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882e311a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5d0e85248ae4246"/>
    <x:sheet xmlns:r="http://schemas.openxmlformats.org/officeDocument/2006/relationships" name="Monthly Summary" sheetId="2" r:id="R39c7bc48482a491b"/>
    <x:sheet xmlns:r="http://schemas.openxmlformats.org/officeDocument/2006/relationships" name="Daily Summary" sheetId="3" r:id="Rbae90343c692495c"/>
    <x:sheet xmlns:r="http://schemas.openxmlformats.org/officeDocument/2006/relationships" name="High-Wind Events" sheetId="4" r:id="Re4518a2fe6374448"/>
    <x:sheet xmlns:r="http://schemas.openxmlformats.org/officeDocument/2006/relationships" name="Direction Duration" sheetId="5" r:id="R41ff7ee95bd54282"/>
    <x:sheet xmlns:r="http://schemas.openxmlformats.org/officeDocument/2006/relationships" name="Hourly Observations" sheetId="6" r:id="R1bb4ab7dc2644eac"/>
    <x:sheet xmlns:r="http://schemas.openxmlformats.org/officeDocument/2006/relationships" name="Raw METAR" sheetId="7" r:id="R29be266e73634d84"/>
    <x:sheet xmlns:r="http://schemas.openxmlformats.org/officeDocument/2006/relationships" name="Historical Imagery" sheetId="8" r:id="R4b2079d7e0584839"/>
    <x:sheet xmlns:r="http://schemas.openxmlformats.org/officeDocument/2006/relationships" name="Visual &amp; Other Evidence" sheetId="9" r:id="R142d83f7550c4cf4"/>
    <x:sheet xmlns:r="http://schemas.openxmlformats.org/officeDocument/2006/relationships" name="Data Quality" sheetId="10" r:id="R902f3cc29fb24b18"/>
    <x:sheet xmlns:r="http://schemas.openxmlformats.org/officeDocument/2006/relationships" name="Sources &amp; Methods" sheetId="11" r:id="Rd8625d1db1cb41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0.0&quot; mph&quot;"/>
    <x:numFmt numFmtId="202" formatCode="0&quot; hours&quot;"/>
    <x:numFmt numFmtId="203" formatCode="0&quot; observations&quot;"/>
    <x:numFmt numFmtId="204" formatCode="0"/>
    <x:numFmt numFmtId="205" formatCode="0.0"/>
  </x:numFmts>
  <x:fonts count="16">
    <x:font>
      <x:sz val="11"/>
      <x:name val="Carlito"/>
    </x:font>
    <x:font>
      <x:b/>
      <x:sz val="18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b/>
      <x:sz val="20"/>
      <x:color rgb="FF16324F"/>
      <x:name val="Arial"/>
    </x:font>
    <x:font>
      <x:b/>
      <x:sz val="12"/>
      <x:color rgb="FFFFFFFF"/>
      <x:name val="Arial"/>
    </x:font>
    <x:font>
      <x:b/>
      <x:sz val="9"/>
      <x:color rgb="FFFFFFFF"/>
      <x:name val="Arial"/>
    </x:font>
    <x:font>
      <x:b/>
      <x:sz val="9"/>
      <x:color rgb="FF17212B"/>
      <x:name val="Arial"/>
    </x:font>
    <x:font>
      <x:sz val="9"/>
      <x:color rgb="FF17212B"/>
      <x:name val="Arial"/>
    </x:font>
    <x:font>
      <x:sz val="10"/>
      <x:color rgb="FF17212B"/>
      <x:name val="Arial"/>
    </x:font>
    <x:font>
      <x:b/>
      <x:sz val="9"/>
      <x:color rgb="FF16324F"/>
      <x:name val="Arial"/>
    </x:font>
    <x:font>
      <x:b/>
      <x:sz val="11"/>
      <x:color rgb="FFFFFFFF"/>
      <x:name val="Arial"/>
    </x:font>
    <x:font>
      <x:sz val="8"/>
      <x:color rgb="FF0563C1"/>
      <x:name val="Arial"/>
    </x:font>
    <x:font>
      <x:b/>
      <x:sz val="10"/>
      <x:color rgb="FF17212B"/>
      <x:name val="Arial"/>
    </x:font>
    <x:font>
      <x:b/>
      <x:sz val="10"/>
      <x:color rgb="FF16324F"/>
      <x:name val="Arial"/>
    </x:font>
    <x:font>
      <x:sz val="11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3F8"/>
      </x:patternFill>
    </x:fill>
    <x:fill>
      <x:patternFill patternType="solid">
        <x:fgColor rgb="FF245A7A"/>
      </x:patternFill>
    </x:fill>
    <x:fill>
      <x:patternFill patternType="solid">
        <x:fgColor rgb="FFE8F4F3"/>
      </x:patternFill>
    </x:fill>
    <x:fill>
      <x:patternFill patternType="solid">
        <x:fgColor rgb="FF2A7F84"/>
      </x:patternFill>
    </x:fill>
    <x:fill>
      <x:patternFill patternType="solid">
        <x:fgColor rgb="FFE7F3EC"/>
      </x:patternFill>
    </x:fill>
    <x:fill>
      <x:patternFill patternType="solid">
        <x:fgColor rgb="FFFFF4D6"/>
      </x:patternFill>
    </x:fill>
    <x:fill>
      <x:patternFill patternType="solid">
        <x:fgColor rgb="FFFCE8E6"/>
      </x:patternFill>
    </x:fill>
    <x:fill>
      <x:patternFill patternType="solid">
        <x:fgColor rgb="FFF3F5F7"/>
      </x:patternFill>
    </x:fill>
    <x:fill>
      <x:patternFill patternType="solid">
        <x:fgColor rgb="FFFFFFFF"/>
      </x:patternFill>
    </x:fill>
    <x:fill>
      <x:patternFill patternType="solid">
        <x:fgColor rgb="FFB6463D"/>
      </x:patternFill>
    </x:fill>
  </x:fills>
  <x:borders count="9">
    <x:border/>
    <x:border>
      <x:left style="medium">
        <x:color rgb="FF16324F"/>
      </x:left>
      <x:top style="medium">
        <x:color rgb="FF16324F"/>
      </x:top>
    </x:border>
    <x:border>
      <x:top style="medium">
        <x:color rgb="FF16324F"/>
      </x:top>
    </x:border>
    <x:border>
      <x:right style="medium">
        <x:color rgb="FF16324F"/>
      </x:right>
      <x:top style="medium">
        <x:color rgb="FF16324F"/>
      </x:top>
    </x:border>
    <x:border>
      <x:left style="medium">
        <x:color rgb="FF16324F"/>
      </x:left>
    </x:border>
    <x:border>
      <x:right style="medium">
        <x:color rgb="FF16324F"/>
      </x:right>
    </x:border>
    <x:border>
      <x:left style="medium">
        <x:color rgb="FF16324F"/>
      </x:left>
      <x:bottom style="medium">
        <x:color rgb="FF16324F"/>
      </x:bottom>
    </x:border>
    <x:border>
      <x:bottom style="medium">
        <x:color rgb="FF16324F"/>
      </x:bottom>
    </x:border>
    <x:border>
      <x:right style="medium">
        <x:color rgb="FF16324F"/>
      </x:right>
      <x:bottom style="medium">
        <x:color rgb="FF16324F"/>
      </x:bottom>
    </x:border>
  </x:borders>
  <x:cellStyleXfs count="1">
    <x:xf numFmtId="0" fontId="0" fillId="0" borderId="0"/>
  </x:cellStyleXfs>
  <x:cellXfs count="2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20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202" fontId="4" fillId="5" borderId="0" xfId="0" applyNumberFormat="1" applyFont="1" applyFill="1" applyBorder="1" applyAlignment="1">
      <x:alignment horizontal="center" vertical="center"/>
    </x:xf>
    <x:xf numFmtId="203" fontId="4" fillId="5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8" fillId="8" borderId="0" xfId="0" applyNumberFormat="1" applyFont="1" applyFill="1" applyBorder="1"/>
    <x:xf numFmtId="0" fontId="8" fillId="9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5" fillId="12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 wrapText="1"/>
    </x:xf>
    <x:xf numFmtId="204" fontId="8" fillId="0" borderId="0" xfId="0" applyNumberFormat="1" applyFont="1" applyFill="1" applyBorder="1"/>
    <x:xf numFmtId="200" fontId="8" fillId="0" borderId="0" xfId="0" applyNumberFormat="1" applyFont="1" applyFill="1" applyBorder="1"/>
    <x:xf numFmtId="205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horizontal="center"/>
    </x:xf>
    <x:xf numFmtId="0" fontId="11" fillId="2" borderId="0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8" borderId="0" xfId="0" applyNumberFormat="1" applyFont="1" applyFill="1" applyBorder="1" applyAlignment="1">
      <x:alignment vertical="top" wrapText="1"/>
    </x:xf>
    <x:xf numFmtId="0" fontId="8" fillId="9" borderId="0" xfId="0" applyNumberFormat="1" applyFont="1" applyFill="1" applyBorder="1" applyAlignment="1">
      <x:alignment vertical="top" wrapText="1"/>
    </x:xf>
    <x:xf numFmtId="0" fontId="12" fillId="7" borderId="0" xfId="0" applyNumberFormat="1" applyFont="1" applyFill="1" applyBorder="1" applyAlignment="1">
      <x:alignment vertical="top" wrapText="1"/>
    </x:xf>
    <x:xf numFmtId="0" fontId="12" fillId="8" borderId="0" xfId="0" applyNumberFormat="1" applyFont="1" applyFill="1" applyBorder="1" applyAlignment="1">
      <x:alignment vertical="top" wrapText="1"/>
    </x:xf>
    <x:xf numFmtId="0" fontId="12" fillId="9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9" fillId="6" borderId="0" xfId="0" applyNumberFormat="1" applyFont="1" applyFill="1" applyBorder="1"/>
    <x:xf numFmtId="0" fontId="3" fillId="6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200" fontId="9" fillId="0" borderId="0" xfId="0" applyNumberFormat="1" applyFont="1" applyFill="1" applyBorder="1" applyAlignment="1">
      <x:alignment vertical="center" wrapText="1"/>
    </x:xf>
    <x:xf numFmtId="0" fontId="11" fillId="12" borderId="0" xfId="0" applyNumberFormat="1" applyFont="1" applyFill="1" applyBorder="1"/>
    <x:xf numFmtId="0" fontId="9" fillId="9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/>
    <x:xf numFmtId="200" fontId="9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14" fillId="3" borderId="0" xfId="0" applyNumberFormat="1" applyFont="1" applyFill="1" applyBorder="1" applyAlignment="1">
      <x:alignment vertical="center" wrapText="1"/>
    </x:xf>
    <x:xf numFmtId="0" fontId="14" fillId="3" borderId="0" xfId="0" applyNumberFormat="1" applyFont="1" applyFill="1" applyBorder="1" applyAlignment="1">
      <x:alignment horizontal="center"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xfId="0" applyNumberFormat="1" applyFont="1" applyFill="1" applyBorder="0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center" wrapText="1"/>
    </x:xf>
    <x:xf numFmtId="0" fontId="2" fillId="3" xfId="0" applyNumberFormat="1" applyFont="1" applyFill="1" applyBorder="0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15" fillId="0" borderId="4" xfId="0" applyNumberFormat="1" applyFont="1" applyFill="1" applyBorder="1"/>
    <x:xf numFmtId="0" fontId="15" fillId="0" xfId="0" applyNumberFormat="1" applyFont="1" applyFill="1" applyBorder="0"/>
    <x:xf numFmtId="0" fontId="15" fillId="0" borderId="5" xfId="0" applyNumberFormat="1" applyFont="1" applyFill="1" applyBorder="1"/>
    <x:xf numFmtId="0" fontId="3" fillId="4" borderId="4" xfId="0" applyNumberFormat="1" applyFont="1" applyFill="1" applyBorder="1" applyAlignment="1">
      <x:alignment horizontal="center" vertical="center" wrapText="1"/>
    </x:xf>
    <x:xf numFmtId="0" fontId="3" fillId="4" xfId="0" applyNumberFormat="1" applyFont="1" applyFill="1" applyBorder="0" applyAlignment="1">
      <x:alignment horizontal="center"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200" fontId="4" fillId="5" borderId="4" xfId="0" applyNumberFormat="1" applyFont="1" applyFill="1" applyBorder="1" applyAlignment="1">
      <x:alignment horizontal="center" vertical="center"/>
    </x:xf>
    <x:xf numFmtId="0" fontId="4" fillId="5" xfId="0" applyNumberFormat="1" applyFont="1" applyFill="1" applyBorder="0" applyAlignment="1">
      <x:alignment horizontal="center" vertical="center"/>
    </x:xf>
    <x:xf numFmtId="201" fontId="4" fillId="5" xfId="0" applyNumberFormat="1" applyFont="1" applyFill="1" applyBorder="0" applyAlignment="1">
      <x:alignment horizontal="center" vertical="center"/>
    </x:xf>
    <x:xf numFmtId="202" fontId="4" fillId="5" xfId="0" applyNumberFormat="1" applyFont="1" applyFill="1" applyBorder="0" applyAlignment="1">
      <x:alignment horizontal="center" vertical="center"/>
    </x:xf>
    <x:xf numFmtId="203" fontId="4" fillId="5" xfId="0" applyNumberFormat="1" applyFont="1" applyFill="1" applyBorder="0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/>
    <x:xf numFmtId="0" fontId="5" fillId="2" xfId="0" applyNumberFormat="1" applyFont="1" applyFill="1" applyBorder="0"/>
    <x:xf numFmtId="0" fontId="5" fillId="2" borderId="5" xfId="0" applyNumberFormat="1" applyFont="1" applyFill="1" applyBorder="1"/>
    <x:xf numFmtId="0" fontId="7" fillId="6" borderId="4" xfId="0" applyNumberFormat="1" applyFont="1" applyFill="1" applyBorder="1" applyAlignment="1">
      <x:alignment vertical="center" wrapText="1"/>
    </x:xf>
    <x:xf numFmtId="0" fontId="7" fillId="6" xfId="0" applyNumberFormat="1" applyFont="1" applyFill="1" applyBorder="0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8" fillId="7" borderId="4" xfId="0" applyNumberFormat="1" applyFont="1" applyFill="1" applyBorder="1" applyAlignment="1">
      <x:alignment vertical="center" wrapText="1"/>
    </x:xf>
    <x:xf numFmtId="0" fontId="8" fillId="7" xfId="0" applyNumberFormat="1" applyFont="1" applyFill="1" applyBorder="0" applyAlignment="1">
      <x:alignment vertical="center"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8" fillId="8" xfId="0" applyNumberFormat="1" applyFont="1" applyFill="1" applyBorder="0" applyAlignment="1">
      <x:alignment vertical="center" wrapText="1"/>
    </x:xf>
    <x:xf numFmtId="0" fontId="8" fillId="8" borderId="5" xfId="0" applyNumberFormat="1" applyFont="1" applyFill="1" applyBorder="1" applyAlignment="1">
      <x:alignment vertical="center" wrapText="1"/>
    </x:xf>
    <x:xf numFmtId="0" fontId="8" fillId="9" borderId="4" xfId="0" applyNumberFormat="1" applyFont="1" applyFill="1" applyBorder="1" applyAlignment="1">
      <x:alignment vertical="center" wrapText="1"/>
    </x:xf>
    <x:xf numFmtId="0" fontId="8" fillId="9" xfId="0" applyNumberFormat="1" applyFont="1" applyFill="1" applyBorder="0" applyAlignment="1">
      <x:alignment vertical="center" wrapText="1"/>
    </x:xf>
    <x:xf numFmtId="0" fontId="8" fillId="9" borderId="5" xfId="0" applyNumberFormat="1" applyFont="1" applyFill="1" applyBorder="1" applyAlignment="1">
      <x:alignment vertical="center" wrapText="1"/>
    </x:xf>
    <x:xf numFmtId="0" fontId="9" fillId="10" borderId="4" xfId="0" applyNumberFormat="1" applyFont="1" applyFill="1" applyBorder="1" applyAlignment="1">
      <x:alignment vertical="center" wrapText="1"/>
    </x:xf>
    <x:xf numFmtId="0" fontId="9" fillId="10" xfId="0" applyNumberFormat="1" applyFont="1" applyFill="1" applyBorder="0" applyAlignment="1">
      <x:alignment vertical="center" wrapText="1"/>
    </x:xf>
    <x:xf numFmtId="0" fontId="9" fillId="10" borderId="5" xfId="0" applyNumberFormat="1" applyFont="1" applyFill="1" applyBorder="1" applyAlignment="1">
      <x:alignment vertical="center" wrapText="1"/>
    </x:xf>
    <x:xf numFmtId="0" fontId="9" fillId="11" borderId="4" xfId="0" applyNumberFormat="1" applyFont="1" applyFill="1" applyBorder="1" applyAlignment="1">
      <x:alignment vertical="center" wrapText="1"/>
    </x:xf>
    <x:xf numFmtId="0" fontId="9" fillId="11" xfId="0" applyNumberFormat="1" applyFont="1" applyFill="1" applyBorder="0" applyAlignment="1">
      <x:alignment vertical="center" wrapText="1"/>
    </x:xf>
    <x:xf numFmtId="0" fontId="9" fillId="11" borderId="5" xfId="0" applyNumberFormat="1" applyFont="1" applyFill="1" applyBorder="1" applyAlignment="1">
      <x:alignment vertical="center" wrapText="1"/>
    </x:xf>
    <x:xf numFmtId="0" fontId="5" fillId="12" borderId="4" xfId="0" applyNumberFormat="1" applyFont="1" applyFill="1" applyBorder="1"/>
    <x:xf numFmtId="0" fontId="5" fillId="12" xfId="0" applyNumberFormat="1" applyFont="1" applyFill="1" applyBorder="0"/>
    <x:xf numFmtId="0" fontId="5" fillId="12" borderId="5" xfId="0" applyNumberFormat="1" applyFont="1" applyFill="1" applyBorder="1"/>
    <x:xf numFmtId="0" fontId="9" fillId="9" borderId="4" xfId="0" applyNumberFormat="1" applyFont="1" applyFill="1" applyBorder="1" applyAlignment="1">
      <x:alignment wrapText="1"/>
    </x:xf>
    <x:xf numFmtId="0" fontId="9" fillId="9" xfId="0" applyNumberFormat="1" applyFont="1" applyFill="1" applyBorder="0" applyAlignment="1">
      <x:alignment wrapText="1"/>
    </x:xf>
    <x:xf numFmtId="0" fontId="9" fillId="9" borderId="5" xfId="0" applyNumberFormat="1" applyFont="1" applyFill="1" applyBorder="1" applyAlignment="1">
      <x:alignment wrapText="1"/>
    </x:xf>
    <x:xf numFmtId="0" fontId="10" fillId="3" borderId="4" xfId="0" applyNumberFormat="1" applyFont="1" applyFill="1" applyBorder="1"/>
    <x:xf numFmtId="0" fontId="10" fillId="3" xfId="0" applyNumberFormat="1" applyFont="1" applyFill="1" applyBorder="0"/>
    <x:xf numFmtId="0" fontId="8" fillId="0" xfId="0" applyNumberFormat="1" applyFont="1" applyFill="1" applyBorder="0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10" fillId="3" borderId="6" xfId="0" applyNumberFormat="1" applyFont="1" applyFill="1" applyBorder="1"/>
    <x:xf numFmtId="0" fontId="10" fillId="3" borderId="7" xfId="0" applyNumberFormat="1" applyFont="1" applyFill="1" applyBorder="1"/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204" fontId="8" fillId="0" borderId="0" xfId="0" applyNumberFormat="1" applyFont="1" applyFill="1" applyBorder="1" applyAlignment="1">
      <x:alignment horizontal="center"/>
    </x:xf>
    <x:xf numFmtId="200" fontId="8" fillId="0" borderId="0" xfId="0" applyNumberFormat="1" applyFont="1" applyFill="1" applyBorder="1" applyAlignment="1">
      <x:alignment horizontal="center"/>
    </x:xf>
    <x:xf numFmtId="205" fontId="8" fillId="0" borderId="0" xfId="0" applyNumberFormat="1" applyFont="1" applyFill="1" applyBorder="1" applyAlignment="1">
      <x:alignment horizontal="center"/>
    </x:xf>
    <x:xf numFmtId="0" fontId="6" fillId="6" borderId="4" xfId="0" applyNumberFormat="1" applyFont="1" applyFill="1" applyBorder="1" applyAlignment="1">
      <x:alignment vertical="center" wrapText="1"/>
    </x:xf>
    <x:xf numFmtId="0" fontId="6" fillId="6" xfId="0" applyNumberFormat="1" applyFont="1" applyFill="1" applyBorder="0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/>
    <x:xf numFmtId="204" fontId="8" fillId="0" xfId="0" applyNumberFormat="1" applyFont="1" applyFill="1" applyBorder="0" applyAlignment="1">
      <x:alignment horizontal="center"/>
    </x:xf>
    <x:xf numFmtId="200" fontId="8" fillId="0" xfId="0" applyNumberFormat="1" applyFont="1" applyFill="1" applyBorder="0" applyAlignment="1">
      <x:alignment horizontal="center"/>
    </x:xf>
    <x:xf numFmtId="205" fontId="8" fillId="0" xfId="0" applyNumberFormat="1" applyFont="1" applyFill="1" applyBorder="0" applyAlignment="1">
      <x:alignment horizontal="center"/>
    </x:xf>
    <x:xf numFmtId="0" fontId="8" fillId="0" xfId="0" applyNumberFormat="1" applyFont="1" applyFill="1" applyBorder="0" applyAlignment="1">
      <x:alignment vertical="top" wrapText="1"/>
    </x:xf>
    <x:xf numFmtId="0" fontId="8" fillId="0" xfId="0" applyNumberFormat="1" applyFont="1" applyFill="1" applyBorder="0"/>
    <x:xf numFmtId="204" fontId="8" fillId="0" borderId="5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xfId="0" applyNumberFormat="1" applyFont="1" applyFill="1" applyBorder="0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5" fontId="8" fillId="0" xfId="0" applyNumberFormat="1" applyFont="1" applyFill="1" applyBorder="0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204" fontId="8" fillId="0" borderId="7" xfId="0" applyNumberFormat="1" applyFont="1" applyFill="1" applyBorder="1" applyAlignment="1">
      <x:alignment horizontal="center"/>
    </x:xf>
    <x:xf numFmtId="200" fontId="8" fillId="0" borderId="7" xfId="0" applyNumberFormat="1" applyFont="1" applyFill="1" applyBorder="1" applyAlignment="1">
      <x:alignment horizontal="center"/>
    </x:xf>
    <x:xf numFmtId="205" fontId="8" fillId="0" borderId="7" xfId="0" applyNumberFormat="1" applyFont="1" applyFill="1" applyBorder="1" applyAlignment="1">
      <x:alignment horizontal="center"/>
    </x:xf>
    <x:xf numFmtId="0" fontId="8" fillId="0" borderId="7" xfId="0" applyNumberFormat="1" applyFont="1" applyFill="1" applyBorder="1" applyAlignment="1">
      <x:alignment vertical="top" wrapText="1"/>
    </x:xf>
    <x:xf numFmtId="204" fontId="8" fillId="0" borderId="8" xfId="0" applyNumberFormat="1" applyFont="1" applyFill="1" applyBorder="1" applyAlignment="1">
      <x:alignment horizontal="center"/>
    </x:xf>
    <x:xf numFmtId="0" fontId="8" fillId="0" borderId="5" xfId="0" applyNumberFormat="1" applyFont="1" applyFill="1" applyBorder="1"/>
    <x:xf numFmtId="0" fontId="8" fillId="0" borderId="8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8" fillId="0" borderId="5" xfId="0" applyNumberFormat="1" applyFont="1" applyFill="1" applyBorder="1" applyAlignment="1">
      <x:alignment vertical="top" wrapText="1"/>
    </x:xf>
    <x:xf numFmtId="205" fontId="8" fillId="0" borderId="7" xfId="0" applyNumberFormat="1" applyFont="1" applyFill="1" applyBorder="1"/>
    <x:xf numFmtId="0" fontId="8" fillId="0" borderId="8" xfId="0" applyNumberFormat="1" applyFont="1" applyFill="1" applyBorder="1" applyAlignment="1">
      <x:alignment vertical="top" wrapText="1"/>
    </x:xf>
    <x:xf numFmtId="0" fontId="3" fillId="4" borderId="4" xfId="0" applyNumberFormat="1" applyFont="1" applyFill="1" applyBorder="1" applyAlignment="1">
      <x:alignment horizontal="center"/>
    </x:xf>
    <x:xf numFmtId="0" fontId="3" fillId="4" xfId="0" applyNumberFormat="1" applyFont="1" applyFill="1" applyBorder="0" applyAlignment="1">
      <x:alignment horizontal="center"/>
    </x:xf>
    <x:xf numFmtId="0" fontId="3" fillId="4" borderId="5" xfId="0" applyNumberFormat="1" applyFont="1" applyFill="1" applyBorder="1" applyAlignment="1">
      <x:alignment horizontal="center"/>
    </x:xf>
    <x:xf numFmtId="0" fontId="11" fillId="2" borderId="4" xfId="0" applyNumberFormat="1" applyFont="1" applyFill="1" applyBorder="1"/>
    <x:xf numFmtId="0" fontId="11" fillId="2" xfId="0" applyNumberFormat="1" applyFont="1" applyFill="1" applyBorder="0"/>
    <x:xf numFmtId="0" fontId="11" fillId="2" borderId="5" xfId="0" applyNumberFormat="1" applyFont="1" applyFill="1" applyBorder="1"/>
    <x:xf numFmtId="0" fontId="12" fillId="0" borderId="4" xfId="0" applyNumberFormat="1" applyFont="1" applyFill="1" applyBorder="1" applyAlignment="1">
      <x:alignment vertical="top" wrapText="1"/>
    </x:xf>
    <x:xf numFmtId="0" fontId="12" fillId="0" xfId="0" applyNumberFormat="1" applyFont="1" applyFill="1" applyBorder="0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0" fontId="12" fillId="0" borderId="7" xfId="0" applyNumberFormat="1" applyFont="1" applyFill="1" applyBorder="1" applyAlignment="1">
      <x:alignment vertical="top" wrapText="1"/>
    </x:xf>
    <x:xf numFmtId="0" fontId="12" fillId="0" borderId="8" xfId="0" applyNumberFormat="1" applyFont="1" applyFill="1" applyBorder="1" applyAlignment="1">
      <x:alignment vertical="top" wrapText="1"/>
    </x:xf>
    <x:xf numFmtId="0" fontId="8" fillId="7" borderId="4" xfId="0" applyNumberFormat="1" applyFont="1" applyFill="1" applyBorder="1" applyAlignment="1">
      <x:alignment vertical="top" wrapText="1"/>
    </x:xf>
    <x:xf numFmtId="0" fontId="8" fillId="7" xfId="0" applyNumberFormat="1" applyFont="1" applyFill="1" applyBorder="0" applyAlignment="1">
      <x:alignment vertical="top" wrapText="1"/>
    </x:xf>
    <x:xf numFmtId="0" fontId="12" fillId="7" borderId="5" xfId="0" applyNumberFormat="1" applyFont="1" applyFill="1" applyBorder="1" applyAlignment="1">
      <x:alignment vertical="top" wrapText="1"/>
    </x:xf>
    <x:xf numFmtId="0" fontId="8" fillId="8" borderId="4" xfId="0" applyNumberFormat="1" applyFont="1" applyFill="1" applyBorder="1" applyAlignment="1">
      <x:alignment vertical="top" wrapText="1"/>
    </x:xf>
    <x:xf numFmtId="0" fontId="8" fillId="8" xfId="0" applyNumberFormat="1" applyFont="1" applyFill="1" applyBorder="0" applyAlignment="1">
      <x:alignment vertical="top" wrapText="1"/>
    </x:xf>
    <x:xf numFmtId="0" fontId="12" fillId="8" borderId="5" xfId="0" applyNumberFormat="1" applyFont="1" applyFill="1" applyBorder="1" applyAlignment="1">
      <x:alignment vertical="top" wrapText="1"/>
    </x:xf>
    <x:xf numFmtId="0" fontId="8" fillId="9" borderId="6" xfId="0" applyNumberFormat="1" applyFont="1" applyFill="1" applyBorder="1" applyAlignment="1">
      <x:alignment vertical="top" wrapText="1"/>
    </x:xf>
    <x:xf numFmtId="0" fontId="8" fillId="9" borderId="7" xfId="0" applyNumberFormat="1" applyFont="1" applyFill="1" applyBorder="1" applyAlignment="1">
      <x:alignment vertical="top" wrapText="1"/>
    </x:xf>
    <x:xf numFmtId="0" fontId="12" fillId="9" borderId="8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200" fontId="9" fillId="0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/>
    </x:xf>
    <x:xf numFmtId="200" fontId="9" fillId="0" borderId="0" xfId="0" applyNumberFormat="1" applyFont="1" applyFill="1" applyBorder="1" applyAlignment="1">
      <x:alignment horizontal="center"/>
    </x:xf>
    <x:xf numFmtId="0" fontId="3" fillId="6" borderId="4" xfId="0" applyNumberFormat="1" applyFont="1" applyFill="1" applyBorder="1"/>
    <x:xf numFmtId="0" fontId="3" fillId="6" xfId="0" applyNumberFormat="1" applyFont="1" applyFill="1" applyBorder="0"/>
    <x:xf numFmtId="0" fontId="9" fillId="0" borderId="4" xfId="0" applyNumberFormat="1" applyFont="1" applyFill="1" applyBorder="1" applyAlignment="1">
      <x:alignment vertical="center" wrapText="1"/>
    </x:xf>
    <x:xf numFmtId="0" fontId="9" fillId="0" xfId="0" applyNumberFormat="1" applyFont="1" applyFill="1" applyBorder="0" applyAlignment="1">
      <x:alignment horizontal="center" vertical="center" wrapText="1"/>
    </x:xf>
    <x:xf numFmtId="0" fontId="9" fillId="0" xfId="0" applyNumberFormat="1" applyFont="1" applyFill="1" applyBorder="0" applyAlignment="1">
      <x:alignment vertical="center" wrapText="1"/>
    </x:xf>
    <x:xf numFmtId="200" fontId="9" fillId="0" xfId="0" applyNumberFormat="1" applyFont="1" applyFill="1" applyBorder="0" applyAlignment="1">
      <x:alignment horizontal="center" vertical="center" wrapText="1"/>
    </x:xf>
    <x:xf numFmtId="0" fontId="11" fillId="12" borderId="4" xfId="0" applyNumberFormat="1" applyFont="1" applyFill="1" applyBorder="1"/>
    <x:xf numFmtId="0" fontId="11" fillId="12" xfId="0" applyNumberFormat="1" applyFont="1" applyFill="1" applyBorder="0"/>
    <x:xf numFmtId="0" fontId="11" fillId="12" borderId="5" xfId="0" applyNumberFormat="1" applyFont="1" applyFill="1" applyBorder="1"/>
    <x:xf numFmtId="0" fontId="9" fillId="9" borderId="4" xfId="0" applyNumberFormat="1" applyFont="1" applyFill="1" applyBorder="1" applyAlignment="1">
      <x:alignment vertical="center" wrapText="1"/>
    </x:xf>
    <x:xf numFmtId="0" fontId="9" fillId="9" xfId="0" applyNumberFormat="1" applyFont="1" applyFill="1" applyBorder="0" applyAlignment="1">
      <x:alignment vertical="center" wrapText="1"/>
    </x:xf>
    <x:xf numFmtId="0" fontId="9" fillId="9" borderId="5" xfId="0" applyNumberFormat="1" applyFont="1" applyFill="1" applyBorder="1" applyAlignment="1">
      <x:alignment vertical="center" wrapText="1"/>
    </x:xf>
    <x:xf numFmtId="0" fontId="13" fillId="6" borderId="4" xfId="0" applyNumberFormat="1" applyFont="1" applyFill="1" applyBorder="1"/>
    <x:xf numFmtId="0" fontId="13" fillId="6" xfId="0" applyNumberFormat="1" applyFont="1" applyFill="1" applyBorder="0"/>
    <x:xf numFmtId="0" fontId="9" fillId="0" borderId="4" xfId="0" applyNumberFormat="1" applyFont="1" applyFill="1" applyBorder="1"/>
    <x:xf numFmtId="0" fontId="9" fillId="0" xfId="0" applyNumberFormat="1" applyFont="1" applyFill="1" applyBorder="0" applyAlignment="1">
      <x:alignment horizontal="center"/>
    </x:xf>
    <x:xf numFmtId="200" fontId="9" fillId="0" xfId="0" applyNumberFormat="1" applyFont="1" applyFill="1" applyBorder="0" applyAlignment="1">
      <x:alignment horizontal="center"/>
    </x:xf>
    <x:xf numFmtId="0" fontId="6" fillId="6" borderId="4" xfId="0" applyNumberFormat="1" applyFont="1" applyFill="1" applyBorder="1" applyAlignment="1">
      <x:alignment wrapText="1"/>
    </x:xf>
    <x:xf numFmtId="0" fontId="6" fillId="6" xfId="0" applyNumberFormat="1" applyFont="1" applyFill="1" applyBorder="0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8" fillId="0" borderId="4" xfId="0" applyNumberFormat="1" applyFont="1" applyFill="1" applyBorder="1" applyAlignment="1">
      <x:alignment vertical="top" wrapText="1"/>
    </x:xf>
    <x:xf numFmtId="0" fontId="14" fillId="3" borderId="4" xfId="0" applyNumberFormat="1" applyFont="1" applyFill="1" applyBorder="1" applyAlignment="1">
      <x:alignment horizontal="center" vertical="center" wrapText="1"/>
    </x:xf>
    <x:xf numFmtId="0" fontId="14" fillId="0" xfId="0" applyNumberFormat="1" applyFont="1" applyFill="1" applyBorder="0" applyAlignment="1">
      <x:alignment vertical="center" wrapText="1"/>
    </x:xf>
    <x:xf numFmtId="0" fontId="9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B6463D"/>
      </x:font>
      <x:fill>
        <x:patternFill>
          <x:bgColor rgb="FFFCE8E6"/>
        </x:patternFill>
      </x:fill>
    </x:dxf>
    <x:dxf>
      <x:font>
        <x:b/>
        <x:color rgb="FFB6463D"/>
      </x:font>
      <x:fill>
        <x:patternFill>
          <x:bgColor rgb="FFFCE8E6"/>
        </x:patternFill>
      </x:fill>
    </x:dxf>
    <x:dxf>
      <x:font>
        <x:b/>
        <x:color rgb="FFB6463D"/>
      </x:font>
      <x:fill>
        <x:patternFill>
          <x:bgColor rgb="FFFCE8E6"/>
        </x:patternFill>
      </x:fill>
    </x:dxf>
    <x:dxf>
      <x:font>
        <x:b/>
        <x:color rgb="FFB6463D"/>
      </x:font>
      <x:fill>
        <x:patternFill>
          <x:bgColor rgb="FFFCE8E6"/>
        </x:patternFill>
      </x:fill>
    </x:dxf>
    <x:dxf>
      <x:font>
        <x:b/>
        <x:color rgb="FF17212B"/>
      </x:font>
      <x:fill>
        <x:patternFill>
          <x:bgColor rgb="FFFFF4D6"/>
        </x:patternFill>
      </x:fill>
    </x:dxf>
    <x:dxf>
      <x:font>
        <x:b/>
        <x:color rgb="FFB6463D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36967a134cc8" /><Relationship Type="http://schemas.openxmlformats.org/officeDocument/2006/relationships/theme" Target="/xl/theme/theme1.xml" Id="R6e9ffb4e44ae45e2" /><Relationship Type="http://schemas.openxmlformats.org/officeDocument/2006/relationships/sharedStrings" Target="/xl/sharedStrings.xml" Id="R739bdef0f07e4d30" /><Relationship Type="http://schemas.openxmlformats.org/officeDocument/2006/relationships/worksheet" Target="/xl/worksheets/sheet1.xml" Id="R05d0e85248ae4246" /><Relationship Type="http://schemas.openxmlformats.org/officeDocument/2006/relationships/worksheet" Target="/xl/worksheets/sheet2.xml" Id="R39c7bc48482a491b" /><Relationship Type="http://schemas.openxmlformats.org/officeDocument/2006/relationships/worksheet" Target="/xl/worksheets/sheet3.xml" Id="Rbae90343c692495c" /><Relationship Type="http://schemas.openxmlformats.org/officeDocument/2006/relationships/worksheet" Target="/xl/worksheets/sheet4.xml" Id="Re4518a2fe6374448" /><Relationship Type="http://schemas.openxmlformats.org/officeDocument/2006/relationships/worksheet" Target="/xl/worksheets/sheet5.xml" Id="R41ff7ee95bd54282" /><Relationship Type="http://schemas.openxmlformats.org/officeDocument/2006/relationships/worksheet" Target="/xl/worksheets/sheet6.xml" Id="R1bb4ab7dc2644eac" /><Relationship Type="http://schemas.openxmlformats.org/officeDocument/2006/relationships/worksheet" Target="/xl/worksheets/sheet7.xml" Id="R29be266e73634d84" /><Relationship Type="http://schemas.openxmlformats.org/officeDocument/2006/relationships/worksheet" Target="/xl/worksheets/sheet8.xml" Id="R4b2079d7e0584839" /><Relationship Type="http://schemas.openxmlformats.org/officeDocument/2006/relationships/worksheet" Target="/xl/worksheets/sheet9.xml" Id="R142d83f7550c4cf4" /><Relationship Type="http://schemas.openxmlformats.org/officeDocument/2006/relationships/worksheet" Target="/xl/worksheets/sheet10.xml" Id="R902f3cc29fb24b18" /><Relationship Type="http://schemas.openxmlformats.org/officeDocument/2006/relationships/worksheet" Target="/xl/worksheets/sheet11.xml" Id="Rd8625d1db1cb41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b485e50409c4043" /><Relationship Type="http://schemas.openxmlformats.org/officeDocument/2006/relationships/chart" Target="/xl/drawings/charts/chart2.xml" Id="Rd35dd0e00e524a9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a58da689d8994a3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.png" Id="Rf84556f081bf4b13" /><Relationship Type="http://schemas.openxmlformats.org/officeDocument/2006/relationships/image" Target="/xl/media/image2.png" Id="Ra5cfd09f5ab04ff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Monthly Mean Sustained Wind and Maximum Reported Gust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Mean sustained mph</c:v>
          </c:tx>
          <c:marker>
            <c:symbol val="none"/>
          </c:marker>
          <c:cat>
            <c:strRef>
              <c:f>'Monthly Summary'!$A$6:$A$9</c:f>
              <c:strCache>
                <c:ptCount val="0"/>
              </c:strCache>
            </c:strRef>
          </c:cat>
          <c:val>
            <c:numRef>
              <c:f>'Monthly Summary'!$G$6:$G$9</c:f>
              <c:numCache>
                <c:formatCode>0.0</c:formatCode>
                <c:ptCount val="0"/>
              </c:numCache>
            </c:numRef>
          </c:val>
          <c:smooth val="0"/>
        </c:ser>
        <c:ser>
          <c:idx val="1"/>
          <c:order val="1"/>
          <c:tx>
            <c:v>Max reported gust mph</c:v>
          </c:tx>
          <c:marker>
            <c:symbol val="none"/>
          </c:marker>
          <c:cat>
            <c:strRef>
              <c:f>'Monthly Summary'!$A$6:$A$9</c:f>
              <c:strCache>
                <c:ptCount val="0"/>
              </c:strCache>
            </c:strRef>
          </c:cat>
          <c:val>
            <c:numRef>
              <c:f>'Monthly Summary'!$K$6:$K$9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mph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Observed Hours Meeting Sustained-Wind Thresholds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Obs hours &gt;=15 mph</c:v>
          </c:tx>
          <c:cat>
            <c:strRef>
              <c:f>'Monthly Summary'!$A$6:$A$9</c:f>
              <c:strCache>
                <c:ptCount val="0"/>
              </c:strCache>
            </c:strRef>
          </c:cat>
          <c:val>
            <c:numRef>
              <c:f>'Monthly Summary'!$S$6:$S$9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Obs hours &gt;=20 mph</c:v>
          </c:tx>
          <c:cat>
            <c:strRef>
              <c:f>'Monthly Summary'!$A$6:$A$9</c:f>
              <c:strCache>
                <c:ptCount val="0"/>
              </c:strCache>
            </c:strRef>
          </c:cat>
          <c:val>
            <c:numRef>
              <c:f>'Monthly Summary'!$V$6:$V$9</c:f>
              <c:numCache>
                <c:formatCode>0</c:formatCode>
                <c:ptCount val="0"/>
              </c:numCache>
            </c:numRef>
          </c:val>
        </c:ser>
        <c:ser>
          <c:idx val="2"/>
          <c:order val="2"/>
          <c:tx>
            <c:v>Obs hours &gt;=25 mph</c:v>
          </c:tx>
          <c:cat>
            <c:strRef>
              <c:f>'Monthly Summary'!$A$6:$A$9</c:f>
              <c:strCache>
                <c:ptCount val="0"/>
              </c:strCache>
            </c:strRef>
          </c:cat>
          <c:val>
            <c:numRef>
              <c:f>'Monthly Summary'!$Y$6:$Y$9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observed hours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March-June Observed Hours by Wind-From Sector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'Direction Duration'!$B$46:$B$55</c:f>
              <c:strCache>
                <c:ptCount val="0"/>
              </c:strCache>
            </c:strRef>
          </c:cat>
          <c:val>
            <c:numRef>
              <c:f>'Direction Duration'!$C$46:$C$55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10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b485e50409c4043"/>
        </a:graphicData>
      </a:graphic>
    </xdr:graphicFrame>
    <xdr:clientData/>
  </xdr:twoCellAnchor>
  <xdr:twoCellAnchor>
    <xdr:from>
      <xdr:col>11</xdr:col>
      <xdr:colOff>0</xdr:colOff>
      <xdr:row>11</xdr:row>
      <xdr:rowOff>0</xdr:rowOff>
    </xdr:from>
    <xdr:to>
      <xdr:col>21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5dd0e00e524a9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8da689d8994a3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5334000" cy="40576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4556f081bf4b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8</xdr:col>
      <xdr:colOff>0</xdr:colOff>
      <xdr:row>4</xdr:row>
      <xdr:rowOff>0</xdr:rowOff>
    </xdr:from>
    <xdr:ext cx="5334000" cy="4057650"/>
    <xdr:pic>
      <xdr:nvPicPr>
        <xdr:cNvPr id="2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5cfd09f5ab04f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nthlyWindSummary" displayName="MonthlyWindSummary" ref="A5:AD9" headerRowCount="1" totalsRowCount="0" totalsRowShown="0">
  <x:tableColumns count="30">
    <x:tableColumn id="1" name="Month"/>
    <x:tableColumn id="2" name="Calendar days"/>
    <x:tableColumn id="3" name="Raw reports"/>
    <x:tableColumn id="4" name="Expected hours"/>
    <x:tableColumn id="5" name="Accepted observed hours"/>
    <x:tableColumn id="6" name="Coverage"/>
    <x:tableColumn id="7" name="Mean sustained mph"/>
    <x:tableColumn id="8" name="Median sustained mph"/>
    <x:tableColumn id="9" name="Max sustained mph"/>
    <x:tableColumn id="10" name="Max sustained time PT"/>
    <x:tableColumn id="11" name="Max reported gust mph"/>
    <x:tableColumn id="12" name="Max gust time PT"/>
    <x:tableColumn id="13" name="Dominant wind from"/>
    <x:tableColumn id="14" name="Transport toward deg true"/>
    <x:tableColumn id="15" name="Transport toward sector"/>
    <x:tableColumn id="16" name="Obs hours &gt;=10 mph"/>
    <x:tableColumn id="17" name="% accepted hours &gt;=10"/>
    <x:tableColumn id="18" name="Longest run &gt;=10"/>
    <x:tableColumn id="19" name="Obs hours &gt;=15 mph"/>
    <x:tableColumn id="20" name="% accepted hours &gt;=15"/>
    <x:tableColumn id="21" name="Longest run &gt;=15"/>
    <x:tableColumn id="22" name="Obs hours &gt;=20 mph"/>
    <x:tableColumn id="23" name="% accepted hours &gt;=20"/>
    <x:tableColumn id="24" name="Longest run &gt;=20"/>
    <x:tableColumn id="25" name="Obs hours &gt;=25 mph"/>
    <x:tableColumn id="26" name="% accepted hours &gt;=25"/>
    <x:tableColumn id="27" name="Longest run &gt;=25"/>
    <x:tableColumn id="28" name="Obs hours &gt;=30 mph"/>
    <x:tableColumn id="29" name="% accepted hours &gt;=30"/>
    <x:tableColumn id="30" name="Longest run &gt;=3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ilyWindSummary" displayName="DailyWindSummary" ref="A5:Y127" headerRowCount="1" totalsRowCount="0" totalsRowShown="0">
  <x:tableColumns count="25">
    <x:tableColumn id="1" name="Date"/>
    <x:tableColumn id="2" name="Month"/>
    <x:tableColumn id="3" name="Raw reports"/>
    <x:tableColumn id="4" name="Expected hours"/>
    <x:tableColumn id="5" name="Accepted observed hours"/>
    <x:tableColumn id="6" name="Coverage"/>
    <x:tableColumn id="7" name="Mean sustained mph"/>
    <x:tableColumn id="8" name="Median sustained mph"/>
    <x:tableColumn id="9" name="Max sustained mph"/>
    <x:tableColumn id="10" name="Max sustained time PT"/>
    <x:tableColumn id="11" name="Max reported gust mph"/>
    <x:tableColumn id="12" name="Max gust time PT"/>
    <x:tableColumn id="13" name="Dominant wind from"/>
    <x:tableColumn id="14" name="Transport toward deg true"/>
    <x:tableColumn id="15" name="Transport toward sector"/>
    <x:tableColumn id="16" name="Obs hours &gt;=10"/>
    <x:tableColumn id="17" name="Longest run &gt;=10"/>
    <x:tableColumn id="18" name="Obs hours &gt;=15"/>
    <x:tableColumn id="19" name="Longest run &gt;=15"/>
    <x:tableColumn id="20" name="Obs hours &gt;=20"/>
    <x:tableColumn id="21" name="Longest run &gt;=20"/>
    <x:tableColumn id="22" name="Obs hours &gt;=25"/>
    <x:tableColumn id="23" name="Longest run &gt;=25"/>
    <x:tableColumn id="24" name="Obs hours &gt;=30"/>
    <x:tableColumn id="25" name="Longest run &gt;=30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HighWindSequences" displayName="HighWindSequences" ref="A5:M131" headerRowCount="1" totalsRowCount="0" totalsRowShown="0">
  <x:tableColumns count="13">
    <x:tableColumn id="1" name="Event ID"/>
    <x:tableColumn id="2" name="First qualifying observation PT"/>
    <x:tableColumn id="3" name="Last qualifying observation PT"/>
    <x:tableColumn id="4" name="Qualifying observation hours"/>
    <x:tableColumn id="5" name="First-to-last span hours"/>
    <x:tableColumn id="6" name="Analysis threshold mph"/>
    <x:tableColumn id="7" name="Max sustained mph"/>
    <x:tableColumn id="8" name="Max sustained time PT"/>
    <x:tableColumn id="9" name="Max reported gust mph"/>
    <x:tableColumn id="10" name="Max gust time PT"/>
    <x:tableColumn id="11" name="Dominant wind from"/>
    <x:tableColumn id="12" name="Transport toward deg true"/>
    <x:tableColumn id="13" name="Transport toward secto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irectionDuration" displayName="DirectionDuration" ref="A5:D55" headerRowCount="1" totalsRowCount="0" totalsRowShown="0">
  <x:tableColumns count="4">
    <x:tableColumn id="1" name="Period"/>
    <x:tableColumn id="2" name="Wind-from sector"/>
    <x:tableColumn id="3" name="Observed hours"/>
    <x:tableColumn id="4" name="Percent of accepted observed hour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HourlyWindObservations" displayName="HourlyWindObservations" ref="A5:Q2718" headerRowCount="1" totalsRowCount="0" totalsRowShown="0">
  <x:tableColumns count="17">
    <x:tableColumn id="1" name="UTC hour"/>
    <x:tableColumn id="2" name="Observation time UTC"/>
    <x:tableColumn id="3" name="Observation time PT"/>
    <x:tableColumn id="4" name="Local date"/>
    <x:tableColumn id="5" name="Month"/>
    <x:tableColumn id="6" name="QC status"/>
    <x:tableColumn id="7" name="Coded direction"/>
    <x:tableColumn id="8" name="Wind from deg true"/>
    <x:tableColumn id="9" name="Wind-from sector"/>
    <x:tableColumn id="10" name="Wind toward deg true"/>
    <x:tableColumn id="11" name="Wind-toward sector"/>
    <x:tableColumn id="12" name="Coded sustained knots"/>
    <x:tableColumn id="13" name="Sustained mph used"/>
    <x:tableColumn id="14" name="Coded gust knots"/>
    <x:tableColumn id="15" name="Coded peak-wind knots"/>
    <x:tableColumn id="16" name="Highest reported gust mph used"/>
    <x:tableColumn id="17" name="Raw coded META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RawMetarReports" displayName="RawMetarReports" ref="A5:AD3133" headerRowCount="1" totalsRowCount="0" totalsRowShown="0">
  <x:tableColumns count="30">
    <x:tableColumn id="1" name="Observation time UTC"/>
    <x:tableColumn id="2" name="Observation time PT"/>
    <x:tableColumn id="3" name="Local date"/>
    <x:tableColumn id="4" name="Month"/>
    <x:tableColumn id="5" name="QC status"/>
    <x:tableColumn id="6" name="Coded direction"/>
    <x:tableColumn id="7" name="Wind from deg true"/>
    <x:tableColumn id="8" name="Wind-from sector"/>
    <x:tableColumn id="9" name="Wind toward deg true"/>
    <x:tableColumn id="10" name="Wind-toward sector"/>
    <x:tableColumn id="11" name="Coded sustained knots"/>
    <x:tableColumn id="12" name="Sustained mph used"/>
    <x:tableColumn id="13" name="Coded gust knots"/>
    <x:tableColumn id="14" name="Coded gust mph used"/>
    <x:tableColumn id="15" name="Coded peak-wind knots"/>
    <x:tableColumn id="16" name="Peak-wind mph used"/>
    <x:tableColumn id="17" name="Peak-wind from deg true"/>
    <x:tableColumn id="18" name="Coded peak time"/>
    <x:tableColumn id="19" name="Peak time UTC"/>
    <x:tableColumn id="20" name="Peak time PT"/>
    <x:tableColumn id="21" name="Highest reported gust mph used"/>
    <x:tableColumn id="22" name="Highest gust time PT"/>
    <x:tableColumn id="23" name="Archive sustained knots"/>
    <x:tableColumn id="24" name="Archive gust knots"/>
    <x:tableColumn id="25" name="Archive peak-wind knots"/>
    <x:tableColumn id="26" name="Archive peak-wind from deg true"/>
    <x:tableColumn id="27" name="Station longitude"/>
    <x:tableColumn id="28" name="Station latitude"/>
    <x:tableColumn id="29" name="Station elevation m"/>
    <x:tableColumn id="30" name="Raw coded METAR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EvidenceRegister" displayName="EvidenceRegister" ref="A5:H13" headerRowCount="1" totalsRowCount="0" totalsRowShown="0">
  <x:tableColumns count="8">
    <x:tableColumn id="1" name="Evidence level"/>
    <x:tableColumn id="2" name="Date or status"/>
    <x:tableColumn id="3" name="Source or owner"/>
    <x:tableColumn id="4" name="Item"/>
    <x:tableColumn id="5" name="Location or distance"/>
    <x:tableColumn id="6" name="Permitted interpretation"/>
    <x:tableColumn id="7" name="Limitation"/>
    <x:tableColumn id="8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eef04ed8d82f4079" /><Relationship Type="http://schemas.openxmlformats.org/officeDocument/2006/relationships/table" Target="/xl/tables/table1.xml" Id="R51979d99104a4f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b08bdb0d94c44e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6f7671d6652446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b756be141fa14445" /><Relationship Type="http://schemas.openxmlformats.org/officeDocument/2006/relationships/table" Target="/xl/tables/table4.xml" Id="R80cbec3b3c5f428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95cd3a0f19b41c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e9a356650aa846b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3.xml" Id="R281a153a2d3a4d0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141a3b7587b14787" /></Relationships>
</file>

<file path=xl/worksheets/sheet1.xml><?xml version="1.0" encoding="utf-8"?>
<worksheet xmlns="http://schemas.openxmlformats.org/spreadsheetml/2006/main">
  <sheetPr>
    <tabColor rgb="FF16324F"/>
  </sheetPr>
  <sheetViews>
    <sheetView showGridLines="0" workbookViewId="0">
      <pane ySplit="3" topLeftCell="A4" activePane="bottomLeft" state="frozen"/>
    </sheetView>
  </sheetViews>
  <sheetFormatPr defaultRowHeight="15" zeroHeight="1"/>
  <cols>
    <col min="1" max="1" width="12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12" hidden="0" customWidth="1"/>
    <col min="8" max="8" width="12" hidden="0" customWidth="1"/>
    <col min="9" max="9" width="12" hidden="0" customWidth="1"/>
    <col min="10" max="10" width="12" hidden="0" customWidth="1"/>
    <col min="11" max="11" width="12" hidden="0" customWidth="1"/>
    <col min="12" max="12" width="12" hidden="0" customWidth="1"/>
    <col min="13" max="16384" hidden="1" width="0" customWidth="1"/>
  </cols>
  <sheetData>
    <row r="1" ht="28" customHeight="1" hidden="0">
      <c r="A1" s="87" t="str">
        <v>Boron, California Wind Record | March through June 2026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ht="34" customHeight="1" hidden="0">
      <c r="A3" s="93" t="str">
        <v>Instrument observations are separated from modeled, visual, and community context. Only accepted KEDW METAR observations support factual wind findings.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5"/>
    </row>
    <row r="4" hidden="0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</row>
    <row r="5" hidden="0">
      <c r="A5" s="99" t="str">
        <v>Accepted observation coverage</v>
      </c>
      <c r="B5" s="100"/>
      <c r="C5" s="100"/>
      <c r="D5" s="100" t="str">
        <v>Highest reported gust</v>
      </c>
      <c r="E5" s="100"/>
      <c r="F5" s="100"/>
      <c r="G5" s="100" t="str">
        <v>Observed hours at or above 15 mph</v>
      </c>
      <c r="H5" s="100"/>
      <c r="I5" s="100"/>
      <c r="J5" s="100" t="str">
        <v>Longest consecutive 15 mph sequence</v>
      </c>
      <c r="K5" s="100"/>
      <c r="L5" s="101"/>
    </row>
    <row r="6" hidden="0">
      <c r="A6" s="102" t="n">
        <f>SUM('Monthly Summary'!E6:E9)/SUM('Monthly Summary'!D6:D9)</f>
        <v>0.9265459514861633</v>
      </c>
      <c r="B6" s="103"/>
      <c r="C6" s="103"/>
      <c r="D6" s="104" t="n">
        <f>MAX('Monthly Summary'!K6:K9)</f>
        <v>47.2</v>
      </c>
      <c r="E6" s="103"/>
      <c r="F6" s="103"/>
      <c r="G6" s="105" t="n">
        <f>SUM('Monthly Summary'!S6:S9)</f>
        <v>805</v>
      </c>
      <c r="H6" s="103"/>
      <c r="I6" s="103"/>
      <c r="J6" s="106" t="n">
        <f>MAX('Monthly Summary'!U6:U9)</f>
        <v>21</v>
      </c>
      <c r="K6" s="103"/>
      <c r="L6" s="107"/>
    </row>
    <row r="7" hidden="0">
      <c r="A7" s="108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7"/>
    </row>
    <row r="8" hidden="0">
      <c r="A8" s="108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7"/>
    </row>
    <row r="9" hidden="0">
      <c r="A9" s="96"/>
      <c r="B9" s="97"/>
      <c r="C9" s="97"/>
      <c r="D9" s="97"/>
      <c r="E9" s="97"/>
      <c r="F9" s="97"/>
      <c r="G9" s="97"/>
      <c r="H9" s="97"/>
      <c r="I9" s="97"/>
      <c r="J9" s="97"/>
      <c r="K9" s="97"/>
      <c r="L9" s="98"/>
    </row>
    <row r="10" hidden="0">
      <c r="A10" s="109" t="str">
        <v>Evidence levels used in this workbook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1"/>
    </row>
    <row r="11" ht="38" customHeight="1" hidden="0">
      <c r="A11" s="112" t="str">
        <v>Level</v>
      </c>
      <c r="B11" s="113" t="str">
        <v>Use</v>
      </c>
      <c r="C11" s="113" t="str">
        <v>Material</v>
      </c>
      <c r="D11" s="113"/>
      <c r="E11" s="113"/>
      <c r="F11" s="113"/>
      <c r="G11" s="113" t="str">
        <v>What it can establish</v>
      </c>
      <c r="H11" s="113"/>
      <c r="I11" s="113"/>
      <c r="J11" s="113"/>
      <c r="K11" s="113"/>
      <c r="L11" s="114"/>
    </row>
    <row r="12" ht="38" customHeight="1" hidden="0">
      <c r="A12" s="115" t="str">
        <v>Verified observation</v>
      </c>
      <c r="B12" s="116" t="str">
        <v>Used for factual findings</v>
      </c>
      <c r="C12" s="116" t="str">
        <v>Timestamped coded KEDW METAR reports</v>
      </c>
      <c r="D12" s="116"/>
      <c r="E12" s="116"/>
      <c r="F12" s="116"/>
      <c r="G12" s="116" t="str">
        <v>Wind reported at KEDW at the stated time</v>
      </c>
      <c r="H12" s="116"/>
      <c r="I12" s="116"/>
      <c r="J12" s="116"/>
      <c r="K12" s="116"/>
      <c r="L12" s="117"/>
    </row>
    <row r="13" ht="38" customHeight="1" hidden="0">
      <c r="A13" s="118" t="str">
        <v>Verified context</v>
      </c>
      <c r="B13" s="119" t="str">
        <v>Not used as a Boron wind measurement</v>
      </c>
      <c r="C13" s="119" t="str">
        <v>NASA imagery, agency camera inventories, regional satellite media, model links</v>
      </c>
      <c r="D13" s="119"/>
      <c r="E13" s="119"/>
      <c r="F13" s="119"/>
      <c r="G13" s="119" t="str">
        <v>Source/date/location context only</v>
      </c>
      <c r="H13" s="119"/>
      <c r="I13" s="119"/>
      <c r="J13" s="119"/>
      <c r="K13" s="119"/>
      <c r="L13" s="120"/>
    </row>
    <row r="14" ht="38" customHeight="1" hidden="0">
      <c r="A14" s="121" t="str">
        <v>Unverified lead</v>
      </c>
      <c r="B14" s="122" t="str">
        <v>Not evidence</v>
      </c>
      <c r="C14" s="122" t="str">
        <v>Community or social-media material</v>
      </c>
      <c r="D14" s="122"/>
      <c r="E14" s="122"/>
      <c r="F14" s="122"/>
      <c r="G14" s="122" t="str">
        <v>A lead for follow-up records, not a factual finding</v>
      </c>
      <c r="H14" s="122"/>
      <c r="I14" s="122"/>
      <c r="J14" s="122"/>
      <c r="K14" s="122"/>
      <c r="L14" s="123"/>
    </row>
    <row r="15" hidden="0">
      <c r="A15" s="96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8"/>
    </row>
    <row r="16" hidden="0">
      <c r="A16" s="109" t="str">
        <v>Key findings from accepted KEDW observations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1"/>
    </row>
    <row r="17" ht="38" customHeight="1" hidden="0">
      <c r="A17" s="124" t="str">
        <v>1. The station recorded a southwest prevailing wind sector in each month. The speed-weighted transport direction was generally east to northeast.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6"/>
    </row>
    <row r="18" ht="38" customHeight="1" hidden="0">
      <c r="A18" s="127" t="str">
        <v>2. The highest accepted reported gust was 47.2 mph on April 2 and again on April 22. Exact observation and peak-wind times are in Daily Summary and Raw METAR.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9"/>
    </row>
    <row r="19" ht="38" customHeight="1" hidden="0">
      <c r="A19" s="124" t="str">
        <v>3. The longest sequence meeting the 15 mph analysis threshold occurred May 26, with 21 qualifying hourly observations from 1:55 AM through 9:55 PM PDT.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6"/>
    </row>
    <row r="20" ht="38" customHeight="1" hidden="0">
      <c r="A20" s="127" t="str">
        <v>4. May 17 had 100% hourly coverage, a maximum sustained report of 29.9 mph at 3:30 PM PDT, and a peak-wind report of 41.4 mph at 3:23 PM PDT.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9"/>
    </row>
    <row r="21" ht="38" customHeight="1" hidden="0">
      <c r="A21" s="124" t="str">
        <v>5. One malformed report on June 24 at 7:55 PM PDT encoded 45 kt sustained with a lower 22 kt gust. It is retained for audit but excluded from all findings.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6"/>
    </row>
    <row r="22" hidden="0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8"/>
    </row>
    <row r="23" hidden="0">
      <c r="A23" s="130" t="str">
        <v>Critical limitations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2"/>
    </row>
    <row r="24" ht="36" customHeight="1" hidden="0">
      <c r="A24" s="133" t="str">
        <v>KEDW is at Edwards Air Force Base, 14.8 miles southwest of the Boron reference point. These measurements do not prove the exact wind at a particular Boron parcel.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5"/>
    </row>
    <row r="25" ht="36" customHeight="1" hidden="0">
      <c r="A25" s="133" t="str">
        <v>Duration fields count qualifying hourly observations and consecutive observation sequences. They are not continuous minute-by-minute exposure measurements.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5"/>
    </row>
    <row r="26" ht="36" customHeight="1" hidden="0">
      <c r="A26" s="133" t="str">
        <v>The 10, 15, 20, 25, and 30 mph thresholds are analytical bins, not regulatory limits.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35"/>
    </row>
    <row r="27" ht="36" customHeight="1" hidden="0">
      <c r="A27" s="133" t="str">
        <v>Photos and satellite images can corroborate visible conditions, but they do not prove wind speed or attribute dust to a source. This workbook makes no source-attribution finding.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5"/>
    </row>
    <row r="28" hidden="0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8"/>
    </row>
    <row r="29" hidden="0">
      <c r="A29" s="109" t="str">
        <v>Workbook guide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1"/>
    </row>
    <row r="30" hidden="0">
      <c r="A30" s="136" t="str">
        <v>Monthly Summary</v>
      </c>
      <c r="B30" s="137"/>
      <c r="C30" s="137"/>
      <c r="D30" s="138" t="str">
        <v>Four-month overview, coverage, speeds, and threshold counts</v>
      </c>
      <c r="E30" s="138"/>
      <c r="F30" s="138"/>
      <c r="G30" s="138"/>
      <c r="H30" s="138"/>
      <c r="I30" s="138"/>
      <c r="J30" s="138"/>
      <c r="K30" s="138"/>
      <c r="L30" s="139"/>
    </row>
    <row r="31" hidden="0">
      <c r="A31" s="136" t="str">
        <v>Daily Summary</v>
      </c>
      <c r="B31" s="137"/>
      <c r="C31" s="137"/>
      <c r="D31" s="138" t="str">
        <v>Every date from March 1 through June 30</v>
      </c>
      <c r="E31" s="138"/>
      <c r="F31" s="138"/>
      <c r="G31" s="138"/>
      <c r="H31" s="138"/>
      <c r="I31" s="138"/>
      <c r="J31" s="138"/>
      <c r="K31" s="138"/>
      <c r="L31" s="139"/>
    </row>
    <row r="32" hidden="0">
      <c r="A32" s="136" t="str">
        <v>High-Wind Events</v>
      </c>
      <c r="B32" s="137"/>
      <c r="C32" s="137"/>
      <c r="D32" s="138" t="str">
        <v>Consecutive hourly-observation sequences at or above 15 mph</v>
      </c>
      <c r="E32" s="138"/>
      <c r="F32" s="138"/>
      <c r="G32" s="138"/>
      <c r="H32" s="138"/>
      <c r="I32" s="138"/>
      <c r="J32" s="138"/>
      <c r="K32" s="138"/>
      <c r="L32" s="139"/>
    </row>
    <row r="33" hidden="0">
      <c r="A33" s="136" t="str">
        <v>Direction Duration</v>
      </c>
      <c r="B33" s="137"/>
      <c r="C33" s="137"/>
      <c r="D33" s="138" t="str">
        <v>Observed-hour counts by wind-from sector</v>
      </c>
      <c r="E33" s="138"/>
      <c r="F33" s="138"/>
      <c r="G33" s="138"/>
      <c r="H33" s="138"/>
      <c r="I33" s="138"/>
      <c r="J33" s="138"/>
      <c r="K33" s="138"/>
      <c r="L33" s="139"/>
    </row>
    <row r="34" hidden="0">
      <c r="A34" s="136" t="str">
        <v>Hourly Observations</v>
      </c>
      <c r="B34" s="137"/>
      <c r="C34" s="137"/>
      <c r="D34" s="138" t="str">
        <v>One representative accepted or flagged report per UTC hour</v>
      </c>
      <c r="E34" s="138"/>
      <c r="F34" s="138"/>
      <c r="G34" s="138"/>
      <c r="H34" s="138"/>
      <c r="I34" s="138"/>
      <c r="J34" s="138"/>
      <c r="K34" s="138"/>
      <c r="L34" s="139"/>
    </row>
    <row r="35" hidden="0">
      <c r="A35" s="136" t="str">
        <v>Raw METAR</v>
      </c>
      <c r="B35" s="137"/>
      <c r="C35" s="137"/>
      <c r="D35" s="138" t="str">
        <v>All 3,128 reports, original coded text, parsed fields, and QC status</v>
      </c>
      <c r="E35" s="138"/>
      <c r="F35" s="138"/>
      <c r="G35" s="138"/>
      <c r="H35" s="138"/>
      <c r="I35" s="138"/>
      <c r="J35" s="138"/>
      <c r="K35" s="138"/>
      <c r="L35" s="139"/>
    </row>
    <row r="36" hidden="0">
      <c r="A36" s="136" t="str">
        <v>Historical Imagery</v>
      </c>
      <c r="B36" s="137"/>
      <c r="C36" s="137"/>
      <c r="D36" s="138" t="str">
        <v>Official dated NASA images, explicitly not treated as wind measurements</v>
      </c>
      <c r="E36" s="138"/>
      <c r="F36" s="138"/>
      <c r="G36" s="138"/>
      <c r="H36" s="138"/>
      <c r="I36" s="138"/>
      <c r="J36" s="138"/>
      <c r="K36" s="138"/>
      <c r="L36" s="139"/>
    </row>
    <row r="37" hidden="0">
      <c r="A37" s="136" t="str">
        <v>Visual &amp; Other Evidence</v>
      </c>
      <c r="B37" s="137"/>
      <c r="C37" s="137"/>
      <c r="D37" s="138" t="str">
        <v>Live camera, imagery, model, and community leads with evidence labels</v>
      </c>
      <c r="E37" s="138"/>
      <c r="F37" s="138"/>
      <c r="G37" s="138"/>
      <c r="H37" s="138"/>
      <c r="I37" s="138"/>
      <c r="J37" s="138"/>
      <c r="K37" s="138"/>
      <c r="L37" s="139"/>
    </row>
    <row r="38" hidden="0">
      <c r="A38" s="136" t="str">
        <v>Data Quality</v>
      </c>
      <c r="B38" s="137"/>
      <c r="C38" s="137"/>
      <c r="D38" s="138" t="str">
        <v>Coverage, cross-checks, and excluded record</v>
      </c>
      <c r="E38" s="138"/>
      <c r="F38" s="138"/>
      <c r="G38" s="138"/>
      <c r="H38" s="138"/>
      <c r="I38" s="138"/>
      <c r="J38" s="138"/>
      <c r="K38" s="138"/>
      <c r="L38" s="139"/>
    </row>
    <row r="39" hidden="0">
      <c r="A39" s="140" t="str">
        <v>Sources &amp; Methods</v>
      </c>
      <c r="B39" s="141"/>
      <c r="C39" s="141"/>
      <c r="D39" s="142" t="str">
        <v>Exact URLs, definitions, calculations, and limitations</v>
      </c>
      <c r="E39" s="142"/>
      <c r="F39" s="142"/>
      <c r="G39" s="142"/>
      <c r="H39" s="142"/>
      <c r="I39" s="142"/>
      <c r="J39" s="142"/>
      <c r="K39" s="142"/>
      <c r="L39" s="143"/>
    </row>
  </sheetData>
  <mergeCells>
    <mergeCell ref="A1:L2"/>
    <mergeCell ref="A3:L3"/>
    <mergeCell ref="A5:C5"/>
    <mergeCell ref="A6:C8"/>
    <mergeCell ref="D5:F5"/>
    <mergeCell ref="D6:F8"/>
    <mergeCell ref="G5:I5"/>
    <mergeCell ref="G6:I8"/>
    <mergeCell ref="J5:L5"/>
    <mergeCell ref="J6:L8"/>
    <mergeCell ref="A10:L10"/>
    <mergeCell ref="C11:F11"/>
    <mergeCell ref="G11:L11"/>
    <mergeCell ref="C12:F12"/>
    <mergeCell ref="G12:L12"/>
    <mergeCell ref="C13:F13"/>
    <mergeCell ref="G13:L13"/>
    <mergeCell ref="C14:F14"/>
    <mergeCell ref="G14:L14"/>
    <mergeCell ref="A16:L16"/>
    <mergeCell ref="A17:L17"/>
    <mergeCell ref="A18:L18"/>
    <mergeCell ref="A19:L19"/>
    <mergeCell ref="A20:L20"/>
    <mergeCell ref="A21:L21"/>
    <mergeCell ref="A23:L23"/>
    <mergeCell ref="A24:L24"/>
    <mergeCell ref="A25:L25"/>
    <mergeCell ref="A26:L26"/>
    <mergeCell ref="A27:L27"/>
    <mergeCell ref="A29:L29"/>
    <mergeCell ref="A30:C30"/>
    <mergeCell ref="D30:L30"/>
    <mergeCell ref="A31:C31"/>
    <mergeCell ref="D31:L31"/>
    <mergeCell ref="A32:C32"/>
    <mergeCell ref="D32:L32"/>
    <mergeCell ref="A33:C33"/>
    <mergeCell ref="D33:L33"/>
    <mergeCell ref="A34:C34"/>
    <mergeCell ref="D34:L34"/>
    <mergeCell ref="A35:C35"/>
    <mergeCell ref="D35:L35"/>
    <mergeCell ref="A36:C36"/>
    <mergeCell ref="D36:L36"/>
    <mergeCell ref="A37:C37"/>
    <mergeCell ref="D37:L37"/>
    <mergeCell ref="A38:C38"/>
    <mergeCell ref="D38:L38"/>
    <mergeCell ref="A39:C39"/>
    <mergeCell ref="D39:L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1" ySplit="5" topLeftCell="B6" activePane="bottomRight" state="frozen"/>
    </sheetView>
  </sheetViews>
  <sheetFormatPr defaultRowHeight="15" zeroHeight="1"/>
  <cols>
    <col min="1" max="1" width="12" hidden="0" customWidth="1"/>
    <col min="2" max="2" width="11" hidden="0" customWidth="1"/>
    <col min="3" max="3" width="11" hidden="0" customWidth="1"/>
    <col min="4" max="4" width="11" hidden="0" customWidth="1"/>
    <col min="5" max="5" width="13" hidden="0" customWidth="1"/>
    <col min="6" max="6" width="11" hidden="0" customWidth="1"/>
    <col min="7" max="7" width="12" hidden="0" customWidth="1"/>
    <col min="8" max="8" width="12" hidden="0" customWidth="1"/>
    <col min="9" max="9" width="12" hidden="0" customWidth="1"/>
    <col min="10" max="10" width="21" hidden="0" customWidth="1"/>
    <col min="11" max="11" width="13" hidden="0" customWidth="1"/>
    <col min="12" max="12" width="21" hidden="0" customWidth="1"/>
    <col min="13" max="13" width="13" hidden="0" customWidth="1"/>
    <col min="14" max="14" width="13" hidden="0" customWidth="1"/>
    <col min="15" max="15" width="13" hidden="0" customWidth="1"/>
    <col min="16" max="16" width="11" hidden="0" customWidth="1"/>
    <col min="17" max="17" width="11" hidden="0" customWidth="1"/>
    <col min="18" max="18" width="11" hidden="0" customWidth="1"/>
    <col min="19" max="19" width="11" hidden="0" customWidth="1"/>
    <col min="20" max="20" width="11" hidden="0" customWidth="1"/>
    <col min="21" max="21" width="11" hidden="0" customWidth="1"/>
    <col min="22" max="22" width="11" hidden="0" customWidth="1"/>
    <col min="23" max="23" width="11" hidden="0" customWidth="1"/>
    <col min="24" max="24" width="11" hidden="0" customWidth="1"/>
    <col min="25" max="25" width="11" hidden="0" customWidth="1"/>
    <col min="26" max="26" width="11" hidden="0" customWidth="1"/>
    <col min="27" max="27" width="11" hidden="0" customWidth="1"/>
    <col min="28" max="28" width="11" hidden="0" customWidth="1"/>
    <col min="29" max="29" width="11" hidden="0" customWidth="1"/>
    <col min="30" max="30" width="11" hidden="0" customWidth="1"/>
    <col min="31" max="16384" hidden="1" width="0" customWidth="1"/>
  </cols>
  <sheetData>
    <row r="1" ht="28" customHeight="1" hidden="0">
      <c r="A1" s="87" t="str">
        <v>Monthly Wind Summary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2"/>
    </row>
    <row r="3" ht="34" customHeight="1" hidden="0">
      <c r="A3" s="93" t="str">
        <v>Means and threshold counts use one representative accepted METAR observation per UTC hour. Maxima use every accepted report, including special reports.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5"/>
    </row>
    <row r="4" hidden="0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8"/>
    </row>
    <row r="5" ht="42" customHeight="1" hidden="0">
      <c r="A5" s="147" t="str">
        <v>Month</v>
      </c>
      <c r="B5" s="148" t="str">
        <v>Calendar days</v>
      </c>
      <c r="C5" s="148" t="str">
        <v>Raw reports</v>
      </c>
      <c r="D5" s="148" t="str">
        <v>Expected hours</v>
      </c>
      <c r="E5" s="148" t="str">
        <v>Accepted observed hours</v>
      </c>
      <c r="F5" s="148" t="str">
        <v>Coverage</v>
      </c>
      <c r="G5" s="148" t="str">
        <v>Mean sustained mph</v>
      </c>
      <c r="H5" s="148" t="str">
        <v>Median sustained mph</v>
      </c>
      <c r="I5" s="148" t="str">
        <v>Max sustained mph</v>
      </c>
      <c r="J5" s="148" t="str">
        <v>Max sustained time PT</v>
      </c>
      <c r="K5" s="148" t="str">
        <v>Max reported gust mph</v>
      </c>
      <c r="L5" s="148" t="str">
        <v>Max gust time PT</v>
      </c>
      <c r="M5" s="148" t="str">
        <v>Dominant wind from</v>
      </c>
      <c r="N5" s="148" t="str">
        <v>Transport toward deg true</v>
      </c>
      <c r="O5" s="148" t="str">
        <v>Transport toward sector</v>
      </c>
      <c r="P5" s="148" t="str">
        <v>Obs hours &gt;=10 mph</v>
      </c>
      <c r="Q5" s="148" t="str">
        <v>% accepted hours &gt;=10</v>
      </c>
      <c r="R5" s="148" t="str">
        <v>Longest run &gt;=10</v>
      </c>
      <c r="S5" s="148" t="str">
        <v>Obs hours &gt;=15 mph</v>
      </c>
      <c r="T5" s="148" t="str">
        <v>% accepted hours &gt;=15</v>
      </c>
      <c r="U5" s="148" t="str">
        <v>Longest run &gt;=15</v>
      </c>
      <c r="V5" s="148" t="str">
        <v>Obs hours &gt;=20 mph</v>
      </c>
      <c r="W5" s="148" t="str">
        <v>% accepted hours &gt;=20</v>
      </c>
      <c r="X5" s="148" t="str">
        <v>Longest run &gt;=20</v>
      </c>
      <c r="Y5" s="148" t="str">
        <v>Obs hours &gt;=25 mph</v>
      </c>
      <c r="Z5" s="148" t="str">
        <v>% accepted hours &gt;=25</v>
      </c>
      <c r="AA5" s="148" t="str">
        <v>Longest run &gt;=25</v>
      </c>
      <c r="AB5" s="148" t="str">
        <v>Obs hours &gt;=30 mph</v>
      </c>
      <c r="AC5" s="148" t="str">
        <v>% accepted hours &gt;=30</v>
      </c>
      <c r="AD5" s="149" t="str">
        <v>Longest run &gt;=30</v>
      </c>
    </row>
    <row r="6" hidden="0">
      <c r="A6" s="150" t="str">
        <v>March</v>
      </c>
      <c r="B6" s="151" t="n">
        <v>31</v>
      </c>
      <c r="C6" s="151" t="n">
        <f>COUNTIF('Raw METAR'!$D$6:$D$3133,A6)</f>
        <v>736</v>
      </c>
      <c r="D6" s="151" t="n">
        <v>743</v>
      </c>
      <c r="E6" s="151" t="n">
        <f>COUNTIFS('Hourly Observations'!$E$6:$E$2718,A6,'Hourly Observations'!$F$6:$F$2718,"Accepted")</f>
        <v>675</v>
      </c>
      <c r="F6" s="152" t="n">
        <f>IFERROR(E6/D6,0)</f>
        <v>0.9084791386271871</v>
      </c>
      <c r="G6" s="153" t="n">
        <f>IFERROR(SUMIFS('Hourly Observations'!$M$6:$M$2718,'Hourly Observations'!$E$6:$E$2718,A6)/E6,"")</f>
        <v>8.072504720414818</v>
      </c>
      <c r="H6" s="153" t="n">
        <v>6.9</v>
      </c>
      <c r="I6" s="153" t="n">
        <v>32.2</v>
      </c>
      <c r="J6" s="154" t="str">
        <v>2026-03-07 08:55 PST</v>
      </c>
      <c r="K6" s="153" t="n">
        <v>42.6</v>
      </c>
      <c r="L6" s="154" t="str">
        <v>2026-03-07 09:43 PST</v>
      </c>
      <c r="M6" s="155" t="str">
        <v>SW</v>
      </c>
      <c r="N6" s="153" t="n">
        <v>70</v>
      </c>
      <c r="O6" s="155" t="str">
        <v>E</v>
      </c>
      <c r="P6" s="151" t="n">
        <f>COUNTIFS('Hourly Observations'!$E$6:$E$2718,A6,'Hourly Observations'!$M$6:$M$2718,"&gt;=10")</f>
        <v>242</v>
      </c>
      <c r="Q6" s="152" t="n">
        <f>IFERROR(P6/E6,0)</f>
        <v>0.3585185185185185</v>
      </c>
      <c r="R6" s="151" t="n">
        <v>24</v>
      </c>
      <c r="S6" s="151" t="n">
        <f>COUNTIFS('Hourly Observations'!$E$6:$E$2718,A6,'Hourly Observations'!$M$6:$M$2718,"&gt;=15")</f>
        <v>92</v>
      </c>
      <c r="T6" s="152" t="n">
        <f>IFERROR(S6/E6,0)</f>
        <v>0.1362962962962963</v>
      </c>
      <c r="U6" s="151" t="n">
        <v>13</v>
      </c>
      <c r="V6" s="151" t="n">
        <f>COUNTIFS('Hourly Observations'!$E$6:$E$2718,A6,'Hourly Observations'!$M$6:$M$2718,"&gt;=20")</f>
        <v>45</v>
      </c>
      <c r="W6" s="152" t="n">
        <f>IFERROR(V6/E6,0)</f>
        <v>0.06666666666666667</v>
      </c>
      <c r="X6" s="151" t="n">
        <v>10</v>
      </c>
      <c r="Y6" s="151" t="n">
        <f>COUNTIFS('Hourly Observations'!$E$6:$E$2718,A6,'Hourly Observations'!$M$6:$M$2718,"&gt;=25")</f>
        <v>12</v>
      </c>
      <c r="Z6" s="152" t="n">
        <f>IFERROR(Y6/E6,0)</f>
        <v>0.017777777777777778</v>
      </c>
      <c r="AA6" s="151" t="n">
        <v>3</v>
      </c>
      <c r="AB6" s="151" t="n">
        <f>COUNTIFS('Hourly Observations'!$E$6:$E$2718,A6,'Hourly Observations'!$M$6:$M$2718,"&gt;=30")</f>
        <v>2</v>
      </c>
      <c r="AC6" s="152" t="n">
        <f>IFERROR(AB6/E6,0)</f>
        <v>0.002962962962962963</v>
      </c>
      <c r="AD6" s="156" t="n">
        <v>2</v>
      </c>
    </row>
    <row r="7" hidden="0">
      <c r="A7" s="150" t="str">
        <v>April</v>
      </c>
      <c r="B7" s="151" t="n">
        <v>30</v>
      </c>
      <c r="C7" s="151" t="n">
        <f>COUNTIF('Raw METAR'!$D$6:$D$3133,A7)</f>
        <v>762</v>
      </c>
      <c r="D7" s="151" t="n">
        <v>720</v>
      </c>
      <c r="E7" s="151" t="n">
        <f>COUNTIFS('Hourly Observations'!$E$6:$E$2718,A7,'Hourly Observations'!$F$6:$F$2718,"Accepted")</f>
        <v>613</v>
      </c>
      <c r="F7" s="152" t="n">
        <f>IFERROR(E7/D7,0)</f>
        <v>0.8513888888888889</v>
      </c>
      <c r="G7" s="153" t="n">
        <f>IFERROR(SUMIFS('Hourly Observations'!$M$6:$M$2718,'Hourly Observations'!$E$6:$E$2718,A7)/E7,"")</f>
        <v>12.337557148867885</v>
      </c>
      <c r="H7" s="153" t="n">
        <v>11.5</v>
      </c>
      <c r="I7" s="153" t="n">
        <v>34.5</v>
      </c>
      <c r="J7" s="154" t="str">
        <v>2026-04-02 17:12 PDT</v>
      </c>
      <c r="K7" s="153" t="n">
        <v>47.2</v>
      </c>
      <c r="L7" s="154" t="str">
        <v>2026-04-02 17:36 PDT</v>
      </c>
      <c r="M7" s="155" t="str">
        <v>SW</v>
      </c>
      <c r="N7" s="153" t="n">
        <v>62</v>
      </c>
      <c r="O7" s="155" t="str">
        <v>NE</v>
      </c>
      <c r="P7" s="151" t="n">
        <f>COUNTIFS('Hourly Observations'!$E$6:$E$2718,A7,'Hourly Observations'!$M$6:$M$2718,"&gt;=10")</f>
        <v>376</v>
      </c>
      <c r="Q7" s="152" t="n">
        <f>IFERROR(P7/E7,0)</f>
        <v>0.6133768352365416</v>
      </c>
      <c r="R7" s="151" t="n">
        <v>40</v>
      </c>
      <c r="S7" s="151" t="n">
        <f>COUNTIFS('Hourly Observations'!$E$6:$E$2718,A7,'Hourly Observations'!$M$6:$M$2718,"&gt;=15")</f>
        <v>204</v>
      </c>
      <c r="T7" s="152" t="n">
        <f>IFERROR(S7/E7,0)</f>
        <v>0.33278955954323003</v>
      </c>
      <c r="U7" s="151" t="n">
        <v>17</v>
      </c>
      <c r="V7" s="151" t="n">
        <f>COUNTIFS('Hourly Observations'!$E$6:$E$2718,A7,'Hourly Observations'!$M$6:$M$2718,"&gt;=20")</f>
        <v>102</v>
      </c>
      <c r="W7" s="152" t="n">
        <f>IFERROR(V7/E7,0)</f>
        <v>0.16639477977161501</v>
      </c>
      <c r="X7" s="151" t="n">
        <v>9</v>
      </c>
      <c r="Y7" s="151" t="n">
        <f>COUNTIFS('Hourly Observations'!$E$6:$E$2718,A7,'Hourly Observations'!$M$6:$M$2718,"&gt;=25")</f>
        <v>30</v>
      </c>
      <c r="Z7" s="152" t="n">
        <f>IFERROR(Y7/E7,0)</f>
        <v>0.048939641109298535</v>
      </c>
      <c r="AA7" s="151" t="n">
        <v>5</v>
      </c>
      <c r="AB7" s="151" t="n">
        <f>COUNTIFS('Hourly Observations'!$E$6:$E$2718,A7,'Hourly Observations'!$M$6:$M$2718,"&gt;=30")</f>
        <v>1</v>
      </c>
      <c r="AC7" s="152" t="n">
        <f>IFERROR(AB7/E7,0)</f>
        <v>0.0016313213703099511</v>
      </c>
      <c r="AD7" s="156" t="n">
        <v>1</v>
      </c>
    </row>
    <row r="8" hidden="0">
      <c r="A8" s="150" t="str">
        <v>May</v>
      </c>
      <c r="B8" s="151" t="n">
        <v>31</v>
      </c>
      <c r="C8" s="151" t="n">
        <f>COUNTIF('Raw METAR'!$D$6:$D$3133,A8)</f>
        <v>855</v>
      </c>
      <c r="D8" s="151" t="n">
        <v>744</v>
      </c>
      <c r="E8" s="151" t="n">
        <f>COUNTIFS('Hourly Observations'!$E$6:$E$2718,A8,'Hourly Observations'!$F$6:$F$2718,"Accepted")</f>
        <v>717</v>
      </c>
      <c r="F8" s="152" t="n">
        <f>IFERROR(E8/D8,0)</f>
        <v>0.9637096774193549</v>
      </c>
      <c r="G8" s="153" t="n">
        <f>IFERROR(SUMIFS('Hourly Observations'!$M$6:$M$2718,'Hourly Observations'!$E$6:$E$2718,A8)/E8,"")</f>
        <v>12.748453494370995</v>
      </c>
      <c r="H8" s="153" t="n">
        <v>12.7</v>
      </c>
      <c r="I8" s="153" t="n">
        <v>33.4</v>
      </c>
      <c r="J8" s="154" t="str">
        <v>2026-05-26 09:45 PDT</v>
      </c>
      <c r="K8" s="153" t="n">
        <v>46</v>
      </c>
      <c r="L8" s="154" t="str">
        <v>2026-05-26 10:19 PDT</v>
      </c>
      <c r="M8" s="155" t="str">
        <v>SW</v>
      </c>
      <c r="N8" s="153" t="n">
        <v>57</v>
      </c>
      <c r="O8" s="155" t="str">
        <v>NE</v>
      </c>
      <c r="P8" s="151" t="n">
        <f>COUNTIFS('Hourly Observations'!$E$6:$E$2718,A8,'Hourly Observations'!$M$6:$M$2718,"&gt;=10")</f>
        <v>468</v>
      </c>
      <c r="Q8" s="152" t="n">
        <f>IFERROR(P8/E8,0)</f>
        <v>0.6527196652719666</v>
      </c>
      <c r="R8" s="151" t="n">
        <v>69</v>
      </c>
      <c r="S8" s="151" t="n">
        <f>COUNTIFS('Hourly Observations'!$E$6:$E$2718,A8,'Hourly Observations'!$M$6:$M$2718,"&gt;=15")</f>
        <v>236</v>
      </c>
      <c r="T8" s="152" t="n">
        <f>IFERROR(S8/E8,0)</f>
        <v>0.3291492329149233</v>
      </c>
      <c r="U8" s="151" t="n">
        <v>21</v>
      </c>
      <c r="V8" s="151" t="n">
        <f>COUNTIFS('Hourly Observations'!$E$6:$E$2718,A8,'Hourly Observations'!$M$6:$M$2718,"&gt;=20")</f>
        <v>129</v>
      </c>
      <c r="W8" s="152" t="n">
        <f>IFERROR(V8/E8,0)</f>
        <v>0.1799163179916318</v>
      </c>
      <c r="X8" s="151" t="n">
        <v>17</v>
      </c>
      <c r="Y8" s="151" t="n">
        <f>COUNTIFS('Hourly Observations'!$E$6:$E$2718,A8,'Hourly Observations'!$M$6:$M$2718,"&gt;=25")</f>
        <v>48</v>
      </c>
      <c r="Z8" s="152" t="n">
        <f>IFERROR(Y8/E8,0)</f>
        <v>0.06694560669456066</v>
      </c>
      <c r="AA8" s="151" t="n">
        <v>10</v>
      </c>
      <c r="AB8" s="151" t="n">
        <f>COUNTIFS('Hourly Observations'!$E$6:$E$2718,A8,'Hourly Observations'!$M$6:$M$2718,"&gt;=30")</f>
        <v>5</v>
      </c>
      <c r="AC8" s="152" t="n">
        <f>IFERROR(AB8/E8,0)</f>
        <v>0.00697350069735007</v>
      </c>
      <c r="AD8" s="156" t="n">
        <v>2</v>
      </c>
    </row>
    <row r="9" hidden="0">
      <c r="A9" s="150" t="str">
        <v>June</v>
      </c>
      <c r="B9" s="151" t="n">
        <v>30</v>
      </c>
      <c r="C9" s="151" t="n">
        <f>COUNTIF('Raw METAR'!$D$6:$D$3133,A9)</f>
        <v>775</v>
      </c>
      <c r="D9" s="151" t="n">
        <v>720</v>
      </c>
      <c r="E9" s="151" t="n">
        <f>COUNTIFS('Hourly Observations'!$E$6:$E$2718,A9,'Hourly Observations'!$F$6:$F$2718,"Accepted")</f>
        <v>707</v>
      </c>
      <c r="F9" s="152" t="n">
        <f>IFERROR(E9/D9,0)</f>
        <v>0.9819444444444444</v>
      </c>
      <c r="G9" s="153" t="n">
        <f>IFERROR(SUMIFS('Hourly Observations'!$M$6:$M$2718,'Hourly Observations'!$E$6:$E$2718,A9)/E9,"")</f>
        <v>13.993282764435634</v>
      </c>
      <c r="H9" s="153" t="n">
        <v>13.8</v>
      </c>
      <c r="I9" s="153" t="n">
        <v>28.8</v>
      </c>
      <c r="J9" s="154" t="str">
        <v>2026-06-13 17:55 PDT</v>
      </c>
      <c r="K9" s="153" t="n">
        <v>40.3</v>
      </c>
      <c r="L9" s="154" t="str">
        <v>2026-06-26 13:59 PDT</v>
      </c>
      <c r="M9" s="155" t="str">
        <v>SW</v>
      </c>
      <c r="N9" s="153" t="n">
        <v>49</v>
      </c>
      <c r="O9" s="155" t="str">
        <v>NE</v>
      </c>
      <c r="P9" s="151" t="n">
        <f>COUNTIFS('Hourly Observations'!$E$6:$E$2718,A9,'Hourly Observations'!$M$6:$M$2718,"&gt;=10")</f>
        <v>542</v>
      </c>
      <c r="Q9" s="152" t="n">
        <f>IFERROR(P9/E9,0)</f>
        <v>0.7666195190947667</v>
      </c>
      <c r="R9" s="151" t="n">
        <v>63</v>
      </c>
      <c r="S9" s="151" t="n">
        <f>COUNTIFS('Hourly Observations'!$E$6:$E$2718,A9,'Hourly Observations'!$M$6:$M$2718,"&gt;=15")</f>
        <v>273</v>
      </c>
      <c r="T9" s="152" t="n">
        <f>IFERROR(S9/E9,0)</f>
        <v>0.38613861386138615</v>
      </c>
      <c r="U9" s="151" t="n">
        <v>15</v>
      </c>
      <c r="V9" s="151" t="n">
        <f>COUNTIFS('Hourly Observations'!$E$6:$E$2718,A9,'Hourly Observations'!$M$6:$M$2718,"&gt;=20")</f>
        <v>120</v>
      </c>
      <c r="W9" s="152" t="n">
        <f>IFERROR(V9/E9,0)</f>
        <v>0.16973125884016974</v>
      </c>
      <c r="X9" s="151" t="n">
        <v>7</v>
      </c>
      <c r="Y9" s="151" t="n">
        <f>COUNTIFS('Hourly Observations'!$E$6:$E$2718,A9,'Hourly Observations'!$M$6:$M$2718,"&gt;=25")</f>
        <v>28</v>
      </c>
      <c r="Z9" s="152" t="n">
        <f>IFERROR(Y9/E9,0)</f>
        <v>0.039603960396039604</v>
      </c>
      <c r="AA9" s="151" t="n">
        <v>4</v>
      </c>
      <c r="AB9" s="151" t="n">
        <f>COUNTIFS('Hourly Observations'!$E$6:$E$2718,A9,'Hourly Observations'!$M$6:$M$2718,"&gt;=30")</f>
        <v>0</v>
      </c>
      <c r="AC9" s="152" t="n">
        <f>IFERROR(AB9/E9,0)</f>
        <v>0</v>
      </c>
      <c r="AD9" s="156" t="n">
        <v>0</v>
      </c>
    </row>
    <row r="10" hidden="0">
      <c r="A10" s="157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9"/>
    </row>
    <row r="11" hidden="0">
      <c r="A11" s="157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9"/>
    </row>
    <row r="12" hidden="0">
      <c r="A12" s="157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9"/>
    </row>
    <row r="13" hidden="0">
      <c r="A13" s="157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9"/>
    </row>
    <row r="14" hidden="0">
      <c r="A14" s="157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9"/>
    </row>
    <row r="15" hidden="0">
      <c r="A15" s="157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9"/>
    </row>
    <row r="16" hidden="0">
      <c r="A16" s="157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9"/>
    </row>
    <row r="17" hidden="0">
      <c r="A17" s="157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9"/>
    </row>
    <row r="18" hidden="0">
      <c r="A18" s="157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9"/>
    </row>
    <row r="19" hidden="0">
      <c r="A19" s="157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9"/>
    </row>
    <row r="20" hidden="0">
      <c r="A20" s="157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9"/>
    </row>
    <row r="21" hidden="0">
      <c r="A21" s="157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9"/>
    </row>
    <row r="22" hidden="0">
      <c r="A22" s="157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9"/>
    </row>
    <row r="23" hidden="0">
      <c r="A23" s="157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9"/>
    </row>
    <row r="24" hidden="0">
      <c r="A24" s="157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9"/>
    </row>
    <row r="25" hidden="0">
      <c r="A25" s="157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9"/>
    </row>
    <row r="26" hidden="0">
      <c r="A26" s="157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9"/>
    </row>
    <row r="27" hidden="0">
      <c r="A27" s="157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9"/>
    </row>
    <row r="28" hidden="0">
      <c r="A28" s="157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9"/>
    </row>
    <row r="29" hidden="0">
      <c r="A29" s="157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9"/>
    </row>
    <row r="30" hidden="0">
      <c r="A30" s="160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2"/>
    </row>
  </sheetData>
  <mergeCells>
    <mergeCell ref="A1:AD2"/>
    <mergeCell ref="A3:AD3"/>
  </mergeCells>
  <conditionalFormatting sqref="F6:F9">
    <cfRule type="cellIs" dxfId="0" priority="1" operator="lessThan">
      <formula>0.9</formula>
    </cfRule>
  </conditionalFormatting>
  <conditionalFormatting sqref="K6:K9">
    <cfRule type="colorScale" priority="2">
      <colorScale>
        <cfvo type="min"/>
        <cfvo type="percentile" val="50"/>
        <cfvo type="max"/>
        <color rgb="FFE7F3EC"/>
        <color rgb="FFFFF4D6"/>
        <color rgb="FFFCE8E6"/>
      </colorScale>
    </cfRule>
  </conditionalFormatting>
  <pageMargins left="0.7" right="0.7" top="0.75" bottom="0.75" header="0.3" footer="0.3"/>
  <drawing ns1:id="Reef04ed8d82f4079"/>
  <tableParts count="1">
    <tablePart ns1:id="R51979d99104a4fa7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2" ySplit="5" topLeftCell="C6" activePane="bottomRight" state="frozen"/>
    </sheetView>
  </sheetViews>
  <sheetFormatPr defaultRowHeight="15" zeroHeight="1"/>
  <cols>
    <col min="1" max="1" width="12" hidden="0" customWidth="1"/>
    <col min="2" max="2" width="10" hidden="0" customWidth="1"/>
    <col min="3" max="3" width="10" hidden="0" customWidth="1"/>
    <col min="4" max="4" width="10" hidden="0" customWidth="1"/>
    <col min="5" max="5" width="12" hidden="0" customWidth="1"/>
    <col min="6" max="6" width="10" hidden="0" customWidth="1"/>
    <col min="7" max="7" width="11" hidden="0" customWidth="1"/>
    <col min="8" max="8" width="11" hidden="0" customWidth="1"/>
    <col min="9" max="9" width="11" hidden="0" customWidth="1"/>
    <col min="10" max="10" width="20" hidden="0" customWidth="1"/>
    <col min="11" max="11" width="12" hidden="0" customWidth="1"/>
    <col min="12" max="12" width="20" hidden="0" customWidth="1"/>
    <col min="13" max="13" width="12" hidden="0" customWidth="1"/>
    <col min="14" max="14" width="12" hidden="0" customWidth="1"/>
    <col min="15" max="15" width="12" hidden="0" customWidth="1"/>
    <col min="16" max="16" width="10" hidden="0" customWidth="1"/>
    <col min="17" max="17" width="10" hidden="0" customWidth="1"/>
    <col min="18" max="18" width="10" hidden="0" customWidth="1"/>
    <col min="19" max="19" width="10" hidden="0" customWidth="1"/>
    <col min="20" max="20" width="10" hidden="0" customWidth="1"/>
    <col min="21" max="21" width="10" hidden="0" customWidth="1"/>
    <col min="22" max="22" width="10" hidden="0" customWidth="1"/>
    <col min="23" max="23" width="10" hidden="0" customWidth="1"/>
    <col min="24" max="24" width="10" hidden="0" customWidth="1"/>
    <col min="25" max="25" width="10" hidden="0" customWidth="1"/>
    <col min="26" max="16384" hidden="1" width="0" customWidth="1"/>
  </cols>
  <sheetData>
    <row r="1" ht="28" customHeight="1" hidden="0">
      <c r="A1" s="87" t="str">
        <v>Daily Wind Summary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2"/>
    </row>
    <row r="3" ht="34" customHeight="1" hidden="0">
      <c r="A3" s="93" t="str">
        <v>All 122 dates are included. Coverage reflects accepted representative observations divided by actual local clock hours, including the March daylight-saving transition.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5"/>
    </row>
    <row r="4" hidden="0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8"/>
    </row>
    <row r="5" ht="42" customHeight="1" hidden="0">
      <c r="A5" s="147" t="str">
        <v>Date</v>
      </c>
      <c r="B5" s="148" t="str">
        <v>Month</v>
      </c>
      <c r="C5" s="148" t="str">
        <v>Raw reports</v>
      </c>
      <c r="D5" s="148" t="str">
        <v>Expected hours</v>
      </c>
      <c r="E5" s="148" t="str">
        <v>Accepted observed hours</v>
      </c>
      <c r="F5" s="148" t="str">
        <v>Coverage</v>
      </c>
      <c r="G5" s="148" t="str">
        <v>Mean sustained mph</v>
      </c>
      <c r="H5" s="148" t="str">
        <v>Median sustained mph</v>
      </c>
      <c r="I5" s="148" t="str">
        <v>Max sustained mph</v>
      </c>
      <c r="J5" s="148" t="str">
        <v>Max sustained time PT</v>
      </c>
      <c r="K5" s="148" t="str">
        <v>Max reported gust mph</v>
      </c>
      <c r="L5" s="148" t="str">
        <v>Max gust time PT</v>
      </c>
      <c r="M5" s="148" t="str">
        <v>Dominant wind from</v>
      </c>
      <c r="N5" s="148" t="str">
        <v>Transport toward deg true</v>
      </c>
      <c r="O5" s="148" t="str">
        <v>Transport toward sector</v>
      </c>
      <c r="P5" s="148" t="str">
        <v>Obs hours &gt;=10</v>
      </c>
      <c r="Q5" s="148" t="str">
        <v>Longest run &gt;=10</v>
      </c>
      <c r="R5" s="148" t="str">
        <v>Obs hours &gt;=15</v>
      </c>
      <c r="S5" s="148" t="str">
        <v>Longest run &gt;=15</v>
      </c>
      <c r="T5" s="148" t="str">
        <v>Obs hours &gt;=20</v>
      </c>
      <c r="U5" s="148" t="str">
        <v>Longest run &gt;=20</v>
      </c>
      <c r="V5" s="148" t="str">
        <v>Obs hours &gt;=25</v>
      </c>
      <c r="W5" s="148" t="str">
        <v>Longest run &gt;=25</v>
      </c>
      <c r="X5" s="148" t="str">
        <v>Obs hours &gt;=30</v>
      </c>
      <c r="Y5" s="149" t="str">
        <v>Longest run &gt;=30</v>
      </c>
    </row>
    <row r="6" hidden="0">
      <c r="A6" s="150" t="str">
        <v>2026-03-01</v>
      </c>
      <c r="B6" s="155" t="str">
        <v>March</v>
      </c>
      <c r="C6" s="151" t="n">
        <f>COUNTIF('Raw METAR'!$C$6:$C$3133,A6)</f>
        <v>31</v>
      </c>
      <c r="D6" s="151" t="n">
        <v>24</v>
      </c>
      <c r="E6" s="151" t="n">
        <f>COUNTIFS('Hourly Observations'!$D$6:$D$2718,A6,'Hourly Observations'!$F$6:$F$2718,"Accepted")</f>
        <v>24</v>
      </c>
      <c r="F6" s="152" t="n">
        <f>IFERROR(E6/D6,0)</f>
        <v>1</v>
      </c>
      <c r="G6" s="153" t="n">
        <f>IFERROR(SUMIFS('Hourly Observations'!$M$6:$M$2718,'Hourly Observations'!$D$6:$D$2718,A6)/E6,"")</f>
        <v>8.918540722000001</v>
      </c>
      <c r="H6" s="153" t="n">
        <v>8.1</v>
      </c>
      <c r="I6" s="153" t="n">
        <v>18.4</v>
      </c>
      <c r="J6" s="154" t="str">
        <v>2026-03-01 14:21 PST</v>
      </c>
      <c r="K6" s="153" t="n">
        <v>29.9</v>
      </c>
      <c r="L6" s="154" t="str">
        <v>2026-03-01 14:20 PST</v>
      </c>
      <c r="M6" s="155" t="str">
        <v>W</v>
      </c>
      <c r="N6" s="153" t="n">
        <v>66</v>
      </c>
      <c r="O6" s="155" t="str">
        <v>NE</v>
      </c>
      <c r="P6" s="151" t="n">
        <f>COUNTIFS('Hourly Observations'!$D$6:$D$2718,A6,'Hourly Observations'!$M$6:$M$2718,"&gt;=10")</f>
        <v>9</v>
      </c>
      <c r="Q6" s="151" t="n">
        <v>6</v>
      </c>
      <c r="R6" s="151" t="n">
        <f>COUNTIFS('Hourly Observations'!$D$6:$D$2718,A6,'Hourly Observations'!$M$6:$M$2718,"&gt;=15")</f>
        <v>1</v>
      </c>
      <c r="S6" s="151" t="n">
        <v>1</v>
      </c>
      <c r="T6" s="151" t="n">
        <f>COUNTIFS('Hourly Observations'!$D$6:$D$2718,A6,'Hourly Observations'!$M$6:$M$2718,"&gt;=20")</f>
        <v>0</v>
      </c>
      <c r="U6" s="151" t="n">
        <v>0</v>
      </c>
      <c r="V6" s="151" t="n">
        <f>COUNTIFS('Hourly Observations'!$D$6:$D$2718,A6,'Hourly Observations'!$M$6:$M$2718,"&gt;=25")</f>
        <v>0</v>
      </c>
      <c r="W6" s="151" t="n">
        <v>0</v>
      </c>
      <c r="X6" s="151" t="n">
        <f>COUNTIFS('Hourly Observations'!$D$6:$D$2718,A6,'Hourly Observations'!$M$6:$M$2718,"&gt;=30")</f>
        <v>0</v>
      </c>
      <c r="Y6" s="156" t="n">
        <v>0</v>
      </c>
    </row>
    <row r="7" hidden="0">
      <c r="A7" s="150" t="str">
        <v>2026-03-02</v>
      </c>
      <c r="B7" s="155" t="str">
        <v>March</v>
      </c>
      <c r="C7" s="151" t="n">
        <f>COUNTIF('Raw METAR'!$C$6:$C$3133,A7)</f>
        <v>25</v>
      </c>
      <c r="D7" s="151" t="n">
        <v>24</v>
      </c>
      <c r="E7" s="151" t="n">
        <f>COUNTIFS('Hourly Observations'!$D$6:$D$2718,A7,'Hourly Observations'!$F$6:$F$2718,"Accepted")</f>
        <v>24</v>
      </c>
      <c r="F7" s="152" t="n">
        <f>IFERROR(E7/D7,0)</f>
        <v>1</v>
      </c>
      <c r="G7" s="153" t="n">
        <f>IFERROR(SUMIFS('Hourly Observations'!$M$6:$M$2718,'Hourly Observations'!$D$6:$D$2718,A7)/E7,"")</f>
        <v>12.658573927999997</v>
      </c>
      <c r="H7" s="153" t="n">
        <v>12.1</v>
      </c>
      <c r="I7" s="153" t="n">
        <v>23</v>
      </c>
      <c r="J7" s="154" t="str">
        <v>2026-03-02 08:24 PST</v>
      </c>
      <c r="K7" s="153" t="n">
        <v>29.9</v>
      </c>
      <c r="L7" s="154" t="str">
        <v>2026-03-02 17:29 PST</v>
      </c>
      <c r="M7" s="155" t="str">
        <v>W</v>
      </c>
      <c r="N7" s="153" t="n">
        <v>82</v>
      </c>
      <c r="O7" s="155" t="str">
        <v>E</v>
      </c>
      <c r="P7" s="151" t="n">
        <f>COUNTIFS('Hourly Observations'!$D$6:$D$2718,A7,'Hourly Observations'!$M$6:$M$2718,"&gt;=10")</f>
        <v>18</v>
      </c>
      <c r="Q7" s="151" t="n">
        <v>13</v>
      </c>
      <c r="R7" s="151" t="n">
        <f>COUNTIFS('Hourly Observations'!$D$6:$D$2718,A7,'Hourly Observations'!$M$6:$M$2718,"&gt;=15")</f>
        <v>7</v>
      </c>
      <c r="S7" s="151" t="n">
        <v>3</v>
      </c>
      <c r="T7" s="151" t="n">
        <f>COUNTIFS('Hourly Observations'!$D$6:$D$2718,A7,'Hourly Observations'!$M$6:$M$2718,"&gt;=20")</f>
        <v>0</v>
      </c>
      <c r="U7" s="151" t="n">
        <v>0</v>
      </c>
      <c r="V7" s="151" t="n">
        <f>COUNTIFS('Hourly Observations'!$D$6:$D$2718,A7,'Hourly Observations'!$M$6:$M$2718,"&gt;=25")</f>
        <v>0</v>
      </c>
      <c r="W7" s="151" t="n">
        <v>0</v>
      </c>
      <c r="X7" s="151" t="n">
        <f>COUNTIFS('Hourly Observations'!$D$6:$D$2718,A7,'Hourly Observations'!$M$6:$M$2718,"&gt;=30")</f>
        <v>0</v>
      </c>
      <c r="Y7" s="156" t="n">
        <v>0</v>
      </c>
    </row>
    <row r="8" hidden="0">
      <c r="A8" s="150" t="str">
        <v>2026-03-03</v>
      </c>
      <c r="B8" s="155" t="str">
        <v>March</v>
      </c>
      <c r="C8" s="151" t="n">
        <f>COUNTIF('Raw METAR'!$C$6:$C$3133,A8)</f>
        <v>23</v>
      </c>
      <c r="D8" s="151" t="n">
        <v>24</v>
      </c>
      <c r="E8" s="151" t="n">
        <f>COUNTIFS('Hourly Observations'!$D$6:$D$2718,A8,'Hourly Observations'!$F$6:$F$2718,"Accepted")</f>
        <v>23</v>
      </c>
      <c r="F8" s="152" t="n">
        <f>IFERROR(E8/D8,0)</f>
        <v>0.9583333333333334</v>
      </c>
      <c r="G8" s="153" t="n">
        <f>IFERROR(SUMIFS('Hourly Observations'!$M$6:$M$2718,'Hourly Observations'!$D$6:$D$2718,A8)/E8,"")</f>
        <v>3.1521350097391307</v>
      </c>
      <c r="H8" s="153" t="n">
        <v>3.5</v>
      </c>
      <c r="I8" s="153" t="n">
        <v>8.1</v>
      </c>
      <c r="J8" s="154" t="str">
        <v>2026-03-03 23:55 PST</v>
      </c>
      <c r="K8" s="163"/>
      <c r="L8" s="154" t="str"/>
      <c r="M8" s="155" t="str">
        <v>W</v>
      </c>
      <c r="N8" s="153" t="n">
        <v>117</v>
      </c>
      <c r="O8" s="155" t="str">
        <v>SE</v>
      </c>
      <c r="P8" s="151" t="n">
        <f>COUNTIFS('Hourly Observations'!$D$6:$D$2718,A8,'Hourly Observations'!$M$6:$M$2718,"&gt;=10")</f>
        <v>0</v>
      </c>
      <c r="Q8" s="151" t="n">
        <v>0</v>
      </c>
      <c r="R8" s="151" t="n">
        <f>COUNTIFS('Hourly Observations'!$D$6:$D$2718,A8,'Hourly Observations'!$M$6:$M$2718,"&gt;=15")</f>
        <v>0</v>
      </c>
      <c r="S8" s="151" t="n">
        <v>0</v>
      </c>
      <c r="T8" s="151" t="n">
        <f>COUNTIFS('Hourly Observations'!$D$6:$D$2718,A8,'Hourly Observations'!$M$6:$M$2718,"&gt;=20")</f>
        <v>0</v>
      </c>
      <c r="U8" s="151" t="n">
        <v>0</v>
      </c>
      <c r="V8" s="151" t="n">
        <f>COUNTIFS('Hourly Observations'!$D$6:$D$2718,A8,'Hourly Observations'!$M$6:$M$2718,"&gt;=25")</f>
        <v>0</v>
      </c>
      <c r="W8" s="151" t="n">
        <v>0</v>
      </c>
      <c r="X8" s="151" t="n">
        <f>COUNTIFS('Hourly Observations'!$D$6:$D$2718,A8,'Hourly Observations'!$M$6:$M$2718,"&gt;=30")</f>
        <v>0</v>
      </c>
      <c r="Y8" s="156" t="n">
        <v>0</v>
      </c>
    </row>
    <row r="9" hidden="0">
      <c r="A9" s="150" t="str">
        <v>2026-03-04</v>
      </c>
      <c r="B9" s="155" t="str">
        <v>March</v>
      </c>
      <c r="C9" s="151" t="n">
        <f>COUNTIF('Raw METAR'!$C$6:$C$3133,A9)</f>
        <v>26</v>
      </c>
      <c r="D9" s="151" t="n">
        <v>24</v>
      </c>
      <c r="E9" s="151" t="n">
        <f>COUNTIFS('Hourly Observations'!$D$6:$D$2718,A9,'Hourly Observations'!$F$6:$F$2718,"Accepted")</f>
        <v>24</v>
      </c>
      <c r="F9" s="152" t="n">
        <f>IFERROR(E9/D9,0)</f>
        <v>1</v>
      </c>
      <c r="G9" s="153" t="n">
        <f>IFERROR(SUMIFS('Hourly Observations'!$M$6:$M$2718,'Hourly Observations'!$D$6:$D$2718,A9)/E9,"")</f>
        <v>12.94626879</v>
      </c>
      <c r="H9" s="153" t="n">
        <v>10.9</v>
      </c>
      <c r="I9" s="153" t="n">
        <v>28.8</v>
      </c>
      <c r="J9" s="154" t="str">
        <v>2026-03-04 16:55 PST</v>
      </c>
      <c r="K9" s="153" t="n">
        <v>41.4</v>
      </c>
      <c r="L9" s="154" t="str">
        <v>2026-03-04 23:17 PST</v>
      </c>
      <c r="M9" s="155" t="str">
        <v>W</v>
      </c>
      <c r="N9" s="153" t="n">
        <v>93</v>
      </c>
      <c r="O9" s="155" t="str">
        <v>E</v>
      </c>
      <c r="P9" s="151" t="n">
        <f>COUNTIFS('Hourly Observations'!$D$6:$D$2718,A9,'Hourly Observations'!$M$6:$M$2718,"&gt;=10")</f>
        <v>12</v>
      </c>
      <c r="Q9" s="151" t="n">
        <v>12</v>
      </c>
      <c r="R9" s="151" t="n">
        <f>COUNTIFS('Hourly Observations'!$D$6:$D$2718,A9,'Hourly Observations'!$M$6:$M$2718,"&gt;=15")</f>
        <v>10</v>
      </c>
      <c r="S9" s="151" t="n">
        <v>7</v>
      </c>
      <c r="T9" s="151" t="n">
        <f>COUNTIFS('Hourly Observations'!$D$6:$D$2718,A9,'Hourly Observations'!$M$6:$M$2718,"&gt;=20")</f>
        <v>9</v>
      </c>
      <c r="U9" s="151" t="n">
        <v>7</v>
      </c>
      <c r="V9" s="151" t="n">
        <f>COUNTIFS('Hourly Observations'!$D$6:$D$2718,A9,'Hourly Observations'!$M$6:$M$2718,"&gt;=25")</f>
        <v>4</v>
      </c>
      <c r="W9" s="151" t="n">
        <v>2</v>
      </c>
      <c r="X9" s="151" t="n">
        <f>COUNTIFS('Hourly Observations'!$D$6:$D$2718,A9,'Hourly Observations'!$M$6:$M$2718,"&gt;=30")</f>
        <v>0</v>
      </c>
      <c r="Y9" s="156" t="n">
        <v>0</v>
      </c>
    </row>
    <row r="10" hidden="0">
      <c r="A10" s="150" t="str">
        <v>2026-03-05</v>
      </c>
      <c r="B10" s="155" t="str">
        <v>March</v>
      </c>
      <c r="C10" s="151" t="n">
        <f>COUNTIF('Raw METAR'!$C$6:$C$3133,A10)</f>
        <v>24</v>
      </c>
      <c r="D10" s="151" t="n">
        <v>24</v>
      </c>
      <c r="E10" s="151" t="n">
        <f>COUNTIFS('Hourly Observations'!$D$6:$D$2718,A10,'Hourly Observations'!$F$6:$F$2718,"Accepted")</f>
        <v>23</v>
      </c>
      <c r="F10" s="152" t="n">
        <f>IFERROR(E10/D10,0)</f>
        <v>0.9583333333333334</v>
      </c>
      <c r="G10" s="153" t="n">
        <f>IFERROR(SUMIFS('Hourly Observations'!$M$6:$M$2718,'Hourly Observations'!$D$6:$D$2718,A10)/E10,"")</f>
        <v>11.45776059095652</v>
      </c>
      <c r="H10" s="153" t="n">
        <v>10.4</v>
      </c>
      <c r="I10" s="153" t="n">
        <v>27.6</v>
      </c>
      <c r="J10" s="154" t="str">
        <v>2026-03-05 02:55 PST</v>
      </c>
      <c r="K10" s="153" t="n">
        <v>38</v>
      </c>
      <c r="L10" s="154" t="str">
        <v>2026-03-05 03:08 PST</v>
      </c>
      <c r="M10" s="155" t="str">
        <v>W</v>
      </c>
      <c r="N10" s="153" t="n">
        <v>116</v>
      </c>
      <c r="O10" s="155" t="str">
        <v>SE</v>
      </c>
      <c r="P10" s="151" t="n">
        <f>COUNTIFS('Hourly Observations'!$D$6:$D$2718,A10,'Hourly Observations'!$M$6:$M$2718,"&gt;=10")</f>
        <v>13</v>
      </c>
      <c r="Q10" s="151" t="n">
        <v>8</v>
      </c>
      <c r="R10" s="151" t="n">
        <f>COUNTIFS('Hourly Observations'!$D$6:$D$2718,A10,'Hourly Observations'!$M$6:$M$2718,"&gt;=15")</f>
        <v>4</v>
      </c>
      <c r="S10" s="151" t="n">
        <v>4</v>
      </c>
      <c r="T10" s="151" t="n">
        <f>COUNTIFS('Hourly Observations'!$D$6:$D$2718,A10,'Hourly Observations'!$M$6:$M$2718,"&gt;=20")</f>
        <v>3</v>
      </c>
      <c r="U10" s="151" t="n">
        <v>3</v>
      </c>
      <c r="V10" s="151" t="n">
        <f>COUNTIFS('Hourly Observations'!$D$6:$D$2718,A10,'Hourly Observations'!$M$6:$M$2718,"&gt;=25")</f>
        <v>1</v>
      </c>
      <c r="W10" s="151" t="n">
        <v>1</v>
      </c>
      <c r="X10" s="151" t="n">
        <f>COUNTIFS('Hourly Observations'!$D$6:$D$2718,A10,'Hourly Observations'!$M$6:$M$2718,"&gt;=30")</f>
        <v>0</v>
      </c>
      <c r="Y10" s="156" t="n">
        <v>0</v>
      </c>
    </row>
    <row r="11" hidden="0">
      <c r="A11" s="150" t="str">
        <v>2026-03-06</v>
      </c>
      <c r="B11" s="155" t="str">
        <v>March</v>
      </c>
      <c r="C11" s="151" t="n">
        <f>COUNTIF('Raw METAR'!$C$6:$C$3133,A11)</f>
        <v>24</v>
      </c>
      <c r="D11" s="151" t="n">
        <v>24</v>
      </c>
      <c r="E11" s="151" t="n">
        <f>COUNTIFS('Hourly Observations'!$D$6:$D$2718,A11,'Hourly Observations'!$F$6:$F$2718,"Accepted")</f>
        <v>24</v>
      </c>
      <c r="F11" s="152" t="n">
        <f>IFERROR(E11/D11,0)</f>
        <v>1</v>
      </c>
      <c r="G11" s="153" t="n">
        <f>IFERROR(SUMIFS('Hourly Observations'!$M$6:$M$2718,'Hourly Observations'!$D$6:$D$2718,A11)/E11,"")</f>
        <v>5.0826092286666675</v>
      </c>
      <c r="H11" s="153" t="n">
        <v>4.6</v>
      </c>
      <c r="I11" s="153" t="n">
        <v>15</v>
      </c>
      <c r="J11" s="154" t="str">
        <v>2026-03-06 16:55 PST</v>
      </c>
      <c r="K11" s="153" t="n">
        <v>18.4</v>
      </c>
      <c r="L11" s="154" t="str">
        <v>2026-03-06 13:55 PST</v>
      </c>
      <c r="M11" s="155" t="str">
        <v>NE</v>
      </c>
      <c r="N11" s="153" t="n">
        <v>206</v>
      </c>
      <c r="O11" s="155" t="str">
        <v>SW</v>
      </c>
      <c r="P11" s="151" t="n">
        <f>COUNTIFS('Hourly Observations'!$D$6:$D$2718,A11,'Hourly Observations'!$M$6:$M$2718,"&gt;=10")</f>
        <v>4</v>
      </c>
      <c r="Q11" s="151" t="n">
        <v>2</v>
      </c>
      <c r="R11" s="151" t="n">
        <f>COUNTIFS('Hourly Observations'!$D$6:$D$2718,A11,'Hourly Observations'!$M$6:$M$2718,"&gt;=15")</f>
        <v>0</v>
      </c>
      <c r="S11" s="151" t="n">
        <v>0</v>
      </c>
      <c r="T11" s="151" t="n">
        <f>COUNTIFS('Hourly Observations'!$D$6:$D$2718,A11,'Hourly Observations'!$M$6:$M$2718,"&gt;=20")</f>
        <v>0</v>
      </c>
      <c r="U11" s="151" t="n">
        <v>0</v>
      </c>
      <c r="V11" s="151" t="n">
        <f>COUNTIFS('Hourly Observations'!$D$6:$D$2718,A11,'Hourly Observations'!$M$6:$M$2718,"&gt;=25")</f>
        <v>0</v>
      </c>
      <c r="W11" s="151" t="n">
        <v>0</v>
      </c>
      <c r="X11" s="151" t="n">
        <f>COUNTIFS('Hourly Observations'!$D$6:$D$2718,A11,'Hourly Observations'!$M$6:$M$2718,"&gt;=30")</f>
        <v>0</v>
      </c>
      <c r="Y11" s="156" t="n">
        <v>0</v>
      </c>
    </row>
    <row r="12" hidden="0">
      <c r="A12" s="150" t="str">
        <v>2026-03-07</v>
      </c>
      <c r="B12" s="155" t="str">
        <v>March</v>
      </c>
      <c r="C12" s="151" t="n">
        <f>COUNTIF('Raw METAR'!$C$6:$C$3133,A12)</f>
        <v>25</v>
      </c>
      <c r="D12" s="151" t="n">
        <v>24</v>
      </c>
      <c r="E12" s="151" t="n">
        <f>COUNTIFS('Hourly Observations'!$D$6:$D$2718,A12,'Hourly Observations'!$F$6:$F$2718,"Accepted")</f>
        <v>24</v>
      </c>
      <c r="F12" s="152" t="n">
        <f>IFERROR(E12/D12,0)</f>
        <v>1</v>
      </c>
      <c r="G12" s="153" t="n">
        <f>IFERROR(SUMIFS('Hourly Observations'!$M$6:$M$2718,'Hourly Observations'!$D$6:$D$2718,A12)/E12,"")</f>
        <v>16.686301996</v>
      </c>
      <c r="H12" s="153" t="n">
        <v>16.1</v>
      </c>
      <c r="I12" s="153" t="n">
        <v>32.2</v>
      </c>
      <c r="J12" s="154" t="str">
        <v>2026-03-07 08:55 PST</v>
      </c>
      <c r="K12" s="153" t="n">
        <v>42.6</v>
      </c>
      <c r="L12" s="154" t="str">
        <v>2026-03-07 09:43 PST</v>
      </c>
      <c r="M12" s="155" t="str">
        <v>NE</v>
      </c>
      <c r="N12" s="153" t="n">
        <v>212</v>
      </c>
      <c r="O12" s="155" t="str">
        <v>SW</v>
      </c>
      <c r="P12" s="151" t="n">
        <f>COUNTIFS('Hourly Observations'!$D$6:$D$2718,A12,'Hourly Observations'!$M$6:$M$2718,"&gt;=10")</f>
        <v>18</v>
      </c>
      <c r="Q12" s="151" t="n">
        <v>18</v>
      </c>
      <c r="R12" s="151" t="n">
        <f>COUNTIFS('Hourly Observations'!$D$6:$D$2718,A12,'Hourly Observations'!$M$6:$M$2718,"&gt;=15")</f>
        <v>13</v>
      </c>
      <c r="S12" s="151" t="n">
        <v>13</v>
      </c>
      <c r="T12" s="151" t="n">
        <f>COUNTIFS('Hourly Observations'!$D$6:$D$2718,A12,'Hourly Observations'!$M$6:$M$2718,"&gt;=20")</f>
        <v>10</v>
      </c>
      <c r="U12" s="151" t="n">
        <v>10</v>
      </c>
      <c r="V12" s="151" t="n">
        <f>COUNTIFS('Hourly Observations'!$D$6:$D$2718,A12,'Hourly Observations'!$M$6:$M$2718,"&gt;=25")</f>
        <v>3</v>
      </c>
      <c r="W12" s="151" t="n">
        <v>3</v>
      </c>
      <c r="X12" s="151" t="n">
        <f>COUNTIFS('Hourly Observations'!$D$6:$D$2718,A12,'Hourly Observations'!$M$6:$M$2718,"&gt;=30")</f>
        <v>2</v>
      </c>
      <c r="Y12" s="156" t="n">
        <v>2</v>
      </c>
    </row>
    <row r="13" hidden="0">
      <c r="A13" s="150" t="str">
        <v>2026-03-08</v>
      </c>
      <c r="B13" s="155" t="str">
        <v>March</v>
      </c>
      <c r="C13" s="151" t="n">
        <f>COUNTIF('Raw METAR'!$C$6:$C$3133,A13)</f>
        <v>23</v>
      </c>
      <c r="D13" s="151" t="n">
        <v>23</v>
      </c>
      <c r="E13" s="151" t="n">
        <f>COUNTIFS('Hourly Observations'!$D$6:$D$2718,A13,'Hourly Observations'!$F$6:$F$2718,"Accepted")</f>
        <v>23</v>
      </c>
      <c r="F13" s="152" t="n">
        <f>IFERROR(E13/D13,0)</f>
        <v>1</v>
      </c>
      <c r="G13" s="153" t="n">
        <f>IFERROR(SUMIFS('Hourly Observations'!$M$6:$M$2718,'Hourly Observations'!$D$6:$D$2718,A13)/E13,"")</f>
        <v>5.203524460521738</v>
      </c>
      <c r="H13" s="153" t="n">
        <v>5.8</v>
      </c>
      <c r="I13" s="153" t="n">
        <v>11.5</v>
      </c>
      <c r="J13" s="154" t="str">
        <v>2026-03-08 00:55 PST</v>
      </c>
      <c r="K13" s="163"/>
      <c r="L13" s="154" t="str"/>
      <c r="M13" s="155" t="str">
        <v>NE</v>
      </c>
      <c r="N13" s="153" t="n">
        <v>167</v>
      </c>
      <c r="O13" s="155" t="str">
        <v>S</v>
      </c>
      <c r="P13" s="151" t="n">
        <f>COUNTIFS('Hourly Observations'!$D$6:$D$2718,A13,'Hourly Observations'!$M$6:$M$2718,"&gt;=10")</f>
        <v>3</v>
      </c>
      <c r="Q13" s="151" t="n">
        <v>1</v>
      </c>
      <c r="R13" s="151" t="n">
        <f>COUNTIFS('Hourly Observations'!$D$6:$D$2718,A13,'Hourly Observations'!$M$6:$M$2718,"&gt;=15")</f>
        <v>0</v>
      </c>
      <c r="S13" s="151" t="n">
        <v>0</v>
      </c>
      <c r="T13" s="151" t="n">
        <f>COUNTIFS('Hourly Observations'!$D$6:$D$2718,A13,'Hourly Observations'!$M$6:$M$2718,"&gt;=20")</f>
        <v>0</v>
      </c>
      <c r="U13" s="151" t="n">
        <v>0</v>
      </c>
      <c r="V13" s="151" t="n">
        <f>COUNTIFS('Hourly Observations'!$D$6:$D$2718,A13,'Hourly Observations'!$M$6:$M$2718,"&gt;=25")</f>
        <v>0</v>
      </c>
      <c r="W13" s="151" t="n">
        <v>0</v>
      </c>
      <c r="X13" s="151" t="n">
        <f>COUNTIFS('Hourly Observations'!$D$6:$D$2718,A13,'Hourly Observations'!$M$6:$M$2718,"&gt;=30")</f>
        <v>0</v>
      </c>
      <c r="Y13" s="156" t="n">
        <v>0</v>
      </c>
    </row>
    <row r="14" hidden="0">
      <c r="A14" s="150" t="str">
        <v>2026-03-09</v>
      </c>
      <c r="B14" s="155" t="str">
        <v>March</v>
      </c>
      <c r="C14" s="151" t="n">
        <f>COUNTIF('Raw METAR'!$C$6:$C$3133,A14)</f>
        <v>24</v>
      </c>
      <c r="D14" s="151" t="n">
        <v>24</v>
      </c>
      <c r="E14" s="151" t="n">
        <f>COUNTIFS('Hourly Observations'!$D$6:$D$2718,A14,'Hourly Observations'!$F$6:$F$2718,"Accepted")</f>
        <v>23</v>
      </c>
      <c r="F14" s="152" t="n">
        <f>IFERROR(E14/D14,0)</f>
        <v>0.9583333333333334</v>
      </c>
      <c r="G14" s="153" t="n">
        <f>IFERROR(SUMIFS('Hourly Observations'!$M$6:$M$2718,'Hourly Observations'!$D$6:$D$2718,A14)/E14,"")</f>
        <v>5.75389724</v>
      </c>
      <c r="H14" s="153" t="n">
        <v>3.5</v>
      </c>
      <c r="I14" s="153" t="n">
        <v>18.4</v>
      </c>
      <c r="J14" s="154" t="str">
        <v>2026-03-09 17:55 PDT</v>
      </c>
      <c r="K14" s="153" t="n">
        <v>24.2</v>
      </c>
      <c r="L14" s="154" t="str">
        <v>2026-03-09 17:55 PDT</v>
      </c>
      <c r="M14" s="155" t="str">
        <v>SW/W</v>
      </c>
      <c r="N14" s="153" t="n">
        <v>58</v>
      </c>
      <c r="O14" s="155" t="str">
        <v>NE</v>
      </c>
      <c r="P14" s="151" t="n">
        <f>COUNTIFS('Hourly Observations'!$D$6:$D$2718,A14,'Hourly Observations'!$M$6:$M$2718,"&gt;=10")</f>
        <v>6</v>
      </c>
      <c r="Q14" s="151" t="n">
        <v>3</v>
      </c>
      <c r="R14" s="151" t="n">
        <f>COUNTIFS('Hourly Observations'!$D$6:$D$2718,A14,'Hourly Observations'!$M$6:$M$2718,"&gt;=15")</f>
        <v>1</v>
      </c>
      <c r="S14" s="151" t="n">
        <v>1</v>
      </c>
      <c r="T14" s="151" t="n">
        <f>COUNTIFS('Hourly Observations'!$D$6:$D$2718,A14,'Hourly Observations'!$M$6:$M$2718,"&gt;=20")</f>
        <v>0</v>
      </c>
      <c r="U14" s="151" t="n">
        <v>0</v>
      </c>
      <c r="V14" s="151" t="n">
        <f>COUNTIFS('Hourly Observations'!$D$6:$D$2718,A14,'Hourly Observations'!$M$6:$M$2718,"&gt;=25")</f>
        <v>0</v>
      </c>
      <c r="W14" s="151" t="n">
        <v>0</v>
      </c>
      <c r="X14" s="151" t="n">
        <f>COUNTIFS('Hourly Observations'!$D$6:$D$2718,A14,'Hourly Observations'!$M$6:$M$2718,"&gt;=30")</f>
        <v>0</v>
      </c>
      <c r="Y14" s="156" t="n">
        <v>0</v>
      </c>
    </row>
    <row r="15" hidden="0">
      <c r="A15" s="150" t="str">
        <v>2026-03-10</v>
      </c>
      <c r="B15" s="155" t="str">
        <v>March</v>
      </c>
      <c r="C15" s="151" t="n">
        <f>COUNTIF('Raw METAR'!$C$6:$C$3133,A15)</f>
        <v>26</v>
      </c>
      <c r="D15" s="151" t="n">
        <v>24</v>
      </c>
      <c r="E15" s="151" t="n">
        <f>COUNTIFS('Hourly Observations'!$D$6:$D$2718,A15,'Hourly Observations'!$F$6:$F$2718,"Accepted")</f>
        <v>24</v>
      </c>
      <c r="F15" s="152" t="n">
        <f>IFERROR(E15/D15,0)</f>
        <v>1</v>
      </c>
      <c r="G15" s="153" t="n">
        <f>IFERROR(SUMIFS('Hourly Observations'!$M$6:$M$2718,'Hourly Observations'!$D$6:$D$2718,A15)/E15,"")</f>
        <v>14.3847431</v>
      </c>
      <c r="H15" s="153" t="n">
        <v>13.8</v>
      </c>
      <c r="I15" s="153" t="n">
        <v>27.6</v>
      </c>
      <c r="J15" s="154" t="str">
        <v>2026-03-10 17:24 PDT</v>
      </c>
      <c r="K15" s="153" t="n">
        <v>40.3</v>
      </c>
      <c r="L15" s="154" t="str">
        <v>2026-03-10 18:08 PDT</v>
      </c>
      <c r="M15" s="155" t="str">
        <v>SW</v>
      </c>
      <c r="N15" s="153" t="n">
        <v>59</v>
      </c>
      <c r="O15" s="155" t="str">
        <v>NE</v>
      </c>
      <c r="P15" s="151" t="n">
        <f>COUNTIFS('Hourly Observations'!$D$6:$D$2718,A15,'Hourly Observations'!$M$6:$M$2718,"&gt;=10")</f>
        <v>21</v>
      </c>
      <c r="Q15" s="151" t="n">
        <v>16</v>
      </c>
      <c r="R15" s="151" t="n">
        <f>COUNTIFS('Hourly Observations'!$D$6:$D$2718,A15,'Hourly Observations'!$M$6:$M$2718,"&gt;=15")</f>
        <v>7</v>
      </c>
      <c r="S15" s="151" t="n">
        <v>5</v>
      </c>
      <c r="T15" s="151" t="n">
        <f>COUNTIFS('Hourly Observations'!$D$6:$D$2718,A15,'Hourly Observations'!$M$6:$M$2718,"&gt;=20")</f>
        <v>3</v>
      </c>
      <c r="U15" s="151" t="n">
        <v>1</v>
      </c>
      <c r="V15" s="151" t="n">
        <f>COUNTIFS('Hourly Observations'!$D$6:$D$2718,A15,'Hourly Observations'!$M$6:$M$2718,"&gt;=25")</f>
        <v>0</v>
      </c>
      <c r="W15" s="151" t="n">
        <v>0</v>
      </c>
      <c r="X15" s="151" t="n">
        <f>COUNTIFS('Hourly Observations'!$D$6:$D$2718,A15,'Hourly Observations'!$M$6:$M$2718,"&gt;=30")</f>
        <v>0</v>
      </c>
      <c r="Y15" s="156" t="n">
        <v>0</v>
      </c>
    </row>
    <row r="16" hidden="0">
      <c r="A16" s="150" t="str">
        <v>2026-03-11</v>
      </c>
      <c r="B16" s="155" t="str">
        <v>March</v>
      </c>
      <c r="C16" s="151" t="n">
        <f>COUNTIF('Raw METAR'!$C$6:$C$3133,A16)</f>
        <v>24</v>
      </c>
      <c r="D16" s="151" t="n">
        <v>24</v>
      </c>
      <c r="E16" s="151" t="n">
        <f>COUNTIFS('Hourly Observations'!$D$6:$D$2718,A16,'Hourly Observations'!$F$6:$F$2718,"Accepted")</f>
        <v>24</v>
      </c>
      <c r="F16" s="152" t="n">
        <f>IFERROR(E16/D16,0)</f>
        <v>1</v>
      </c>
      <c r="G16" s="153" t="n">
        <f>IFERROR(SUMIFS('Hourly Observations'!$M$6:$M$2718,'Hourly Observations'!$D$6:$D$2718,A16)/E16,"")</f>
        <v>4.123626355333333</v>
      </c>
      <c r="H16" s="153" t="n">
        <v>3.5</v>
      </c>
      <c r="I16" s="153" t="n">
        <v>15</v>
      </c>
      <c r="J16" s="154" t="str">
        <v>2026-03-11 19:55 PDT</v>
      </c>
      <c r="K16" s="163"/>
      <c r="L16" s="154" t="str"/>
      <c r="M16" s="155" t="str">
        <v>S</v>
      </c>
      <c r="N16" s="153" t="n">
        <v>46</v>
      </c>
      <c r="O16" s="155" t="str">
        <v>NE</v>
      </c>
      <c r="P16" s="151" t="n">
        <f>COUNTIFS('Hourly Observations'!$D$6:$D$2718,A16,'Hourly Observations'!$M$6:$M$2718,"&gt;=10")</f>
        <v>2</v>
      </c>
      <c r="Q16" s="151" t="n">
        <v>2</v>
      </c>
      <c r="R16" s="151" t="n">
        <f>COUNTIFS('Hourly Observations'!$D$6:$D$2718,A16,'Hourly Observations'!$M$6:$M$2718,"&gt;=15")</f>
        <v>0</v>
      </c>
      <c r="S16" s="151" t="n">
        <v>0</v>
      </c>
      <c r="T16" s="151" t="n">
        <f>COUNTIFS('Hourly Observations'!$D$6:$D$2718,A16,'Hourly Observations'!$M$6:$M$2718,"&gt;=20")</f>
        <v>0</v>
      </c>
      <c r="U16" s="151" t="n">
        <v>0</v>
      </c>
      <c r="V16" s="151" t="n">
        <f>COUNTIFS('Hourly Observations'!$D$6:$D$2718,A16,'Hourly Observations'!$M$6:$M$2718,"&gt;=25")</f>
        <v>0</v>
      </c>
      <c r="W16" s="151" t="n">
        <v>0</v>
      </c>
      <c r="X16" s="151" t="n">
        <f>COUNTIFS('Hourly Observations'!$D$6:$D$2718,A16,'Hourly Observations'!$M$6:$M$2718,"&gt;=30")</f>
        <v>0</v>
      </c>
      <c r="Y16" s="156" t="n">
        <v>0</v>
      </c>
    </row>
    <row r="17" hidden="0">
      <c r="A17" s="150" t="str">
        <v>2026-03-12</v>
      </c>
      <c r="B17" s="155" t="str">
        <v>March</v>
      </c>
      <c r="C17" s="151" t="n">
        <f>COUNTIF('Raw METAR'!$C$6:$C$3133,A17)</f>
        <v>24</v>
      </c>
      <c r="D17" s="151" t="n">
        <v>24</v>
      </c>
      <c r="E17" s="151" t="n">
        <f>COUNTIFS('Hourly Observations'!$D$6:$D$2718,A17,'Hourly Observations'!$F$6:$F$2718,"Accepted")</f>
        <v>24</v>
      </c>
      <c r="F17" s="152" t="n">
        <f>IFERROR(E17/D17,0)</f>
        <v>1</v>
      </c>
      <c r="G17" s="153" t="n">
        <f>IFERROR(SUMIFS('Hourly Observations'!$M$6:$M$2718,'Hourly Observations'!$D$6:$D$2718,A17)/E17,"")</f>
        <v>3.4043892003333336</v>
      </c>
      <c r="H17" s="153" t="n">
        <v>3.5</v>
      </c>
      <c r="I17" s="153" t="n">
        <v>9.2</v>
      </c>
      <c r="J17" s="154" t="str">
        <v>2026-03-12 20:55 PDT</v>
      </c>
      <c r="K17" s="153" t="n">
        <v>17.3</v>
      </c>
      <c r="L17" s="154" t="str">
        <v>2026-03-12 15:55 PDT</v>
      </c>
      <c r="M17" s="155" t="str">
        <v>N</v>
      </c>
      <c r="N17" s="153" t="n">
        <v>133</v>
      </c>
      <c r="O17" s="155" t="str">
        <v>SE</v>
      </c>
      <c r="P17" s="151" t="n">
        <f>COUNTIFS('Hourly Observations'!$D$6:$D$2718,A17,'Hourly Observations'!$M$6:$M$2718,"&gt;=10")</f>
        <v>0</v>
      </c>
      <c r="Q17" s="151" t="n">
        <v>0</v>
      </c>
      <c r="R17" s="151" t="n">
        <f>COUNTIFS('Hourly Observations'!$D$6:$D$2718,A17,'Hourly Observations'!$M$6:$M$2718,"&gt;=15")</f>
        <v>0</v>
      </c>
      <c r="S17" s="151" t="n">
        <v>0</v>
      </c>
      <c r="T17" s="151" t="n">
        <f>COUNTIFS('Hourly Observations'!$D$6:$D$2718,A17,'Hourly Observations'!$M$6:$M$2718,"&gt;=20")</f>
        <v>0</v>
      </c>
      <c r="U17" s="151" t="n">
        <v>0</v>
      </c>
      <c r="V17" s="151" t="n">
        <f>COUNTIFS('Hourly Observations'!$D$6:$D$2718,A17,'Hourly Observations'!$M$6:$M$2718,"&gt;=25")</f>
        <v>0</v>
      </c>
      <c r="W17" s="151" t="n">
        <v>0</v>
      </c>
      <c r="X17" s="151" t="n">
        <f>COUNTIFS('Hourly Observations'!$D$6:$D$2718,A17,'Hourly Observations'!$M$6:$M$2718,"&gt;=30")</f>
        <v>0</v>
      </c>
      <c r="Y17" s="156" t="n">
        <v>0</v>
      </c>
    </row>
    <row r="18" hidden="0">
      <c r="A18" s="150" t="str">
        <v>2026-03-13</v>
      </c>
      <c r="B18" s="155" t="str">
        <v>March</v>
      </c>
      <c r="C18" s="151" t="n">
        <f>COUNTIF('Raw METAR'!$C$6:$C$3133,A18)</f>
        <v>19</v>
      </c>
      <c r="D18" s="151" t="n">
        <v>24</v>
      </c>
      <c r="E18" s="151" t="n">
        <f>COUNTIFS('Hourly Observations'!$D$6:$D$2718,A18,'Hourly Observations'!$F$6:$F$2718,"Accepted")</f>
        <v>19</v>
      </c>
      <c r="F18" s="152" t="n">
        <f>IFERROR(E18/D18,0)</f>
        <v>0.7916666666666666</v>
      </c>
      <c r="G18" s="153" t="n">
        <f>IFERROR(SUMIFS('Hourly Observations'!$M$6:$M$2718,'Hourly Observations'!$D$6:$D$2718,A18)/E18,"")</f>
        <v>3.0283669684210524</v>
      </c>
      <c r="H18" s="153" t="n">
        <v>3.5</v>
      </c>
      <c r="I18" s="153" t="n">
        <v>11.5</v>
      </c>
      <c r="J18" s="154" t="str">
        <v>2026-03-13 19:55 PDT</v>
      </c>
      <c r="K18" s="163"/>
      <c r="L18" s="154" t="str"/>
      <c r="M18" s="155" t="str">
        <v>S</v>
      </c>
      <c r="N18" s="153" t="n">
        <v>31</v>
      </c>
      <c r="O18" s="155" t="str">
        <v>NE</v>
      </c>
      <c r="P18" s="151" t="n">
        <f>COUNTIFS('Hourly Observations'!$D$6:$D$2718,A18,'Hourly Observations'!$M$6:$M$2718,"&gt;=10")</f>
        <v>1</v>
      </c>
      <c r="Q18" s="151" t="n">
        <v>1</v>
      </c>
      <c r="R18" s="151" t="n">
        <f>COUNTIFS('Hourly Observations'!$D$6:$D$2718,A18,'Hourly Observations'!$M$6:$M$2718,"&gt;=15")</f>
        <v>0</v>
      </c>
      <c r="S18" s="151" t="n">
        <v>0</v>
      </c>
      <c r="T18" s="151" t="n">
        <f>COUNTIFS('Hourly Observations'!$D$6:$D$2718,A18,'Hourly Observations'!$M$6:$M$2718,"&gt;=20")</f>
        <v>0</v>
      </c>
      <c r="U18" s="151" t="n">
        <v>0</v>
      </c>
      <c r="V18" s="151" t="n">
        <f>COUNTIFS('Hourly Observations'!$D$6:$D$2718,A18,'Hourly Observations'!$M$6:$M$2718,"&gt;=25")</f>
        <v>0</v>
      </c>
      <c r="W18" s="151" t="n">
        <v>0</v>
      </c>
      <c r="X18" s="151" t="n">
        <f>COUNTIFS('Hourly Observations'!$D$6:$D$2718,A18,'Hourly Observations'!$M$6:$M$2718,"&gt;=30")</f>
        <v>0</v>
      </c>
      <c r="Y18" s="156" t="n">
        <v>0</v>
      </c>
    </row>
    <row r="19" hidden="0">
      <c r="A19" s="150" t="str">
        <v>2026-03-14</v>
      </c>
      <c r="B19" s="155" t="str">
        <v>March</v>
      </c>
      <c r="C19" s="151" t="n">
        <f>COUNTIF('Raw METAR'!$C$6:$C$3133,A19)</f>
        <v>25</v>
      </c>
      <c r="D19" s="151" t="n">
        <v>24</v>
      </c>
      <c r="E19" s="151" t="n">
        <f>COUNTIFS('Hourly Observations'!$D$6:$D$2718,A19,'Hourly Observations'!$F$6:$F$2718,"Accepted")</f>
        <v>23</v>
      </c>
      <c r="F19" s="152" t="n">
        <f>IFERROR(E19/D19,0)</f>
        <v>0.9583333333333334</v>
      </c>
      <c r="G19" s="153" t="n">
        <f>IFERROR(SUMIFS('Hourly Observations'!$M$6:$M$2718,'Hourly Observations'!$D$6:$D$2718,A19)/E19,"")</f>
        <v>12.408404482782608</v>
      </c>
      <c r="H19" s="153" t="n">
        <v>12.7</v>
      </c>
      <c r="I19" s="153" t="n">
        <v>27.6</v>
      </c>
      <c r="J19" s="154" t="str">
        <v>2026-03-14 14:55 PDT</v>
      </c>
      <c r="K19" s="153" t="n">
        <v>38</v>
      </c>
      <c r="L19" s="154" t="str">
        <v>2026-03-14 15:38 PDT</v>
      </c>
      <c r="M19" s="155" t="str">
        <v>SW</v>
      </c>
      <c r="N19" s="153" t="n">
        <v>73</v>
      </c>
      <c r="O19" s="155" t="str">
        <v>E</v>
      </c>
      <c r="P19" s="151" t="n">
        <f>COUNTIFS('Hourly Observations'!$D$6:$D$2718,A19,'Hourly Observations'!$M$6:$M$2718,"&gt;=10")</f>
        <v>14</v>
      </c>
      <c r="Q19" s="151" t="n">
        <v>11</v>
      </c>
      <c r="R19" s="151" t="n">
        <f>COUNTIFS('Hourly Observations'!$D$6:$D$2718,A19,'Hourly Observations'!$M$6:$M$2718,"&gt;=15")</f>
        <v>6</v>
      </c>
      <c r="S19" s="151" t="n">
        <v>6</v>
      </c>
      <c r="T19" s="151" t="n">
        <f>COUNTIFS('Hourly Observations'!$D$6:$D$2718,A19,'Hourly Observations'!$M$6:$M$2718,"&gt;=20")</f>
        <v>5</v>
      </c>
      <c r="U19" s="151" t="n">
        <v>4</v>
      </c>
      <c r="V19" s="151" t="n">
        <f>COUNTIFS('Hourly Observations'!$D$6:$D$2718,A19,'Hourly Observations'!$M$6:$M$2718,"&gt;=25")</f>
        <v>2</v>
      </c>
      <c r="W19" s="151" t="n">
        <v>2</v>
      </c>
      <c r="X19" s="151" t="n">
        <f>COUNTIFS('Hourly Observations'!$D$6:$D$2718,A19,'Hourly Observations'!$M$6:$M$2718,"&gt;=30")</f>
        <v>0</v>
      </c>
      <c r="Y19" s="156" t="n">
        <v>0</v>
      </c>
    </row>
    <row r="20" hidden="0">
      <c r="A20" s="150" t="str">
        <v>2026-03-15</v>
      </c>
      <c r="B20" s="155" t="str">
        <v>March</v>
      </c>
      <c r="C20" s="151" t="n">
        <f>COUNTIF('Raw METAR'!$C$6:$C$3133,A20)</f>
        <v>24</v>
      </c>
      <c r="D20" s="151" t="n">
        <v>24</v>
      </c>
      <c r="E20" s="151" t="n">
        <f>COUNTIFS('Hourly Observations'!$D$6:$D$2718,A20,'Hourly Observations'!$F$6:$F$2718,"Accepted")</f>
        <v>24</v>
      </c>
      <c r="F20" s="152" t="n">
        <f>IFERROR(E20/D20,0)</f>
        <v>1</v>
      </c>
      <c r="G20" s="153" t="n">
        <f>IFERROR(SUMIFS('Hourly Observations'!$M$6:$M$2718,'Hourly Observations'!$D$6:$D$2718,A20)/E20,"")</f>
        <v>3.4043892003333327</v>
      </c>
      <c r="H20" s="153" t="n">
        <v>3.5</v>
      </c>
      <c r="I20" s="153" t="n">
        <v>8.1</v>
      </c>
      <c r="J20" s="154" t="str">
        <v>2026-03-15 00:55 PDT</v>
      </c>
      <c r="K20" s="163"/>
      <c r="L20" s="154" t="str"/>
      <c r="M20" s="155" t="str">
        <v>S</v>
      </c>
      <c r="N20" s="153" t="n">
        <v>339</v>
      </c>
      <c r="O20" s="155" t="str">
        <v>N</v>
      </c>
      <c r="P20" s="151" t="n">
        <f>COUNTIFS('Hourly Observations'!$D$6:$D$2718,A20,'Hourly Observations'!$M$6:$M$2718,"&gt;=10")</f>
        <v>0</v>
      </c>
      <c r="Q20" s="151" t="n">
        <v>0</v>
      </c>
      <c r="R20" s="151" t="n">
        <f>COUNTIFS('Hourly Observations'!$D$6:$D$2718,A20,'Hourly Observations'!$M$6:$M$2718,"&gt;=15")</f>
        <v>0</v>
      </c>
      <c r="S20" s="151" t="n">
        <v>0</v>
      </c>
      <c r="T20" s="151" t="n">
        <f>COUNTIFS('Hourly Observations'!$D$6:$D$2718,A20,'Hourly Observations'!$M$6:$M$2718,"&gt;=20")</f>
        <v>0</v>
      </c>
      <c r="U20" s="151" t="n">
        <v>0</v>
      </c>
      <c r="V20" s="151" t="n">
        <f>COUNTIFS('Hourly Observations'!$D$6:$D$2718,A20,'Hourly Observations'!$M$6:$M$2718,"&gt;=25")</f>
        <v>0</v>
      </c>
      <c r="W20" s="151" t="n">
        <v>0</v>
      </c>
      <c r="X20" s="151" t="n">
        <f>COUNTIFS('Hourly Observations'!$D$6:$D$2718,A20,'Hourly Observations'!$M$6:$M$2718,"&gt;=30")</f>
        <v>0</v>
      </c>
      <c r="Y20" s="156" t="n">
        <v>0</v>
      </c>
    </row>
    <row r="21" hidden="0">
      <c r="A21" s="150" t="str">
        <v>2026-03-16</v>
      </c>
      <c r="B21" s="155" t="str">
        <v>March</v>
      </c>
      <c r="C21" s="151" t="n">
        <f>COUNTIF('Raw METAR'!$C$6:$C$3133,A21)</f>
        <v>24</v>
      </c>
      <c r="D21" s="151" t="n">
        <v>24</v>
      </c>
      <c r="E21" s="151" t="n">
        <f>COUNTIFS('Hourly Observations'!$D$6:$D$2718,A21,'Hourly Observations'!$F$6:$F$2718,"Accepted")</f>
        <v>24</v>
      </c>
      <c r="F21" s="152" t="n">
        <f>IFERROR(E21/D21,0)</f>
        <v>1</v>
      </c>
      <c r="G21" s="153" t="n">
        <f>IFERROR(SUMIFS('Hourly Observations'!$M$6:$M$2718,'Hourly Observations'!$D$6:$D$2718,A21)/E21,"")</f>
        <v>3.1646434820000002</v>
      </c>
      <c r="H21" s="153" t="n">
        <v>3.5</v>
      </c>
      <c r="I21" s="153" t="n">
        <v>9.2</v>
      </c>
      <c r="J21" s="154" t="str">
        <v>2026-03-16 15:55 PDT</v>
      </c>
      <c r="K21" s="163"/>
      <c r="L21" s="154" t="str"/>
      <c r="M21" s="155" t="str">
        <v>NE</v>
      </c>
      <c r="N21" s="153" t="n">
        <v>195</v>
      </c>
      <c r="O21" s="155" t="str">
        <v>S</v>
      </c>
      <c r="P21" s="151" t="n">
        <f>COUNTIFS('Hourly Observations'!$D$6:$D$2718,A21,'Hourly Observations'!$M$6:$M$2718,"&gt;=10")</f>
        <v>0</v>
      </c>
      <c r="Q21" s="151" t="n">
        <v>0</v>
      </c>
      <c r="R21" s="151" t="n">
        <f>COUNTIFS('Hourly Observations'!$D$6:$D$2718,A21,'Hourly Observations'!$M$6:$M$2718,"&gt;=15")</f>
        <v>0</v>
      </c>
      <c r="S21" s="151" t="n">
        <v>0</v>
      </c>
      <c r="T21" s="151" t="n">
        <f>COUNTIFS('Hourly Observations'!$D$6:$D$2718,A21,'Hourly Observations'!$M$6:$M$2718,"&gt;=20")</f>
        <v>0</v>
      </c>
      <c r="U21" s="151" t="n">
        <v>0</v>
      </c>
      <c r="V21" s="151" t="n">
        <f>COUNTIFS('Hourly Observations'!$D$6:$D$2718,A21,'Hourly Observations'!$M$6:$M$2718,"&gt;=25")</f>
        <v>0</v>
      </c>
      <c r="W21" s="151" t="n">
        <v>0</v>
      </c>
      <c r="X21" s="151" t="n">
        <f>COUNTIFS('Hourly Observations'!$D$6:$D$2718,A21,'Hourly Observations'!$M$6:$M$2718,"&gt;=30")</f>
        <v>0</v>
      </c>
      <c r="Y21" s="156" t="n">
        <v>0</v>
      </c>
    </row>
    <row r="22" hidden="0">
      <c r="A22" s="150" t="str">
        <v>2026-03-17</v>
      </c>
      <c r="B22" s="155" t="str">
        <v>March</v>
      </c>
      <c r="C22" s="151" t="n">
        <f>COUNTIF('Raw METAR'!$C$6:$C$3133,A22)</f>
        <v>22</v>
      </c>
      <c r="D22" s="151" t="n">
        <v>24</v>
      </c>
      <c r="E22" s="151" t="n">
        <f>COUNTIFS('Hourly Observations'!$D$6:$D$2718,A22,'Hourly Observations'!$F$6:$F$2718,"Accepted")</f>
        <v>22</v>
      </c>
      <c r="F22" s="152" t="n">
        <f>IFERROR(E22/D22,0)</f>
        <v>0.9166666666666666</v>
      </c>
      <c r="G22" s="153" t="n">
        <f>IFERROR(SUMIFS('Hourly Observations'!$M$6:$M$2718,'Hourly Observations'!$D$6:$D$2718,A22)/E22,"")</f>
        <v>4.236960694909091</v>
      </c>
      <c r="H22" s="153" t="n">
        <v>4.6</v>
      </c>
      <c r="I22" s="153" t="n">
        <v>9.2</v>
      </c>
      <c r="J22" s="154" t="str">
        <v>2026-03-17 13:55 PDT</v>
      </c>
      <c r="K22" s="163"/>
      <c r="L22" s="154" t="str"/>
      <c r="M22" s="155" t="str">
        <v>W</v>
      </c>
      <c r="N22" s="153" t="n">
        <v>87</v>
      </c>
      <c r="O22" s="155" t="str">
        <v>E</v>
      </c>
      <c r="P22" s="151" t="n">
        <f>COUNTIFS('Hourly Observations'!$D$6:$D$2718,A22,'Hourly Observations'!$M$6:$M$2718,"&gt;=10")</f>
        <v>0</v>
      </c>
      <c r="Q22" s="151" t="n">
        <v>0</v>
      </c>
      <c r="R22" s="151" t="n">
        <f>COUNTIFS('Hourly Observations'!$D$6:$D$2718,A22,'Hourly Observations'!$M$6:$M$2718,"&gt;=15")</f>
        <v>0</v>
      </c>
      <c r="S22" s="151" t="n">
        <v>0</v>
      </c>
      <c r="T22" s="151" t="n">
        <f>COUNTIFS('Hourly Observations'!$D$6:$D$2718,A22,'Hourly Observations'!$M$6:$M$2718,"&gt;=20")</f>
        <v>0</v>
      </c>
      <c r="U22" s="151" t="n">
        <v>0</v>
      </c>
      <c r="V22" s="151" t="n">
        <f>COUNTIFS('Hourly Observations'!$D$6:$D$2718,A22,'Hourly Observations'!$M$6:$M$2718,"&gt;=25")</f>
        <v>0</v>
      </c>
      <c r="W22" s="151" t="n">
        <v>0</v>
      </c>
      <c r="X22" s="151" t="n">
        <f>COUNTIFS('Hourly Observations'!$D$6:$D$2718,A22,'Hourly Observations'!$M$6:$M$2718,"&gt;=30")</f>
        <v>0</v>
      </c>
      <c r="Y22" s="156" t="n">
        <v>0</v>
      </c>
    </row>
    <row r="23" hidden="0">
      <c r="A23" s="150" t="str">
        <v>2026-03-18</v>
      </c>
      <c r="B23" s="155" t="str">
        <v>March</v>
      </c>
      <c r="C23" s="151" t="n">
        <f>COUNTIF('Raw METAR'!$C$6:$C$3133,A23)</f>
        <v>24</v>
      </c>
      <c r="D23" s="151" t="n">
        <v>24</v>
      </c>
      <c r="E23" s="151" t="n">
        <f>COUNTIFS('Hourly Observations'!$D$6:$D$2718,A23,'Hourly Observations'!$F$6:$F$2718,"Accepted")</f>
        <v>24</v>
      </c>
      <c r="F23" s="152" t="n">
        <f>IFERROR(E23/D23,0)</f>
        <v>1</v>
      </c>
      <c r="G23" s="153" t="n">
        <f>IFERROR(SUMIFS('Hourly Observations'!$M$6:$M$2718,'Hourly Observations'!$D$6:$D$2718,A23)/E23,"")</f>
        <v>4.219524642666667</v>
      </c>
      <c r="H23" s="153" t="n">
        <v>5.8</v>
      </c>
      <c r="I23" s="153" t="n">
        <v>9.2</v>
      </c>
      <c r="J23" s="154" t="str">
        <v>2026-03-18 19:55 PDT</v>
      </c>
      <c r="K23" s="163"/>
      <c r="L23" s="154" t="str"/>
      <c r="M23" s="155" t="str">
        <v>N/W</v>
      </c>
      <c r="N23" s="153" t="n">
        <v>85</v>
      </c>
      <c r="O23" s="155" t="str">
        <v>E</v>
      </c>
      <c r="P23" s="151" t="n">
        <f>COUNTIFS('Hourly Observations'!$D$6:$D$2718,A23,'Hourly Observations'!$M$6:$M$2718,"&gt;=10")</f>
        <v>0</v>
      </c>
      <c r="Q23" s="151" t="n">
        <v>0</v>
      </c>
      <c r="R23" s="151" t="n">
        <f>COUNTIFS('Hourly Observations'!$D$6:$D$2718,A23,'Hourly Observations'!$M$6:$M$2718,"&gt;=15")</f>
        <v>0</v>
      </c>
      <c r="S23" s="151" t="n">
        <v>0</v>
      </c>
      <c r="T23" s="151" t="n">
        <f>COUNTIFS('Hourly Observations'!$D$6:$D$2718,A23,'Hourly Observations'!$M$6:$M$2718,"&gt;=20")</f>
        <v>0</v>
      </c>
      <c r="U23" s="151" t="n">
        <v>0</v>
      </c>
      <c r="V23" s="151" t="n">
        <f>COUNTIFS('Hourly Observations'!$D$6:$D$2718,A23,'Hourly Observations'!$M$6:$M$2718,"&gt;=25")</f>
        <v>0</v>
      </c>
      <c r="W23" s="151" t="n">
        <v>0</v>
      </c>
      <c r="X23" s="151" t="n">
        <f>COUNTIFS('Hourly Observations'!$D$6:$D$2718,A23,'Hourly Observations'!$M$6:$M$2718,"&gt;=30")</f>
        <v>0</v>
      </c>
      <c r="Y23" s="156" t="n">
        <v>0</v>
      </c>
    </row>
    <row r="24" hidden="0">
      <c r="A24" s="150" t="str">
        <v>2026-03-19</v>
      </c>
      <c r="B24" s="155" t="str">
        <v>March</v>
      </c>
      <c r="C24" s="151" t="n">
        <f>COUNTIF('Raw METAR'!$C$6:$C$3133,A24)</f>
        <v>22</v>
      </c>
      <c r="D24" s="151" t="n">
        <v>24</v>
      </c>
      <c r="E24" s="151" t="n">
        <f>COUNTIFS('Hourly Observations'!$D$6:$D$2718,A24,'Hourly Observations'!$F$6:$F$2718,"Accepted")</f>
        <v>22</v>
      </c>
      <c r="F24" s="152" t="n">
        <f>IFERROR(E24/D24,0)</f>
        <v>0.9166666666666666</v>
      </c>
      <c r="G24" s="153" t="n">
        <f>IFERROR(SUMIFS('Hourly Observations'!$M$6:$M$2718,'Hourly Observations'!$D$6:$D$2718,A24)/E24,"")</f>
        <v>3.347722030545454</v>
      </c>
      <c r="H24" s="153" t="n">
        <v>3.5</v>
      </c>
      <c r="I24" s="153" t="n">
        <v>6.9</v>
      </c>
      <c r="J24" s="154" t="str">
        <v>2026-03-19 00:55 PDT</v>
      </c>
      <c r="K24" s="163"/>
      <c r="L24" s="154" t="str"/>
      <c r="M24" s="155" t="str">
        <v>SW</v>
      </c>
      <c r="N24" s="153" t="n">
        <v>62</v>
      </c>
      <c r="O24" s="155" t="str">
        <v>NE</v>
      </c>
      <c r="P24" s="151" t="n">
        <f>COUNTIFS('Hourly Observations'!$D$6:$D$2718,A24,'Hourly Observations'!$M$6:$M$2718,"&gt;=10")</f>
        <v>0</v>
      </c>
      <c r="Q24" s="151" t="n">
        <v>0</v>
      </c>
      <c r="R24" s="151" t="n">
        <f>COUNTIFS('Hourly Observations'!$D$6:$D$2718,A24,'Hourly Observations'!$M$6:$M$2718,"&gt;=15")</f>
        <v>0</v>
      </c>
      <c r="S24" s="151" t="n">
        <v>0</v>
      </c>
      <c r="T24" s="151" t="n">
        <f>COUNTIFS('Hourly Observations'!$D$6:$D$2718,A24,'Hourly Observations'!$M$6:$M$2718,"&gt;=20")</f>
        <v>0</v>
      </c>
      <c r="U24" s="151" t="n">
        <v>0</v>
      </c>
      <c r="V24" s="151" t="n">
        <f>COUNTIFS('Hourly Observations'!$D$6:$D$2718,A24,'Hourly Observations'!$M$6:$M$2718,"&gt;=25")</f>
        <v>0</v>
      </c>
      <c r="W24" s="151" t="n">
        <v>0</v>
      </c>
      <c r="X24" s="151" t="n">
        <f>COUNTIFS('Hourly Observations'!$D$6:$D$2718,A24,'Hourly Observations'!$M$6:$M$2718,"&gt;=30")</f>
        <v>0</v>
      </c>
      <c r="Y24" s="156" t="n">
        <v>0</v>
      </c>
    </row>
    <row r="25" hidden="0">
      <c r="A25" s="150" t="str">
        <v>2026-03-20</v>
      </c>
      <c r="B25" s="155" t="str">
        <v>March</v>
      </c>
      <c r="C25" s="151" t="n">
        <f>COUNTIF('Raw METAR'!$C$6:$C$3133,A25)</f>
        <v>24</v>
      </c>
      <c r="D25" s="151" t="n">
        <v>24</v>
      </c>
      <c r="E25" s="151" t="n">
        <f>COUNTIFS('Hourly Observations'!$D$6:$D$2718,A25,'Hourly Observations'!$F$6:$F$2718,"Accepted")</f>
        <v>24</v>
      </c>
      <c r="F25" s="152" t="n">
        <f>IFERROR(E25/D25,0)</f>
        <v>1</v>
      </c>
      <c r="G25" s="153" t="n">
        <f>IFERROR(SUMIFS('Hourly Observations'!$M$6:$M$2718,'Hourly Observations'!$D$6:$D$2718,A25)/E25,"")</f>
        <v>3.8359314933333324</v>
      </c>
      <c r="H25" s="153" t="n">
        <v>3.5</v>
      </c>
      <c r="I25" s="153" t="n">
        <v>15</v>
      </c>
      <c r="J25" s="154" t="str">
        <v>2026-03-20 17:55 PDT</v>
      </c>
      <c r="K25" s="163"/>
      <c r="L25" s="154" t="str"/>
      <c r="M25" s="155" t="str">
        <v>SW</v>
      </c>
      <c r="N25" s="153" t="n">
        <v>55</v>
      </c>
      <c r="O25" s="155" t="str">
        <v>NE</v>
      </c>
      <c r="P25" s="151" t="n">
        <f>COUNTIFS('Hourly Observations'!$D$6:$D$2718,A25,'Hourly Observations'!$M$6:$M$2718,"&gt;=10")</f>
        <v>3</v>
      </c>
      <c r="Q25" s="151" t="n">
        <v>3</v>
      </c>
      <c r="R25" s="151" t="n">
        <f>COUNTIFS('Hourly Observations'!$D$6:$D$2718,A25,'Hourly Observations'!$M$6:$M$2718,"&gt;=15")</f>
        <v>0</v>
      </c>
      <c r="S25" s="151" t="n">
        <v>0</v>
      </c>
      <c r="T25" s="151" t="n">
        <f>COUNTIFS('Hourly Observations'!$D$6:$D$2718,A25,'Hourly Observations'!$M$6:$M$2718,"&gt;=20")</f>
        <v>0</v>
      </c>
      <c r="U25" s="151" t="n">
        <v>0</v>
      </c>
      <c r="V25" s="151" t="n">
        <f>COUNTIFS('Hourly Observations'!$D$6:$D$2718,A25,'Hourly Observations'!$M$6:$M$2718,"&gt;=25")</f>
        <v>0</v>
      </c>
      <c r="W25" s="151" t="n">
        <v>0</v>
      </c>
      <c r="X25" s="151" t="n">
        <f>COUNTIFS('Hourly Observations'!$D$6:$D$2718,A25,'Hourly Observations'!$M$6:$M$2718,"&gt;=30")</f>
        <v>0</v>
      </c>
      <c r="Y25" s="156" t="n">
        <v>0</v>
      </c>
    </row>
    <row r="26" hidden="0">
      <c r="A26" s="150" t="str">
        <v>2026-03-21</v>
      </c>
      <c r="B26" s="155" t="str">
        <v>March</v>
      </c>
      <c r="C26" s="151" t="n">
        <f>COUNTIF('Raw METAR'!$C$6:$C$3133,A26)</f>
        <v>25</v>
      </c>
      <c r="D26" s="151" t="n">
        <v>24</v>
      </c>
      <c r="E26" s="151" t="n">
        <f>COUNTIFS('Hourly Observations'!$D$6:$D$2718,A26,'Hourly Observations'!$F$6:$F$2718,"Accepted")</f>
        <v>24</v>
      </c>
      <c r="F26" s="152" t="n">
        <f>IFERROR(E26/D26,0)</f>
        <v>1</v>
      </c>
      <c r="G26" s="153" t="n">
        <f>IFERROR(SUMIFS('Hourly Observations'!$M$6:$M$2718,'Hourly Observations'!$D$6:$D$2718,A26)/E26,"")</f>
        <v>9.493930446</v>
      </c>
      <c r="H26" s="153" t="n">
        <v>11.5</v>
      </c>
      <c r="I26" s="153" t="n">
        <v>23</v>
      </c>
      <c r="J26" s="154" t="str">
        <v>2026-03-21 15:55 PDT</v>
      </c>
      <c r="K26" s="153" t="n">
        <v>33.4</v>
      </c>
      <c r="L26" s="154" t="str">
        <v>2026-03-21 16:36 PDT</v>
      </c>
      <c r="M26" s="155" t="str">
        <v>SW</v>
      </c>
      <c r="N26" s="153" t="n">
        <v>49</v>
      </c>
      <c r="O26" s="155" t="str">
        <v>NE</v>
      </c>
      <c r="P26" s="151" t="n">
        <f>COUNTIFS('Hourly Observations'!$D$6:$D$2718,A26,'Hourly Observations'!$M$6:$M$2718,"&gt;=10")</f>
        <v>14</v>
      </c>
      <c r="Q26" s="151" t="n">
        <v>13</v>
      </c>
      <c r="R26" s="151" t="n">
        <f>COUNTIFS('Hourly Observations'!$D$6:$D$2718,A26,'Hourly Observations'!$M$6:$M$2718,"&gt;=15")</f>
        <v>5</v>
      </c>
      <c r="S26" s="151" t="n">
        <v>4</v>
      </c>
      <c r="T26" s="151" t="n">
        <f>COUNTIFS('Hourly Observations'!$D$6:$D$2718,A26,'Hourly Observations'!$M$6:$M$2718,"&gt;=20")</f>
        <v>3</v>
      </c>
      <c r="U26" s="151" t="n">
        <v>3</v>
      </c>
      <c r="V26" s="151" t="n">
        <f>COUNTIFS('Hourly Observations'!$D$6:$D$2718,A26,'Hourly Observations'!$M$6:$M$2718,"&gt;=25")</f>
        <v>0</v>
      </c>
      <c r="W26" s="151" t="n">
        <v>0</v>
      </c>
      <c r="X26" s="151" t="n">
        <f>COUNTIFS('Hourly Observations'!$D$6:$D$2718,A26,'Hourly Observations'!$M$6:$M$2718,"&gt;=30")</f>
        <v>0</v>
      </c>
      <c r="Y26" s="156" t="n">
        <v>0</v>
      </c>
    </row>
    <row r="27" hidden="0">
      <c r="A27" s="150" t="str">
        <v>2026-03-22</v>
      </c>
      <c r="B27" s="155" t="str">
        <v>March</v>
      </c>
      <c r="C27" s="151" t="n">
        <f>COUNTIF('Raw METAR'!$C$6:$C$3133,A27)</f>
        <v>24</v>
      </c>
      <c r="D27" s="151" t="n">
        <v>24</v>
      </c>
      <c r="E27" s="151" t="n">
        <f>COUNTIFS('Hourly Observations'!$D$6:$D$2718,A27,'Hourly Observations'!$F$6:$F$2718,"Accepted")</f>
        <v>24</v>
      </c>
      <c r="F27" s="152" t="n">
        <f>IFERROR(E27/D27,0)</f>
        <v>1</v>
      </c>
      <c r="G27" s="153" t="n">
        <f>IFERROR(SUMIFS('Hourly Observations'!$M$6:$M$2718,'Hourly Observations'!$D$6:$D$2718,A27)/E27,"")</f>
        <v>6.616981825999999</v>
      </c>
      <c r="H27" s="153" t="n">
        <v>7.5</v>
      </c>
      <c r="I27" s="153" t="n">
        <v>13.8</v>
      </c>
      <c r="J27" s="154" t="str">
        <v>2026-03-22 18:55 PDT</v>
      </c>
      <c r="K27" s="163"/>
      <c r="L27" s="154" t="str"/>
      <c r="M27" s="155" t="str">
        <v>SW</v>
      </c>
      <c r="N27" s="153" t="n">
        <v>47</v>
      </c>
      <c r="O27" s="155" t="str">
        <v>NE</v>
      </c>
      <c r="P27" s="151" t="n">
        <f>COUNTIFS('Hourly Observations'!$D$6:$D$2718,A27,'Hourly Observations'!$M$6:$M$2718,"&gt;=10")</f>
        <v>10</v>
      </c>
      <c r="Q27" s="151" t="n">
        <v>5</v>
      </c>
      <c r="R27" s="151" t="n">
        <f>COUNTIFS('Hourly Observations'!$D$6:$D$2718,A27,'Hourly Observations'!$M$6:$M$2718,"&gt;=15")</f>
        <v>0</v>
      </c>
      <c r="S27" s="151" t="n">
        <v>0</v>
      </c>
      <c r="T27" s="151" t="n">
        <f>COUNTIFS('Hourly Observations'!$D$6:$D$2718,A27,'Hourly Observations'!$M$6:$M$2718,"&gt;=20")</f>
        <v>0</v>
      </c>
      <c r="U27" s="151" t="n">
        <v>0</v>
      </c>
      <c r="V27" s="151" t="n">
        <f>COUNTIFS('Hourly Observations'!$D$6:$D$2718,A27,'Hourly Observations'!$M$6:$M$2718,"&gt;=25")</f>
        <v>0</v>
      </c>
      <c r="W27" s="151" t="n">
        <v>0</v>
      </c>
      <c r="X27" s="151" t="n">
        <f>COUNTIFS('Hourly Observations'!$D$6:$D$2718,A27,'Hourly Observations'!$M$6:$M$2718,"&gt;=30")</f>
        <v>0</v>
      </c>
      <c r="Y27" s="156" t="n">
        <v>0</v>
      </c>
    </row>
    <row r="28" hidden="0">
      <c r="A28" s="150" t="str">
        <v>2026-03-23</v>
      </c>
      <c r="B28" s="155" t="str">
        <v>March</v>
      </c>
      <c r="C28" s="151" t="n">
        <f>COUNTIF('Raw METAR'!$C$6:$C$3133,A28)</f>
        <v>25</v>
      </c>
      <c r="D28" s="151" t="n">
        <v>24</v>
      </c>
      <c r="E28" s="151" t="n">
        <f>COUNTIFS('Hourly Observations'!$D$6:$D$2718,A28,'Hourly Observations'!$F$6:$F$2718,"Accepted")</f>
        <v>24</v>
      </c>
      <c r="F28" s="152" t="n">
        <f>IFERROR(E28/D28,0)</f>
        <v>1</v>
      </c>
      <c r="G28" s="153" t="n">
        <f>IFERROR(SUMIFS('Hourly Observations'!$M$6:$M$2718,'Hourly Observations'!$D$6:$D$2718,A28)/E28,"")</f>
        <v>8.822642434666667</v>
      </c>
      <c r="H28" s="153" t="n">
        <v>9.2</v>
      </c>
      <c r="I28" s="153" t="n">
        <v>17.3</v>
      </c>
      <c r="J28" s="154" t="str">
        <v>2026-03-23 16:55 PDT</v>
      </c>
      <c r="K28" s="153" t="n">
        <v>23</v>
      </c>
      <c r="L28" s="154" t="str">
        <v>2026-03-23 19:23 PDT</v>
      </c>
      <c r="M28" s="155" t="str">
        <v>SW</v>
      </c>
      <c r="N28" s="153" t="n">
        <v>53</v>
      </c>
      <c r="O28" s="155" t="str">
        <v>NE</v>
      </c>
      <c r="P28" s="151" t="n">
        <f>COUNTIFS('Hourly Observations'!$D$6:$D$2718,A28,'Hourly Observations'!$M$6:$M$2718,"&gt;=10")</f>
        <v>11</v>
      </c>
      <c r="Q28" s="151" t="n">
        <v>6</v>
      </c>
      <c r="R28" s="151" t="n">
        <f>COUNTIFS('Hourly Observations'!$D$6:$D$2718,A28,'Hourly Observations'!$M$6:$M$2718,"&gt;=15")</f>
        <v>2</v>
      </c>
      <c r="S28" s="151" t="n">
        <v>2</v>
      </c>
      <c r="T28" s="151" t="n">
        <f>COUNTIFS('Hourly Observations'!$D$6:$D$2718,A28,'Hourly Observations'!$M$6:$M$2718,"&gt;=20")</f>
        <v>0</v>
      </c>
      <c r="U28" s="151" t="n">
        <v>0</v>
      </c>
      <c r="V28" s="151" t="n">
        <f>COUNTIFS('Hourly Observations'!$D$6:$D$2718,A28,'Hourly Observations'!$M$6:$M$2718,"&gt;=25")</f>
        <v>0</v>
      </c>
      <c r="W28" s="151" t="n">
        <v>0</v>
      </c>
      <c r="X28" s="151" t="n">
        <f>COUNTIFS('Hourly Observations'!$D$6:$D$2718,A28,'Hourly Observations'!$M$6:$M$2718,"&gt;=30")</f>
        <v>0</v>
      </c>
      <c r="Y28" s="156" t="n">
        <v>0</v>
      </c>
    </row>
    <row r="29" hidden="0">
      <c r="A29" s="150" t="str">
        <v>2026-03-24</v>
      </c>
      <c r="B29" s="155" t="str">
        <v>March</v>
      </c>
      <c r="C29" s="151" t="n">
        <f>COUNTIF('Raw METAR'!$C$6:$C$3133,A29)</f>
        <v>24</v>
      </c>
      <c r="D29" s="151" t="n">
        <v>24</v>
      </c>
      <c r="E29" s="151" t="n">
        <f>COUNTIFS('Hourly Observations'!$D$6:$D$2718,A29,'Hourly Observations'!$F$6:$F$2718,"Accepted")</f>
        <v>24</v>
      </c>
      <c r="F29" s="152" t="n">
        <f>IFERROR(E29/D29,0)</f>
        <v>1</v>
      </c>
      <c r="G29" s="153" t="n">
        <f>IFERROR(SUMIFS('Hourly Observations'!$M$6:$M$2718,'Hourly Observations'!$D$6:$D$2718,A29)/E29,"")</f>
        <v>7.767761273999999</v>
      </c>
      <c r="H29" s="153" t="n">
        <v>6.9</v>
      </c>
      <c r="I29" s="153" t="n">
        <v>18.4</v>
      </c>
      <c r="J29" s="154" t="str">
        <v>2026-03-24 19:55 PDT</v>
      </c>
      <c r="K29" s="163"/>
      <c r="L29" s="154" t="str"/>
      <c r="M29" s="155" t="str">
        <v>SW</v>
      </c>
      <c r="N29" s="153" t="n">
        <v>53</v>
      </c>
      <c r="O29" s="155" t="str">
        <v>NE</v>
      </c>
      <c r="P29" s="151" t="n">
        <f>COUNTIFS('Hourly Observations'!$D$6:$D$2718,A29,'Hourly Observations'!$M$6:$M$2718,"&gt;=10")</f>
        <v>10</v>
      </c>
      <c r="Q29" s="151" t="n">
        <v>9</v>
      </c>
      <c r="R29" s="151" t="n">
        <f>COUNTIFS('Hourly Observations'!$D$6:$D$2718,A29,'Hourly Observations'!$M$6:$M$2718,"&gt;=15")</f>
        <v>3</v>
      </c>
      <c r="S29" s="151" t="n">
        <v>3</v>
      </c>
      <c r="T29" s="151" t="n">
        <f>COUNTIFS('Hourly Observations'!$D$6:$D$2718,A29,'Hourly Observations'!$M$6:$M$2718,"&gt;=20")</f>
        <v>0</v>
      </c>
      <c r="U29" s="151" t="n">
        <v>0</v>
      </c>
      <c r="V29" s="151" t="n">
        <f>COUNTIFS('Hourly Observations'!$D$6:$D$2718,A29,'Hourly Observations'!$M$6:$M$2718,"&gt;=25")</f>
        <v>0</v>
      </c>
      <c r="W29" s="151" t="n">
        <v>0</v>
      </c>
      <c r="X29" s="151" t="n">
        <f>COUNTIFS('Hourly Observations'!$D$6:$D$2718,A29,'Hourly Observations'!$M$6:$M$2718,"&gt;=30")</f>
        <v>0</v>
      </c>
      <c r="Y29" s="156" t="n">
        <v>0</v>
      </c>
    </row>
    <row r="30" hidden="0">
      <c r="A30" s="150" t="str">
        <v>2026-03-25</v>
      </c>
      <c r="B30" s="155" t="str">
        <v>March</v>
      </c>
      <c r="C30" s="151" t="n">
        <f>COUNTIF('Raw METAR'!$C$6:$C$3133,A30)</f>
        <v>27</v>
      </c>
      <c r="D30" s="151" t="n">
        <v>24</v>
      </c>
      <c r="E30" s="151" t="n">
        <f>COUNTIFS('Hourly Observations'!$D$6:$D$2718,A30,'Hourly Observations'!$F$6:$F$2718,"Accepted")</f>
        <v>24</v>
      </c>
      <c r="F30" s="152" t="n">
        <f>IFERROR(E30/D30,0)</f>
        <v>1</v>
      </c>
      <c r="G30" s="153" t="n">
        <f>IFERROR(SUMIFS('Hourly Observations'!$M$6:$M$2718,'Hourly Observations'!$D$6:$D$2718,A30)/E30,"")</f>
        <v>11.891387629333332</v>
      </c>
      <c r="H30" s="153" t="n">
        <v>12.7</v>
      </c>
      <c r="I30" s="153" t="n">
        <v>25.3</v>
      </c>
      <c r="J30" s="154" t="str">
        <v>2026-03-25 16:55 PDT</v>
      </c>
      <c r="K30" s="153" t="n">
        <v>34.5</v>
      </c>
      <c r="L30" s="154" t="str">
        <v>2026-03-25 18:47 PDT</v>
      </c>
      <c r="M30" s="155" t="str">
        <v>SW</v>
      </c>
      <c r="N30" s="153" t="n">
        <v>61</v>
      </c>
      <c r="O30" s="155" t="str">
        <v>NE</v>
      </c>
      <c r="P30" s="151" t="n">
        <f>COUNTIFS('Hourly Observations'!$D$6:$D$2718,A30,'Hourly Observations'!$M$6:$M$2718,"&gt;=10")</f>
        <v>16</v>
      </c>
      <c r="Q30" s="151" t="n">
        <v>15</v>
      </c>
      <c r="R30" s="151" t="n">
        <f>COUNTIFS('Hourly Observations'!$D$6:$D$2718,A30,'Hourly Observations'!$M$6:$M$2718,"&gt;=15")</f>
        <v>8</v>
      </c>
      <c r="S30" s="151" t="n">
        <v>6</v>
      </c>
      <c r="T30" s="151" t="n">
        <f>COUNTIFS('Hourly Observations'!$D$6:$D$2718,A30,'Hourly Observations'!$M$6:$M$2718,"&gt;=20")</f>
        <v>4</v>
      </c>
      <c r="U30" s="151" t="n">
        <v>2</v>
      </c>
      <c r="V30" s="151" t="n">
        <f>COUNTIFS('Hourly Observations'!$D$6:$D$2718,A30,'Hourly Observations'!$M$6:$M$2718,"&gt;=25")</f>
        <v>1</v>
      </c>
      <c r="W30" s="151" t="n">
        <v>1</v>
      </c>
      <c r="X30" s="151" t="n">
        <f>COUNTIFS('Hourly Observations'!$D$6:$D$2718,A30,'Hourly Observations'!$M$6:$M$2718,"&gt;=30")</f>
        <v>0</v>
      </c>
      <c r="Y30" s="156" t="n">
        <v>0</v>
      </c>
    </row>
    <row r="31" hidden="0">
      <c r="A31" s="150" t="str">
        <v>2026-03-26</v>
      </c>
      <c r="B31" s="155" t="str">
        <v>March</v>
      </c>
      <c r="C31" s="151" t="n">
        <f>COUNTIF('Raw METAR'!$C$6:$C$3133,A31)</f>
        <v>17</v>
      </c>
      <c r="D31" s="151" t="n">
        <v>24</v>
      </c>
      <c r="E31" s="151" t="n">
        <f>COUNTIFS('Hourly Observations'!$D$6:$D$2718,A31,'Hourly Observations'!$F$6:$F$2718,"Accepted")</f>
        <v>17</v>
      </c>
      <c r="F31" s="152" t="n">
        <f>IFERROR(E31/D31,0)</f>
        <v>0.7083333333333334</v>
      </c>
      <c r="G31" s="153" t="n">
        <f>IFERROR(SUMIFS('Hourly Observations'!$M$6:$M$2718,'Hourly Observations'!$D$6:$D$2718,A31)/E31,"")</f>
        <v>9.747778853647059</v>
      </c>
      <c r="H31" s="153" t="n">
        <v>10.4</v>
      </c>
      <c r="I31" s="153" t="n">
        <v>18.4</v>
      </c>
      <c r="J31" s="154" t="str">
        <v>2026-03-26 03:55 PDT</v>
      </c>
      <c r="K31" s="153" t="n">
        <v>34.5</v>
      </c>
      <c r="L31" s="154" t="str">
        <v>2026-03-26 01:38 PDT</v>
      </c>
      <c r="M31" s="155" t="str">
        <v>SW</v>
      </c>
      <c r="N31" s="153" t="n">
        <v>45</v>
      </c>
      <c r="O31" s="155" t="str">
        <v>NE</v>
      </c>
      <c r="P31" s="151" t="n">
        <f>COUNTIFS('Hourly Observations'!$D$6:$D$2718,A31,'Hourly Observations'!$M$6:$M$2718,"&gt;=10")</f>
        <v>9</v>
      </c>
      <c r="Q31" s="151" t="n">
        <v>9</v>
      </c>
      <c r="R31" s="151" t="n">
        <f>COUNTIFS('Hourly Observations'!$D$6:$D$2718,A31,'Hourly Observations'!$M$6:$M$2718,"&gt;=15")</f>
        <v>3</v>
      </c>
      <c r="S31" s="151" t="n">
        <v>3</v>
      </c>
      <c r="T31" s="151" t="n">
        <f>COUNTIFS('Hourly Observations'!$D$6:$D$2718,A31,'Hourly Observations'!$M$6:$M$2718,"&gt;=20")</f>
        <v>0</v>
      </c>
      <c r="U31" s="151" t="n">
        <v>0</v>
      </c>
      <c r="V31" s="151" t="n">
        <f>COUNTIFS('Hourly Observations'!$D$6:$D$2718,A31,'Hourly Observations'!$M$6:$M$2718,"&gt;=25")</f>
        <v>0</v>
      </c>
      <c r="W31" s="151" t="n">
        <v>0</v>
      </c>
      <c r="X31" s="151" t="n">
        <f>COUNTIFS('Hourly Observations'!$D$6:$D$2718,A31,'Hourly Observations'!$M$6:$M$2718,"&gt;=30")</f>
        <v>0</v>
      </c>
      <c r="Y31" s="156" t="n">
        <v>0</v>
      </c>
    </row>
    <row r="32" hidden="0">
      <c r="A32" s="150" t="str">
        <v>2026-03-27</v>
      </c>
      <c r="B32" s="155" t="str">
        <v>March</v>
      </c>
      <c r="C32" s="151" t="n">
        <f>COUNTIF('Raw METAR'!$C$6:$C$3133,A32)</f>
        <v>13</v>
      </c>
      <c r="D32" s="151" t="n">
        <v>24</v>
      </c>
      <c r="E32" s="151" t="n">
        <f>COUNTIFS('Hourly Observations'!$D$6:$D$2718,A32,'Hourly Observations'!$F$6:$F$2718,"Accepted")</f>
        <v>13</v>
      </c>
      <c r="F32" s="152" t="n">
        <f>IFERROR(E32/D32,0)</f>
        <v>0.5416666666666666</v>
      </c>
      <c r="G32" s="153" t="n">
        <f>IFERROR(SUMIFS('Hourly Observations'!$M$6:$M$2718,'Hourly Observations'!$D$6:$D$2718,A32)/E32,"")</f>
        <v>8.586585112</v>
      </c>
      <c r="H32" s="153" t="n">
        <v>8.1</v>
      </c>
      <c r="I32" s="153" t="n">
        <v>19.6</v>
      </c>
      <c r="J32" s="154" t="str">
        <v>2026-03-27 17:55 PDT</v>
      </c>
      <c r="K32" s="153" t="n">
        <v>32.2</v>
      </c>
      <c r="L32" s="154" t="str">
        <v>2026-03-27 17:32 PDT</v>
      </c>
      <c r="M32" s="155" t="str">
        <v>SW</v>
      </c>
      <c r="N32" s="153" t="n">
        <v>67</v>
      </c>
      <c r="O32" s="155" t="str">
        <v>NE</v>
      </c>
      <c r="P32" s="151" t="n">
        <f>COUNTIFS('Hourly Observations'!$D$6:$D$2718,A32,'Hourly Observations'!$M$6:$M$2718,"&gt;=10")</f>
        <v>5</v>
      </c>
      <c r="Q32" s="151" t="n">
        <v>3</v>
      </c>
      <c r="R32" s="151" t="n">
        <f>COUNTIFS('Hourly Observations'!$D$6:$D$2718,A32,'Hourly Observations'!$M$6:$M$2718,"&gt;=15")</f>
        <v>2</v>
      </c>
      <c r="S32" s="151" t="n">
        <v>2</v>
      </c>
      <c r="T32" s="151" t="n">
        <f>COUNTIFS('Hourly Observations'!$D$6:$D$2718,A32,'Hourly Observations'!$M$6:$M$2718,"&gt;=20")</f>
        <v>0</v>
      </c>
      <c r="U32" s="151" t="n">
        <v>0</v>
      </c>
      <c r="V32" s="151" t="n">
        <f>COUNTIFS('Hourly Observations'!$D$6:$D$2718,A32,'Hourly Observations'!$M$6:$M$2718,"&gt;=25")</f>
        <v>0</v>
      </c>
      <c r="W32" s="151" t="n">
        <v>0</v>
      </c>
      <c r="X32" s="151" t="n">
        <f>COUNTIFS('Hourly Observations'!$D$6:$D$2718,A32,'Hourly Observations'!$M$6:$M$2718,"&gt;=30")</f>
        <v>0</v>
      </c>
      <c r="Y32" s="156" t="n">
        <v>0</v>
      </c>
    </row>
    <row r="33" hidden="0">
      <c r="A33" s="150" t="str">
        <v>2026-03-28</v>
      </c>
      <c r="B33" s="155" t="str">
        <v>March</v>
      </c>
      <c r="C33" s="151" t="n">
        <f>COUNTIF('Raw METAR'!$C$6:$C$3133,A33)</f>
        <v>18</v>
      </c>
      <c r="D33" s="151" t="n">
        <v>24</v>
      </c>
      <c r="E33" s="151" t="n">
        <f>COUNTIFS('Hourly Observations'!$D$6:$D$2718,A33,'Hourly Observations'!$F$6:$F$2718,"Accepted")</f>
        <v>17</v>
      </c>
      <c r="F33" s="152" t="n">
        <f>IFERROR(E33/D33,0)</f>
        <v>0.7083333333333334</v>
      </c>
      <c r="G33" s="153" t="n">
        <f>IFERROR(SUMIFS('Hourly Observations'!$M$6:$M$2718,'Hourly Observations'!$D$6:$D$2718,A33)/E33,"")</f>
        <v>12.455495201882353</v>
      </c>
      <c r="H33" s="153" t="n">
        <v>13.8</v>
      </c>
      <c r="I33" s="153" t="n">
        <v>20.7</v>
      </c>
      <c r="J33" s="154" t="str">
        <v>2026-03-28 17:55 PDT</v>
      </c>
      <c r="K33" s="153" t="n">
        <v>28.8</v>
      </c>
      <c r="L33" s="154" t="str">
        <v>2026-03-28 17:55 PDT</v>
      </c>
      <c r="M33" s="155" t="str">
        <v>SW</v>
      </c>
      <c r="N33" s="153" t="n">
        <v>48</v>
      </c>
      <c r="O33" s="155" t="str">
        <v>NE</v>
      </c>
      <c r="P33" s="151" t="n">
        <f>COUNTIFS('Hourly Observations'!$D$6:$D$2718,A33,'Hourly Observations'!$M$6:$M$2718,"&gt;=10")</f>
        <v>13</v>
      </c>
      <c r="Q33" s="151" t="n">
        <v>5</v>
      </c>
      <c r="R33" s="151" t="n">
        <f>COUNTIFS('Hourly Observations'!$D$6:$D$2718,A33,'Hourly Observations'!$M$6:$M$2718,"&gt;=15")</f>
        <v>6</v>
      </c>
      <c r="S33" s="151" t="n">
        <v>2</v>
      </c>
      <c r="T33" s="151" t="n">
        <f>COUNTIFS('Hourly Observations'!$D$6:$D$2718,A33,'Hourly Observations'!$M$6:$M$2718,"&gt;=20")</f>
        <v>1</v>
      </c>
      <c r="U33" s="151" t="n">
        <v>1</v>
      </c>
      <c r="V33" s="151" t="n">
        <f>COUNTIFS('Hourly Observations'!$D$6:$D$2718,A33,'Hourly Observations'!$M$6:$M$2718,"&gt;=25")</f>
        <v>0</v>
      </c>
      <c r="W33" s="151" t="n">
        <v>0</v>
      </c>
      <c r="X33" s="151" t="n">
        <f>COUNTIFS('Hourly Observations'!$D$6:$D$2718,A33,'Hourly Observations'!$M$6:$M$2718,"&gt;=30")</f>
        <v>0</v>
      </c>
      <c r="Y33" s="156" t="n">
        <v>0</v>
      </c>
    </row>
    <row r="34" hidden="0">
      <c r="A34" s="150" t="str">
        <v>2026-03-29</v>
      </c>
      <c r="B34" s="155" t="str">
        <v>March</v>
      </c>
      <c r="C34" s="151" t="n">
        <f>COUNTIF('Raw METAR'!$C$6:$C$3133,A34)</f>
        <v>5</v>
      </c>
      <c r="D34" s="151" t="n">
        <v>24</v>
      </c>
      <c r="E34" s="151" t="n">
        <f>COUNTIFS('Hourly Observations'!$D$6:$D$2718,A34,'Hourly Observations'!$F$6:$F$2718,"Accepted")</f>
        <v>5</v>
      </c>
      <c r="F34" s="152" t="n">
        <f>IFERROR(E34/D34,0)</f>
        <v>0.20833333333333334</v>
      </c>
      <c r="G34" s="153" t="n">
        <f>IFERROR(SUMIFS('Hourly Observations'!$M$6:$M$2718,'Hourly Observations'!$D$6:$D$2718,A34)/E34,"")</f>
        <v>13.809353376</v>
      </c>
      <c r="H34" s="153" t="n">
        <v>13.8</v>
      </c>
      <c r="I34" s="153" t="n">
        <v>19.6</v>
      </c>
      <c r="J34" s="154" t="str">
        <v>2026-03-29 15:55 PDT</v>
      </c>
      <c r="K34" s="153" t="n">
        <v>25.3</v>
      </c>
      <c r="L34" s="154" t="str">
        <v>2026-03-29 15:55 PDT</v>
      </c>
      <c r="M34" s="155" t="str">
        <v>SW</v>
      </c>
      <c r="N34" s="153" t="n">
        <v>52</v>
      </c>
      <c r="O34" s="155" t="str">
        <v>NE</v>
      </c>
      <c r="P34" s="151" t="n">
        <f>COUNTIFS('Hourly Observations'!$D$6:$D$2718,A34,'Hourly Observations'!$M$6:$M$2718,"&gt;=10")</f>
        <v>5</v>
      </c>
      <c r="Q34" s="151" t="n">
        <v>1</v>
      </c>
      <c r="R34" s="151" t="n">
        <f>COUNTIFS('Hourly Observations'!$D$6:$D$2718,A34,'Hourly Observations'!$M$6:$M$2718,"&gt;=15")</f>
        <v>1</v>
      </c>
      <c r="S34" s="151" t="n">
        <v>1</v>
      </c>
      <c r="T34" s="151" t="n">
        <f>COUNTIFS('Hourly Observations'!$D$6:$D$2718,A34,'Hourly Observations'!$M$6:$M$2718,"&gt;=20")</f>
        <v>0</v>
      </c>
      <c r="U34" s="151" t="n">
        <v>0</v>
      </c>
      <c r="V34" s="151" t="n">
        <f>COUNTIFS('Hourly Observations'!$D$6:$D$2718,A34,'Hourly Observations'!$M$6:$M$2718,"&gt;=25")</f>
        <v>0</v>
      </c>
      <c r="W34" s="151" t="n">
        <v>0</v>
      </c>
      <c r="X34" s="151" t="n">
        <f>COUNTIFS('Hourly Observations'!$D$6:$D$2718,A34,'Hourly Observations'!$M$6:$M$2718,"&gt;=30")</f>
        <v>0</v>
      </c>
      <c r="Y34" s="156" t="n">
        <v>0</v>
      </c>
    </row>
    <row r="35" hidden="0">
      <c r="A35" s="150" t="str">
        <v>2026-03-30</v>
      </c>
      <c r="B35" s="155" t="str">
        <v>March</v>
      </c>
      <c r="C35" s="151" t="n">
        <f>COUNTIF('Raw METAR'!$C$6:$C$3133,A35)</f>
        <v>14</v>
      </c>
      <c r="D35" s="151" t="n">
        <v>24</v>
      </c>
      <c r="E35" s="151" t="n">
        <f>COUNTIFS('Hourly Observations'!$D$6:$D$2718,A35,'Hourly Observations'!$F$6:$F$2718,"Accepted")</f>
        <v>14</v>
      </c>
      <c r="F35" s="152" t="n">
        <f>IFERROR(E35/D35,0)</f>
        <v>0.5833333333333334</v>
      </c>
      <c r="G35" s="153" t="n">
        <f>IFERROR(SUMIFS('Hourly Observations'!$M$6:$M$2718,'Hourly Observations'!$D$6:$D$2718,A35)/E35,"")</f>
        <v>12.740772460000002</v>
      </c>
      <c r="H35" s="153" t="n">
        <v>10.9</v>
      </c>
      <c r="I35" s="153" t="n">
        <v>23</v>
      </c>
      <c r="J35" s="154" t="str">
        <v>2026-03-30 12:13 PDT</v>
      </c>
      <c r="K35" s="153" t="n">
        <v>34.5</v>
      </c>
      <c r="L35" s="154" t="str">
        <v>2026-03-30 14:45 PDT</v>
      </c>
      <c r="M35" s="155" t="str">
        <v>SW</v>
      </c>
      <c r="N35" s="153" t="n">
        <v>50</v>
      </c>
      <c r="O35" s="155" t="str">
        <v>NE</v>
      </c>
      <c r="P35" s="151" t="n">
        <f>COUNTIFS('Hourly Observations'!$D$6:$D$2718,A35,'Hourly Observations'!$M$6:$M$2718,"&gt;=10")</f>
        <v>9</v>
      </c>
      <c r="Q35" s="151" t="n">
        <v>3</v>
      </c>
      <c r="R35" s="151" t="n">
        <f>COUNTIFS('Hourly Observations'!$D$6:$D$2718,A35,'Hourly Observations'!$M$6:$M$2718,"&gt;=15")</f>
        <v>5</v>
      </c>
      <c r="S35" s="151" t="n">
        <v>2</v>
      </c>
      <c r="T35" s="151" t="n">
        <f>COUNTIFS('Hourly Observations'!$D$6:$D$2718,A35,'Hourly Observations'!$M$6:$M$2718,"&gt;=20")</f>
        <v>2</v>
      </c>
      <c r="U35" s="151" t="n">
        <v>1</v>
      </c>
      <c r="V35" s="151" t="n">
        <f>COUNTIFS('Hourly Observations'!$D$6:$D$2718,A35,'Hourly Observations'!$M$6:$M$2718,"&gt;=25")</f>
        <v>0</v>
      </c>
      <c r="W35" s="151" t="n">
        <v>0</v>
      </c>
      <c r="X35" s="151" t="n">
        <f>COUNTIFS('Hourly Observations'!$D$6:$D$2718,A35,'Hourly Observations'!$M$6:$M$2718,"&gt;=30")</f>
        <v>0</v>
      </c>
      <c r="Y35" s="156" t="n">
        <v>0</v>
      </c>
    </row>
    <row r="36" hidden="0">
      <c r="A36" s="150" t="str">
        <v>2026-03-31</v>
      </c>
      <c r="B36" s="155" t="str">
        <v>March</v>
      </c>
      <c r="C36" s="151" t="n">
        <f>COUNTIF('Raw METAR'!$C$6:$C$3133,A36)</f>
        <v>61</v>
      </c>
      <c r="D36" s="151" t="n">
        <v>24</v>
      </c>
      <c r="E36" s="151" t="n">
        <f>COUNTIFS('Hourly Observations'!$D$6:$D$2718,A36,'Hourly Observations'!$F$6:$F$2718,"Accepted")</f>
        <v>23</v>
      </c>
      <c r="F36" s="152" t="n">
        <f>IFERROR(E36/D36,0)</f>
        <v>0.9583333333333334</v>
      </c>
      <c r="G36" s="153" t="n">
        <f>IFERROR(SUMIFS('Hourly Observations'!$M$6:$M$2718,'Hourly Observations'!$D$6:$D$2718,A36)/E36,"")</f>
        <v>13.75931948695652</v>
      </c>
      <c r="H36" s="153" t="n">
        <v>13.8</v>
      </c>
      <c r="I36" s="153" t="n">
        <v>27.6</v>
      </c>
      <c r="J36" s="154" t="str">
        <v>2026-03-31 17:38 PDT</v>
      </c>
      <c r="K36" s="153" t="n">
        <v>39.1</v>
      </c>
      <c r="L36" s="154" t="str">
        <v>2026-03-31 17:33 PDT</v>
      </c>
      <c r="M36" s="155" t="str">
        <v>SW/W</v>
      </c>
      <c r="N36" s="153" t="n">
        <v>60</v>
      </c>
      <c r="O36" s="155" t="str">
        <v>NE</v>
      </c>
      <c r="P36" s="151" t="n">
        <f>COUNTIFS('Hourly Observations'!$D$6:$D$2718,A36,'Hourly Observations'!$M$6:$M$2718,"&gt;=10")</f>
        <v>16</v>
      </c>
      <c r="Q36" s="151" t="n">
        <v>12</v>
      </c>
      <c r="R36" s="151" t="n">
        <f>COUNTIFS('Hourly Observations'!$D$6:$D$2718,A36,'Hourly Observations'!$M$6:$M$2718,"&gt;=15")</f>
        <v>8</v>
      </c>
      <c r="S36" s="151" t="n">
        <v>4</v>
      </c>
      <c r="T36" s="151" t="n">
        <f>COUNTIFS('Hourly Observations'!$D$6:$D$2718,A36,'Hourly Observations'!$M$6:$M$2718,"&gt;=20")</f>
        <v>5</v>
      </c>
      <c r="U36" s="151" t="n">
        <v>3</v>
      </c>
      <c r="V36" s="151" t="n">
        <f>COUNTIFS('Hourly Observations'!$D$6:$D$2718,A36,'Hourly Observations'!$M$6:$M$2718,"&gt;=25")</f>
        <v>1</v>
      </c>
      <c r="W36" s="151" t="n">
        <v>1</v>
      </c>
      <c r="X36" s="151" t="n">
        <f>COUNTIFS('Hourly Observations'!$D$6:$D$2718,A36,'Hourly Observations'!$M$6:$M$2718,"&gt;=30")</f>
        <v>0</v>
      </c>
      <c r="Y36" s="156" t="n">
        <v>0</v>
      </c>
    </row>
    <row r="37" hidden="0">
      <c r="A37" s="150" t="str">
        <v>2026-04-01</v>
      </c>
      <c r="B37" s="155" t="str">
        <v>April</v>
      </c>
      <c r="C37" s="151" t="n">
        <f>COUNTIF('Raw METAR'!$C$6:$C$3133,A37)</f>
        <v>27</v>
      </c>
      <c r="D37" s="151" t="n">
        <v>24</v>
      </c>
      <c r="E37" s="151" t="n">
        <f>COUNTIFS('Hourly Observations'!$D$6:$D$2718,A37,'Hourly Observations'!$F$6:$F$2718,"Accepted")</f>
        <v>24</v>
      </c>
      <c r="F37" s="152" t="n">
        <f>IFERROR(E37/D37,0)</f>
        <v>1</v>
      </c>
      <c r="G37" s="153" t="n">
        <f>IFERROR(SUMIFS('Hourly Observations'!$M$6:$M$2718,'Hourly Observations'!$D$6:$D$2718,A37)/E37,"")</f>
        <v>15.775268266333335</v>
      </c>
      <c r="H37" s="153" t="n">
        <v>15</v>
      </c>
      <c r="I37" s="153" t="n">
        <v>27.6</v>
      </c>
      <c r="J37" s="154" t="str">
        <v>2026-04-01 16:55 PDT</v>
      </c>
      <c r="K37" s="153" t="n">
        <v>36.8</v>
      </c>
      <c r="L37" s="154" t="str">
        <v>2026-04-01 15:42 PDT</v>
      </c>
      <c r="M37" s="155" t="str">
        <v>SW</v>
      </c>
      <c r="N37" s="153" t="n">
        <v>59</v>
      </c>
      <c r="O37" s="155" t="str">
        <v>NE</v>
      </c>
      <c r="P37" s="151" t="n">
        <f>COUNTIFS('Hourly Observations'!$D$6:$D$2718,A37,'Hourly Observations'!$M$6:$M$2718,"&gt;=10")</f>
        <v>21</v>
      </c>
      <c r="Q37" s="151" t="n">
        <v>17</v>
      </c>
      <c r="R37" s="151" t="n">
        <f>COUNTIFS('Hourly Observations'!$D$6:$D$2718,A37,'Hourly Observations'!$M$6:$M$2718,"&gt;=15")</f>
        <v>11</v>
      </c>
      <c r="S37" s="151" t="n">
        <v>10</v>
      </c>
      <c r="T37" s="151" t="n">
        <f>COUNTIFS('Hourly Observations'!$D$6:$D$2718,A37,'Hourly Observations'!$M$6:$M$2718,"&gt;=20")</f>
        <v>5</v>
      </c>
      <c r="U37" s="151" t="n">
        <v>4</v>
      </c>
      <c r="V37" s="151" t="n">
        <f>COUNTIFS('Hourly Observations'!$D$6:$D$2718,A37,'Hourly Observations'!$M$6:$M$2718,"&gt;=25")</f>
        <v>1</v>
      </c>
      <c r="W37" s="151" t="n">
        <v>1</v>
      </c>
      <c r="X37" s="151" t="n">
        <f>COUNTIFS('Hourly Observations'!$D$6:$D$2718,A37,'Hourly Observations'!$M$6:$M$2718,"&gt;=30")</f>
        <v>0</v>
      </c>
      <c r="Y37" s="156" t="n">
        <v>0</v>
      </c>
    </row>
    <row r="38" hidden="0">
      <c r="A38" s="150" t="str">
        <v>2026-04-02</v>
      </c>
      <c r="B38" s="155" t="str">
        <v>April</v>
      </c>
      <c r="C38" s="151" t="n">
        <f>COUNTIF('Raw METAR'!$C$6:$C$3133,A38)</f>
        <v>33</v>
      </c>
      <c r="D38" s="151" t="n">
        <v>24</v>
      </c>
      <c r="E38" s="151" t="n">
        <f>COUNTIFS('Hourly Observations'!$D$6:$D$2718,A38,'Hourly Observations'!$F$6:$F$2718,"Accepted")</f>
        <v>18</v>
      </c>
      <c r="F38" s="152" t="n">
        <f>IFERROR(E38/D38,0)</f>
        <v>0.75</v>
      </c>
      <c r="G38" s="153" t="n">
        <f>IFERROR(SUMIFS('Hourly Observations'!$M$6:$M$2718,'Hourly Observations'!$D$6:$D$2718,A38)/E38,"")</f>
        <v>15.727319122666662</v>
      </c>
      <c r="H38" s="153" t="n">
        <v>15</v>
      </c>
      <c r="I38" s="153" t="n">
        <v>34.5</v>
      </c>
      <c r="J38" s="154" t="str">
        <v>2026-04-02 17:12 PDT</v>
      </c>
      <c r="K38" s="153" t="n">
        <v>47.2</v>
      </c>
      <c r="L38" s="154" t="str">
        <v>2026-04-02 17:36 PDT</v>
      </c>
      <c r="M38" s="155" t="str">
        <v>SW/W</v>
      </c>
      <c r="N38" s="153" t="n">
        <v>71</v>
      </c>
      <c r="O38" s="155" t="str">
        <v>E</v>
      </c>
      <c r="P38" s="151" t="n">
        <f>COUNTIFS('Hourly Observations'!$D$6:$D$2718,A38,'Hourly Observations'!$M$6:$M$2718,"&gt;=10")</f>
        <v>14</v>
      </c>
      <c r="Q38" s="151" t="n">
        <v>8</v>
      </c>
      <c r="R38" s="151" t="n">
        <f>COUNTIFS('Hourly Observations'!$D$6:$D$2718,A38,'Hourly Observations'!$M$6:$M$2718,"&gt;=15")</f>
        <v>8</v>
      </c>
      <c r="S38" s="151" t="n">
        <v>4</v>
      </c>
      <c r="T38" s="151" t="n">
        <f>COUNTIFS('Hourly Observations'!$D$6:$D$2718,A38,'Hourly Observations'!$M$6:$M$2718,"&gt;=20")</f>
        <v>4</v>
      </c>
      <c r="U38" s="151" t="n">
        <v>1</v>
      </c>
      <c r="V38" s="151" t="n">
        <f>COUNTIFS('Hourly Observations'!$D$6:$D$2718,A38,'Hourly Observations'!$M$6:$M$2718,"&gt;=25")</f>
        <v>2</v>
      </c>
      <c r="W38" s="151" t="n">
        <v>1</v>
      </c>
      <c r="X38" s="151" t="n">
        <f>COUNTIFS('Hourly Observations'!$D$6:$D$2718,A38,'Hourly Observations'!$M$6:$M$2718,"&gt;=30")</f>
        <v>0</v>
      </c>
      <c r="Y38" s="156" t="n">
        <v>0</v>
      </c>
    </row>
    <row r="39" hidden="0">
      <c r="A39" s="150" t="str">
        <v>2026-04-03</v>
      </c>
      <c r="B39" s="155" t="str">
        <v>April</v>
      </c>
      <c r="C39" s="151" t="n">
        <f>COUNTIF('Raw METAR'!$C$6:$C$3133,A39)</f>
        <v>23</v>
      </c>
      <c r="D39" s="151" t="n">
        <v>24</v>
      </c>
      <c r="E39" s="151" t="n">
        <f>COUNTIFS('Hourly Observations'!$D$6:$D$2718,A39,'Hourly Observations'!$F$6:$F$2718,"Accepted")</f>
        <v>19</v>
      </c>
      <c r="F39" s="152" t="n">
        <f>IFERROR(E39/D39,0)</f>
        <v>0.7916666666666666</v>
      </c>
      <c r="G39" s="153" t="n">
        <f>IFERROR(SUMIFS('Hourly Observations'!$M$6:$M$2718,'Hourly Observations'!$D$6:$D$2718,A39)/E39,"")</f>
        <v>10.538717050105264</v>
      </c>
      <c r="H39" s="153" t="n">
        <v>8.1</v>
      </c>
      <c r="I39" s="153" t="n">
        <v>20.7</v>
      </c>
      <c r="J39" s="154" t="str">
        <v>2026-04-03 09:57 PDT</v>
      </c>
      <c r="K39" s="153" t="n">
        <v>28.8</v>
      </c>
      <c r="L39" s="154" t="str">
        <v>2026-04-03 15:55 PDT</v>
      </c>
      <c r="M39" s="155" t="str">
        <v>NE</v>
      </c>
      <c r="N39" s="153" t="n">
        <v>225</v>
      </c>
      <c r="O39" s="155" t="str">
        <v>SW</v>
      </c>
      <c r="P39" s="151" t="n">
        <f>COUNTIFS('Hourly Observations'!$D$6:$D$2718,A39,'Hourly Observations'!$M$6:$M$2718,"&gt;=10")</f>
        <v>9</v>
      </c>
      <c r="Q39" s="151" t="n">
        <v>8</v>
      </c>
      <c r="R39" s="151" t="n">
        <f>COUNTIFS('Hourly Observations'!$D$6:$D$2718,A39,'Hourly Observations'!$M$6:$M$2718,"&gt;=15")</f>
        <v>7</v>
      </c>
      <c r="S39" s="151" t="n">
        <v>5</v>
      </c>
      <c r="T39" s="151" t="n">
        <f>COUNTIFS('Hourly Observations'!$D$6:$D$2718,A39,'Hourly Observations'!$M$6:$M$2718,"&gt;=20")</f>
        <v>1</v>
      </c>
      <c r="U39" s="151" t="n">
        <v>1</v>
      </c>
      <c r="V39" s="151" t="n">
        <f>COUNTIFS('Hourly Observations'!$D$6:$D$2718,A39,'Hourly Observations'!$M$6:$M$2718,"&gt;=25")</f>
        <v>0</v>
      </c>
      <c r="W39" s="151" t="n">
        <v>0</v>
      </c>
      <c r="X39" s="151" t="n">
        <f>COUNTIFS('Hourly Observations'!$D$6:$D$2718,A39,'Hourly Observations'!$M$6:$M$2718,"&gt;=30")</f>
        <v>0</v>
      </c>
      <c r="Y39" s="156" t="n">
        <v>0</v>
      </c>
    </row>
    <row r="40" hidden="0">
      <c r="A40" s="150" t="str">
        <v>2026-04-04</v>
      </c>
      <c r="B40" s="155" t="str">
        <v>April</v>
      </c>
      <c r="C40" s="151" t="n">
        <f>COUNTIF('Raw METAR'!$C$6:$C$3133,A40)</f>
        <v>19</v>
      </c>
      <c r="D40" s="151" t="n">
        <v>24</v>
      </c>
      <c r="E40" s="151" t="n">
        <f>COUNTIFS('Hourly Observations'!$D$6:$D$2718,A40,'Hourly Observations'!$F$6:$F$2718,"Accepted")</f>
        <v>18</v>
      </c>
      <c r="F40" s="152" t="n">
        <f>IFERROR(E40/D40,0)</f>
        <v>0.75</v>
      </c>
      <c r="G40" s="153" t="n">
        <f>IFERROR(SUMIFS('Hourly Observations'!$M$6:$M$2718,'Hourly Observations'!$D$6:$D$2718,A40)/E40,"")</f>
        <v>7.799727369777778</v>
      </c>
      <c r="H40" s="153" t="n">
        <v>6.3</v>
      </c>
      <c r="I40" s="153" t="n">
        <v>16.1</v>
      </c>
      <c r="J40" s="154" t="str">
        <v>2026-04-04 10:55 PDT</v>
      </c>
      <c r="K40" s="153" t="n">
        <v>21.9</v>
      </c>
      <c r="L40" s="154" t="str">
        <v>2026-04-04 10:55 PDT</v>
      </c>
      <c r="M40" s="155" t="str">
        <v>E</v>
      </c>
      <c r="N40" s="153" t="n">
        <v>215</v>
      </c>
      <c r="O40" s="155" t="str">
        <v>SW</v>
      </c>
      <c r="P40" s="151" t="n">
        <f>COUNTIFS('Hourly Observations'!$D$6:$D$2718,A40,'Hourly Observations'!$M$6:$M$2718,"&gt;=10")</f>
        <v>5</v>
      </c>
      <c r="Q40" s="151" t="n">
        <v>2</v>
      </c>
      <c r="R40" s="151" t="n">
        <f>COUNTIFS('Hourly Observations'!$D$6:$D$2718,A40,'Hourly Observations'!$M$6:$M$2718,"&gt;=15")</f>
        <v>2</v>
      </c>
      <c r="S40" s="151" t="n">
        <v>2</v>
      </c>
      <c r="T40" s="151" t="n">
        <f>COUNTIFS('Hourly Observations'!$D$6:$D$2718,A40,'Hourly Observations'!$M$6:$M$2718,"&gt;=20")</f>
        <v>0</v>
      </c>
      <c r="U40" s="151" t="n">
        <v>0</v>
      </c>
      <c r="V40" s="151" t="n">
        <f>COUNTIFS('Hourly Observations'!$D$6:$D$2718,A40,'Hourly Observations'!$M$6:$M$2718,"&gt;=25")</f>
        <v>0</v>
      </c>
      <c r="W40" s="151" t="n">
        <v>0</v>
      </c>
      <c r="X40" s="151" t="n">
        <f>COUNTIFS('Hourly Observations'!$D$6:$D$2718,A40,'Hourly Observations'!$M$6:$M$2718,"&gt;=30")</f>
        <v>0</v>
      </c>
      <c r="Y40" s="156" t="n">
        <v>0</v>
      </c>
    </row>
    <row r="41" hidden="0">
      <c r="A41" s="150" t="str">
        <v>2026-04-05</v>
      </c>
      <c r="B41" s="155" t="str">
        <v>April</v>
      </c>
      <c r="C41" s="151" t="n">
        <f>COUNTIF('Raw METAR'!$C$6:$C$3133,A41)</f>
        <v>19</v>
      </c>
      <c r="D41" s="151" t="n">
        <v>24</v>
      </c>
      <c r="E41" s="151" t="n">
        <f>COUNTIFS('Hourly Observations'!$D$6:$D$2718,A41,'Hourly Observations'!$F$6:$F$2718,"Accepted")</f>
        <v>19</v>
      </c>
      <c r="F41" s="152" t="n">
        <f>IFERROR(E41/D41,0)</f>
        <v>0.7916666666666666</v>
      </c>
      <c r="G41" s="153" t="n">
        <f>IFERROR(SUMIFS('Hourly Observations'!$M$6:$M$2718,'Hourly Observations'!$D$6:$D$2718,A41)/E41,"")</f>
        <v>4.542550452631579</v>
      </c>
      <c r="H41" s="153" t="n">
        <v>4.6</v>
      </c>
      <c r="I41" s="153" t="n">
        <v>11.5</v>
      </c>
      <c r="J41" s="154" t="str">
        <v>2026-04-05 20:55 PDT</v>
      </c>
      <c r="K41" s="163"/>
      <c r="L41" s="154" t="str"/>
      <c r="M41" s="155" t="str">
        <v>SW</v>
      </c>
      <c r="N41" s="153" t="n">
        <v>61</v>
      </c>
      <c r="O41" s="155" t="str">
        <v>NE</v>
      </c>
      <c r="P41" s="151" t="n">
        <f>COUNTIFS('Hourly Observations'!$D$6:$D$2718,A41,'Hourly Observations'!$M$6:$M$2718,"&gt;=10")</f>
        <v>4</v>
      </c>
      <c r="Q41" s="151" t="n">
        <v>4</v>
      </c>
      <c r="R41" s="151" t="n">
        <f>COUNTIFS('Hourly Observations'!$D$6:$D$2718,A41,'Hourly Observations'!$M$6:$M$2718,"&gt;=15")</f>
        <v>0</v>
      </c>
      <c r="S41" s="151" t="n">
        <v>0</v>
      </c>
      <c r="T41" s="151" t="n">
        <f>COUNTIFS('Hourly Observations'!$D$6:$D$2718,A41,'Hourly Observations'!$M$6:$M$2718,"&gt;=20")</f>
        <v>0</v>
      </c>
      <c r="U41" s="151" t="n">
        <v>0</v>
      </c>
      <c r="V41" s="151" t="n">
        <f>COUNTIFS('Hourly Observations'!$D$6:$D$2718,A41,'Hourly Observations'!$M$6:$M$2718,"&gt;=25")</f>
        <v>0</v>
      </c>
      <c r="W41" s="151" t="n">
        <v>0</v>
      </c>
      <c r="X41" s="151" t="n">
        <f>COUNTIFS('Hourly Observations'!$D$6:$D$2718,A41,'Hourly Observations'!$M$6:$M$2718,"&gt;=30")</f>
        <v>0</v>
      </c>
      <c r="Y41" s="156" t="n">
        <v>0</v>
      </c>
    </row>
    <row r="42" hidden="0">
      <c r="A42" s="150" t="str">
        <v>2026-04-06</v>
      </c>
      <c r="B42" s="155" t="str">
        <v>April</v>
      </c>
      <c r="C42" s="151" t="n">
        <f>COUNTIF('Raw METAR'!$C$6:$C$3133,A42)</f>
        <v>23</v>
      </c>
      <c r="D42" s="151" t="n">
        <v>24</v>
      </c>
      <c r="E42" s="151" t="n">
        <f>COUNTIFS('Hourly Observations'!$D$6:$D$2718,A42,'Hourly Observations'!$F$6:$F$2718,"Accepted")</f>
        <v>13</v>
      </c>
      <c r="F42" s="152" t="n">
        <f>IFERROR(E42/D42,0)</f>
        <v>0.5416666666666666</v>
      </c>
      <c r="G42" s="153" t="n">
        <f>IFERROR(SUMIFS('Hourly Observations'!$M$6:$M$2718,'Hourly Observations'!$D$6:$D$2718,A42)/E42,"")</f>
        <v>11.242229992000002</v>
      </c>
      <c r="H42" s="153" t="n">
        <v>11.5</v>
      </c>
      <c r="I42" s="153" t="n">
        <v>17.3</v>
      </c>
      <c r="J42" s="154" t="str">
        <v>2026-04-06 12:10 PDT</v>
      </c>
      <c r="K42" s="153" t="n">
        <v>29.9</v>
      </c>
      <c r="L42" s="154" t="str">
        <v>2026-04-06 18:01 PDT</v>
      </c>
      <c r="M42" s="155" t="str">
        <v>SW</v>
      </c>
      <c r="N42" s="153" t="n">
        <v>62</v>
      </c>
      <c r="O42" s="155" t="str">
        <v>NE</v>
      </c>
      <c r="P42" s="151" t="n">
        <f>COUNTIFS('Hourly Observations'!$D$6:$D$2718,A42,'Hourly Observations'!$M$6:$M$2718,"&gt;=10")</f>
        <v>9</v>
      </c>
      <c r="Q42" s="151" t="n">
        <v>4</v>
      </c>
      <c r="R42" s="151" t="n">
        <f>COUNTIFS('Hourly Observations'!$D$6:$D$2718,A42,'Hourly Observations'!$M$6:$M$2718,"&gt;=15")</f>
        <v>1</v>
      </c>
      <c r="S42" s="151" t="n">
        <v>1</v>
      </c>
      <c r="T42" s="151" t="n">
        <f>COUNTIFS('Hourly Observations'!$D$6:$D$2718,A42,'Hourly Observations'!$M$6:$M$2718,"&gt;=20")</f>
        <v>0</v>
      </c>
      <c r="U42" s="151" t="n">
        <v>0</v>
      </c>
      <c r="V42" s="151" t="n">
        <f>COUNTIFS('Hourly Observations'!$D$6:$D$2718,A42,'Hourly Observations'!$M$6:$M$2718,"&gt;=25")</f>
        <v>0</v>
      </c>
      <c r="W42" s="151" t="n">
        <v>0</v>
      </c>
      <c r="X42" s="151" t="n">
        <f>COUNTIFS('Hourly Observations'!$D$6:$D$2718,A42,'Hourly Observations'!$M$6:$M$2718,"&gt;=30")</f>
        <v>0</v>
      </c>
      <c r="Y42" s="156" t="n">
        <v>0</v>
      </c>
    </row>
    <row r="43" hidden="0">
      <c r="A43" s="150" t="str">
        <v>2026-04-07</v>
      </c>
      <c r="B43" s="155" t="str">
        <v>April</v>
      </c>
      <c r="C43" s="151" t="n">
        <f>COUNTIF('Raw METAR'!$C$6:$C$3133,A43)</f>
        <v>20</v>
      </c>
      <c r="D43" s="151" t="n">
        <v>24</v>
      </c>
      <c r="E43" s="151" t="n">
        <f>COUNTIFS('Hourly Observations'!$D$6:$D$2718,A43,'Hourly Observations'!$F$6:$F$2718,"Accepted")</f>
        <v>15</v>
      </c>
      <c r="F43" s="152" t="n">
        <f>IFERROR(E43/D43,0)</f>
        <v>0.625</v>
      </c>
      <c r="G43" s="153" t="n">
        <f>IFERROR(SUMIFS('Hourly Observations'!$M$6:$M$2718,'Hourly Observations'!$D$6:$D$2718,A43)/E43,"")</f>
        <v>11.277638590399999</v>
      </c>
      <c r="H43" s="153" t="n">
        <v>10.4</v>
      </c>
      <c r="I43" s="153" t="n">
        <v>20.7</v>
      </c>
      <c r="J43" s="154" t="str">
        <v>2026-04-07 18:55 PDT</v>
      </c>
      <c r="K43" s="163"/>
      <c r="L43" s="154" t="str"/>
      <c r="M43" s="155" t="str">
        <v>SW</v>
      </c>
      <c r="N43" s="153" t="n">
        <v>72</v>
      </c>
      <c r="O43" s="155" t="str">
        <v>E</v>
      </c>
      <c r="P43" s="151" t="n">
        <f>COUNTIFS('Hourly Observations'!$D$6:$D$2718,A43,'Hourly Observations'!$M$6:$M$2718,"&gt;=10")</f>
        <v>11</v>
      </c>
      <c r="Q43" s="151" t="n">
        <v>8</v>
      </c>
      <c r="R43" s="151" t="n">
        <f>COUNTIFS('Hourly Observations'!$D$6:$D$2718,A43,'Hourly Observations'!$M$6:$M$2718,"&gt;=15")</f>
        <v>4</v>
      </c>
      <c r="S43" s="151" t="n">
        <v>3</v>
      </c>
      <c r="T43" s="151" t="n">
        <f>COUNTIFS('Hourly Observations'!$D$6:$D$2718,A43,'Hourly Observations'!$M$6:$M$2718,"&gt;=20")</f>
        <v>1</v>
      </c>
      <c r="U43" s="151" t="n">
        <v>1</v>
      </c>
      <c r="V43" s="151" t="n">
        <f>COUNTIFS('Hourly Observations'!$D$6:$D$2718,A43,'Hourly Observations'!$M$6:$M$2718,"&gt;=25")</f>
        <v>0</v>
      </c>
      <c r="W43" s="151" t="n">
        <v>0</v>
      </c>
      <c r="X43" s="151" t="n">
        <f>COUNTIFS('Hourly Observations'!$D$6:$D$2718,A43,'Hourly Observations'!$M$6:$M$2718,"&gt;=30")</f>
        <v>0</v>
      </c>
      <c r="Y43" s="156" t="n">
        <v>0</v>
      </c>
    </row>
    <row r="44" hidden="0">
      <c r="A44" s="150" t="str">
        <v>2026-04-08</v>
      </c>
      <c r="B44" s="155" t="str">
        <v>April</v>
      </c>
      <c r="C44" s="151" t="n">
        <f>COUNTIF('Raw METAR'!$C$6:$C$3133,A44)</f>
        <v>20</v>
      </c>
      <c r="D44" s="151" t="n">
        <v>24</v>
      </c>
      <c r="E44" s="151" t="n">
        <f>COUNTIFS('Hourly Observations'!$D$6:$D$2718,A44,'Hourly Observations'!$F$6:$F$2718,"Accepted")</f>
        <v>17</v>
      </c>
      <c r="F44" s="152" t="n">
        <f>IFERROR(E44/D44,0)</f>
        <v>0.7083333333333334</v>
      </c>
      <c r="G44" s="153" t="n">
        <f>IFERROR(SUMIFS('Hourly Observations'!$M$6:$M$2718,'Hourly Observations'!$D$6:$D$2718,A44)/E44,"")</f>
        <v>10.627786666823528</v>
      </c>
      <c r="H44" s="153" t="n">
        <v>10.4</v>
      </c>
      <c r="I44" s="153" t="n">
        <v>20.7</v>
      </c>
      <c r="J44" s="154" t="str">
        <v>2026-04-08 17:55 PDT</v>
      </c>
      <c r="K44" s="153" t="n">
        <v>26.5</v>
      </c>
      <c r="L44" s="154" t="str">
        <v>2026-04-08 17:55 PDT</v>
      </c>
      <c r="M44" s="155" t="str">
        <v>SW/W</v>
      </c>
      <c r="N44" s="153" t="n">
        <v>75</v>
      </c>
      <c r="O44" s="155" t="str">
        <v>E</v>
      </c>
      <c r="P44" s="151" t="n">
        <f>COUNTIFS('Hourly Observations'!$D$6:$D$2718,A44,'Hourly Observations'!$M$6:$M$2718,"&gt;=10")</f>
        <v>10</v>
      </c>
      <c r="Q44" s="151" t="n">
        <v>8</v>
      </c>
      <c r="R44" s="151" t="n">
        <f>COUNTIFS('Hourly Observations'!$D$6:$D$2718,A44,'Hourly Observations'!$M$6:$M$2718,"&gt;=15")</f>
        <v>4</v>
      </c>
      <c r="S44" s="151" t="n">
        <v>4</v>
      </c>
      <c r="T44" s="151" t="n">
        <f>COUNTIFS('Hourly Observations'!$D$6:$D$2718,A44,'Hourly Observations'!$M$6:$M$2718,"&gt;=20")</f>
        <v>1</v>
      </c>
      <c r="U44" s="151" t="n">
        <v>1</v>
      </c>
      <c r="V44" s="151" t="n">
        <f>COUNTIFS('Hourly Observations'!$D$6:$D$2718,A44,'Hourly Observations'!$M$6:$M$2718,"&gt;=25")</f>
        <v>0</v>
      </c>
      <c r="W44" s="151" t="n">
        <v>0</v>
      </c>
      <c r="X44" s="151" t="n">
        <f>COUNTIFS('Hourly Observations'!$D$6:$D$2718,A44,'Hourly Observations'!$M$6:$M$2718,"&gt;=30")</f>
        <v>0</v>
      </c>
      <c r="Y44" s="156" t="n">
        <v>0</v>
      </c>
    </row>
    <row r="45" hidden="0">
      <c r="A45" s="150" t="str">
        <v>2026-04-09</v>
      </c>
      <c r="B45" s="155" t="str">
        <v>April</v>
      </c>
      <c r="C45" s="151" t="n">
        <f>COUNTIF('Raw METAR'!$C$6:$C$3133,A45)</f>
        <v>26</v>
      </c>
      <c r="D45" s="151" t="n">
        <v>24</v>
      </c>
      <c r="E45" s="151" t="n">
        <f>COUNTIFS('Hourly Observations'!$D$6:$D$2718,A45,'Hourly Observations'!$F$6:$F$2718,"Accepted")</f>
        <v>19</v>
      </c>
      <c r="F45" s="152" t="n">
        <f>IFERROR(E45/D45,0)</f>
        <v>0.7916666666666666</v>
      </c>
      <c r="G45" s="153" t="n">
        <f>IFERROR(SUMIFS('Hourly Observations'!$M$6:$M$2718,'Hourly Observations'!$D$6:$D$2718,A45)/E45,"")</f>
        <v>15.262969520842105</v>
      </c>
      <c r="H45" s="153" t="n">
        <v>13.8</v>
      </c>
      <c r="I45" s="153" t="n">
        <v>23</v>
      </c>
      <c r="J45" s="154" t="str">
        <v>2026-04-09 12:55 PDT</v>
      </c>
      <c r="K45" s="153" t="n">
        <v>36.8</v>
      </c>
      <c r="L45" s="154" t="str">
        <v>2026-04-09 13:52 PDT</v>
      </c>
      <c r="M45" s="155" t="str">
        <v>SW</v>
      </c>
      <c r="N45" s="153" t="n">
        <v>55</v>
      </c>
      <c r="O45" s="155" t="str">
        <v>NE</v>
      </c>
      <c r="P45" s="151" t="n">
        <f>COUNTIFS('Hourly Observations'!$D$6:$D$2718,A45,'Hourly Observations'!$M$6:$M$2718,"&gt;=10")</f>
        <v>17</v>
      </c>
      <c r="Q45" s="151" t="n">
        <v>11</v>
      </c>
      <c r="R45" s="151" t="n">
        <f>COUNTIFS('Hourly Observations'!$D$6:$D$2718,A45,'Hourly Observations'!$M$6:$M$2718,"&gt;=15")</f>
        <v>9</v>
      </c>
      <c r="S45" s="151" t="n">
        <v>9</v>
      </c>
      <c r="T45" s="151" t="n">
        <f>COUNTIFS('Hourly Observations'!$D$6:$D$2718,A45,'Hourly Observations'!$M$6:$M$2718,"&gt;=20")</f>
        <v>5</v>
      </c>
      <c r="U45" s="151" t="n">
        <v>3</v>
      </c>
      <c r="V45" s="151" t="n">
        <f>COUNTIFS('Hourly Observations'!$D$6:$D$2718,A45,'Hourly Observations'!$M$6:$M$2718,"&gt;=25")</f>
        <v>0</v>
      </c>
      <c r="W45" s="151" t="n">
        <v>0</v>
      </c>
      <c r="X45" s="151" t="n">
        <f>COUNTIFS('Hourly Observations'!$D$6:$D$2718,A45,'Hourly Observations'!$M$6:$M$2718,"&gt;=30")</f>
        <v>0</v>
      </c>
      <c r="Y45" s="156" t="n">
        <v>0</v>
      </c>
    </row>
    <row r="46" hidden="0">
      <c r="A46" s="150" t="str">
        <v>2026-04-10</v>
      </c>
      <c r="B46" s="155" t="str">
        <v>April</v>
      </c>
      <c r="C46" s="151" t="n">
        <f>COUNTIF('Raw METAR'!$C$6:$C$3133,A46)</f>
        <v>27</v>
      </c>
      <c r="D46" s="151" t="n">
        <v>24</v>
      </c>
      <c r="E46" s="151" t="n">
        <f>COUNTIFS('Hourly Observations'!$D$6:$D$2718,A46,'Hourly Observations'!$F$6:$F$2718,"Accepted")</f>
        <v>16</v>
      </c>
      <c r="F46" s="152" t="n">
        <f>IFERROR(E46/D46,0)</f>
        <v>0.6666666666666666</v>
      </c>
      <c r="G46" s="153" t="n">
        <f>IFERROR(SUMIFS('Hourly Observations'!$M$6:$M$2718,'Hourly Observations'!$D$6:$D$2718,A46)/E46,"")</f>
        <v>17.405539151</v>
      </c>
      <c r="H46" s="153" t="n">
        <v>17.3</v>
      </c>
      <c r="I46" s="153" t="n">
        <v>23</v>
      </c>
      <c r="J46" s="154" t="str">
        <v>2026-04-10 11:55 PDT</v>
      </c>
      <c r="K46" s="153" t="n">
        <v>35.7</v>
      </c>
      <c r="L46" s="154" t="str">
        <v>2026-04-10 12:15 PDT</v>
      </c>
      <c r="M46" s="155" t="str">
        <v>SW</v>
      </c>
      <c r="N46" s="153" t="n">
        <v>58</v>
      </c>
      <c r="O46" s="155" t="str">
        <v>NE</v>
      </c>
      <c r="P46" s="151" t="n">
        <f>COUNTIFS('Hourly Observations'!$D$6:$D$2718,A46,'Hourly Observations'!$M$6:$M$2718,"&gt;=10")</f>
        <v>15</v>
      </c>
      <c r="Q46" s="151" t="n">
        <v>6</v>
      </c>
      <c r="R46" s="151" t="n">
        <f>COUNTIFS('Hourly Observations'!$D$6:$D$2718,A46,'Hourly Observations'!$M$6:$M$2718,"&gt;=15")</f>
        <v>10</v>
      </c>
      <c r="S46" s="151" t="n">
        <v>6</v>
      </c>
      <c r="T46" s="151" t="n">
        <f>COUNTIFS('Hourly Observations'!$D$6:$D$2718,A46,'Hourly Observations'!$M$6:$M$2718,"&gt;=20")</f>
        <v>6</v>
      </c>
      <c r="U46" s="151" t="n">
        <v>2</v>
      </c>
      <c r="V46" s="151" t="n">
        <f>COUNTIFS('Hourly Observations'!$D$6:$D$2718,A46,'Hourly Observations'!$M$6:$M$2718,"&gt;=25")</f>
        <v>0</v>
      </c>
      <c r="W46" s="151" t="n">
        <v>0</v>
      </c>
      <c r="X46" s="151" t="n">
        <f>COUNTIFS('Hourly Observations'!$D$6:$D$2718,A46,'Hourly Observations'!$M$6:$M$2718,"&gt;=30")</f>
        <v>0</v>
      </c>
      <c r="Y46" s="156" t="n">
        <v>0</v>
      </c>
    </row>
    <row r="47" hidden="0">
      <c r="A47" s="150" t="str">
        <v>2026-04-11</v>
      </c>
      <c r="B47" s="155" t="str">
        <v>April</v>
      </c>
      <c r="C47" s="151" t="n">
        <f>COUNTIF('Raw METAR'!$C$6:$C$3133,A47)</f>
        <v>15</v>
      </c>
      <c r="D47" s="151" t="n">
        <v>24</v>
      </c>
      <c r="E47" s="151" t="n">
        <f>COUNTIFS('Hourly Observations'!$D$6:$D$2718,A47,'Hourly Observations'!$F$6:$F$2718,"Accepted")</f>
        <v>14</v>
      </c>
      <c r="F47" s="152" t="n">
        <f>IFERROR(E47/D47,0)</f>
        <v>0.5833333333333334</v>
      </c>
      <c r="G47" s="153" t="n">
        <f>IFERROR(SUMIFS('Hourly Observations'!$M$6:$M$2718,'Hourly Observations'!$D$6:$D$2718,A47)/E47,"")</f>
        <v>18.659066763999995</v>
      </c>
      <c r="H47" s="153" t="n">
        <v>20.1</v>
      </c>
      <c r="I47" s="153" t="n">
        <v>25.3</v>
      </c>
      <c r="J47" s="154" t="str">
        <v>2026-04-11 15:55 PDT</v>
      </c>
      <c r="K47" s="153" t="n">
        <v>41.4</v>
      </c>
      <c r="L47" s="154" t="str">
        <v>2026-04-11 16:10 PDT</v>
      </c>
      <c r="M47" s="155" t="str">
        <v>SW</v>
      </c>
      <c r="N47" s="153" t="n">
        <v>55</v>
      </c>
      <c r="O47" s="155" t="str">
        <v>NE</v>
      </c>
      <c r="P47" s="151" t="n">
        <f>COUNTIFS('Hourly Observations'!$D$6:$D$2718,A47,'Hourly Observations'!$M$6:$M$2718,"&gt;=10")</f>
        <v>13</v>
      </c>
      <c r="Q47" s="151" t="n">
        <v>5</v>
      </c>
      <c r="R47" s="151" t="n">
        <f>COUNTIFS('Hourly Observations'!$D$6:$D$2718,A47,'Hourly Observations'!$M$6:$M$2718,"&gt;=15")</f>
        <v>11</v>
      </c>
      <c r="S47" s="151" t="n">
        <v>5</v>
      </c>
      <c r="T47" s="151" t="n">
        <f>COUNTIFS('Hourly Observations'!$D$6:$D$2718,A47,'Hourly Observations'!$M$6:$M$2718,"&gt;=20")</f>
        <v>7</v>
      </c>
      <c r="U47" s="151" t="n">
        <v>5</v>
      </c>
      <c r="V47" s="151" t="n">
        <f>COUNTIFS('Hourly Observations'!$D$6:$D$2718,A47,'Hourly Observations'!$M$6:$M$2718,"&gt;=25")</f>
        <v>1</v>
      </c>
      <c r="W47" s="151" t="n">
        <v>1</v>
      </c>
      <c r="X47" s="151" t="n">
        <f>COUNTIFS('Hourly Observations'!$D$6:$D$2718,A47,'Hourly Observations'!$M$6:$M$2718,"&gt;=30")</f>
        <v>0</v>
      </c>
      <c r="Y47" s="156" t="n">
        <v>0</v>
      </c>
    </row>
    <row r="48" hidden="0">
      <c r="A48" s="150" t="str">
        <v>2026-04-12</v>
      </c>
      <c r="B48" s="155" t="str">
        <v>April</v>
      </c>
      <c r="C48" s="151" t="n">
        <f>COUNTIF('Raw METAR'!$C$6:$C$3133,A48)</f>
        <v>34</v>
      </c>
      <c r="D48" s="151" t="n">
        <v>24</v>
      </c>
      <c r="E48" s="151" t="n">
        <f>COUNTIFS('Hourly Observations'!$D$6:$D$2718,A48,'Hourly Observations'!$F$6:$F$2718,"Accepted")</f>
        <v>19</v>
      </c>
      <c r="F48" s="152" t="n">
        <f>IFERROR(E48/D48,0)</f>
        <v>0.7916666666666666</v>
      </c>
      <c r="G48" s="153" t="n">
        <f>IFERROR(SUMIFS('Hourly Observations'!$M$6:$M$2718,'Hourly Observations'!$D$6:$D$2718,A48)/E48,"")</f>
        <v>16.65601832631579</v>
      </c>
      <c r="H48" s="153" t="n">
        <v>15</v>
      </c>
      <c r="I48" s="153" t="n">
        <v>28.8</v>
      </c>
      <c r="J48" s="154" t="str">
        <v>2026-04-12 14:55 PDT</v>
      </c>
      <c r="K48" s="153" t="n">
        <v>39.1</v>
      </c>
      <c r="L48" s="154" t="str">
        <v>2026-04-12 14:10 PDT</v>
      </c>
      <c r="M48" s="155" t="str">
        <v>SW</v>
      </c>
      <c r="N48" s="153" t="n">
        <v>48</v>
      </c>
      <c r="O48" s="155" t="str">
        <v>NE</v>
      </c>
      <c r="P48" s="151" t="n">
        <f>COUNTIFS('Hourly Observations'!$D$6:$D$2718,A48,'Hourly Observations'!$M$6:$M$2718,"&gt;=10")</f>
        <v>17</v>
      </c>
      <c r="Q48" s="151" t="n">
        <v>5</v>
      </c>
      <c r="R48" s="151" t="n">
        <f>COUNTIFS('Hourly Observations'!$D$6:$D$2718,A48,'Hourly Observations'!$M$6:$M$2718,"&gt;=15")</f>
        <v>7</v>
      </c>
      <c r="S48" s="151" t="n">
        <v>5</v>
      </c>
      <c r="T48" s="151" t="n">
        <f>COUNTIFS('Hourly Observations'!$D$6:$D$2718,A48,'Hourly Observations'!$M$6:$M$2718,"&gt;=20")</f>
        <v>7</v>
      </c>
      <c r="U48" s="151" t="n">
        <v>5</v>
      </c>
      <c r="V48" s="151" t="n">
        <f>COUNTIFS('Hourly Observations'!$D$6:$D$2718,A48,'Hourly Observations'!$M$6:$M$2718,"&gt;=25")</f>
        <v>4</v>
      </c>
      <c r="W48" s="151" t="n">
        <v>3</v>
      </c>
      <c r="X48" s="151" t="n">
        <f>COUNTIFS('Hourly Observations'!$D$6:$D$2718,A48,'Hourly Observations'!$M$6:$M$2718,"&gt;=30")</f>
        <v>0</v>
      </c>
      <c r="Y48" s="156" t="n">
        <v>0</v>
      </c>
    </row>
    <row r="49" hidden="0">
      <c r="A49" s="150" t="str">
        <v>2026-04-13</v>
      </c>
      <c r="B49" s="155" t="str">
        <v>April</v>
      </c>
      <c r="C49" s="151" t="n">
        <f>COUNTIF('Raw METAR'!$C$6:$C$3133,A49)</f>
        <v>36</v>
      </c>
      <c r="D49" s="151" t="n">
        <v>24</v>
      </c>
      <c r="E49" s="151" t="n">
        <f>COUNTIFS('Hourly Observations'!$D$6:$D$2718,A49,'Hourly Observations'!$F$6:$F$2718,"Accepted")</f>
        <v>20</v>
      </c>
      <c r="F49" s="152" t="n">
        <f>IFERROR(E49/D49,0)</f>
        <v>0.8333333333333334</v>
      </c>
      <c r="G49" s="153" t="n">
        <f>IFERROR(SUMIFS('Hourly Observations'!$M$6:$M$2718,'Hourly Observations'!$D$6:$D$2718,A49)/E49,"")</f>
        <v>14.212126182800002</v>
      </c>
      <c r="H49" s="153" t="n">
        <v>13.8</v>
      </c>
      <c r="I49" s="153" t="n">
        <v>20.7</v>
      </c>
      <c r="J49" s="154" t="str">
        <v>2026-04-13 10:55 PDT</v>
      </c>
      <c r="K49" s="153" t="n">
        <v>31.1</v>
      </c>
      <c r="L49" s="154" t="str">
        <v>2026-04-13 14:38 PDT</v>
      </c>
      <c r="M49" s="155" t="str">
        <v>SW</v>
      </c>
      <c r="N49" s="153" t="n">
        <v>66</v>
      </c>
      <c r="O49" s="155" t="str">
        <v>NE</v>
      </c>
      <c r="P49" s="151" t="n">
        <f>COUNTIFS('Hourly Observations'!$D$6:$D$2718,A49,'Hourly Observations'!$M$6:$M$2718,"&gt;=10")</f>
        <v>18</v>
      </c>
      <c r="Q49" s="151" t="n">
        <v>9</v>
      </c>
      <c r="R49" s="151" t="n">
        <f>COUNTIFS('Hourly Observations'!$D$6:$D$2718,A49,'Hourly Observations'!$M$6:$M$2718,"&gt;=15")</f>
        <v>8</v>
      </c>
      <c r="S49" s="151" t="n">
        <v>6</v>
      </c>
      <c r="T49" s="151" t="n">
        <f>COUNTIFS('Hourly Observations'!$D$6:$D$2718,A49,'Hourly Observations'!$M$6:$M$2718,"&gt;=20")</f>
        <v>2</v>
      </c>
      <c r="U49" s="151" t="n">
        <v>1</v>
      </c>
      <c r="V49" s="151" t="n">
        <f>COUNTIFS('Hourly Observations'!$D$6:$D$2718,A49,'Hourly Observations'!$M$6:$M$2718,"&gt;=25")</f>
        <v>0</v>
      </c>
      <c r="W49" s="151" t="n">
        <v>0</v>
      </c>
      <c r="X49" s="151" t="n">
        <f>COUNTIFS('Hourly Observations'!$D$6:$D$2718,A49,'Hourly Observations'!$M$6:$M$2718,"&gt;=30")</f>
        <v>0</v>
      </c>
      <c r="Y49" s="156" t="n">
        <v>0</v>
      </c>
    </row>
    <row r="50" hidden="0">
      <c r="A50" s="150" t="str">
        <v>2026-04-14</v>
      </c>
      <c r="B50" s="155" t="str">
        <v>April</v>
      </c>
      <c r="C50" s="151" t="n">
        <f>COUNTIF('Raw METAR'!$C$6:$C$3133,A50)</f>
        <v>25</v>
      </c>
      <c r="D50" s="151" t="n">
        <v>24</v>
      </c>
      <c r="E50" s="151" t="n">
        <f>COUNTIFS('Hourly Observations'!$D$6:$D$2718,A50,'Hourly Observations'!$F$6:$F$2718,"Accepted")</f>
        <v>19</v>
      </c>
      <c r="F50" s="152" t="n">
        <f>IFERROR(E50/D50,0)</f>
        <v>0.7916666666666666</v>
      </c>
      <c r="G50" s="153" t="n">
        <f>IFERROR(SUMIFS('Hourly Observations'!$M$6:$M$2718,'Hourly Observations'!$D$6:$D$2718,A50)/E50,"")</f>
        <v>10.902121086315791</v>
      </c>
      <c r="H50" s="153" t="n">
        <v>10.4</v>
      </c>
      <c r="I50" s="153" t="n">
        <v>23</v>
      </c>
      <c r="J50" s="154" t="str">
        <v>2026-04-14 17:55 PDT</v>
      </c>
      <c r="K50" s="153" t="n">
        <v>25.3</v>
      </c>
      <c r="L50" s="154" t="str">
        <v>2026-04-14 16:44 PDT</v>
      </c>
      <c r="M50" s="155" t="str">
        <v>SW</v>
      </c>
      <c r="N50" s="153" t="n">
        <v>54</v>
      </c>
      <c r="O50" s="155" t="str">
        <v>NE</v>
      </c>
      <c r="P50" s="151" t="n">
        <f>COUNTIFS('Hourly Observations'!$D$6:$D$2718,A50,'Hourly Observations'!$M$6:$M$2718,"&gt;=10")</f>
        <v>10</v>
      </c>
      <c r="Q50" s="151" t="n">
        <v>3</v>
      </c>
      <c r="R50" s="151" t="n">
        <f>COUNTIFS('Hourly Observations'!$D$6:$D$2718,A50,'Hourly Observations'!$M$6:$M$2718,"&gt;=15")</f>
        <v>3</v>
      </c>
      <c r="S50" s="151" t="n">
        <v>3</v>
      </c>
      <c r="T50" s="151" t="n">
        <f>COUNTIFS('Hourly Observations'!$D$6:$D$2718,A50,'Hourly Observations'!$M$6:$M$2718,"&gt;=20")</f>
        <v>2</v>
      </c>
      <c r="U50" s="151" t="n">
        <v>2</v>
      </c>
      <c r="V50" s="151" t="n">
        <f>COUNTIFS('Hourly Observations'!$D$6:$D$2718,A50,'Hourly Observations'!$M$6:$M$2718,"&gt;=25")</f>
        <v>0</v>
      </c>
      <c r="W50" s="151" t="n">
        <v>0</v>
      </c>
      <c r="X50" s="151" t="n">
        <f>COUNTIFS('Hourly Observations'!$D$6:$D$2718,A50,'Hourly Observations'!$M$6:$M$2718,"&gt;=30")</f>
        <v>0</v>
      </c>
      <c r="Y50" s="156" t="n">
        <v>0</v>
      </c>
    </row>
    <row r="51" hidden="0">
      <c r="A51" s="150" t="str">
        <v>2026-04-15</v>
      </c>
      <c r="B51" s="155" t="str">
        <v>April</v>
      </c>
      <c r="C51" s="151" t="n">
        <f>COUNTIF('Raw METAR'!$C$6:$C$3133,A51)</f>
        <v>25</v>
      </c>
      <c r="D51" s="151" t="n">
        <v>24</v>
      </c>
      <c r="E51" s="151" t="n">
        <f>COUNTIFS('Hourly Observations'!$D$6:$D$2718,A51,'Hourly Observations'!$F$6:$F$2718,"Accepted")</f>
        <v>21</v>
      </c>
      <c r="F51" s="152" t="n">
        <f>IFERROR(E51/D51,0)</f>
        <v>0.875</v>
      </c>
      <c r="G51" s="153" t="n">
        <f>IFERROR(SUMIFS('Hourly Observations'!$M$6:$M$2718,'Hourly Observations'!$D$6:$D$2718,A51)/E51,"")</f>
        <v>13.261363162666665</v>
      </c>
      <c r="H51" s="153" t="n">
        <v>12.7</v>
      </c>
      <c r="I51" s="153" t="n">
        <v>24.2</v>
      </c>
      <c r="J51" s="154" t="str">
        <v>2026-04-15 16:55 PDT</v>
      </c>
      <c r="K51" s="153" t="n">
        <v>32.2</v>
      </c>
      <c r="L51" s="154" t="str">
        <v>2026-04-15 17:29 PDT</v>
      </c>
      <c r="M51" s="155" t="str">
        <v>SW</v>
      </c>
      <c r="N51" s="153" t="n">
        <v>58</v>
      </c>
      <c r="O51" s="155" t="str">
        <v>NE</v>
      </c>
      <c r="P51" s="151" t="n">
        <f>COUNTIFS('Hourly Observations'!$D$6:$D$2718,A51,'Hourly Observations'!$M$6:$M$2718,"&gt;=10")</f>
        <v>16</v>
      </c>
      <c r="Q51" s="151" t="n">
        <v>13</v>
      </c>
      <c r="R51" s="151" t="n">
        <f>COUNTIFS('Hourly Observations'!$D$6:$D$2718,A51,'Hourly Observations'!$M$6:$M$2718,"&gt;=15")</f>
        <v>8</v>
      </c>
      <c r="S51" s="151" t="n">
        <v>8</v>
      </c>
      <c r="T51" s="151" t="n">
        <f>COUNTIFS('Hourly Observations'!$D$6:$D$2718,A51,'Hourly Observations'!$M$6:$M$2718,"&gt;=20")</f>
        <v>5</v>
      </c>
      <c r="U51" s="151" t="n">
        <v>5</v>
      </c>
      <c r="V51" s="151" t="n">
        <f>COUNTIFS('Hourly Observations'!$D$6:$D$2718,A51,'Hourly Observations'!$M$6:$M$2718,"&gt;=25")</f>
        <v>0</v>
      </c>
      <c r="W51" s="151" t="n">
        <v>0</v>
      </c>
      <c r="X51" s="151" t="n">
        <f>COUNTIFS('Hourly Observations'!$D$6:$D$2718,A51,'Hourly Observations'!$M$6:$M$2718,"&gt;=30")</f>
        <v>0</v>
      </c>
      <c r="Y51" s="156" t="n">
        <v>0</v>
      </c>
    </row>
    <row r="52" hidden="0">
      <c r="A52" s="150" t="str">
        <v>2026-04-16</v>
      </c>
      <c r="B52" s="155" t="str">
        <v>April</v>
      </c>
      <c r="C52" s="151" t="n">
        <f>COUNTIF('Raw METAR'!$C$6:$C$3133,A52)</f>
        <v>34</v>
      </c>
      <c r="D52" s="151" t="n">
        <v>24</v>
      </c>
      <c r="E52" s="151" t="n">
        <f>COUNTIFS('Hourly Observations'!$D$6:$D$2718,A52,'Hourly Observations'!$F$6:$F$2718,"Accepted")</f>
        <v>24</v>
      </c>
      <c r="F52" s="152" t="n">
        <f>IFERROR(E52/D52,0)</f>
        <v>1</v>
      </c>
      <c r="G52" s="153" t="n">
        <f>IFERROR(SUMIFS('Hourly Observations'!$M$6:$M$2718,'Hourly Observations'!$D$6:$D$2718,A52)/E52,"")</f>
        <v>19.659148903333335</v>
      </c>
      <c r="H52" s="153" t="n">
        <v>19.6</v>
      </c>
      <c r="I52" s="153" t="n">
        <v>28.8</v>
      </c>
      <c r="J52" s="154" t="str">
        <v>2026-04-16 19:55 PDT</v>
      </c>
      <c r="K52" s="153" t="n">
        <v>40.3</v>
      </c>
      <c r="L52" s="154" t="str">
        <v>2026-04-16 19:00 PDT</v>
      </c>
      <c r="M52" s="155" t="str">
        <v>SW</v>
      </c>
      <c r="N52" s="153" t="n">
        <v>72</v>
      </c>
      <c r="O52" s="155" t="str">
        <v>E</v>
      </c>
      <c r="P52" s="151" t="n">
        <f>COUNTIFS('Hourly Observations'!$D$6:$D$2718,A52,'Hourly Observations'!$M$6:$M$2718,"&gt;=10")</f>
        <v>24</v>
      </c>
      <c r="Q52" s="151" t="n">
        <v>24</v>
      </c>
      <c r="R52" s="151" t="n">
        <f>COUNTIFS('Hourly Observations'!$D$6:$D$2718,A52,'Hourly Observations'!$M$6:$M$2718,"&gt;=15")</f>
        <v>18</v>
      </c>
      <c r="S52" s="151" t="n">
        <v>17</v>
      </c>
      <c r="T52" s="151" t="n">
        <f>COUNTIFS('Hourly Observations'!$D$6:$D$2718,A52,'Hourly Observations'!$M$6:$M$2718,"&gt;=20")</f>
        <v>10</v>
      </c>
      <c r="U52" s="151" t="n">
        <v>7</v>
      </c>
      <c r="V52" s="151" t="n">
        <f>COUNTIFS('Hourly Observations'!$D$6:$D$2718,A52,'Hourly Observations'!$M$6:$M$2718,"&gt;=25")</f>
        <v>4</v>
      </c>
      <c r="W52" s="151" t="n">
        <v>2</v>
      </c>
      <c r="X52" s="151" t="n">
        <f>COUNTIFS('Hourly Observations'!$D$6:$D$2718,A52,'Hourly Observations'!$M$6:$M$2718,"&gt;=30")</f>
        <v>0</v>
      </c>
      <c r="Y52" s="156" t="n">
        <v>0</v>
      </c>
    </row>
    <row r="53" hidden="0">
      <c r="A53" s="150" t="str">
        <v>2026-04-17</v>
      </c>
      <c r="B53" s="155" t="str">
        <v>April</v>
      </c>
      <c r="C53" s="151" t="n">
        <f>COUNTIF('Raw METAR'!$C$6:$C$3133,A53)</f>
        <v>25</v>
      </c>
      <c r="D53" s="151" t="n">
        <v>24</v>
      </c>
      <c r="E53" s="151" t="n">
        <f>COUNTIFS('Hourly Observations'!$D$6:$D$2718,A53,'Hourly Observations'!$F$6:$F$2718,"Accepted")</f>
        <v>22</v>
      </c>
      <c r="F53" s="152" t="n">
        <f>IFERROR(E53/D53,0)</f>
        <v>0.9166666666666666</v>
      </c>
      <c r="G53" s="153" t="n">
        <f>IFERROR(SUMIFS('Hourly Observations'!$M$6:$M$2718,'Hourly Observations'!$D$6:$D$2718,A53)/E53,"")</f>
        <v>7.427758255272726</v>
      </c>
      <c r="H53" s="153" t="n">
        <v>7.5</v>
      </c>
      <c r="I53" s="153" t="n">
        <v>17.3</v>
      </c>
      <c r="J53" s="154" t="str">
        <v>2026-04-17 10:00 PDT</v>
      </c>
      <c r="K53" s="153" t="n">
        <v>24.2</v>
      </c>
      <c r="L53" s="154" t="str">
        <v>2026-04-17 10:55 PDT</v>
      </c>
      <c r="M53" s="155" t="str">
        <v>NE</v>
      </c>
      <c r="N53" s="153" t="n">
        <v>236</v>
      </c>
      <c r="O53" s="155" t="str">
        <v>SW</v>
      </c>
      <c r="P53" s="151" t="n">
        <f>COUNTIFS('Hourly Observations'!$D$6:$D$2718,A53,'Hourly Observations'!$M$6:$M$2718,"&gt;=10")</f>
        <v>6</v>
      </c>
      <c r="Q53" s="151" t="n">
        <v>4</v>
      </c>
      <c r="R53" s="151" t="n">
        <f>COUNTIFS('Hourly Observations'!$D$6:$D$2718,A53,'Hourly Observations'!$M$6:$M$2718,"&gt;=15")</f>
        <v>0</v>
      </c>
      <c r="S53" s="151" t="n">
        <v>0</v>
      </c>
      <c r="T53" s="151" t="n">
        <f>COUNTIFS('Hourly Observations'!$D$6:$D$2718,A53,'Hourly Observations'!$M$6:$M$2718,"&gt;=20")</f>
        <v>0</v>
      </c>
      <c r="U53" s="151" t="n">
        <v>0</v>
      </c>
      <c r="V53" s="151" t="n">
        <f>COUNTIFS('Hourly Observations'!$D$6:$D$2718,A53,'Hourly Observations'!$M$6:$M$2718,"&gt;=25")</f>
        <v>0</v>
      </c>
      <c r="W53" s="151" t="n">
        <v>0</v>
      </c>
      <c r="X53" s="151" t="n">
        <f>COUNTIFS('Hourly Observations'!$D$6:$D$2718,A53,'Hourly Observations'!$M$6:$M$2718,"&gt;=30")</f>
        <v>0</v>
      </c>
      <c r="Y53" s="156" t="n">
        <v>0</v>
      </c>
    </row>
    <row r="54" hidden="0">
      <c r="A54" s="150" t="str">
        <v>2026-04-18</v>
      </c>
      <c r="B54" s="155" t="str">
        <v>April</v>
      </c>
      <c r="C54" s="151" t="n">
        <f>COUNTIF('Raw METAR'!$C$6:$C$3133,A54)</f>
        <v>24</v>
      </c>
      <c r="D54" s="151" t="n">
        <v>24</v>
      </c>
      <c r="E54" s="151" t="n">
        <f>COUNTIFS('Hourly Observations'!$D$6:$D$2718,A54,'Hourly Observations'!$F$6:$F$2718,"Accepted")</f>
        <v>24</v>
      </c>
      <c r="F54" s="152" t="n">
        <f>IFERROR(E54/D54,0)</f>
        <v>1</v>
      </c>
      <c r="G54" s="153" t="n">
        <f>IFERROR(SUMIFS('Hourly Observations'!$M$6:$M$2718,'Hourly Observations'!$D$6:$D$2718,A54)/E54,"")</f>
        <v>6.089541245666666</v>
      </c>
      <c r="H54" s="153" t="n">
        <v>5.8</v>
      </c>
      <c r="I54" s="153" t="n">
        <v>13.8</v>
      </c>
      <c r="J54" s="154" t="str">
        <v>2026-04-18 11:55 PDT</v>
      </c>
      <c r="K54" s="163"/>
      <c r="L54" s="154" t="str"/>
      <c r="M54" s="155" t="str">
        <v>N</v>
      </c>
      <c r="N54" s="153" t="n">
        <v>193</v>
      </c>
      <c r="O54" s="155" t="str">
        <v>S</v>
      </c>
      <c r="P54" s="151" t="n">
        <f>COUNTIFS('Hourly Observations'!$D$6:$D$2718,A54,'Hourly Observations'!$M$6:$M$2718,"&gt;=10")</f>
        <v>4</v>
      </c>
      <c r="Q54" s="151" t="n">
        <v>4</v>
      </c>
      <c r="R54" s="151" t="n">
        <f>COUNTIFS('Hourly Observations'!$D$6:$D$2718,A54,'Hourly Observations'!$M$6:$M$2718,"&gt;=15")</f>
        <v>0</v>
      </c>
      <c r="S54" s="151" t="n">
        <v>0</v>
      </c>
      <c r="T54" s="151" t="n">
        <f>COUNTIFS('Hourly Observations'!$D$6:$D$2718,A54,'Hourly Observations'!$M$6:$M$2718,"&gt;=20")</f>
        <v>0</v>
      </c>
      <c r="U54" s="151" t="n">
        <v>0</v>
      </c>
      <c r="V54" s="151" t="n">
        <f>COUNTIFS('Hourly Observations'!$D$6:$D$2718,A54,'Hourly Observations'!$M$6:$M$2718,"&gt;=25")</f>
        <v>0</v>
      </c>
      <c r="W54" s="151" t="n">
        <v>0</v>
      </c>
      <c r="X54" s="151" t="n">
        <f>COUNTIFS('Hourly Observations'!$D$6:$D$2718,A54,'Hourly Observations'!$M$6:$M$2718,"&gt;=30")</f>
        <v>0</v>
      </c>
      <c r="Y54" s="156" t="n">
        <v>0</v>
      </c>
    </row>
    <row r="55" hidden="0">
      <c r="A55" s="150" t="str">
        <v>2026-04-19</v>
      </c>
      <c r="B55" s="155" t="str">
        <v>April</v>
      </c>
      <c r="C55" s="151" t="n">
        <f>COUNTIF('Raw METAR'!$C$6:$C$3133,A55)</f>
        <v>24</v>
      </c>
      <c r="D55" s="151" t="n">
        <v>24</v>
      </c>
      <c r="E55" s="151" t="n">
        <f>COUNTIFS('Hourly Observations'!$D$6:$D$2718,A55,'Hourly Observations'!$F$6:$F$2718,"Accepted")</f>
        <v>24</v>
      </c>
      <c r="F55" s="152" t="n">
        <f>IFERROR(E55/D55,0)</f>
        <v>1</v>
      </c>
      <c r="G55" s="153" t="n">
        <f>IFERROR(SUMIFS('Hourly Observations'!$M$6:$M$2718,'Hourly Observations'!$D$6:$D$2718,A55)/E55,"")</f>
        <v>6.3772361076666675</v>
      </c>
      <c r="H55" s="153" t="n">
        <v>4.6</v>
      </c>
      <c r="I55" s="153" t="n">
        <v>17.3</v>
      </c>
      <c r="J55" s="154" t="str">
        <v>2026-04-19 17:55 PDT</v>
      </c>
      <c r="K55" s="153" t="n">
        <v>24.2</v>
      </c>
      <c r="L55" s="154" t="str">
        <v>2026-04-19 17:55 PDT</v>
      </c>
      <c r="M55" s="155" t="str">
        <v>SW</v>
      </c>
      <c r="N55" s="153" t="n">
        <v>73</v>
      </c>
      <c r="O55" s="155" t="str">
        <v>E</v>
      </c>
      <c r="P55" s="151" t="n">
        <f>COUNTIFS('Hourly Observations'!$D$6:$D$2718,A55,'Hourly Observations'!$M$6:$M$2718,"&gt;=10")</f>
        <v>7</v>
      </c>
      <c r="Q55" s="151" t="n">
        <v>7</v>
      </c>
      <c r="R55" s="151" t="n">
        <f>COUNTIFS('Hourly Observations'!$D$6:$D$2718,A55,'Hourly Observations'!$M$6:$M$2718,"&gt;=15")</f>
        <v>1</v>
      </c>
      <c r="S55" s="151" t="n">
        <v>1</v>
      </c>
      <c r="T55" s="151" t="n">
        <f>COUNTIFS('Hourly Observations'!$D$6:$D$2718,A55,'Hourly Observations'!$M$6:$M$2718,"&gt;=20")</f>
        <v>0</v>
      </c>
      <c r="U55" s="151" t="n">
        <v>0</v>
      </c>
      <c r="V55" s="151" t="n">
        <f>COUNTIFS('Hourly Observations'!$D$6:$D$2718,A55,'Hourly Observations'!$M$6:$M$2718,"&gt;=25")</f>
        <v>0</v>
      </c>
      <c r="W55" s="151" t="n">
        <v>0</v>
      </c>
      <c r="X55" s="151" t="n">
        <f>COUNTIFS('Hourly Observations'!$D$6:$D$2718,A55,'Hourly Observations'!$M$6:$M$2718,"&gt;=30")</f>
        <v>0</v>
      </c>
      <c r="Y55" s="156" t="n">
        <v>0</v>
      </c>
    </row>
    <row r="56" hidden="0">
      <c r="A56" s="150" t="str">
        <v>2026-04-20</v>
      </c>
      <c r="B56" s="155" t="str">
        <v>April</v>
      </c>
      <c r="C56" s="151" t="n">
        <f>COUNTIF('Raw METAR'!$C$6:$C$3133,A56)</f>
        <v>29</v>
      </c>
      <c r="D56" s="151" t="n">
        <v>24</v>
      </c>
      <c r="E56" s="151" t="n">
        <f>COUNTIFS('Hourly Observations'!$D$6:$D$2718,A56,'Hourly Observations'!$F$6:$F$2718,"Accepted")</f>
        <v>24</v>
      </c>
      <c r="F56" s="152" t="n">
        <f>IFERROR(E56/D56,0)</f>
        <v>1</v>
      </c>
      <c r="G56" s="153" t="n">
        <f>IFERROR(SUMIFS('Hourly Observations'!$M$6:$M$2718,'Hourly Observations'!$D$6:$D$2718,A56)/E56,"")</f>
        <v>11.795489342000002</v>
      </c>
      <c r="H56" s="153" t="n">
        <v>9.2</v>
      </c>
      <c r="I56" s="153" t="n">
        <v>24.2</v>
      </c>
      <c r="J56" s="154" t="str">
        <v>2026-04-20 17:55 PDT</v>
      </c>
      <c r="K56" s="153" t="n">
        <v>32.2</v>
      </c>
      <c r="L56" s="154" t="str">
        <v>2026-04-20 21:03 PDT</v>
      </c>
      <c r="M56" s="155" t="str">
        <v>W</v>
      </c>
      <c r="N56" s="153" t="n">
        <v>55</v>
      </c>
      <c r="O56" s="155" t="str">
        <v>NE</v>
      </c>
      <c r="P56" s="151" t="n">
        <f>COUNTIFS('Hourly Observations'!$D$6:$D$2718,A56,'Hourly Observations'!$M$6:$M$2718,"&gt;=10")</f>
        <v>11</v>
      </c>
      <c r="Q56" s="151" t="n">
        <v>10</v>
      </c>
      <c r="R56" s="151" t="n">
        <f>COUNTIFS('Hourly Observations'!$D$6:$D$2718,A56,'Hourly Observations'!$M$6:$M$2718,"&gt;=15")</f>
        <v>7</v>
      </c>
      <c r="S56" s="151" t="n">
        <v>5</v>
      </c>
      <c r="T56" s="151" t="n">
        <f>COUNTIFS('Hourly Observations'!$D$6:$D$2718,A56,'Hourly Observations'!$M$6:$M$2718,"&gt;=20")</f>
        <v>4</v>
      </c>
      <c r="U56" s="151" t="n">
        <v>3</v>
      </c>
      <c r="V56" s="151" t="n">
        <f>COUNTIFS('Hourly Observations'!$D$6:$D$2718,A56,'Hourly Observations'!$M$6:$M$2718,"&gt;=25")</f>
        <v>0</v>
      </c>
      <c r="W56" s="151" t="n">
        <v>0</v>
      </c>
      <c r="X56" s="151" t="n">
        <f>COUNTIFS('Hourly Observations'!$D$6:$D$2718,A56,'Hourly Observations'!$M$6:$M$2718,"&gt;=30")</f>
        <v>0</v>
      </c>
      <c r="Y56" s="156" t="n">
        <v>0</v>
      </c>
    </row>
    <row r="57" hidden="0">
      <c r="A57" s="150" t="str">
        <v>2026-04-21</v>
      </c>
      <c r="B57" s="155" t="str">
        <v>April</v>
      </c>
      <c r="C57" s="151" t="n">
        <f>COUNTIF('Raw METAR'!$C$6:$C$3133,A57)</f>
        <v>32</v>
      </c>
      <c r="D57" s="151" t="n">
        <v>24</v>
      </c>
      <c r="E57" s="151" t="n">
        <f>COUNTIFS('Hourly Observations'!$D$6:$D$2718,A57,'Hourly Observations'!$F$6:$F$2718,"Accepted")</f>
        <v>23</v>
      </c>
      <c r="F57" s="152" t="n">
        <f>IFERROR(E57/D57,0)</f>
        <v>0.9583333333333334</v>
      </c>
      <c r="G57" s="153" t="n">
        <f>IFERROR(SUMIFS('Hourly Observations'!$M$6:$M$2718,'Hourly Observations'!$D$6:$D$2718,A57)/E57,"")</f>
        <v>19.26304728173913</v>
      </c>
      <c r="H57" s="153" t="n">
        <v>17.3</v>
      </c>
      <c r="I57" s="153" t="n">
        <v>31.1</v>
      </c>
      <c r="J57" s="154" t="str">
        <v>2026-04-21 10:55 PDT</v>
      </c>
      <c r="K57" s="153" t="n">
        <v>40.3</v>
      </c>
      <c r="L57" s="154" t="str">
        <v>2026-04-21 16:24 PDT</v>
      </c>
      <c r="M57" s="155" t="str">
        <v>W</v>
      </c>
      <c r="N57" s="153" t="n">
        <v>62</v>
      </c>
      <c r="O57" s="155" t="str">
        <v>NE</v>
      </c>
      <c r="P57" s="151" t="n">
        <f>COUNTIFS('Hourly Observations'!$D$6:$D$2718,A57,'Hourly Observations'!$M$6:$M$2718,"&gt;=10")</f>
        <v>22</v>
      </c>
      <c r="Q57" s="151" t="n">
        <v>14</v>
      </c>
      <c r="R57" s="151" t="n">
        <f>COUNTIFS('Hourly Observations'!$D$6:$D$2718,A57,'Hourly Observations'!$M$6:$M$2718,"&gt;=15")</f>
        <v>17</v>
      </c>
      <c r="S57" s="151" t="n">
        <v>10</v>
      </c>
      <c r="T57" s="151" t="n">
        <f>COUNTIFS('Hourly Observations'!$D$6:$D$2718,A57,'Hourly Observations'!$M$6:$M$2718,"&gt;=20")</f>
        <v>11</v>
      </c>
      <c r="U57" s="151" t="n">
        <v>9</v>
      </c>
      <c r="V57" s="151" t="n">
        <f>COUNTIFS('Hourly Observations'!$D$6:$D$2718,A57,'Hourly Observations'!$M$6:$M$2718,"&gt;=25")</f>
        <v>5</v>
      </c>
      <c r="W57" s="151" t="n">
        <v>2</v>
      </c>
      <c r="X57" s="151" t="n">
        <f>COUNTIFS('Hourly Observations'!$D$6:$D$2718,A57,'Hourly Observations'!$M$6:$M$2718,"&gt;=30")</f>
        <v>1</v>
      </c>
      <c r="Y57" s="156" t="n">
        <v>1</v>
      </c>
    </row>
    <row r="58" hidden="0">
      <c r="A58" s="150" t="str">
        <v>2026-04-22</v>
      </c>
      <c r="B58" s="155" t="str">
        <v>April</v>
      </c>
      <c r="C58" s="151" t="n">
        <f>COUNTIF('Raw METAR'!$C$6:$C$3133,A58)</f>
        <v>33</v>
      </c>
      <c r="D58" s="151" t="n">
        <v>24</v>
      </c>
      <c r="E58" s="151" t="n">
        <f>COUNTIFS('Hourly Observations'!$D$6:$D$2718,A58,'Hourly Observations'!$F$6:$F$2718,"Accepted")</f>
        <v>24</v>
      </c>
      <c r="F58" s="152" t="n">
        <f>IFERROR(E58/D58,0)</f>
        <v>1</v>
      </c>
      <c r="G58" s="153" t="n">
        <f>IFERROR(SUMIFS('Hourly Observations'!$M$6:$M$2718,'Hourly Observations'!$D$6:$D$2718,A58)/E58,"")</f>
        <v>15.871166553666667</v>
      </c>
      <c r="H58" s="153" t="n">
        <v>15</v>
      </c>
      <c r="I58" s="153" t="n">
        <v>29.9</v>
      </c>
      <c r="J58" s="154" t="str">
        <v>2026-04-22 18:55 PDT</v>
      </c>
      <c r="K58" s="153" t="n">
        <v>47.2</v>
      </c>
      <c r="L58" s="154" t="str">
        <v>2026-04-22 14:53 PDT</v>
      </c>
      <c r="M58" s="155" t="str">
        <v>SW/W</v>
      </c>
      <c r="N58" s="153" t="n">
        <v>75</v>
      </c>
      <c r="O58" s="155" t="str">
        <v>E</v>
      </c>
      <c r="P58" s="151" t="n">
        <f>COUNTIFS('Hourly Observations'!$D$6:$D$2718,A58,'Hourly Observations'!$M$6:$M$2718,"&gt;=10")</f>
        <v>23</v>
      </c>
      <c r="Q58" s="151" t="n">
        <v>18</v>
      </c>
      <c r="R58" s="151" t="n">
        <f>COUNTIFS('Hourly Observations'!$D$6:$D$2718,A58,'Hourly Observations'!$M$6:$M$2718,"&gt;=15")</f>
        <v>11</v>
      </c>
      <c r="S58" s="151" t="n">
        <v>7</v>
      </c>
      <c r="T58" s="151" t="n">
        <f>COUNTIFS('Hourly Observations'!$D$6:$D$2718,A58,'Hourly Observations'!$M$6:$M$2718,"&gt;=20")</f>
        <v>4</v>
      </c>
      <c r="U58" s="151" t="n">
        <v>3</v>
      </c>
      <c r="V58" s="151" t="n">
        <f>COUNTIFS('Hourly Observations'!$D$6:$D$2718,A58,'Hourly Observations'!$M$6:$M$2718,"&gt;=25")</f>
        <v>1</v>
      </c>
      <c r="W58" s="151" t="n">
        <v>1</v>
      </c>
      <c r="X58" s="151" t="n">
        <f>COUNTIFS('Hourly Observations'!$D$6:$D$2718,A58,'Hourly Observations'!$M$6:$M$2718,"&gt;=30")</f>
        <v>0</v>
      </c>
      <c r="Y58" s="156" t="n">
        <v>0</v>
      </c>
    </row>
    <row r="59" hidden="0">
      <c r="A59" s="150" t="str">
        <v>2026-04-23</v>
      </c>
      <c r="B59" s="155" t="str">
        <v>April</v>
      </c>
      <c r="C59" s="151" t="n">
        <f>COUNTIF('Raw METAR'!$C$6:$C$3133,A59)</f>
        <v>24</v>
      </c>
      <c r="D59" s="151" t="n">
        <v>24</v>
      </c>
      <c r="E59" s="151" t="n">
        <f>COUNTIFS('Hourly Observations'!$D$6:$D$2718,A59,'Hourly Observations'!$F$6:$F$2718,"Accepted")</f>
        <v>24</v>
      </c>
      <c r="F59" s="152" t="n">
        <f>IFERROR(E59/D59,0)</f>
        <v>1</v>
      </c>
      <c r="G59" s="153" t="n">
        <f>IFERROR(SUMIFS('Hourly Observations'!$M$6:$M$2718,'Hourly Observations'!$D$6:$D$2718,A59)/E59,"")</f>
        <v>6.281337820333334</v>
      </c>
      <c r="H59" s="153" t="n">
        <v>6.9</v>
      </c>
      <c r="I59" s="153" t="n">
        <v>15</v>
      </c>
      <c r="J59" s="154" t="str">
        <v>2026-04-23 19:55 PDT</v>
      </c>
      <c r="K59" s="153" t="n">
        <v>21.9</v>
      </c>
      <c r="L59" s="154" t="str">
        <v>2026-04-23 00:55 PDT</v>
      </c>
      <c r="M59" s="155" t="str">
        <v>S/SW</v>
      </c>
      <c r="N59" s="153" t="n">
        <v>45</v>
      </c>
      <c r="O59" s="155" t="str">
        <v>NE</v>
      </c>
      <c r="P59" s="151" t="n">
        <f>COUNTIFS('Hourly Observations'!$D$6:$D$2718,A59,'Hourly Observations'!$M$6:$M$2718,"&gt;=10")</f>
        <v>4</v>
      </c>
      <c r="Q59" s="151" t="n">
        <v>2</v>
      </c>
      <c r="R59" s="151" t="n">
        <f>COUNTIFS('Hourly Observations'!$D$6:$D$2718,A59,'Hourly Observations'!$M$6:$M$2718,"&gt;=15")</f>
        <v>0</v>
      </c>
      <c r="S59" s="151" t="n">
        <v>0</v>
      </c>
      <c r="T59" s="151" t="n">
        <f>COUNTIFS('Hourly Observations'!$D$6:$D$2718,A59,'Hourly Observations'!$M$6:$M$2718,"&gt;=20")</f>
        <v>0</v>
      </c>
      <c r="U59" s="151" t="n">
        <v>0</v>
      </c>
      <c r="V59" s="151" t="n">
        <f>COUNTIFS('Hourly Observations'!$D$6:$D$2718,A59,'Hourly Observations'!$M$6:$M$2718,"&gt;=25")</f>
        <v>0</v>
      </c>
      <c r="W59" s="151" t="n">
        <v>0</v>
      </c>
      <c r="X59" s="151" t="n">
        <f>COUNTIFS('Hourly Observations'!$D$6:$D$2718,A59,'Hourly Observations'!$M$6:$M$2718,"&gt;=30")</f>
        <v>0</v>
      </c>
      <c r="Y59" s="156" t="n">
        <v>0</v>
      </c>
    </row>
    <row r="60" hidden="0">
      <c r="A60" s="150" t="str">
        <v>2026-04-24</v>
      </c>
      <c r="B60" s="155" t="str">
        <v>April</v>
      </c>
      <c r="C60" s="151" t="n">
        <f>COUNTIF('Raw METAR'!$C$6:$C$3133,A60)</f>
        <v>26</v>
      </c>
      <c r="D60" s="151" t="n">
        <v>24</v>
      </c>
      <c r="E60" s="151" t="n">
        <f>COUNTIFS('Hourly Observations'!$D$6:$D$2718,A60,'Hourly Observations'!$F$6:$F$2718,"Accepted")</f>
        <v>24</v>
      </c>
      <c r="F60" s="152" t="n">
        <f>IFERROR(E60/D60,0)</f>
        <v>1</v>
      </c>
      <c r="G60" s="153" t="n">
        <f>IFERROR(SUMIFS('Hourly Observations'!$M$6:$M$2718,'Hourly Observations'!$D$6:$D$2718,A60)/E60,"")</f>
        <v>14.288844812666667</v>
      </c>
      <c r="H60" s="153" t="n">
        <v>15.5</v>
      </c>
      <c r="I60" s="153" t="n">
        <v>24.2</v>
      </c>
      <c r="J60" s="154" t="str">
        <v>2026-04-24 14:55 PDT</v>
      </c>
      <c r="K60" s="153" t="n">
        <v>39.1</v>
      </c>
      <c r="L60" s="154" t="str">
        <v>2026-04-24 16:18 PDT</v>
      </c>
      <c r="M60" s="155" t="str">
        <v>SW</v>
      </c>
      <c r="N60" s="153" t="n">
        <v>54</v>
      </c>
      <c r="O60" s="155" t="str">
        <v>NE</v>
      </c>
      <c r="P60" s="151" t="n">
        <f>COUNTIFS('Hourly Observations'!$D$6:$D$2718,A60,'Hourly Observations'!$M$6:$M$2718,"&gt;=10")</f>
        <v>16</v>
      </c>
      <c r="Q60" s="151" t="n">
        <v>16</v>
      </c>
      <c r="R60" s="151" t="n">
        <f>COUNTIFS('Hourly Observations'!$D$6:$D$2718,A60,'Hourly Observations'!$M$6:$M$2718,"&gt;=15")</f>
        <v>12</v>
      </c>
      <c r="S60" s="151" t="n">
        <v>11</v>
      </c>
      <c r="T60" s="151" t="n">
        <f>COUNTIFS('Hourly Observations'!$D$6:$D$2718,A60,'Hourly Observations'!$M$6:$M$2718,"&gt;=20")</f>
        <v>7</v>
      </c>
      <c r="U60" s="151" t="n">
        <v>6</v>
      </c>
      <c r="V60" s="151" t="n">
        <f>COUNTIFS('Hourly Observations'!$D$6:$D$2718,A60,'Hourly Observations'!$M$6:$M$2718,"&gt;=25")</f>
        <v>0</v>
      </c>
      <c r="W60" s="151" t="n">
        <v>0</v>
      </c>
      <c r="X60" s="151" t="n">
        <f>COUNTIFS('Hourly Observations'!$D$6:$D$2718,A60,'Hourly Observations'!$M$6:$M$2718,"&gt;=30")</f>
        <v>0</v>
      </c>
      <c r="Y60" s="156" t="n">
        <v>0</v>
      </c>
    </row>
    <row r="61" hidden="0">
      <c r="A61" s="150" t="str">
        <v>2026-04-25</v>
      </c>
      <c r="B61" s="155" t="str">
        <v>April</v>
      </c>
      <c r="C61" s="151" t="n">
        <f>COUNTIF('Raw METAR'!$C$6:$C$3133,A61)</f>
        <v>20</v>
      </c>
      <c r="D61" s="151" t="n">
        <v>24</v>
      </c>
      <c r="E61" s="151" t="n">
        <f>COUNTIFS('Hourly Observations'!$D$6:$D$2718,A61,'Hourly Observations'!$F$6:$F$2718,"Accepted")</f>
        <v>17</v>
      </c>
      <c r="F61" s="152" t="n">
        <f>IFERROR(E61/D61,0)</f>
        <v>0.7083333333333334</v>
      </c>
      <c r="G61" s="153" t="n">
        <f>IFERROR(SUMIFS('Hourly Observations'!$M$6:$M$2718,'Hourly Observations'!$D$6:$D$2718,A61)/E61,"")</f>
        <v>20.51095133788235</v>
      </c>
      <c r="H61" s="153" t="n">
        <v>19.6</v>
      </c>
      <c r="I61" s="153" t="n">
        <v>29.9</v>
      </c>
      <c r="J61" s="154" t="str">
        <v>2026-04-25 14:55 PDT</v>
      </c>
      <c r="K61" s="153" t="n">
        <v>40.3</v>
      </c>
      <c r="L61" s="154" t="str">
        <v>2026-04-25 15:13 PDT</v>
      </c>
      <c r="M61" s="155" t="str">
        <v>SW</v>
      </c>
      <c r="N61" s="153" t="n">
        <v>47</v>
      </c>
      <c r="O61" s="155" t="str">
        <v>NE</v>
      </c>
      <c r="P61" s="151" t="n">
        <f>COUNTIFS('Hourly Observations'!$D$6:$D$2718,A61,'Hourly Observations'!$M$6:$M$2718,"&gt;=10")</f>
        <v>17</v>
      </c>
      <c r="Q61" s="151" t="n">
        <v>17</v>
      </c>
      <c r="R61" s="151" t="n">
        <f>COUNTIFS('Hourly Observations'!$D$6:$D$2718,A61,'Hourly Observations'!$M$6:$M$2718,"&gt;=15")</f>
        <v>13</v>
      </c>
      <c r="S61" s="151" t="n">
        <v>11</v>
      </c>
      <c r="T61" s="151" t="n">
        <f>COUNTIFS('Hourly Observations'!$D$6:$D$2718,A61,'Hourly Observations'!$M$6:$M$2718,"&gt;=20")</f>
        <v>8</v>
      </c>
      <c r="U61" s="151" t="n">
        <v>5</v>
      </c>
      <c r="V61" s="151" t="n">
        <f>COUNTIFS('Hourly Observations'!$D$6:$D$2718,A61,'Hourly Observations'!$M$6:$M$2718,"&gt;=25")</f>
        <v>6</v>
      </c>
      <c r="W61" s="151" t="n">
        <v>5</v>
      </c>
      <c r="X61" s="151" t="n">
        <f>COUNTIFS('Hourly Observations'!$D$6:$D$2718,A61,'Hourly Observations'!$M$6:$M$2718,"&gt;=30")</f>
        <v>0</v>
      </c>
      <c r="Y61" s="156" t="n">
        <v>0</v>
      </c>
    </row>
    <row r="62" hidden="0">
      <c r="A62" s="150" t="str">
        <v>2026-04-26</v>
      </c>
      <c r="B62" s="155" t="str">
        <v>April</v>
      </c>
      <c r="C62" s="151" t="n">
        <f>COUNTIF('Raw METAR'!$C$6:$C$3133,A62)</f>
        <v>20</v>
      </c>
      <c r="D62" s="151" t="n">
        <v>24</v>
      </c>
      <c r="E62" s="151" t="n">
        <f>COUNTIFS('Hourly Observations'!$D$6:$D$2718,A62,'Hourly Observations'!$F$6:$F$2718,"Accepted")</f>
        <v>16</v>
      </c>
      <c r="F62" s="152" t="n">
        <f>IFERROR(E62/D62,0)</f>
        <v>0.6666666666666666</v>
      </c>
      <c r="G62" s="153" t="n">
        <f>IFERROR(SUMIFS('Hourly Observations'!$M$6:$M$2718,'Hourly Observations'!$D$6:$D$2718,A62)/E62,"")</f>
        <v>21.505190934500003</v>
      </c>
      <c r="H62" s="153" t="n">
        <v>20.7</v>
      </c>
      <c r="I62" s="153" t="n">
        <v>28.8</v>
      </c>
      <c r="J62" s="154" t="str">
        <v>2026-04-26 16:55 PDT</v>
      </c>
      <c r="K62" s="153" t="n">
        <v>40.3</v>
      </c>
      <c r="L62" s="154" t="str">
        <v>2026-04-26 11:50 PDT</v>
      </c>
      <c r="M62" s="155" t="str">
        <v>SW</v>
      </c>
      <c r="N62" s="153" t="n">
        <v>62</v>
      </c>
      <c r="O62" s="155" t="str">
        <v>NE</v>
      </c>
      <c r="P62" s="151" t="n">
        <f>COUNTIFS('Hourly Observations'!$D$6:$D$2718,A62,'Hourly Observations'!$M$6:$M$2718,"&gt;=10")</f>
        <v>16</v>
      </c>
      <c r="Q62" s="151" t="n">
        <v>16</v>
      </c>
      <c r="R62" s="151" t="n">
        <f>COUNTIFS('Hourly Observations'!$D$6:$D$2718,A62,'Hourly Observations'!$M$6:$M$2718,"&gt;=15")</f>
        <v>14</v>
      </c>
      <c r="S62" s="151" t="n">
        <v>12</v>
      </c>
      <c r="T62" s="151" t="n">
        <f>COUNTIFS('Hourly Observations'!$D$6:$D$2718,A62,'Hourly Observations'!$M$6:$M$2718,"&gt;=20")</f>
        <v>10</v>
      </c>
      <c r="U62" s="151" t="n">
        <v>5</v>
      </c>
      <c r="V62" s="151" t="n">
        <f>COUNTIFS('Hourly Observations'!$D$6:$D$2718,A62,'Hourly Observations'!$M$6:$M$2718,"&gt;=25")</f>
        <v>6</v>
      </c>
      <c r="W62" s="151" t="n">
        <v>4</v>
      </c>
      <c r="X62" s="151" t="n">
        <f>COUNTIFS('Hourly Observations'!$D$6:$D$2718,A62,'Hourly Observations'!$M$6:$M$2718,"&gt;=30")</f>
        <v>0</v>
      </c>
      <c r="Y62" s="156" t="n">
        <v>0</v>
      </c>
    </row>
    <row r="63" hidden="0">
      <c r="A63" s="150" t="str">
        <v>2026-04-27</v>
      </c>
      <c r="B63" s="155" t="str">
        <v>April</v>
      </c>
      <c r="C63" s="151" t="n">
        <f>COUNTIF('Raw METAR'!$C$6:$C$3133,A63)</f>
        <v>26</v>
      </c>
      <c r="D63" s="151" t="n">
        <v>24</v>
      </c>
      <c r="E63" s="151" t="n">
        <f>COUNTIFS('Hourly Observations'!$D$6:$D$2718,A63,'Hourly Observations'!$F$6:$F$2718,"Accepted")</f>
        <v>24</v>
      </c>
      <c r="F63" s="152" t="n">
        <f>IFERROR(E63/D63,0)</f>
        <v>1</v>
      </c>
      <c r="G63" s="153" t="n">
        <f>IFERROR(SUMIFS('Hourly Observations'!$M$6:$M$2718,'Hourly Observations'!$D$6:$D$2718,A63)/E63,"")</f>
        <v>15.439624260666664</v>
      </c>
      <c r="H63" s="153" t="n">
        <v>15</v>
      </c>
      <c r="I63" s="153" t="n">
        <v>20.7</v>
      </c>
      <c r="J63" s="154" t="str">
        <v>2026-04-27 13:55 PDT</v>
      </c>
      <c r="K63" s="153" t="n">
        <v>34.5</v>
      </c>
      <c r="L63" s="154" t="str">
        <v>2026-04-27 15:12 PDT</v>
      </c>
      <c r="M63" s="155" t="str">
        <v>SW</v>
      </c>
      <c r="N63" s="153" t="n">
        <v>54</v>
      </c>
      <c r="O63" s="155" t="str">
        <v>NE</v>
      </c>
      <c r="P63" s="151" t="n">
        <f>COUNTIFS('Hourly Observations'!$D$6:$D$2718,A63,'Hourly Observations'!$M$6:$M$2718,"&gt;=10")</f>
        <v>24</v>
      </c>
      <c r="Q63" s="151" t="n">
        <v>24</v>
      </c>
      <c r="R63" s="151" t="n">
        <f>COUNTIFS('Hourly Observations'!$D$6:$D$2718,A63,'Hourly Observations'!$M$6:$M$2718,"&gt;=15")</f>
        <v>11</v>
      </c>
      <c r="S63" s="151" t="n">
        <v>9</v>
      </c>
      <c r="T63" s="151" t="n">
        <f>COUNTIFS('Hourly Observations'!$D$6:$D$2718,A63,'Hourly Observations'!$M$6:$M$2718,"&gt;=20")</f>
        <v>1</v>
      </c>
      <c r="U63" s="151" t="n">
        <v>1</v>
      </c>
      <c r="V63" s="151" t="n">
        <f>COUNTIFS('Hourly Observations'!$D$6:$D$2718,A63,'Hourly Observations'!$M$6:$M$2718,"&gt;=25")</f>
        <v>0</v>
      </c>
      <c r="W63" s="151" t="n">
        <v>0</v>
      </c>
      <c r="X63" s="151" t="n">
        <f>COUNTIFS('Hourly Observations'!$D$6:$D$2718,A63,'Hourly Observations'!$M$6:$M$2718,"&gt;=30")</f>
        <v>0</v>
      </c>
      <c r="Y63" s="156" t="n">
        <v>0</v>
      </c>
    </row>
    <row r="64" hidden="0">
      <c r="A64" s="150" t="str">
        <v>2026-04-28</v>
      </c>
      <c r="B64" s="155" t="str">
        <v>April</v>
      </c>
      <c r="C64" s="151" t="n">
        <f>COUNTIF('Raw METAR'!$C$6:$C$3133,A64)</f>
        <v>24</v>
      </c>
      <c r="D64" s="151" t="n">
        <v>24</v>
      </c>
      <c r="E64" s="151" t="n">
        <f>COUNTIFS('Hourly Observations'!$D$6:$D$2718,A64,'Hourly Observations'!$F$6:$F$2718,"Accepted")</f>
        <v>24</v>
      </c>
      <c r="F64" s="152" t="n">
        <f>IFERROR(E64/D64,0)</f>
        <v>1</v>
      </c>
      <c r="G64" s="153" t="n">
        <f>IFERROR(SUMIFS('Hourly Observations'!$M$6:$M$2718,'Hourly Observations'!$D$6:$D$2718,A64)/E64,"")</f>
        <v>5.705948096333334</v>
      </c>
      <c r="H64" s="153" t="n">
        <v>5.8</v>
      </c>
      <c r="I64" s="153" t="n">
        <v>21.9</v>
      </c>
      <c r="J64" s="154" t="str">
        <v>2026-04-28 18:55 PDT</v>
      </c>
      <c r="K64" s="153" t="n">
        <v>16.1</v>
      </c>
      <c r="L64" s="154" t="str">
        <v>2026-04-28 17:55 PDT</v>
      </c>
      <c r="M64" s="155" t="str">
        <v>W</v>
      </c>
      <c r="N64" s="153" t="n">
        <v>65</v>
      </c>
      <c r="O64" s="155" t="str">
        <v>NE</v>
      </c>
      <c r="P64" s="151" t="n">
        <f>COUNTIFS('Hourly Observations'!$D$6:$D$2718,A64,'Hourly Observations'!$M$6:$M$2718,"&gt;=10")</f>
        <v>3</v>
      </c>
      <c r="Q64" s="151" t="n">
        <v>3</v>
      </c>
      <c r="R64" s="151" t="n">
        <f>COUNTIFS('Hourly Observations'!$D$6:$D$2718,A64,'Hourly Observations'!$M$6:$M$2718,"&gt;=15")</f>
        <v>2</v>
      </c>
      <c r="S64" s="151" t="n">
        <v>2</v>
      </c>
      <c r="T64" s="151" t="n">
        <f>COUNTIFS('Hourly Observations'!$D$6:$D$2718,A64,'Hourly Observations'!$M$6:$M$2718,"&gt;=20")</f>
        <v>1</v>
      </c>
      <c r="U64" s="151" t="n">
        <v>1</v>
      </c>
      <c r="V64" s="151" t="n">
        <f>COUNTIFS('Hourly Observations'!$D$6:$D$2718,A64,'Hourly Observations'!$M$6:$M$2718,"&gt;=25")</f>
        <v>0</v>
      </c>
      <c r="W64" s="151" t="n">
        <v>0</v>
      </c>
      <c r="X64" s="151" t="n">
        <f>COUNTIFS('Hourly Observations'!$D$6:$D$2718,A64,'Hourly Observations'!$M$6:$M$2718,"&gt;=30")</f>
        <v>0</v>
      </c>
      <c r="Y64" s="156" t="n">
        <v>0</v>
      </c>
    </row>
    <row r="65" hidden="0">
      <c r="A65" s="150" t="str">
        <v>2026-04-29</v>
      </c>
      <c r="B65" s="155" t="str">
        <v>April</v>
      </c>
      <c r="C65" s="151" t="n">
        <f>COUNTIF('Raw METAR'!$C$6:$C$3133,A65)</f>
        <v>24</v>
      </c>
      <c r="D65" s="151" t="n">
        <v>24</v>
      </c>
      <c r="E65" s="151" t="n">
        <f>COUNTIFS('Hourly Observations'!$D$6:$D$2718,A65,'Hourly Observations'!$F$6:$F$2718,"Accepted")</f>
        <v>24</v>
      </c>
      <c r="F65" s="152" t="n">
        <f>IFERROR(E65/D65,0)</f>
        <v>1</v>
      </c>
      <c r="G65" s="153" t="n">
        <f>IFERROR(SUMIFS('Hourly Observations'!$M$6:$M$2718,'Hourly Observations'!$D$6:$D$2718,A65)/E65,"")</f>
        <v>6.4251852513333345</v>
      </c>
      <c r="H65" s="153" t="n">
        <v>5.8</v>
      </c>
      <c r="I65" s="153" t="n">
        <v>17.3</v>
      </c>
      <c r="J65" s="154" t="str">
        <v>2026-04-29 18:55 PDT</v>
      </c>
      <c r="K65" s="163"/>
      <c r="L65" s="154" t="str"/>
      <c r="M65" s="155" t="str">
        <v>SW</v>
      </c>
      <c r="N65" s="153" t="n">
        <v>50</v>
      </c>
      <c r="O65" s="155" t="str">
        <v>NE</v>
      </c>
      <c r="P65" s="151" t="n">
        <f>COUNTIFS('Hourly Observations'!$D$6:$D$2718,A65,'Hourly Observations'!$M$6:$M$2718,"&gt;=10")</f>
        <v>6</v>
      </c>
      <c r="Q65" s="151" t="n">
        <v>5</v>
      </c>
      <c r="R65" s="151" t="n">
        <f>COUNTIFS('Hourly Observations'!$D$6:$D$2718,A65,'Hourly Observations'!$M$6:$M$2718,"&gt;=15")</f>
        <v>3</v>
      </c>
      <c r="S65" s="151" t="n">
        <v>3</v>
      </c>
      <c r="T65" s="151" t="n">
        <f>COUNTIFS('Hourly Observations'!$D$6:$D$2718,A65,'Hourly Observations'!$M$6:$M$2718,"&gt;=20")</f>
        <v>0</v>
      </c>
      <c r="U65" s="151" t="n">
        <v>0</v>
      </c>
      <c r="V65" s="151" t="n">
        <f>COUNTIFS('Hourly Observations'!$D$6:$D$2718,A65,'Hourly Observations'!$M$6:$M$2718,"&gt;=25")</f>
        <v>0</v>
      </c>
      <c r="W65" s="151" t="n">
        <v>0</v>
      </c>
      <c r="X65" s="151" t="n">
        <f>COUNTIFS('Hourly Observations'!$D$6:$D$2718,A65,'Hourly Observations'!$M$6:$M$2718,"&gt;=30")</f>
        <v>0</v>
      </c>
      <c r="Y65" s="156" t="n">
        <v>0</v>
      </c>
    </row>
    <row r="66" hidden="0">
      <c r="A66" s="150" t="str">
        <v>2026-04-30</v>
      </c>
      <c r="B66" s="155" t="str">
        <v>April</v>
      </c>
      <c r="C66" s="151" t="n">
        <f>COUNTIF('Raw METAR'!$C$6:$C$3133,A66)</f>
        <v>25</v>
      </c>
      <c r="D66" s="151" t="n">
        <v>24</v>
      </c>
      <c r="E66" s="151" t="n">
        <f>COUNTIFS('Hourly Observations'!$D$6:$D$2718,A66,'Hourly Observations'!$F$6:$F$2718,"Accepted")</f>
        <v>24</v>
      </c>
      <c r="F66" s="152" t="n">
        <f>IFERROR(E66/D66,0)</f>
        <v>1</v>
      </c>
      <c r="G66" s="153" t="n">
        <f>IFERROR(SUMIFS('Hourly Observations'!$M$6:$M$2718,'Hourly Observations'!$D$6:$D$2718,A66)/E66,"")</f>
        <v>7.192371550000001</v>
      </c>
      <c r="H66" s="153" t="n">
        <v>7.5</v>
      </c>
      <c r="I66" s="153" t="n">
        <v>17.3</v>
      </c>
      <c r="J66" s="154" t="str">
        <v>2026-04-30 18:55 PDT</v>
      </c>
      <c r="K66" s="153" t="n">
        <v>17.3</v>
      </c>
      <c r="L66" s="154" t="str">
        <v>2026-04-30 15:55 PDT</v>
      </c>
      <c r="M66" s="155" t="str">
        <v>SW</v>
      </c>
      <c r="N66" s="153" t="n">
        <v>82</v>
      </c>
      <c r="O66" s="155" t="str">
        <v>E</v>
      </c>
      <c r="P66" s="151" t="n">
        <f>COUNTIFS('Hourly Observations'!$D$6:$D$2718,A66,'Hourly Observations'!$M$6:$M$2718,"&gt;=10")</f>
        <v>4</v>
      </c>
      <c r="Q66" s="151" t="n">
        <v>3</v>
      </c>
      <c r="R66" s="151" t="n">
        <f>COUNTIFS('Hourly Observations'!$D$6:$D$2718,A66,'Hourly Observations'!$M$6:$M$2718,"&gt;=15")</f>
        <v>2</v>
      </c>
      <c r="S66" s="151" t="n">
        <v>2</v>
      </c>
      <c r="T66" s="151" t="n">
        <f>COUNTIFS('Hourly Observations'!$D$6:$D$2718,A66,'Hourly Observations'!$M$6:$M$2718,"&gt;=20")</f>
        <v>0</v>
      </c>
      <c r="U66" s="151" t="n">
        <v>0</v>
      </c>
      <c r="V66" s="151" t="n">
        <f>COUNTIFS('Hourly Observations'!$D$6:$D$2718,A66,'Hourly Observations'!$M$6:$M$2718,"&gt;=25")</f>
        <v>0</v>
      </c>
      <c r="W66" s="151" t="n">
        <v>0</v>
      </c>
      <c r="X66" s="151" t="n">
        <f>COUNTIFS('Hourly Observations'!$D$6:$D$2718,A66,'Hourly Observations'!$M$6:$M$2718,"&gt;=30")</f>
        <v>0</v>
      </c>
      <c r="Y66" s="156" t="n">
        <v>0</v>
      </c>
    </row>
    <row r="67" hidden="0">
      <c r="A67" s="150" t="str">
        <v>2026-05-01</v>
      </c>
      <c r="B67" s="155" t="str">
        <v>May</v>
      </c>
      <c r="C67" s="151" t="n">
        <f>COUNTIF('Raw METAR'!$C$6:$C$3133,A67)</f>
        <v>25</v>
      </c>
      <c r="D67" s="151" t="n">
        <v>24</v>
      </c>
      <c r="E67" s="151" t="n">
        <f>COUNTIFS('Hourly Observations'!$D$6:$D$2718,A67,'Hourly Observations'!$F$6:$F$2718,"Accepted")</f>
        <v>24</v>
      </c>
      <c r="F67" s="152" t="n">
        <f>IFERROR(E67/D67,0)</f>
        <v>1</v>
      </c>
      <c r="G67" s="153" t="n">
        <f>IFERROR(SUMIFS('Hourly Observations'!$M$6:$M$2718,'Hourly Observations'!$D$6:$D$2718,A67)/E67,"")</f>
        <v>7.192371550000001</v>
      </c>
      <c r="H67" s="153" t="n">
        <v>7.5</v>
      </c>
      <c r="I67" s="153" t="n">
        <v>17.3</v>
      </c>
      <c r="J67" s="154" t="str">
        <v>2026-05-01 19:24 PDT</v>
      </c>
      <c r="K67" s="153" t="n">
        <v>24.2</v>
      </c>
      <c r="L67" s="154" t="str">
        <v>2026-05-01 19:24 PDT</v>
      </c>
      <c r="M67" s="155" t="str">
        <v>SW</v>
      </c>
      <c r="N67" s="153" t="n">
        <v>41</v>
      </c>
      <c r="O67" s="155" t="str">
        <v>NE</v>
      </c>
      <c r="P67" s="151" t="n">
        <f>COUNTIFS('Hourly Observations'!$D$6:$D$2718,A67,'Hourly Observations'!$M$6:$M$2718,"&gt;=10")</f>
        <v>5</v>
      </c>
      <c r="Q67" s="151" t="n">
        <v>4</v>
      </c>
      <c r="R67" s="151" t="n">
        <f>COUNTIFS('Hourly Observations'!$D$6:$D$2718,A67,'Hourly Observations'!$M$6:$M$2718,"&gt;=15")</f>
        <v>1</v>
      </c>
      <c r="S67" s="151" t="n">
        <v>1</v>
      </c>
      <c r="T67" s="151" t="n">
        <f>COUNTIFS('Hourly Observations'!$D$6:$D$2718,A67,'Hourly Observations'!$M$6:$M$2718,"&gt;=20")</f>
        <v>0</v>
      </c>
      <c r="U67" s="151" t="n">
        <v>0</v>
      </c>
      <c r="V67" s="151" t="n">
        <f>COUNTIFS('Hourly Observations'!$D$6:$D$2718,A67,'Hourly Observations'!$M$6:$M$2718,"&gt;=25")</f>
        <v>0</v>
      </c>
      <c r="W67" s="151" t="n">
        <v>0</v>
      </c>
      <c r="X67" s="151" t="n">
        <f>COUNTIFS('Hourly Observations'!$D$6:$D$2718,A67,'Hourly Observations'!$M$6:$M$2718,"&gt;=30")</f>
        <v>0</v>
      </c>
      <c r="Y67" s="156" t="n">
        <v>0</v>
      </c>
    </row>
    <row r="68" hidden="0">
      <c r="A68" s="150" t="str">
        <v>2026-05-02</v>
      </c>
      <c r="B68" s="155" t="str">
        <v>May</v>
      </c>
      <c r="C68" s="151" t="n">
        <f>COUNTIF('Raw METAR'!$C$6:$C$3133,A68)</f>
        <v>25</v>
      </c>
      <c r="D68" s="151" t="n">
        <v>24</v>
      </c>
      <c r="E68" s="151" t="n">
        <f>COUNTIFS('Hourly Observations'!$D$6:$D$2718,A68,'Hourly Observations'!$F$6:$F$2718,"Accepted")</f>
        <v>24</v>
      </c>
      <c r="F68" s="152" t="n">
        <f>IFERROR(E68/D68,0)</f>
        <v>1</v>
      </c>
      <c r="G68" s="153" t="n">
        <f>IFERROR(SUMIFS('Hourly Observations'!$M$6:$M$2718,'Hourly Observations'!$D$6:$D$2718,A68)/E68,"")</f>
        <v>9.541879589666665</v>
      </c>
      <c r="H68" s="153" t="n">
        <v>8.1</v>
      </c>
      <c r="I68" s="153" t="n">
        <v>17.3</v>
      </c>
      <c r="J68" s="154" t="str">
        <v>2026-05-02 15:49 PDT</v>
      </c>
      <c r="K68" s="153" t="n">
        <v>26.5</v>
      </c>
      <c r="L68" s="154" t="str">
        <v>2026-05-02 18:55 PDT</v>
      </c>
      <c r="M68" s="155" t="str">
        <v>SW</v>
      </c>
      <c r="N68" s="153" t="n">
        <v>64</v>
      </c>
      <c r="O68" s="155" t="str">
        <v>NE</v>
      </c>
      <c r="P68" s="151" t="n">
        <f>COUNTIFS('Hourly Observations'!$D$6:$D$2718,A68,'Hourly Observations'!$M$6:$M$2718,"&gt;=10")</f>
        <v>11</v>
      </c>
      <c r="Q68" s="151" t="n">
        <v>9</v>
      </c>
      <c r="R68" s="151" t="n">
        <f>COUNTIFS('Hourly Observations'!$D$6:$D$2718,A68,'Hourly Observations'!$M$6:$M$2718,"&gt;=15")</f>
        <v>3</v>
      </c>
      <c r="S68" s="151" t="n">
        <v>3</v>
      </c>
      <c r="T68" s="151" t="n">
        <f>COUNTIFS('Hourly Observations'!$D$6:$D$2718,A68,'Hourly Observations'!$M$6:$M$2718,"&gt;=20")</f>
        <v>0</v>
      </c>
      <c r="U68" s="151" t="n">
        <v>0</v>
      </c>
      <c r="V68" s="151" t="n">
        <f>COUNTIFS('Hourly Observations'!$D$6:$D$2718,A68,'Hourly Observations'!$M$6:$M$2718,"&gt;=25")</f>
        <v>0</v>
      </c>
      <c r="W68" s="151" t="n">
        <v>0</v>
      </c>
      <c r="X68" s="151" t="n">
        <f>COUNTIFS('Hourly Observations'!$D$6:$D$2718,A68,'Hourly Observations'!$M$6:$M$2718,"&gt;=30")</f>
        <v>0</v>
      </c>
      <c r="Y68" s="156" t="n">
        <v>0</v>
      </c>
    </row>
    <row r="69" hidden="0">
      <c r="A69" s="150" t="str">
        <v>2026-05-03</v>
      </c>
      <c r="B69" s="155" t="str">
        <v>May</v>
      </c>
      <c r="C69" s="151" t="n">
        <f>COUNTIF('Raw METAR'!$C$6:$C$3133,A69)</f>
        <v>25</v>
      </c>
      <c r="D69" s="151" t="n">
        <v>24</v>
      </c>
      <c r="E69" s="151" t="n">
        <f>COUNTIFS('Hourly Observations'!$D$6:$D$2718,A69,'Hourly Observations'!$F$6:$F$2718,"Accepted")</f>
        <v>24</v>
      </c>
      <c r="F69" s="152" t="n">
        <f>IFERROR(E69/D69,0)</f>
        <v>1</v>
      </c>
      <c r="G69" s="153" t="n">
        <f>IFERROR(SUMIFS('Hourly Observations'!$M$6:$M$2718,'Hourly Observations'!$D$6:$D$2718,A69)/E69,"")</f>
        <v>16.254759703</v>
      </c>
      <c r="H69" s="153" t="n">
        <v>16.1</v>
      </c>
      <c r="I69" s="153" t="n">
        <v>32.2</v>
      </c>
      <c r="J69" s="154" t="str">
        <v>2026-05-03 16:55 PDT</v>
      </c>
      <c r="K69" s="153" t="n">
        <v>44.9</v>
      </c>
      <c r="L69" s="154" t="str">
        <v>2026-05-03 16:08 PDT</v>
      </c>
      <c r="M69" s="155" t="str">
        <v>SW</v>
      </c>
      <c r="N69" s="153" t="n">
        <v>52</v>
      </c>
      <c r="O69" s="155" t="str">
        <v>NE</v>
      </c>
      <c r="P69" s="151" t="n">
        <f>COUNTIFS('Hourly Observations'!$D$6:$D$2718,A69,'Hourly Observations'!$M$6:$M$2718,"&gt;=10")</f>
        <v>14</v>
      </c>
      <c r="Q69" s="151" t="n">
        <v>14</v>
      </c>
      <c r="R69" s="151" t="n">
        <f>COUNTIFS('Hourly Observations'!$D$6:$D$2718,A69,'Hourly Observations'!$M$6:$M$2718,"&gt;=15")</f>
        <v>12</v>
      </c>
      <c r="S69" s="151" t="n">
        <v>11</v>
      </c>
      <c r="T69" s="151" t="n">
        <f>COUNTIFS('Hourly Observations'!$D$6:$D$2718,A69,'Hourly Observations'!$M$6:$M$2718,"&gt;=20")</f>
        <v>9</v>
      </c>
      <c r="U69" s="151" t="n">
        <v>8</v>
      </c>
      <c r="V69" s="151" t="n">
        <f>COUNTIFS('Hourly Observations'!$D$6:$D$2718,A69,'Hourly Observations'!$M$6:$M$2718,"&gt;=25")</f>
        <v>6</v>
      </c>
      <c r="W69" s="151" t="n">
        <v>6</v>
      </c>
      <c r="X69" s="151" t="n">
        <f>COUNTIFS('Hourly Observations'!$D$6:$D$2718,A69,'Hourly Observations'!$M$6:$M$2718,"&gt;=30")</f>
        <v>3</v>
      </c>
      <c r="Y69" s="156" t="n">
        <v>2</v>
      </c>
    </row>
    <row r="70" hidden="0">
      <c r="A70" s="150" t="str">
        <v>2026-05-04</v>
      </c>
      <c r="B70" s="155" t="str">
        <v>May</v>
      </c>
      <c r="C70" s="151" t="n">
        <f>COUNTIF('Raw METAR'!$C$6:$C$3133,A70)</f>
        <v>28</v>
      </c>
      <c r="D70" s="151" t="n">
        <v>24</v>
      </c>
      <c r="E70" s="151" t="n">
        <f>COUNTIFS('Hourly Observations'!$D$6:$D$2718,A70,'Hourly Observations'!$F$6:$F$2718,"Accepted")</f>
        <v>24</v>
      </c>
      <c r="F70" s="152" t="n">
        <f>IFERROR(E70/D70,0)</f>
        <v>1</v>
      </c>
      <c r="G70" s="153" t="n">
        <f>IFERROR(SUMIFS('Hourly Observations'!$M$6:$M$2718,'Hourly Observations'!$D$6:$D$2718,A70)/E70,"")</f>
        <v>20.18658948366667</v>
      </c>
      <c r="H70" s="153" t="n">
        <v>19.6</v>
      </c>
      <c r="I70" s="153" t="n">
        <v>27.6</v>
      </c>
      <c r="J70" s="154" t="str">
        <v>2026-05-04 12:55 PDT</v>
      </c>
      <c r="K70" s="153" t="n">
        <v>40.3</v>
      </c>
      <c r="L70" s="154" t="str">
        <v>2026-05-04 16:07 PDT</v>
      </c>
      <c r="M70" s="155" t="str">
        <v>SW</v>
      </c>
      <c r="N70" s="153" t="n">
        <v>43</v>
      </c>
      <c r="O70" s="155" t="str">
        <v>NE</v>
      </c>
      <c r="P70" s="151" t="n">
        <f>COUNTIFS('Hourly Observations'!$D$6:$D$2718,A70,'Hourly Observations'!$M$6:$M$2718,"&gt;=10")</f>
        <v>24</v>
      </c>
      <c r="Q70" s="151" t="n">
        <v>24</v>
      </c>
      <c r="R70" s="151" t="n">
        <f>COUNTIFS('Hourly Observations'!$D$6:$D$2718,A70,'Hourly Observations'!$M$6:$M$2718,"&gt;=15")</f>
        <v>19</v>
      </c>
      <c r="S70" s="151" t="n">
        <v>16</v>
      </c>
      <c r="T70" s="151" t="n">
        <f>COUNTIFS('Hourly Observations'!$D$6:$D$2718,A70,'Hourly Observations'!$M$6:$M$2718,"&gt;=20")</f>
        <v>11</v>
      </c>
      <c r="U70" s="151" t="n">
        <v>11</v>
      </c>
      <c r="V70" s="151" t="n">
        <f>COUNTIFS('Hourly Observations'!$D$6:$D$2718,A70,'Hourly Observations'!$M$6:$M$2718,"&gt;=25")</f>
        <v>6</v>
      </c>
      <c r="W70" s="151" t="n">
        <v>2</v>
      </c>
      <c r="X70" s="151" t="n">
        <f>COUNTIFS('Hourly Observations'!$D$6:$D$2718,A70,'Hourly Observations'!$M$6:$M$2718,"&gt;=30")</f>
        <v>0</v>
      </c>
      <c r="Y70" s="156" t="n">
        <v>0</v>
      </c>
    </row>
    <row r="71" hidden="0">
      <c r="A71" s="150" t="str">
        <v>2026-05-05</v>
      </c>
      <c r="B71" s="155" t="str">
        <v>May</v>
      </c>
      <c r="C71" s="151" t="n">
        <f>COUNTIF('Raw METAR'!$C$6:$C$3133,A71)</f>
        <v>38</v>
      </c>
      <c r="D71" s="151" t="n">
        <v>24</v>
      </c>
      <c r="E71" s="151" t="n">
        <f>COUNTIFS('Hourly Observations'!$D$6:$D$2718,A71,'Hourly Observations'!$F$6:$F$2718,"Accepted")</f>
        <v>24</v>
      </c>
      <c r="F71" s="152" t="n">
        <f>IFERROR(E71/D71,0)</f>
        <v>1</v>
      </c>
      <c r="G71" s="153" t="n">
        <f>IFERROR(SUMIFS('Hourly Observations'!$M$6:$M$2718,'Hourly Observations'!$D$6:$D$2718,A71)/E71,"")</f>
        <v>15.919115697333332</v>
      </c>
      <c r="H71" s="153" t="n">
        <v>15.5</v>
      </c>
      <c r="I71" s="153" t="n">
        <v>21.9</v>
      </c>
      <c r="J71" s="154" t="str">
        <v>2026-05-05 13:55 PDT</v>
      </c>
      <c r="K71" s="153" t="n">
        <v>28.8</v>
      </c>
      <c r="L71" s="154" t="str">
        <v>2026-05-05 18:03 PDT</v>
      </c>
      <c r="M71" s="155" t="str">
        <v>SW</v>
      </c>
      <c r="N71" s="153" t="n">
        <v>66</v>
      </c>
      <c r="O71" s="155" t="str">
        <v>NE</v>
      </c>
      <c r="P71" s="151" t="n">
        <f>COUNTIFS('Hourly Observations'!$D$6:$D$2718,A71,'Hourly Observations'!$M$6:$M$2718,"&gt;=10")</f>
        <v>24</v>
      </c>
      <c r="Q71" s="151" t="n">
        <v>24</v>
      </c>
      <c r="R71" s="151" t="n">
        <f>COUNTIFS('Hourly Observations'!$D$6:$D$2718,A71,'Hourly Observations'!$M$6:$M$2718,"&gt;=15")</f>
        <v>12</v>
      </c>
      <c r="S71" s="151" t="n">
        <v>5</v>
      </c>
      <c r="T71" s="151" t="n">
        <f>COUNTIFS('Hourly Observations'!$D$6:$D$2718,A71,'Hourly Observations'!$M$6:$M$2718,"&gt;=20")</f>
        <v>2</v>
      </c>
      <c r="U71" s="151" t="n">
        <v>1</v>
      </c>
      <c r="V71" s="151" t="n">
        <f>COUNTIFS('Hourly Observations'!$D$6:$D$2718,A71,'Hourly Observations'!$M$6:$M$2718,"&gt;=25")</f>
        <v>0</v>
      </c>
      <c r="W71" s="151" t="n">
        <v>0</v>
      </c>
      <c r="X71" s="151" t="n">
        <f>COUNTIFS('Hourly Observations'!$D$6:$D$2718,A71,'Hourly Observations'!$M$6:$M$2718,"&gt;=30")</f>
        <v>0</v>
      </c>
      <c r="Y71" s="156" t="n">
        <v>0</v>
      </c>
    </row>
    <row r="72" hidden="0">
      <c r="A72" s="150" t="str">
        <v>2026-05-06</v>
      </c>
      <c r="B72" s="155" t="str">
        <v>May</v>
      </c>
      <c r="C72" s="151" t="n">
        <f>COUNTIF('Raw METAR'!$C$6:$C$3133,A72)</f>
        <v>23</v>
      </c>
      <c r="D72" s="151" t="n">
        <v>24</v>
      </c>
      <c r="E72" s="151" t="n">
        <f>COUNTIFS('Hourly Observations'!$D$6:$D$2718,A72,'Hourly Observations'!$F$6:$F$2718,"Accepted")</f>
        <v>23</v>
      </c>
      <c r="F72" s="152" t="n">
        <f>IFERROR(E72/D72,0)</f>
        <v>0.9583333333333334</v>
      </c>
      <c r="G72" s="153" t="n">
        <f>IFERROR(SUMIFS('Hourly Observations'!$M$6:$M$2718,'Hourly Observations'!$D$6:$D$2718,A72)/E72,"")</f>
        <v>7.154846133217392</v>
      </c>
      <c r="H72" s="153" t="n">
        <v>5.8</v>
      </c>
      <c r="I72" s="153" t="n">
        <v>15</v>
      </c>
      <c r="J72" s="154" t="str">
        <v>2026-05-06 18:55 PDT</v>
      </c>
      <c r="K72" s="163"/>
      <c r="L72" s="154" t="str"/>
      <c r="M72" s="155" t="str">
        <v>SW</v>
      </c>
      <c r="N72" s="153" t="n">
        <v>53</v>
      </c>
      <c r="O72" s="155" t="str">
        <v>NE</v>
      </c>
      <c r="P72" s="151" t="n">
        <f>COUNTIFS('Hourly Observations'!$D$6:$D$2718,A72,'Hourly Observations'!$M$6:$M$2718,"&gt;=10")</f>
        <v>9</v>
      </c>
      <c r="Q72" s="151" t="n">
        <v>6</v>
      </c>
      <c r="R72" s="151" t="n">
        <f>COUNTIFS('Hourly Observations'!$D$6:$D$2718,A72,'Hourly Observations'!$M$6:$M$2718,"&gt;=15")</f>
        <v>0</v>
      </c>
      <c r="S72" s="151" t="n">
        <v>0</v>
      </c>
      <c r="T72" s="151" t="n">
        <f>COUNTIFS('Hourly Observations'!$D$6:$D$2718,A72,'Hourly Observations'!$M$6:$M$2718,"&gt;=20")</f>
        <v>0</v>
      </c>
      <c r="U72" s="151" t="n">
        <v>0</v>
      </c>
      <c r="V72" s="151" t="n">
        <f>COUNTIFS('Hourly Observations'!$D$6:$D$2718,A72,'Hourly Observations'!$M$6:$M$2718,"&gt;=25")</f>
        <v>0</v>
      </c>
      <c r="W72" s="151" t="n">
        <v>0</v>
      </c>
      <c r="X72" s="151" t="n">
        <f>COUNTIFS('Hourly Observations'!$D$6:$D$2718,A72,'Hourly Observations'!$M$6:$M$2718,"&gt;=30")</f>
        <v>0</v>
      </c>
      <c r="Y72" s="156" t="n">
        <v>0</v>
      </c>
    </row>
    <row r="73" hidden="0">
      <c r="A73" s="150" t="str">
        <v>2026-05-07</v>
      </c>
      <c r="B73" s="155" t="str">
        <v>May</v>
      </c>
      <c r="C73" s="151" t="n">
        <f>COUNTIF('Raw METAR'!$C$6:$C$3133,A73)</f>
        <v>32</v>
      </c>
      <c r="D73" s="151" t="n">
        <v>24</v>
      </c>
      <c r="E73" s="151" t="n">
        <f>COUNTIFS('Hourly Observations'!$D$6:$D$2718,A73,'Hourly Observations'!$F$6:$F$2718,"Accepted")</f>
        <v>24</v>
      </c>
      <c r="F73" s="152" t="n">
        <f>IFERROR(E73/D73,0)</f>
        <v>1</v>
      </c>
      <c r="G73" s="153" t="n">
        <f>IFERROR(SUMIFS('Hourly Observations'!$M$6:$M$2718,'Hourly Observations'!$D$6:$D$2718,A73)/E73,"")</f>
        <v>7.959557848666665</v>
      </c>
      <c r="H73" s="153" t="n">
        <v>5.8</v>
      </c>
      <c r="I73" s="153" t="n">
        <v>23</v>
      </c>
      <c r="J73" s="154" t="str">
        <v>2026-05-07 17:34 PDT</v>
      </c>
      <c r="K73" s="153" t="n">
        <v>31.1</v>
      </c>
      <c r="L73" s="154" t="str">
        <v>2026-05-07 17:27 PDT</v>
      </c>
      <c r="M73" s="155" t="str">
        <v>SW/W</v>
      </c>
      <c r="N73" s="153" t="n">
        <v>67</v>
      </c>
      <c r="O73" s="155" t="str">
        <v>NE</v>
      </c>
      <c r="P73" s="151" t="n">
        <f>COUNTIFS('Hourly Observations'!$D$6:$D$2718,A73,'Hourly Observations'!$M$6:$M$2718,"&gt;=10")</f>
        <v>10</v>
      </c>
      <c r="Q73" s="151" t="n">
        <v>8</v>
      </c>
      <c r="R73" s="151" t="n">
        <f>COUNTIFS('Hourly Observations'!$D$6:$D$2718,A73,'Hourly Observations'!$M$6:$M$2718,"&gt;=15")</f>
        <v>4</v>
      </c>
      <c r="S73" s="151" t="n">
        <v>4</v>
      </c>
      <c r="T73" s="151" t="n">
        <f>COUNTIFS('Hourly Observations'!$D$6:$D$2718,A73,'Hourly Observations'!$M$6:$M$2718,"&gt;=20")</f>
        <v>2</v>
      </c>
      <c r="U73" s="151" t="n">
        <v>2</v>
      </c>
      <c r="V73" s="151" t="n">
        <f>COUNTIFS('Hourly Observations'!$D$6:$D$2718,A73,'Hourly Observations'!$M$6:$M$2718,"&gt;=25")</f>
        <v>0</v>
      </c>
      <c r="W73" s="151" t="n">
        <v>0</v>
      </c>
      <c r="X73" s="151" t="n">
        <f>COUNTIFS('Hourly Observations'!$D$6:$D$2718,A73,'Hourly Observations'!$M$6:$M$2718,"&gt;=30")</f>
        <v>0</v>
      </c>
      <c r="Y73" s="156" t="n">
        <v>0</v>
      </c>
    </row>
    <row r="74" hidden="0">
      <c r="A74" s="150" t="str">
        <v>2026-05-08</v>
      </c>
      <c r="B74" s="155" t="str">
        <v>May</v>
      </c>
      <c r="C74" s="151" t="n">
        <f>COUNTIF('Raw METAR'!$C$6:$C$3133,A74)</f>
        <v>32</v>
      </c>
      <c r="D74" s="151" t="n">
        <v>24</v>
      </c>
      <c r="E74" s="151" t="n">
        <f>COUNTIFS('Hourly Observations'!$D$6:$D$2718,A74,'Hourly Observations'!$F$6:$F$2718,"Accepted")</f>
        <v>24</v>
      </c>
      <c r="F74" s="152" t="n">
        <f>IFERROR(E74/D74,0)</f>
        <v>1</v>
      </c>
      <c r="G74" s="153" t="n">
        <f>IFERROR(SUMIFS('Hourly Observations'!$M$6:$M$2718,'Hourly Observations'!$D$6:$D$2718,A74)/E74,"")</f>
        <v>11.17215047433333</v>
      </c>
      <c r="H74" s="153" t="n">
        <v>11.5</v>
      </c>
      <c r="I74" s="153" t="n">
        <v>23</v>
      </c>
      <c r="J74" s="154" t="str">
        <v>2026-05-08 16:57 PDT</v>
      </c>
      <c r="K74" s="153" t="n">
        <v>34.5</v>
      </c>
      <c r="L74" s="154" t="str">
        <v>2026-05-08 15:59 PDT</v>
      </c>
      <c r="M74" s="155" t="str">
        <v>SW</v>
      </c>
      <c r="N74" s="153" t="n">
        <v>57</v>
      </c>
      <c r="O74" s="155" t="str">
        <v>NE</v>
      </c>
      <c r="P74" s="151" t="n">
        <f>COUNTIFS('Hourly Observations'!$D$6:$D$2718,A74,'Hourly Observations'!$M$6:$M$2718,"&gt;=10")</f>
        <v>18</v>
      </c>
      <c r="Q74" s="151" t="n">
        <v>10</v>
      </c>
      <c r="R74" s="151" t="n">
        <f>COUNTIFS('Hourly Observations'!$D$6:$D$2718,A74,'Hourly Observations'!$M$6:$M$2718,"&gt;=15")</f>
        <v>4</v>
      </c>
      <c r="S74" s="151" t="n">
        <v>4</v>
      </c>
      <c r="T74" s="151" t="n">
        <f>COUNTIFS('Hourly Observations'!$D$6:$D$2718,A74,'Hourly Observations'!$M$6:$M$2718,"&gt;=20")</f>
        <v>2</v>
      </c>
      <c r="U74" s="151" t="n">
        <v>2</v>
      </c>
      <c r="V74" s="151" t="n">
        <f>COUNTIFS('Hourly Observations'!$D$6:$D$2718,A74,'Hourly Observations'!$M$6:$M$2718,"&gt;=25")</f>
        <v>0</v>
      </c>
      <c r="W74" s="151" t="n">
        <v>0</v>
      </c>
      <c r="X74" s="151" t="n">
        <f>COUNTIFS('Hourly Observations'!$D$6:$D$2718,A74,'Hourly Observations'!$M$6:$M$2718,"&gt;=30")</f>
        <v>0</v>
      </c>
      <c r="Y74" s="156" t="n">
        <v>0</v>
      </c>
    </row>
    <row r="75" hidden="0">
      <c r="A75" s="150" t="str">
        <v>2026-05-09</v>
      </c>
      <c r="B75" s="155" t="str">
        <v>May</v>
      </c>
      <c r="C75" s="151" t="n">
        <f>COUNTIF('Raw METAR'!$C$6:$C$3133,A75)</f>
        <v>25</v>
      </c>
      <c r="D75" s="151" t="n">
        <v>24</v>
      </c>
      <c r="E75" s="151" t="n">
        <f>COUNTIFS('Hourly Observations'!$D$6:$D$2718,A75,'Hourly Observations'!$F$6:$F$2718,"Accepted")</f>
        <v>24</v>
      </c>
      <c r="F75" s="152" t="n">
        <f>IFERROR(E75/D75,0)</f>
        <v>1</v>
      </c>
      <c r="G75" s="153" t="n">
        <f>IFERROR(SUMIFS('Hourly Observations'!$M$6:$M$2718,'Hourly Observations'!$D$6:$D$2718,A75)/E75,"")</f>
        <v>9.973421882666665</v>
      </c>
      <c r="H75" s="153" t="n">
        <v>9.8</v>
      </c>
      <c r="I75" s="153" t="n">
        <v>24.2</v>
      </c>
      <c r="J75" s="154" t="str">
        <v>2026-05-09 17:55 PDT</v>
      </c>
      <c r="K75" s="153" t="n">
        <v>29.9</v>
      </c>
      <c r="L75" s="154" t="str">
        <v>2026-05-09 18:23 PDT</v>
      </c>
      <c r="M75" s="155" t="str">
        <v>SW</v>
      </c>
      <c r="N75" s="153" t="n">
        <v>50</v>
      </c>
      <c r="O75" s="155" t="str">
        <v>NE</v>
      </c>
      <c r="P75" s="151" t="n">
        <f>COUNTIFS('Hourly Observations'!$D$6:$D$2718,A75,'Hourly Observations'!$M$6:$M$2718,"&gt;=10")</f>
        <v>12</v>
      </c>
      <c r="Q75" s="151" t="n">
        <v>7</v>
      </c>
      <c r="R75" s="151" t="n">
        <f>COUNTIFS('Hourly Observations'!$D$6:$D$2718,A75,'Hourly Observations'!$M$6:$M$2718,"&gt;=15")</f>
        <v>5</v>
      </c>
      <c r="S75" s="151" t="n">
        <v>5</v>
      </c>
      <c r="T75" s="151" t="n">
        <f>COUNTIFS('Hourly Observations'!$D$6:$D$2718,A75,'Hourly Observations'!$M$6:$M$2718,"&gt;=20")</f>
        <v>2</v>
      </c>
      <c r="U75" s="151" t="n">
        <v>2</v>
      </c>
      <c r="V75" s="151" t="n">
        <f>COUNTIFS('Hourly Observations'!$D$6:$D$2718,A75,'Hourly Observations'!$M$6:$M$2718,"&gt;=25")</f>
        <v>0</v>
      </c>
      <c r="W75" s="151" t="n">
        <v>0</v>
      </c>
      <c r="X75" s="151" t="n">
        <f>COUNTIFS('Hourly Observations'!$D$6:$D$2718,A75,'Hourly Observations'!$M$6:$M$2718,"&gt;=30")</f>
        <v>0</v>
      </c>
      <c r="Y75" s="156" t="n">
        <v>0</v>
      </c>
    </row>
    <row r="76" hidden="0">
      <c r="A76" s="150" t="str">
        <v>2026-05-10</v>
      </c>
      <c r="B76" s="155" t="str">
        <v>May</v>
      </c>
      <c r="C76" s="151" t="n">
        <f>COUNTIF('Raw METAR'!$C$6:$C$3133,A76)</f>
        <v>25</v>
      </c>
      <c r="D76" s="151" t="n">
        <v>24</v>
      </c>
      <c r="E76" s="151" t="n">
        <f>COUNTIFS('Hourly Observations'!$D$6:$D$2718,A76,'Hourly Observations'!$F$6:$F$2718,"Accepted")</f>
        <v>24</v>
      </c>
      <c r="F76" s="152" t="n">
        <f>IFERROR(E76/D76,0)</f>
        <v>1</v>
      </c>
      <c r="G76" s="153" t="n">
        <f>IFERROR(SUMIFS('Hourly Observations'!$M$6:$M$2718,'Hourly Observations'!$D$6:$D$2718,A76)/E76,"")</f>
        <v>8.055456136</v>
      </c>
      <c r="H76" s="153" t="n">
        <v>6.3</v>
      </c>
      <c r="I76" s="153" t="n">
        <v>23</v>
      </c>
      <c r="J76" s="154" t="str">
        <v>2026-05-10 17:55 PDT</v>
      </c>
      <c r="K76" s="153" t="n">
        <v>29.9</v>
      </c>
      <c r="L76" s="154" t="str">
        <v>2026-05-10 17:40 PDT</v>
      </c>
      <c r="M76" s="155" t="str">
        <v>SW</v>
      </c>
      <c r="N76" s="153" t="n">
        <v>66</v>
      </c>
      <c r="O76" s="155" t="str">
        <v>NE</v>
      </c>
      <c r="P76" s="151" t="n">
        <f>COUNTIFS('Hourly Observations'!$D$6:$D$2718,A76,'Hourly Observations'!$M$6:$M$2718,"&gt;=10")</f>
        <v>9</v>
      </c>
      <c r="Q76" s="151" t="n">
        <v>7</v>
      </c>
      <c r="R76" s="151" t="n">
        <f>COUNTIFS('Hourly Observations'!$D$6:$D$2718,A76,'Hourly Observations'!$M$6:$M$2718,"&gt;=15")</f>
        <v>4</v>
      </c>
      <c r="S76" s="151" t="n">
        <v>4</v>
      </c>
      <c r="T76" s="151" t="n">
        <f>COUNTIFS('Hourly Observations'!$D$6:$D$2718,A76,'Hourly Observations'!$M$6:$M$2718,"&gt;=20")</f>
        <v>2</v>
      </c>
      <c r="U76" s="151" t="n">
        <v>2</v>
      </c>
      <c r="V76" s="151" t="n">
        <f>COUNTIFS('Hourly Observations'!$D$6:$D$2718,A76,'Hourly Observations'!$M$6:$M$2718,"&gt;=25")</f>
        <v>0</v>
      </c>
      <c r="W76" s="151" t="n">
        <v>0</v>
      </c>
      <c r="X76" s="151" t="n">
        <f>COUNTIFS('Hourly Observations'!$D$6:$D$2718,A76,'Hourly Observations'!$M$6:$M$2718,"&gt;=30")</f>
        <v>0</v>
      </c>
      <c r="Y76" s="156" t="n">
        <v>0</v>
      </c>
    </row>
    <row r="77" hidden="0">
      <c r="A77" s="150" t="str">
        <v>2026-05-11</v>
      </c>
      <c r="B77" s="155" t="str">
        <v>May</v>
      </c>
      <c r="C77" s="151" t="n">
        <f>COUNTIF('Raw METAR'!$C$6:$C$3133,A77)</f>
        <v>34</v>
      </c>
      <c r="D77" s="151" t="n">
        <v>24</v>
      </c>
      <c r="E77" s="151" t="n">
        <f>COUNTIFS('Hourly Observations'!$D$6:$D$2718,A77,'Hourly Observations'!$F$6:$F$2718,"Accepted")</f>
        <v>23</v>
      </c>
      <c r="F77" s="152" t="n">
        <f>IFERROR(E77/D77,0)</f>
        <v>0.9583333333333334</v>
      </c>
      <c r="G77" s="153" t="n">
        <f>IFERROR(SUMIFS('Hourly Observations'!$M$6:$M$2718,'Hourly Observations'!$D$6:$D$2718,A77)/E77,"")</f>
        <v>9.106167805913042</v>
      </c>
      <c r="H77" s="153" t="n">
        <v>9.2</v>
      </c>
      <c r="I77" s="153" t="n">
        <v>21.9</v>
      </c>
      <c r="J77" s="154" t="str">
        <v>2026-05-11 17:55 PDT</v>
      </c>
      <c r="K77" s="153" t="n">
        <v>31.1</v>
      </c>
      <c r="L77" s="154" t="str">
        <v>2026-05-11 14:48 PDT</v>
      </c>
      <c r="M77" s="155" t="str">
        <v>SW</v>
      </c>
      <c r="N77" s="153" t="n">
        <v>47</v>
      </c>
      <c r="O77" s="155" t="str">
        <v>NE</v>
      </c>
      <c r="P77" s="151" t="n">
        <f>COUNTIFS('Hourly Observations'!$D$6:$D$2718,A77,'Hourly Observations'!$M$6:$M$2718,"&gt;=10")</f>
        <v>10</v>
      </c>
      <c r="Q77" s="151" t="n">
        <v>7</v>
      </c>
      <c r="R77" s="151" t="n">
        <f>COUNTIFS('Hourly Observations'!$D$6:$D$2718,A77,'Hourly Observations'!$M$6:$M$2718,"&gt;=15")</f>
        <v>6</v>
      </c>
      <c r="S77" s="151" t="n">
        <v>6</v>
      </c>
      <c r="T77" s="151" t="n">
        <f>COUNTIFS('Hourly Observations'!$D$6:$D$2718,A77,'Hourly Observations'!$M$6:$M$2718,"&gt;=20")</f>
        <v>1</v>
      </c>
      <c r="U77" s="151" t="n">
        <v>1</v>
      </c>
      <c r="V77" s="151" t="n">
        <f>COUNTIFS('Hourly Observations'!$D$6:$D$2718,A77,'Hourly Observations'!$M$6:$M$2718,"&gt;=25")</f>
        <v>0</v>
      </c>
      <c r="W77" s="151" t="n">
        <v>0</v>
      </c>
      <c r="X77" s="151" t="n">
        <f>COUNTIFS('Hourly Observations'!$D$6:$D$2718,A77,'Hourly Observations'!$M$6:$M$2718,"&gt;=30")</f>
        <v>0</v>
      </c>
      <c r="Y77" s="156" t="n">
        <v>0</v>
      </c>
    </row>
    <row r="78" hidden="0">
      <c r="A78" s="150" t="str">
        <v>2026-05-12</v>
      </c>
      <c r="B78" s="155" t="str">
        <v>May</v>
      </c>
      <c r="C78" s="151" t="n">
        <f>COUNTIF('Raw METAR'!$C$6:$C$3133,A78)</f>
        <v>32</v>
      </c>
      <c r="D78" s="151" t="n">
        <v>24</v>
      </c>
      <c r="E78" s="151" t="n">
        <f>COUNTIFS('Hourly Observations'!$D$6:$D$2718,A78,'Hourly Observations'!$F$6:$F$2718,"Accepted")</f>
        <v>24</v>
      </c>
      <c r="F78" s="152" t="n">
        <f>IFERROR(E78/D78,0)</f>
        <v>1</v>
      </c>
      <c r="G78" s="153" t="n">
        <f>IFERROR(SUMIFS('Hourly Observations'!$M$6:$M$2718,'Hourly Observations'!$D$6:$D$2718,A78)/E78,"")</f>
        <v>10.117269313666668</v>
      </c>
      <c r="H78" s="153" t="n">
        <v>7.5</v>
      </c>
      <c r="I78" s="153" t="n">
        <v>24.2</v>
      </c>
      <c r="J78" s="154" t="str">
        <v>2026-05-12 17:55 PDT</v>
      </c>
      <c r="K78" s="153" t="n">
        <v>38</v>
      </c>
      <c r="L78" s="154" t="str">
        <v>2026-05-12 15:21 PDT</v>
      </c>
      <c r="M78" s="155" t="str">
        <v>SW</v>
      </c>
      <c r="N78" s="153" t="n">
        <v>48</v>
      </c>
      <c r="O78" s="155" t="str">
        <v>NE</v>
      </c>
      <c r="P78" s="151" t="n">
        <f>COUNTIFS('Hourly Observations'!$D$6:$D$2718,A78,'Hourly Observations'!$M$6:$M$2718,"&gt;=10")</f>
        <v>11</v>
      </c>
      <c r="Q78" s="151" t="n">
        <v>10</v>
      </c>
      <c r="R78" s="151" t="n">
        <f>COUNTIFS('Hourly Observations'!$D$6:$D$2718,A78,'Hourly Observations'!$M$6:$M$2718,"&gt;=15")</f>
        <v>7</v>
      </c>
      <c r="S78" s="151" t="n">
        <v>6</v>
      </c>
      <c r="T78" s="151" t="n">
        <f>COUNTIFS('Hourly Observations'!$D$6:$D$2718,A78,'Hourly Observations'!$M$6:$M$2718,"&gt;=20")</f>
        <v>4</v>
      </c>
      <c r="U78" s="151" t="n">
        <v>4</v>
      </c>
      <c r="V78" s="151" t="n">
        <f>COUNTIFS('Hourly Observations'!$D$6:$D$2718,A78,'Hourly Observations'!$M$6:$M$2718,"&gt;=25")</f>
        <v>0</v>
      </c>
      <c r="W78" s="151" t="n">
        <v>0</v>
      </c>
      <c r="X78" s="151" t="n">
        <f>COUNTIFS('Hourly Observations'!$D$6:$D$2718,A78,'Hourly Observations'!$M$6:$M$2718,"&gt;=30")</f>
        <v>0</v>
      </c>
      <c r="Y78" s="156" t="n">
        <v>0</v>
      </c>
    </row>
    <row r="79" hidden="0">
      <c r="A79" s="150" t="str">
        <v>2026-05-13</v>
      </c>
      <c r="B79" s="155" t="str">
        <v>May</v>
      </c>
      <c r="C79" s="151" t="n">
        <f>COUNTIF('Raw METAR'!$C$6:$C$3133,A79)</f>
        <v>31</v>
      </c>
      <c r="D79" s="151" t="n">
        <v>24</v>
      </c>
      <c r="E79" s="151" t="n">
        <f>COUNTIFS('Hourly Observations'!$D$6:$D$2718,A79,'Hourly Observations'!$F$6:$F$2718,"Accepted")</f>
        <v>24</v>
      </c>
      <c r="F79" s="152" t="n">
        <f>IFERROR(E79/D79,0)</f>
        <v>1</v>
      </c>
      <c r="G79" s="153" t="n">
        <f>IFERROR(SUMIFS('Hourly Observations'!$M$6:$M$2718,'Hourly Observations'!$D$6:$D$2718,A79)/E79,"")</f>
        <v>19.515301472333334</v>
      </c>
      <c r="H79" s="153" t="n">
        <v>19.6</v>
      </c>
      <c r="I79" s="153" t="n">
        <v>28.8</v>
      </c>
      <c r="J79" s="154" t="str">
        <v>2026-05-13 13:55 PDT</v>
      </c>
      <c r="K79" s="153" t="n">
        <v>43.7</v>
      </c>
      <c r="L79" s="154" t="str">
        <v>2026-05-13 16:43 PDT</v>
      </c>
      <c r="M79" s="155" t="str">
        <v>SW</v>
      </c>
      <c r="N79" s="153" t="n">
        <v>50</v>
      </c>
      <c r="O79" s="155" t="str">
        <v>NE</v>
      </c>
      <c r="P79" s="151" t="n">
        <f>COUNTIFS('Hourly Observations'!$D$6:$D$2718,A79,'Hourly Observations'!$M$6:$M$2718,"&gt;=10")</f>
        <v>24</v>
      </c>
      <c r="Q79" s="151" t="n">
        <v>24</v>
      </c>
      <c r="R79" s="151" t="n">
        <f>COUNTIFS('Hourly Observations'!$D$6:$D$2718,A79,'Hourly Observations'!$M$6:$M$2718,"&gt;=15")</f>
        <v>16</v>
      </c>
      <c r="S79" s="151" t="n">
        <v>14</v>
      </c>
      <c r="T79" s="151" t="n">
        <f>COUNTIFS('Hourly Observations'!$D$6:$D$2718,A79,'Hourly Observations'!$M$6:$M$2718,"&gt;=20")</f>
        <v>12</v>
      </c>
      <c r="U79" s="151" t="n">
        <v>10</v>
      </c>
      <c r="V79" s="151" t="n">
        <f>COUNTIFS('Hourly Observations'!$D$6:$D$2718,A79,'Hourly Observations'!$M$6:$M$2718,"&gt;=25")</f>
        <v>6</v>
      </c>
      <c r="W79" s="151" t="n">
        <v>5</v>
      </c>
      <c r="X79" s="151" t="n">
        <f>COUNTIFS('Hourly Observations'!$D$6:$D$2718,A79,'Hourly Observations'!$M$6:$M$2718,"&gt;=30")</f>
        <v>0</v>
      </c>
      <c r="Y79" s="156" t="n">
        <v>0</v>
      </c>
    </row>
    <row r="80" hidden="0">
      <c r="A80" s="150" t="str">
        <v>2026-05-14</v>
      </c>
      <c r="B80" s="155" t="str">
        <v>May</v>
      </c>
      <c r="C80" s="151" t="n">
        <f>COUNTIF('Raw METAR'!$C$6:$C$3133,A80)</f>
        <v>25</v>
      </c>
      <c r="D80" s="151" t="n">
        <v>24</v>
      </c>
      <c r="E80" s="151" t="n">
        <f>COUNTIFS('Hourly Observations'!$D$6:$D$2718,A80,'Hourly Observations'!$F$6:$F$2718,"Accepted")</f>
        <v>24</v>
      </c>
      <c r="F80" s="152" t="n">
        <f>IFERROR(E80/D80,0)</f>
        <v>1</v>
      </c>
      <c r="G80" s="153" t="n">
        <f>IFERROR(SUMIFS('Hourly Observations'!$M$6:$M$2718,'Hourly Observations'!$D$6:$D$2718,A80)/E80,"")</f>
        <v>12.274980778666668</v>
      </c>
      <c r="H80" s="153" t="n">
        <v>13.8</v>
      </c>
      <c r="I80" s="153" t="n">
        <v>25.3</v>
      </c>
      <c r="J80" s="154" t="str">
        <v>2026-05-14 17:55 PDT</v>
      </c>
      <c r="K80" s="153" t="n">
        <v>33.4</v>
      </c>
      <c r="L80" s="154" t="str">
        <v>2026-05-14 17:44 PDT</v>
      </c>
      <c r="M80" s="155" t="str">
        <v>SW</v>
      </c>
      <c r="N80" s="153" t="n">
        <v>48</v>
      </c>
      <c r="O80" s="155" t="str">
        <v>NE</v>
      </c>
      <c r="P80" s="151" t="n">
        <f>COUNTIFS('Hourly Observations'!$D$6:$D$2718,A80,'Hourly Observations'!$M$6:$M$2718,"&gt;=10")</f>
        <v>16</v>
      </c>
      <c r="Q80" s="151" t="n">
        <v>8</v>
      </c>
      <c r="R80" s="151" t="n">
        <f>COUNTIFS('Hourly Observations'!$D$6:$D$2718,A80,'Hourly Observations'!$M$6:$M$2718,"&gt;=15")</f>
        <v>7</v>
      </c>
      <c r="S80" s="151" t="n">
        <v>4</v>
      </c>
      <c r="T80" s="151" t="n">
        <f>COUNTIFS('Hourly Observations'!$D$6:$D$2718,A80,'Hourly Observations'!$M$6:$M$2718,"&gt;=20")</f>
        <v>2</v>
      </c>
      <c r="U80" s="151" t="n">
        <v>2</v>
      </c>
      <c r="V80" s="151" t="n">
        <f>COUNTIFS('Hourly Observations'!$D$6:$D$2718,A80,'Hourly Observations'!$M$6:$M$2718,"&gt;=25")</f>
        <v>1</v>
      </c>
      <c r="W80" s="151" t="n">
        <v>1</v>
      </c>
      <c r="X80" s="151" t="n">
        <f>COUNTIFS('Hourly Observations'!$D$6:$D$2718,A80,'Hourly Observations'!$M$6:$M$2718,"&gt;=30")</f>
        <v>0</v>
      </c>
      <c r="Y80" s="156" t="n">
        <v>0</v>
      </c>
    </row>
    <row r="81" hidden="0">
      <c r="A81" s="150" t="str">
        <v>2026-05-15</v>
      </c>
      <c r="B81" s="155" t="str">
        <v>May</v>
      </c>
      <c r="C81" s="151" t="n">
        <f>COUNTIF('Raw METAR'!$C$6:$C$3133,A81)</f>
        <v>26</v>
      </c>
      <c r="D81" s="151" t="n">
        <v>24</v>
      </c>
      <c r="E81" s="151" t="n">
        <f>COUNTIFS('Hourly Observations'!$D$6:$D$2718,A81,'Hourly Observations'!$F$6:$F$2718,"Accepted")</f>
        <v>24</v>
      </c>
      <c r="F81" s="152" t="n">
        <f>IFERROR(E81/D81,0)</f>
        <v>1</v>
      </c>
      <c r="G81" s="153" t="n">
        <f>IFERROR(SUMIFS('Hourly Observations'!$M$6:$M$2718,'Hourly Observations'!$D$6:$D$2718,A81)/E81,"")</f>
        <v>16.542454564999996</v>
      </c>
      <c r="H81" s="153" t="n">
        <v>13.8</v>
      </c>
      <c r="I81" s="153" t="n">
        <v>27.6</v>
      </c>
      <c r="J81" s="154" t="str">
        <v>2026-05-15 18:55 PDT</v>
      </c>
      <c r="K81" s="153" t="n">
        <v>39.1</v>
      </c>
      <c r="L81" s="154" t="str">
        <v>2026-05-15 18:34 PDT</v>
      </c>
      <c r="M81" s="155" t="str">
        <v>SW</v>
      </c>
      <c r="N81" s="153" t="n">
        <v>65</v>
      </c>
      <c r="O81" s="155" t="str">
        <v>NE</v>
      </c>
      <c r="P81" s="151" t="n">
        <f>COUNTIFS('Hourly Observations'!$D$6:$D$2718,A81,'Hourly Observations'!$M$6:$M$2718,"&gt;=10")</f>
        <v>24</v>
      </c>
      <c r="Q81" s="151" t="n">
        <v>24</v>
      </c>
      <c r="R81" s="151" t="n">
        <f>COUNTIFS('Hourly Observations'!$D$6:$D$2718,A81,'Hourly Observations'!$M$6:$M$2718,"&gt;=15")</f>
        <v>10</v>
      </c>
      <c r="S81" s="151" t="n">
        <v>10</v>
      </c>
      <c r="T81" s="151" t="n">
        <f>COUNTIFS('Hourly Observations'!$D$6:$D$2718,A81,'Hourly Observations'!$M$6:$M$2718,"&gt;=20")</f>
        <v>6</v>
      </c>
      <c r="U81" s="151" t="n">
        <v>6</v>
      </c>
      <c r="V81" s="151" t="n">
        <f>COUNTIFS('Hourly Observations'!$D$6:$D$2718,A81,'Hourly Observations'!$M$6:$M$2718,"&gt;=25")</f>
        <v>2</v>
      </c>
      <c r="W81" s="151" t="n">
        <v>1</v>
      </c>
      <c r="X81" s="151" t="n">
        <f>COUNTIFS('Hourly Observations'!$D$6:$D$2718,A81,'Hourly Observations'!$M$6:$M$2718,"&gt;=30")</f>
        <v>0</v>
      </c>
      <c r="Y81" s="156" t="n">
        <v>0</v>
      </c>
    </row>
    <row r="82" hidden="0">
      <c r="A82" s="150" t="str">
        <v>2026-05-16</v>
      </c>
      <c r="B82" s="155" t="str">
        <v>May</v>
      </c>
      <c r="C82" s="151" t="n">
        <f>COUNTIF('Raw METAR'!$C$6:$C$3133,A82)</f>
        <v>41</v>
      </c>
      <c r="D82" s="151" t="n">
        <v>24</v>
      </c>
      <c r="E82" s="151" t="n">
        <f>COUNTIFS('Hourly Observations'!$D$6:$D$2718,A82,'Hourly Observations'!$F$6:$F$2718,"Accepted")</f>
        <v>24</v>
      </c>
      <c r="F82" s="152" t="n">
        <f>IFERROR(E82/D82,0)</f>
        <v>1</v>
      </c>
      <c r="G82" s="153" t="n">
        <f>IFERROR(SUMIFS('Hourly Observations'!$M$6:$M$2718,'Hourly Observations'!$D$6:$D$2718,A82)/E82,"")</f>
        <v>19.51530147233333</v>
      </c>
      <c r="H82" s="153" t="n">
        <v>21.3</v>
      </c>
      <c r="I82" s="153" t="n">
        <v>28.8</v>
      </c>
      <c r="J82" s="154" t="str">
        <v>2026-05-16 12:03 PDT</v>
      </c>
      <c r="K82" s="153" t="n">
        <v>40.3</v>
      </c>
      <c r="L82" s="154" t="str">
        <v>2026-05-16 18:38 PDT</v>
      </c>
      <c r="M82" s="155" t="str">
        <v>W</v>
      </c>
      <c r="N82" s="153" t="n">
        <v>78</v>
      </c>
      <c r="O82" s="155" t="str">
        <v>E</v>
      </c>
      <c r="P82" s="151" t="n">
        <f>COUNTIFS('Hourly Observations'!$D$6:$D$2718,A82,'Hourly Observations'!$M$6:$M$2718,"&gt;=10")</f>
        <v>22</v>
      </c>
      <c r="Q82" s="151" t="n">
        <v>17</v>
      </c>
      <c r="R82" s="151" t="n">
        <f>COUNTIFS('Hourly Observations'!$D$6:$D$2718,A82,'Hourly Observations'!$M$6:$M$2718,"&gt;=15")</f>
        <v>16</v>
      </c>
      <c r="S82" s="151" t="n">
        <v>14</v>
      </c>
      <c r="T82" s="151" t="n">
        <f>COUNTIFS('Hourly Observations'!$D$6:$D$2718,A82,'Hourly Observations'!$M$6:$M$2718,"&gt;=20")</f>
        <v>13</v>
      </c>
      <c r="U82" s="151" t="n">
        <v>11</v>
      </c>
      <c r="V82" s="151" t="n">
        <f>COUNTIFS('Hourly Observations'!$D$6:$D$2718,A82,'Hourly Observations'!$M$6:$M$2718,"&gt;=25")</f>
        <v>4</v>
      </c>
      <c r="W82" s="151" t="n">
        <v>4</v>
      </c>
      <c r="X82" s="151" t="n">
        <f>COUNTIFS('Hourly Observations'!$D$6:$D$2718,A82,'Hourly Observations'!$M$6:$M$2718,"&gt;=30")</f>
        <v>0</v>
      </c>
      <c r="Y82" s="156" t="n">
        <v>0</v>
      </c>
    </row>
    <row r="83" hidden="0">
      <c r="A83" s="150" t="str">
        <v>2026-05-17</v>
      </c>
      <c r="B83" s="155" t="str">
        <v>May</v>
      </c>
      <c r="C83" s="151" t="n">
        <f>COUNTIF('Raw METAR'!$C$6:$C$3133,A83)</f>
        <v>35</v>
      </c>
      <c r="D83" s="151" t="n">
        <v>24</v>
      </c>
      <c r="E83" s="151" t="n">
        <f>COUNTIFS('Hourly Observations'!$D$6:$D$2718,A83,'Hourly Observations'!$F$6:$F$2718,"Accepted")</f>
        <v>24</v>
      </c>
      <c r="F83" s="152" t="n">
        <f>IFERROR(E83/D83,0)</f>
        <v>1</v>
      </c>
      <c r="G83" s="153" t="n">
        <f>IFERROR(SUMIFS('Hourly Observations'!$M$6:$M$2718,'Hourly Observations'!$D$6:$D$2718,A83)/E83,"")</f>
        <v>17.213742576333335</v>
      </c>
      <c r="H83" s="153" t="n">
        <v>15.5</v>
      </c>
      <c r="I83" s="153" t="n">
        <v>29.9</v>
      </c>
      <c r="J83" s="154" t="str">
        <v>2026-05-17 15:30 PDT</v>
      </c>
      <c r="K83" s="153" t="n">
        <v>41.4</v>
      </c>
      <c r="L83" s="154" t="str">
        <v>2026-05-17 15:23 PDT</v>
      </c>
      <c r="M83" s="155" t="str">
        <v>W</v>
      </c>
      <c r="N83" s="153" t="n">
        <v>77</v>
      </c>
      <c r="O83" s="155" t="str">
        <v>E</v>
      </c>
      <c r="P83" s="151" t="n">
        <f>COUNTIFS('Hourly Observations'!$D$6:$D$2718,A83,'Hourly Observations'!$M$6:$M$2718,"&gt;=10")</f>
        <v>23</v>
      </c>
      <c r="Q83" s="151" t="n">
        <v>23</v>
      </c>
      <c r="R83" s="151" t="n">
        <f>COUNTIFS('Hourly Observations'!$D$6:$D$2718,A83,'Hourly Observations'!$M$6:$M$2718,"&gt;=15")</f>
        <v>12</v>
      </c>
      <c r="S83" s="151" t="n">
        <v>11</v>
      </c>
      <c r="T83" s="151" t="n">
        <f>COUNTIFS('Hourly Observations'!$D$6:$D$2718,A83,'Hourly Observations'!$M$6:$M$2718,"&gt;=20")</f>
        <v>8</v>
      </c>
      <c r="U83" s="151" t="n">
        <v>8</v>
      </c>
      <c r="V83" s="151" t="n">
        <f>COUNTIFS('Hourly Observations'!$D$6:$D$2718,A83,'Hourly Observations'!$M$6:$M$2718,"&gt;=25")</f>
        <v>1</v>
      </c>
      <c r="W83" s="151" t="n">
        <v>1</v>
      </c>
      <c r="X83" s="151" t="n">
        <f>COUNTIFS('Hourly Observations'!$D$6:$D$2718,A83,'Hourly Observations'!$M$6:$M$2718,"&gt;=30")</f>
        <v>0</v>
      </c>
      <c r="Y83" s="156" t="n">
        <v>0</v>
      </c>
    </row>
    <row r="84" hidden="0">
      <c r="A84" s="150" t="str">
        <v>2026-05-18</v>
      </c>
      <c r="B84" s="155" t="str">
        <v>May</v>
      </c>
      <c r="C84" s="151" t="n">
        <f>COUNTIF('Raw METAR'!$C$6:$C$3133,A84)</f>
        <v>31</v>
      </c>
      <c r="D84" s="151" t="n">
        <v>24</v>
      </c>
      <c r="E84" s="151" t="n">
        <f>COUNTIFS('Hourly Observations'!$D$6:$D$2718,A84,'Hourly Observations'!$F$6:$F$2718,"Accepted")</f>
        <v>24</v>
      </c>
      <c r="F84" s="152" t="n">
        <f>IFERROR(E84/D84,0)</f>
        <v>1</v>
      </c>
      <c r="G84" s="153" t="n">
        <f>IFERROR(SUMIFS('Hourly Observations'!$M$6:$M$2718,'Hourly Observations'!$D$6:$D$2718,A84)/E84,"")</f>
        <v>10.165218457333333</v>
      </c>
      <c r="H84" s="153" t="n">
        <v>11.5</v>
      </c>
      <c r="I84" s="153" t="n">
        <v>23</v>
      </c>
      <c r="J84" s="154" t="str">
        <v>2026-05-18 10:10 PDT</v>
      </c>
      <c r="K84" s="153" t="n">
        <v>35.7</v>
      </c>
      <c r="L84" s="154" t="str">
        <v>2026-05-18 11:49 PDT</v>
      </c>
      <c r="M84" s="155" t="str">
        <v>NE</v>
      </c>
      <c r="N84" s="153" t="n">
        <v>216</v>
      </c>
      <c r="O84" s="155" t="str">
        <v>SW</v>
      </c>
      <c r="P84" s="151" t="n">
        <f>COUNTIFS('Hourly Observations'!$D$6:$D$2718,A84,'Hourly Observations'!$M$6:$M$2718,"&gt;=10")</f>
        <v>14</v>
      </c>
      <c r="Q84" s="151" t="n">
        <v>10</v>
      </c>
      <c r="R84" s="151" t="n">
        <f>COUNTIFS('Hourly Observations'!$D$6:$D$2718,A84,'Hourly Observations'!$M$6:$M$2718,"&gt;=15")</f>
        <v>4</v>
      </c>
      <c r="S84" s="151" t="n">
        <v>3</v>
      </c>
      <c r="T84" s="151" t="n">
        <f>COUNTIFS('Hourly Observations'!$D$6:$D$2718,A84,'Hourly Observations'!$M$6:$M$2718,"&gt;=20")</f>
        <v>1</v>
      </c>
      <c r="U84" s="151" t="n">
        <v>1</v>
      </c>
      <c r="V84" s="151" t="n">
        <f>COUNTIFS('Hourly Observations'!$D$6:$D$2718,A84,'Hourly Observations'!$M$6:$M$2718,"&gt;=25")</f>
        <v>0</v>
      </c>
      <c r="W84" s="151" t="n">
        <v>0</v>
      </c>
      <c r="X84" s="151" t="n">
        <f>COUNTIFS('Hourly Observations'!$D$6:$D$2718,A84,'Hourly Observations'!$M$6:$M$2718,"&gt;=30")</f>
        <v>0</v>
      </c>
      <c r="Y84" s="156" t="n">
        <v>0</v>
      </c>
    </row>
    <row r="85" hidden="0">
      <c r="A85" s="150" t="str">
        <v>2026-05-19</v>
      </c>
      <c r="B85" s="155" t="str">
        <v>May</v>
      </c>
      <c r="C85" s="151" t="n">
        <f>COUNTIF('Raw METAR'!$C$6:$C$3133,A85)</f>
        <v>23</v>
      </c>
      <c r="D85" s="151" t="n">
        <v>24</v>
      </c>
      <c r="E85" s="151" t="n">
        <f>COUNTIFS('Hourly Observations'!$D$6:$D$2718,A85,'Hourly Observations'!$F$6:$F$2718,"Accepted")</f>
        <v>23</v>
      </c>
      <c r="F85" s="152" t="n">
        <f>IFERROR(E85/D85,0)</f>
        <v>0.9583333333333334</v>
      </c>
      <c r="G85" s="153" t="n">
        <f>IFERROR(SUMIFS('Hourly Observations'!$M$6:$M$2718,'Hourly Observations'!$D$6:$D$2718,A85)/E85,"")</f>
        <v>4.302914457739131</v>
      </c>
      <c r="H85" s="153" t="n">
        <v>4.6</v>
      </c>
      <c r="I85" s="153" t="n">
        <v>12.7</v>
      </c>
      <c r="J85" s="154" t="str">
        <v>2026-05-19 12:55 PDT</v>
      </c>
      <c r="K85" s="153" t="n">
        <v>21.9</v>
      </c>
      <c r="L85" s="154" t="str">
        <v>2026-05-19 13:55 PDT</v>
      </c>
      <c r="M85" s="155" t="str">
        <v>E</v>
      </c>
      <c r="N85" s="153" t="n">
        <v>229</v>
      </c>
      <c r="O85" s="155" t="str">
        <v>SW</v>
      </c>
      <c r="P85" s="151" t="n">
        <f>COUNTIFS('Hourly Observations'!$D$6:$D$2718,A85,'Hourly Observations'!$M$6:$M$2718,"&gt;=10")</f>
        <v>2</v>
      </c>
      <c r="Q85" s="151" t="n">
        <v>2</v>
      </c>
      <c r="R85" s="151" t="n">
        <f>COUNTIFS('Hourly Observations'!$D$6:$D$2718,A85,'Hourly Observations'!$M$6:$M$2718,"&gt;=15")</f>
        <v>0</v>
      </c>
      <c r="S85" s="151" t="n">
        <v>0</v>
      </c>
      <c r="T85" s="151" t="n">
        <f>COUNTIFS('Hourly Observations'!$D$6:$D$2718,A85,'Hourly Observations'!$M$6:$M$2718,"&gt;=20")</f>
        <v>0</v>
      </c>
      <c r="U85" s="151" t="n">
        <v>0</v>
      </c>
      <c r="V85" s="151" t="n">
        <f>COUNTIFS('Hourly Observations'!$D$6:$D$2718,A85,'Hourly Observations'!$M$6:$M$2718,"&gt;=25")</f>
        <v>0</v>
      </c>
      <c r="W85" s="151" t="n">
        <v>0</v>
      </c>
      <c r="X85" s="151" t="n">
        <f>COUNTIFS('Hourly Observations'!$D$6:$D$2718,A85,'Hourly Observations'!$M$6:$M$2718,"&gt;=30")</f>
        <v>0</v>
      </c>
      <c r="Y85" s="156" t="n">
        <v>0</v>
      </c>
    </row>
    <row r="86" hidden="0">
      <c r="A86" s="150" t="str">
        <v>2026-05-20</v>
      </c>
      <c r="B86" s="155" t="str">
        <v>May</v>
      </c>
      <c r="C86" s="151" t="n">
        <f>COUNTIF('Raw METAR'!$C$6:$C$3133,A86)</f>
        <v>22</v>
      </c>
      <c r="D86" s="151" t="n">
        <v>24</v>
      </c>
      <c r="E86" s="151" t="n">
        <f>COUNTIFS('Hourly Observations'!$D$6:$D$2718,A86,'Hourly Observations'!$F$6:$F$2718,"Accepted")</f>
        <v>22</v>
      </c>
      <c r="F86" s="152" t="n">
        <f>IFERROR(E86/D86,0)</f>
        <v>0.9166666666666666</v>
      </c>
      <c r="G86" s="153" t="n">
        <f>IFERROR(SUMIFS('Hourly Observations'!$M$6:$M$2718,'Hourly Observations'!$D$6:$D$2718,A86)/E86,"")</f>
        <v>5.283123829454545</v>
      </c>
      <c r="H86" s="153" t="n">
        <v>4.6</v>
      </c>
      <c r="I86" s="153" t="n">
        <v>17.3</v>
      </c>
      <c r="J86" s="154" t="str">
        <v>2026-05-20 19:55 PDT</v>
      </c>
      <c r="K86" s="163"/>
      <c r="L86" s="154" t="str"/>
      <c r="M86" s="155" t="str">
        <v>SW</v>
      </c>
      <c r="N86" s="153" t="n">
        <v>48</v>
      </c>
      <c r="O86" s="155" t="str">
        <v>NE</v>
      </c>
      <c r="P86" s="151" t="n">
        <f>COUNTIFS('Hourly Observations'!$D$6:$D$2718,A86,'Hourly Observations'!$M$6:$M$2718,"&gt;=10")</f>
        <v>4</v>
      </c>
      <c r="Q86" s="151" t="n">
        <v>3</v>
      </c>
      <c r="R86" s="151" t="n">
        <f>COUNTIFS('Hourly Observations'!$D$6:$D$2718,A86,'Hourly Observations'!$M$6:$M$2718,"&gt;=15")</f>
        <v>2</v>
      </c>
      <c r="S86" s="151" t="n">
        <v>2</v>
      </c>
      <c r="T86" s="151" t="n">
        <f>COUNTIFS('Hourly Observations'!$D$6:$D$2718,A86,'Hourly Observations'!$M$6:$M$2718,"&gt;=20")</f>
        <v>0</v>
      </c>
      <c r="U86" s="151" t="n">
        <v>0</v>
      </c>
      <c r="V86" s="151" t="n">
        <f>COUNTIFS('Hourly Observations'!$D$6:$D$2718,A86,'Hourly Observations'!$M$6:$M$2718,"&gt;=25")</f>
        <v>0</v>
      </c>
      <c r="W86" s="151" t="n">
        <v>0</v>
      </c>
      <c r="X86" s="151" t="n">
        <f>COUNTIFS('Hourly Observations'!$D$6:$D$2718,A86,'Hourly Observations'!$M$6:$M$2718,"&gt;=30")</f>
        <v>0</v>
      </c>
      <c r="Y86" s="156" t="n">
        <v>0</v>
      </c>
    </row>
    <row r="87" hidden="0">
      <c r="A87" s="150" t="str">
        <v>2026-05-21</v>
      </c>
      <c r="B87" s="155" t="str">
        <v>May</v>
      </c>
      <c r="C87" s="151" t="n">
        <f>COUNTIF('Raw METAR'!$C$6:$C$3133,A87)</f>
        <v>24</v>
      </c>
      <c r="D87" s="151" t="n">
        <v>24</v>
      </c>
      <c r="E87" s="151" t="n">
        <f>COUNTIFS('Hourly Observations'!$D$6:$D$2718,A87,'Hourly Observations'!$F$6:$F$2718,"Accepted")</f>
        <v>22</v>
      </c>
      <c r="F87" s="152" t="n">
        <f>IFERROR(E87/D87,0)</f>
        <v>0.9166666666666666</v>
      </c>
      <c r="G87" s="153" t="n">
        <f>IFERROR(SUMIFS('Hourly Observations'!$M$6:$M$2718,'Hourly Observations'!$D$6:$D$2718,A87)/E87,"")</f>
        <v>10.357015032000001</v>
      </c>
      <c r="H87" s="153" t="n">
        <v>8.6</v>
      </c>
      <c r="I87" s="153" t="n">
        <v>24.2</v>
      </c>
      <c r="J87" s="154" t="str">
        <v>2026-05-21 16:55 PDT</v>
      </c>
      <c r="K87" s="153" t="n">
        <v>32.2</v>
      </c>
      <c r="L87" s="154" t="str">
        <v>2026-05-21 18:24 PDT</v>
      </c>
      <c r="M87" s="155" t="str">
        <v>SW</v>
      </c>
      <c r="N87" s="153" t="n">
        <v>41</v>
      </c>
      <c r="O87" s="155" t="str">
        <v>NE</v>
      </c>
      <c r="P87" s="151" t="n">
        <f>COUNTIFS('Hourly Observations'!$D$6:$D$2718,A87,'Hourly Observations'!$M$6:$M$2718,"&gt;=10")</f>
        <v>9</v>
      </c>
      <c r="Q87" s="151" t="n">
        <v>6</v>
      </c>
      <c r="R87" s="151" t="n">
        <f>COUNTIFS('Hourly Observations'!$D$6:$D$2718,A87,'Hourly Observations'!$M$6:$M$2718,"&gt;=15")</f>
        <v>3</v>
      </c>
      <c r="S87" s="151" t="n">
        <v>2</v>
      </c>
      <c r="T87" s="151" t="n">
        <f>COUNTIFS('Hourly Observations'!$D$6:$D$2718,A87,'Hourly Observations'!$M$6:$M$2718,"&gt;=20")</f>
        <v>2</v>
      </c>
      <c r="U87" s="151" t="n">
        <v>1</v>
      </c>
      <c r="V87" s="151" t="n">
        <f>COUNTIFS('Hourly Observations'!$D$6:$D$2718,A87,'Hourly Observations'!$M$6:$M$2718,"&gt;=25")</f>
        <v>0</v>
      </c>
      <c r="W87" s="151" t="n">
        <v>0</v>
      </c>
      <c r="X87" s="151" t="n">
        <f>COUNTIFS('Hourly Observations'!$D$6:$D$2718,A87,'Hourly Observations'!$M$6:$M$2718,"&gt;=30")</f>
        <v>0</v>
      </c>
      <c r="Y87" s="156" t="n">
        <v>0</v>
      </c>
    </row>
    <row r="88" hidden="0">
      <c r="A88" s="150" t="str">
        <v>2026-05-22</v>
      </c>
      <c r="B88" s="155" t="str">
        <v>May</v>
      </c>
      <c r="C88" s="151" t="n">
        <f>COUNTIF('Raw METAR'!$C$6:$C$3133,A88)</f>
        <v>25</v>
      </c>
      <c r="D88" s="151" t="n">
        <v>24</v>
      </c>
      <c r="E88" s="151" t="n">
        <f>COUNTIFS('Hourly Observations'!$D$6:$D$2718,A88,'Hourly Observations'!$F$6:$F$2718,"Accepted")</f>
        <v>24</v>
      </c>
      <c r="F88" s="152" t="n">
        <f>IFERROR(E88/D88,0)</f>
        <v>1</v>
      </c>
      <c r="G88" s="153" t="n">
        <f>IFERROR(SUMIFS('Hourly Observations'!$M$6:$M$2718,'Hourly Observations'!$D$6:$D$2718,A88)/E88,"")</f>
        <v>12.706523071666668</v>
      </c>
      <c r="H88" s="153" t="n">
        <v>11.5</v>
      </c>
      <c r="I88" s="153" t="n">
        <v>25.3</v>
      </c>
      <c r="J88" s="154" t="str">
        <v>2026-05-22 17:55 PDT</v>
      </c>
      <c r="K88" s="153" t="n">
        <v>33.4</v>
      </c>
      <c r="L88" s="154" t="str">
        <v>2026-05-22 16:44 PDT</v>
      </c>
      <c r="M88" s="155" t="str">
        <v>SW</v>
      </c>
      <c r="N88" s="153" t="n">
        <v>41</v>
      </c>
      <c r="O88" s="155" t="str">
        <v>NE</v>
      </c>
      <c r="P88" s="151" t="n">
        <f>COUNTIFS('Hourly Observations'!$D$6:$D$2718,A88,'Hourly Observations'!$M$6:$M$2718,"&gt;=10")</f>
        <v>18</v>
      </c>
      <c r="Q88" s="151" t="n">
        <v>10</v>
      </c>
      <c r="R88" s="151" t="n">
        <f>COUNTIFS('Hourly Observations'!$D$6:$D$2718,A88,'Hourly Observations'!$M$6:$M$2718,"&gt;=15")</f>
        <v>6</v>
      </c>
      <c r="S88" s="151" t="n">
        <v>6</v>
      </c>
      <c r="T88" s="151" t="n">
        <f>COUNTIFS('Hourly Observations'!$D$6:$D$2718,A88,'Hourly Observations'!$M$6:$M$2718,"&gt;=20")</f>
        <v>4</v>
      </c>
      <c r="U88" s="151" t="n">
        <v>4</v>
      </c>
      <c r="V88" s="151" t="n">
        <f>COUNTIFS('Hourly Observations'!$D$6:$D$2718,A88,'Hourly Observations'!$M$6:$M$2718,"&gt;=25")</f>
        <v>1</v>
      </c>
      <c r="W88" s="151" t="n">
        <v>1</v>
      </c>
      <c r="X88" s="151" t="n">
        <f>COUNTIFS('Hourly Observations'!$D$6:$D$2718,A88,'Hourly Observations'!$M$6:$M$2718,"&gt;=30")</f>
        <v>0</v>
      </c>
      <c r="Y88" s="156" t="n">
        <v>0</v>
      </c>
    </row>
    <row r="89" hidden="0">
      <c r="A89" s="150" t="str">
        <v>2026-05-23</v>
      </c>
      <c r="B89" s="155" t="str">
        <v>May</v>
      </c>
      <c r="C89" s="151" t="n">
        <f>COUNTIF('Raw METAR'!$C$6:$C$3133,A89)</f>
        <v>20</v>
      </c>
      <c r="D89" s="151" t="n">
        <v>24</v>
      </c>
      <c r="E89" s="151" t="n">
        <f>COUNTIFS('Hourly Observations'!$D$6:$D$2718,A89,'Hourly Observations'!$F$6:$F$2718,"Accepted")</f>
        <v>18</v>
      </c>
      <c r="F89" s="152" t="n">
        <f>IFERROR(E89/D89,0)</f>
        <v>0.75</v>
      </c>
      <c r="G89" s="153" t="n">
        <f>IFERROR(SUMIFS('Hourly Observations'!$M$6:$M$2718,'Hourly Observations'!$D$6:$D$2718,A89)/E89,"")</f>
        <v>11.124201330666667</v>
      </c>
      <c r="H89" s="153" t="n">
        <v>10.9</v>
      </c>
      <c r="I89" s="153" t="n">
        <v>25.3</v>
      </c>
      <c r="J89" s="154" t="str">
        <v>2026-05-23 17:55 PDT</v>
      </c>
      <c r="K89" s="153" t="n">
        <v>32.2</v>
      </c>
      <c r="L89" s="154" t="str">
        <v>2026-05-23 17:08 PDT</v>
      </c>
      <c r="M89" s="155" t="str">
        <v>SW</v>
      </c>
      <c r="N89" s="153" t="n">
        <v>46</v>
      </c>
      <c r="O89" s="155" t="str">
        <v>NE</v>
      </c>
      <c r="P89" s="151" t="n">
        <f>COUNTIFS('Hourly Observations'!$D$6:$D$2718,A89,'Hourly Observations'!$M$6:$M$2718,"&gt;=10")</f>
        <v>11</v>
      </c>
      <c r="Q89" s="151" t="n">
        <v>5</v>
      </c>
      <c r="R89" s="151" t="n">
        <f>COUNTIFS('Hourly Observations'!$D$6:$D$2718,A89,'Hourly Observations'!$M$6:$M$2718,"&gt;=15")</f>
        <v>4</v>
      </c>
      <c r="S89" s="151" t="n">
        <v>4</v>
      </c>
      <c r="T89" s="151" t="n">
        <f>COUNTIFS('Hourly Observations'!$D$6:$D$2718,A89,'Hourly Observations'!$M$6:$M$2718,"&gt;=20")</f>
        <v>4</v>
      </c>
      <c r="U89" s="151" t="n">
        <v>4</v>
      </c>
      <c r="V89" s="151" t="n">
        <f>COUNTIFS('Hourly Observations'!$D$6:$D$2718,A89,'Hourly Observations'!$M$6:$M$2718,"&gt;=25")</f>
        <v>1</v>
      </c>
      <c r="W89" s="151" t="n">
        <v>1</v>
      </c>
      <c r="X89" s="151" t="n">
        <f>COUNTIFS('Hourly Observations'!$D$6:$D$2718,A89,'Hourly Observations'!$M$6:$M$2718,"&gt;=30")</f>
        <v>0</v>
      </c>
      <c r="Y89" s="156" t="n">
        <v>0</v>
      </c>
    </row>
    <row r="90" hidden="0">
      <c r="A90" s="150" t="str">
        <v>2026-05-24</v>
      </c>
      <c r="B90" s="155" t="str">
        <v>May</v>
      </c>
      <c r="C90" s="151" t="n">
        <f>COUNTIF('Raw METAR'!$C$6:$C$3133,A90)</f>
        <v>16</v>
      </c>
      <c r="D90" s="151" t="n">
        <v>24</v>
      </c>
      <c r="E90" s="151" t="n">
        <f>COUNTIFS('Hourly Observations'!$D$6:$D$2718,A90,'Hourly Observations'!$F$6:$F$2718,"Accepted")</f>
        <v>14</v>
      </c>
      <c r="F90" s="152" t="n">
        <f>IFERROR(E90/D90,0)</f>
        <v>0.5833333333333334</v>
      </c>
      <c r="G90" s="153" t="n">
        <f>IFERROR(SUMIFS('Hourly Observations'!$M$6:$M$2718,'Hourly Observations'!$D$6:$D$2718,A90)/E90,"")</f>
        <v>13.480559248000002</v>
      </c>
      <c r="H90" s="153" t="n">
        <v>12.1</v>
      </c>
      <c r="I90" s="153" t="n">
        <v>26.5</v>
      </c>
      <c r="J90" s="154" t="str">
        <v>2026-05-24 18:55 PDT</v>
      </c>
      <c r="K90" s="153" t="n">
        <v>33.4</v>
      </c>
      <c r="L90" s="154" t="str">
        <v>2026-05-24 16:01 PDT</v>
      </c>
      <c r="M90" s="155" t="str">
        <v>SW</v>
      </c>
      <c r="N90" s="153" t="n">
        <v>51</v>
      </c>
      <c r="O90" s="155" t="str">
        <v>NE</v>
      </c>
      <c r="P90" s="151" t="n">
        <f>COUNTIFS('Hourly Observations'!$D$6:$D$2718,A90,'Hourly Observations'!$M$6:$M$2718,"&gt;=10")</f>
        <v>9</v>
      </c>
      <c r="Q90" s="151" t="n">
        <v>5</v>
      </c>
      <c r="R90" s="151" t="n">
        <f>COUNTIFS('Hourly Observations'!$D$6:$D$2718,A90,'Hourly Observations'!$M$6:$M$2718,"&gt;=15")</f>
        <v>5</v>
      </c>
      <c r="S90" s="151" t="n">
        <v>4</v>
      </c>
      <c r="T90" s="151" t="n">
        <f>COUNTIFS('Hourly Observations'!$D$6:$D$2718,A90,'Hourly Observations'!$M$6:$M$2718,"&gt;=20")</f>
        <v>3</v>
      </c>
      <c r="U90" s="151" t="n">
        <v>3</v>
      </c>
      <c r="V90" s="151" t="n">
        <f>COUNTIFS('Hourly Observations'!$D$6:$D$2718,A90,'Hourly Observations'!$M$6:$M$2718,"&gt;=25")</f>
        <v>1</v>
      </c>
      <c r="W90" s="151" t="n">
        <v>1</v>
      </c>
      <c r="X90" s="151" t="n">
        <f>COUNTIFS('Hourly Observations'!$D$6:$D$2718,A90,'Hourly Observations'!$M$6:$M$2718,"&gt;=30")</f>
        <v>0</v>
      </c>
      <c r="Y90" s="156" t="n">
        <v>0</v>
      </c>
    </row>
    <row r="91" hidden="0">
      <c r="A91" s="150" t="str">
        <v>2026-05-25</v>
      </c>
      <c r="B91" s="155" t="str">
        <v>May</v>
      </c>
      <c r="C91" s="151" t="n">
        <f>COUNTIF('Raw METAR'!$C$6:$C$3133,A91)</f>
        <v>23</v>
      </c>
      <c r="D91" s="151" t="n">
        <v>24</v>
      </c>
      <c r="E91" s="151" t="n">
        <f>COUNTIFS('Hourly Observations'!$D$6:$D$2718,A91,'Hourly Observations'!$F$6:$F$2718,"Accepted")</f>
        <v>23</v>
      </c>
      <c r="F91" s="152" t="n">
        <f>IFERROR(E91/D91,0)</f>
        <v>0.9583333333333334</v>
      </c>
      <c r="G91" s="153" t="n">
        <f>IFERROR(SUMIFS('Hourly Observations'!$M$6:$M$2718,'Hourly Observations'!$D$6:$D$2718,A91)/E91,"")</f>
        <v>16.21098005008696</v>
      </c>
      <c r="H91" s="153" t="n">
        <v>15</v>
      </c>
      <c r="I91" s="153" t="n">
        <v>26.5</v>
      </c>
      <c r="J91" s="154" t="str">
        <v>2026-05-25 17:55 PDT</v>
      </c>
      <c r="K91" s="153" t="n">
        <v>35.7</v>
      </c>
      <c r="L91" s="154" t="str">
        <v>2026-05-25 17:28 PDT</v>
      </c>
      <c r="M91" s="155" t="str">
        <v>SW</v>
      </c>
      <c r="N91" s="153" t="n">
        <v>48</v>
      </c>
      <c r="O91" s="155" t="str">
        <v>NE</v>
      </c>
      <c r="P91" s="151" t="n">
        <f>COUNTIFS('Hourly Observations'!$D$6:$D$2718,A91,'Hourly Observations'!$M$6:$M$2718,"&gt;=10")</f>
        <v>21</v>
      </c>
      <c r="Q91" s="151" t="n">
        <v>11</v>
      </c>
      <c r="R91" s="151" t="n">
        <f>COUNTIFS('Hourly Observations'!$D$6:$D$2718,A91,'Hourly Observations'!$M$6:$M$2718,"&gt;=15")</f>
        <v>10</v>
      </c>
      <c r="S91" s="151" t="n">
        <v>10</v>
      </c>
      <c r="T91" s="151" t="n">
        <f>COUNTIFS('Hourly Observations'!$D$6:$D$2718,A91,'Hourly Observations'!$M$6:$M$2718,"&gt;=20")</f>
        <v>5</v>
      </c>
      <c r="U91" s="151" t="n">
        <v>5</v>
      </c>
      <c r="V91" s="151" t="n">
        <f>COUNTIFS('Hourly Observations'!$D$6:$D$2718,A91,'Hourly Observations'!$M$6:$M$2718,"&gt;=25")</f>
        <v>3</v>
      </c>
      <c r="W91" s="151" t="n">
        <v>3</v>
      </c>
      <c r="X91" s="151" t="n">
        <f>COUNTIFS('Hourly Observations'!$D$6:$D$2718,A91,'Hourly Observations'!$M$6:$M$2718,"&gt;=30")</f>
        <v>0</v>
      </c>
      <c r="Y91" s="156" t="n">
        <v>0</v>
      </c>
    </row>
    <row r="92" hidden="0">
      <c r="A92" s="150" t="str">
        <v>2026-05-26</v>
      </c>
      <c r="B92" s="155" t="str">
        <v>May</v>
      </c>
      <c r="C92" s="151" t="n">
        <f>COUNTIF('Raw METAR'!$C$6:$C$3133,A92)</f>
        <v>27</v>
      </c>
      <c r="D92" s="151" t="n">
        <v>24</v>
      </c>
      <c r="E92" s="151" t="n">
        <f>COUNTIFS('Hourly Observations'!$D$6:$D$2718,A92,'Hourly Observations'!$F$6:$F$2718,"Accepted")</f>
        <v>24</v>
      </c>
      <c r="F92" s="152" t="n">
        <f>IFERROR(E92/D92,0)</f>
        <v>1</v>
      </c>
      <c r="G92" s="153" t="n">
        <f>IFERROR(SUMIFS('Hourly Observations'!$M$6:$M$2718,'Hourly Observations'!$D$6:$D$2718,A92)/E92,"")</f>
        <v>23.543029540333333</v>
      </c>
      <c r="H92" s="153" t="n">
        <v>22.4</v>
      </c>
      <c r="I92" s="153" t="n">
        <v>33.4</v>
      </c>
      <c r="J92" s="154" t="str">
        <v>2026-05-26 09:45 PDT</v>
      </c>
      <c r="K92" s="153" t="n">
        <v>46</v>
      </c>
      <c r="L92" s="154" t="str">
        <v>2026-05-26 10:19 PDT</v>
      </c>
      <c r="M92" s="155" t="str">
        <v>SW</v>
      </c>
      <c r="N92" s="153" t="n">
        <v>50</v>
      </c>
      <c r="O92" s="155" t="str">
        <v>NE</v>
      </c>
      <c r="P92" s="151" t="n">
        <f>COUNTIFS('Hourly Observations'!$D$6:$D$2718,A92,'Hourly Observations'!$M$6:$M$2718,"&gt;=10")</f>
        <v>24</v>
      </c>
      <c r="Q92" s="151" t="n">
        <v>24</v>
      </c>
      <c r="R92" s="151" t="n">
        <f>COUNTIFS('Hourly Observations'!$D$6:$D$2718,A92,'Hourly Observations'!$M$6:$M$2718,"&gt;=15")</f>
        <v>21</v>
      </c>
      <c r="S92" s="151" t="n">
        <v>21</v>
      </c>
      <c r="T92" s="151" t="n">
        <f>COUNTIFS('Hourly Observations'!$D$6:$D$2718,A92,'Hourly Observations'!$M$6:$M$2718,"&gt;=20")</f>
        <v>17</v>
      </c>
      <c r="U92" s="151" t="n">
        <v>17</v>
      </c>
      <c r="V92" s="151" t="n">
        <f>COUNTIFS('Hourly Observations'!$D$6:$D$2718,A92,'Hourly Observations'!$M$6:$M$2718,"&gt;=25")</f>
        <v>10</v>
      </c>
      <c r="W92" s="151" t="n">
        <v>10</v>
      </c>
      <c r="X92" s="151" t="n">
        <f>COUNTIFS('Hourly Observations'!$D$6:$D$2718,A92,'Hourly Observations'!$M$6:$M$2718,"&gt;=30")</f>
        <v>2</v>
      </c>
      <c r="Y92" s="156" t="n">
        <v>1</v>
      </c>
    </row>
    <row r="93" hidden="0">
      <c r="A93" s="150" t="str">
        <v>2026-05-27</v>
      </c>
      <c r="B93" s="155" t="str">
        <v>May</v>
      </c>
      <c r="C93" s="151" t="n">
        <f>COUNTIF('Raw METAR'!$C$6:$C$3133,A93)</f>
        <v>35</v>
      </c>
      <c r="D93" s="151" t="n">
        <v>24</v>
      </c>
      <c r="E93" s="151" t="n">
        <f>COUNTIFS('Hourly Observations'!$D$6:$D$2718,A93,'Hourly Observations'!$F$6:$F$2718,"Accepted")</f>
        <v>24</v>
      </c>
      <c r="F93" s="152" t="n">
        <f>IFERROR(E93/D93,0)</f>
        <v>1</v>
      </c>
      <c r="G93" s="153" t="n">
        <f>IFERROR(SUMIFS('Hourly Observations'!$M$6:$M$2718,'Hourly Observations'!$D$6:$D$2718,A93)/E93,"")</f>
        <v>18.028878018666664</v>
      </c>
      <c r="H93" s="153" t="n">
        <v>17.8</v>
      </c>
      <c r="I93" s="153" t="n">
        <v>27.6</v>
      </c>
      <c r="J93" s="154" t="str">
        <v>2026-05-27 19:55 PDT</v>
      </c>
      <c r="K93" s="153" t="n">
        <v>35.7</v>
      </c>
      <c r="L93" s="154" t="str">
        <v>2026-05-27 13:52 PDT</v>
      </c>
      <c r="M93" s="155" t="str">
        <v>SW</v>
      </c>
      <c r="N93" s="153" t="n">
        <v>54</v>
      </c>
      <c r="O93" s="155" t="str">
        <v>NE</v>
      </c>
      <c r="P93" s="151" t="n">
        <f>COUNTIFS('Hourly Observations'!$D$6:$D$2718,A93,'Hourly Observations'!$M$6:$M$2718,"&gt;=10")</f>
        <v>24</v>
      </c>
      <c r="Q93" s="151" t="n">
        <v>24</v>
      </c>
      <c r="R93" s="151" t="n">
        <f>COUNTIFS('Hourly Observations'!$D$6:$D$2718,A93,'Hourly Observations'!$M$6:$M$2718,"&gt;=15")</f>
        <v>18</v>
      </c>
      <c r="S93" s="151" t="n">
        <v>13</v>
      </c>
      <c r="T93" s="151" t="n">
        <f>COUNTIFS('Hourly Observations'!$D$6:$D$2718,A93,'Hourly Observations'!$M$6:$M$2718,"&gt;=20")</f>
        <v>6</v>
      </c>
      <c r="U93" s="151" t="n">
        <v>2</v>
      </c>
      <c r="V93" s="151" t="n">
        <f>COUNTIFS('Hourly Observations'!$D$6:$D$2718,A93,'Hourly Observations'!$M$6:$M$2718,"&gt;=25")</f>
        <v>1</v>
      </c>
      <c r="W93" s="151" t="n">
        <v>1</v>
      </c>
      <c r="X93" s="151" t="n">
        <f>COUNTIFS('Hourly Observations'!$D$6:$D$2718,A93,'Hourly Observations'!$M$6:$M$2718,"&gt;=30")</f>
        <v>0</v>
      </c>
      <c r="Y93" s="156" t="n">
        <v>0</v>
      </c>
    </row>
    <row r="94" hidden="0">
      <c r="A94" s="150" t="str">
        <v>2026-05-28</v>
      </c>
      <c r="B94" s="155" t="str">
        <v>May</v>
      </c>
      <c r="C94" s="151" t="n">
        <f>COUNTIF('Raw METAR'!$C$6:$C$3133,A94)</f>
        <v>31</v>
      </c>
      <c r="D94" s="151" t="n">
        <v>24</v>
      </c>
      <c r="E94" s="151" t="n">
        <f>COUNTIFS('Hourly Observations'!$D$6:$D$2718,A94,'Hourly Observations'!$F$6:$F$2718,"Accepted")</f>
        <v>24</v>
      </c>
      <c r="F94" s="152" t="n">
        <f>IFERROR(E94/D94,0)</f>
        <v>1</v>
      </c>
      <c r="G94" s="153" t="n">
        <f>IFERROR(SUMIFS('Hourly Observations'!$M$6:$M$2718,'Hourly Observations'!$D$6:$D$2718,A94)/E94,"")</f>
        <v>16.542454565000003</v>
      </c>
      <c r="H94" s="153" t="n">
        <v>15</v>
      </c>
      <c r="I94" s="153" t="n">
        <v>26.5</v>
      </c>
      <c r="J94" s="154" t="str">
        <v>2026-05-28 16:55 PDT</v>
      </c>
      <c r="K94" s="153" t="n">
        <v>35.7</v>
      </c>
      <c r="L94" s="154" t="str">
        <v>2026-05-28 17:49 PDT</v>
      </c>
      <c r="M94" s="155" t="str">
        <v>SW</v>
      </c>
      <c r="N94" s="153" t="n">
        <v>58</v>
      </c>
      <c r="O94" s="155" t="str">
        <v>NE</v>
      </c>
      <c r="P94" s="151" t="n">
        <f>COUNTIFS('Hourly Observations'!$D$6:$D$2718,A94,'Hourly Observations'!$M$6:$M$2718,"&gt;=10")</f>
        <v>23</v>
      </c>
      <c r="Q94" s="151" t="n">
        <v>13</v>
      </c>
      <c r="R94" s="151" t="n">
        <f>COUNTIFS('Hourly Observations'!$D$6:$D$2718,A94,'Hourly Observations'!$M$6:$M$2718,"&gt;=15")</f>
        <v>11</v>
      </c>
      <c r="S94" s="151" t="n">
        <v>8</v>
      </c>
      <c r="T94" s="151" t="n">
        <f>COUNTIFS('Hourly Observations'!$D$6:$D$2718,A94,'Hourly Observations'!$M$6:$M$2718,"&gt;=20")</f>
        <v>5</v>
      </c>
      <c r="U94" s="151" t="n">
        <v>5</v>
      </c>
      <c r="V94" s="151" t="n">
        <f>COUNTIFS('Hourly Observations'!$D$6:$D$2718,A94,'Hourly Observations'!$M$6:$M$2718,"&gt;=25")</f>
        <v>2</v>
      </c>
      <c r="W94" s="151" t="n">
        <v>2</v>
      </c>
      <c r="X94" s="151" t="n">
        <f>COUNTIFS('Hourly Observations'!$D$6:$D$2718,A94,'Hourly Observations'!$M$6:$M$2718,"&gt;=30")</f>
        <v>0</v>
      </c>
      <c r="Y94" s="156" t="n">
        <v>0</v>
      </c>
    </row>
    <row r="95" hidden="0">
      <c r="A95" s="150" t="str">
        <v>2026-05-29</v>
      </c>
      <c r="B95" s="155" t="str">
        <v>May</v>
      </c>
      <c r="C95" s="151" t="n">
        <f>COUNTIF('Raw METAR'!$C$6:$C$3133,A95)</f>
        <v>29</v>
      </c>
      <c r="D95" s="151" t="n">
        <v>24</v>
      </c>
      <c r="E95" s="151" t="n">
        <f>COUNTIFS('Hourly Observations'!$D$6:$D$2718,A95,'Hourly Observations'!$F$6:$F$2718,"Accepted")</f>
        <v>24</v>
      </c>
      <c r="F95" s="152" t="n">
        <f>IFERROR(E95/D95,0)</f>
        <v>1</v>
      </c>
      <c r="G95" s="153" t="n">
        <f>IFERROR(SUMIFS('Hourly Observations'!$M$6:$M$2718,'Hourly Observations'!$D$6:$D$2718,A95)/E95,"")</f>
        <v>15.679369979</v>
      </c>
      <c r="H95" s="153" t="n">
        <v>14.4</v>
      </c>
      <c r="I95" s="153" t="n">
        <v>28.8</v>
      </c>
      <c r="J95" s="154" t="str">
        <v>2026-05-29 17:55 PDT</v>
      </c>
      <c r="K95" s="153" t="n">
        <v>39.1</v>
      </c>
      <c r="L95" s="154" t="str">
        <v>2026-05-29 17:13 PDT</v>
      </c>
      <c r="M95" s="155" t="str">
        <v>SW</v>
      </c>
      <c r="N95" s="153" t="n">
        <v>78</v>
      </c>
      <c r="O95" s="155" t="str">
        <v>E</v>
      </c>
      <c r="P95" s="151" t="n">
        <f>COUNTIFS('Hourly Observations'!$D$6:$D$2718,A95,'Hourly Observations'!$M$6:$M$2718,"&gt;=10")</f>
        <v>23</v>
      </c>
      <c r="Q95" s="151" t="n">
        <v>23</v>
      </c>
      <c r="R95" s="151" t="n">
        <f>COUNTIFS('Hourly Observations'!$D$6:$D$2718,A95,'Hourly Observations'!$M$6:$M$2718,"&gt;=15")</f>
        <v>8</v>
      </c>
      <c r="S95" s="151" t="n">
        <v>8</v>
      </c>
      <c r="T95" s="151" t="n">
        <f>COUNTIFS('Hourly Observations'!$D$6:$D$2718,A95,'Hourly Observations'!$M$6:$M$2718,"&gt;=20")</f>
        <v>4</v>
      </c>
      <c r="U95" s="151" t="n">
        <v>4</v>
      </c>
      <c r="V95" s="151" t="n">
        <f>COUNTIFS('Hourly Observations'!$D$6:$D$2718,A95,'Hourly Observations'!$M$6:$M$2718,"&gt;=25")</f>
        <v>2</v>
      </c>
      <c r="W95" s="151" t="n">
        <v>2</v>
      </c>
      <c r="X95" s="151" t="n">
        <f>COUNTIFS('Hourly Observations'!$D$6:$D$2718,A95,'Hourly Observations'!$M$6:$M$2718,"&gt;=30")</f>
        <v>0</v>
      </c>
      <c r="Y95" s="156" t="n">
        <v>0</v>
      </c>
    </row>
    <row r="96" hidden="0">
      <c r="A96" s="150" t="str">
        <v>2026-05-30</v>
      </c>
      <c r="B96" s="155" t="str">
        <v>May</v>
      </c>
      <c r="C96" s="151" t="n">
        <f>COUNTIF('Raw METAR'!$C$6:$C$3133,A96)</f>
        <v>25</v>
      </c>
      <c r="D96" s="151" t="n">
        <v>24</v>
      </c>
      <c r="E96" s="151" t="n">
        <f>COUNTIFS('Hourly Observations'!$D$6:$D$2718,A96,'Hourly Observations'!$F$6:$F$2718,"Accepted")</f>
        <v>23</v>
      </c>
      <c r="F96" s="152" t="n">
        <f>IFERROR(E96/D96,0)</f>
        <v>0.9583333333333334</v>
      </c>
      <c r="G96" s="153" t="n">
        <f>IFERROR(SUMIFS('Hourly Observations'!$M$6:$M$2718,'Hourly Observations'!$D$6:$D$2718,A96)/E96,"")</f>
        <v>10.657218366260869</v>
      </c>
      <c r="H96" s="153" t="n">
        <v>9.2</v>
      </c>
      <c r="I96" s="153" t="n">
        <v>28.8</v>
      </c>
      <c r="J96" s="154" t="str">
        <v>2026-05-30 17:55 PDT</v>
      </c>
      <c r="K96" s="153" t="n">
        <v>34.5</v>
      </c>
      <c r="L96" s="154" t="str">
        <v>2026-05-30 19:08 PDT</v>
      </c>
      <c r="M96" s="155" t="str">
        <v>W</v>
      </c>
      <c r="N96" s="153" t="n">
        <v>74</v>
      </c>
      <c r="O96" s="155" t="str">
        <v>E</v>
      </c>
      <c r="P96" s="151" t="n">
        <f>COUNTIFS('Hourly Observations'!$D$6:$D$2718,A96,'Hourly Observations'!$M$6:$M$2718,"&gt;=10")</f>
        <v>11</v>
      </c>
      <c r="Q96" s="151" t="n">
        <v>10</v>
      </c>
      <c r="R96" s="151" t="n">
        <f>COUNTIFS('Hourly Observations'!$D$6:$D$2718,A96,'Hourly Observations'!$M$6:$M$2718,"&gt;=15")</f>
        <v>6</v>
      </c>
      <c r="S96" s="151" t="n">
        <v>6</v>
      </c>
      <c r="T96" s="151" t="n">
        <f>COUNTIFS('Hourly Observations'!$D$6:$D$2718,A96,'Hourly Observations'!$M$6:$M$2718,"&gt;=20")</f>
        <v>2</v>
      </c>
      <c r="U96" s="151" t="n">
        <v>2</v>
      </c>
      <c r="V96" s="151" t="n">
        <f>COUNTIFS('Hourly Observations'!$D$6:$D$2718,A96,'Hourly Observations'!$M$6:$M$2718,"&gt;=25")</f>
        <v>1</v>
      </c>
      <c r="W96" s="151" t="n">
        <v>1</v>
      </c>
      <c r="X96" s="151" t="n">
        <f>COUNTIFS('Hourly Observations'!$D$6:$D$2718,A96,'Hourly Observations'!$M$6:$M$2718,"&gt;=30")</f>
        <v>0</v>
      </c>
      <c r="Y96" s="156" t="n">
        <v>0</v>
      </c>
    </row>
    <row r="97" hidden="0">
      <c r="A97" s="150" t="str">
        <v>2026-05-31</v>
      </c>
      <c r="B97" s="155" t="str">
        <v>May</v>
      </c>
      <c r="C97" s="151" t="n">
        <f>COUNTIF('Raw METAR'!$C$6:$C$3133,A97)</f>
        <v>22</v>
      </c>
      <c r="D97" s="151" t="n">
        <v>24</v>
      </c>
      <c r="E97" s="151" t="n">
        <f>COUNTIFS('Hourly Observations'!$D$6:$D$2718,A97,'Hourly Observations'!$F$6:$F$2718,"Accepted")</f>
        <v>22</v>
      </c>
      <c r="F97" s="152" t="n">
        <f>IFERROR(E97/D97,0)</f>
        <v>0.9166666666666666</v>
      </c>
      <c r="G97" s="153" t="n">
        <f>IFERROR(SUMIFS('Hourly Observations'!$M$6:$M$2718,'Hourly Observations'!$D$6:$D$2718,A97)/E97,"")</f>
        <v>7.375450098545454</v>
      </c>
      <c r="H97" s="153" t="n">
        <v>8.1</v>
      </c>
      <c r="I97" s="153" t="n">
        <v>13.8</v>
      </c>
      <c r="J97" s="154" t="str">
        <v>2026-05-31 20:55 PDT</v>
      </c>
      <c r="K97" s="163"/>
      <c r="L97" s="154" t="str"/>
      <c r="M97" s="155" t="str">
        <v>S/SW</v>
      </c>
      <c r="N97" s="153" t="n">
        <v>51</v>
      </c>
      <c r="O97" s="155" t="str">
        <v>NE</v>
      </c>
      <c r="P97" s="151" t="n">
        <f>COUNTIFS('Hourly Observations'!$D$6:$D$2718,A97,'Hourly Observations'!$M$6:$M$2718,"&gt;=10")</f>
        <v>9</v>
      </c>
      <c r="Q97" s="151" t="n">
        <v>3</v>
      </c>
      <c r="R97" s="151" t="n">
        <f>COUNTIFS('Hourly Observations'!$D$6:$D$2718,A97,'Hourly Observations'!$M$6:$M$2718,"&gt;=15")</f>
        <v>0</v>
      </c>
      <c r="S97" s="151" t="n">
        <v>0</v>
      </c>
      <c r="T97" s="151" t="n">
        <f>COUNTIFS('Hourly Observations'!$D$6:$D$2718,A97,'Hourly Observations'!$M$6:$M$2718,"&gt;=20")</f>
        <v>0</v>
      </c>
      <c r="U97" s="151" t="n">
        <v>0</v>
      </c>
      <c r="V97" s="151" t="n">
        <f>COUNTIFS('Hourly Observations'!$D$6:$D$2718,A97,'Hourly Observations'!$M$6:$M$2718,"&gt;=25")</f>
        <v>0</v>
      </c>
      <c r="W97" s="151" t="n">
        <v>0</v>
      </c>
      <c r="X97" s="151" t="n">
        <f>COUNTIFS('Hourly Observations'!$D$6:$D$2718,A97,'Hourly Observations'!$M$6:$M$2718,"&gt;=30")</f>
        <v>0</v>
      </c>
      <c r="Y97" s="156" t="n">
        <v>0</v>
      </c>
    </row>
    <row r="98" hidden="0">
      <c r="A98" s="150" t="str">
        <v>2026-06-01</v>
      </c>
      <c r="B98" s="155" t="str">
        <v>June</v>
      </c>
      <c r="C98" s="151" t="n">
        <f>COUNTIF('Raw METAR'!$C$6:$C$3133,A98)</f>
        <v>25</v>
      </c>
      <c r="D98" s="151" t="n">
        <v>24</v>
      </c>
      <c r="E98" s="151" t="n">
        <f>COUNTIFS('Hourly Observations'!$D$6:$D$2718,A98,'Hourly Observations'!$F$6:$F$2718,"Accepted")</f>
        <v>23</v>
      </c>
      <c r="F98" s="152" t="n">
        <f>IFERROR(E98/D98,0)</f>
        <v>0.9583333333333334</v>
      </c>
      <c r="G98" s="153" t="n">
        <f>IFERROR(SUMIFS('Hourly Observations'!$M$6:$M$2718,'Hourly Observations'!$D$6:$D$2718,A98)/E98,"")</f>
        <v>9.606506696347825</v>
      </c>
      <c r="H98" s="153" t="n">
        <v>8.1</v>
      </c>
      <c r="I98" s="153" t="n">
        <v>25.3</v>
      </c>
      <c r="J98" s="154" t="str">
        <v>2026-06-01 17:15 PDT</v>
      </c>
      <c r="K98" s="153" t="n">
        <v>33.4</v>
      </c>
      <c r="L98" s="154" t="str">
        <v>2026-06-01 17:41 PDT</v>
      </c>
      <c r="M98" s="155" t="str">
        <v>SW</v>
      </c>
      <c r="N98" s="153" t="n">
        <v>47</v>
      </c>
      <c r="O98" s="155" t="str">
        <v>NE</v>
      </c>
      <c r="P98" s="151" t="n">
        <f>COUNTIFS('Hourly Observations'!$D$6:$D$2718,A98,'Hourly Observations'!$M$6:$M$2718,"&gt;=10")</f>
        <v>8</v>
      </c>
      <c r="Q98" s="151" t="n">
        <v>8</v>
      </c>
      <c r="R98" s="151" t="n">
        <f>COUNTIFS('Hourly Observations'!$D$6:$D$2718,A98,'Hourly Observations'!$M$6:$M$2718,"&gt;=15")</f>
        <v>5</v>
      </c>
      <c r="S98" s="151" t="n">
        <v>3</v>
      </c>
      <c r="T98" s="151" t="n">
        <f>COUNTIFS('Hourly Observations'!$D$6:$D$2718,A98,'Hourly Observations'!$M$6:$M$2718,"&gt;=20")</f>
        <v>3</v>
      </c>
      <c r="U98" s="151" t="n">
        <v>2</v>
      </c>
      <c r="V98" s="151" t="n">
        <f>COUNTIFS('Hourly Observations'!$D$6:$D$2718,A98,'Hourly Observations'!$M$6:$M$2718,"&gt;=25")</f>
        <v>0</v>
      </c>
      <c r="W98" s="151" t="n">
        <v>0</v>
      </c>
      <c r="X98" s="151" t="n">
        <f>COUNTIFS('Hourly Observations'!$D$6:$D$2718,A98,'Hourly Observations'!$M$6:$M$2718,"&gt;=30")</f>
        <v>0</v>
      </c>
      <c r="Y98" s="156" t="n">
        <v>0</v>
      </c>
    </row>
    <row r="99" hidden="0">
      <c r="A99" s="150" t="str">
        <v>2026-06-02</v>
      </c>
      <c r="B99" s="155" t="str">
        <v>June</v>
      </c>
      <c r="C99" s="151" t="n">
        <f>COUNTIF('Raw METAR'!$C$6:$C$3133,A99)</f>
        <v>26</v>
      </c>
      <c r="D99" s="151" t="n">
        <v>24</v>
      </c>
      <c r="E99" s="151" t="n">
        <f>COUNTIFS('Hourly Observations'!$D$6:$D$2718,A99,'Hourly Observations'!$F$6:$F$2718,"Accepted")</f>
        <v>24</v>
      </c>
      <c r="F99" s="152" t="n">
        <f>IFERROR(E99/D99,0)</f>
        <v>1</v>
      </c>
      <c r="G99" s="153" t="n">
        <f>IFERROR(SUMIFS('Hourly Observations'!$M$6:$M$2718,'Hourly Observations'!$D$6:$D$2718,A99)/E99,"")</f>
        <v>9.781625307999999</v>
      </c>
      <c r="H99" s="153" t="n">
        <v>9.8</v>
      </c>
      <c r="I99" s="153" t="n">
        <v>24.2</v>
      </c>
      <c r="J99" s="154" t="str">
        <v>2026-06-02 17:39 PDT</v>
      </c>
      <c r="K99" s="153" t="n">
        <v>34.5</v>
      </c>
      <c r="L99" s="154" t="str">
        <v>2026-06-02 17:35 PDT</v>
      </c>
      <c r="M99" s="155" t="str">
        <v>SW</v>
      </c>
      <c r="N99" s="153" t="n">
        <v>54</v>
      </c>
      <c r="O99" s="155" t="str">
        <v>NE</v>
      </c>
      <c r="P99" s="151" t="n">
        <f>COUNTIFS('Hourly Observations'!$D$6:$D$2718,A99,'Hourly Observations'!$M$6:$M$2718,"&gt;=10")</f>
        <v>12</v>
      </c>
      <c r="Q99" s="151" t="n">
        <v>7</v>
      </c>
      <c r="R99" s="151" t="n">
        <f>COUNTIFS('Hourly Observations'!$D$6:$D$2718,A99,'Hourly Observations'!$M$6:$M$2718,"&gt;=15")</f>
        <v>5</v>
      </c>
      <c r="S99" s="151" t="n">
        <v>5</v>
      </c>
      <c r="T99" s="151" t="n">
        <f>COUNTIFS('Hourly Observations'!$D$6:$D$2718,A99,'Hourly Observations'!$M$6:$M$2718,"&gt;=20")</f>
        <v>2</v>
      </c>
      <c r="U99" s="151" t="n">
        <v>2</v>
      </c>
      <c r="V99" s="151" t="n">
        <f>COUNTIFS('Hourly Observations'!$D$6:$D$2718,A99,'Hourly Observations'!$M$6:$M$2718,"&gt;=25")</f>
        <v>0</v>
      </c>
      <c r="W99" s="151" t="n">
        <v>0</v>
      </c>
      <c r="X99" s="151" t="n">
        <f>COUNTIFS('Hourly Observations'!$D$6:$D$2718,A99,'Hourly Observations'!$M$6:$M$2718,"&gt;=30")</f>
        <v>0</v>
      </c>
      <c r="Y99" s="156" t="n">
        <v>0</v>
      </c>
    </row>
    <row r="100" hidden="0">
      <c r="A100" s="150" t="str">
        <v>2026-06-03</v>
      </c>
      <c r="B100" s="155" t="str">
        <v>June</v>
      </c>
      <c r="C100" s="151" t="n">
        <f>COUNTIF('Raw METAR'!$C$6:$C$3133,A100)</f>
        <v>26</v>
      </c>
      <c r="D100" s="151" t="n">
        <v>24</v>
      </c>
      <c r="E100" s="151" t="n">
        <f>COUNTIFS('Hourly Observations'!$D$6:$D$2718,A100,'Hourly Observations'!$F$6:$F$2718,"Accepted")</f>
        <v>24</v>
      </c>
      <c r="F100" s="152" t="n">
        <f>IFERROR(E100/D100,0)</f>
        <v>1</v>
      </c>
      <c r="G100" s="153" t="n">
        <f>IFERROR(SUMIFS('Hourly Observations'!$M$6:$M$2718,'Hourly Observations'!$D$6:$D$2718,A100)/E100,"")</f>
        <v>10.213167601</v>
      </c>
      <c r="H100" s="153" t="n">
        <v>10.4</v>
      </c>
      <c r="I100" s="153" t="n">
        <v>23</v>
      </c>
      <c r="J100" s="154" t="str">
        <v>2026-06-03 16:59 PDT</v>
      </c>
      <c r="K100" s="153" t="n">
        <v>35.7</v>
      </c>
      <c r="L100" s="154" t="str">
        <v>2026-06-03 17:40 PDT</v>
      </c>
      <c r="M100" s="155" t="str">
        <v>SW</v>
      </c>
      <c r="N100" s="153" t="n">
        <v>56</v>
      </c>
      <c r="O100" s="155" t="str">
        <v>NE</v>
      </c>
      <c r="P100" s="151" t="n">
        <f>COUNTIFS('Hourly Observations'!$D$6:$D$2718,A100,'Hourly Observations'!$M$6:$M$2718,"&gt;=10")</f>
        <v>13</v>
      </c>
      <c r="Q100" s="151" t="n">
        <v>7</v>
      </c>
      <c r="R100" s="151" t="n">
        <f>COUNTIFS('Hourly Observations'!$D$6:$D$2718,A100,'Hourly Observations'!$M$6:$M$2718,"&gt;=15")</f>
        <v>6</v>
      </c>
      <c r="S100" s="151" t="n">
        <v>6</v>
      </c>
      <c r="T100" s="151" t="n">
        <f>COUNTIFS('Hourly Observations'!$D$6:$D$2718,A100,'Hourly Observations'!$M$6:$M$2718,"&gt;=20")</f>
        <v>1</v>
      </c>
      <c r="U100" s="151" t="n">
        <v>1</v>
      </c>
      <c r="V100" s="151" t="n">
        <f>COUNTIFS('Hourly Observations'!$D$6:$D$2718,A100,'Hourly Observations'!$M$6:$M$2718,"&gt;=25")</f>
        <v>0</v>
      </c>
      <c r="W100" s="151" t="n">
        <v>0</v>
      </c>
      <c r="X100" s="151" t="n">
        <f>COUNTIFS('Hourly Observations'!$D$6:$D$2718,A100,'Hourly Observations'!$M$6:$M$2718,"&gt;=30")</f>
        <v>0</v>
      </c>
      <c r="Y100" s="156" t="n">
        <v>0</v>
      </c>
    </row>
    <row r="101" hidden="0">
      <c r="A101" s="150" t="str">
        <v>2026-06-04</v>
      </c>
      <c r="B101" s="155" t="str">
        <v>June</v>
      </c>
      <c r="C101" s="151" t="n">
        <f>COUNTIF('Raw METAR'!$C$6:$C$3133,A101)</f>
        <v>25</v>
      </c>
      <c r="D101" s="151" t="n">
        <v>24</v>
      </c>
      <c r="E101" s="151" t="n">
        <f>COUNTIFS('Hourly Observations'!$D$6:$D$2718,A101,'Hourly Observations'!$F$6:$F$2718,"Accepted")</f>
        <v>24</v>
      </c>
      <c r="F101" s="152" t="n">
        <f>IFERROR(E101/D101,0)</f>
        <v>1</v>
      </c>
      <c r="G101" s="153" t="n">
        <f>IFERROR(SUMIFS('Hourly Observations'!$M$6:$M$2718,'Hourly Observations'!$D$6:$D$2718,A101)/E101,"")</f>
        <v>11.220099617999999</v>
      </c>
      <c r="H101" s="153" t="n">
        <v>11.5</v>
      </c>
      <c r="I101" s="153" t="n">
        <v>23</v>
      </c>
      <c r="J101" s="154" t="str">
        <v>2026-06-04 18:55 PDT</v>
      </c>
      <c r="K101" s="153" t="n">
        <v>32.2</v>
      </c>
      <c r="L101" s="154" t="str">
        <v>2026-06-04 18:52 PDT</v>
      </c>
      <c r="M101" s="155" t="str">
        <v>SW</v>
      </c>
      <c r="N101" s="153" t="n">
        <v>47</v>
      </c>
      <c r="O101" s="155" t="str">
        <v>NE</v>
      </c>
      <c r="P101" s="151" t="n">
        <f>COUNTIFS('Hourly Observations'!$D$6:$D$2718,A101,'Hourly Observations'!$M$6:$M$2718,"&gt;=10")</f>
        <v>16</v>
      </c>
      <c r="Q101" s="151" t="n">
        <v>11</v>
      </c>
      <c r="R101" s="151" t="n">
        <f>COUNTIFS('Hourly Observations'!$D$6:$D$2718,A101,'Hourly Observations'!$M$6:$M$2718,"&gt;=15")</f>
        <v>7</v>
      </c>
      <c r="S101" s="151" t="n">
        <v>7</v>
      </c>
      <c r="T101" s="151" t="n">
        <f>COUNTIFS('Hourly Observations'!$D$6:$D$2718,A101,'Hourly Observations'!$M$6:$M$2718,"&gt;=20")</f>
        <v>4</v>
      </c>
      <c r="U101" s="151" t="n">
        <v>4</v>
      </c>
      <c r="V101" s="151" t="n">
        <f>COUNTIFS('Hourly Observations'!$D$6:$D$2718,A101,'Hourly Observations'!$M$6:$M$2718,"&gt;=25")</f>
        <v>0</v>
      </c>
      <c r="W101" s="151" t="n">
        <v>0</v>
      </c>
      <c r="X101" s="151" t="n">
        <f>COUNTIFS('Hourly Observations'!$D$6:$D$2718,A101,'Hourly Observations'!$M$6:$M$2718,"&gt;=30")</f>
        <v>0</v>
      </c>
      <c r="Y101" s="156" t="n">
        <v>0</v>
      </c>
    </row>
    <row r="102" hidden="0">
      <c r="A102" s="150" t="str">
        <v>2026-06-05</v>
      </c>
      <c r="B102" s="155" t="str">
        <v>June</v>
      </c>
      <c r="C102" s="151" t="n">
        <f>COUNTIF('Raw METAR'!$C$6:$C$3133,A102)</f>
        <v>26</v>
      </c>
      <c r="D102" s="151" t="n">
        <v>24</v>
      </c>
      <c r="E102" s="151" t="n">
        <f>COUNTIFS('Hourly Observations'!$D$6:$D$2718,A102,'Hourly Observations'!$F$6:$F$2718,"Accepted")</f>
        <v>24</v>
      </c>
      <c r="F102" s="152" t="n">
        <f>IFERROR(E102/D102,0)</f>
        <v>1</v>
      </c>
      <c r="G102" s="153" t="n">
        <f>IFERROR(SUMIFS('Hourly Observations'!$M$6:$M$2718,'Hourly Observations'!$D$6:$D$2718,A102)/E102,"")</f>
        <v>14.672437962000002</v>
      </c>
      <c r="H102" s="153" t="n">
        <v>13.8</v>
      </c>
      <c r="I102" s="153" t="n">
        <v>25.3</v>
      </c>
      <c r="J102" s="154" t="str">
        <v>2026-06-05 15:55 PDT</v>
      </c>
      <c r="K102" s="153" t="n">
        <v>34.5</v>
      </c>
      <c r="L102" s="154" t="str">
        <v>2026-06-05 17:24 PDT</v>
      </c>
      <c r="M102" s="155" t="str">
        <v>SW</v>
      </c>
      <c r="N102" s="153" t="n">
        <v>54</v>
      </c>
      <c r="O102" s="155" t="str">
        <v>NE</v>
      </c>
      <c r="P102" s="151" t="n">
        <f>COUNTIFS('Hourly Observations'!$D$6:$D$2718,A102,'Hourly Observations'!$M$6:$M$2718,"&gt;=10")</f>
        <v>19</v>
      </c>
      <c r="Q102" s="151" t="n">
        <v>15</v>
      </c>
      <c r="R102" s="151" t="n">
        <f>COUNTIFS('Hourly Observations'!$D$6:$D$2718,A102,'Hourly Observations'!$M$6:$M$2718,"&gt;=15")</f>
        <v>11</v>
      </c>
      <c r="S102" s="151" t="n">
        <v>10</v>
      </c>
      <c r="T102" s="151" t="n">
        <f>COUNTIFS('Hourly Observations'!$D$6:$D$2718,A102,'Hourly Observations'!$M$6:$M$2718,"&gt;=20")</f>
        <v>5</v>
      </c>
      <c r="U102" s="151" t="n">
        <v>5</v>
      </c>
      <c r="V102" s="151" t="n">
        <f>COUNTIFS('Hourly Observations'!$D$6:$D$2718,A102,'Hourly Observations'!$M$6:$M$2718,"&gt;=25")</f>
        <v>1</v>
      </c>
      <c r="W102" s="151" t="n">
        <v>1</v>
      </c>
      <c r="X102" s="151" t="n">
        <f>COUNTIFS('Hourly Observations'!$D$6:$D$2718,A102,'Hourly Observations'!$M$6:$M$2718,"&gt;=30")</f>
        <v>0</v>
      </c>
      <c r="Y102" s="156" t="n">
        <v>0</v>
      </c>
    </row>
    <row r="103" hidden="0">
      <c r="A103" s="150" t="str">
        <v>2026-06-06</v>
      </c>
      <c r="B103" s="155" t="str">
        <v>June</v>
      </c>
      <c r="C103" s="151" t="n">
        <f>COUNTIF('Raw METAR'!$C$6:$C$3133,A103)</f>
        <v>26</v>
      </c>
      <c r="D103" s="151" t="n">
        <v>24</v>
      </c>
      <c r="E103" s="151" t="n">
        <f>COUNTIFS('Hourly Observations'!$D$6:$D$2718,A103,'Hourly Observations'!$F$6:$F$2718,"Accepted")</f>
        <v>24</v>
      </c>
      <c r="F103" s="152" t="n">
        <f>IFERROR(E103/D103,0)</f>
        <v>1</v>
      </c>
      <c r="G103" s="153" t="n">
        <f>IFERROR(SUMIFS('Hourly Observations'!$M$6:$M$2718,'Hourly Observations'!$D$6:$D$2718,A103)/E103,"")</f>
        <v>17.30964086366667</v>
      </c>
      <c r="H103" s="153" t="n">
        <v>17.8</v>
      </c>
      <c r="I103" s="153" t="n">
        <v>26.5</v>
      </c>
      <c r="J103" s="154" t="str">
        <v>2026-06-06 15:55 PDT</v>
      </c>
      <c r="K103" s="153" t="n">
        <v>38</v>
      </c>
      <c r="L103" s="154" t="str">
        <v>2026-06-06 16:21 PDT</v>
      </c>
      <c r="M103" s="155" t="str">
        <v>SW</v>
      </c>
      <c r="N103" s="153" t="n">
        <v>50</v>
      </c>
      <c r="O103" s="155" t="str">
        <v>NE</v>
      </c>
      <c r="P103" s="151" t="n">
        <f>COUNTIFS('Hourly Observations'!$D$6:$D$2718,A103,'Hourly Observations'!$M$6:$M$2718,"&gt;=10")</f>
        <v>23</v>
      </c>
      <c r="Q103" s="151" t="n">
        <v>22</v>
      </c>
      <c r="R103" s="151" t="n">
        <f>COUNTIFS('Hourly Observations'!$D$6:$D$2718,A103,'Hourly Observations'!$M$6:$M$2718,"&gt;=15")</f>
        <v>15</v>
      </c>
      <c r="S103" s="151" t="n">
        <v>14</v>
      </c>
      <c r="T103" s="151" t="n">
        <f>COUNTIFS('Hourly Observations'!$D$6:$D$2718,A103,'Hourly Observations'!$M$6:$M$2718,"&gt;=20")</f>
        <v>7</v>
      </c>
      <c r="U103" s="151" t="n">
        <v>7</v>
      </c>
      <c r="V103" s="151" t="n">
        <f>COUNTIFS('Hourly Observations'!$D$6:$D$2718,A103,'Hourly Observations'!$M$6:$M$2718,"&gt;=25")</f>
        <v>2</v>
      </c>
      <c r="W103" s="151" t="n">
        <v>2</v>
      </c>
      <c r="X103" s="151" t="n">
        <f>COUNTIFS('Hourly Observations'!$D$6:$D$2718,A103,'Hourly Observations'!$M$6:$M$2718,"&gt;=30")</f>
        <v>0</v>
      </c>
      <c r="Y103" s="156" t="n">
        <v>0</v>
      </c>
    </row>
    <row r="104" hidden="0">
      <c r="A104" s="150" t="str">
        <v>2026-06-07</v>
      </c>
      <c r="B104" s="155" t="str">
        <v>June</v>
      </c>
      <c r="C104" s="151" t="n">
        <f>COUNTIF('Raw METAR'!$C$6:$C$3133,A104)</f>
        <v>29</v>
      </c>
      <c r="D104" s="151" t="n">
        <v>24</v>
      </c>
      <c r="E104" s="151" t="n">
        <f>COUNTIFS('Hourly Observations'!$D$6:$D$2718,A104,'Hourly Observations'!$F$6:$F$2718,"Accepted")</f>
        <v>24</v>
      </c>
      <c r="F104" s="152" t="n">
        <f>IFERROR(E104/D104,0)</f>
        <v>1</v>
      </c>
      <c r="G104" s="153" t="n">
        <f>IFERROR(SUMIFS('Hourly Observations'!$M$6:$M$2718,'Hourly Observations'!$D$6:$D$2718,A104)/E104,"")</f>
        <v>17.069895145333334</v>
      </c>
      <c r="H104" s="153" t="n">
        <v>16.1</v>
      </c>
      <c r="I104" s="153" t="n">
        <v>27.6</v>
      </c>
      <c r="J104" s="154" t="str">
        <v>2026-06-07 16:55 PDT</v>
      </c>
      <c r="K104" s="153" t="n">
        <v>38</v>
      </c>
      <c r="L104" s="154" t="str">
        <v>2026-06-07 16:19 PDT</v>
      </c>
      <c r="M104" s="155" t="str">
        <v>SW</v>
      </c>
      <c r="N104" s="153" t="n">
        <v>47</v>
      </c>
      <c r="O104" s="155" t="str">
        <v>NE</v>
      </c>
      <c r="P104" s="151" t="n">
        <f>COUNTIFS('Hourly Observations'!$D$6:$D$2718,A104,'Hourly Observations'!$M$6:$M$2718,"&gt;=10")</f>
        <v>23</v>
      </c>
      <c r="Q104" s="151" t="n">
        <v>17</v>
      </c>
      <c r="R104" s="151" t="n">
        <f>COUNTIFS('Hourly Observations'!$D$6:$D$2718,A104,'Hourly Observations'!$M$6:$M$2718,"&gt;=15")</f>
        <v>13</v>
      </c>
      <c r="S104" s="151" t="n">
        <v>7</v>
      </c>
      <c r="T104" s="151" t="n">
        <f>COUNTIFS('Hourly Observations'!$D$6:$D$2718,A104,'Hourly Observations'!$M$6:$M$2718,"&gt;=20")</f>
        <v>4</v>
      </c>
      <c r="U104" s="151" t="n">
        <v>4</v>
      </c>
      <c r="V104" s="151" t="n">
        <f>COUNTIFS('Hourly Observations'!$D$6:$D$2718,A104,'Hourly Observations'!$M$6:$M$2718,"&gt;=25")</f>
        <v>1</v>
      </c>
      <c r="W104" s="151" t="n">
        <v>1</v>
      </c>
      <c r="X104" s="151" t="n">
        <f>COUNTIFS('Hourly Observations'!$D$6:$D$2718,A104,'Hourly Observations'!$M$6:$M$2718,"&gt;=30")</f>
        <v>0</v>
      </c>
      <c r="Y104" s="156" t="n">
        <v>0</v>
      </c>
    </row>
    <row r="105" hidden="0">
      <c r="A105" s="150" t="str">
        <v>2026-06-08</v>
      </c>
      <c r="B105" s="155" t="str">
        <v>June</v>
      </c>
      <c r="C105" s="151" t="n">
        <f>COUNTIF('Raw METAR'!$C$6:$C$3133,A105)</f>
        <v>26</v>
      </c>
      <c r="D105" s="151" t="n">
        <v>24</v>
      </c>
      <c r="E105" s="151" t="n">
        <f>COUNTIFS('Hourly Observations'!$D$6:$D$2718,A105,'Hourly Observations'!$F$6:$F$2718,"Accepted")</f>
        <v>24</v>
      </c>
      <c r="F105" s="152" t="n">
        <f>IFERROR(E105/D105,0)</f>
        <v>1</v>
      </c>
      <c r="G105" s="153" t="n">
        <f>IFERROR(SUMIFS('Hourly Observations'!$M$6:$M$2718,'Hourly Observations'!$D$6:$D$2718,A105)/E105,"")</f>
        <v>14.864234536666666</v>
      </c>
      <c r="H105" s="153" t="n">
        <v>13.8</v>
      </c>
      <c r="I105" s="153" t="n">
        <v>26.5</v>
      </c>
      <c r="J105" s="154" t="str">
        <v>2026-06-08 16:55 PDT</v>
      </c>
      <c r="K105" s="153" t="n">
        <v>33.4</v>
      </c>
      <c r="L105" s="154" t="str">
        <v>2026-06-08 16:31 PDT</v>
      </c>
      <c r="M105" s="155" t="str">
        <v>SW</v>
      </c>
      <c r="N105" s="153" t="n">
        <v>41</v>
      </c>
      <c r="O105" s="155" t="str">
        <v>NE</v>
      </c>
      <c r="P105" s="151" t="n">
        <f>COUNTIFS('Hourly Observations'!$D$6:$D$2718,A105,'Hourly Observations'!$M$6:$M$2718,"&gt;=10")</f>
        <v>23</v>
      </c>
      <c r="Q105" s="151" t="n">
        <v>17</v>
      </c>
      <c r="R105" s="151" t="n">
        <f>COUNTIFS('Hourly Observations'!$D$6:$D$2718,A105,'Hourly Observations'!$M$6:$M$2718,"&gt;=15")</f>
        <v>7</v>
      </c>
      <c r="S105" s="151" t="n">
        <v>6</v>
      </c>
      <c r="T105" s="151" t="n">
        <f>COUNTIFS('Hourly Observations'!$D$6:$D$2718,A105,'Hourly Observations'!$M$6:$M$2718,"&gt;=20")</f>
        <v>3</v>
      </c>
      <c r="U105" s="151" t="n">
        <v>3</v>
      </c>
      <c r="V105" s="151" t="n">
        <f>COUNTIFS('Hourly Observations'!$D$6:$D$2718,A105,'Hourly Observations'!$M$6:$M$2718,"&gt;=25")</f>
        <v>1</v>
      </c>
      <c r="W105" s="151" t="n">
        <v>1</v>
      </c>
      <c r="X105" s="151" t="n">
        <f>COUNTIFS('Hourly Observations'!$D$6:$D$2718,A105,'Hourly Observations'!$M$6:$M$2718,"&gt;=30")</f>
        <v>0</v>
      </c>
      <c r="Y105" s="156" t="n">
        <v>0</v>
      </c>
    </row>
    <row r="106" hidden="0">
      <c r="A106" s="150" t="str">
        <v>2026-06-09</v>
      </c>
      <c r="B106" s="155" t="str">
        <v>June</v>
      </c>
      <c r="C106" s="151" t="n">
        <f>COUNTIF('Raw METAR'!$C$6:$C$3133,A106)</f>
        <v>28</v>
      </c>
      <c r="D106" s="151" t="n">
        <v>24</v>
      </c>
      <c r="E106" s="151" t="n">
        <f>COUNTIFS('Hourly Observations'!$D$6:$D$2718,A106,'Hourly Observations'!$F$6:$F$2718,"Accepted")</f>
        <v>23</v>
      </c>
      <c r="F106" s="152" t="n">
        <f>IFERROR(E106/D106,0)</f>
        <v>0.9583333333333334</v>
      </c>
      <c r="G106" s="153" t="n">
        <f>IFERROR(SUMIFS('Hourly Observations'!$M$6:$M$2718,'Hourly Observations'!$D$6:$D$2718,A106)/E106,"")</f>
        <v>16.5612172733913</v>
      </c>
      <c r="H106" s="153" t="n">
        <v>16.1</v>
      </c>
      <c r="I106" s="153" t="n">
        <v>27.6</v>
      </c>
      <c r="J106" s="154" t="str">
        <v>2026-06-09 01:30 PDT</v>
      </c>
      <c r="K106" s="153" t="n">
        <v>34.5</v>
      </c>
      <c r="L106" s="154" t="str">
        <v>2026-06-09 01:28 PDT</v>
      </c>
      <c r="M106" s="155" t="str">
        <v>SW/W</v>
      </c>
      <c r="N106" s="153" t="n">
        <v>71</v>
      </c>
      <c r="O106" s="155" t="str">
        <v>E</v>
      </c>
      <c r="P106" s="151" t="n">
        <f>COUNTIFS('Hourly Observations'!$D$6:$D$2718,A106,'Hourly Observations'!$M$6:$M$2718,"&gt;=10")</f>
        <v>23</v>
      </c>
      <c r="Q106" s="151" t="n">
        <v>22</v>
      </c>
      <c r="R106" s="151" t="n">
        <f>COUNTIFS('Hourly Observations'!$D$6:$D$2718,A106,'Hourly Observations'!$M$6:$M$2718,"&gt;=15")</f>
        <v>14</v>
      </c>
      <c r="S106" s="151" t="n">
        <v>8</v>
      </c>
      <c r="T106" s="151" t="n">
        <f>COUNTIFS('Hourly Observations'!$D$6:$D$2718,A106,'Hourly Observations'!$M$6:$M$2718,"&gt;=20")</f>
        <v>4</v>
      </c>
      <c r="U106" s="151" t="n">
        <v>2</v>
      </c>
      <c r="V106" s="151" t="n">
        <f>COUNTIFS('Hourly Observations'!$D$6:$D$2718,A106,'Hourly Observations'!$M$6:$M$2718,"&gt;=25")</f>
        <v>0</v>
      </c>
      <c r="W106" s="151" t="n">
        <v>0</v>
      </c>
      <c r="X106" s="151" t="n">
        <f>COUNTIFS('Hourly Observations'!$D$6:$D$2718,A106,'Hourly Observations'!$M$6:$M$2718,"&gt;=30")</f>
        <v>0</v>
      </c>
      <c r="Y106" s="156" t="n">
        <v>0</v>
      </c>
    </row>
    <row r="107" hidden="0">
      <c r="A107" s="150" t="str">
        <v>2026-06-10</v>
      </c>
      <c r="B107" s="155" t="str">
        <v>June</v>
      </c>
      <c r="C107" s="151" t="n">
        <f>COUNTIF('Raw METAR'!$C$6:$C$3133,A107)</f>
        <v>23</v>
      </c>
      <c r="D107" s="151" t="n">
        <v>24</v>
      </c>
      <c r="E107" s="151" t="n">
        <f>COUNTIFS('Hourly Observations'!$D$6:$D$2718,A107,'Hourly Observations'!$F$6:$F$2718,"Accepted")</f>
        <v>23</v>
      </c>
      <c r="F107" s="152" t="n">
        <f>IFERROR(E107/D107,0)</f>
        <v>0.9583333333333334</v>
      </c>
      <c r="G107" s="153" t="n">
        <f>IFERROR(SUMIFS('Hourly Observations'!$M$6:$M$2718,'Hourly Observations'!$D$6:$D$2718,A107)/E107,"")</f>
        <v>8.605828915478261</v>
      </c>
      <c r="H107" s="153" t="n">
        <v>8.1</v>
      </c>
      <c r="I107" s="153" t="n">
        <v>23</v>
      </c>
      <c r="J107" s="154" t="str">
        <v>2026-06-10 18:55 PDT</v>
      </c>
      <c r="K107" s="153" t="n">
        <v>35.7</v>
      </c>
      <c r="L107" s="154" t="str">
        <v>2026-06-10 18:19 PDT</v>
      </c>
      <c r="M107" s="155" t="str">
        <v>SW</v>
      </c>
      <c r="N107" s="153" t="n">
        <v>51</v>
      </c>
      <c r="O107" s="155" t="str">
        <v>NE</v>
      </c>
      <c r="P107" s="151" t="n">
        <f>COUNTIFS('Hourly Observations'!$D$6:$D$2718,A107,'Hourly Observations'!$M$6:$M$2718,"&gt;=10")</f>
        <v>6</v>
      </c>
      <c r="Q107" s="151" t="n">
        <v>3</v>
      </c>
      <c r="R107" s="151" t="n">
        <f>COUNTIFS('Hourly Observations'!$D$6:$D$2718,A107,'Hourly Observations'!$M$6:$M$2718,"&gt;=15")</f>
        <v>3</v>
      </c>
      <c r="S107" s="151" t="n">
        <v>3</v>
      </c>
      <c r="T107" s="151" t="n">
        <f>COUNTIFS('Hourly Observations'!$D$6:$D$2718,A107,'Hourly Observations'!$M$6:$M$2718,"&gt;=20")</f>
        <v>2</v>
      </c>
      <c r="U107" s="151" t="n">
        <v>2</v>
      </c>
      <c r="V107" s="151" t="n">
        <f>COUNTIFS('Hourly Observations'!$D$6:$D$2718,A107,'Hourly Observations'!$M$6:$M$2718,"&gt;=25")</f>
        <v>0</v>
      </c>
      <c r="W107" s="151" t="n">
        <v>0</v>
      </c>
      <c r="X107" s="151" t="n">
        <f>COUNTIFS('Hourly Observations'!$D$6:$D$2718,A107,'Hourly Observations'!$M$6:$M$2718,"&gt;=30")</f>
        <v>0</v>
      </c>
      <c r="Y107" s="156" t="n">
        <v>0</v>
      </c>
    </row>
    <row r="108" hidden="0">
      <c r="A108" s="150" t="str">
        <v>2026-06-11</v>
      </c>
      <c r="B108" s="155" t="str">
        <v>June</v>
      </c>
      <c r="C108" s="151" t="n">
        <f>COUNTIF('Raw METAR'!$C$6:$C$3133,A108)</f>
        <v>26</v>
      </c>
      <c r="D108" s="151" t="n">
        <v>24</v>
      </c>
      <c r="E108" s="151" t="n">
        <f>COUNTIFS('Hourly Observations'!$D$6:$D$2718,A108,'Hourly Observations'!$F$6:$F$2718,"Accepted")</f>
        <v>24</v>
      </c>
      <c r="F108" s="152" t="n">
        <f>IFERROR(E108/D108,0)</f>
        <v>1</v>
      </c>
      <c r="G108" s="153" t="n">
        <f>IFERROR(SUMIFS('Hourly Observations'!$M$6:$M$2718,'Hourly Observations'!$D$6:$D$2718,A108)/E108,"")</f>
        <v>10.836506468666668</v>
      </c>
      <c r="H108" s="153" t="n">
        <v>9.2</v>
      </c>
      <c r="I108" s="153" t="n">
        <v>23</v>
      </c>
      <c r="J108" s="154" t="str">
        <v>2026-06-11 17:55 PDT</v>
      </c>
      <c r="K108" s="153" t="n">
        <v>29.9</v>
      </c>
      <c r="L108" s="154" t="str">
        <v>2026-06-11 17:02 PDT</v>
      </c>
      <c r="M108" s="155" t="str">
        <v>SW</v>
      </c>
      <c r="N108" s="153" t="n">
        <v>51</v>
      </c>
      <c r="O108" s="155" t="str">
        <v>NE</v>
      </c>
      <c r="P108" s="151" t="n">
        <f>COUNTIFS('Hourly Observations'!$D$6:$D$2718,A108,'Hourly Observations'!$M$6:$M$2718,"&gt;=10")</f>
        <v>11</v>
      </c>
      <c r="Q108" s="151" t="n">
        <v>9</v>
      </c>
      <c r="R108" s="151" t="n">
        <f>COUNTIFS('Hourly Observations'!$D$6:$D$2718,A108,'Hourly Observations'!$M$6:$M$2718,"&gt;=15")</f>
        <v>6</v>
      </c>
      <c r="S108" s="151" t="n">
        <v>4</v>
      </c>
      <c r="T108" s="151" t="n">
        <f>COUNTIFS('Hourly Observations'!$D$6:$D$2718,A108,'Hourly Observations'!$M$6:$M$2718,"&gt;=20")</f>
        <v>3</v>
      </c>
      <c r="U108" s="151" t="n">
        <v>2</v>
      </c>
      <c r="V108" s="151" t="n">
        <f>COUNTIFS('Hourly Observations'!$D$6:$D$2718,A108,'Hourly Observations'!$M$6:$M$2718,"&gt;=25")</f>
        <v>0</v>
      </c>
      <c r="W108" s="151" t="n">
        <v>0</v>
      </c>
      <c r="X108" s="151" t="n">
        <f>COUNTIFS('Hourly Observations'!$D$6:$D$2718,A108,'Hourly Observations'!$M$6:$M$2718,"&gt;=30")</f>
        <v>0</v>
      </c>
      <c r="Y108" s="156" t="n">
        <v>0</v>
      </c>
    </row>
    <row r="109" hidden="0">
      <c r="A109" s="150" t="str">
        <v>2026-06-12</v>
      </c>
      <c r="B109" s="155" t="str">
        <v>June</v>
      </c>
      <c r="C109" s="151" t="n">
        <f>COUNTIF('Raw METAR'!$C$6:$C$3133,A109)</f>
        <v>30</v>
      </c>
      <c r="D109" s="151" t="n">
        <v>24</v>
      </c>
      <c r="E109" s="151" t="n">
        <f>COUNTIFS('Hourly Observations'!$D$6:$D$2718,A109,'Hourly Observations'!$F$6:$F$2718,"Accepted")</f>
        <v>24</v>
      </c>
      <c r="F109" s="152" t="n">
        <f>IFERROR(E109/D109,0)</f>
        <v>1</v>
      </c>
      <c r="G109" s="153" t="n">
        <f>IFERROR(SUMIFS('Hourly Observations'!$M$6:$M$2718,'Hourly Observations'!$D$6:$D$2718,A109)/E109,"")</f>
        <v>12.514726496999998</v>
      </c>
      <c r="H109" s="153" t="n">
        <v>11.5</v>
      </c>
      <c r="I109" s="153" t="n">
        <v>23</v>
      </c>
      <c r="J109" s="154" t="str">
        <v>2026-06-12 18:55 PDT</v>
      </c>
      <c r="K109" s="153" t="n">
        <v>32.2</v>
      </c>
      <c r="L109" s="154" t="str">
        <v>2026-06-12 17:22 PDT</v>
      </c>
      <c r="M109" s="155" t="str">
        <v>SW</v>
      </c>
      <c r="N109" s="153" t="n">
        <v>46</v>
      </c>
      <c r="O109" s="155" t="str">
        <v>NE</v>
      </c>
      <c r="P109" s="151" t="n">
        <f>COUNTIFS('Hourly Observations'!$D$6:$D$2718,A109,'Hourly Observations'!$M$6:$M$2718,"&gt;=10")</f>
        <v>18</v>
      </c>
      <c r="Q109" s="151" t="n">
        <v>10</v>
      </c>
      <c r="R109" s="151" t="n">
        <f>COUNTIFS('Hourly Observations'!$D$6:$D$2718,A109,'Hourly Observations'!$M$6:$M$2718,"&gt;=15")</f>
        <v>6</v>
      </c>
      <c r="S109" s="151" t="n">
        <v>4</v>
      </c>
      <c r="T109" s="151" t="n">
        <f>COUNTIFS('Hourly Observations'!$D$6:$D$2718,A109,'Hourly Observations'!$M$6:$M$2718,"&gt;=20")</f>
        <v>2</v>
      </c>
      <c r="U109" s="151" t="n">
        <v>2</v>
      </c>
      <c r="V109" s="151" t="n">
        <f>COUNTIFS('Hourly Observations'!$D$6:$D$2718,A109,'Hourly Observations'!$M$6:$M$2718,"&gt;=25")</f>
        <v>0</v>
      </c>
      <c r="W109" s="151" t="n">
        <v>0</v>
      </c>
      <c r="X109" s="151" t="n">
        <f>COUNTIFS('Hourly Observations'!$D$6:$D$2718,A109,'Hourly Observations'!$M$6:$M$2718,"&gt;=30")</f>
        <v>0</v>
      </c>
      <c r="Y109" s="156" t="n">
        <v>0</v>
      </c>
    </row>
    <row r="110" hidden="0">
      <c r="A110" s="150" t="str">
        <v>2026-06-13</v>
      </c>
      <c r="B110" s="155" t="str">
        <v>June</v>
      </c>
      <c r="C110" s="151" t="n">
        <f>COUNTIF('Raw METAR'!$C$6:$C$3133,A110)</f>
        <v>31</v>
      </c>
      <c r="D110" s="151" t="n">
        <v>24</v>
      </c>
      <c r="E110" s="151" t="n">
        <f>COUNTIFS('Hourly Observations'!$D$6:$D$2718,A110,'Hourly Observations'!$F$6:$F$2718,"Accepted")</f>
        <v>24</v>
      </c>
      <c r="F110" s="152" t="n">
        <f>IFERROR(E110/D110,0)</f>
        <v>1</v>
      </c>
      <c r="G110" s="153" t="n">
        <f>IFERROR(SUMIFS('Hourly Observations'!$M$6:$M$2718,'Hourly Observations'!$D$6:$D$2718,A110)/E110,"")</f>
        <v>16.062963128333337</v>
      </c>
      <c r="H110" s="153" t="n">
        <v>13.8</v>
      </c>
      <c r="I110" s="153" t="n">
        <v>28.8</v>
      </c>
      <c r="J110" s="154" t="str">
        <v>2026-06-13 17:55 PDT</v>
      </c>
      <c r="K110" s="153" t="n">
        <v>35.7</v>
      </c>
      <c r="L110" s="154" t="str">
        <v>2026-06-13 13:51 PDT</v>
      </c>
      <c r="M110" s="155" t="str">
        <v>SW</v>
      </c>
      <c r="N110" s="153" t="n">
        <v>40</v>
      </c>
      <c r="O110" s="155" t="str">
        <v>NE</v>
      </c>
      <c r="P110" s="151" t="n">
        <f>COUNTIFS('Hourly Observations'!$D$6:$D$2718,A110,'Hourly Observations'!$M$6:$M$2718,"&gt;=10")</f>
        <v>23</v>
      </c>
      <c r="Q110" s="151" t="n">
        <v>19</v>
      </c>
      <c r="R110" s="151" t="n">
        <f>COUNTIFS('Hourly Observations'!$D$6:$D$2718,A110,'Hourly Observations'!$M$6:$M$2718,"&gt;=15")</f>
        <v>10</v>
      </c>
      <c r="S110" s="151" t="n">
        <v>9</v>
      </c>
      <c r="T110" s="151" t="n">
        <f>COUNTIFS('Hourly Observations'!$D$6:$D$2718,A110,'Hourly Observations'!$M$6:$M$2718,"&gt;=20")</f>
        <v>5</v>
      </c>
      <c r="U110" s="151" t="n">
        <v>5</v>
      </c>
      <c r="V110" s="151" t="n">
        <f>COUNTIFS('Hourly Observations'!$D$6:$D$2718,A110,'Hourly Observations'!$M$6:$M$2718,"&gt;=25")</f>
        <v>1</v>
      </c>
      <c r="W110" s="151" t="n">
        <v>1</v>
      </c>
      <c r="X110" s="151" t="n">
        <f>COUNTIFS('Hourly Observations'!$D$6:$D$2718,A110,'Hourly Observations'!$M$6:$M$2718,"&gt;=30")</f>
        <v>0</v>
      </c>
      <c r="Y110" s="156" t="n">
        <v>0</v>
      </c>
    </row>
    <row r="111" hidden="0">
      <c r="A111" s="150" t="str">
        <v>2026-06-14</v>
      </c>
      <c r="B111" s="155" t="str">
        <v>June</v>
      </c>
      <c r="C111" s="151" t="n">
        <f>COUNTIF('Raw METAR'!$C$6:$C$3133,A111)</f>
        <v>25</v>
      </c>
      <c r="D111" s="151" t="n">
        <v>24</v>
      </c>
      <c r="E111" s="151" t="n">
        <f>COUNTIFS('Hourly Observations'!$D$6:$D$2718,A111,'Hourly Observations'!$F$6:$F$2718,"Accepted")</f>
        <v>24</v>
      </c>
      <c r="F111" s="152" t="n">
        <f>IFERROR(E111/D111,0)</f>
        <v>1</v>
      </c>
      <c r="G111" s="153" t="n">
        <f>IFERROR(SUMIFS('Hourly Observations'!$M$6:$M$2718,'Hourly Observations'!$D$6:$D$2718,A111)/E111,"")</f>
        <v>16.638352852333334</v>
      </c>
      <c r="H111" s="153" t="n">
        <v>16.1</v>
      </c>
      <c r="I111" s="153" t="n">
        <v>24.2</v>
      </c>
      <c r="J111" s="154" t="str">
        <v>2026-06-14 14:55 PDT</v>
      </c>
      <c r="K111" s="153" t="n">
        <v>33.4</v>
      </c>
      <c r="L111" s="154" t="str">
        <v>2026-06-14 13:55 PDT</v>
      </c>
      <c r="M111" s="155" t="str">
        <v>SW</v>
      </c>
      <c r="N111" s="153" t="n">
        <v>45</v>
      </c>
      <c r="O111" s="155" t="str">
        <v>NE</v>
      </c>
      <c r="P111" s="151" t="n">
        <f>COUNTIFS('Hourly Observations'!$D$6:$D$2718,A111,'Hourly Observations'!$M$6:$M$2718,"&gt;=10")</f>
        <v>24</v>
      </c>
      <c r="Q111" s="151" t="n">
        <v>24</v>
      </c>
      <c r="R111" s="151" t="n">
        <f>COUNTIFS('Hourly Observations'!$D$6:$D$2718,A111,'Hourly Observations'!$M$6:$M$2718,"&gt;=15")</f>
        <v>13</v>
      </c>
      <c r="S111" s="151" t="n">
        <v>12</v>
      </c>
      <c r="T111" s="151" t="n">
        <f>COUNTIFS('Hourly Observations'!$D$6:$D$2718,A111,'Hourly Observations'!$M$6:$M$2718,"&gt;=20")</f>
        <v>5</v>
      </c>
      <c r="U111" s="151" t="n">
        <v>5</v>
      </c>
      <c r="V111" s="151" t="n">
        <f>COUNTIFS('Hourly Observations'!$D$6:$D$2718,A111,'Hourly Observations'!$M$6:$M$2718,"&gt;=25")</f>
        <v>0</v>
      </c>
      <c r="W111" s="151" t="n">
        <v>0</v>
      </c>
      <c r="X111" s="151" t="n">
        <f>COUNTIFS('Hourly Observations'!$D$6:$D$2718,A111,'Hourly Observations'!$M$6:$M$2718,"&gt;=30")</f>
        <v>0</v>
      </c>
      <c r="Y111" s="156" t="n">
        <v>0</v>
      </c>
    </row>
    <row r="112" hidden="0">
      <c r="A112" s="150" t="str">
        <v>2026-06-15</v>
      </c>
      <c r="B112" s="155" t="str">
        <v>June</v>
      </c>
      <c r="C112" s="151" t="n">
        <f>COUNTIF('Raw METAR'!$C$6:$C$3133,A112)</f>
        <v>25</v>
      </c>
      <c r="D112" s="151" t="n">
        <v>24</v>
      </c>
      <c r="E112" s="151" t="n">
        <f>COUNTIFS('Hourly Observations'!$D$6:$D$2718,A112,'Hourly Observations'!$F$6:$F$2718,"Accepted")</f>
        <v>24</v>
      </c>
      <c r="F112" s="152" t="n">
        <f>IFERROR(E112/D112,0)</f>
        <v>1</v>
      </c>
      <c r="G112" s="153" t="n">
        <f>IFERROR(SUMIFS('Hourly Observations'!$M$6:$M$2718,'Hourly Observations'!$D$6:$D$2718,A112)/E112,"")</f>
        <v>13.473709370333331</v>
      </c>
      <c r="H112" s="153" t="n">
        <v>13.8</v>
      </c>
      <c r="I112" s="153" t="n">
        <v>18.4</v>
      </c>
      <c r="J112" s="154" t="str">
        <v>2026-06-15 15:55 PDT</v>
      </c>
      <c r="K112" s="153" t="n">
        <v>24.2</v>
      </c>
      <c r="L112" s="154" t="str">
        <v>2026-06-15 15:55 PDT</v>
      </c>
      <c r="M112" s="155" t="str">
        <v>SW</v>
      </c>
      <c r="N112" s="153" t="n">
        <v>48</v>
      </c>
      <c r="O112" s="155" t="str">
        <v>NE</v>
      </c>
      <c r="P112" s="151" t="n">
        <f>COUNTIFS('Hourly Observations'!$D$6:$D$2718,A112,'Hourly Observations'!$M$6:$M$2718,"&gt;=10")</f>
        <v>21</v>
      </c>
      <c r="Q112" s="151" t="n">
        <v>8</v>
      </c>
      <c r="R112" s="151" t="n">
        <f>COUNTIFS('Hourly Observations'!$D$6:$D$2718,A112,'Hourly Observations'!$M$6:$M$2718,"&gt;=15")</f>
        <v>7</v>
      </c>
      <c r="S112" s="151" t="n">
        <v>6</v>
      </c>
      <c r="T112" s="151" t="n">
        <f>COUNTIFS('Hourly Observations'!$D$6:$D$2718,A112,'Hourly Observations'!$M$6:$M$2718,"&gt;=20")</f>
        <v>0</v>
      </c>
      <c r="U112" s="151" t="n">
        <v>0</v>
      </c>
      <c r="V112" s="151" t="n">
        <f>COUNTIFS('Hourly Observations'!$D$6:$D$2718,A112,'Hourly Observations'!$M$6:$M$2718,"&gt;=25")</f>
        <v>0</v>
      </c>
      <c r="W112" s="151" t="n">
        <v>0</v>
      </c>
      <c r="X112" s="151" t="n">
        <f>COUNTIFS('Hourly Observations'!$D$6:$D$2718,A112,'Hourly Observations'!$M$6:$M$2718,"&gt;=30")</f>
        <v>0</v>
      </c>
      <c r="Y112" s="156" t="n">
        <v>0</v>
      </c>
    </row>
    <row r="113" hidden="0">
      <c r="A113" s="150" t="str">
        <v>2026-06-16</v>
      </c>
      <c r="B113" s="155" t="str">
        <v>June</v>
      </c>
      <c r="C113" s="151" t="n">
        <f>COUNTIF('Raw METAR'!$C$6:$C$3133,A113)</f>
        <v>26</v>
      </c>
      <c r="D113" s="151" t="n">
        <v>24</v>
      </c>
      <c r="E113" s="151" t="n">
        <f>COUNTIFS('Hourly Observations'!$D$6:$D$2718,A113,'Hourly Observations'!$F$6:$F$2718,"Accepted")</f>
        <v>24</v>
      </c>
      <c r="F113" s="152" t="n">
        <f>IFERROR(E113/D113,0)</f>
        <v>1</v>
      </c>
      <c r="G113" s="153" t="n">
        <f>IFERROR(SUMIFS('Hourly Observations'!$M$6:$M$2718,'Hourly Observations'!$D$6:$D$2718,A113)/E113,"")</f>
        <v>10.980353899666667</v>
      </c>
      <c r="H113" s="153" t="n">
        <v>10.4</v>
      </c>
      <c r="I113" s="153" t="n">
        <v>23</v>
      </c>
      <c r="J113" s="154" t="str">
        <v>2026-06-16 15:55 PDT</v>
      </c>
      <c r="K113" s="153" t="n">
        <v>34.5</v>
      </c>
      <c r="L113" s="154" t="str">
        <v>2026-06-16 14:56 PDT</v>
      </c>
      <c r="M113" s="155" t="str">
        <v>SW</v>
      </c>
      <c r="N113" s="153" t="n">
        <v>47</v>
      </c>
      <c r="O113" s="155" t="str">
        <v>NE</v>
      </c>
      <c r="P113" s="151" t="n">
        <f>COUNTIFS('Hourly Observations'!$D$6:$D$2718,A113,'Hourly Observations'!$M$6:$M$2718,"&gt;=10")</f>
        <v>13</v>
      </c>
      <c r="Q113" s="151" t="n">
        <v>10</v>
      </c>
      <c r="R113" s="151" t="n">
        <f>COUNTIFS('Hourly Observations'!$D$6:$D$2718,A113,'Hourly Observations'!$M$6:$M$2718,"&gt;=15")</f>
        <v>5</v>
      </c>
      <c r="S113" s="151" t="n">
        <v>5</v>
      </c>
      <c r="T113" s="151" t="n">
        <f>COUNTIFS('Hourly Observations'!$D$6:$D$2718,A113,'Hourly Observations'!$M$6:$M$2718,"&gt;=20")</f>
        <v>2</v>
      </c>
      <c r="U113" s="151" t="n">
        <v>1</v>
      </c>
      <c r="V113" s="151" t="n">
        <f>COUNTIFS('Hourly Observations'!$D$6:$D$2718,A113,'Hourly Observations'!$M$6:$M$2718,"&gt;=25")</f>
        <v>0</v>
      </c>
      <c r="W113" s="151" t="n">
        <v>0</v>
      </c>
      <c r="X113" s="151" t="n">
        <f>COUNTIFS('Hourly Observations'!$D$6:$D$2718,A113,'Hourly Observations'!$M$6:$M$2718,"&gt;=30")</f>
        <v>0</v>
      </c>
      <c r="Y113" s="156" t="n">
        <v>0</v>
      </c>
    </row>
    <row r="114" hidden="0">
      <c r="A114" s="150" t="str">
        <v>2026-06-17</v>
      </c>
      <c r="B114" s="155" t="str">
        <v>June</v>
      </c>
      <c r="C114" s="151" t="n">
        <f>COUNTIF('Raw METAR'!$C$6:$C$3133,A114)</f>
        <v>27</v>
      </c>
      <c r="D114" s="151" t="n">
        <v>24</v>
      </c>
      <c r="E114" s="151" t="n">
        <f>COUNTIFS('Hourly Observations'!$D$6:$D$2718,A114,'Hourly Observations'!$F$6:$F$2718,"Accepted")</f>
        <v>24</v>
      </c>
      <c r="F114" s="152" t="n">
        <f>IFERROR(E114/D114,0)</f>
        <v>1</v>
      </c>
      <c r="G114" s="153" t="n">
        <f>IFERROR(SUMIFS('Hourly Observations'!$M$6:$M$2718,'Hourly Observations'!$D$6:$D$2718,A114)/E114,"")</f>
        <v>15.871166553666667</v>
      </c>
      <c r="H114" s="153" t="n">
        <v>13.2</v>
      </c>
      <c r="I114" s="153" t="n">
        <v>26.5</v>
      </c>
      <c r="J114" s="154" t="str">
        <v>2026-06-17 15:55 PDT</v>
      </c>
      <c r="K114" s="153" t="n">
        <v>36.8</v>
      </c>
      <c r="L114" s="154" t="str">
        <v>2026-06-17 16:06 PDT</v>
      </c>
      <c r="M114" s="155" t="str">
        <v>SW</v>
      </c>
      <c r="N114" s="153" t="n">
        <v>45</v>
      </c>
      <c r="O114" s="155" t="str">
        <v>NE</v>
      </c>
      <c r="P114" s="151" t="n">
        <f>COUNTIFS('Hourly Observations'!$D$6:$D$2718,A114,'Hourly Observations'!$M$6:$M$2718,"&gt;=10")</f>
        <v>22</v>
      </c>
      <c r="Q114" s="151" t="n">
        <v>13</v>
      </c>
      <c r="R114" s="151" t="n">
        <f>COUNTIFS('Hourly Observations'!$D$6:$D$2718,A114,'Hourly Observations'!$M$6:$M$2718,"&gt;=15")</f>
        <v>10</v>
      </c>
      <c r="S114" s="151" t="n">
        <v>9</v>
      </c>
      <c r="T114" s="151" t="n">
        <f>COUNTIFS('Hourly Observations'!$D$6:$D$2718,A114,'Hourly Observations'!$M$6:$M$2718,"&gt;=20")</f>
        <v>6</v>
      </c>
      <c r="U114" s="151" t="n">
        <v>6</v>
      </c>
      <c r="V114" s="151" t="n">
        <f>COUNTIFS('Hourly Observations'!$D$6:$D$2718,A114,'Hourly Observations'!$M$6:$M$2718,"&gt;=25")</f>
        <v>4</v>
      </c>
      <c r="W114" s="151" t="n">
        <v>4</v>
      </c>
      <c r="X114" s="151" t="n">
        <f>COUNTIFS('Hourly Observations'!$D$6:$D$2718,A114,'Hourly Observations'!$M$6:$M$2718,"&gt;=30")</f>
        <v>0</v>
      </c>
      <c r="Y114" s="156" t="n">
        <v>0</v>
      </c>
    </row>
    <row r="115" hidden="0">
      <c r="A115" s="150" t="str">
        <v>2026-06-18</v>
      </c>
      <c r="B115" s="155" t="str">
        <v>June</v>
      </c>
      <c r="C115" s="151" t="n">
        <f>COUNTIF('Raw METAR'!$C$6:$C$3133,A115)</f>
        <v>25</v>
      </c>
      <c r="D115" s="151" t="n">
        <v>24</v>
      </c>
      <c r="E115" s="151" t="n">
        <f>COUNTIFS('Hourly Observations'!$D$6:$D$2718,A115,'Hourly Observations'!$F$6:$F$2718,"Accepted")</f>
        <v>24</v>
      </c>
      <c r="F115" s="152" t="n">
        <f>IFERROR(E115/D115,0)</f>
        <v>1</v>
      </c>
      <c r="G115" s="153" t="n">
        <f>IFERROR(SUMIFS('Hourly Observations'!$M$6:$M$2718,'Hourly Observations'!$D$6:$D$2718,A115)/E115,"")</f>
        <v>14.14499738166667</v>
      </c>
      <c r="H115" s="153" t="n">
        <v>13.8</v>
      </c>
      <c r="I115" s="153" t="n">
        <v>24.2</v>
      </c>
      <c r="J115" s="154" t="str">
        <v>2026-06-18 17:55 PDT</v>
      </c>
      <c r="K115" s="153" t="n">
        <v>35.7</v>
      </c>
      <c r="L115" s="154" t="str">
        <v>2026-06-18 18:46 PDT</v>
      </c>
      <c r="M115" s="155" t="str">
        <v>SW</v>
      </c>
      <c r="N115" s="153" t="n">
        <v>34</v>
      </c>
      <c r="O115" s="155" t="str">
        <v>NE</v>
      </c>
      <c r="P115" s="151" t="n">
        <f>COUNTIFS('Hourly Observations'!$D$6:$D$2718,A115,'Hourly Observations'!$M$6:$M$2718,"&gt;=10")</f>
        <v>20</v>
      </c>
      <c r="Q115" s="151" t="n">
        <v>10</v>
      </c>
      <c r="R115" s="151" t="n">
        <f>COUNTIFS('Hourly Observations'!$D$6:$D$2718,A115,'Hourly Observations'!$M$6:$M$2718,"&gt;=15")</f>
        <v>6</v>
      </c>
      <c r="S115" s="151" t="n">
        <v>6</v>
      </c>
      <c r="T115" s="151" t="n">
        <f>COUNTIFS('Hourly Observations'!$D$6:$D$2718,A115,'Hourly Observations'!$M$6:$M$2718,"&gt;=20")</f>
        <v>3</v>
      </c>
      <c r="U115" s="151" t="n">
        <v>3</v>
      </c>
      <c r="V115" s="151" t="n">
        <f>COUNTIFS('Hourly Observations'!$D$6:$D$2718,A115,'Hourly Observations'!$M$6:$M$2718,"&gt;=25")</f>
        <v>0</v>
      </c>
      <c r="W115" s="151" t="n">
        <v>0</v>
      </c>
      <c r="X115" s="151" t="n">
        <f>COUNTIFS('Hourly Observations'!$D$6:$D$2718,A115,'Hourly Observations'!$M$6:$M$2718,"&gt;=30")</f>
        <v>0</v>
      </c>
      <c r="Y115" s="156" t="n">
        <v>0</v>
      </c>
    </row>
    <row r="116" hidden="0">
      <c r="A116" s="150" t="str">
        <v>2026-06-19</v>
      </c>
      <c r="B116" s="155" t="str">
        <v>June</v>
      </c>
      <c r="C116" s="151" t="n">
        <f>COUNTIF('Raw METAR'!$C$6:$C$3133,A116)</f>
        <v>24</v>
      </c>
      <c r="D116" s="151" t="n">
        <v>24</v>
      </c>
      <c r="E116" s="151" t="n">
        <f>COUNTIFS('Hourly Observations'!$D$6:$D$2718,A116,'Hourly Observations'!$F$6:$F$2718,"Accepted")</f>
        <v>24</v>
      </c>
      <c r="F116" s="152" t="n">
        <f>IFERROR(E116/D116,0)</f>
        <v>1</v>
      </c>
      <c r="G116" s="153" t="n">
        <f>IFERROR(SUMIFS('Hourly Observations'!$M$6:$M$2718,'Hourly Observations'!$D$6:$D$2718,A116)/E116,"")</f>
        <v>16.302708846666665</v>
      </c>
      <c r="H116" s="153" t="n">
        <v>16.7</v>
      </c>
      <c r="I116" s="153" t="n">
        <v>27.6</v>
      </c>
      <c r="J116" s="154" t="str">
        <v>2026-06-19 16:55 PDT</v>
      </c>
      <c r="K116" s="153" t="n">
        <v>36.8</v>
      </c>
      <c r="L116" s="154" t="str">
        <v>2026-06-19 16:45 PDT</v>
      </c>
      <c r="M116" s="155" t="str">
        <v>SW</v>
      </c>
      <c r="N116" s="153" t="n">
        <v>46</v>
      </c>
      <c r="O116" s="155" t="str">
        <v>NE</v>
      </c>
      <c r="P116" s="151" t="n">
        <f>COUNTIFS('Hourly Observations'!$D$6:$D$2718,A116,'Hourly Observations'!$M$6:$M$2718,"&gt;=10")</f>
        <v>22</v>
      </c>
      <c r="Q116" s="151" t="n">
        <v>18</v>
      </c>
      <c r="R116" s="151" t="n">
        <f>COUNTIFS('Hourly Observations'!$D$6:$D$2718,A116,'Hourly Observations'!$M$6:$M$2718,"&gt;=15")</f>
        <v>13</v>
      </c>
      <c r="S116" s="151" t="n">
        <v>9</v>
      </c>
      <c r="T116" s="151" t="n">
        <f>COUNTIFS('Hourly Observations'!$D$6:$D$2718,A116,'Hourly Observations'!$M$6:$M$2718,"&gt;=20")</f>
        <v>5</v>
      </c>
      <c r="U116" s="151" t="n">
        <v>4</v>
      </c>
      <c r="V116" s="151" t="n">
        <f>COUNTIFS('Hourly Observations'!$D$6:$D$2718,A116,'Hourly Observations'!$M$6:$M$2718,"&gt;=25")</f>
        <v>2</v>
      </c>
      <c r="W116" s="151" t="n">
        <v>2</v>
      </c>
      <c r="X116" s="151" t="n">
        <f>COUNTIFS('Hourly Observations'!$D$6:$D$2718,A116,'Hourly Observations'!$M$6:$M$2718,"&gt;=30")</f>
        <v>0</v>
      </c>
      <c r="Y116" s="156" t="n">
        <v>0</v>
      </c>
    </row>
    <row r="117" hidden="0">
      <c r="A117" s="150" t="str">
        <v>2026-06-20</v>
      </c>
      <c r="B117" s="155" t="str">
        <v>June</v>
      </c>
      <c r="C117" s="151" t="n">
        <f>COUNTIF('Raw METAR'!$C$6:$C$3133,A117)</f>
        <v>25</v>
      </c>
      <c r="D117" s="151" t="n">
        <v>24</v>
      </c>
      <c r="E117" s="151" t="n">
        <f>COUNTIFS('Hourly Observations'!$D$6:$D$2718,A117,'Hourly Observations'!$F$6:$F$2718,"Accepted")</f>
        <v>24</v>
      </c>
      <c r="F117" s="152" t="n">
        <f>IFERROR(E117/D117,0)</f>
        <v>1</v>
      </c>
      <c r="G117" s="153" t="n">
        <f>IFERROR(SUMIFS('Hourly Observations'!$M$6:$M$2718,'Hourly Observations'!$D$6:$D$2718,A117)/E117,"")</f>
        <v>18.124776306</v>
      </c>
      <c r="H117" s="153" t="n">
        <v>17.3</v>
      </c>
      <c r="I117" s="153" t="n">
        <v>26.5</v>
      </c>
      <c r="J117" s="154" t="str">
        <v>2026-06-20 17:55 PDT</v>
      </c>
      <c r="K117" s="153" t="n">
        <v>36.8</v>
      </c>
      <c r="L117" s="154" t="str">
        <v>2026-06-20 17:18 PDT</v>
      </c>
      <c r="M117" s="155" t="str">
        <v>SW</v>
      </c>
      <c r="N117" s="153" t="n">
        <v>50</v>
      </c>
      <c r="O117" s="155" t="str">
        <v>NE</v>
      </c>
      <c r="P117" s="151" t="n">
        <f>COUNTIFS('Hourly Observations'!$D$6:$D$2718,A117,'Hourly Observations'!$M$6:$M$2718,"&gt;=10")</f>
        <v>24</v>
      </c>
      <c r="Q117" s="151" t="n">
        <v>24</v>
      </c>
      <c r="R117" s="151" t="n">
        <f>COUNTIFS('Hourly Observations'!$D$6:$D$2718,A117,'Hourly Observations'!$M$6:$M$2718,"&gt;=15")</f>
        <v>17</v>
      </c>
      <c r="S117" s="151" t="n">
        <v>13</v>
      </c>
      <c r="T117" s="151" t="n">
        <f>COUNTIFS('Hourly Observations'!$D$6:$D$2718,A117,'Hourly Observations'!$M$6:$M$2718,"&gt;=20")</f>
        <v>8</v>
      </c>
      <c r="U117" s="151" t="n">
        <v>7</v>
      </c>
      <c r="V117" s="151" t="n">
        <f>COUNTIFS('Hourly Observations'!$D$6:$D$2718,A117,'Hourly Observations'!$M$6:$M$2718,"&gt;=25")</f>
        <v>1</v>
      </c>
      <c r="W117" s="151" t="n">
        <v>1</v>
      </c>
      <c r="X117" s="151" t="n">
        <f>COUNTIFS('Hourly Observations'!$D$6:$D$2718,A117,'Hourly Observations'!$M$6:$M$2718,"&gt;=30")</f>
        <v>0</v>
      </c>
      <c r="Y117" s="156" t="n">
        <v>0</v>
      </c>
    </row>
    <row r="118" hidden="0">
      <c r="A118" s="150" t="str">
        <v>2026-06-21</v>
      </c>
      <c r="B118" s="155" t="str">
        <v>June</v>
      </c>
      <c r="C118" s="151" t="n">
        <f>COUNTIF('Raw METAR'!$C$6:$C$3133,A118)</f>
        <v>26</v>
      </c>
      <c r="D118" s="151" t="n">
        <v>24</v>
      </c>
      <c r="E118" s="151" t="n">
        <f>COUNTIFS('Hourly Observations'!$D$6:$D$2718,A118,'Hourly Observations'!$F$6:$F$2718,"Accepted")</f>
        <v>24</v>
      </c>
      <c r="F118" s="152" t="n">
        <f>IFERROR(E118/D118,0)</f>
        <v>1</v>
      </c>
      <c r="G118" s="153" t="n">
        <f>IFERROR(SUMIFS('Hourly Observations'!$M$6:$M$2718,'Hourly Observations'!$D$6:$D$2718,A118)/E118,"")</f>
        <v>14.00114995066667</v>
      </c>
      <c r="H118" s="153" t="n">
        <v>13.2</v>
      </c>
      <c r="I118" s="153" t="n">
        <v>23</v>
      </c>
      <c r="J118" s="154" t="str">
        <v>2026-06-21 19:55 PDT</v>
      </c>
      <c r="K118" s="153" t="n">
        <v>32.2</v>
      </c>
      <c r="L118" s="154" t="str">
        <v>2026-06-21 19:53 PDT</v>
      </c>
      <c r="M118" s="155" t="str">
        <v>SW</v>
      </c>
      <c r="N118" s="153" t="n">
        <v>46</v>
      </c>
      <c r="O118" s="155" t="str">
        <v>NE</v>
      </c>
      <c r="P118" s="151" t="n">
        <f>COUNTIFS('Hourly Observations'!$D$6:$D$2718,A118,'Hourly Observations'!$M$6:$M$2718,"&gt;=10")</f>
        <v>19</v>
      </c>
      <c r="Q118" s="151" t="n">
        <v>10</v>
      </c>
      <c r="R118" s="151" t="n">
        <f>COUNTIFS('Hourly Observations'!$D$6:$D$2718,A118,'Hourly Observations'!$M$6:$M$2718,"&gt;=15")</f>
        <v>7</v>
      </c>
      <c r="S118" s="151" t="n">
        <v>5</v>
      </c>
      <c r="T118" s="151" t="n">
        <f>COUNTIFS('Hourly Observations'!$D$6:$D$2718,A118,'Hourly Observations'!$M$6:$M$2718,"&gt;=20")</f>
        <v>2</v>
      </c>
      <c r="U118" s="151" t="n">
        <v>2</v>
      </c>
      <c r="V118" s="151" t="n">
        <f>COUNTIFS('Hourly Observations'!$D$6:$D$2718,A118,'Hourly Observations'!$M$6:$M$2718,"&gt;=25")</f>
        <v>0</v>
      </c>
      <c r="W118" s="151" t="n">
        <v>0</v>
      </c>
      <c r="X118" s="151" t="n">
        <f>COUNTIFS('Hourly Observations'!$D$6:$D$2718,A118,'Hourly Observations'!$M$6:$M$2718,"&gt;=30")</f>
        <v>0</v>
      </c>
      <c r="Y118" s="156" t="n">
        <v>0</v>
      </c>
    </row>
    <row r="119" hidden="0">
      <c r="A119" s="150" t="str">
        <v>2026-06-22</v>
      </c>
      <c r="B119" s="155" t="str">
        <v>June</v>
      </c>
      <c r="C119" s="151" t="n">
        <f>COUNTIF('Raw METAR'!$C$6:$C$3133,A119)</f>
        <v>24</v>
      </c>
      <c r="D119" s="151" t="n">
        <v>24</v>
      </c>
      <c r="E119" s="151" t="n">
        <f>COUNTIFS('Hourly Observations'!$D$6:$D$2718,A119,'Hourly Observations'!$F$6:$F$2718,"Accepted")</f>
        <v>24</v>
      </c>
      <c r="F119" s="152" t="n">
        <f>IFERROR(E119/D119,0)</f>
        <v>1</v>
      </c>
      <c r="G119" s="153" t="n">
        <f>IFERROR(SUMIFS('Hourly Observations'!$M$6:$M$2718,'Hourly Observations'!$D$6:$D$2718,A119)/E119,"")</f>
        <v>10.117269313666664</v>
      </c>
      <c r="H119" s="153" t="n">
        <v>9.2</v>
      </c>
      <c r="I119" s="153" t="n">
        <v>21.9</v>
      </c>
      <c r="J119" s="154" t="str">
        <v>2026-06-22 18:55 PDT</v>
      </c>
      <c r="K119" s="153" t="n">
        <v>29.9</v>
      </c>
      <c r="L119" s="154" t="str">
        <v>2026-06-22 18:48 PDT</v>
      </c>
      <c r="M119" s="155" t="str">
        <v>SW</v>
      </c>
      <c r="N119" s="153" t="n">
        <v>45</v>
      </c>
      <c r="O119" s="155" t="str">
        <v>NE</v>
      </c>
      <c r="P119" s="151" t="n">
        <f>COUNTIFS('Hourly Observations'!$D$6:$D$2718,A119,'Hourly Observations'!$M$6:$M$2718,"&gt;=10")</f>
        <v>11</v>
      </c>
      <c r="Q119" s="151" t="n">
        <v>7</v>
      </c>
      <c r="R119" s="151" t="n">
        <f>COUNTIFS('Hourly Observations'!$D$6:$D$2718,A119,'Hourly Observations'!$M$6:$M$2718,"&gt;=15")</f>
        <v>4</v>
      </c>
      <c r="S119" s="151" t="n">
        <v>2</v>
      </c>
      <c r="T119" s="151" t="n">
        <f>COUNTIFS('Hourly Observations'!$D$6:$D$2718,A119,'Hourly Observations'!$M$6:$M$2718,"&gt;=20")</f>
        <v>1</v>
      </c>
      <c r="U119" s="151" t="n">
        <v>1</v>
      </c>
      <c r="V119" s="151" t="n">
        <f>COUNTIFS('Hourly Observations'!$D$6:$D$2718,A119,'Hourly Observations'!$M$6:$M$2718,"&gt;=25")</f>
        <v>0</v>
      </c>
      <c r="W119" s="151" t="n">
        <v>0</v>
      </c>
      <c r="X119" s="151" t="n">
        <f>COUNTIFS('Hourly Observations'!$D$6:$D$2718,A119,'Hourly Observations'!$M$6:$M$2718,"&gt;=30")</f>
        <v>0</v>
      </c>
      <c r="Y119" s="156" t="n">
        <v>0</v>
      </c>
    </row>
    <row r="120" hidden="0">
      <c r="A120" s="150" t="str">
        <v>2026-06-23</v>
      </c>
      <c r="B120" s="155" t="str">
        <v>June</v>
      </c>
      <c r="C120" s="151" t="n">
        <f>COUNTIF('Raw METAR'!$C$6:$C$3133,A120)</f>
        <v>23</v>
      </c>
      <c r="D120" s="151" t="n">
        <v>24</v>
      </c>
      <c r="E120" s="151" t="n">
        <f>COUNTIFS('Hourly Observations'!$D$6:$D$2718,A120,'Hourly Observations'!$F$6:$F$2718,"Accepted")</f>
        <v>23</v>
      </c>
      <c r="F120" s="152" t="n">
        <f>IFERROR(E120/D120,0)</f>
        <v>0.9583333333333334</v>
      </c>
      <c r="G120" s="153" t="n">
        <f>IFERROR(SUMIFS('Hourly Observations'!$M$6:$M$2718,'Hourly Observations'!$D$6:$D$2718,A120)/E120,"")</f>
        <v>8.25559169217391</v>
      </c>
      <c r="H120" s="153" t="n">
        <v>6.9</v>
      </c>
      <c r="I120" s="153" t="n">
        <v>18.4</v>
      </c>
      <c r="J120" s="154" t="str">
        <v>2026-06-23 17:55 PDT</v>
      </c>
      <c r="K120" s="163"/>
      <c r="L120" s="154" t="str"/>
      <c r="M120" s="155" t="str">
        <v>SW</v>
      </c>
      <c r="N120" s="153" t="n">
        <v>57</v>
      </c>
      <c r="O120" s="155" t="str">
        <v>NE</v>
      </c>
      <c r="P120" s="151" t="n">
        <f>COUNTIFS('Hourly Observations'!$D$6:$D$2718,A120,'Hourly Observations'!$M$6:$M$2718,"&gt;=10")</f>
        <v>9</v>
      </c>
      <c r="Q120" s="151" t="n">
        <v>7</v>
      </c>
      <c r="R120" s="151" t="n">
        <f>COUNTIFS('Hourly Observations'!$D$6:$D$2718,A120,'Hourly Observations'!$M$6:$M$2718,"&gt;=15")</f>
        <v>4</v>
      </c>
      <c r="S120" s="151" t="n">
        <v>4</v>
      </c>
      <c r="T120" s="151" t="n">
        <f>COUNTIFS('Hourly Observations'!$D$6:$D$2718,A120,'Hourly Observations'!$M$6:$M$2718,"&gt;=20")</f>
        <v>0</v>
      </c>
      <c r="U120" s="151" t="n">
        <v>0</v>
      </c>
      <c r="V120" s="151" t="n">
        <f>COUNTIFS('Hourly Observations'!$D$6:$D$2718,A120,'Hourly Observations'!$M$6:$M$2718,"&gt;=25")</f>
        <v>0</v>
      </c>
      <c r="W120" s="151" t="n">
        <v>0</v>
      </c>
      <c r="X120" s="151" t="n">
        <f>COUNTIFS('Hourly Observations'!$D$6:$D$2718,A120,'Hourly Observations'!$M$6:$M$2718,"&gt;=30")</f>
        <v>0</v>
      </c>
      <c r="Y120" s="156" t="n">
        <v>0</v>
      </c>
    </row>
    <row r="121" hidden="0">
      <c r="A121" s="150" t="str">
        <v>2026-06-24</v>
      </c>
      <c r="B121" s="155" t="str">
        <v>June</v>
      </c>
      <c r="C121" s="151" t="n">
        <f>COUNTIF('Raw METAR'!$C$6:$C$3133,A121)</f>
        <v>22</v>
      </c>
      <c r="D121" s="151" t="n">
        <v>24</v>
      </c>
      <c r="E121" s="151" t="n">
        <f>COUNTIFS('Hourly Observations'!$D$6:$D$2718,A121,'Hourly Observations'!$F$6:$F$2718,"Accepted")</f>
        <v>21</v>
      </c>
      <c r="F121" s="152" t="n">
        <f>IFERROR(E121/D121,0)</f>
        <v>0.875</v>
      </c>
      <c r="G121" s="153" t="n">
        <f>IFERROR(SUMIFS('Hourly Observations'!$M$6:$M$2718,'Hourly Observations'!$D$6:$D$2718,A121)/E121,"")</f>
        <v>14.192946525333333</v>
      </c>
      <c r="H121" s="153" t="n">
        <v>12.7</v>
      </c>
      <c r="I121" s="153" t="n">
        <v>26.5</v>
      </c>
      <c r="J121" s="154" t="str">
        <v>2026-06-24 16:55 PDT</v>
      </c>
      <c r="K121" s="153" t="n">
        <v>32.2</v>
      </c>
      <c r="L121" s="154" t="str">
        <v>2026-06-24 15:41 PDT</v>
      </c>
      <c r="M121" s="155" t="str">
        <v>SW</v>
      </c>
      <c r="N121" s="153" t="n">
        <v>51</v>
      </c>
      <c r="O121" s="155" t="str">
        <v>NE</v>
      </c>
      <c r="P121" s="151" t="n">
        <f>COUNTIFS('Hourly Observations'!$D$6:$D$2718,A121,'Hourly Observations'!$M$6:$M$2718,"&gt;=10")</f>
        <v>18</v>
      </c>
      <c r="Q121" s="151" t="n">
        <v>6</v>
      </c>
      <c r="R121" s="151" t="n">
        <f>COUNTIFS('Hourly Observations'!$D$6:$D$2718,A121,'Hourly Observations'!$M$6:$M$2718,"&gt;=15")</f>
        <v>7</v>
      </c>
      <c r="S121" s="151" t="n">
        <v>6</v>
      </c>
      <c r="T121" s="151" t="n">
        <f>COUNTIFS('Hourly Observations'!$D$6:$D$2718,A121,'Hourly Observations'!$M$6:$M$2718,"&gt;=20")</f>
        <v>4</v>
      </c>
      <c r="U121" s="151" t="n">
        <v>4</v>
      </c>
      <c r="V121" s="151" t="n">
        <f>COUNTIFS('Hourly Observations'!$D$6:$D$2718,A121,'Hourly Observations'!$M$6:$M$2718,"&gt;=25")</f>
        <v>1</v>
      </c>
      <c r="W121" s="151" t="n">
        <v>1</v>
      </c>
      <c r="X121" s="151" t="n">
        <f>COUNTIFS('Hourly Observations'!$D$6:$D$2718,A121,'Hourly Observations'!$M$6:$M$2718,"&gt;=30")</f>
        <v>0</v>
      </c>
      <c r="Y121" s="156" t="n">
        <v>0</v>
      </c>
    </row>
    <row r="122" hidden="0">
      <c r="A122" s="150" t="str">
        <v>2026-06-25</v>
      </c>
      <c r="B122" s="155" t="str">
        <v>June</v>
      </c>
      <c r="C122" s="151" t="n">
        <f>COUNTIF('Raw METAR'!$C$6:$C$3133,A122)</f>
        <v>22</v>
      </c>
      <c r="D122" s="151" t="n">
        <v>24</v>
      </c>
      <c r="E122" s="151" t="n">
        <f>COUNTIFS('Hourly Observations'!$D$6:$D$2718,A122,'Hourly Observations'!$F$6:$F$2718,"Accepted")</f>
        <v>20</v>
      </c>
      <c r="F122" s="152" t="n">
        <f>IFERROR(E122/D122,0)</f>
        <v>0.8333333333333334</v>
      </c>
      <c r="G122" s="153" t="n">
        <f>IFERROR(SUMIFS('Hourly Observations'!$M$6:$M$2718,'Hourly Observations'!$D$6:$D$2718,A122)/E122,"")</f>
        <v>17.089074802800003</v>
      </c>
      <c r="H122" s="153" t="n">
        <v>16.1</v>
      </c>
      <c r="I122" s="153" t="n">
        <v>27.6</v>
      </c>
      <c r="J122" s="154" t="str">
        <v>2026-06-25 16:55 PDT</v>
      </c>
      <c r="K122" s="153" t="n">
        <v>38</v>
      </c>
      <c r="L122" s="154" t="str">
        <v>2026-06-25 15:09 PDT</v>
      </c>
      <c r="M122" s="155" t="str">
        <v>SW</v>
      </c>
      <c r="N122" s="153" t="n">
        <v>48</v>
      </c>
      <c r="O122" s="155" t="str">
        <v>NE</v>
      </c>
      <c r="P122" s="151" t="n">
        <f>COUNTIFS('Hourly Observations'!$D$6:$D$2718,A122,'Hourly Observations'!$M$6:$M$2718,"&gt;=10")</f>
        <v>18</v>
      </c>
      <c r="Q122" s="151" t="n">
        <v>17</v>
      </c>
      <c r="R122" s="151" t="n">
        <f>COUNTIFS('Hourly Observations'!$D$6:$D$2718,A122,'Hourly Observations'!$M$6:$M$2718,"&gt;=15")</f>
        <v>13</v>
      </c>
      <c r="S122" s="151" t="n">
        <v>12</v>
      </c>
      <c r="T122" s="151" t="n">
        <f>COUNTIFS('Hourly Observations'!$D$6:$D$2718,A122,'Hourly Observations'!$M$6:$M$2718,"&gt;=20")</f>
        <v>6</v>
      </c>
      <c r="U122" s="151" t="n">
        <v>6</v>
      </c>
      <c r="V122" s="151" t="n">
        <f>COUNTIFS('Hourly Observations'!$D$6:$D$2718,A122,'Hourly Observations'!$M$6:$M$2718,"&gt;=25")</f>
        <v>2</v>
      </c>
      <c r="W122" s="151" t="n">
        <v>1</v>
      </c>
      <c r="X122" s="151" t="n">
        <f>COUNTIFS('Hourly Observations'!$D$6:$D$2718,A122,'Hourly Observations'!$M$6:$M$2718,"&gt;=30")</f>
        <v>0</v>
      </c>
      <c r="Y122" s="156" t="n">
        <v>0</v>
      </c>
    </row>
    <row r="123" hidden="0">
      <c r="A123" s="150" t="str">
        <v>2026-06-26</v>
      </c>
      <c r="B123" s="155" t="str">
        <v>June</v>
      </c>
      <c r="C123" s="151" t="n">
        <f>COUNTIF('Raw METAR'!$C$6:$C$3133,A123)</f>
        <v>26</v>
      </c>
      <c r="D123" s="151" t="n">
        <v>24</v>
      </c>
      <c r="E123" s="151" t="n">
        <f>COUNTIFS('Hourly Observations'!$D$6:$D$2718,A123,'Hourly Observations'!$F$6:$F$2718,"Accepted")</f>
        <v>23</v>
      </c>
      <c r="F123" s="152" t="n">
        <f>IFERROR(E123/D123,0)</f>
        <v>0.9583333333333334</v>
      </c>
      <c r="G123" s="153" t="n">
        <f>IFERROR(SUMIFS('Hourly Observations'!$M$6:$M$2718,'Hourly Observations'!$D$6:$D$2718,A123)/E123,"")</f>
        <v>18.212335611826084</v>
      </c>
      <c r="H123" s="153" t="n">
        <v>17.3</v>
      </c>
      <c r="I123" s="153" t="n">
        <v>27.6</v>
      </c>
      <c r="J123" s="154" t="str">
        <v>2026-06-26 13:55 PDT</v>
      </c>
      <c r="K123" s="153" t="n">
        <v>40.3</v>
      </c>
      <c r="L123" s="154" t="str">
        <v>2026-06-26 13:59 PDT</v>
      </c>
      <c r="M123" s="155" t="str">
        <v>SW</v>
      </c>
      <c r="N123" s="153" t="n">
        <v>47</v>
      </c>
      <c r="O123" s="155" t="str">
        <v>NE</v>
      </c>
      <c r="P123" s="151" t="n">
        <f>COUNTIFS('Hourly Observations'!$D$6:$D$2718,A123,'Hourly Observations'!$M$6:$M$2718,"&gt;=10")</f>
        <v>23</v>
      </c>
      <c r="Q123" s="151" t="n">
        <v>13</v>
      </c>
      <c r="R123" s="151" t="n">
        <f>COUNTIFS('Hourly Observations'!$D$6:$D$2718,A123,'Hourly Observations'!$M$6:$M$2718,"&gt;=15")</f>
        <v>14</v>
      </c>
      <c r="S123" s="151" t="n">
        <v>10</v>
      </c>
      <c r="T123" s="151" t="n">
        <f>COUNTIFS('Hourly Observations'!$D$6:$D$2718,A123,'Hourly Observations'!$M$6:$M$2718,"&gt;=20")</f>
        <v>7</v>
      </c>
      <c r="U123" s="151" t="n">
        <v>7</v>
      </c>
      <c r="V123" s="151" t="n">
        <f>COUNTIFS('Hourly Observations'!$D$6:$D$2718,A123,'Hourly Observations'!$M$6:$M$2718,"&gt;=25")</f>
        <v>4</v>
      </c>
      <c r="W123" s="151" t="n">
        <v>3</v>
      </c>
      <c r="X123" s="151" t="n">
        <f>COUNTIFS('Hourly Observations'!$D$6:$D$2718,A123,'Hourly Observations'!$M$6:$M$2718,"&gt;=30")</f>
        <v>0</v>
      </c>
      <c r="Y123" s="156" t="n">
        <v>0</v>
      </c>
    </row>
    <row r="124" hidden="0">
      <c r="A124" s="150" t="str">
        <v>2026-06-27</v>
      </c>
      <c r="B124" s="155" t="str">
        <v>June</v>
      </c>
      <c r="C124" s="151" t="n">
        <f>COUNTIF('Raw METAR'!$C$6:$C$3133,A124)</f>
        <v>35</v>
      </c>
      <c r="D124" s="151" t="n">
        <v>24</v>
      </c>
      <c r="E124" s="151" t="n">
        <f>COUNTIFS('Hourly Observations'!$D$6:$D$2718,A124,'Hourly Observations'!$F$6:$F$2718,"Accepted")</f>
        <v>24</v>
      </c>
      <c r="F124" s="152" t="n">
        <f>IFERROR(E124/D124,0)</f>
        <v>1</v>
      </c>
      <c r="G124" s="153" t="n">
        <f>IFERROR(SUMIFS('Hourly Observations'!$M$6:$M$2718,'Hourly Observations'!$D$6:$D$2718,A124)/E124,"")</f>
        <v>18.604267742666668</v>
      </c>
      <c r="H124" s="153" t="n">
        <v>17.3</v>
      </c>
      <c r="I124" s="153" t="n">
        <v>28.8</v>
      </c>
      <c r="J124" s="154" t="str">
        <v>2026-06-27 15:55 PDT</v>
      </c>
      <c r="K124" s="153" t="n">
        <v>40.3</v>
      </c>
      <c r="L124" s="154" t="str">
        <v>2026-06-27 16:58 PDT</v>
      </c>
      <c r="M124" s="155" t="str">
        <v>SW</v>
      </c>
      <c r="N124" s="153" t="n">
        <v>61</v>
      </c>
      <c r="O124" s="155" t="str">
        <v>NE</v>
      </c>
      <c r="P124" s="151" t="n">
        <f>COUNTIFS('Hourly Observations'!$D$6:$D$2718,A124,'Hourly Observations'!$M$6:$M$2718,"&gt;=10")</f>
        <v>24</v>
      </c>
      <c r="Q124" s="151" t="n">
        <v>24</v>
      </c>
      <c r="R124" s="151" t="n">
        <f>COUNTIFS('Hourly Observations'!$D$6:$D$2718,A124,'Hourly Observations'!$M$6:$M$2718,"&gt;=15")</f>
        <v>15</v>
      </c>
      <c r="S124" s="151" t="n">
        <v>9</v>
      </c>
      <c r="T124" s="151" t="n">
        <f>COUNTIFS('Hourly Observations'!$D$6:$D$2718,A124,'Hourly Observations'!$M$6:$M$2718,"&gt;=20")</f>
        <v>9</v>
      </c>
      <c r="U124" s="151" t="n">
        <v>5</v>
      </c>
      <c r="V124" s="151" t="n">
        <f>COUNTIFS('Hourly Observations'!$D$6:$D$2718,A124,'Hourly Observations'!$M$6:$M$2718,"&gt;=25")</f>
        <v>3</v>
      </c>
      <c r="W124" s="151" t="n">
        <v>2</v>
      </c>
      <c r="X124" s="151" t="n">
        <f>COUNTIFS('Hourly Observations'!$D$6:$D$2718,A124,'Hourly Observations'!$M$6:$M$2718,"&gt;=30")</f>
        <v>0</v>
      </c>
      <c r="Y124" s="156" t="n">
        <v>0</v>
      </c>
    </row>
    <row r="125" hidden="0">
      <c r="A125" s="150" t="str">
        <v>2026-06-28</v>
      </c>
      <c r="B125" s="155" t="str">
        <v>June</v>
      </c>
      <c r="C125" s="151" t="n">
        <f>COUNTIF('Raw METAR'!$C$6:$C$3133,A125)</f>
        <v>24</v>
      </c>
      <c r="D125" s="151" t="n">
        <v>24</v>
      </c>
      <c r="E125" s="151" t="n">
        <f>COUNTIFS('Hourly Observations'!$D$6:$D$2718,A125,'Hourly Observations'!$F$6:$F$2718,"Accepted")</f>
        <v>24</v>
      </c>
      <c r="F125" s="152" t="n">
        <f>IFERROR(E125/D125,0)</f>
        <v>1</v>
      </c>
      <c r="G125" s="153" t="n">
        <f>IFERROR(SUMIFS('Hourly Observations'!$M$6:$M$2718,'Hourly Observations'!$D$6:$D$2718,A125)/E125,"")</f>
        <v>18.316572880666666</v>
      </c>
      <c r="H125" s="153" t="n">
        <v>17.3</v>
      </c>
      <c r="I125" s="153" t="n">
        <v>27.6</v>
      </c>
      <c r="J125" s="154" t="str">
        <v>2026-06-28 07:55 PDT</v>
      </c>
      <c r="K125" s="153" t="n">
        <v>39.1</v>
      </c>
      <c r="L125" s="154" t="str">
        <v>2026-06-28 18:18 PDT</v>
      </c>
      <c r="M125" s="155" t="str">
        <v>SW</v>
      </c>
      <c r="N125" s="153" t="n">
        <v>64</v>
      </c>
      <c r="O125" s="155" t="str">
        <v>NE</v>
      </c>
      <c r="P125" s="151" t="n">
        <f>COUNTIFS('Hourly Observations'!$D$6:$D$2718,A125,'Hourly Observations'!$M$6:$M$2718,"&gt;=10")</f>
        <v>24</v>
      </c>
      <c r="Q125" s="151" t="n">
        <v>24</v>
      </c>
      <c r="R125" s="151" t="n">
        <f>COUNTIFS('Hourly Observations'!$D$6:$D$2718,A125,'Hourly Observations'!$M$6:$M$2718,"&gt;=15")</f>
        <v>14</v>
      </c>
      <c r="S125" s="151" t="n">
        <v>5</v>
      </c>
      <c r="T125" s="151" t="n">
        <f>COUNTIFS('Hourly Observations'!$D$6:$D$2718,A125,'Hourly Observations'!$M$6:$M$2718,"&gt;=20")</f>
        <v>9</v>
      </c>
      <c r="U125" s="151" t="n">
        <v>5</v>
      </c>
      <c r="V125" s="151" t="n">
        <f>COUNTIFS('Hourly Observations'!$D$6:$D$2718,A125,'Hourly Observations'!$M$6:$M$2718,"&gt;=25")</f>
        <v>3</v>
      </c>
      <c r="W125" s="151" t="n">
        <v>2</v>
      </c>
      <c r="X125" s="151" t="n">
        <f>COUNTIFS('Hourly Observations'!$D$6:$D$2718,A125,'Hourly Observations'!$M$6:$M$2718,"&gt;=30")</f>
        <v>0</v>
      </c>
      <c r="Y125" s="156" t="n">
        <v>0</v>
      </c>
    </row>
    <row r="126" hidden="0">
      <c r="A126" s="150" t="str">
        <v>2026-06-29</v>
      </c>
      <c r="B126" s="155" t="str">
        <v>June</v>
      </c>
      <c r="C126" s="151" t="n">
        <f>COUNTIF('Raw METAR'!$C$6:$C$3133,A126)</f>
        <v>23</v>
      </c>
      <c r="D126" s="151" t="n">
        <v>24</v>
      </c>
      <c r="E126" s="151" t="n">
        <f>COUNTIFS('Hourly Observations'!$D$6:$D$2718,A126,'Hourly Observations'!$F$6:$F$2718,"Accepted")</f>
        <v>23</v>
      </c>
      <c r="F126" s="152" t="n">
        <f>IFERROR(E126/D126,0)</f>
        <v>0.9583333333333334</v>
      </c>
      <c r="G126" s="153" t="n">
        <f>IFERROR(SUMIFS('Hourly Observations'!$M$6:$M$2718,'Hourly Observations'!$D$6:$D$2718,A126)/E126,"")</f>
        <v>11.307658923826086</v>
      </c>
      <c r="H126" s="153" t="n">
        <v>9.2</v>
      </c>
      <c r="I126" s="153" t="n">
        <v>27.6</v>
      </c>
      <c r="J126" s="154" t="str">
        <v>2026-06-29 18:55 PDT</v>
      </c>
      <c r="K126" s="153" t="n">
        <v>35.7</v>
      </c>
      <c r="L126" s="154" t="str">
        <v>2026-06-29 18:55 PDT</v>
      </c>
      <c r="M126" s="155" t="str">
        <v>SW</v>
      </c>
      <c r="N126" s="153" t="n">
        <v>48</v>
      </c>
      <c r="O126" s="155" t="str">
        <v>NE</v>
      </c>
      <c r="P126" s="151" t="n">
        <f>COUNTIFS('Hourly Observations'!$D$6:$D$2718,A126,'Hourly Observations'!$M$6:$M$2718,"&gt;=10")</f>
        <v>11</v>
      </c>
      <c r="Q126" s="151" t="n">
        <v>5</v>
      </c>
      <c r="R126" s="151" t="n">
        <f>COUNTIFS('Hourly Observations'!$D$6:$D$2718,A126,'Hourly Observations'!$M$6:$M$2718,"&gt;=15")</f>
        <v>7</v>
      </c>
      <c r="S126" s="151" t="n">
        <v>4</v>
      </c>
      <c r="T126" s="151" t="n">
        <f>COUNTIFS('Hourly Observations'!$D$6:$D$2718,A126,'Hourly Observations'!$M$6:$M$2718,"&gt;=20")</f>
        <v>4</v>
      </c>
      <c r="U126" s="151" t="n">
        <v>3</v>
      </c>
      <c r="V126" s="151" t="n">
        <f>COUNTIFS('Hourly Observations'!$D$6:$D$2718,A126,'Hourly Observations'!$M$6:$M$2718,"&gt;=25")</f>
        <v>1</v>
      </c>
      <c r="W126" s="151" t="n">
        <v>1</v>
      </c>
      <c r="X126" s="151" t="n">
        <f>COUNTIFS('Hourly Observations'!$D$6:$D$2718,A126,'Hourly Observations'!$M$6:$M$2718,"&gt;=30")</f>
        <v>0</v>
      </c>
      <c r="Y126" s="156" t="n">
        <v>0</v>
      </c>
    </row>
    <row r="127" hidden="0">
      <c r="A127" s="164" t="str">
        <v>2026-06-30</v>
      </c>
      <c r="B127" s="165" t="str">
        <v>June</v>
      </c>
      <c r="C127" s="166" t="n">
        <f>COUNTIF('Raw METAR'!$C$6:$C$3133,A127)</f>
        <v>26</v>
      </c>
      <c r="D127" s="166" t="n">
        <v>24</v>
      </c>
      <c r="E127" s="166" t="n">
        <f>COUNTIFS('Hourly Observations'!$D$6:$D$2718,A127,'Hourly Observations'!$F$6:$F$2718,"Accepted")</f>
        <v>24</v>
      </c>
      <c r="F127" s="167" t="n">
        <f>IFERROR(E127/D127,0)</f>
        <v>1</v>
      </c>
      <c r="G127" s="168" t="n">
        <f>IFERROR(SUMIFS('Hourly Observations'!$M$6:$M$2718,'Hourly Observations'!$D$6:$D$2718,A127)/E127,"")</f>
        <v>14.912183680333335</v>
      </c>
      <c r="H127" s="168" t="n">
        <v>14.4</v>
      </c>
      <c r="I127" s="168" t="n">
        <v>25.3</v>
      </c>
      <c r="J127" s="169" t="str">
        <v>2026-06-30 16:31 PDT</v>
      </c>
      <c r="K127" s="168" t="n">
        <v>36.8</v>
      </c>
      <c r="L127" s="169" t="str">
        <v>2026-06-30 17:14 PDT</v>
      </c>
      <c r="M127" s="165" t="str">
        <v>SW</v>
      </c>
      <c r="N127" s="168" t="n">
        <v>40</v>
      </c>
      <c r="O127" s="165" t="str">
        <v>NE</v>
      </c>
      <c r="P127" s="166" t="n">
        <f>COUNTIFS('Hourly Observations'!$D$6:$D$2718,A127,'Hourly Observations'!$M$6:$M$2718,"&gt;=10")</f>
        <v>21</v>
      </c>
      <c r="Q127" s="166" t="n">
        <v>11</v>
      </c>
      <c r="R127" s="166" t="n">
        <f>COUNTIFS('Hourly Observations'!$D$6:$D$2718,A127,'Hourly Observations'!$M$6:$M$2718,"&gt;=15")</f>
        <v>9</v>
      </c>
      <c r="S127" s="166" t="n">
        <v>9</v>
      </c>
      <c r="T127" s="166" t="n">
        <f>COUNTIFS('Hourly Observations'!$D$6:$D$2718,A127,'Hourly Observations'!$M$6:$M$2718,"&gt;=20")</f>
        <v>4</v>
      </c>
      <c r="U127" s="166" t="n">
        <v>4</v>
      </c>
      <c r="V127" s="166" t="n">
        <f>COUNTIFS('Hourly Observations'!$D$6:$D$2718,A127,'Hourly Observations'!$M$6:$M$2718,"&gt;=25")</f>
        <v>1</v>
      </c>
      <c r="W127" s="166" t="n">
        <v>1</v>
      </c>
      <c r="X127" s="166" t="n">
        <f>COUNTIFS('Hourly Observations'!$D$6:$D$2718,A127,'Hourly Observations'!$M$6:$M$2718,"&gt;=30")</f>
        <v>0</v>
      </c>
      <c r="Y127" s="170" t="n">
        <v>0</v>
      </c>
    </row>
  </sheetData>
  <mergeCells>
    <mergeCell ref="A1:Y2"/>
    <mergeCell ref="A3:Y3"/>
  </mergeCells>
  <conditionalFormatting sqref="F6:F127">
    <cfRule type="cellIs" dxfId="1" priority="1" operator="lessThan">
      <formula>0.9</formula>
    </cfRule>
  </conditionalFormatting>
  <conditionalFormatting sqref="K6:K127">
    <cfRule type="colorScale" priority="2">
      <colorScale>
        <cfvo type="min"/>
        <cfvo type="percentile" val="50"/>
        <cfvo type="max"/>
        <color rgb="FFE7F3EC"/>
        <color rgb="FFFFF4D6"/>
        <color rgb="FFFCE8E6"/>
      </colorScale>
    </cfRule>
  </conditionalFormatting>
  <pageMargins left="0.7" right="0.7" top="0.75" bottom="0.75" header="0.3" footer="0.3"/>
  <tableParts count="1">
    <tablePart ns1:id="R5b08bdb0d94c44e0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1" ySplit="5" topLeftCell="B6" activePane="bottomRight" state="frozen"/>
    </sheetView>
  </sheetViews>
  <sheetFormatPr defaultRowHeight="15" zeroHeight="1"/>
  <cols>
    <col min="1" max="1" width="10" hidden="0" customWidth="1"/>
    <col min="2" max="2" width="22" hidden="0" customWidth="1"/>
    <col min="3" max="3" width="22" hidden="0" customWidth="1"/>
    <col min="4" max="4" width="13" hidden="0" customWidth="1"/>
    <col min="5" max="5" width="13" hidden="0" customWidth="1"/>
    <col min="6" max="6" width="12" hidden="0" customWidth="1"/>
    <col min="7" max="7" width="12" hidden="0" customWidth="1"/>
    <col min="8" max="8" width="22" hidden="0" customWidth="1"/>
    <col min="9" max="9" width="13" hidden="0" customWidth="1"/>
    <col min="10" max="10" width="22" hidden="0" customWidth="1"/>
    <col min="11" max="11" width="13" hidden="0" customWidth="1"/>
    <col min="12" max="12" width="13" hidden="0" customWidth="1"/>
    <col min="13" max="13" width="13" hidden="0" customWidth="1"/>
    <col min="14" max="16384" hidden="1" width="0" customWidth="1"/>
  </cols>
  <sheetData>
    <row r="1" ht="28" customHeight="1" hidden="0">
      <c r="A1" s="87" t="str">
        <v>High-Wind Observation Sequences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ht="34" customHeight="1" hidden="0">
      <c r="A3" s="93" t="str">
        <v>Included sequences have at least two consecutive hourly observations at or above 15 mph, or one observation at or above 25 mph. This is an analytical threshold, not a regulatory limit or proof of continuous duration.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hidden="0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ht="42" customHeight="1" hidden="0">
      <c r="A5" s="147" t="str">
        <v>Event ID</v>
      </c>
      <c r="B5" s="148" t="str">
        <v>First qualifying observation PT</v>
      </c>
      <c r="C5" s="148" t="str">
        <v>Last qualifying observation PT</v>
      </c>
      <c r="D5" s="148" t="str">
        <v>Qualifying observation hours</v>
      </c>
      <c r="E5" s="148" t="str">
        <v>First-to-last span hours</v>
      </c>
      <c r="F5" s="148" t="str">
        <v>Analysis threshold mph</v>
      </c>
      <c r="G5" s="148" t="str">
        <v>Max sustained mph</v>
      </c>
      <c r="H5" s="148" t="str">
        <v>Max sustained time PT</v>
      </c>
      <c r="I5" s="148" t="str">
        <v>Max reported gust mph</v>
      </c>
      <c r="J5" s="148" t="str">
        <v>Max gust time PT</v>
      </c>
      <c r="K5" s="148" t="str">
        <v>Dominant wind from</v>
      </c>
      <c r="L5" s="148" t="str">
        <v>Transport toward deg true</v>
      </c>
      <c r="M5" s="149" t="str">
        <v>Transport toward sector</v>
      </c>
    </row>
    <row r="6" hidden="0">
      <c r="A6" s="150" t="str">
        <v>E001</v>
      </c>
      <c r="B6" s="154" t="str">
        <v>2026-03-02 09:55 PST</v>
      </c>
      <c r="C6" s="154" t="str">
        <v>2026-03-02 11:55 PST</v>
      </c>
      <c r="D6" s="151" t="n">
        <v>3</v>
      </c>
      <c r="E6" s="153" t="n">
        <v>2</v>
      </c>
      <c r="F6" s="153" t="n">
        <v>15</v>
      </c>
      <c r="G6" s="153" t="n">
        <v>19.6</v>
      </c>
      <c r="H6" s="154" t="str">
        <v>2026-03-02 09:55 PST</v>
      </c>
      <c r="I6" s="153" t="n">
        <v>25.3</v>
      </c>
      <c r="J6" s="154" t="str">
        <v>2026-03-02 11:55 PST</v>
      </c>
      <c r="K6" s="155" t="str">
        <v>W</v>
      </c>
      <c r="L6" s="153" t="n">
        <v>107</v>
      </c>
      <c r="M6" s="171" t="str">
        <v>E</v>
      </c>
    </row>
    <row r="7" hidden="0">
      <c r="A7" s="150" t="str">
        <v>E002</v>
      </c>
      <c r="B7" s="154" t="str">
        <v>2026-03-02 14:55 PST</v>
      </c>
      <c r="C7" s="154" t="str">
        <v>2026-03-02 16:55 PST</v>
      </c>
      <c r="D7" s="151" t="n">
        <v>3</v>
      </c>
      <c r="E7" s="153" t="n">
        <v>2</v>
      </c>
      <c r="F7" s="153" t="n">
        <v>15</v>
      </c>
      <c r="G7" s="153" t="n">
        <v>18.4</v>
      </c>
      <c r="H7" s="154" t="str">
        <v>2026-03-02 15:55 PST</v>
      </c>
      <c r="I7" s="163"/>
      <c r="J7" s="154" t="str"/>
      <c r="K7" s="155" t="str">
        <v>W</v>
      </c>
      <c r="L7" s="153" t="n">
        <v>100</v>
      </c>
      <c r="M7" s="171" t="str">
        <v>E</v>
      </c>
    </row>
    <row r="8" hidden="0">
      <c r="A8" s="150" t="str">
        <v>E003</v>
      </c>
      <c r="B8" s="154" t="str">
        <v>2026-03-04 12:55 PST</v>
      </c>
      <c r="C8" s="154" t="str">
        <v>2026-03-04 18:55 PST</v>
      </c>
      <c r="D8" s="151" t="n">
        <v>7</v>
      </c>
      <c r="E8" s="153" t="n">
        <v>6</v>
      </c>
      <c r="F8" s="153" t="n">
        <v>15</v>
      </c>
      <c r="G8" s="153" t="n">
        <v>28.8</v>
      </c>
      <c r="H8" s="154" t="str">
        <v>2026-03-04 16:55 PST</v>
      </c>
      <c r="I8" s="153" t="n">
        <v>36.8</v>
      </c>
      <c r="J8" s="154" t="str">
        <v>2026-03-04 15:54 PST</v>
      </c>
      <c r="K8" s="155" t="str">
        <v>W</v>
      </c>
      <c r="L8" s="153" t="n">
        <v>102</v>
      </c>
      <c r="M8" s="171" t="str">
        <v>E</v>
      </c>
    </row>
    <row r="9" hidden="0">
      <c r="A9" s="150" t="str">
        <v>E004</v>
      </c>
      <c r="B9" s="154" t="str">
        <v>2026-03-04 21:55 PST</v>
      </c>
      <c r="C9" s="154" t="str">
        <v>2026-03-05 03:55 PST</v>
      </c>
      <c r="D9" s="151" t="n">
        <v>7</v>
      </c>
      <c r="E9" s="153" t="n">
        <v>6</v>
      </c>
      <c r="F9" s="153" t="n">
        <v>15</v>
      </c>
      <c r="G9" s="153" t="n">
        <v>27.6</v>
      </c>
      <c r="H9" s="154" t="str">
        <v>2026-03-05 02:55 PST</v>
      </c>
      <c r="I9" s="153" t="n">
        <v>41.4</v>
      </c>
      <c r="J9" s="154" t="str">
        <v>2026-03-04 23:17 PST</v>
      </c>
      <c r="K9" s="155" t="str">
        <v>W</v>
      </c>
      <c r="L9" s="153" t="n">
        <v>98</v>
      </c>
      <c r="M9" s="171" t="str">
        <v>E</v>
      </c>
    </row>
    <row r="10" hidden="0">
      <c r="A10" s="150" t="str">
        <v>E005</v>
      </c>
      <c r="B10" s="154" t="str">
        <v>2026-03-07 04:55 PST</v>
      </c>
      <c r="C10" s="154" t="str">
        <v>2026-03-07 16:55 PST</v>
      </c>
      <c r="D10" s="151" t="n">
        <v>13</v>
      </c>
      <c r="E10" s="153" t="n">
        <v>12</v>
      </c>
      <c r="F10" s="153" t="n">
        <v>15</v>
      </c>
      <c r="G10" s="153" t="n">
        <v>32.2</v>
      </c>
      <c r="H10" s="154" t="str">
        <v>2026-03-07 08:55 PST</v>
      </c>
      <c r="I10" s="153" t="n">
        <v>42.6</v>
      </c>
      <c r="J10" s="154" t="str">
        <v>2026-03-07 09:43 PST</v>
      </c>
      <c r="K10" s="155" t="str">
        <v>NE</v>
      </c>
      <c r="L10" s="153" t="n">
        <v>216</v>
      </c>
      <c r="M10" s="171" t="str">
        <v>SW</v>
      </c>
    </row>
    <row r="11" hidden="0">
      <c r="A11" s="150" t="str">
        <v>E006</v>
      </c>
      <c r="B11" s="154" t="str">
        <v>2026-03-10 13:55 PDT</v>
      </c>
      <c r="C11" s="154" t="str">
        <v>2026-03-10 17:55 PDT</v>
      </c>
      <c r="D11" s="151" t="n">
        <v>5</v>
      </c>
      <c r="E11" s="153" t="n">
        <v>4</v>
      </c>
      <c r="F11" s="153" t="n">
        <v>15</v>
      </c>
      <c r="G11" s="153" t="n">
        <v>27.6</v>
      </c>
      <c r="H11" s="154" t="str">
        <v>2026-03-10 17:24 PDT</v>
      </c>
      <c r="I11" s="153" t="n">
        <v>38</v>
      </c>
      <c r="J11" s="154" t="str">
        <v>2026-03-10 17:35 PDT</v>
      </c>
      <c r="K11" s="155" t="str">
        <v>W</v>
      </c>
      <c r="L11" s="153" t="n">
        <v>85</v>
      </c>
      <c r="M11" s="171" t="str">
        <v>E</v>
      </c>
    </row>
    <row r="12" hidden="0">
      <c r="A12" s="150" t="str">
        <v>E007</v>
      </c>
      <c r="B12" s="154" t="str">
        <v>2026-03-14 13:55 PDT</v>
      </c>
      <c r="C12" s="154" t="str">
        <v>2026-03-14 18:55 PDT</v>
      </c>
      <c r="D12" s="151" t="n">
        <v>6</v>
      </c>
      <c r="E12" s="153" t="n">
        <v>5</v>
      </c>
      <c r="F12" s="153" t="n">
        <v>15</v>
      </c>
      <c r="G12" s="153" t="n">
        <v>27.6</v>
      </c>
      <c r="H12" s="154" t="str">
        <v>2026-03-14 14:55 PDT</v>
      </c>
      <c r="I12" s="153" t="n">
        <v>38</v>
      </c>
      <c r="J12" s="154" t="str">
        <v>2026-03-14 15:38 PDT</v>
      </c>
      <c r="K12" s="155" t="str">
        <v>W</v>
      </c>
      <c r="L12" s="153" t="n">
        <v>92</v>
      </c>
      <c r="M12" s="171" t="str">
        <v>E</v>
      </c>
    </row>
    <row r="13" hidden="0">
      <c r="A13" s="150" t="str">
        <v>E008</v>
      </c>
      <c r="B13" s="154" t="str">
        <v>2026-03-21 14:55 PDT</v>
      </c>
      <c r="C13" s="154" t="str">
        <v>2026-03-21 17:55 PDT</v>
      </c>
      <c r="D13" s="151" t="n">
        <v>4</v>
      </c>
      <c r="E13" s="153" t="n">
        <v>3</v>
      </c>
      <c r="F13" s="153" t="n">
        <v>15</v>
      </c>
      <c r="G13" s="153" t="n">
        <v>23</v>
      </c>
      <c r="H13" s="154" t="str">
        <v>2026-03-21 15:55 PDT</v>
      </c>
      <c r="I13" s="153" t="n">
        <v>33.4</v>
      </c>
      <c r="J13" s="154" t="str">
        <v>2026-03-21 16:36 PDT</v>
      </c>
      <c r="K13" s="155" t="str">
        <v>SW</v>
      </c>
      <c r="L13" s="153" t="n">
        <v>50</v>
      </c>
      <c r="M13" s="171" t="str">
        <v>NE</v>
      </c>
    </row>
    <row r="14" hidden="0">
      <c r="A14" s="150" t="str">
        <v>E009</v>
      </c>
      <c r="B14" s="154" t="str">
        <v>2026-03-23 16:55 PDT</v>
      </c>
      <c r="C14" s="154" t="str">
        <v>2026-03-23 17:55 PDT</v>
      </c>
      <c r="D14" s="151" t="n">
        <v>2</v>
      </c>
      <c r="E14" s="153" t="n">
        <v>1</v>
      </c>
      <c r="F14" s="153" t="n">
        <v>15</v>
      </c>
      <c r="G14" s="153" t="n">
        <v>17.3</v>
      </c>
      <c r="H14" s="154" t="str">
        <v>2026-03-23 16:55 PDT</v>
      </c>
      <c r="I14" s="153" t="n">
        <v>21.9</v>
      </c>
      <c r="J14" s="154" t="str">
        <v>2026-03-23 16:55 PDT</v>
      </c>
      <c r="K14" s="155" t="str">
        <v>W</v>
      </c>
      <c r="L14" s="153" t="n">
        <v>90</v>
      </c>
      <c r="M14" s="171" t="str">
        <v>E</v>
      </c>
    </row>
    <row r="15" hidden="0">
      <c r="A15" s="150" t="str">
        <v>E010</v>
      </c>
      <c r="B15" s="154" t="str">
        <v>2026-03-24 17:55 PDT</v>
      </c>
      <c r="C15" s="154" t="str">
        <v>2026-03-24 19:55 PDT</v>
      </c>
      <c r="D15" s="151" t="n">
        <v>3</v>
      </c>
      <c r="E15" s="153" t="n">
        <v>2</v>
      </c>
      <c r="F15" s="153" t="n">
        <v>15</v>
      </c>
      <c r="G15" s="153" t="n">
        <v>18.4</v>
      </c>
      <c r="H15" s="154" t="str">
        <v>2026-03-24 19:55 PDT</v>
      </c>
      <c r="I15" s="163"/>
      <c r="J15" s="154" t="str"/>
      <c r="K15" s="155" t="str">
        <v>W</v>
      </c>
      <c r="L15" s="153" t="n">
        <v>74</v>
      </c>
      <c r="M15" s="171" t="str">
        <v>E</v>
      </c>
    </row>
    <row r="16" hidden="0">
      <c r="A16" s="150" t="str">
        <v>E011</v>
      </c>
      <c r="B16" s="154" t="str">
        <v>2026-03-25 14:55 PDT</v>
      </c>
      <c r="C16" s="154" t="str">
        <v>2026-03-25 19:55 PDT</v>
      </c>
      <c r="D16" s="151" t="n">
        <v>6</v>
      </c>
      <c r="E16" s="153" t="n">
        <v>5</v>
      </c>
      <c r="F16" s="153" t="n">
        <v>15</v>
      </c>
      <c r="G16" s="153" t="n">
        <v>25.3</v>
      </c>
      <c r="H16" s="154" t="str">
        <v>2026-03-25 16:55 PDT</v>
      </c>
      <c r="I16" s="153" t="n">
        <v>34.5</v>
      </c>
      <c r="J16" s="154" t="str">
        <v>2026-03-25 18:47 PDT</v>
      </c>
      <c r="K16" s="155" t="str">
        <v>SW/W</v>
      </c>
      <c r="L16" s="153" t="n">
        <v>66</v>
      </c>
      <c r="M16" s="171" t="str">
        <v>NE</v>
      </c>
    </row>
    <row r="17" hidden="0">
      <c r="A17" s="150" t="str">
        <v>E012</v>
      </c>
      <c r="B17" s="154" t="str">
        <v>2026-03-25 21:55 PDT</v>
      </c>
      <c r="C17" s="154" t="str">
        <v>2026-03-25 22:55 PDT</v>
      </c>
      <c r="D17" s="151" t="n">
        <v>2</v>
      </c>
      <c r="E17" s="153" t="n">
        <v>1</v>
      </c>
      <c r="F17" s="153" t="n">
        <v>15</v>
      </c>
      <c r="G17" s="153" t="n">
        <v>17.3</v>
      </c>
      <c r="H17" s="154" t="str">
        <v>2026-03-25 22:55 PDT</v>
      </c>
      <c r="I17" s="153" t="n">
        <v>27.6</v>
      </c>
      <c r="J17" s="154" t="str">
        <v>2026-03-25 22:55 PDT</v>
      </c>
      <c r="K17" s="155" t="str">
        <v>SW</v>
      </c>
      <c r="L17" s="153" t="n">
        <v>55</v>
      </c>
      <c r="M17" s="171" t="str">
        <v>NE</v>
      </c>
    </row>
    <row r="18" hidden="0">
      <c r="A18" s="150" t="str">
        <v>E013</v>
      </c>
      <c r="B18" s="154" t="str">
        <v>2026-03-26 01:55 PDT</v>
      </c>
      <c r="C18" s="154" t="str">
        <v>2026-03-26 03:55 PDT</v>
      </c>
      <c r="D18" s="151" t="n">
        <v>3</v>
      </c>
      <c r="E18" s="153" t="n">
        <v>2</v>
      </c>
      <c r="F18" s="153" t="n">
        <v>15</v>
      </c>
      <c r="G18" s="153" t="n">
        <v>18.4</v>
      </c>
      <c r="H18" s="154" t="str">
        <v>2026-03-26 03:55 PDT</v>
      </c>
      <c r="I18" s="153" t="n">
        <v>34.5</v>
      </c>
      <c r="J18" s="154" t="str">
        <v>2026-03-26 01:38 PDT</v>
      </c>
      <c r="K18" s="155" t="str">
        <v>SW</v>
      </c>
      <c r="L18" s="153" t="n">
        <v>50</v>
      </c>
      <c r="M18" s="171" t="str">
        <v>NE</v>
      </c>
    </row>
    <row r="19" hidden="0">
      <c r="A19" s="150" t="str">
        <v>E014</v>
      </c>
      <c r="B19" s="154" t="str">
        <v>2026-03-27 16:55 PDT</v>
      </c>
      <c r="C19" s="154" t="str">
        <v>2026-03-27 17:55 PDT</v>
      </c>
      <c r="D19" s="151" t="n">
        <v>2</v>
      </c>
      <c r="E19" s="153" t="n">
        <v>1</v>
      </c>
      <c r="F19" s="153" t="n">
        <v>15</v>
      </c>
      <c r="G19" s="153" t="n">
        <v>19.6</v>
      </c>
      <c r="H19" s="154" t="str">
        <v>2026-03-27 17:55 PDT</v>
      </c>
      <c r="I19" s="153" t="n">
        <v>32.2</v>
      </c>
      <c r="J19" s="154" t="str">
        <v>2026-03-27 17:32 PDT</v>
      </c>
      <c r="K19" s="155" t="str">
        <v>SW</v>
      </c>
      <c r="L19" s="153" t="n">
        <v>60</v>
      </c>
      <c r="M19" s="171" t="str">
        <v>NE</v>
      </c>
    </row>
    <row r="20" hidden="0">
      <c r="A20" s="150" t="str">
        <v>E015</v>
      </c>
      <c r="B20" s="154" t="str">
        <v>2026-03-28 14:55 PDT</v>
      </c>
      <c r="C20" s="154" t="str">
        <v>2026-03-28 15:55 PDT</v>
      </c>
      <c r="D20" s="151" t="n">
        <v>2</v>
      </c>
      <c r="E20" s="153" t="n">
        <v>1</v>
      </c>
      <c r="F20" s="153" t="n">
        <v>15</v>
      </c>
      <c r="G20" s="153" t="n">
        <v>17.3</v>
      </c>
      <c r="H20" s="154" t="str">
        <v>2026-03-28 15:55 PDT</v>
      </c>
      <c r="I20" s="153" t="n">
        <v>25.3</v>
      </c>
      <c r="J20" s="154" t="str">
        <v>2026-03-28 15:55 PDT</v>
      </c>
      <c r="K20" s="155" t="str">
        <v>SW</v>
      </c>
      <c r="L20" s="153" t="n">
        <v>40</v>
      </c>
      <c r="M20" s="171" t="str">
        <v>NE</v>
      </c>
    </row>
    <row r="21" hidden="0">
      <c r="A21" s="150" t="str">
        <v>E016</v>
      </c>
      <c r="B21" s="154" t="str">
        <v>2026-03-28 17:55 PDT</v>
      </c>
      <c r="C21" s="154" t="str">
        <v>2026-03-28 18:55 PDT</v>
      </c>
      <c r="D21" s="151" t="n">
        <v>2</v>
      </c>
      <c r="E21" s="153" t="n">
        <v>1</v>
      </c>
      <c r="F21" s="153" t="n">
        <v>15</v>
      </c>
      <c r="G21" s="153" t="n">
        <v>20.7</v>
      </c>
      <c r="H21" s="154" t="str">
        <v>2026-03-28 17:55 PDT</v>
      </c>
      <c r="I21" s="153" t="n">
        <v>28.8</v>
      </c>
      <c r="J21" s="154" t="str">
        <v>2026-03-28 17:55 PDT</v>
      </c>
      <c r="K21" s="155" t="str">
        <v>SW</v>
      </c>
      <c r="L21" s="153" t="n">
        <v>60</v>
      </c>
      <c r="M21" s="171" t="str">
        <v>NE</v>
      </c>
    </row>
    <row r="22" hidden="0">
      <c r="A22" s="150" t="str">
        <v>E017</v>
      </c>
      <c r="B22" s="154" t="str">
        <v>2026-03-30 11:25 PDT</v>
      </c>
      <c r="C22" s="154" t="str">
        <v>2026-03-30 12:13 PDT</v>
      </c>
      <c r="D22" s="151" t="n">
        <v>2</v>
      </c>
      <c r="E22" s="153" t="n">
        <v>1</v>
      </c>
      <c r="F22" s="153" t="n">
        <v>15</v>
      </c>
      <c r="G22" s="153" t="n">
        <v>23</v>
      </c>
      <c r="H22" s="154" t="str">
        <v>2026-03-30 12:13 PDT</v>
      </c>
      <c r="I22" s="153" t="n">
        <v>28.8</v>
      </c>
      <c r="J22" s="154" t="str">
        <v>2026-03-30 12:13 PDT</v>
      </c>
      <c r="K22" s="155" t="str">
        <v>SW</v>
      </c>
      <c r="L22" s="153" t="n">
        <v>54</v>
      </c>
      <c r="M22" s="171" t="str">
        <v>NE</v>
      </c>
    </row>
    <row r="23" hidden="0">
      <c r="A23" s="150" t="str">
        <v>E018</v>
      </c>
      <c r="B23" s="154" t="str">
        <v>2026-03-31 09:55 PDT</v>
      </c>
      <c r="C23" s="154" t="str">
        <v>2026-03-31 12:55 PDT</v>
      </c>
      <c r="D23" s="151" t="n">
        <v>4</v>
      </c>
      <c r="E23" s="153" t="n">
        <v>3</v>
      </c>
      <c r="F23" s="153" t="n">
        <v>15</v>
      </c>
      <c r="G23" s="153" t="n">
        <v>25.3</v>
      </c>
      <c r="H23" s="154" t="str">
        <v>2026-03-31 12:55 PDT</v>
      </c>
      <c r="I23" s="153" t="n">
        <v>34.5</v>
      </c>
      <c r="J23" s="154" t="str">
        <v>2026-03-31 12:49 PDT</v>
      </c>
      <c r="K23" s="155" t="str">
        <v>W</v>
      </c>
      <c r="L23" s="153" t="n">
        <v>72</v>
      </c>
      <c r="M23" s="171" t="str">
        <v>E</v>
      </c>
    </row>
    <row r="24" hidden="0">
      <c r="A24" s="150" t="str">
        <v>E019</v>
      </c>
      <c r="B24" s="154" t="str">
        <v>2026-03-31 14:55 PDT</v>
      </c>
      <c r="C24" s="154" t="str">
        <v>2026-03-31 16:55 PDT</v>
      </c>
      <c r="D24" s="151" t="n">
        <v>3</v>
      </c>
      <c r="E24" s="153" t="n">
        <v>2</v>
      </c>
      <c r="F24" s="153" t="n">
        <v>15</v>
      </c>
      <c r="G24" s="153" t="n">
        <v>26.5</v>
      </c>
      <c r="H24" s="154" t="str">
        <v>2026-03-31 14:26 PDT</v>
      </c>
      <c r="I24" s="153" t="n">
        <v>34.5</v>
      </c>
      <c r="J24" s="154" t="str">
        <v>2026-03-31 14:06 PDT</v>
      </c>
      <c r="K24" s="155" t="str">
        <v>SW</v>
      </c>
      <c r="L24" s="153" t="n">
        <v>56</v>
      </c>
      <c r="M24" s="171" t="str">
        <v>NE</v>
      </c>
    </row>
    <row r="25" hidden="0">
      <c r="A25" s="150" t="str">
        <v>E020</v>
      </c>
      <c r="B25" s="154" t="str">
        <v>2026-04-01 09:55 PDT</v>
      </c>
      <c r="C25" s="154" t="str">
        <v>2026-04-01 18:55 PDT</v>
      </c>
      <c r="D25" s="151" t="n">
        <v>10</v>
      </c>
      <c r="E25" s="153" t="n">
        <v>9</v>
      </c>
      <c r="F25" s="153" t="n">
        <v>15</v>
      </c>
      <c r="G25" s="153" t="n">
        <v>27.6</v>
      </c>
      <c r="H25" s="154" t="str">
        <v>2026-04-01 16:55 PDT</v>
      </c>
      <c r="I25" s="153" t="n">
        <v>36.8</v>
      </c>
      <c r="J25" s="154" t="str">
        <v>2026-04-01 15:42 PDT</v>
      </c>
      <c r="K25" s="155" t="str">
        <v>SW</v>
      </c>
      <c r="L25" s="153" t="n">
        <v>60</v>
      </c>
      <c r="M25" s="171" t="str">
        <v>NE</v>
      </c>
    </row>
    <row r="26" hidden="0">
      <c r="A26" s="150" t="str">
        <v>E021</v>
      </c>
      <c r="B26" s="154" t="str">
        <v>2026-04-02 06:55 PDT</v>
      </c>
      <c r="C26" s="154" t="str">
        <v>2026-04-02 09:55 PDT</v>
      </c>
      <c r="D26" s="151" t="n">
        <v>4</v>
      </c>
      <c r="E26" s="153" t="n">
        <v>3</v>
      </c>
      <c r="F26" s="153" t="n">
        <v>15</v>
      </c>
      <c r="G26" s="153" t="n">
        <v>23</v>
      </c>
      <c r="H26" s="154" t="str">
        <v>2026-04-02 06:32 PDT</v>
      </c>
      <c r="I26" s="153" t="n">
        <v>28.8</v>
      </c>
      <c r="J26" s="154" t="str">
        <v>2026-04-02 06:32 PDT</v>
      </c>
      <c r="K26" s="155" t="str">
        <v>SW</v>
      </c>
      <c r="L26" s="153" t="n">
        <v>65</v>
      </c>
      <c r="M26" s="171" t="str">
        <v>NE</v>
      </c>
    </row>
    <row r="27" hidden="0">
      <c r="A27" s="150" t="str">
        <v>E022</v>
      </c>
      <c r="B27" s="154" t="str">
        <v>2026-04-02 15:55 PDT</v>
      </c>
      <c r="C27" s="154" t="str">
        <v>2026-04-02 15:55 PDT</v>
      </c>
      <c r="D27" s="151" t="n">
        <v>1</v>
      </c>
      <c r="E27" s="153" t="n">
        <v>0</v>
      </c>
      <c r="F27" s="153" t="n">
        <v>15</v>
      </c>
      <c r="G27" s="153" t="n">
        <v>25.3</v>
      </c>
      <c r="H27" s="154" t="str">
        <v>2026-04-02 15:10 PDT</v>
      </c>
      <c r="I27" s="153" t="n">
        <v>36.8</v>
      </c>
      <c r="J27" s="154" t="str">
        <v>2026-04-02 15:40 PDT</v>
      </c>
      <c r="K27" s="155" t="str">
        <v>W</v>
      </c>
      <c r="L27" s="153" t="n">
        <v>90</v>
      </c>
      <c r="M27" s="171" t="str">
        <v>E</v>
      </c>
    </row>
    <row r="28" hidden="0">
      <c r="A28" s="150" t="str">
        <v>E023</v>
      </c>
      <c r="B28" s="154" t="str">
        <v>2026-04-02 17:55 PDT</v>
      </c>
      <c r="C28" s="154" t="str">
        <v>2026-04-02 18:55 PDT</v>
      </c>
      <c r="D28" s="151" t="n">
        <v>2</v>
      </c>
      <c r="E28" s="153" t="n">
        <v>1</v>
      </c>
      <c r="F28" s="153" t="n">
        <v>15</v>
      </c>
      <c r="G28" s="153" t="n">
        <v>34.5</v>
      </c>
      <c r="H28" s="154" t="str">
        <v>2026-04-02 17:12 PDT</v>
      </c>
      <c r="I28" s="153" t="n">
        <v>47.2</v>
      </c>
      <c r="J28" s="154" t="str">
        <v>2026-04-02 17:36 PDT</v>
      </c>
      <c r="K28" s="155" t="str">
        <v>W</v>
      </c>
      <c r="L28" s="153" t="n">
        <v>100</v>
      </c>
      <c r="M28" s="171" t="str">
        <v>E</v>
      </c>
    </row>
    <row r="29" hidden="0">
      <c r="A29" s="150" t="str">
        <v>E024</v>
      </c>
      <c r="B29" s="154" t="str">
        <v>2026-04-03 11:55 PDT</v>
      </c>
      <c r="C29" s="154" t="str">
        <v>2026-04-03 15:55 PDT</v>
      </c>
      <c r="D29" s="151" t="n">
        <v>5</v>
      </c>
      <c r="E29" s="153" t="n">
        <v>4</v>
      </c>
      <c r="F29" s="153" t="n">
        <v>15</v>
      </c>
      <c r="G29" s="153" t="n">
        <v>20.7</v>
      </c>
      <c r="H29" s="154" t="str">
        <v>2026-04-03 11:55 PDT</v>
      </c>
      <c r="I29" s="153" t="n">
        <v>28.8</v>
      </c>
      <c r="J29" s="154" t="str">
        <v>2026-04-03 15:55 PDT</v>
      </c>
      <c r="K29" s="155" t="str">
        <v>NE</v>
      </c>
      <c r="L29" s="153" t="n">
        <v>227</v>
      </c>
      <c r="M29" s="171" t="str">
        <v>SW</v>
      </c>
    </row>
    <row r="30" hidden="0">
      <c r="A30" s="150" t="str">
        <v>E025</v>
      </c>
      <c r="B30" s="154" t="str">
        <v>2026-04-04 10:55 PDT</v>
      </c>
      <c r="C30" s="154" t="str">
        <v>2026-04-04 11:55 PDT</v>
      </c>
      <c r="D30" s="151" t="n">
        <v>2</v>
      </c>
      <c r="E30" s="153" t="n">
        <v>1</v>
      </c>
      <c r="F30" s="153" t="n">
        <v>15</v>
      </c>
      <c r="G30" s="153" t="n">
        <v>16.1</v>
      </c>
      <c r="H30" s="154" t="str">
        <v>2026-04-04 10:55 PDT</v>
      </c>
      <c r="I30" s="153" t="n">
        <v>21.9</v>
      </c>
      <c r="J30" s="154" t="str">
        <v>2026-04-04 10:55 PDT</v>
      </c>
      <c r="K30" s="155" t="str">
        <v>E/NE</v>
      </c>
      <c r="L30" s="153" t="n">
        <v>240</v>
      </c>
      <c r="M30" s="171" t="str">
        <v>SW</v>
      </c>
    </row>
    <row r="31" hidden="0">
      <c r="A31" s="150" t="str">
        <v>E026</v>
      </c>
      <c r="B31" s="154" t="str">
        <v>2026-04-07 17:55 PDT</v>
      </c>
      <c r="C31" s="154" t="str">
        <v>2026-04-07 19:55 PDT</v>
      </c>
      <c r="D31" s="151" t="n">
        <v>3</v>
      </c>
      <c r="E31" s="153" t="n">
        <v>2</v>
      </c>
      <c r="F31" s="153" t="n">
        <v>15</v>
      </c>
      <c r="G31" s="153" t="n">
        <v>20.7</v>
      </c>
      <c r="H31" s="154" t="str">
        <v>2026-04-07 18:55 PDT</v>
      </c>
      <c r="I31" s="163"/>
      <c r="J31" s="154" t="str"/>
      <c r="K31" s="155" t="str">
        <v>W</v>
      </c>
      <c r="L31" s="153" t="n">
        <v>100</v>
      </c>
      <c r="M31" s="171" t="str">
        <v>E</v>
      </c>
    </row>
    <row r="32" hidden="0">
      <c r="A32" s="150" t="str">
        <v>E027</v>
      </c>
      <c r="B32" s="154" t="str">
        <v>2026-04-08 15:55 PDT</v>
      </c>
      <c r="C32" s="154" t="str">
        <v>2026-04-08 18:55 PDT</v>
      </c>
      <c r="D32" s="151" t="n">
        <v>4</v>
      </c>
      <c r="E32" s="153" t="n">
        <v>3</v>
      </c>
      <c r="F32" s="153" t="n">
        <v>15</v>
      </c>
      <c r="G32" s="153" t="n">
        <v>20.7</v>
      </c>
      <c r="H32" s="154" t="str">
        <v>2026-04-08 17:55 PDT</v>
      </c>
      <c r="I32" s="153" t="n">
        <v>26.5</v>
      </c>
      <c r="J32" s="154" t="str">
        <v>2026-04-08 17:55 PDT</v>
      </c>
      <c r="K32" s="155" t="str">
        <v>W</v>
      </c>
      <c r="L32" s="153" t="n">
        <v>108</v>
      </c>
      <c r="M32" s="171" t="str">
        <v>E</v>
      </c>
    </row>
    <row r="33" hidden="0">
      <c r="A33" s="150" t="str">
        <v>E028</v>
      </c>
      <c r="B33" s="154" t="str">
        <v>2026-04-09 10:55 PDT</v>
      </c>
      <c r="C33" s="154" t="str">
        <v>2026-04-09 18:55 PDT</v>
      </c>
      <c r="D33" s="151" t="n">
        <v>9</v>
      </c>
      <c r="E33" s="153" t="n">
        <v>8</v>
      </c>
      <c r="F33" s="153" t="n">
        <v>15</v>
      </c>
      <c r="G33" s="153" t="n">
        <v>23</v>
      </c>
      <c r="H33" s="154" t="str">
        <v>2026-04-09 12:55 PDT</v>
      </c>
      <c r="I33" s="153" t="n">
        <v>36.8</v>
      </c>
      <c r="J33" s="154" t="str">
        <v>2026-04-09 13:52 PDT</v>
      </c>
      <c r="K33" s="155" t="str">
        <v>SW</v>
      </c>
      <c r="L33" s="153" t="n">
        <v>59</v>
      </c>
      <c r="M33" s="171" t="str">
        <v>NE</v>
      </c>
    </row>
    <row r="34" hidden="0">
      <c r="A34" s="150" t="str">
        <v>E029</v>
      </c>
      <c r="B34" s="154" t="str">
        <v>2026-04-10 08:55 PDT</v>
      </c>
      <c r="C34" s="154" t="str">
        <v>2026-04-10 13:55 PDT</v>
      </c>
      <c r="D34" s="151" t="n">
        <v>6</v>
      </c>
      <c r="E34" s="153" t="n">
        <v>5</v>
      </c>
      <c r="F34" s="153" t="n">
        <v>15</v>
      </c>
      <c r="G34" s="153" t="n">
        <v>23</v>
      </c>
      <c r="H34" s="154" t="str">
        <v>2026-04-10 11:55 PDT</v>
      </c>
      <c r="I34" s="153" t="n">
        <v>35.7</v>
      </c>
      <c r="J34" s="154" t="str">
        <v>2026-04-10 12:15 PDT</v>
      </c>
      <c r="K34" s="155" t="str">
        <v>SW</v>
      </c>
      <c r="L34" s="153" t="n">
        <v>62</v>
      </c>
      <c r="M34" s="171" t="str">
        <v>NE</v>
      </c>
    </row>
    <row r="35" hidden="0">
      <c r="A35" s="150" t="str">
        <v>E030</v>
      </c>
      <c r="B35" s="154" t="str">
        <v>2026-04-11 14:55 PDT</v>
      </c>
      <c r="C35" s="154" t="str">
        <v>2026-04-11 18:55 PDT</v>
      </c>
      <c r="D35" s="151" t="n">
        <v>5</v>
      </c>
      <c r="E35" s="153" t="n">
        <v>4</v>
      </c>
      <c r="F35" s="153" t="n">
        <v>15</v>
      </c>
      <c r="G35" s="153" t="n">
        <v>25.3</v>
      </c>
      <c r="H35" s="154" t="str">
        <v>2026-04-11 15:55 PDT</v>
      </c>
      <c r="I35" s="153" t="n">
        <v>41.4</v>
      </c>
      <c r="J35" s="154" t="str">
        <v>2026-04-11 16:10 PDT</v>
      </c>
      <c r="K35" s="155" t="str">
        <v>SW</v>
      </c>
      <c r="L35" s="153" t="n">
        <v>50</v>
      </c>
      <c r="M35" s="171" t="str">
        <v>NE</v>
      </c>
    </row>
    <row r="36" hidden="0">
      <c r="A36" s="150" t="str">
        <v>E031</v>
      </c>
      <c r="B36" s="154" t="str">
        <v>2026-04-11 20:55 PDT</v>
      </c>
      <c r="C36" s="154" t="str">
        <v>2026-04-12 01:55 PDT</v>
      </c>
      <c r="D36" s="151" t="n">
        <v>6</v>
      </c>
      <c r="E36" s="153" t="n">
        <v>5</v>
      </c>
      <c r="F36" s="153" t="n">
        <v>15</v>
      </c>
      <c r="G36" s="153" t="n">
        <v>27.6</v>
      </c>
      <c r="H36" s="154" t="str">
        <v>2026-04-12 00:55 PDT</v>
      </c>
      <c r="I36" s="153" t="n">
        <v>38</v>
      </c>
      <c r="J36" s="154" t="str">
        <v>2026-04-12 00:21 PDT</v>
      </c>
      <c r="K36" s="155" t="str">
        <v>SW</v>
      </c>
      <c r="L36" s="153" t="n">
        <v>56</v>
      </c>
      <c r="M36" s="171" t="str">
        <v>NE</v>
      </c>
    </row>
    <row r="37" hidden="0">
      <c r="A37" s="150" t="str">
        <v>E032</v>
      </c>
      <c r="B37" s="154" t="str">
        <v>2026-04-12 10:55 PDT</v>
      </c>
      <c r="C37" s="154" t="str">
        <v>2026-04-12 14:55 PDT</v>
      </c>
      <c r="D37" s="151" t="n">
        <v>5</v>
      </c>
      <c r="E37" s="153" t="n">
        <v>4</v>
      </c>
      <c r="F37" s="153" t="n">
        <v>15</v>
      </c>
      <c r="G37" s="153" t="n">
        <v>28.8</v>
      </c>
      <c r="H37" s="154" t="str">
        <v>2026-04-12 14:55 PDT</v>
      </c>
      <c r="I37" s="153" t="n">
        <v>39.1</v>
      </c>
      <c r="J37" s="154" t="str">
        <v>2026-04-12 14:10 PDT</v>
      </c>
      <c r="K37" s="155" t="str">
        <v>SW</v>
      </c>
      <c r="L37" s="153" t="n">
        <v>42</v>
      </c>
      <c r="M37" s="171" t="str">
        <v>NE</v>
      </c>
    </row>
    <row r="38" hidden="0">
      <c r="A38" s="150" t="str">
        <v>E033</v>
      </c>
      <c r="B38" s="154" t="str">
        <v>2026-04-13 09:55 PDT</v>
      </c>
      <c r="C38" s="154" t="str">
        <v>2026-04-13 14:55 PDT</v>
      </c>
      <c r="D38" s="151" t="n">
        <v>6</v>
      </c>
      <c r="E38" s="153" t="n">
        <v>5</v>
      </c>
      <c r="F38" s="153" t="n">
        <v>15</v>
      </c>
      <c r="G38" s="153" t="n">
        <v>20.7</v>
      </c>
      <c r="H38" s="154" t="str">
        <v>2026-04-13 10:55 PDT</v>
      </c>
      <c r="I38" s="153" t="n">
        <v>31.1</v>
      </c>
      <c r="J38" s="154" t="str">
        <v>2026-04-13 14:38 PDT</v>
      </c>
      <c r="K38" s="155" t="str">
        <v>SW</v>
      </c>
      <c r="L38" s="153" t="n">
        <v>70</v>
      </c>
      <c r="M38" s="171" t="str">
        <v>E</v>
      </c>
    </row>
    <row r="39" hidden="0">
      <c r="A39" s="150" t="str">
        <v>E034</v>
      </c>
      <c r="B39" s="154" t="str">
        <v>2026-04-13 16:55 PDT</v>
      </c>
      <c r="C39" s="154" t="str">
        <v>2026-04-13 17:55 PDT</v>
      </c>
      <c r="D39" s="151" t="n">
        <v>2</v>
      </c>
      <c r="E39" s="153" t="n">
        <v>1</v>
      </c>
      <c r="F39" s="153" t="n">
        <v>15</v>
      </c>
      <c r="G39" s="153" t="n">
        <v>20.7</v>
      </c>
      <c r="H39" s="154" t="str">
        <v>2026-04-13 17:55 PDT</v>
      </c>
      <c r="I39" s="153" t="n">
        <v>31.1</v>
      </c>
      <c r="J39" s="154" t="str">
        <v>2026-04-13 16:15 PDT</v>
      </c>
      <c r="K39" s="155" t="str">
        <v>W</v>
      </c>
      <c r="L39" s="153" t="n">
        <v>91</v>
      </c>
      <c r="M39" s="171" t="str">
        <v>E</v>
      </c>
    </row>
    <row r="40" hidden="0">
      <c r="A40" s="150" t="str">
        <v>E035</v>
      </c>
      <c r="B40" s="154" t="str">
        <v>2026-04-14 16:55 PDT</v>
      </c>
      <c r="C40" s="154" t="str">
        <v>2026-04-14 18:55 PDT</v>
      </c>
      <c r="D40" s="151" t="n">
        <v>3</v>
      </c>
      <c r="E40" s="153" t="n">
        <v>2</v>
      </c>
      <c r="F40" s="153" t="n">
        <v>15</v>
      </c>
      <c r="G40" s="153" t="n">
        <v>23</v>
      </c>
      <c r="H40" s="154" t="str">
        <v>2026-04-14 17:55 PDT</v>
      </c>
      <c r="I40" s="153" t="n">
        <v>25.3</v>
      </c>
      <c r="J40" s="154" t="str">
        <v>2026-04-14 16:44 PDT</v>
      </c>
      <c r="K40" s="155" t="str">
        <v>W</v>
      </c>
      <c r="L40" s="153" t="n">
        <v>99</v>
      </c>
      <c r="M40" s="171" t="str">
        <v>E</v>
      </c>
    </row>
    <row r="41" hidden="0">
      <c r="A41" s="150" t="str">
        <v>E036</v>
      </c>
      <c r="B41" s="154" t="str">
        <v>2026-04-15 15:55 PDT</v>
      </c>
      <c r="C41" s="154" t="str">
        <v>2026-04-15 22:55 PDT</v>
      </c>
      <c r="D41" s="151" t="n">
        <v>8</v>
      </c>
      <c r="E41" s="153" t="n">
        <v>7</v>
      </c>
      <c r="F41" s="153" t="n">
        <v>15</v>
      </c>
      <c r="G41" s="153" t="n">
        <v>24.2</v>
      </c>
      <c r="H41" s="154" t="str">
        <v>2026-04-15 16:55 PDT</v>
      </c>
      <c r="I41" s="153" t="n">
        <v>32.2</v>
      </c>
      <c r="J41" s="154" t="str">
        <v>2026-04-15 17:29 PDT</v>
      </c>
      <c r="K41" s="155" t="str">
        <v>SW</v>
      </c>
      <c r="L41" s="153" t="n">
        <v>63</v>
      </c>
      <c r="M41" s="171" t="str">
        <v>NE</v>
      </c>
    </row>
    <row r="42" hidden="0">
      <c r="A42" s="150" t="str">
        <v>E037</v>
      </c>
      <c r="B42" s="154" t="str">
        <v>2026-04-16 07:55 PDT</v>
      </c>
      <c r="C42" s="154" t="str">
        <v>2026-04-16 23:55 PDT</v>
      </c>
      <c r="D42" s="151" t="n">
        <v>17</v>
      </c>
      <c r="E42" s="153" t="n">
        <v>16</v>
      </c>
      <c r="F42" s="153" t="n">
        <v>15</v>
      </c>
      <c r="G42" s="153" t="n">
        <v>28.8</v>
      </c>
      <c r="H42" s="154" t="str">
        <v>2026-04-16 19:55 PDT</v>
      </c>
      <c r="I42" s="153" t="n">
        <v>40.3</v>
      </c>
      <c r="J42" s="154" t="str">
        <v>2026-04-16 19:00 PDT</v>
      </c>
      <c r="K42" s="155" t="str">
        <v>W</v>
      </c>
      <c r="L42" s="153" t="n">
        <v>77</v>
      </c>
      <c r="M42" s="171" t="str">
        <v>E</v>
      </c>
    </row>
    <row r="43" hidden="0">
      <c r="A43" s="150" t="str">
        <v>E038</v>
      </c>
      <c r="B43" s="154" t="str">
        <v>2026-04-20 14:55 PDT</v>
      </c>
      <c r="C43" s="154" t="str">
        <v>2026-04-20 18:55 PDT</v>
      </c>
      <c r="D43" s="151" t="n">
        <v>5</v>
      </c>
      <c r="E43" s="153" t="n">
        <v>4</v>
      </c>
      <c r="F43" s="153" t="n">
        <v>15</v>
      </c>
      <c r="G43" s="153" t="n">
        <v>24.2</v>
      </c>
      <c r="H43" s="154" t="str">
        <v>2026-04-20 17:55 PDT</v>
      </c>
      <c r="I43" s="153" t="n">
        <v>31.1</v>
      </c>
      <c r="J43" s="154" t="str">
        <v>2026-04-20 15:52 PDT</v>
      </c>
      <c r="K43" s="155" t="str">
        <v>W</v>
      </c>
      <c r="L43" s="153" t="n">
        <v>66</v>
      </c>
      <c r="M43" s="171" t="str">
        <v>NE</v>
      </c>
    </row>
    <row r="44" hidden="0">
      <c r="A44" s="150" t="str">
        <v>E039</v>
      </c>
      <c r="B44" s="154" t="str">
        <v>2026-04-20 21:55 PDT</v>
      </c>
      <c r="C44" s="154" t="str">
        <v>2026-04-20 22:55 PDT</v>
      </c>
      <c r="D44" s="151" t="n">
        <v>2</v>
      </c>
      <c r="E44" s="153" t="n">
        <v>1</v>
      </c>
      <c r="F44" s="153" t="n">
        <v>15</v>
      </c>
      <c r="G44" s="153" t="n">
        <v>23</v>
      </c>
      <c r="H44" s="154" t="str">
        <v>2026-04-20 21:55 PDT</v>
      </c>
      <c r="I44" s="153" t="n">
        <v>32.2</v>
      </c>
      <c r="J44" s="154" t="str">
        <v>2026-04-20 21:03 PDT</v>
      </c>
      <c r="K44" s="155" t="str">
        <v>SW/W</v>
      </c>
      <c r="L44" s="153" t="n">
        <v>64</v>
      </c>
      <c r="M44" s="171" t="str">
        <v>NE</v>
      </c>
    </row>
    <row r="45" hidden="0">
      <c r="A45" s="150" t="str">
        <v>E040</v>
      </c>
      <c r="B45" s="154" t="str">
        <v>2026-04-21 00:55 PDT</v>
      </c>
      <c r="C45" s="154" t="str">
        <v>2026-04-21 01:55 PDT</v>
      </c>
      <c r="D45" s="151" t="n">
        <v>2</v>
      </c>
      <c r="E45" s="153" t="n">
        <v>1</v>
      </c>
      <c r="F45" s="153" t="n">
        <v>15</v>
      </c>
      <c r="G45" s="153" t="n">
        <v>26.5</v>
      </c>
      <c r="H45" s="154" t="str">
        <v>2026-04-21 01:55 PDT</v>
      </c>
      <c r="I45" s="153" t="n">
        <v>32.2</v>
      </c>
      <c r="J45" s="154" t="str">
        <v>2026-04-21 01:35 PDT</v>
      </c>
      <c r="K45" s="155" t="str">
        <v>W</v>
      </c>
      <c r="L45" s="153" t="n">
        <v>74</v>
      </c>
      <c r="M45" s="171" t="str">
        <v>E</v>
      </c>
    </row>
    <row r="46" hidden="0">
      <c r="A46" s="150" t="str">
        <v>E041</v>
      </c>
      <c r="B46" s="154" t="str">
        <v>2026-04-21 03:55 PDT</v>
      </c>
      <c r="C46" s="154" t="str">
        <v>2026-04-21 04:55 PDT</v>
      </c>
      <c r="D46" s="151" t="n">
        <v>2</v>
      </c>
      <c r="E46" s="153" t="n">
        <v>1</v>
      </c>
      <c r="F46" s="153" t="n">
        <v>15</v>
      </c>
      <c r="G46" s="153" t="n">
        <v>24.2</v>
      </c>
      <c r="H46" s="154" t="str">
        <v>2026-04-21 03:55 PDT</v>
      </c>
      <c r="I46" s="153" t="n">
        <v>33.4</v>
      </c>
      <c r="J46" s="154" t="str">
        <v>2026-04-21 03:10 PDT</v>
      </c>
      <c r="K46" s="155" t="str">
        <v>W</v>
      </c>
      <c r="L46" s="153" t="n">
        <v>74</v>
      </c>
      <c r="M46" s="171" t="str">
        <v>E</v>
      </c>
    </row>
    <row r="47" hidden="0">
      <c r="A47" s="150" t="str">
        <v>E042</v>
      </c>
      <c r="B47" s="154" t="str">
        <v>2026-04-21 10:55 PDT</v>
      </c>
      <c r="C47" s="154" t="str">
        <v>2026-04-21 19:55 PDT</v>
      </c>
      <c r="D47" s="151" t="n">
        <v>10</v>
      </c>
      <c r="E47" s="153" t="n">
        <v>9</v>
      </c>
      <c r="F47" s="153" t="n">
        <v>15</v>
      </c>
      <c r="G47" s="153" t="n">
        <v>31.1</v>
      </c>
      <c r="H47" s="154" t="str">
        <v>2026-04-21 10:55 PDT</v>
      </c>
      <c r="I47" s="153" t="n">
        <v>40.3</v>
      </c>
      <c r="J47" s="154" t="str">
        <v>2026-04-21 16:24 PDT</v>
      </c>
      <c r="K47" s="155" t="str">
        <v>SW</v>
      </c>
      <c r="L47" s="153" t="n">
        <v>58</v>
      </c>
      <c r="M47" s="171" t="str">
        <v>NE</v>
      </c>
    </row>
    <row r="48" hidden="0">
      <c r="A48" s="150" t="str">
        <v>E043</v>
      </c>
      <c r="B48" s="154" t="str">
        <v>2026-04-21 22:55 PDT</v>
      </c>
      <c r="C48" s="154" t="str">
        <v>2026-04-21 23:55 PDT</v>
      </c>
      <c r="D48" s="151" t="n">
        <v>2</v>
      </c>
      <c r="E48" s="153" t="n">
        <v>1</v>
      </c>
      <c r="F48" s="153" t="n">
        <v>15</v>
      </c>
      <c r="G48" s="153" t="n">
        <v>16.1</v>
      </c>
      <c r="H48" s="154" t="str">
        <v>2026-04-21 22:55 PDT</v>
      </c>
      <c r="I48" s="163"/>
      <c r="J48" s="154" t="str"/>
      <c r="K48" s="155" t="str">
        <v>SW/W</v>
      </c>
      <c r="L48" s="153" t="n">
        <v>60</v>
      </c>
      <c r="M48" s="171" t="str">
        <v>NE</v>
      </c>
    </row>
    <row r="49" hidden="0">
      <c r="A49" s="150" t="str">
        <v>E044</v>
      </c>
      <c r="B49" s="154" t="str">
        <v>2026-04-22 14:55 PDT</v>
      </c>
      <c r="C49" s="154" t="str">
        <v>2026-04-22 20:55 PDT</v>
      </c>
      <c r="D49" s="151" t="n">
        <v>7</v>
      </c>
      <c r="E49" s="153" t="n">
        <v>6</v>
      </c>
      <c r="F49" s="153" t="n">
        <v>15</v>
      </c>
      <c r="G49" s="153" t="n">
        <v>29.9</v>
      </c>
      <c r="H49" s="154" t="str">
        <v>2026-04-22 18:55 PDT</v>
      </c>
      <c r="I49" s="153" t="n">
        <v>47.2</v>
      </c>
      <c r="J49" s="154" t="str">
        <v>2026-04-22 14:53 PDT</v>
      </c>
      <c r="K49" s="155" t="str">
        <v>W</v>
      </c>
      <c r="L49" s="153" t="n">
        <v>93</v>
      </c>
      <c r="M49" s="171" t="str">
        <v>E</v>
      </c>
    </row>
    <row r="50" hidden="0">
      <c r="A50" s="150" t="str">
        <v>E045</v>
      </c>
      <c r="B50" s="154" t="str">
        <v>2026-04-22 22:55 PDT</v>
      </c>
      <c r="C50" s="154" t="str">
        <v>2026-04-22 23:55 PDT</v>
      </c>
      <c r="D50" s="151" t="n">
        <v>2</v>
      </c>
      <c r="E50" s="153" t="n">
        <v>1</v>
      </c>
      <c r="F50" s="153" t="n">
        <v>15</v>
      </c>
      <c r="G50" s="153" t="n">
        <v>20.7</v>
      </c>
      <c r="H50" s="154" t="str">
        <v>2026-04-22 22:55 PDT</v>
      </c>
      <c r="I50" s="153" t="n">
        <v>36.8</v>
      </c>
      <c r="J50" s="154" t="str">
        <v>2026-04-22 23:28 PDT</v>
      </c>
      <c r="K50" s="155" t="str">
        <v>W</v>
      </c>
      <c r="L50" s="153" t="n">
        <v>80</v>
      </c>
      <c r="M50" s="171" t="str">
        <v>E</v>
      </c>
    </row>
    <row r="51" hidden="0">
      <c r="A51" s="150" t="str">
        <v>E046</v>
      </c>
      <c r="B51" s="154" t="str">
        <v>2026-04-24 13:55 PDT</v>
      </c>
      <c r="C51" s="154" t="str">
        <v>2026-04-25 00:55 PDT</v>
      </c>
      <c r="D51" s="151" t="n">
        <v>12</v>
      </c>
      <c r="E51" s="153" t="n">
        <v>11</v>
      </c>
      <c r="F51" s="153" t="n">
        <v>15</v>
      </c>
      <c r="G51" s="153" t="n">
        <v>24.2</v>
      </c>
      <c r="H51" s="154" t="str">
        <v>2026-04-24 14:55 PDT</v>
      </c>
      <c r="I51" s="153" t="n">
        <v>39.1</v>
      </c>
      <c r="J51" s="154" t="str">
        <v>2026-04-24 16:18 PDT</v>
      </c>
      <c r="K51" s="155" t="str">
        <v>SW</v>
      </c>
      <c r="L51" s="153" t="n">
        <v>56</v>
      </c>
      <c r="M51" s="171" t="str">
        <v>NE</v>
      </c>
    </row>
    <row r="52" hidden="0">
      <c r="A52" s="150" t="str">
        <v>E047</v>
      </c>
      <c r="B52" s="154" t="str">
        <v>2026-04-25 06:55 PDT</v>
      </c>
      <c r="C52" s="154" t="str">
        <v>2026-04-25 16:55 PDT</v>
      </c>
      <c r="D52" s="151" t="n">
        <v>11</v>
      </c>
      <c r="E52" s="153" t="n">
        <v>10</v>
      </c>
      <c r="F52" s="153" t="n">
        <v>15</v>
      </c>
      <c r="G52" s="153" t="n">
        <v>29.9</v>
      </c>
      <c r="H52" s="154" t="str">
        <v>2026-04-25 14:55 PDT</v>
      </c>
      <c r="I52" s="153" t="n">
        <v>40.3</v>
      </c>
      <c r="J52" s="154" t="str">
        <v>2026-04-25 15:13 PDT</v>
      </c>
      <c r="K52" s="155" t="str">
        <v>SW</v>
      </c>
      <c r="L52" s="153" t="n">
        <v>51</v>
      </c>
      <c r="M52" s="171" t="str">
        <v>NE</v>
      </c>
    </row>
    <row r="53" hidden="0">
      <c r="A53" s="150" t="str">
        <v>E048</v>
      </c>
      <c r="B53" s="154" t="str">
        <v>2026-04-26 08:55 PDT</v>
      </c>
      <c r="C53" s="154" t="str">
        <v>2026-04-26 19:55 PDT</v>
      </c>
      <c r="D53" s="151" t="n">
        <v>12</v>
      </c>
      <c r="E53" s="153" t="n">
        <v>11</v>
      </c>
      <c r="F53" s="153" t="n">
        <v>15</v>
      </c>
      <c r="G53" s="153" t="n">
        <v>28.8</v>
      </c>
      <c r="H53" s="154" t="str">
        <v>2026-04-26 16:55 PDT</v>
      </c>
      <c r="I53" s="153" t="n">
        <v>40.3</v>
      </c>
      <c r="J53" s="154" t="str">
        <v>2026-04-26 11:50 PDT</v>
      </c>
      <c r="K53" s="155" t="str">
        <v>W</v>
      </c>
      <c r="L53" s="153" t="n">
        <v>65</v>
      </c>
      <c r="M53" s="171" t="str">
        <v>NE</v>
      </c>
    </row>
    <row r="54" hidden="0">
      <c r="A54" s="150" t="str">
        <v>E049</v>
      </c>
      <c r="B54" s="154" t="str">
        <v>2026-04-26 21:55 PDT</v>
      </c>
      <c r="C54" s="154" t="str">
        <v>2026-04-26 22:55 PDT</v>
      </c>
      <c r="D54" s="151" t="n">
        <v>2</v>
      </c>
      <c r="E54" s="153" t="n">
        <v>1</v>
      </c>
      <c r="F54" s="153" t="n">
        <v>15</v>
      </c>
      <c r="G54" s="153" t="n">
        <v>19.6</v>
      </c>
      <c r="H54" s="154" t="str">
        <v>2026-04-26 21:55 PDT</v>
      </c>
      <c r="I54" s="163"/>
      <c r="J54" s="154" t="str"/>
      <c r="K54" s="155" t="str">
        <v>SW</v>
      </c>
      <c r="L54" s="153" t="n">
        <v>45</v>
      </c>
      <c r="M54" s="171" t="str">
        <v>NE</v>
      </c>
    </row>
    <row r="55" hidden="0">
      <c r="A55" s="150" t="str">
        <v>E050</v>
      </c>
      <c r="B55" s="154" t="str">
        <v>2026-04-27 07:55 PDT</v>
      </c>
      <c r="C55" s="154" t="str">
        <v>2026-04-27 08:55 PDT</v>
      </c>
      <c r="D55" s="151" t="n">
        <v>2</v>
      </c>
      <c r="E55" s="153" t="n">
        <v>1</v>
      </c>
      <c r="F55" s="153" t="n">
        <v>15</v>
      </c>
      <c r="G55" s="153" t="n">
        <v>19.6</v>
      </c>
      <c r="H55" s="154" t="str">
        <v>2026-04-27 08:55 PDT</v>
      </c>
      <c r="I55" s="153" t="n">
        <v>25.3</v>
      </c>
      <c r="J55" s="154" t="str">
        <v>2026-04-27 07:55 PDT</v>
      </c>
      <c r="K55" s="155" t="str">
        <v>SW</v>
      </c>
      <c r="L55" s="153" t="n">
        <v>50</v>
      </c>
      <c r="M55" s="171" t="str">
        <v>NE</v>
      </c>
    </row>
    <row r="56" hidden="0">
      <c r="A56" s="150" t="str">
        <v>E051</v>
      </c>
      <c r="B56" s="154" t="str">
        <v>2026-04-27 10:55 PDT</v>
      </c>
      <c r="C56" s="154" t="str">
        <v>2026-04-27 18:55 PDT</v>
      </c>
      <c r="D56" s="151" t="n">
        <v>9</v>
      </c>
      <c r="E56" s="153" t="n">
        <v>8</v>
      </c>
      <c r="F56" s="153" t="n">
        <v>15</v>
      </c>
      <c r="G56" s="153" t="n">
        <v>20.7</v>
      </c>
      <c r="H56" s="154" t="str">
        <v>2026-04-27 13:55 PDT</v>
      </c>
      <c r="I56" s="153" t="n">
        <v>34.5</v>
      </c>
      <c r="J56" s="154" t="str">
        <v>2026-04-27 15:12 PDT</v>
      </c>
      <c r="K56" s="155" t="str">
        <v>SW</v>
      </c>
      <c r="L56" s="153" t="n">
        <v>61</v>
      </c>
      <c r="M56" s="171" t="str">
        <v>NE</v>
      </c>
    </row>
    <row r="57" hidden="0">
      <c r="A57" s="150" t="str">
        <v>E052</v>
      </c>
      <c r="B57" s="154" t="str">
        <v>2026-04-28 18:55 PDT</v>
      </c>
      <c r="C57" s="154" t="str">
        <v>2026-04-28 19:55 PDT</v>
      </c>
      <c r="D57" s="151" t="n">
        <v>2</v>
      </c>
      <c r="E57" s="153" t="n">
        <v>1</v>
      </c>
      <c r="F57" s="153" t="n">
        <v>15</v>
      </c>
      <c r="G57" s="153" t="n">
        <v>21.9</v>
      </c>
      <c r="H57" s="154" t="str">
        <v>2026-04-28 18:55 PDT</v>
      </c>
      <c r="I57" s="163"/>
      <c r="J57" s="154" t="str"/>
      <c r="K57" s="155" t="str">
        <v>W</v>
      </c>
      <c r="L57" s="153" t="n">
        <v>74</v>
      </c>
      <c r="M57" s="171" t="str">
        <v>E</v>
      </c>
    </row>
    <row r="58" hidden="0">
      <c r="A58" s="150" t="str">
        <v>E053</v>
      </c>
      <c r="B58" s="154" t="str">
        <v>2026-04-29 18:55 PDT</v>
      </c>
      <c r="C58" s="154" t="str">
        <v>2026-04-29 20:55 PDT</v>
      </c>
      <c r="D58" s="151" t="n">
        <v>3</v>
      </c>
      <c r="E58" s="153" t="n">
        <v>2</v>
      </c>
      <c r="F58" s="153" t="n">
        <v>15</v>
      </c>
      <c r="G58" s="153" t="n">
        <v>17.3</v>
      </c>
      <c r="H58" s="154" t="str">
        <v>2026-04-29 18:55 PDT</v>
      </c>
      <c r="I58" s="163"/>
      <c r="J58" s="154" t="str"/>
      <c r="K58" s="155" t="str">
        <v>SW</v>
      </c>
      <c r="L58" s="153" t="n">
        <v>53</v>
      </c>
      <c r="M58" s="171" t="str">
        <v>NE</v>
      </c>
    </row>
    <row r="59" hidden="0">
      <c r="A59" s="150" t="str">
        <v>E054</v>
      </c>
      <c r="B59" s="154" t="str">
        <v>2026-04-30 18:55 PDT</v>
      </c>
      <c r="C59" s="154" t="str">
        <v>2026-04-30 19:55 PDT</v>
      </c>
      <c r="D59" s="151" t="n">
        <v>2</v>
      </c>
      <c r="E59" s="153" t="n">
        <v>1</v>
      </c>
      <c r="F59" s="153" t="n">
        <v>15</v>
      </c>
      <c r="G59" s="153" t="n">
        <v>17.3</v>
      </c>
      <c r="H59" s="154" t="str">
        <v>2026-04-30 18:55 PDT</v>
      </c>
      <c r="I59" s="163"/>
      <c r="J59" s="154" t="str"/>
      <c r="K59" s="155" t="str">
        <v>NW</v>
      </c>
      <c r="L59" s="153" t="n">
        <v>120</v>
      </c>
      <c r="M59" s="171" t="str">
        <v>SE</v>
      </c>
    </row>
    <row r="60" hidden="0">
      <c r="A60" s="150" t="str">
        <v>E055</v>
      </c>
      <c r="B60" s="154" t="str">
        <v>2026-05-02 16:55 PDT</v>
      </c>
      <c r="C60" s="154" t="str">
        <v>2026-05-02 18:55 PDT</v>
      </c>
      <c r="D60" s="151" t="n">
        <v>3</v>
      </c>
      <c r="E60" s="153" t="n">
        <v>2</v>
      </c>
      <c r="F60" s="153" t="n">
        <v>15</v>
      </c>
      <c r="G60" s="153" t="n">
        <v>17.3</v>
      </c>
      <c r="H60" s="154" t="str">
        <v>2026-05-02 16:55 PDT</v>
      </c>
      <c r="I60" s="153" t="n">
        <v>26.5</v>
      </c>
      <c r="J60" s="154" t="str">
        <v>2026-05-02 18:55 PDT</v>
      </c>
      <c r="K60" s="155" t="str">
        <v>SW</v>
      </c>
      <c r="L60" s="153" t="n">
        <v>63</v>
      </c>
      <c r="M60" s="171" t="str">
        <v>NE</v>
      </c>
    </row>
    <row r="61" hidden="0">
      <c r="A61" s="150" t="str">
        <v>E056</v>
      </c>
      <c r="B61" s="154" t="str">
        <v>2026-05-03 13:55 PDT</v>
      </c>
      <c r="C61" s="154" t="str">
        <v>2026-05-04 02:55 PDT</v>
      </c>
      <c r="D61" s="151" t="n">
        <v>14</v>
      </c>
      <c r="E61" s="153" t="n">
        <v>13</v>
      </c>
      <c r="F61" s="153" t="n">
        <v>15</v>
      </c>
      <c r="G61" s="153" t="n">
        <v>32.2</v>
      </c>
      <c r="H61" s="154" t="str">
        <v>2026-05-03 16:55 PDT</v>
      </c>
      <c r="I61" s="153" t="n">
        <v>44.9</v>
      </c>
      <c r="J61" s="154" t="str">
        <v>2026-05-03 16:08 PDT</v>
      </c>
      <c r="K61" s="155" t="str">
        <v>SW</v>
      </c>
      <c r="L61" s="153" t="n">
        <v>53</v>
      </c>
      <c r="M61" s="171" t="str">
        <v>NE</v>
      </c>
    </row>
    <row r="62" hidden="0">
      <c r="A62" s="150" t="str">
        <v>E057</v>
      </c>
      <c r="B62" s="154" t="str">
        <v>2026-05-04 06:55 PDT</v>
      </c>
      <c r="C62" s="154" t="str">
        <v>2026-05-04 21:55 PDT</v>
      </c>
      <c r="D62" s="151" t="n">
        <v>16</v>
      </c>
      <c r="E62" s="153" t="n">
        <v>15</v>
      </c>
      <c r="F62" s="153" t="n">
        <v>15</v>
      </c>
      <c r="G62" s="153" t="n">
        <v>27.6</v>
      </c>
      <c r="H62" s="154" t="str">
        <v>2026-05-04 12:55 PDT</v>
      </c>
      <c r="I62" s="153" t="n">
        <v>40.3</v>
      </c>
      <c r="J62" s="154" t="str">
        <v>2026-05-04 16:07 PDT</v>
      </c>
      <c r="K62" s="155" t="str">
        <v>SW</v>
      </c>
      <c r="L62" s="153" t="n">
        <v>44</v>
      </c>
      <c r="M62" s="171" t="str">
        <v>NE</v>
      </c>
    </row>
    <row r="63" hidden="0">
      <c r="A63" s="150" t="str">
        <v>E058</v>
      </c>
      <c r="B63" s="154" t="str">
        <v>2026-05-05 03:55 PDT</v>
      </c>
      <c r="C63" s="154" t="str">
        <v>2026-05-05 05:55 PDT</v>
      </c>
      <c r="D63" s="151" t="n">
        <v>3</v>
      </c>
      <c r="E63" s="153" t="n">
        <v>2</v>
      </c>
      <c r="F63" s="153" t="n">
        <v>15</v>
      </c>
      <c r="G63" s="153" t="n">
        <v>17.3</v>
      </c>
      <c r="H63" s="154" t="str">
        <v>2026-05-05 03:55 PDT</v>
      </c>
      <c r="I63" s="163"/>
      <c r="J63" s="154" t="str"/>
      <c r="K63" s="155" t="str">
        <v>SW</v>
      </c>
      <c r="L63" s="153" t="n">
        <v>50</v>
      </c>
      <c r="M63" s="171" t="str">
        <v>NE</v>
      </c>
    </row>
    <row r="64" hidden="0">
      <c r="A64" s="150" t="str">
        <v>E059</v>
      </c>
      <c r="B64" s="154" t="str">
        <v>2026-05-05 12:55 PDT</v>
      </c>
      <c r="C64" s="154" t="str">
        <v>2026-05-05 13:55 PDT</v>
      </c>
      <c r="D64" s="151" t="n">
        <v>2</v>
      </c>
      <c r="E64" s="153" t="n">
        <v>1</v>
      </c>
      <c r="F64" s="153" t="n">
        <v>15</v>
      </c>
      <c r="G64" s="153" t="n">
        <v>21.9</v>
      </c>
      <c r="H64" s="154" t="str">
        <v>2026-05-05 13:55 PDT</v>
      </c>
      <c r="I64" s="153" t="n">
        <v>27.6</v>
      </c>
      <c r="J64" s="154" t="str">
        <v>2026-05-05 12:40 PDT</v>
      </c>
      <c r="K64" s="155" t="str">
        <v>W</v>
      </c>
      <c r="L64" s="153" t="n">
        <v>92</v>
      </c>
      <c r="M64" s="171" t="str">
        <v>E</v>
      </c>
    </row>
    <row r="65" hidden="0">
      <c r="A65" s="150" t="str">
        <v>E060</v>
      </c>
      <c r="B65" s="154" t="str">
        <v>2026-05-05 15:55 PDT</v>
      </c>
      <c r="C65" s="154" t="str">
        <v>2026-05-05 19:55 PDT</v>
      </c>
      <c r="D65" s="151" t="n">
        <v>5</v>
      </c>
      <c r="E65" s="153" t="n">
        <v>4</v>
      </c>
      <c r="F65" s="153" t="n">
        <v>15</v>
      </c>
      <c r="G65" s="153" t="n">
        <v>21.9</v>
      </c>
      <c r="H65" s="154" t="str">
        <v>2026-05-05 17:55 PDT</v>
      </c>
      <c r="I65" s="153" t="n">
        <v>28.8</v>
      </c>
      <c r="J65" s="154" t="str">
        <v>2026-05-05 18:03 PDT</v>
      </c>
      <c r="K65" s="155" t="str">
        <v>W</v>
      </c>
      <c r="L65" s="153" t="n">
        <v>98</v>
      </c>
      <c r="M65" s="171" t="str">
        <v>E</v>
      </c>
    </row>
    <row r="66" hidden="0">
      <c r="A66" s="150" t="str">
        <v>E061</v>
      </c>
      <c r="B66" s="154" t="str">
        <v>2026-05-07 16:55 PDT</v>
      </c>
      <c r="C66" s="154" t="str">
        <v>2026-05-07 19:55 PDT</v>
      </c>
      <c r="D66" s="151" t="n">
        <v>4</v>
      </c>
      <c r="E66" s="153" t="n">
        <v>3</v>
      </c>
      <c r="F66" s="153" t="n">
        <v>15</v>
      </c>
      <c r="G66" s="153" t="n">
        <v>23</v>
      </c>
      <c r="H66" s="154" t="str">
        <v>2026-05-07 17:34 PDT</v>
      </c>
      <c r="I66" s="153" t="n">
        <v>31.1</v>
      </c>
      <c r="J66" s="154" t="str">
        <v>2026-05-07 17:27 PDT</v>
      </c>
      <c r="K66" s="155" t="str">
        <v>W</v>
      </c>
      <c r="L66" s="153" t="n">
        <v>97</v>
      </c>
      <c r="M66" s="171" t="str">
        <v>E</v>
      </c>
    </row>
    <row r="67" hidden="0">
      <c r="A67" s="150" t="str">
        <v>E062</v>
      </c>
      <c r="B67" s="154" t="str">
        <v>2026-05-08 15:55 PDT</v>
      </c>
      <c r="C67" s="154" t="str">
        <v>2026-05-08 18:55 PDT</v>
      </c>
      <c r="D67" s="151" t="n">
        <v>4</v>
      </c>
      <c r="E67" s="153" t="n">
        <v>3</v>
      </c>
      <c r="F67" s="153" t="n">
        <v>15</v>
      </c>
      <c r="G67" s="153" t="n">
        <v>23</v>
      </c>
      <c r="H67" s="154" t="str">
        <v>2026-05-08 16:57 PDT</v>
      </c>
      <c r="I67" s="153" t="n">
        <v>34.5</v>
      </c>
      <c r="J67" s="154" t="str">
        <v>2026-05-08 15:59 PDT</v>
      </c>
      <c r="K67" s="155" t="str">
        <v>W</v>
      </c>
      <c r="L67" s="153" t="n">
        <v>81</v>
      </c>
      <c r="M67" s="171" t="str">
        <v>E</v>
      </c>
    </row>
    <row r="68" hidden="0">
      <c r="A68" s="150" t="str">
        <v>E063</v>
      </c>
      <c r="B68" s="154" t="str">
        <v>2026-05-09 17:55 PDT</v>
      </c>
      <c r="C68" s="154" t="str">
        <v>2026-05-09 21:55 PDT</v>
      </c>
      <c r="D68" s="151" t="n">
        <v>5</v>
      </c>
      <c r="E68" s="153" t="n">
        <v>4</v>
      </c>
      <c r="F68" s="153" t="n">
        <v>15</v>
      </c>
      <c r="G68" s="153" t="n">
        <v>24.2</v>
      </c>
      <c r="H68" s="154" t="str">
        <v>2026-05-09 17:55 PDT</v>
      </c>
      <c r="I68" s="153" t="n">
        <v>29.9</v>
      </c>
      <c r="J68" s="154" t="str">
        <v>2026-05-09 18:23 PDT</v>
      </c>
      <c r="K68" s="155" t="str">
        <v>SW</v>
      </c>
      <c r="L68" s="153" t="n">
        <v>62</v>
      </c>
      <c r="M68" s="171" t="str">
        <v>NE</v>
      </c>
    </row>
    <row r="69" hidden="0">
      <c r="A69" s="150" t="str">
        <v>E064</v>
      </c>
      <c r="B69" s="154" t="str">
        <v>2026-05-10 17:55 PDT</v>
      </c>
      <c r="C69" s="154" t="str">
        <v>2026-05-10 20:55 PDT</v>
      </c>
      <c r="D69" s="151" t="n">
        <v>4</v>
      </c>
      <c r="E69" s="153" t="n">
        <v>3</v>
      </c>
      <c r="F69" s="153" t="n">
        <v>15</v>
      </c>
      <c r="G69" s="153" t="n">
        <v>23</v>
      </c>
      <c r="H69" s="154" t="str">
        <v>2026-05-10 17:55 PDT</v>
      </c>
      <c r="I69" s="153" t="n">
        <v>29.9</v>
      </c>
      <c r="J69" s="154" t="str">
        <v>2026-05-10 17:40 PDT</v>
      </c>
      <c r="K69" s="155" t="str">
        <v>SW/W</v>
      </c>
      <c r="L69" s="153" t="n">
        <v>62</v>
      </c>
      <c r="M69" s="171" t="str">
        <v>NE</v>
      </c>
    </row>
    <row r="70" hidden="0">
      <c r="A70" s="150" t="str">
        <v>E065</v>
      </c>
      <c r="B70" s="154" t="str">
        <v>2026-05-11 14:55 PDT</v>
      </c>
      <c r="C70" s="154" t="str">
        <v>2026-05-11 19:55 PDT</v>
      </c>
      <c r="D70" s="151" t="n">
        <v>6</v>
      </c>
      <c r="E70" s="153" t="n">
        <v>5</v>
      </c>
      <c r="F70" s="153" t="n">
        <v>15</v>
      </c>
      <c r="G70" s="153" t="n">
        <v>21.9</v>
      </c>
      <c r="H70" s="154" t="str">
        <v>2026-05-11 17:55 PDT</v>
      </c>
      <c r="I70" s="153" t="n">
        <v>31.1</v>
      </c>
      <c r="J70" s="154" t="str">
        <v>2026-05-11 14:48 PDT</v>
      </c>
      <c r="K70" s="155" t="str">
        <v>SW</v>
      </c>
      <c r="L70" s="153" t="n">
        <v>58</v>
      </c>
      <c r="M70" s="171" t="str">
        <v>NE</v>
      </c>
    </row>
    <row r="71" hidden="0">
      <c r="A71" s="150" t="str">
        <v>E066</v>
      </c>
      <c r="B71" s="154" t="str">
        <v>2026-05-12 15:55 PDT</v>
      </c>
      <c r="C71" s="154" t="str">
        <v>2026-05-12 20:55 PDT</v>
      </c>
      <c r="D71" s="151" t="n">
        <v>6</v>
      </c>
      <c r="E71" s="153" t="n">
        <v>5</v>
      </c>
      <c r="F71" s="153" t="n">
        <v>15</v>
      </c>
      <c r="G71" s="153" t="n">
        <v>24.2</v>
      </c>
      <c r="H71" s="154" t="str">
        <v>2026-05-12 17:55 PDT</v>
      </c>
      <c r="I71" s="153" t="n">
        <v>38</v>
      </c>
      <c r="J71" s="154" t="str">
        <v>2026-05-12 15:21 PDT</v>
      </c>
      <c r="K71" s="155" t="str">
        <v>SW</v>
      </c>
      <c r="L71" s="153" t="n">
        <v>52</v>
      </c>
      <c r="M71" s="171" t="str">
        <v>NE</v>
      </c>
    </row>
    <row r="72" hidden="0">
      <c r="A72" s="150" t="str">
        <v>E067</v>
      </c>
      <c r="B72" s="154" t="str">
        <v>2026-05-13 02:55 PDT</v>
      </c>
      <c r="C72" s="154" t="str">
        <v>2026-05-13 03:55 PDT</v>
      </c>
      <c r="D72" s="151" t="n">
        <v>2</v>
      </c>
      <c r="E72" s="153" t="n">
        <v>1</v>
      </c>
      <c r="F72" s="153" t="n">
        <v>15</v>
      </c>
      <c r="G72" s="153" t="n">
        <v>18.4</v>
      </c>
      <c r="H72" s="154" t="str">
        <v>2026-05-13 03:55 PDT</v>
      </c>
      <c r="I72" s="163"/>
      <c r="J72" s="154" t="str"/>
      <c r="K72" s="155" t="str">
        <v>SW</v>
      </c>
      <c r="L72" s="153" t="n">
        <v>35</v>
      </c>
      <c r="M72" s="171" t="str">
        <v>NE</v>
      </c>
    </row>
    <row r="73" hidden="0">
      <c r="A73" s="150" t="str">
        <v>E068</v>
      </c>
      <c r="B73" s="154" t="str">
        <v>2026-05-13 06:55 PDT</v>
      </c>
      <c r="C73" s="154" t="str">
        <v>2026-05-13 19:55 PDT</v>
      </c>
      <c r="D73" s="151" t="n">
        <v>14</v>
      </c>
      <c r="E73" s="153" t="n">
        <v>13</v>
      </c>
      <c r="F73" s="153" t="n">
        <v>15</v>
      </c>
      <c r="G73" s="153" t="n">
        <v>28.8</v>
      </c>
      <c r="H73" s="154" t="str">
        <v>2026-05-13 13:55 PDT</v>
      </c>
      <c r="I73" s="153" t="n">
        <v>43.7</v>
      </c>
      <c r="J73" s="154" t="str">
        <v>2026-05-13 16:43 PDT</v>
      </c>
      <c r="K73" s="155" t="str">
        <v>SW</v>
      </c>
      <c r="L73" s="153" t="n">
        <v>58</v>
      </c>
      <c r="M73" s="171" t="str">
        <v>NE</v>
      </c>
    </row>
    <row r="74" hidden="0">
      <c r="A74" s="150" t="str">
        <v>E069</v>
      </c>
      <c r="B74" s="154" t="str">
        <v>2026-05-14 01:55 PDT</v>
      </c>
      <c r="C74" s="154" t="str">
        <v>2026-05-14 03:55 PDT</v>
      </c>
      <c r="D74" s="151" t="n">
        <v>3</v>
      </c>
      <c r="E74" s="153" t="n">
        <v>2</v>
      </c>
      <c r="F74" s="153" t="n">
        <v>15</v>
      </c>
      <c r="G74" s="153" t="n">
        <v>18.4</v>
      </c>
      <c r="H74" s="154" t="str">
        <v>2026-05-14 02:55 PDT</v>
      </c>
      <c r="I74" s="163"/>
      <c r="J74" s="154" t="str"/>
      <c r="K74" s="155" t="str">
        <v>SW</v>
      </c>
      <c r="L74" s="153" t="n">
        <v>33</v>
      </c>
      <c r="M74" s="171" t="str">
        <v>NE</v>
      </c>
    </row>
    <row r="75" hidden="0">
      <c r="A75" s="150" t="str">
        <v>E070</v>
      </c>
      <c r="B75" s="154" t="str">
        <v>2026-05-14 16:55 PDT</v>
      </c>
      <c r="C75" s="154" t="str">
        <v>2026-05-14 19:55 PDT</v>
      </c>
      <c r="D75" s="151" t="n">
        <v>4</v>
      </c>
      <c r="E75" s="153" t="n">
        <v>3</v>
      </c>
      <c r="F75" s="153" t="n">
        <v>15</v>
      </c>
      <c r="G75" s="153" t="n">
        <v>25.3</v>
      </c>
      <c r="H75" s="154" t="str">
        <v>2026-05-14 17:55 PDT</v>
      </c>
      <c r="I75" s="153" t="n">
        <v>33.4</v>
      </c>
      <c r="J75" s="154" t="str">
        <v>2026-05-14 17:44 PDT</v>
      </c>
      <c r="K75" s="155" t="str">
        <v>SW/W</v>
      </c>
      <c r="L75" s="153" t="n">
        <v>75</v>
      </c>
      <c r="M75" s="171" t="str">
        <v>E</v>
      </c>
    </row>
    <row r="76" hidden="0">
      <c r="A76" s="150" t="str">
        <v>E071</v>
      </c>
      <c r="B76" s="154" t="str">
        <v>2026-05-15 12:55 PDT</v>
      </c>
      <c r="C76" s="154" t="str">
        <v>2026-05-15 21:55 PDT</v>
      </c>
      <c r="D76" s="151" t="n">
        <v>10</v>
      </c>
      <c r="E76" s="153" t="n">
        <v>9</v>
      </c>
      <c r="F76" s="153" t="n">
        <v>15</v>
      </c>
      <c r="G76" s="153" t="n">
        <v>27.6</v>
      </c>
      <c r="H76" s="154" t="str">
        <v>2026-05-15 18:55 PDT</v>
      </c>
      <c r="I76" s="153" t="n">
        <v>39.1</v>
      </c>
      <c r="J76" s="154" t="str">
        <v>2026-05-15 18:34 PDT</v>
      </c>
      <c r="K76" s="155" t="str">
        <v>W</v>
      </c>
      <c r="L76" s="153" t="n">
        <v>89</v>
      </c>
      <c r="M76" s="171" t="str">
        <v>E</v>
      </c>
    </row>
    <row r="77" hidden="0">
      <c r="A77" s="150" t="str">
        <v>E072</v>
      </c>
      <c r="B77" s="154" t="str">
        <v>2026-05-16 09:55 PDT</v>
      </c>
      <c r="C77" s="154" t="str">
        <v>2026-05-16 22:55 PDT</v>
      </c>
      <c r="D77" s="151" t="n">
        <v>14</v>
      </c>
      <c r="E77" s="153" t="n">
        <v>13</v>
      </c>
      <c r="F77" s="153" t="n">
        <v>15</v>
      </c>
      <c r="G77" s="153" t="n">
        <v>28.8</v>
      </c>
      <c r="H77" s="154" t="str">
        <v>2026-05-16 12:03 PDT</v>
      </c>
      <c r="I77" s="153" t="n">
        <v>40.3</v>
      </c>
      <c r="J77" s="154" t="str">
        <v>2026-05-16 18:38 PDT</v>
      </c>
      <c r="K77" s="155" t="str">
        <v>W</v>
      </c>
      <c r="L77" s="153" t="n">
        <v>87</v>
      </c>
      <c r="M77" s="171" t="str">
        <v>E</v>
      </c>
    </row>
    <row r="78" hidden="0">
      <c r="A78" s="150" t="str">
        <v>E073</v>
      </c>
      <c r="B78" s="154" t="str">
        <v>2026-05-17 08:55 PDT</v>
      </c>
      <c r="C78" s="154" t="str">
        <v>2026-05-17 18:55 PDT</v>
      </c>
      <c r="D78" s="151" t="n">
        <v>11</v>
      </c>
      <c r="E78" s="153" t="n">
        <v>10</v>
      </c>
      <c r="F78" s="153" t="n">
        <v>15</v>
      </c>
      <c r="G78" s="153" t="n">
        <v>29.9</v>
      </c>
      <c r="H78" s="154" t="str">
        <v>2026-05-17 15:30 PDT</v>
      </c>
      <c r="I78" s="153" t="n">
        <v>41.4</v>
      </c>
      <c r="J78" s="154" t="str">
        <v>2026-05-17 15:23 PDT</v>
      </c>
      <c r="K78" s="155" t="str">
        <v>W</v>
      </c>
      <c r="L78" s="153" t="n">
        <v>84</v>
      </c>
      <c r="M78" s="171" t="str">
        <v>E</v>
      </c>
    </row>
    <row r="79" hidden="0">
      <c r="A79" s="150" t="str">
        <v>E074</v>
      </c>
      <c r="B79" s="154" t="str">
        <v>2026-05-18 09:55 PDT</v>
      </c>
      <c r="C79" s="154" t="str">
        <v>2026-05-18 11:55 PDT</v>
      </c>
      <c r="D79" s="151" t="n">
        <v>3</v>
      </c>
      <c r="E79" s="153" t="n">
        <v>2</v>
      </c>
      <c r="F79" s="153" t="n">
        <v>15</v>
      </c>
      <c r="G79" s="153" t="n">
        <v>23</v>
      </c>
      <c r="H79" s="154" t="str">
        <v>2026-05-18 10:10 PDT</v>
      </c>
      <c r="I79" s="153" t="n">
        <v>35.7</v>
      </c>
      <c r="J79" s="154" t="str">
        <v>2026-05-18 11:49 PDT</v>
      </c>
      <c r="K79" s="155" t="str">
        <v>NE</v>
      </c>
      <c r="L79" s="153" t="n">
        <v>211</v>
      </c>
      <c r="M79" s="171" t="str">
        <v>SW</v>
      </c>
    </row>
    <row r="80" hidden="0">
      <c r="A80" s="150" t="str">
        <v>E075</v>
      </c>
      <c r="B80" s="154" t="str">
        <v>2026-05-20 19:55 PDT</v>
      </c>
      <c r="C80" s="154" t="str">
        <v>2026-05-20 20:55 PDT</v>
      </c>
      <c r="D80" s="151" t="n">
        <v>2</v>
      </c>
      <c r="E80" s="153" t="n">
        <v>1</v>
      </c>
      <c r="F80" s="153" t="n">
        <v>15</v>
      </c>
      <c r="G80" s="153" t="n">
        <v>17.3</v>
      </c>
      <c r="H80" s="154" t="str">
        <v>2026-05-20 19:55 PDT</v>
      </c>
      <c r="I80" s="163"/>
      <c r="J80" s="154" t="str"/>
      <c r="K80" s="155" t="str">
        <v>SW</v>
      </c>
      <c r="L80" s="153" t="n">
        <v>60</v>
      </c>
      <c r="M80" s="171" t="str">
        <v>NE</v>
      </c>
    </row>
    <row r="81" hidden="0">
      <c r="A81" s="150" t="str">
        <v>E076</v>
      </c>
      <c r="B81" s="154" t="str">
        <v>2026-05-21 18:55 PDT</v>
      </c>
      <c r="C81" s="154" t="str">
        <v>2026-05-21 19:55 PDT</v>
      </c>
      <c r="D81" s="151" t="n">
        <v>2</v>
      </c>
      <c r="E81" s="153" t="n">
        <v>1</v>
      </c>
      <c r="F81" s="153" t="n">
        <v>15</v>
      </c>
      <c r="G81" s="153" t="n">
        <v>21.9</v>
      </c>
      <c r="H81" s="154" t="str">
        <v>2026-05-21 18:55 PDT</v>
      </c>
      <c r="I81" s="153" t="n">
        <v>32.2</v>
      </c>
      <c r="J81" s="154" t="str">
        <v>2026-05-21 18:24 PDT</v>
      </c>
      <c r="K81" s="155" t="str">
        <v>SW</v>
      </c>
      <c r="L81" s="153" t="n">
        <v>55</v>
      </c>
      <c r="M81" s="171" t="str">
        <v>NE</v>
      </c>
    </row>
    <row r="82" hidden="0">
      <c r="A82" s="150" t="str">
        <v>E077</v>
      </c>
      <c r="B82" s="154" t="str">
        <v>2026-05-22 14:55 PDT</v>
      </c>
      <c r="C82" s="154" t="str">
        <v>2026-05-22 19:55 PDT</v>
      </c>
      <c r="D82" s="151" t="n">
        <v>6</v>
      </c>
      <c r="E82" s="153" t="n">
        <v>5</v>
      </c>
      <c r="F82" s="153" t="n">
        <v>15</v>
      </c>
      <c r="G82" s="153" t="n">
        <v>25.3</v>
      </c>
      <c r="H82" s="154" t="str">
        <v>2026-05-22 17:55 PDT</v>
      </c>
      <c r="I82" s="153" t="n">
        <v>33.4</v>
      </c>
      <c r="J82" s="154" t="str">
        <v>2026-05-22 16:44 PDT</v>
      </c>
      <c r="K82" s="155" t="str">
        <v>SW</v>
      </c>
      <c r="L82" s="153" t="n">
        <v>53</v>
      </c>
      <c r="M82" s="171" t="str">
        <v>NE</v>
      </c>
    </row>
    <row r="83" hidden="0">
      <c r="A83" s="150" t="str">
        <v>E078</v>
      </c>
      <c r="B83" s="154" t="str">
        <v>2026-05-23 14:55 PDT</v>
      </c>
      <c r="C83" s="154" t="str">
        <v>2026-05-23 17:55 PDT</v>
      </c>
      <c r="D83" s="151" t="n">
        <v>4</v>
      </c>
      <c r="E83" s="153" t="n">
        <v>3</v>
      </c>
      <c r="F83" s="153" t="n">
        <v>15</v>
      </c>
      <c r="G83" s="153" t="n">
        <v>25.3</v>
      </c>
      <c r="H83" s="154" t="str">
        <v>2026-05-23 17:55 PDT</v>
      </c>
      <c r="I83" s="153" t="n">
        <v>32.2</v>
      </c>
      <c r="J83" s="154" t="str">
        <v>2026-05-23 17:08 PDT</v>
      </c>
      <c r="K83" s="155" t="str">
        <v>SW/W</v>
      </c>
      <c r="L83" s="153" t="n">
        <v>65</v>
      </c>
      <c r="M83" s="171" t="str">
        <v>NE</v>
      </c>
    </row>
    <row r="84" hidden="0">
      <c r="A84" s="150" t="str">
        <v>E079</v>
      </c>
      <c r="B84" s="154" t="str">
        <v>2026-05-24 15:55 PDT</v>
      </c>
      <c r="C84" s="154" t="str">
        <v>2026-05-24 18:55 PDT</v>
      </c>
      <c r="D84" s="151" t="n">
        <v>4</v>
      </c>
      <c r="E84" s="153" t="n">
        <v>3</v>
      </c>
      <c r="F84" s="153" t="n">
        <v>15</v>
      </c>
      <c r="G84" s="153" t="n">
        <v>26.5</v>
      </c>
      <c r="H84" s="154" t="str">
        <v>2026-05-24 18:55 PDT</v>
      </c>
      <c r="I84" s="153" t="n">
        <v>33.4</v>
      </c>
      <c r="J84" s="154" t="str">
        <v>2026-05-24 16:01 PDT</v>
      </c>
      <c r="K84" s="155" t="str">
        <v>SW</v>
      </c>
      <c r="L84" s="153" t="n">
        <v>55</v>
      </c>
      <c r="M84" s="171" t="str">
        <v>NE</v>
      </c>
    </row>
    <row r="85" hidden="0">
      <c r="A85" s="150" t="str">
        <v>E080</v>
      </c>
      <c r="B85" s="154" t="str">
        <v>2026-05-25 13:55 PDT</v>
      </c>
      <c r="C85" s="154" t="str">
        <v>2026-05-25 22:55 PDT</v>
      </c>
      <c r="D85" s="151" t="n">
        <v>10</v>
      </c>
      <c r="E85" s="153" t="n">
        <v>9</v>
      </c>
      <c r="F85" s="153" t="n">
        <v>15</v>
      </c>
      <c r="G85" s="153" t="n">
        <v>26.5</v>
      </c>
      <c r="H85" s="154" t="str">
        <v>2026-05-25 17:55 PDT</v>
      </c>
      <c r="I85" s="153" t="n">
        <v>35.7</v>
      </c>
      <c r="J85" s="154" t="str">
        <v>2026-05-25 17:28 PDT</v>
      </c>
      <c r="K85" s="155" t="str">
        <v>SW</v>
      </c>
      <c r="L85" s="153" t="n">
        <v>56</v>
      </c>
      <c r="M85" s="171" t="str">
        <v>NE</v>
      </c>
    </row>
    <row r="86" hidden="0">
      <c r="A86" s="150" t="str">
        <v>E081</v>
      </c>
      <c r="B86" s="154" t="str">
        <v>2026-05-26 01:55 PDT</v>
      </c>
      <c r="C86" s="154" t="str">
        <v>2026-05-26 21:55 PDT</v>
      </c>
      <c r="D86" s="151" t="n">
        <v>21</v>
      </c>
      <c r="E86" s="153" t="n">
        <v>20</v>
      </c>
      <c r="F86" s="153" t="n">
        <v>15</v>
      </c>
      <c r="G86" s="153" t="n">
        <v>33.4</v>
      </c>
      <c r="H86" s="154" t="str">
        <v>2026-05-26 09:45 PDT</v>
      </c>
      <c r="I86" s="153" t="n">
        <v>46</v>
      </c>
      <c r="J86" s="154" t="str">
        <v>2026-05-26 10:19 PDT</v>
      </c>
      <c r="K86" s="155" t="str">
        <v>SW</v>
      </c>
      <c r="L86" s="153" t="n">
        <v>51</v>
      </c>
      <c r="M86" s="171" t="str">
        <v>NE</v>
      </c>
    </row>
    <row r="87" hidden="0">
      <c r="A87" s="150" t="str">
        <v>E082</v>
      </c>
      <c r="B87" s="154" t="str">
        <v>2026-05-27 00:55 PDT</v>
      </c>
      <c r="C87" s="154" t="str">
        <v>2026-05-27 03:55 PDT</v>
      </c>
      <c r="D87" s="151" t="n">
        <v>4</v>
      </c>
      <c r="E87" s="153" t="n">
        <v>3</v>
      </c>
      <c r="F87" s="153" t="n">
        <v>15</v>
      </c>
      <c r="G87" s="153" t="n">
        <v>18.4</v>
      </c>
      <c r="H87" s="154" t="str">
        <v>2026-05-27 01:25 PDT</v>
      </c>
      <c r="I87" s="153" t="n">
        <v>24.2</v>
      </c>
      <c r="J87" s="154" t="str">
        <v>2026-05-27 00:25 PDT</v>
      </c>
      <c r="K87" s="155" t="str">
        <v>SW</v>
      </c>
      <c r="L87" s="153" t="n">
        <v>53</v>
      </c>
      <c r="M87" s="171" t="str">
        <v>NE</v>
      </c>
    </row>
    <row r="88" hidden="0">
      <c r="A88" s="150" t="str">
        <v>E083</v>
      </c>
      <c r="B88" s="154" t="str">
        <v>2026-05-27 11:55 PDT</v>
      </c>
      <c r="C88" s="154" t="str">
        <v>2026-05-28 00:55 PDT</v>
      </c>
      <c r="D88" s="151" t="n">
        <v>14</v>
      </c>
      <c r="E88" s="153" t="n">
        <v>13</v>
      </c>
      <c r="F88" s="153" t="n">
        <v>15</v>
      </c>
      <c r="G88" s="153" t="n">
        <v>27.6</v>
      </c>
      <c r="H88" s="154" t="str">
        <v>2026-05-27 19:55 PDT</v>
      </c>
      <c r="I88" s="153" t="n">
        <v>35.7</v>
      </c>
      <c r="J88" s="154" t="str">
        <v>2026-05-27 13:52 PDT</v>
      </c>
      <c r="K88" s="155" t="str">
        <v>SW</v>
      </c>
      <c r="L88" s="153" t="n">
        <v>52</v>
      </c>
      <c r="M88" s="171" t="str">
        <v>NE</v>
      </c>
    </row>
    <row r="89" hidden="0">
      <c r="A89" s="150" t="str">
        <v>E084</v>
      </c>
      <c r="B89" s="154" t="str">
        <v>2026-05-28 13:55 PDT</v>
      </c>
      <c r="C89" s="154" t="str">
        <v>2026-05-28 20:55 PDT</v>
      </c>
      <c r="D89" s="151" t="n">
        <v>8</v>
      </c>
      <c r="E89" s="153" t="n">
        <v>7</v>
      </c>
      <c r="F89" s="153" t="n">
        <v>15</v>
      </c>
      <c r="G89" s="153" t="n">
        <v>26.5</v>
      </c>
      <c r="H89" s="154" t="str">
        <v>2026-05-28 16:55 PDT</v>
      </c>
      <c r="I89" s="153" t="n">
        <v>35.7</v>
      </c>
      <c r="J89" s="154" t="str">
        <v>2026-05-28 17:49 PDT</v>
      </c>
      <c r="K89" s="155" t="str">
        <v>SW</v>
      </c>
      <c r="L89" s="153" t="n">
        <v>60</v>
      </c>
      <c r="M89" s="171" t="str">
        <v>NE</v>
      </c>
    </row>
    <row r="90" hidden="0">
      <c r="A90" s="150" t="str">
        <v>E085</v>
      </c>
      <c r="B90" s="154" t="str">
        <v>2026-05-29 12:55 PDT</v>
      </c>
      <c r="C90" s="154" t="str">
        <v>2026-05-29 19:55 PDT</v>
      </c>
      <c r="D90" s="151" t="n">
        <v>8</v>
      </c>
      <c r="E90" s="153" t="n">
        <v>7</v>
      </c>
      <c r="F90" s="153" t="n">
        <v>15</v>
      </c>
      <c r="G90" s="153" t="n">
        <v>28.8</v>
      </c>
      <c r="H90" s="154" t="str">
        <v>2026-05-29 17:55 PDT</v>
      </c>
      <c r="I90" s="153" t="n">
        <v>39.1</v>
      </c>
      <c r="J90" s="154" t="str">
        <v>2026-05-29 17:13 PDT</v>
      </c>
      <c r="K90" s="155" t="str">
        <v>W</v>
      </c>
      <c r="L90" s="153" t="n">
        <v>101</v>
      </c>
      <c r="M90" s="171" t="str">
        <v>E</v>
      </c>
    </row>
    <row r="91" hidden="0">
      <c r="A91" s="150" t="str">
        <v>E086</v>
      </c>
      <c r="B91" s="154" t="str">
        <v>2026-05-30 15:55 PDT</v>
      </c>
      <c r="C91" s="154" t="str">
        <v>2026-05-30 20:55 PDT</v>
      </c>
      <c r="D91" s="151" t="n">
        <v>6</v>
      </c>
      <c r="E91" s="153" t="n">
        <v>5</v>
      </c>
      <c r="F91" s="153" t="n">
        <v>15</v>
      </c>
      <c r="G91" s="153" t="n">
        <v>28.8</v>
      </c>
      <c r="H91" s="154" t="str">
        <v>2026-05-30 17:55 PDT</v>
      </c>
      <c r="I91" s="153" t="n">
        <v>34.5</v>
      </c>
      <c r="J91" s="154" t="str">
        <v>2026-05-30 19:08 PDT</v>
      </c>
      <c r="K91" s="155" t="str">
        <v>W</v>
      </c>
      <c r="L91" s="153" t="n">
        <v>97</v>
      </c>
      <c r="M91" s="171" t="str">
        <v>E</v>
      </c>
    </row>
    <row r="92" hidden="0">
      <c r="A92" s="150" t="str">
        <v>E087</v>
      </c>
      <c r="B92" s="154" t="str">
        <v>2026-06-01 16:55 PDT</v>
      </c>
      <c r="C92" s="154" t="str">
        <v>2026-06-01 18:55 PDT</v>
      </c>
      <c r="D92" s="151" t="n">
        <v>3</v>
      </c>
      <c r="E92" s="153" t="n">
        <v>2</v>
      </c>
      <c r="F92" s="153" t="n">
        <v>15</v>
      </c>
      <c r="G92" s="153" t="n">
        <v>25.3</v>
      </c>
      <c r="H92" s="154" t="str">
        <v>2026-06-01 17:15 PDT</v>
      </c>
      <c r="I92" s="153" t="n">
        <v>33.4</v>
      </c>
      <c r="J92" s="154" t="str">
        <v>2026-06-01 17:41 PDT</v>
      </c>
      <c r="K92" s="155" t="str">
        <v>SW</v>
      </c>
      <c r="L92" s="153" t="n">
        <v>53</v>
      </c>
      <c r="M92" s="171" t="str">
        <v>NE</v>
      </c>
    </row>
    <row r="93" hidden="0">
      <c r="A93" s="150" t="str">
        <v>E088</v>
      </c>
      <c r="B93" s="154" t="str">
        <v>2026-06-02 16:55 PDT</v>
      </c>
      <c r="C93" s="154" t="str">
        <v>2026-06-02 20:55 PDT</v>
      </c>
      <c r="D93" s="151" t="n">
        <v>5</v>
      </c>
      <c r="E93" s="153" t="n">
        <v>4</v>
      </c>
      <c r="F93" s="153" t="n">
        <v>15</v>
      </c>
      <c r="G93" s="153" t="n">
        <v>24.2</v>
      </c>
      <c r="H93" s="154" t="str">
        <v>2026-06-02 17:39 PDT</v>
      </c>
      <c r="I93" s="153" t="n">
        <v>34.5</v>
      </c>
      <c r="J93" s="154" t="str">
        <v>2026-06-02 17:35 PDT</v>
      </c>
      <c r="K93" s="155" t="str">
        <v>W</v>
      </c>
      <c r="L93" s="153" t="n">
        <v>75</v>
      </c>
      <c r="M93" s="171" t="str">
        <v>E</v>
      </c>
    </row>
    <row r="94" hidden="0">
      <c r="A94" s="150" t="str">
        <v>E089</v>
      </c>
      <c r="B94" s="154" t="str">
        <v>2026-06-03 16:55 PDT</v>
      </c>
      <c r="C94" s="154" t="str">
        <v>2026-06-03 21:55 PDT</v>
      </c>
      <c r="D94" s="151" t="n">
        <v>6</v>
      </c>
      <c r="E94" s="153" t="n">
        <v>5</v>
      </c>
      <c r="F94" s="153" t="n">
        <v>15</v>
      </c>
      <c r="G94" s="153" t="n">
        <v>23</v>
      </c>
      <c r="H94" s="154" t="str">
        <v>2026-06-03 16:59 PDT</v>
      </c>
      <c r="I94" s="153" t="n">
        <v>35.7</v>
      </c>
      <c r="J94" s="154" t="str">
        <v>2026-06-03 17:40 PDT</v>
      </c>
      <c r="K94" s="155" t="str">
        <v>W</v>
      </c>
      <c r="L94" s="153" t="n">
        <v>84</v>
      </c>
      <c r="M94" s="171" t="str">
        <v>E</v>
      </c>
    </row>
    <row r="95" hidden="0">
      <c r="A95" s="150" t="str">
        <v>E090</v>
      </c>
      <c r="B95" s="154" t="str">
        <v>2026-06-04 16:55 PDT</v>
      </c>
      <c r="C95" s="154" t="str">
        <v>2026-06-04 22:55 PDT</v>
      </c>
      <c r="D95" s="151" t="n">
        <v>7</v>
      </c>
      <c r="E95" s="153" t="n">
        <v>6</v>
      </c>
      <c r="F95" s="153" t="n">
        <v>15</v>
      </c>
      <c r="G95" s="153" t="n">
        <v>23</v>
      </c>
      <c r="H95" s="154" t="str">
        <v>2026-06-04 18:55 PDT</v>
      </c>
      <c r="I95" s="153" t="n">
        <v>32.2</v>
      </c>
      <c r="J95" s="154" t="str">
        <v>2026-06-04 18:52 PDT</v>
      </c>
      <c r="K95" s="155" t="str">
        <v>SW</v>
      </c>
      <c r="L95" s="153" t="n">
        <v>56</v>
      </c>
      <c r="M95" s="171" t="str">
        <v>NE</v>
      </c>
    </row>
    <row r="96" hidden="0">
      <c r="A96" s="150" t="str">
        <v>E091</v>
      </c>
      <c r="B96" s="154" t="str">
        <v>2026-06-05 13:55 PDT</v>
      </c>
      <c r="C96" s="154" t="str">
        <v>2026-06-05 22:55 PDT</v>
      </c>
      <c r="D96" s="151" t="n">
        <v>10</v>
      </c>
      <c r="E96" s="153" t="n">
        <v>9</v>
      </c>
      <c r="F96" s="153" t="n">
        <v>15</v>
      </c>
      <c r="G96" s="153" t="n">
        <v>25.3</v>
      </c>
      <c r="H96" s="154" t="str">
        <v>2026-06-05 15:55 PDT</v>
      </c>
      <c r="I96" s="153" t="n">
        <v>34.5</v>
      </c>
      <c r="J96" s="154" t="str">
        <v>2026-06-05 17:24 PDT</v>
      </c>
      <c r="K96" s="155" t="str">
        <v>SW</v>
      </c>
      <c r="L96" s="153" t="n">
        <v>60</v>
      </c>
      <c r="M96" s="171" t="str">
        <v>NE</v>
      </c>
    </row>
    <row r="97" hidden="0">
      <c r="A97" s="150" t="str">
        <v>E092</v>
      </c>
      <c r="B97" s="154" t="str">
        <v>2026-06-06 08:55 PDT</v>
      </c>
      <c r="C97" s="154" t="str">
        <v>2026-06-06 21:55 PDT</v>
      </c>
      <c r="D97" s="151" t="n">
        <v>14</v>
      </c>
      <c r="E97" s="153" t="n">
        <v>13</v>
      </c>
      <c r="F97" s="153" t="n">
        <v>15</v>
      </c>
      <c r="G97" s="153" t="n">
        <v>26.5</v>
      </c>
      <c r="H97" s="154" t="str">
        <v>2026-06-06 15:55 PDT</v>
      </c>
      <c r="I97" s="153" t="n">
        <v>38</v>
      </c>
      <c r="J97" s="154" t="str">
        <v>2026-06-06 16:21 PDT</v>
      </c>
      <c r="K97" s="155" t="str">
        <v>SW</v>
      </c>
      <c r="L97" s="153" t="n">
        <v>53</v>
      </c>
      <c r="M97" s="171" t="str">
        <v>NE</v>
      </c>
    </row>
    <row r="98" hidden="0">
      <c r="A98" s="150" t="str">
        <v>E093</v>
      </c>
      <c r="B98" s="154" t="str">
        <v>2026-06-06 23:55 PDT</v>
      </c>
      <c r="C98" s="154" t="str">
        <v>2026-06-07 02:55 PDT</v>
      </c>
      <c r="D98" s="151" t="n">
        <v>4</v>
      </c>
      <c r="E98" s="153" t="n">
        <v>3</v>
      </c>
      <c r="F98" s="153" t="n">
        <v>15</v>
      </c>
      <c r="G98" s="153" t="n">
        <v>19.6</v>
      </c>
      <c r="H98" s="154" t="str">
        <v>2026-06-07 01:55 PDT</v>
      </c>
      <c r="I98" s="163"/>
      <c r="J98" s="154" t="str"/>
      <c r="K98" s="155" t="str">
        <v>SW</v>
      </c>
      <c r="L98" s="153" t="n">
        <v>50</v>
      </c>
      <c r="M98" s="171" t="str">
        <v>NE</v>
      </c>
    </row>
    <row r="99" hidden="0">
      <c r="A99" s="150" t="str">
        <v>E094</v>
      </c>
      <c r="B99" s="154" t="str">
        <v>2026-06-07 14:55 PDT</v>
      </c>
      <c r="C99" s="154" t="str">
        <v>2026-06-07 20:55 PDT</v>
      </c>
      <c r="D99" s="151" t="n">
        <v>7</v>
      </c>
      <c r="E99" s="153" t="n">
        <v>6</v>
      </c>
      <c r="F99" s="153" t="n">
        <v>15</v>
      </c>
      <c r="G99" s="153" t="n">
        <v>27.6</v>
      </c>
      <c r="H99" s="154" t="str">
        <v>2026-06-07 16:55 PDT</v>
      </c>
      <c r="I99" s="153" t="n">
        <v>38</v>
      </c>
      <c r="J99" s="154" t="str">
        <v>2026-06-07 16:19 PDT</v>
      </c>
      <c r="K99" s="155" t="str">
        <v>SW</v>
      </c>
      <c r="L99" s="153" t="n">
        <v>52</v>
      </c>
      <c r="M99" s="171" t="str">
        <v>NE</v>
      </c>
    </row>
    <row r="100" hidden="0">
      <c r="A100" s="150" t="str">
        <v>E095</v>
      </c>
      <c r="B100" s="154" t="str">
        <v>2026-06-08 14:55 PDT</v>
      </c>
      <c r="C100" s="154" t="str">
        <v>2026-06-08 19:55 PDT</v>
      </c>
      <c r="D100" s="151" t="n">
        <v>6</v>
      </c>
      <c r="E100" s="153" t="n">
        <v>5</v>
      </c>
      <c r="F100" s="153" t="n">
        <v>15</v>
      </c>
      <c r="G100" s="153" t="n">
        <v>26.5</v>
      </c>
      <c r="H100" s="154" t="str">
        <v>2026-06-08 16:55 PDT</v>
      </c>
      <c r="I100" s="153" t="n">
        <v>33.4</v>
      </c>
      <c r="J100" s="154" t="str">
        <v>2026-06-08 16:31 PDT</v>
      </c>
      <c r="K100" s="155" t="str">
        <v>SW</v>
      </c>
      <c r="L100" s="153" t="n">
        <v>46</v>
      </c>
      <c r="M100" s="171" t="str">
        <v>NE</v>
      </c>
    </row>
    <row r="101" hidden="0">
      <c r="A101" s="150" t="str">
        <v>E096</v>
      </c>
      <c r="B101" s="154" t="str">
        <v>2026-06-09 01:55 PDT</v>
      </c>
      <c r="C101" s="154" t="str">
        <v>2026-06-09 02:55 PDT</v>
      </c>
      <c r="D101" s="151" t="n">
        <v>2</v>
      </c>
      <c r="E101" s="153" t="n">
        <v>1</v>
      </c>
      <c r="F101" s="153" t="n">
        <v>15</v>
      </c>
      <c r="G101" s="153" t="n">
        <v>27.6</v>
      </c>
      <c r="H101" s="154" t="str">
        <v>2026-06-09 01:30 PDT</v>
      </c>
      <c r="I101" s="153" t="n">
        <v>34.5</v>
      </c>
      <c r="J101" s="154" t="str">
        <v>2026-06-09 01:28 PDT</v>
      </c>
      <c r="K101" s="155" t="str">
        <v>W</v>
      </c>
      <c r="L101" s="153" t="n">
        <v>74</v>
      </c>
      <c r="M101" s="171" t="str">
        <v>E</v>
      </c>
    </row>
    <row r="102" hidden="0">
      <c r="A102" s="150" t="str">
        <v>E097</v>
      </c>
      <c r="B102" s="154" t="str">
        <v>2026-06-09 07:55 PDT</v>
      </c>
      <c r="C102" s="154" t="str">
        <v>2026-06-09 09:55 PDT</v>
      </c>
      <c r="D102" s="151" t="n">
        <v>3</v>
      </c>
      <c r="E102" s="153" t="n">
        <v>2</v>
      </c>
      <c r="F102" s="153" t="n">
        <v>15</v>
      </c>
      <c r="G102" s="153" t="n">
        <v>18.4</v>
      </c>
      <c r="H102" s="154" t="str">
        <v>2026-06-09 08:55 PDT</v>
      </c>
      <c r="I102" s="153" t="n">
        <v>31.1</v>
      </c>
      <c r="J102" s="154" t="str">
        <v>2026-06-09 07:53 PDT</v>
      </c>
      <c r="K102" s="155" t="str">
        <v>SW</v>
      </c>
      <c r="L102" s="153" t="n">
        <v>56</v>
      </c>
      <c r="M102" s="171" t="str">
        <v>NE</v>
      </c>
    </row>
    <row r="103" hidden="0">
      <c r="A103" s="150" t="str">
        <v>E098</v>
      </c>
      <c r="B103" s="154" t="str">
        <v>2026-06-09 14:55 PDT</v>
      </c>
      <c r="C103" s="154" t="str">
        <v>2026-06-09 21:55 PDT</v>
      </c>
      <c r="D103" s="151" t="n">
        <v>8</v>
      </c>
      <c r="E103" s="153" t="n">
        <v>7</v>
      </c>
      <c r="F103" s="153" t="n">
        <v>15</v>
      </c>
      <c r="G103" s="153" t="n">
        <v>23</v>
      </c>
      <c r="H103" s="154" t="str">
        <v>2026-06-09 17:55 PDT</v>
      </c>
      <c r="I103" s="153" t="n">
        <v>31.1</v>
      </c>
      <c r="J103" s="154" t="str">
        <v>2026-06-09 17:23 PDT</v>
      </c>
      <c r="K103" s="155" t="str">
        <v>W</v>
      </c>
      <c r="L103" s="153" t="n">
        <v>94</v>
      </c>
      <c r="M103" s="171" t="str">
        <v>E</v>
      </c>
    </row>
    <row r="104" hidden="0">
      <c r="A104" s="150" t="str">
        <v>E099</v>
      </c>
      <c r="B104" s="154" t="str">
        <v>2026-06-10 17:55 PDT</v>
      </c>
      <c r="C104" s="154" t="str">
        <v>2026-06-10 19:55 PDT</v>
      </c>
      <c r="D104" s="151" t="n">
        <v>3</v>
      </c>
      <c r="E104" s="153" t="n">
        <v>2</v>
      </c>
      <c r="F104" s="153" t="n">
        <v>15</v>
      </c>
      <c r="G104" s="153" t="n">
        <v>23</v>
      </c>
      <c r="H104" s="154" t="str">
        <v>2026-06-10 18:55 PDT</v>
      </c>
      <c r="I104" s="153" t="n">
        <v>35.7</v>
      </c>
      <c r="J104" s="154" t="str">
        <v>2026-06-10 18:19 PDT</v>
      </c>
      <c r="K104" s="155" t="str">
        <v>SW</v>
      </c>
      <c r="L104" s="153" t="n">
        <v>65</v>
      </c>
      <c r="M104" s="171" t="str">
        <v>NE</v>
      </c>
    </row>
    <row r="105" hidden="0">
      <c r="A105" s="150" t="str">
        <v>E100</v>
      </c>
      <c r="B105" s="154" t="str">
        <v>2026-06-11 16:55 PDT</v>
      </c>
      <c r="C105" s="154" t="str">
        <v>2026-06-11 19:55 PDT</v>
      </c>
      <c r="D105" s="151" t="n">
        <v>4</v>
      </c>
      <c r="E105" s="153" t="n">
        <v>3</v>
      </c>
      <c r="F105" s="153" t="n">
        <v>15</v>
      </c>
      <c r="G105" s="153" t="n">
        <v>23</v>
      </c>
      <c r="H105" s="154" t="str">
        <v>2026-06-11 17:55 PDT</v>
      </c>
      <c r="I105" s="153" t="n">
        <v>29.9</v>
      </c>
      <c r="J105" s="154" t="str">
        <v>2026-06-11 17:02 PDT</v>
      </c>
      <c r="K105" s="155" t="str">
        <v>SW</v>
      </c>
      <c r="L105" s="153" t="n">
        <v>58</v>
      </c>
      <c r="M105" s="171" t="str">
        <v>NE</v>
      </c>
    </row>
    <row r="106" hidden="0">
      <c r="A106" s="150" t="str">
        <v>E101</v>
      </c>
      <c r="B106" s="154" t="str">
        <v>2026-06-12 15:55 PDT</v>
      </c>
      <c r="C106" s="154" t="str">
        <v>2026-06-12 18:55 PDT</v>
      </c>
      <c r="D106" s="151" t="n">
        <v>4</v>
      </c>
      <c r="E106" s="153" t="n">
        <v>3</v>
      </c>
      <c r="F106" s="153" t="n">
        <v>15</v>
      </c>
      <c r="G106" s="153" t="n">
        <v>23</v>
      </c>
      <c r="H106" s="154" t="str">
        <v>2026-06-12 18:55 PDT</v>
      </c>
      <c r="I106" s="153" t="n">
        <v>32.2</v>
      </c>
      <c r="J106" s="154" t="str">
        <v>2026-06-12 17:22 PDT</v>
      </c>
      <c r="K106" s="155" t="str">
        <v>SW</v>
      </c>
      <c r="L106" s="153" t="n">
        <v>52</v>
      </c>
      <c r="M106" s="171" t="str">
        <v>NE</v>
      </c>
    </row>
    <row r="107" hidden="0">
      <c r="A107" s="150" t="str">
        <v>E102</v>
      </c>
      <c r="B107" s="154" t="str">
        <v>2026-06-13 12:55 PDT</v>
      </c>
      <c r="C107" s="154" t="str">
        <v>2026-06-13 20:55 PDT</v>
      </c>
      <c r="D107" s="151" t="n">
        <v>9</v>
      </c>
      <c r="E107" s="153" t="n">
        <v>8</v>
      </c>
      <c r="F107" s="153" t="n">
        <v>15</v>
      </c>
      <c r="G107" s="153" t="n">
        <v>28.8</v>
      </c>
      <c r="H107" s="154" t="str">
        <v>2026-06-13 17:55 PDT</v>
      </c>
      <c r="I107" s="153" t="n">
        <v>35.7</v>
      </c>
      <c r="J107" s="154" t="str">
        <v>2026-06-13 13:51 PDT</v>
      </c>
      <c r="K107" s="155" t="str">
        <v>SW</v>
      </c>
      <c r="L107" s="153" t="n">
        <v>42</v>
      </c>
      <c r="M107" s="171" t="str">
        <v>NE</v>
      </c>
    </row>
    <row r="108" hidden="0">
      <c r="A108" s="150" t="str">
        <v>E103</v>
      </c>
      <c r="B108" s="154" t="str">
        <v>2026-06-14 09:55 PDT</v>
      </c>
      <c r="C108" s="154" t="str">
        <v>2026-06-14 20:55 PDT</v>
      </c>
      <c r="D108" s="151" t="n">
        <v>12</v>
      </c>
      <c r="E108" s="153" t="n">
        <v>11</v>
      </c>
      <c r="F108" s="153" t="n">
        <v>15</v>
      </c>
      <c r="G108" s="153" t="n">
        <v>24.2</v>
      </c>
      <c r="H108" s="154" t="str">
        <v>2026-06-14 14:55 PDT</v>
      </c>
      <c r="I108" s="153" t="n">
        <v>33.4</v>
      </c>
      <c r="J108" s="154" t="str">
        <v>2026-06-14 13:55 PDT</v>
      </c>
      <c r="K108" s="155" t="str">
        <v>SW</v>
      </c>
      <c r="L108" s="153" t="n">
        <v>49</v>
      </c>
      <c r="M108" s="171" t="str">
        <v>NE</v>
      </c>
    </row>
    <row r="109" hidden="0">
      <c r="A109" s="150" t="str">
        <v>E104</v>
      </c>
      <c r="B109" s="154" t="str">
        <v>2026-06-15 15:55 PDT</v>
      </c>
      <c r="C109" s="154" t="str">
        <v>2026-06-15 20:55 PDT</v>
      </c>
      <c r="D109" s="151" t="n">
        <v>6</v>
      </c>
      <c r="E109" s="153" t="n">
        <v>5</v>
      </c>
      <c r="F109" s="153" t="n">
        <v>15</v>
      </c>
      <c r="G109" s="153" t="n">
        <v>18.4</v>
      </c>
      <c r="H109" s="154" t="str">
        <v>2026-06-15 15:55 PDT</v>
      </c>
      <c r="I109" s="153" t="n">
        <v>24.2</v>
      </c>
      <c r="J109" s="154" t="str">
        <v>2026-06-15 15:55 PDT</v>
      </c>
      <c r="K109" s="155" t="str">
        <v>SW</v>
      </c>
      <c r="L109" s="153" t="n">
        <v>53</v>
      </c>
      <c r="M109" s="171" t="str">
        <v>NE</v>
      </c>
    </row>
    <row r="110" hidden="0">
      <c r="A110" s="150" t="str">
        <v>E105</v>
      </c>
      <c r="B110" s="154" t="str">
        <v>2026-06-16 15:55 PDT</v>
      </c>
      <c r="C110" s="154" t="str">
        <v>2026-06-16 19:55 PDT</v>
      </c>
      <c r="D110" s="151" t="n">
        <v>5</v>
      </c>
      <c r="E110" s="153" t="n">
        <v>4</v>
      </c>
      <c r="F110" s="153" t="n">
        <v>15</v>
      </c>
      <c r="G110" s="153" t="n">
        <v>23</v>
      </c>
      <c r="H110" s="154" t="str">
        <v>2026-06-16 15:55 PDT</v>
      </c>
      <c r="I110" s="153" t="n">
        <v>34.5</v>
      </c>
      <c r="J110" s="154" t="str">
        <v>2026-06-16 14:56 PDT</v>
      </c>
      <c r="K110" s="155" t="str">
        <v>SW</v>
      </c>
      <c r="L110" s="153" t="n">
        <v>60</v>
      </c>
      <c r="M110" s="171" t="str">
        <v>NE</v>
      </c>
    </row>
    <row r="111" hidden="0">
      <c r="A111" s="150" t="str">
        <v>E106</v>
      </c>
      <c r="B111" s="154" t="str">
        <v>2026-06-17 13:55 PDT</v>
      </c>
      <c r="C111" s="154" t="str">
        <v>2026-06-17 21:55 PDT</v>
      </c>
      <c r="D111" s="151" t="n">
        <v>9</v>
      </c>
      <c r="E111" s="153" t="n">
        <v>8</v>
      </c>
      <c r="F111" s="153" t="n">
        <v>15</v>
      </c>
      <c r="G111" s="153" t="n">
        <v>26.5</v>
      </c>
      <c r="H111" s="154" t="str">
        <v>2026-06-17 15:55 PDT</v>
      </c>
      <c r="I111" s="153" t="n">
        <v>36.8</v>
      </c>
      <c r="J111" s="154" t="str">
        <v>2026-06-17 16:06 PDT</v>
      </c>
      <c r="K111" s="155" t="str">
        <v>SW</v>
      </c>
      <c r="L111" s="153" t="n">
        <v>50</v>
      </c>
      <c r="M111" s="171" t="str">
        <v>NE</v>
      </c>
    </row>
    <row r="112" hidden="0">
      <c r="A112" s="150" t="str">
        <v>E107</v>
      </c>
      <c r="B112" s="154" t="str">
        <v>2026-06-18 15:55 PDT</v>
      </c>
      <c r="C112" s="154" t="str">
        <v>2026-06-18 20:55 PDT</v>
      </c>
      <c r="D112" s="151" t="n">
        <v>6</v>
      </c>
      <c r="E112" s="153" t="n">
        <v>5</v>
      </c>
      <c r="F112" s="153" t="n">
        <v>15</v>
      </c>
      <c r="G112" s="153" t="n">
        <v>24.2</v>
      </c>
      <c r="H112" s="154" t="str">
        <v>2026-06-18 17:55 PDT</v>
      </c>
      <c r="I112" s="153" t="n">
        <v>35.7</v>
      </c>
      <c r="J112" s="154" t="str">
        <v>2026-06-18 18:46 PDT</v>
      </c>
      <c r="K112" s="155" t="str">
        <v>SW</v>
      </c>
      <c r="L112" s="153" t="n">
        <v>46</v>
      </c>
      <c r="M112" s="171" t="str">
        <v>NE</v>
      </c>
    </row>
    <row r="113" hidden="0">
      <c r="A113" s="150" t="str">
        <v>E108</v>
      </c>
      <c r="B113" s="154" t="str">
        <v>2026-06-19 07:55 PDT</v>
      </c>
      <c r="C113" s="154" t="str">
        <v>2026-06-19 10:55 PDT</v>
      </c>
      <c r="D113" s="151" t="n">
        <v>4</v>
      </c>
      <c r="E113" s="153" t="n">
        <v>3</v>
      </c>
      <c r="F113" s="153" t="n">
        <v>15</v>
      </c>
      <c r="G113" s="153" t="n">
        <v>18.4</v>
      </c>
      <c r="H113" s="154" t="str">
        <v>2026-06-19 10:55 PDT</v>
      </c>
      <c r="I113" s="153" t="n">
        <v>24.2</v>
      </c>
      <c r="J113" s="154" t="str">
        <v>2026-06-19 10:55 PDT</v>
      </c>
      <c r="K113" s="155" t="str">
        <v>SW</v>
      </c>
      <c r="L113" s="153" t="n">
        <v>55</v>
      </c>
      <c r="M113" s="171" t="str">
        <v>NE</v>
      </c>
    </row>
    <row r="114" hidden="0">
      <c r="A114" s="150" t="str">
        <v>E109</v>
      </c>
      <c r="B114" s="154" t="str">
        <v>2026-06-19 12:55 PDT</v>
      </c>
      <c r="C114" s="154" t="str">
        <v>2026-06-19 20:55 PDT</v>
      </c>
      <c r="D114" s="151" t="n">
        <v>9</v>
      </c>
      <c r="E114" s="153" t="n">
        <v>8</v>
      </c>
      <c r="F114" s="153" t="n">
        <v>15</v>
      </c>
      <c r="G114" s="153" t="n">
        <v>27.6</v>
      </c>
      <c r="H114" s="154" t="str">
        <v>2026-06-19 16:55 PDT</v>
      </c>
      <c r="I114" s="153" t="n">
        <v>36.8</v>
      </c>
      <c r="J114" s="154" t="str">
        <v>2026-06-19 16:45 PDT</v>
      </c>
      <c r="K114" s="155" t="str">
        <v>SW</v>
      </c>
      <c r="L114" s="153" t="n">
        <v>49</v>
      </c>
      <c r="M114" s="171" t="str">
        <v>NE</v>
      </c>
    </row>
    <row r="115" hidden="0">
      <c r="A115" s="150" t="str">
        <v>E110</v>
      </c>
      <c r="B115" s="154" t="str">
        <v>2026-06-20 05:55 PDT</v>
      </c>
      <c r="C115" s="154" t="str">
        <v>2026-06-20 08:55 PDT</v>
      </c>
      <c r="D115" s="151" t="n">
        <v>4</v>
      </c>
      <c r="E115" s="153" t="n">
        <v>3</v>
      </c>
      <c r="F115" s="153" t="n">
        <v>15</v>
      </c>
      <c r="G115" s="153" t="n">
        <v>17.3</v>
      </c>
      <c r="H115" s="154" t="str">
        <v>2026-06-20 05:55 PDT</v>
      </c>
      <c r="I115" s="163"/>
      <c r="J115" s="154" t="str"/>
      <c r="K115" s="155" t="str">
        <v>SW</v>
      </c>
      <c r="L115" s="153" t="n">
        <v>47</v>
      </c>
      <c r="M115" s="171" t="str">
        <v>NE</v>
      </c>
    </row>
    <row r="116" hidden="0">
      <c r="A116" s="150" t="str">
        <v>E111</v>
      </c>
      <c r="B116" s="154" t="str">
        <v>2026-06-20 11:55 PDT</v>
      </c>
      <c r="C116" s="154" t="str">
        <v>2026-06-21 01:55 PDT</v>
      </c>
      <c r="D116" s="151" t="n">
        <v>15</v>
      </c>
      <c r="E116" s="153" t="n">
        <v>14</v>
      </c>
      <c r="F116" s="153" t="n">
        <v>15</v>
      </c>
      <c r="G116" s="153" t="n">
        <v>26.5</v>
      </c>
      <c r="H116" s="154" t="str">
        <v>2026-06-20 17:55 PDT</v>
      </c>
      <c r="I116" s="153" t="n">
        <v>36.8</v>
      </c>
      <c r="J116" s="154" t="str">
        <v>2026-06-20 17:18 PDT</v>
      </c>
      <c r="K116" s="155" t="str">
        <v>SW</v>
      </c>
      <c r="L116" s="153" t="n">
        <v>51</v>
      </c>
      <c r="M116" s="171" t="str">
        <v>NE</v>
      </c>
    </row>
    <row r="117" hidden="0">
      <c r="A117" s="150" t="str">
        <v>E112</v>
      </c>
      <c r="B117" s="154" t="str">
        <v>2026-06-21 16:55 PDT</v>
      </c>
      <c r="C117" s="154" t="str">
        <v>2026-06-21 20:55 PDT</v>
      </c>
      <c r="D117" s="151" t="n">
        <v>5</v>
      </c>
      <c r="E117" s="153" t="n">
        <v>4</v>
      </c>
      <c r="F117" s="153" t="n">
        <v>15</v>
      </c>
      <c r="G117" s="153" t="n">
        <v>23</v>
      </c>
      <c r="H117" s="154" t="str">
        <v>2026-06-21 19:55 PDT</v>
      </c>
      <c r="I117" s="153" t="n">
        <v>32.2</v>
      </c>
      <c r="J117" s="154" t="str">
        <v>2026-06-21 19:53 PDT</v>
      </c>
      <c r="K117" s="155" t="str">
        <v>SW</v>
      </c>
      <c r="L117" s="153" t="n">
        <v>58</v>
      </c>
      <c r="M117" s="171" t="str">
        <v>NE</v>
      </c>
    </row>
    <row r="118" hidden="0">
      <c r="A118" s="150" t="str">
        <v>E113</v>
      </c>
      <c r="B118" s="154" t="str">
        <v>2026-06-22 18:55 PDT</v>
      </c>
      <c r="C118" s="154" t="str">
        <v>2026-06-22 19:55 PDT</v>
      </c>
      <c r="D118" s="151" t="n">
        <v>2</v>
      </c>
      <c r="E118" s="153" t="n">
        <v>1</v>
      </c>
      <c r="F118" s="153" t="n">
        <v>15</v>
      </c>
      <c r="G118" s="153" t="n">
        <v>21.9</v>
      </c>
      <c r="H118" s="154" t="str">
        <v>2026-06-22 18:55 PDT</v>
      </c>
      <c r="I118" s="153" t="n">
        <v>29.9</v>
      </c>
      <c r="J118" s="154" t="str">
        <v>2026-06-22 18:48 PDT</v>
      </c>
      <c r="K118" s="155" t="str">
        <v>SW</v>
      </c>
      <c r="L118" s="153" t="n">
        <v>55</v>
      </c>
      <c r="M118" s="171" t="str">
        <v>NE</v>
      </c>
    </row>
    <row r="119" hidden="0">
      <c r="A119" s="150" t="str">
        <v>E114</v>
      </c>
      <c r="B119" s="154" t="str">
        <v>2026-06-23 17:55 PDT</v>
      </c>
      <c r="C119" s="154" t="str">
        <v>2026-06-23 20:55 PDT</v>
      </c>
      <c r="D119" s="151" t="n">
        <v>4</v>
      </c>
      <c r="E119" s="153" t="n">
        <v>3</v>
      </c>
      <c r="F119" s="153" t="n">
        <v>15</v>
      </c>
      <c r="G119" s="153" t="n">
        <v>18.4</v>
      </c>
      <c r="H119" s="154" t="str">
        <v>2026-06-23 17:55 PDT</v>
      </c>
      <c r="I119" s="163"/>
      <c r="J119" s="154" t="str"/>
      <c r="K119" s="155" t="str">
        <v>SW/W</v>
      </c>
      <c r="L119" s="153" t="n">
        <v>65</v>
      </c>
      <c r="M119" s="171" t="str">
        <v>NE</v>
      </c>
    </row>
    <row r="120" hidden="0">
      <c r="A120" s="150" t="str">
        <v>E115</v>
      </c>
      <c r="B120" s="154" t="str">
        <v>2026-06-24 13:55 PDT</v>
      </c>
      <c r="C120" s="154" t="str">
        <v>2026-06-24 18:55 PDT</v>
      </c>
      <c r="D120" s="151" t="n">
        <v>6</v>
      </c>
      <c r="E120" s="153" t="n">
        <v>5</v>
      </c>
      <c r="F120" s="153" t="n">
        <v>15</v>
      </c>
      <c r="G120" s="153" t="n">
        <v>26.5</v>
      </c>
      <c r="H120" s="154" t="str">
        <v>2026-06-24 16:55 PDT</v>
      </c>
      <c r="I120" s="153" t="n">
        <v>32.2</v>
      </c>
      <c r="J120" s="154" t="str">
        <v>2026-06-24 15:41 PDT</v>
      </c>
      <c r="K120" s="155" t="str">
        <v>SW</v>
      </c>
      <c r="L120" s="153" t="n">
        <v>55</v>
      </c>
      <c r="M120" s="171" t="str">
        <v>NE</v>
      </c>
    </row>
    <row r="121" hidden="0">
      <c r="A121" s="150" t="str">
        <v>E116</v>
      </c>
      <c r="B121" s="154" t="str">
        <v>2026-06-25 11:55 PDT</v>
      </c>
      <c r="C121" s="154" t="str">
        <v>2026-06-25 22:55 PDT</v>
      </c>
      <c r="D121" s="151" t="n">
        <v>12</v>
      </c>
      <c r="E121" s="153" t="n">
        <v>11</v>
      </c>
      <c r="F121" s="153" t="n">
        <v>15</v>
      </c>
      <c r="G121" s="153" t="n">
        <v>27.6</v>
      </c>
      <c r="H121" s="154" t="str">
        <v>2026-06-25 16:55 PDT</v>
      </c>
      <c r="I121" s="153" t="n">
        <v>38</v>
      </c>
      <c r="J121" s="154" t="str">
        <v>2026-06-25 15:09 PDT</v>
      </c>
      <c r="K121" s="155" t="str">
        <v>SW</v>
      </c>
      <c r="L121" s="153" t="n">
        <v>49</v>
      </c>
      <c r="M121" s="171" t="str">
        <v>NE</v>
      </c>
    </row>
    <row r="122" hidden="0">
      <c r="A122" s="150" t="str">
        <v>E117</v>
      </c>
      <c r="B122" s="154" t="str">
        <v>2026-06-26 07:55 PDT</v>
      </c>
      <c r="C122" s="154" t="str">
        <v>2026-06-26 09:55 PDT</v>
      </c>
      <c r="D122" s="151" t="n">
        <v>3</v>
      </c>
      <c r="E122" s="153" t="n">
        <v>2</v>
      </c>
      <c r="F122" s="153" t="n">
        <v>15</v>
      </c>
      <c r="G122" s="153" t="n">
        <v>19.6</v>
      </c>
      <c r="H122" s="154" t="str">
        <v>2026-06-26 07:55 PDT</v>
      </c>
      <c r="I122" s="153" t="n">
        <v>24.2</v>
      </c>
      <c r="J122" s="154" t="str">
        <v>2026-06-26 07:55 PDT</v>
      </c>
      <c r="K122" s="155" t="str">
        <v>SW</v>
      </c>
      <c r="L122" s="153" t="n">
        <v>50</v>
      </c>
      <c r="M122" s="171" t="str">
        <v>NE</v>
      </c>
    </row>
    <row r="123" hidden="0">
      <c r="A123" s="150" t="str">
        <v>E118</v>
      </c>
      <c r="B123" s="154" t="str">
        <v>2026-06-26 11:55 PDT</v>
      </c>
      <c r="C123" s="154" t="str">
        <v>2026-06-26 20:55 PDT</v>
      </c>
      <c r="D123" s="151" t="n">
        <v>10</v>
      </c>
      <c r="E123" s="153" t="n">
        <v>9</v>
      </c>
      <c r="F123" s="153" t="n">
        <v>15</v>
      </c>
      <c r="G123" s="153" t="n">
        <v>27.6</v>
      </c>
      <c r="H123" s="154" t="str">
        <v>2026-06-26 13:55 PDT</v>
      </c>
      <c r="I123" s="153" t="n">
        <v>40.3</v>
      </c>
      <c r="J123" s="154" t="str">
        <v>2026-06-26 13:59 PDT</v>
      </c>
      <c r="K123" s="155" t="str">
        <v>SW</v>
      </c>
      <c r="L123" s="153" t="n">
        <v>48</v>
      </c>
      <c r="M123" s="171" t="str">
        <v>NE</v>
      </c>
    </row>
    <row r="124" hidden="0">
      <c r="A124" s="150" t="str">
        <v>E119</v>
      </c>
      <c r="B124" s="154" t="str">
        <v>2026-06-27 08:55 PDT</v>
      </c>
      <c r="C124" s="154" t="str">
        <v>2026-06-27 10:55 PDT</v>
      </c>
      <c r="D124" s="151" t="n">
        <v>3</v>
      </c>
      <c r="E124" s="153" t="n">
        <v>2</v>
      </c>
      <c r="F124" s="153" t="n">
        <v>15</v>
      </c>
      <c r="G124" s="153" t="n">
        <v>24.2</v>
      </c>
      <c r="H124" s="154" t="str">
        <v>2026-06-27 10:55 PDT</v>
      </c>
      <c r="I124" s="153" t="n">
        <v>36.8</v>
      </c>
      <c r="J124" s="154" t="str">
        <v>2026-06-27 10:19 PDT</v>
      </c>
      <c r="K124" s="155" t="str">
        <v>W</v>
      </c>
      <c r="L124" s="153" t="n">
        <v>89</v>
      </c>
      <c r="M124" s="171" t="str">
        <v>E</v>
      </c>
    </row>
    <row r="125" hidden="0">
      <c r="A125" s="150" t="str">
        <v>E120</v>
      </c>
      <c r="B125" s="154" t="str">
        <v>2026-06-27 14:55 PDT</v>
      </c>
      <c r="C125" s="154" t="str">
        <v>2026-06-27 22:55 PDT</v>
      </c>
      <c r="D125" s="151" t="n">
        <v>9</v>
      </c>
      <c r="E125" s="153" t="n">
        <v>8</v>
      </c>
      <c r="F125" s="153" t="n">
        <v>15</v>
      </c>
      <c r="G125" s="153" t="n">
        <v>28.8</v>
      </c>
      <c r="H125" s="154" t="str">
        <v>2026-06-27 15:55 PDT</v>
      </c>
      <c r="I125" s="153" t="n">
        <v>40.3</v>
      </c>
      <c r="J125" s="154" t="str">
        <v>2026-06-27 16:58 PDT</v>
      </c>
      <c r="K125" s="155" t="str">
        <v>SW</v>
      </c>
      <c r="L125" s="153" t="n">
        <v>54</v>
      </c>
      <c r="M125" s="171" t="str">
        <v>NE</v>
      </c>
    </row>
    <row r="126" hidden="0">
      <c r="A126" s="150" t="str">
        <v>E121</v>
      </c>
      <c r="B126" s="154" t="str">
        <v>2026-06-28 06:55 PDT</v>
      </c>
      <c r="C126" s="154" t="str">
        <v>2026-06-28 09:55 PDT</v>
      </c>
      <c r="D126" s="151" t="n">
        <v>4</v>
      </c>
      <c r="E126" s="153" t="n">
        <v>3</v>
      </c>
      <c r="F126" s="153" t="n">
        <v>15</v>
      </c>
      <c r="G126" s="153" t="n">
        <v>27.6</v>
      </c>
      <c r="H126" s="154" t="str">
        <v>2026-06-28 07:55 PDT</v>
      </c>
      <c r="I126" s="153" t="n">
        <v>33.4</v>
      </c>
      <c r="J126" s="154" t="str">
        <v>2026-06-28 07:49 PDT</v>
      </c>
      <c r="K126" s="155" t="str">
        <v>SW</v>
      </c>
      <c r="L126" s="153" t="n">
        <v>48</v>
      </c>
      <c r="M126" s="171" t="str">
        <v>NE</v>
      </c>
    </row>
    <row r="127" hidden="0">
      <c r="A127" s="150" t="str">
        <v>E122</v>
      </c>
      <c r="B127" s="154" t="str">
        <v>2026-06-28 11:55 PDT</v>
      </c>
      <c r="C127" s="154" t="str">
        <v>2026-06-28 12:55 PDT</v>
      </c>
      <c r="D127" s="151" t="n">
        <v>2</v>
      </c>
      <c r="E127" s="153" t="n">
        <v>1</v>
      </c>
      <c r="F127" s="153" t="n">
        <v>15</v>
      </c>
      <c r="G127" s="153" t="n">
        <v>18.4</v>
      </c>
      <c r="H127" s="154" t="str">
        <v>2026-06-28 11:55 PDT</v>
      </c>
      <c r="I127" s="153" t="n">
        <v>34.5</v>
      </c>
      <c r="J127" s="154" t="str">
        <v>2026-06-28 12:51 PDT</v>
      </c>
      <c r="K127" s="155" t="str">
        <v>SW/W</v>
      </c>
      <c r="L127" s="153" t="n">
        <v>79</v>
      </c>
      <c r="M127" s="171" t="str">
        <v>E</v>
      </c>
    </row>
    <row r="128" hidden="0">
      <c r="A128" s="150" t="str">
        <v>E123</v>
      </c>
      <c r="B128" s="154" t="str">
        <v>2026-06-28 14:55 PDT</v>
      </c>
      <c r="C128" s="154" t="str">
        <v>2026-06-28 18:55 PDT</v>
      </c>
      <c r="D128" s="151" t="n">
        <v>5</v>
      </c>
      <c r="E128" s="153" t="n">
        <v>4</v>
      </c>
      <c r="F128" s="153" t="n">
        <v>15</v>
      </c>
      <c r="G128" s="153" t="n">
        <v>26.5</v>
      </c>
      <c r="H128" s="154" t="str">
        <v>2026-06-28 16:55 PDT</v>
      </c>
      <c r="I128" s="153" t="n">
        <v>39.1</v>
      </c>
      <c r="J128" s="154" t="str">
        <v>2026-06-28 18:18 PDT</v>
      </c>
      <c r="K128" s="155" t="str">
        <v>W</v>
      </c>
      <c r="L128" s="153" t="n">
        <v>96</v>
      </c>
      <c r="M128" s="171" t="str">
        <v>E</v>
      </c>
    </row>
    <row r="129" hidden="0">
      <c r="A129" s="150" t="str">
        <v>E124</v>
      </c>
      <c r="B129" s="154" t="str">
        <v>2026-06-29 15:55 PDT</v>
      </c>
      <c r="C129" s="154" t="str">
        <v>2026-06-29 18:55 PDT</v>
      </c>
      <c r="D129" s="151" t="n">
        <v>4</v>
      </c>
      <c r="E129" s="153" t="n">
        <v>3</v>
      </c>
      <c r="F129" s="153" t="n">
        <v>15</v>
      </c>
      <c r="G129" s="153" t="n">
        <v>27.6</v>
      </c>
      <c r="H129" s="154" t="str">
        <v>2026-06-29 18:55 PDT</v>
      </c>
      <c r="I129" s="153" t="n">
        <v>35.7</v>
      </c>
      <c r="J129" s="154" t="str">
        <v>2026-06-29 18:55 PDT</v>
      </c>
      <c r="K129" s="155" t="str">
        <v>SW</v>
      </c>
      <c r="L129" s="153" t="n">
        <v>59</v>
      </c>
      <c r="M129" s="171" t="str">
        <v>NE</v>
      </c>
    </row>
    <row r="130" hidden="0">
      <c r="A130" s="150" t="str">
        <v>E125</v>
      </c>
      <c r="B130" s="154" t="str">
        <v>2026-06-29 20:55 PDT</v>
      </c>
      <c r="C130" s="154" t="str">
        <v>2026-06-29 21:55 PDT</v>
      </c>
      <c r="D130" s="151" t="n">
        <v>2</v>
      </c>
      <c r="E130" s="153" t="n">
        <v>1</v>
      </c>
      <c r="F130" s="153" t="n">
        <v>15</v>
      </c>
      <c r="G130" s="153" t="n">
        <v>21.9</v>
      </c>
      <c r="H130" s="154" t="str">
        <v>2026-06-29 21:55 PDT</v>
      </c>
      <c r="I130" s="153" t="n">
        <v>26.5</v>
      </c>
      <c r="J130" s="154" t="str">
        <v>2026-06-29 21:55 PDT</v>
      </c>
      <c r="K130" s="155" t="str">
        <v>SW</v>
      </c>
      <c r="L130" s="153" t="n">
        <v>50</v>
      </c>
      <c r="M130" s="171" t="str">
        <v>NE</v>
      </c>
    </row>
    <row r="131" hidden="0">
      <c r="A131" s="164" t="str">
        <v>E126</v>
      </c>
      <c r="B131" s="169" t="str">
        <v>2026-06-30 14:55 PDT</v>
      </c>
      <c r="C131" s="169" t="str">
        <v>2026-06-30 22:55 PDT</v>
      </c>
      <c r="D131" s="166" t="n">
        <v>9</v>
      </c>
      <c r="E131" s="168" t="n">
        <v>8</v>
      </c>
      <c r="F131" s="168" t="n">
        <v>15</v>
      </c>
      <c r="G131" s="168" t="n">
        <v>25.3</v>
      </c>
      <c r="H131" s="169" t="str">
        <v>2026-06-30 16:31 PDT</v>
      </c>
      <c r="I131" s="168" t="n">
        <v>36.8</v>
      </c>
      <c r="J131" s="169" t="str">
        <v>2026-06-30 17:14 PDT</v>
      </c>
      <c r="K131" s="165" t="str">
        <v>SW</v>
      </c>
      <c r="L131" s="168" t="n">
        <v>48</v>
      </c>
      <c r="M131" s="172" t="str">
        <v>NE</v>
      </c>
    </row>
  </sheetData>
  <mergeCells>
    <mergeCell ref="A1:M2"/>
    <mergeCell ref="A3:M3"/>
  </mergeCells>
  <conditionalFormatting sqref="D6:D131">
    <cfRule type="dataBar" priority="1">
      <dataBar>
        <cfvo type="min"/>
        <cfvo type="max"/>
        <color rgb="FF2A7F84"/>
      </dataBar>
    </cfRule>
  </conditionalFormatting>
  <pageMargins left="0.7" right="0.7" top="0.75" bottom="0.75" header="0.3" footer="0.3"/>
  <tableParts count="1">
    <tablePart ns1:id="R86f7671d66524461"/>
  </tableParts>
</worksheet>
</file>

<file path=xl/worksheets/sheet5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1" ySplit="5" topLeftCell="B6" activePane="bottomRight" state="frozen"/>
    </sheetView>
  </sheetViews>
  <sheetFormatPr defaultRowHeight="15" zeroHeight="1"/>
  <cols>
    <col min="1" max="1" width="14" hidden="0" customWidth="1"/>
    <col min="2" max="2" width="16" hidden="0" customWidth="1"/>
    <col min="3" max="3" width="14" hidden="0" customWidth="1"/>
    <col min="4" max="4" width="18" hidden="0" customWidth="1"/>
    <col min="16" max="16384" hidden="1" width="0" customWidth="1"/>
  </cols>
  <sheetData>
    <row r="1" ht="28" customHeight="1" hidden="0">
      <c r="A1" s="87" t="str">
        <v>Wind Direction Duration by Sector</v>
      </c>
      <c r="B1" s="88"/>
      <c r="C1" s="88"/>
      <c r="D1" s="88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4"/>
    </row>
    <row r="2" ht="28" customHeight="1" hidden="0">
      <c r="A2" s="90"/>
      <c r="B2" s="91"/>
      <c r="C2" s="91"/>
      <c r="D2" s="91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9"/>
    </row>
    <row r="3" ht="34" customHeight="1" hidden="0">
      <c r="A3" s="93" t="str">
        <v>Counts use representative accepted hourly observations. Wind direction is the direction from which the wind came, referenced to true north.</v>
      </c>
      <c r="B3" s="94"/>
      <c r="C3" s="94"/>
      <c r="D3" s="94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9"/>
    </row>
    <row r="4" hidden="0">
      <c r="A4" s="96"/>
      <c r="B4" s="97"/>
      <c r="C4" s="97"/>
      <c r="D4" s="97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9"/>
    </row>
    <row r="5" ht="42" customHeight="1" hidden="0">
      <c r="A5" s="147" t="str">
        <v>Period</v>
      </c>
      <c r="B5" s="148" t="str">
        <v>Wind-from sector</v>
      </c>
      <c r="C5" s="148" t="str">
        <v>Observed hours</v>
      </c>
      <c r="D5" s="148" t="str">
        <v>Percent of accepted observed hours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9"/>
    </row>
    <row r="6" hidden="0">
      <c r="A6" s="150" t="str">
        <v>March</v>
      </c>
      <c r="B6" s="155" t="str">
        <v>N</v>
      </c>
      <c r="C6" s="151" t="n">
        <v>41</v>
      </c>
      <c r="D6" s="152" t="n">
        <v>0.061</v>
      </c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9"/>
    </row>
    <row r="7" hidden="0">
      <c r="A7" s="150" t="str">
        <v>March</v>
      </c>
      <c r="B7" s="155" t="str">
        <v>NE</v>
      </c>
      <c r="C7" s="151" t="n">
        <v>56</v>
      </c>
      <c r="D7" s="152" t="n">
        <v>0.083</v>
      </c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9"/>
    </row>
    <row r="8" hidden="0">
      <c r="A8" s="150" t="str">
        <v>March</v>
      </c>
      <c r="B8" s="155" t="str">
        <v>E</v>
      </c>
      <c r="C8" s="151" t="n">
        <v>13</v>
      </c>
      <c r="D8" s="152" t="n">
        <v>0.019</v>
      </c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9"/>
    </row>
    <row r="9" hidden="0">
      <c r="A9" s="150" t="str">
        <v>March</v>
      </c>
      <c r="B9" s="155" t="str">
        <v>SE</v>
      </c>
      <c r="C9" s="151" t="n">
        <v>13</v>
      </c>
      <c r="D9" s="152" t="n">
        <v>0.019</v>
      </c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9"/>
    </row>
    <row r="10" hidden="0">
      <c r="A10" s="150" t="str">
        <v>March</v>
      </c>
      <c r="B10" s="155" t="str">
        <v>S</v>
      </c>
      <c r="C10" s="151" t="n">
        <v>60</v>
      </c>
      <c r="D10" s="152" t="n">
        <v>0.08900000000000001</v>
      </c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9"/>
    </row>
    <row r="11" hidden="0">
      <c r="A11" s="150" t="str">
        <v>March</v>
      </c>
      <c r="B11" s="155" t="str">
        <v>SW</v>
      </c>
      <c r="C11" s="151" t="n">
        <v>197</v>
      </c>
      <c r="D11" s="152" t="n">
        <v>0.292</v>
      </c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9"/>
    </row>
    <row r="12" hidden="0">
      <c r="A12" s="150" t="str">
        <v>March</v>
      </c>
      <c r="B12" s="155" t="str">
        <v>W</v>
      </c>
      <c r="C12" s="151" t="n">
        <v>128</v>
      </c>
      <c r="D12" s="152" t="n">
        <v>0.19</v>
      </c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9"/>
    </row>
    <row r="13" hidden="0">
      <c r="A13" s="150" t="str">
        <v>March</v>
      </c>
      <c r="B13" s="155" t="str">
        <v>NW</v>
      </c>
      <c r="C13" s="151" t="n">
        <v>28</v>
      </c>
      <c r="D13" s="152" t="n">
        <v>0.040999999999999995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9"/>
    </row>
    <row r="14" hidden="0">
      <c r="A14" s="150" t="str">
        <v>March</v>
      </c>
      <c r="B14" s="155" t="str">
        <v>Calm</v>
      </c>
      <c r="C14" s="151" t="n">
        <v>139</v>
      </c>
      <c r="D14" s="152" t="n">
        <v>0.20600000000000002</v>
      </c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9"/>
    </row>
    <row r="15" hidden="0">
      <c r="A15" s="150" t="str">
        <v>March</v>
      </c>
      <c r="B15" s="155" t="str">
        <v>Variable/unknown</v>
      </c>
      <c r="C15" s="151" t="n">
        <v>0</v>
      </c>
      <c r="D15" s="152" t="n">
        <v>0</v>
      </c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9"/>
    </row>
    <row r="16" hidden="0">
      <c r="A16" s="150" t="str">
        <v>April</v>
      </c>
      <c r="B16" s="155" t="str">
        <v>N</v>
      </c>
      <c r="C16" s="151" t="n">
        <v>21</v>
      </c>
      <c r="D16" s="152" t="n">
        <v>0.034</v>
      </c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9"/>
    </row>
    <row r="17" hidden="0">
      <c r="A17" s="150" t="str">
        <v>April</v>
      </c>
      <c r="B17" s="155" t="str">
        <v>NE</v>
      </c>
      <c r="C17" s="151" t="n">
        <v>35</v>
      </c>
      <c r="D17" s="152" t="n">
        <v>0.057</v>
      </c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9"/>
    </row>
    <row r="18" hidden="0">
      <c r="A18" s="150" t="str">
        <v>April</v>
      </c>
      <c r="B18" s="155" t="str">
        <v>E</v>
      </c>
      <c r="C18" s="151" t="n">
        <v>17</v>
      </c>
      <c r="D18" s="152" t="n">
        <v>0.027999999999999997</v>
      </c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9"/>
    </row>
    <row r="19" hidden="0">
      <c r="A19" s="150" t="str">
        <v>April</v>
      </c>
      <c r="B19" s="155" t="str">
        <v>SE</v>
      </c>
      <c r="C19" s="151" t="n">
        <v>7</v>
      </c>
      <c r="D19" s="152" t="n">
        <v>0.011000000000000001</v>
      </c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9"/>
    </row>
    <row r="20" hidden="0">
      <c r="A20" s="150" t="str">
        <v>April</v>
      </c>
      <c r="B20" s="155" t="str">
        <v>S</v>
      </c>
      <c r="C20" s="151" t="n">
        <v>28</v>
      </c>
      <c r="D20" s="152" t="n">
        <v>0.046</v>
      </c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9"/>
    </row>
    <row r="21" hidden="0">
      <c r="A21" s="150" t="str">
        <v>April</v>
      </c>
      <c r="B21" s="155" t="str">
        <v>SW</v>
      </c>
      <c r="C21" s="151" t="n">
        <v>294</v>
      </c>
      <c r="D21" s="152" t="n">
        <v>0.48</v>
      </c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9"/>
    </row>
    <row r="22" hidden="0">
      <c r="A22" s="150" t="str">
        <v>April</v>
      </c>
      <c r="B22" s="155" t="str">
        <v>W</v>
      </c>
      <c r="C22" s="151" t="n">
        <v>140</v>
      </c>
      <c r="D22" s="152" t="n">
        <v>0.228</v>
      </c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9"/>
    </row>
    <row r="23" hidden="0">
      <c r="A23" s="150" t="str">
        <v>April</v>
      </c>
      <c r="B23" s="155" t="str">
        <v>NW</v>
      </c>
      <c r="C23" s="151" t="n">
        <v>17</v>
      </c>
      <c r="D23" s="152" t="n">
        <v>0.027999999999999997</v>
      </c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9"/>
    </row>
    <row r="24" hidden="0">
      <c r="A24" s="150" t="str">
        <v>April</v>
      </c>
      <c r="B24" s="155" t="str">
        <v>Calm</v>
      </c>
      <c r="C24" s="151" t="n">
        <v>54</v>
      </c>
      <c r="D24" s="152" t="n">
        <v>0.08800000000000001</v>
      </c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hidden="0">
      <c r="A25" s="150" t="str">
        <v>April</v>
      </c>
      <c r="B25" s="155" t="str">
        <v>Variable/unknown</v>
      </c>
      <c r="C25" s="151" t="n">
        <v>0</v>
      </c>
      <c r="D25" s="152" t="n">
        <v>0</v>
      </c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9"/>
    </row>
    <row r="26" hidden="0">
      <c r="A26" s="150" t="str">
        <v>May</v>
      </c>
      <c r="B26" s="155" t="str">
        <v>N</v>
      </c>
      <c r="C26" s="151" t="n">
        <v>31</v>
      </c>
      <c r="D26" s="152" t="n">
        <v>0.043</v>
      </c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9"/>
    </row>
    <row r="27" hidden="0">
      <c r="A27" s="150" t="str">
        <v>May</v>
      </c>
      <c r="B27" s="155" t="str">
        <v>NE</v>
      </c>
      <c r="C27" s="151" t="n">
        <v>26</v>
      </c>
      <c r="D27" s="152" t="n">
        <v>0.036000000000000004</v>
      </c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hidden="0">
      <c r="A28" s="150" t="str">
        <v>May</v>
      </c>
      <c r="B28" s="155" t="str">
        <v>E</v>
      </c>
      <c r="C28" s="151" t="n">
        <v>21</v>
      </c>
      <c r="D28" s="152" t="n">
        <v>0.028999999999999998</v>
      </c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hidden="0">
      <c r="A29" s="150" t="str">
        <v>May</v>
      </c>
      <c r="B29" s="155" t="str">
        <v>SE</v>
      </c>
      <c r="C29" s="151" t="n">
        <v>6</v>
      </c>
      <c r="D29" s="152" t="n">
        <v>0.008</v>
      </c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</row>
    <row r="30" hidden="0">
      <c r="A30" s="150" t="str">
        <v>May</v>
      </c>
      <c r="B30" s="155" t="str">
        <v>S</v>
      </c>
      <c r="C30" s="151" t="n">
        <v>59</v>
      </c>
      <c r="D30" s="152" t="n">
        <v>0.08199999999999999</v>
      </c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hidden="0">
      <c r="A31" s="150" t="str">
        <v>May</v>
      </c>
      <c r="B31" s="155" t="str">
        <v>SW</v>
      </c>
      <c r="C31" s="151" t="n">
        <v>374</v>
      </c>
      <c r="D31" s="152" t="n">
        <v>0.522</v>
      </c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9"/>
    </row>
    <row r="32" hidden="0">
      <c r="A32" s="150" t="str">
        <v>May</v>
      </c>
      <c r="B32" s="155" t="str">
        <v>W</v>
      </c>
      <c r="C32" s="151" t="n">
        <v>131</v>
      </c>
      <c r="D32" s="152" t="n">
        <v>0.183</v>
      </c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9"/>
    </row>
    <row r="33" hidden="0">
      <c r="A33" s="150" t="str">
        <v>May</v>
      </c>
      <c r="B33" s="155" t="str">
        <v>NW</v>
      </c>
      <c r="C33" s="151" t="n">
        <v>15</v>
      </c>
      <c r="D33" s="152" t="n">
        <v>0.021</v>
      </c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9"/>
    </row>
    <row r="34" hidden="0">
      <c r="A34" s="150" t="str">
        <v>May</v>
      </c>
      <c r="B34" s="155" t="str">
        <v>Calm</v>
      </c>
      <c r="C34" s="151" t="n">
        <v>54</v>
      </c>
      <c r="D34" s="152" t="n">
        <v>0.075</v>
      </c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9"/>
    </row>
    <row r="35" hidden="0">
      <c r="A35" s="150" t="str">
        <v>May</v>
      </c>
      <c r="B35" s="155" t="str">
        <v>Variable/unknown</v>
      </c>
      <c r="C35" s="151" t="n">
        <v>0</v>
      </c>
      <c r="D35" s="152" t="n">
        <v>0</v>
      </c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9"/>
    </row>
    <row r="36" hidden="0">
      <c r="A36" s="150" t="str">
        <v>June</v>
      </c>
      <c r="B36" s="155" t="str">
        <v>N</v>
      </c>
      <c r="C36" s="151" t="n">
        <v>3</v>
      </c>
      <c r="D36" s="152" t="n">
        <v>0.004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9"/>
    </row>
    <row r="37" hidden="0">
      <c r="A37" s="150" t="str">
        <v>June</v>
      </c>
      <c r="B37" s="155" t="str">
        <v>NE</v>
      </c>
      <c r="C37" s="151" t="n">
        <v>4</v>
      </c>
      <c r="D37" s="152" t="n">
        <v>0.006</v>
      </c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9"/>
    </row>
    <row r="38" hidden="0">
      <c r="A38" s="150" t="str">
        <v>June</v>
      </c>
      <c r="B38" s="155" t="str">
        <v>E</v>
      </c>
      <c r="C38" s="151" t="n">
        <v>5</v>
      </c>
      <c r="D38" s="152" t="n">
        <v>0.006999999999999999</v>
      </c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9"/>
    </row>
    <row r="39" hidden="0">
      <c r="A39" s="150" t="str">
        <v>June</v>
      </c>
      <c r="B39" s="155" t="str">
        <v>SE</v>
      </c>
      <c r="C39" s="151" t="n">
        <v>6</v>
      </c>
      <c r="D39" s="152" t="n">
        <v>0.008</v>
      </c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9"/>
    </row>
    <row r="40" hidden="0">
      <c r="A40" s="150" t="str">
        <v>June</v>
      </c>
      <c r="B40" s="155" t="str">
        <v>S</v>
      </c>
      <c r="C40" s="151" t="n">
        <v>51</v>
      </c>
      <c r="D40" s="152" t="n">
        <v>0.07200000000000001</v>
      </c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9"/>
    </row>
    <row r="41" hidden="0">
      <c r="A41" s="150" t="str">
        <v>June</v>
      </c>
      <c r="B41" s="155" t="str">
        <v>SW</v>
      </c>
      <c r="C41" s="151" t="n">
        <v>543</v>
      </c>
      <c r="D41" s="152" t="n">
        <v>0.768</v>
      </c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9"/>
    </row>
    <row r="42" hidden="0">
      <c r="A42" s="150" t="str">
        <v>June</v>
      </c>
      <c r="B42" s="155" t="str">
        <v>W</v>
      </c>
      <c r="C42" s="151" t="n">
        <v>65</v>
      </c>
      <c r="D42" s="152" t="n">
        <v>0.092</v>
      </c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9"/>
    </row>
    <row r="43" hidden="0">
      <c r="A43" s="150" t="str">
        <v>June</v>
      </c>
      <c r="B43" s="155" t="str">
        <v>NW</v>
      </c>
      <c r="C43" s="151" t="n">
        <v>4</v>
      </c>
      <c r="D43" s="152" t="n">
        <v>0.006</v>
      </c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9"/>
    </row>
    <row r="44" hidden="0">
      <c r="A44" s="150" t="str">
        <v>June</v>
      </c>
      <c r="B44" s="155" t="str">
        <v>Calm</v>
      </c>
      <c r="C44" s="151" t="n">
        <v>26</v>
      </c>
      <c r="D44" s="152" t="n">
        <v>0.037000000000000005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9"/>
    </row>
    <row r="45" hidden="0">
      <c r="A45" s="150" t="str">
        <v>June</v>
      </c>
      <c r="B45" s="155" t="str">
        <v>Variable/unknown</v>
      </c>
      <c r="C45" s="151" t="n">
        <v>0</v>
      </c>
      <c r="D45" s="152" t="n">
        <v>0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9"/>
    </row>
    <row r="46" hidden="0">
      <c r="A46" s="150" t="str">
        <v>Mar-Jun total</v>
      </c>
      <c r="B46" s="155" t="str">
        <v>N</v>
      </c>
      <c r="C46" s="151" t="n">
        <v>96</v>
      </c>
      <c r="D46" s="152" t="n">
        <v>0.035</v>
      </c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9"/>
    </row>
    <row r="47" hidden="0">
      <c r="A47" s="150" t="str">
        <v>Mar-Jun total</v>
      </c>
      <c r="B47" s="155" t="str">
        <v>NE</v>
      </c>
      <c r="C47" s="151" t="n">
        <v>121</v>
      </c>
      <c r="D47" s="152" t="n">
        <v>0.045</v>
      </c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9"/>
    </row>
    <row r="48" hidden="0">
      <c r="A48" s="150" t="str">
        <v>Mar-Jun total</v>
      </c>
      <c r="B48" s="155" t="str">
        <v>E</v>
      </c>
      <c r="C48" s="151" t="n">
        <v>56</v>
      </c>
      <c r="D48" s="152" t="n">
        <v>0.021</v>
      </c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9"/>
    </row>
    <row r="49" hidden="0">
      <c r="A49" s="150" t="str">
        <v>Mar-Jun total</v>
      </c>
      <c r="B49" s="155" t="str">
        <v>SE</v>
      </c>
      <c r="C49" s="151" t="n">
        <v>32</v>
      </c>
      <c r="D49" s="152" t="n">
        <v>0.012</v>
      </c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9"/>
    </row>
    <row r="50" hidden="0">
      <c r="A50" s="150" t="str">
        <v>Mar-Jun total</v>
      </c>
      <c r="B50" s="155" t="str">
        <v>S</v>
      </c>
      <c r="C50" s="151" t="n">
        <v>198</v>
      </c>
      <c r="D50" s="152" t="n">
        <v>0.073</v>
      </c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9"/>
    </row>
    <row r="51" hidden="0">
      <c r="A51" s="150" t="str">
        <v>Mar-Jun total</v>
      </c>
      <c r="B51" s="155" t="str">
        <v>SW</v>
      </c>
      <c r="C51" s="151" t="n">
        <v>1408</v>
      </c>
      <c r="D51" s="152" t="n">
        <v>0.519</v>
      </c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9"/>
    </row>
    <row r="52" hidden="0">
      <c r="A52" s="150" t="str">
        <v>Mar-Jun total</v>
      </c>
      <c r="B52" s="155" t="str">
        <v>W</v>
      </c>
      <c r="C52" s="151" t="n">
        <v>464</v>
      </c>
      <c r="D52" s="152" t="n">
        <v>0.171</v>
      </c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9"/>
    </row>
    <row r="53" hidden="0">
      <c r="A53" s="150" t="str">
        <v>Mar-Jun total</v>
      </c>
      <c r="B53" s="155" t="str">
        <v>NW</v>
      </c>
      <c r="C53" s="151" t="n">
        <v>64</v>
      </c>
      <c r="D53" s="152" t="n">
        <v>0.024</v>
      </c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9"/>
    </row>
    <row r="54" hidden="0">
      <c r="A54" s="150" t="str">
        <v>Mar-Jun total</v>
      </c>
      <c r="B54" s="155" t="str">
        <v>Calm</v>
      </c>
      <c r="C54" s="151" t="n">
        <v>273</v>
      </c>
      <c r="D54" s="152" t="n">
        <v>0.10099999999999999</v>
      </c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9"/>
    </row>
    <row r="55" hidden="0">
      <c r="A55" s="164" t="str">
        <v>Mar-Jun total</v>
      </c>
      <c r="B55" s="165" t="str">
        <v>Variable/unknown</v>
      </c>
      <c r="C55" s="166" t="n">
        <v>0</v>
      </c>
      <c r="D55" s="167" t="n">
        <v>0</v>
      </c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2"/>
    </row>
  </sheetData>
  <mergeCells>
    <mergeCell ref="A1:D2"/>
    <mergeCell ref="A3:D3"/>
  </mergeCells>
  <pageMargins left="0.7" right="0.7" top="0.75" bottom="0.75" header="0.3" footer="0.3"/>
  <drawing ns1:id="Rb756be141fa14445"/>
  <tableParts count="1">
    <tablePart ns1:id="R80cbec3b3c5f428a"/>
  </tableParts>
</worksheet>
</file>

<file path=xl/worksheets/sheet6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5" ySplit="5" topLeftCell="F6" activePane="bottomRight" state="frozen"/>
    </sheetView>
  </sheetViews>
  <sheetFormatPr defaultRowHeight="15" zeroHeight="1"/>
  <cols>
    <col min="1" max="1" width="21" hidden="0" customWidth="1"/>
    <col min="2" max="2" width="21" hidden="0" customWidth="1"/>
    <col min="3" max="3" width="21" hidden="0" customWidth="1"/>
    <col min="4" max="4" width="12" hidden="0" customWidth="1"/>
    <col min="5" max="5" width="10" hidden="0" customWidth="1"/>
    <col min="6" max="6" width="22" hidden="0" customWidth="1"/>
    <col min="7" max="7" width="11" hidden="0" customWidth="1"/>
    <col min="8" max="8" width="11" hidden="0" customWidth="1"/>
    <col min="9" max="9" width="11" hidden="0" customWidth="1"/>
    <col min="10" max="10" width="11" hidden="0" customWidth="1"/>
    <col min="11" max="11" width="11" hidden="0" customWidth="1"/>
    <col min="12" max="12" width="11" hidden="0" customWidth="1"/>
    <col min="13" max="13" width="11" hidden="0" customWidth="1"/>
    <col min="14" max="14" width="11" hidden="0" customWidth="1"/>
    <col min="15" max="15" width="11" hidden="0" customWidth="1"/>
    <col min="16" max="16" width="13" hidden="0" customWidth="1"/>
    <col min="17" max="17" width="72" hidden="0" customWidth="1"/>
    <col min="18" max="16384" hidden="1" width="0" customWidth="1"/>
  </cols>
  <sheetData>
    <row r="1" ht="28" customHeight="1" hidden="0">
      <c r="A1" s="87" t="str">
        <v>Representative Hourly Observations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</row>
    <row r="3" ht="34" customHeight="1" hidden="0">
      <c r="A3" s="93" t="str">
        <v>One report per UTC hour, selected by valid wind availability and proximity to minute 55. Raw METAR retains all reports and must be used for exact report review.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</row>
    <row r="4" hidden="0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ht="42" customHeight="1" hidden="0">
      <c r="A5" s="147" t="str">
        <v>UTC hour</v>
      </c>
      <c r="B5" s="148" t="str">
        <v>Observation time UTC</v>
      </c>
      <c r="C5" s="148" t="str">
        <v>Observation time PT</v>
      </c>
      <c r="D5" s="148" t="str">
        <v>Local date</v>
      </c>
      <c r="E5" s="148" t="str">
        <v>Month</v>
      </c>
      <c r="F5" s="148" t="str">
        <v>QC status</v>
      </c>
      <c r="G5" s="148" t="str">
        <v>Coded direction</v>
      </c>
      <c r="H5" s="148" t="str">
        <v>Wind from deg true</v>
      </c>
      <c r="I5" s="148" t="str">
        <v>Wind-from sector</v>
      </c>
      <c r="J5" s="148" t="str">
        <v>Wind toward deg true</v>
      </c>
      <c r="K5" s="148" t="str">
        <v>Wind-toward sector</v>
      </c>
      <c r="L5" s="148" t="str">
        <v>Coded sustained knots</v>
      </c>
      <c r="M5" s="148" t="str">
        <v>Sustained mph used</v>
      </c>
      <c r="N5" s="148" t="str">
        <v>Coded gust knots</v>
      </c>
      <c r="O5" s="148" t="str">
        <v>Coded peak-wind knots</v>
      </c>
      <c r="P5" s="148" t="str">
        <v>Highest reported gust mph used</v>
      </c>
      <c r="Q5" s="149" t="str">
        <v>Raw coded METAR</v>
      </c>
    </row>
    <row r="6" hidden="0">
      <c r="A6" s="150" t="str">
        <v>2026-03-01 08:00 UTC</v>
      </c>
      <c r="B6" s="155" t="str">
        <v>2026-03-01 08:55 UTC</v>
      </c>
      <c r="C6" s="155" t="str">
        <v>2026-03-01 00:55 PST</v>
      </c>
      <c r="D6" s="155" t="str">
        <v>2026-03-01</v>
      </c>
      <c r="E6" s="155" t="str">
        <v>March</v>
      </c>
      <c r="F6" s="154" t="str">
        <v>Accepted</v>
      </c>
      <c r="G6" s="155" t="str">
        <v>230</v>
      </c>
      <c r="H6" s="153" t="n">
        <v>230</v>
      </c>
      <c r="I6" s="155" t="str">
        <v>SW</v>
      </c>
      <c r="J6" s="153" t="n">
        <v>50</v>
      </c>
      <c r="K6" s="155" t="str">
        <v>NE</v>
      </c>
      <c r="L6" s="153" t="n">
        <v>5</v>
      </c>
      <c r="M6" s="153" t="n">
        <f>IF(F6="Accepted",L6*1.150779448,"")</f>
        <v>5.75389724</v>
      </c>
      <c r="N6" s="163"/>
      <c r="O6" s="163"/>
      <c r="P6" s="163" t="str">
        <f>IF(F6&lt;&gt;"Accepted","",IF(AND(N6="",O6=""),"",MAX(N6,O6)*1.150779448))</f>
      </c>
      <c r="Q6" s="175" t="str">
        <v>KEDW 010855Z AUTO 23005KT 10SM CLR 11/06 A2999 RMK AO2 SLP142 T01060064 53002 $</v>
      </c>
    </row>
    <row r="7" hidden="0">
      <c r="A7" s="150" t="str">
        <v>2026-03-01 09:00 UTC</v>
      </c>
      <c r="B7" s="155" t="str">
        <v>2026-03-01 09:55 UTC</v>
      </c>
      <c r="C7" s="155" t="str">
        <v>2026-03-01 01:55 PST</v>
      </c>
      <c r="D7" s="155" t="str">
        <v>2026-03-01</v>
      </c>
      <c r="E7" s="155" t="str">
        <v>March</v>
      </c>
      <c r="F7" s="154" t="str">
        <v>Accepted</v>
      </c>
      <c r="G7" s="155" t="str">
        <v>220</v>
      </c>
      <c r="H7" s="153" t="n">
        <v>220</v>
      </c>
      <c r="I7" s="155" t="str">
        <v>SW</v>
      </c>
      <c r="J7" s="153" t="n">
        <v>40</v>
      </c>
      <c r="K7" s="155" t="str">
        <v>NE</v>
      </c>
      <c r="L7" s="153" t="n">
        <v>10</v>
      </c>
      <c r="M7" s="153" t="n">
        <f>IF(F7="Accepted",L7*1.150779448,"")</f>
        <v>11.50779448</v>
      </c>
      <c r="N7" s="163"/>
      <c r="O7" s="163"/>
      <c r="P7" s="163" t="str">
        <f>IF(F7&lt;&gt;"Accepted","",IF(AND(N7="",O7=""),"",MAX(N7,O7)*1.150779448))</f>
      </c>
      <c r="Q7" s="175" t="str">
        <v>KEDW 010955Z AUTO 22010KT 10SM CLR 12/07 A2998 RMK AO2 SLP135 T01220071 $</v>
      </c>
    </row>
    <row r="8" hidden="0">
      <c r="A8" s="150" t="str">
        <v>2026-03-01 10:00 UTC</v>
      </c>
      <c r="B8" s="155" t="str">
        <v>2026-03-01 10:55 UTC</v>
      </c>
      <c r="C8" s="155" t="str">
        <v>2026-03-01 02:55 PST</v>
      </c>
      <c r="D8" s="155" t="str">
        <v>2026-03-01</v>
      </c>
      <c r="E8" s="155" t="str">
        <v>March</v>
      </c>
      <c r="F8" s="154" t="str">
        <v>Accepted</v>
      </c>
      <c r="G8" s="155" t="str">
        <v>210</v>
      </c>
      <c r="H8" s="153" t="n">
        <v>210</v>
      </c>
      <c r="I8" s="155" t="str">
        <v>SW</v>
      </c>
      <c r="J8" s="153" t="n">
        <v>30</v>
      </c>
      <c r="K8" s="155" t="str">
        <v>NE</v>
      </c>
      <c r="L8" s="153" t="n">
        <v>8</v>
      </c>
      <c r="M8" s="153" t="n">
        <f>IF(F8="Accepted",L8*1.150779448,"")</f>
        <v>9.206235584</v>
      </c>
      <c r="N8" s="163"/>
      <c r="O8" s="163"/>
      <c r="P8" s="163" t="str">
        <f>IF(F8&lt;&gt;"Accepted","",IF(AND(N8="",O8=""),"",MAX(N8,O8)*1.150779448))</f>
      </c>
      <c r="Q8" s="175" t="str">
        <v>KEDW 011055Z AUTO 21008KT 10SM CLR 11/06 A2997 RMK AO2 SLP132 T01090062 $</v>
      </c>
    </row>
    <row r="9" hidden="0">
      <c r="A9" s="150" t="str">
        <v>2026-03-01 11:00 UTC</v>
      </c>
      <c r="B9" s="155" t="str">
        <v>2026-03-01 11:55 UTC</v>
      </c>
      <c r="C9" s="155" t="str">
        <v>2026-03-01 03:55 PST</v>
      </c>
      <c r="D9" s="155" t="str">
        <v>2026-03-01</v>
      </c>
      <c r="E9" s="155" t="str">
        <v>March</v>
      </c>
      <c r="F9" s="154" t="str">
        <v>Accepted</v>
      </c>
      <c r="G9" s="155" t="str">
        <v>000</v>
      </c>
      <c r="H9" s="153" t="n">
        <v>0</v>
      </c>
      <c r="I9" s="155" t="str">
        <v>Calm</v>
      </c>
      <c r="J9" s="153" t="n">
        <v>180</v>
      </c>
      <c r="K9" s="155" t="str">
        <v>Calm</v>
      </c>
      <c r="L9" s="153" t="n">
        <v>0</v>
      </c>
      <c r="M9" s="153" t="n">
        <f>IF(F9="Accepted",L9*1.150779448,"")</f>
        <v>0</v>
      </c>
      <c r="N9" s="163"/>
      <c r="O9" s="163"/>
      <c r="P9" s="163" t="str">
        <f>IF(F9&lt;&gt;"Accepted","",IF(AND(N9="",O9=""),"",MAX(N9,O9)*1.150779448))</f>
      </c>
      <c r="Q9" s="175" t="str">
        <v>KEDW 011155Z AUTO 00000KT 10SM CLR 10/06 A2998 RMK AO2 SLP137 T00970062 10145 20097 55001 $</v>
      </c>
    </row>
    <row r="10" hidden="0">
      <c r="A10" s="150" t="str">
        <v>2026-03-01 12:00 UTC</v>
      </c>
      <c r="B10" s="155" t="str">
        <v>2026-03-01 12:55 UTC</v>
      </c>
      <c r="C10" s="155" t="str">
        <v>2026-03-01 04:55 PST</v>
      </c>
      <c r="D10" s="155" t="str">
        <v>2026-03-01</v>
      </c>
      <c r="E10" s="155" t="str">
        <v>March</v>
      </c>
      <c r="F10" s="154" t="str">
        <v>Accepted</v>
      </c>
      <c r="G10" s="155" t="str">
        <v>190</v>
      </c>
      <c r="H10" s="153" t="n">
        <v>190</v>
      </c>
      <c r="I10" s="155" t="str">
        <v>S</v>
      </c>
      <c r="J10" s="153" t="n">
        <v>10</v>
      </c>
      <c r="K10" s="155" t="str">
        <v>N</v>
      </c>
      <c r="L10" s="153" t="n">
        <v>6</v>
      </c>
      <c r="M10" s="153" t="n">
        <f>IF(F10="Accepted",L10*1.150779448,"")</f>
        <v>6.904676688</v>
      </c>
      <c r="N10" s="163"/>
      <c r="O10" s="163"/>
      <c r="P10" s="163" t="str">
        <f>IF(F10&lt;&gt;"Accepted","",IF(AND(N10="",O10=""),"",MAX(N10,O10)*1.150779448))</f>
      </c>
      <c r="Q10" s="175" t="str">
        <v>KEDW 011255Z AUTO 19006KT 10SM CLR 09/06 A2999 RMK AO2 SLP142 T00880059 $</v>
      </c>
    </row>
    <row r="11" hidden="0">
      <c r="A11" s="150" t="str">
        <v>2026-03-01 13:00 UTC</v>
      </c>
      <c r="B11" s="155" t="str">
        <v>2026-03-01 13:55 UTC</v>
      </c>
      <c r="C11" s="155" t="str">
        <v>2026-03-01 05:55 PST</v>
      </c>
      <c r="D11" s="155" t="str">
        <v>2026-03-01</v>
      </c>
      <c r="E11" s="155" t="str">
        <v>March</v>
      </c>
      <c r="F11" s="154" t="str">
        <v>Accepted</v>
      </c>
      <c r="G11" s="155" t="str">
        <v>200</v>
      </c>
      <c r="H11" s="153" t="n">
        <v>200</v>
      </c>
      <c r="I11" s="155" t="str">
        <v>S</v>
      </c>
      <c r="J11" s="153" t="n">
        <v>20</v>
      </c>
      <c r="K11" s="155" t="str">
        <v>N</v>
      </c>
      <c r="L11" s="153" t="n">
        <v>7</v>
      </c>
      <c r="M11" s="153" t="n">
        <f>IF(F11="Accepted",L11*1.150779448,"")</f>
        <v>8.055456136</v>
      </c>
      <c r="N11" s="163"/>
      <c r="O11" s="163"/>
      <c r="P11" s="163" t="str">
        <f>IF(F11&lt;&gt;"Accepted","",IF(AND(N11="",O11=""),"",MAX(N11,O11)*1.150779448))</f>
      </c>
      <c r="Q11" s="175" t="str">
        <v>KEDW 011355Z AUTO 20007KT 10SM CLR 10/06 A3001 RMK AO2 SLP152 T00970062 $</v>
      </c>
    </row>
    <row r="12" hidden="0">
      <c r="A12" s="150" t="str">
        <v>2026-03-01 14:00 UTC</v>
      </c>
      <c r="B12" s="155" t="str">
        <v>2026-03-01 14:55 UTC</v>
      </c>
      <c r="C12" s="155" t="str">
        <v>2026-03-01 06:55 PST</v>
      </c>
      <c r="D12" s="155" t="str">
        <v>2026-03-01</v>
      </c>
      <c r="E12" s="155" t="str">
        <v>March</v>
      </c>
      <c r="F12" s="154" t="str">
        <v>Accepted</v>
      </c>
      <c r="G12" s="155" t="str">
        <v>210</v>
      </c>
      <c r="H12" s="153" t="n">
        <v>210</v>
      </c>
      <c r="I12" s="155" t="str">
        <v>SW</v>
      </c>
      <c r="J12" s="153" t="n">
        <v>30</v>
      </c>
      <c r="K12" s="155" t="str">
        <v>NE</v>
      </c>
      <c r="L12" s="153" t="n">
        <v>5</v>
      </c>
      <c r="M12" s="153" t="n">
        <f>IF(F12="Accepted",L12*1.150779448,"")</f>
        <v>5.75389724</v>
      </c>
      <c r="N12" s="163"/>
      <c r="O12" s="163"/>
      <c r="P12" s="163" t="str">
        <f>IF(F12&lt;&gt;"Accepted","",IF(AND(N12="",O12=""),"",MAX(N12,O12)*1.150779448))</f>
      </c>
      <c r="Q12" s="175" t="str">
        <v>KEDW 011455Z AUTO 21005KT 10SM CLR 11/07 A3002 RMK AO2 SLP156 T01070066 52011 $</v>
      </c>
    </row>
    <row r="13" hidden="0">
      <c r="A13" s="150" t="str">
        <v>2026-03-01 15:00 UTC</v>
      </c>
      <c r="B13" s="155" t="str">
        <v>2026-03-01 15:55 UTC</v>
      </c>
      <c r="C13" s="155" t="str">
        <v>2026-03-01 07:55 PST</v>
      </c>
      <c r="D13" s="155" t="str">
        <v>2026-03-01</v>
      </c>
      <c r="E13" s="155" t="str">
        <v>March</v>
      </c>
      <c r="F13" s="154" t="str">
        <v>Accepted</v>
      </c>
      <c r="G13" s="155" t="str">
        <v>230</v>
      </c>
      <c r="H13" s="153" t="n">
        <v>230</v>
      </c>
      <c r="I13" s="155" t="str">
        <v>SW</v>
      </c>
      <c r="J13" s="153" t="n">
        <v>50</v>
      </c>
      <c r="K13" s="155" t="str">
        <v>NE</v>
      </c>
      <c r="L13" s="153" t="n">
        <v>5</v>
      </c>
      <c r="M13" s="153" t="n">
        <f>IF(F13="Accepted",L13*1.150779448,"")</f>
        <v>5.75389724</v>
      </c>
      <c r="N13" s="163"/>
      <c r="O13" s="163"/>
      <c r="P13" s="163" t="str">
        <f>IF(F13&lt;&gt;"Accepted","",IF(AND(N13="",O13=""),"",MAX(N13,O13)*1.150779448))</f>
      </c>
      <c r="Q13" s="175" t="str">
        <v>KEDW 011555Z AUTO 23005KT 10SM CLR 15/08 A3003 RMK AO2 SLP157 T01480078 $</v>
      </c>
    </row>
    <row r="14" hidden="0">
      <c r="A14" s="150" t="str">
        <v>2026-03-01 16:00 UTC</v>
      </c>
      <c r="B14" s="155" t="str">
        <v>2026-03-01 16:55 UTC</v>
      </c>
      <c r="C14" s="155" t="str">
        <v>2026-03-01 08:55 PST</v>
      </c>
      <c r="D14" s="155" t="str">
        <v>2026-03-01</v>
      </c>
      <c r="E14" s="155" t="str">
        <v>March</v>
      </c>
      <c r="F14" s="154" t="str">
        <v>Accepted</v>
      </c>
      <c r="G14" s="155" t="str">
        <v>200</v>
      </c>
      <c r="H14" s="153" t="n">
        <v>200</v>
      </c>
      <c r="I14" s="155" t="str">
        <v>S</v>
      </c>
      <c r="J14" s="153" t="n">
        <v>20</v>
      </c>
      <c r="K14" s="155" t="str">
        <v>N</v>
      </c>
      <c r="L14" s="153" t="n">
        <v>7</v>
      </c>
      <c r="M14" s="153" t="n">
        <f>IF(F14="Accepted",L14*1.150779448,"")</f>
        <v>8.055456136</v>
      </c>
      <c r="N14" s="163"/>
      <c r="O14" s="163"/>
      <c r="P14" s="163" t="str">
        <f>IF(F14&lt;&gt;"Accepted","",IF(AND(N14="",O14=""),"",MAX(N14,O14)*1.150779448))</f>
      </c>
      <c r="Q14" s="175" t="str">
        <v>KEDW 011655Z AUTO 20007KT 10SM CLR 19/07 A3003 RMK AO2 SLP157 T01920070 $</v>
      </c>
    </row>
    <row r="15" hidden="0">
      <c r="A15" s="150" t="str">
        <v>2026-03-01 17:00 UTC</v>
      </c>
      <c r="B15" s="155" t="str">
        <v>2026-03-01 17:55 UTC</v>
      </c>
      <c r="C15" s="155" t="str">
        <v>2026-03-01 09:55 PST</v>
      </c>
      <c r="D15" s="155" t="str">
        <v>2026-03-01</v>
      </c>
      <c r="E15" s="155" t="str">
        <v>March</v>
      </c>
      <c r="F15" s="154" t="str">
        <v>Accepted</v>
      </c>
      <c r="G15" s="155" t="str">
        <v>210</v>
      </c>
      <c r="H15" s="153" t="n">
        <v>210</v>
      </c>
      <c r="I15" s="155" t="str">
        <v>SW</v>
      </c>
      <c r="J15" s="153" t="n">
        <v>30</v>
      </c>
      <c r="K15" s="155" t="str">
        <v>NE</v>
      </c>
      <c r="L15" s="153" t="n">
        <v>6</v>
      </c>
      <c r="M15" s="153" t="n">
        <f>IF(F15="Accepted",L15*1.150779448,"")</f>
        <v>6.904676688</v>
      </c>
      <c r="N15" s="163"/>
      <c r="O15" s="163"/>
      <c r="P15" s="163" t="str">
        <f>IF(F15&lt;&gt;"Accepted","",IF(AND(N15="",O15=""),"",MAX(N15,O15)*1.150779448))</f>
      </c>
      <c r="Q15" s="175" t="str">
        <v>KEDW 011755Z 21006KT 90SM FEW250 21/07 A3003 RMK AO2A SLP156 T02140069 10214 20085 52005</v>
      </c>
    </row>
    <row r="16" hidden="0">
      <c r="A16" s="150" t="str">
        <v>2026-03-01 18:00 UTC</v>
      </c>
      <c r="B16" s="155" t="str">
        <v>2026-03-01 18:55 UTC</v>
      </c>
      <c r="C16" s="155" t="str">
        <v>2026-03-01 10:55 PST</v>
      </c>
      <c r="D16" s="155" t="str">
        <v>2026-03-01</v>
      </c>
      <c r="E16" s="155" t="str">
        <v>March</v>
      </c>
      <c r="F16" s="154" t="str">
        <v>Accepted</v>
      </c>
      <c r="G16" s="155" t="str">
        <v>230</v>
      </c>
      <c r="H16" s="153" t="n">
        <v>230</v>
      </c>
      <c r="I16" s="155" t="str">
        <v>SW</v>
      </c>
      <c r="J16" s="153" t="n">
        <v>50</v>
      </c>
      <c r="K16" s="155" t="str">
        <v>NE</v>
      </c>
      <c r="L16" s="153" t="n">
        <v>14</v>
      </c>
      <c r="M16" s="153" t="n">
        <f>IF(F16="Accepted",L16*1.150779448,"")</f>
        <v>16.110912272</v>
      </c>
      <c r="N16" s="163"/>
      <c r="O16" s="163"/>
      <c r="P16" s="163" t="str">
        <f>IF(F16&lt;&gt;"Accepted","",IF(AND(N16="",O16=""),"",MAX(N16,O16)*1.150779448))</f>
      </c>
      <c r="Q16" s="175" t="str">
        <v>KEDW 011855Z 23014KT 90SM FEW250 24/05 A3001 RMK AO2A SLP149 T02380047</v>
      </c>
    </row>
    <row r="17" hidden="0">
      <c r="A17" s="150" t="str">
        <v>2026-03-01 19:00 UTC</v>
      </c>
      <c r="B17" s="155" t="str">
        <v>2026-03-01 19:55 UTC</v>
      </c>
      <c r="C17" s="155" t="str">
        <v>2026-03-01 11:55 PST</v>
      </c>
      <c r="D17" s="155" t="str">
        <v>2026-03-01</v>
      </c>
      <c r="E17" s="155" t="str">
        <v>March</v>
      </c>
      <c r="F17" s="154" t="str">
        <v>Accepted</v>
      </c>
      <c r="G17" s="155" t="str">
        <v>250</v>
      </c>
      <c r="H17" s="153" t="n">
        <v>250</v>
      </c>
      <c r="I17" s="155" t="str">
        <v>W</v>
      </c>
      <c r="J17" s="153" t="n">
        <v>70</v>
      </c>
      <c r="K17" s="155" t="str">
        <v>E</v>
      </c>
      <c r="L17" s="153" t="n">
        <v>10</v>
      </c>
      <c r="M17" s="153" t="n">
        <f>IF(F17="Accepted",L17*1.150779448,"")</f>
        <v>11.50779448</v>
      </c>
      <c r="N17" s="163"/>
      <c r="O17" s="163"/>
      <c r="P17" s="163" t="str">
        <f>IF(F17&lt;&gt;"Accepted","",IF(AND(N17="",O17=""),"",MAX(N17,O17)*1.150779448))</f>
      </c>
      <c r="Q17" s="175" t="str">
        <v>KEDW 011955Z 25010KT 90SM FEW250 26/03 A3000 RMK AO2A SLP144 T02550034</v>
      </c>
    </row>
    <row r="18" hidden="0">
      <c r="A18" s="150" t="str">
        <v>2026-03-01 20:00 UTC</v>
      </c>
      <c r="B18" s="155" t="str">
        <v>2026-03-01 20:55 UTC</v>
      </c>
      <c r="C18" s="155" t="str">
        <v>2026-03-01 12:55 PST</v>
      </c>
      <c r="D18" s="155" t="str">
        <v>2026-03-01</v>
      </c>
      <c r="E18" s="155" t="str">
        <v>March</v>
      </c>
      <c r="F18" s="154" t="str">
        <v>Accepted</v>
      </c>
      <c r="G18" s="155" t="str">
        <v>260</v>
      </c>
      <c r="H18" s="153" t="n">
        <v>260</v>
      </c>
      <c r="I18" s="155" t="str">
        <v>W</v>
      </c>
      <c r="J18" s="153" t="n">
        <v>80</v>
      </c>
      <c r="K18" s="155" t="str">
        <v>E</v>
      </c>
      <c r="L18" s="153" t="n">
        <v>10</v>
      </c>
      <c r="M18" s="153" t="n">
        <f>IF(F18="Accepted",L18*1.150779448,"")</f>
        <v>11.50779448</v>
      </c>
      <c r="N18" s="153" t="n">
        <v>18</v>
      </c>
      <c r="O18" s="163"/>
      <c r="P18" s="153" t="n">
        <f>IF(F18&lt;&gt;"Accepted","",IF(AND(N18="",O18=""),"",MAX(N18,O18)*1.150779448))</f>
        <v>20.714030064</v>
      </c>
      <c r="Q18" s="175" t="str">
        <v>KEDW 012055Z 26010G18KT 90SM FEW250 27/M02 A2997 RMK AO2A SLP133 T02741025 57021</v>
      </c>
    </row>
    <row r="19" hidden="0">
      <c r="A19" s="150" t="str">
        <v>2026-03-01 21:00 UTC</v>
      </c>
      <c r="B19" s="155" t="str">
        <v>2026-03-01 21:55 UTC</v>
      </c>
      <c r="C19" s="155" t="str">
        <v>2026-03-01 13:55 PST</v>
      </c>
      <c r="D19" s="155" t="str">
        <v>2026-03-01</v>
      </c>
      <c r="E19" s="155" t="str">
        <v>March</v>
      </c>
      <c r="F19" s="154" t="str">
        <v>Accepted</v>
      </c>
      <c r="G19" s="155" t="str">
        <v>320</v>
      </c>
      <c r="H19" s="153" t="n">
        <v>320</v>
      </c>
      <c r="I19" s="155" t="str">
        <v>NW</v>
      </c>
      <c r="J19" s="153" t="n">
        <v>140</v>
      </c>
      <c r="K19" s="155" t="str">
        <v>SE</v>
      </c>
      <c r="L19" s="153" t="n">
        <v>12</v>
      </c>
      <c r="M19" s="153" t="n">
        <f>IF(F19="Accepted",L19*1.150779448,"")</f>
        <v>13.809353376</v>
      </c>
      <c r="N19" s="163"/>
      <c r="O19" s="163"/>
      <c r="P19" s="163" t="str">
        <f>IF(F19&lt;&gt;"Accepted","",IF(AND(N19="",O19=""),"",MAX(N19,O19)*1.150779448))</f>
      </c>
      <c r="Q19" s="175" t="str">
        <v>KEDW 012155Z 32012KT 90SM SCT250 27/M04 A2996 RMK AO2A SLP129 T02741045</v>
      </c>
    </row>
    <row r="20" hidden="0">
      <c r="A20" s="150" t="str">
        <v>2026-03-01 22:00 UTC</v>
      </c>
      <c r="B20" s="155" t="str">
        <v>2026-03-01 22:55 UTC</v>
      </c>
      <c r="C20" s="155" t="str">
        <v>2026-03-01 14:55 PST</v>
      </c>
      <c r="D20" s="155" t="str">
        <v>2026-03-01</v>
      </c>
      <c r="E20" s="155" t="str">
        <v>March</v>
      </c>
      <c r="F20" s="154" t="str">
        <v>Accepted</v>
      </c>
      <c r="G20" s="155" t="str">
        <v>260</v>
      </c>
      <c r="H20" s="153" t="n">
        <v>260</v>
      </c>
      <c r="I20" s="155" t="str">
        <v>W</v>
      </c>
      <c r="J20" s="153" t="n">
        <v>80</v>
      </c>
      <c r="K20" s="155" t="str">
        <v>E</v>
      </c>
      <c r="L20" s="153" t="n">
        <v>10</v>
      </c>
      <c r="M20" s="153" t="n">
        <f>IF(F20="Accepted",L20*1.150779448,"")</f>
        <v>11.50779448</v>
      </c>
      <c r="N20" s="153" t="n">
        <v>18</v>
      </c>
      <c r="O20" s="153" t="n">
        <v>26</v>
      </c>
      <c r="P20" s="153" t="n">
        <f>IF(F20&lt;&gt;"Accepted","",IF(AND(N20="",O20=""),"",MAX(N20,O20)*1.150779448))</f>
        <v>29.920265648</v>
      </c>
      <c r="Q20" s="175" t="str">
        <v>KEDW 012255Z 26010G18KT 70SM SCT280 27/M00 A2995 RMK AO2A PK WND 23026/20 SLP127 T02691002</v>
      </c>
    </row>
    <row r="21" hidden="0">
      <c r="A21" s="150" t="str">
        <v>2026-03-01 23:00 UTC</v>
      </c>
      <c r="B21" s="155" t="str">
        <v>2026-03-01 23:55 UTC</v>
      </c>
      <c r="C21" s="155" t="str">
        <v>2026-03-01 15:55 PST</v>
      </c>
      <c r="D21" s="155" t="str">
        <v>2026-03-01</v>
      </c>
      <c r="E21" s="155" t="str">
        <v>March</v>
      </c>
      <c r="F21" s="154" t="str">
        <v>Accepted</v>
      </c>
      <c r="G21" s="155" t="str">
        <v>300</v>
      </c>
      <c r="H21" s="153" t="n">
        <v>300</v>
      </c>
      <c r="I21" s="155" t="str">
        <v>NW</v>
      </c>
      <c r="J21" s="153" t="n">
        <v>120</v>
      </c>
      <c r="K21" s="155" t="str">
        <v>SE</v>
      </c>
      <c r="L21" s="153" t="n">
        <v>12</v>
      </c>
      <c r="M21" s="153" t="n">
        <f>IF(F21="Accepted",L21*1.150779448,"")</f>
        <v>13.809353376</v>
      </c>
      <c r="N21" s="163"/>
      <c r="O21" s="163"/>
      <c r="P21" s="163" t="str">
        <f>IF(F21&lt;&gt;"Accepted","",IF(AND(N21="",O21=""),"",MAX(N21,O21)*1.150779448))</f>
      </c>
      <c r="Q21" s="175" t="str">
        <v>KEDW 012355Z 30012KT 70SM SCT250 26/M01 A2994 RMK AO2A SLP125 T02551006 10278 20214 57009</v>
      </c>
    </row>
    <row r="22" hidden="0">
      <c r="A22" s="150" t="str">
        <v>2026-03-02 00:00 UTC</v>
      </c>
      <c r="B22" s="155" t="str">
        <v>2026-03-02 00:55 UTC</v>
      </c>
      <c r="C22" s="155" t="str">
        <v>2026-03-01 16:55 PST</v>
      </c>
      <c r="D22" s="155" t="str">
        <v>2026-03-01</v>
      </c>
      <c r="E22" s="155" t="str">
        <v>March</v>
      </c>
      <c r="F22" s="154" t="str">
        <v>Accepted</v>
      </c>
      <c r="G22" s="155" t="str">
        <v>290</v>
      </c>
      <c r="H22" s="153" t="n">
        <v>290</v>
      </c>
      <c r="I22" s="155" t="str">
        <v>W</v>
      </c>
      <c r="J22" s="153" t="n">
        <v>110</v>
      </c>
      <c r="K22" s="155" t="str">
        <v>E</v>
      </c>
      <c r="L22" s="153" t="n">
        <v>7</v>
      </c>
      <c r="M22" s="153" t="n">
        <f>IF(F22="Accepted",L22*1.150779448,"")</f>
        <v>8.055456136</v>
      </c>
      <c r="N22" s="163"/>
      <c r="O22" s="163"/>
      <c r="P22" s="163" t="str">
        <f>IF(F22&lt;&gt;"Accepted","",IF(AND(N22="",O22=""),"",MAX(N22,O22)*1.150779448))</f>
      </c>
      <c r="Q22" s="175" t="str">
        <v>KEDW 020055Z 29007KT 70SM SCT300 24/02 A2994 RMK AO2A SLP128 T02430024</v>
      </c>
    </row>
    <row r="23" hidden="0">
      <c r="A23" s="150" t="str">
        <v>2026-03-02 01:00 UTC</v>
      </c>
      <c r="B23" s="155" t="str">
        <v>2026-03-02 01:55 UTC</v>
      </c>
      <c r="C23" s="155" t="str">
        <v>2026-03-01 17:55 PST</v>
      </c>
      <c r="D23" s="155" t="str">
        <v>2026-03-01</v>
      </c>
      <c r="E23" s="155" t="str">
        <v>March</v>
      </c>
      <c r="F23" s="154" t="str">
        <v>Accepted</v>
      </c>
      <c r="G23" s="155" t="str">
        <v>250</v>
      </c>
      <c r="H23" s="153" t="n">
        <v>250</v>
      </c>
      <c r="I23" s="155" t="str">
        <v>W</v>
      </c>
      <c r="J23" s="153" t="n">
        <v>70</v>
      </c>
      <c r="K23" s="155" t="str">
        <v>E</v>
      </c>
      <c r="L23" s="153" t="n">
        <v>6</v>
      </c>
      <c r="M23" s="153" t="n">
        <f>IF(F23="Accepted",L23*1.150779448,"")</f>
        <v>6.904676688</v>
      </c>
      <c r="N23" s="163"/>
      <c r="O23" s="163"/>
      <c r="P23" s="163" t="str">
        <f>IF(F23&lt;&gt;"Accepted","",IF(AND(N23="",O23=""),"",MAX(N23,O23)*1.150779448))</f>
      </c>
      <c r="Q23" s="175" t="str">
        <v>KEDW 020155Z 25006KT 60SM FEW140 BKN250 21/05 A2995 RMK AO2A SLP132 T02110046</v>
      </c>
    </row>
    <row r="24" hidden="0">
      <c r="A24" s="150" t="str">
        <v>2026-03-02 02:00 UTC</v>
      </c>
      <c r="B24" s="155" t="str">
        <v>2026-03-02 02:55 UTC</v>
      </c>
      <c r="C24" s="155" t="str">
        <v>2026-03-01 18:55 PST</v>
      </c>
      <c r="D24" s="155" t="str">
        <v>2026-03-01</v>
      </c>
      <c r="E24" s="155" t="str">
        <v>March</v>
      </c>
      <c r="F24" s="154" t="str">
        <v>Accepted</v>
      </c>
      <c r="G24" s="155" t="str">
        <v>250</v>
      </c>
      <c r="H24" s="153" t="n">
        <v>250</v>
      </c>
      <c r="I24" s="155" t="str">
        <v>W</v>
      </c>
      <c r="J24" s="153" t="n">
        <v>70</v>
      </c>
      <c r="K24" s="155" t="str">
        <v>E</v>
      </c>
      <c r="L24" s="153" t="n">
        <v>7</v>
      </c>
      <c r="M24" s="153" t="n">
        <f>IF(F24="Accepted",L24*1.150779448,"")</f>
        <v>8.055456136</v>
      </c>
      <c r="N24" s="163"/>
      <c r="O24" s="163"/>
      <c r="P24" s="163" t="str">
        <f>IF(F24&lt;&gt;"Accepted","",IF(AND(N24="",O24=""),"",MAX(N24,O24)*1.150779448))</f>
      </c>
      <c r="Q24" s="175" t="str">
        <v>KEDW 020255Z AUTO 25007KT 10SM OVC150 19/08 A2996 RMK AO2 SLP136 T01920079 52006 $</v>
      </c>
    </row>
    <row r="25" hidden="0">
      <c r="A25" s="150" t="str">
        <v>2026-03-02 03:00 UTC</v>
      </c>
      <c r="B25" s="155" t="str">
        <v>2026-03-02 03:55 UTC</v>
      </c>
      <c r="C25" s="155" t="str">
        <v>2026-03-01 19:55 PST</v>
      </c>
      <c r="D25" s="155" t="str">
        <v>2026-03-01</v>
      </c>
      <c r="E25" s="155" t="str">
        <v>March</v>
      </c>
      <c r="F25" s="154" t="str">
        <v>Accepted</v>
      </c>
      <c r="G25" s="155" t="str">
        <v>240</v>
      </c>
      <c r="H25" s="153" t="n">
        <v>240</v>
      </c>
      <c r="I25" s="155" t="str">
        <v>SW</v>
      </c>
      <c r="J25" s="153" t="n">
        <v>60</v>
      </c>
      <c r="K25" s="155" t="str">
        <v>NE</v>
      </c>
      <c r="L25" s="153" t="n">
        <v>10</v>
      </c>
      <c r="M25" s="153" t="n">
        <f>IF(F25="Accepted",L25*1.150779448,"")</f>
        <v>11.50779448</v>
      </c>
      <c r="N25" s="163"/>
      <c r="O25" s="163"/>
      <c r="P25" s="163" t="str">
        <f>IF(F25&lt;&gt;"Accepted","",IF(AND(N25="",O25=""),"",MAX(N25,O25)*1.150779448))</f>
      </c>
      <c r="Q25" s="175" t="str">
        <v>KEDW 020355Z AUTO 24010KT 10SM BKN140 19/08 A2997 RMK AO2 SLP136 T01880084 $</v>
      </c>
    </row>
    <row r="26" hidden="0">
      <c r="A26" s="150" t="str">
        <v>2026-03-02 04:00 UTC</v>
      </c>
      <c r="B26" s="155" t="str">
        <v>2026-03-02 04:55 UTC</v>
      </c>
      <c r="C26" s="155" t="str">
        <v>2026-03-01 20:55 PST</v>
      </c>
      <c r="D26" s="155" t="str">
        <v>2026-03-01</v>
      </c>
      <c r="E26" s="155" t="str">
        <v>March</v>
      </c>
      <c r="F26" s="154" t="str">
        <v>Accepted</v>
      </c>
      <c r="G26" s="155" t="str">
        <v>260</v>
      </c>
      <c r="H26" s="153" t="n">
        <v>260</v>
      </c>
      <c r="I26" s="155" t="str">
        <v>W</v>
      </c>
      <c r="J26" s="153" t="n">
        <v>80</v>
      </c>
      <c r="K26" s="155" t="str">
        <v>E</v>
      </c>
      <c r="L26" s="153" t="n">
        <v>7</v>
      </c>
      <c r="M26" s="153" t="n">
        <f>IF(F26="Accepted",L26*1.150779448,"")</f>
        <v>8.055456136</v>
      </c>
      <c r="N26" s="163"/>
      <c r="O26" s="163"/>
      <c r="P26" s="163" t="str">
        <f>IF(F26&lt;&gt;"Accepted","",IF(AND(N26="",O26=""),"",MAX(N26,O26)*1.150779448))</f>
      </c>
      <c r="Q26" s="175" t="str">
        <v>KEDW 020455Z AUTO 26007KT 10SM SCT160 17/09 A2999 RMK AO2 SLP142 T01690088 $</v>
      </c>
    </row>
    <row r="27" hidden="0">
      <c r="A27" s="150" t="str">
        <v>2026-03-02 05:00 UTC</v>
      </c>
      <c r="B27" s="155" t="str">
        <v>2026-03-02 05:55 UTC</v>
      </c>
      <c r="C27" s="155" t="str">
        <v>2026-03-01 21:55 PST</v>
      </c>
      <c r="D27" s="155" t="str">
        <v>2026-03-01</v>
      </c>
      <c r="E27" s="155" t="str">
        <v>March</v>
      </c>
      <c r="F27" s="154" t="str">
        <v>Accepted</v>
      </c>
      <c r="G27" s="155" t="str">
        <v>250</v>
      </c>
      <c r="H27" s="153" t="n">
        <v>250</v>
      </c>
      <c r="I27" s="155" t="str">
        <v>W</v>
      </c>
      <c r="J27" s="153" t="n">
        <v>70</v>
      </c>
      <c r="K27" s="155" t="str">
        <v>E</v>
      </c>
      <c r="L27" s="153" t="n">
        <v>7</v>
      </c>
      <c r="M27" s="153" t="n">
        <f>IF(F27="Accepted",L27*1.150779448,"")</f>
        <v>8.055456136</v>
      </c>
      <c r="N27" s="163"/>
      <c r="O27" s="163"/>
      <c r="P27" s="163" t="str">
        <f>IF(F27&lt;&gt;"Accepted","",IF(AND(N27="",O27=""),"",MAX(N27,O27)*1.150779448))</f>
      </c>
      <c r="Q27" s="175" t="str">
        <v>KEDW 020555Z AUTO 25007KT 10SM CLR 15/09 A2998 RMK AO2 SLP138 T01530085 10255 20152 50007 $</v>
      </c>
    </row>
    <row r="28" hidden="0">
      <c r="A28" s="150" t="str">
        <v>2026-03-02 06:00 UTC</v>
      </c>
      <c r="B28" s="155" t="str">
        <v>2026-03-02 06:55 UTC</v>
      </c>
      <c r="C28" s="155" t="str">
        <v>2026-03-01 22:55 PST</v>
      </c>
      <c r="D28" s="155" t="str">
        <v>2026-03-01</v>
      </c>
      <c r="E28" s="155" t="str">
        <v>March</v>
      </c>
      <c r="F28" s="154" t="str">
        <v>Accepted</v>
      </c>
      <c r="G28" s="155" t="str">
        <v>260</v>
      </c>
      <c r="H28" s="153" t="n">
        <v>260</v>
      </c>
      <c r="I28" s="155" t="str">
        <v>W</v>
      </c>
      <c r="J28" s="153" t="n">
        <v>80</v>
      </c>
      <c r="K28" s="155" t="str">
        <v>E</v>
      </c>
      <c r="L28" s="153" t="n">
        <v>11</v>
      </c>
      <c r="M28" s="153" t="n">
        <f>IF(F28="Accepted",L28*1.150779448,"")</f>
        <v>12.658573928</v>
      </c>
      <c r="N28" s="163"/>
      <c r="O28" s="163"/>
      <c r="P28" s="163" t="str">
        <f>IF(F28&lt;&gt;"Accepted","",IF(AND(N28="",O28=""),"",MAX(N28,O28)*1.150779448))</f>
      </c>
      <c r="Q28" s="175" t="str">
        <v>KEDW 020655Z AUTO 26011KT 10SM CLR 17/08 A2997 RMK AO2 SLP132 T01660083 $</v>
      </c>
    </row>
    <row r="29" hidden="0">
      <c r="A29" s="150" t="str">
        <v>2026-03-02 07:00 UTC</v>
      </c>
      <c r="B29" s="155" t="str">
        <v>2026-03-02 07:55 UTC</v>
      </c>
      <c r="C29" s="155" t="str">
        <v>2026-03-01 23:55 PST</v>
      </c>
      <c r="D29" s="155" t="str">
        <v>2026-03-01</v>
      </c>
      <c r="E29" s="155" t="str">
        <v>March</v>
      </c>
      <c r="F29" s="154" t="str">
        <v>Accepted</v>
      </c>
      <c r="G29" s="155" t="str">
        <v>250</v>
      </c>
      <c r="H29" s="153" t="n">
        <v>250</v>
      </c>
      <c r="I29" s="155" t="str">
        <v>W</v>
      </c>
      <c r="J29" s="153" t="n">
        <v>70</v>
      </c>
      <c r="K29" s="155" t="str">
        <v>E</v>
      </c>
      <c r="L29" s="153" t="n">
        <v>4</v>
      </c>
      <c r="M29" s="153" t="n">
        <f>IF(F29="Accepted",L29*1.150779448,"")</f>
        <v>4.603117792</v>
      </c>
      <c r="N29" s="163"/>
      <c r="O29" s="163"/>
      <c r="P29" s="163" t="str">
        <f>IF(F29&lt;&gt;"Accepted","",IF(AND(N29="",O29=""),"",MAX(N29,O29)*1.150779448))</f>
      </c>
      <c r="Q29" s="175" t="str">
        <v>KEDW 020755Z AUTO 25004KT 10SM CLR 14/08 A2997 RMK AO2 SLP132 T01350083 402780085 $</v>
      </c>
    </row>
    <row r="30" hidden="0">
      <c r="A30" s="150" t="str">
        <v>2026-03-02 08:00 UTC</v>
      </c>
      <c r="B30" s="155" t="str">
        <v>2026-03-02 08:55 UTC</v>
      </c>
      <c r="C30" s="155" t="str">
        <v>2026-03-02 00:55 PST</v>
      </c>
      <c r="D30" s="155" t="str">
        <v>2026-03-02</v>
      </c>
      <c r="E30" s="155" t="str">
        <v>March</v>
      </c>
      <c r="F30" s="154" t="str">
        <v>Accepted</v>
      </c>
      <c r="G30" s="155" t="str">
        <v>240</v>
      </c>
      <c r="H30" s="153" t="n">
        <v>240</v>
      </c>
      <c r="I30" s="155" t="str">
        <v>SW</v>
      </c>
      <c r="J30" s="153" t="n">
        <v>60</v>
      </c>
      <c r="K30" s="155" t="str">
        <v>NE</v>
      </c>
      <c r="L30" s="153" t="n">
        <v>7</v>
      </c>
      <c r="M30" s="153" t="n">
        <f>IF(F30="Accepted",L30*1.150779448,"")</f>
        <v>8.055456136</v>
      </c>
      <c r="N30" s="163"/>
      <c r="O30" s="163"/>
      <c r="P30" s="163" t="str">
        <f>IF(F30&lt;&gt;"Accepted","",IF(AND(N30="",O30=""),"",MAX(N30,O30)*1.150779448))</f>
      </c>
      <c r="Q30" s="175" t="str">
        <v>KEDW 020855Z AUTO 24007KT 10SM CLR 13/09 A2995 RMK AO2 SLP125 T01320085 57009 $</v>
      </c>
    </row>
    <row r="31" hidden="0">
      <c r="A31" s="150" t="str">
        <v>2026-03-02 09:00 UTC</v>
      </c>
      <c r="B31" s="155" t="str">
        <v>2026-03-02 09:55 UTC</v>
      </c>
      <c r="C31" s="155" t="str">
        <v>2026-03-02 01:55 PST</v>
      </c>
      <c r="D31" s="155" t="str">
        <v>2026-03-02</v>
      </c>
      <c r="E31" s="155" t="str">
        <v>March</v>
      </c>
      <c r="F31" s="154" t="str">
        <v>Accepted</v>
      </c>
      <c r="G31" s="155" t="str">
        <v>230</v>
      </c>
      <c r="H31" s="153" t="n">
        <v>230</v>
      </c>
      <c r="I31" s="155" t="str">
        <v>SW</v>
      </c>
      <c r="J31" s="153" t="n">
        <v>50</v>
      </c>
      <c r="K31" s="155" t="str">
        <v>NE</v>
      </c>
      <c r="L31" s="153" t="n">
        <v>9</v>
      </c>
      <c r="M31" s="153" t="n">
        <f>IF(F31="Accepted",L31*1.150779448,"")</f>
        <v>10.357015032</v>
      </c>
      <c r="N31" s="163"/>
      <c r="O31" s="163"/>
      <c r="P31" s="163" t="str">
        <f>IF(F31&lt;&gt;"Accepted","",IF(AND(N31="",O31=""),"",MAX(N31,O31)*1.150779448))</f>
      </c>
      <c r="Q31" s="175" t="str">
        <v>KEDW 020955Z AUTO 23009KT 10SM CLR 12/09 A2994 RMK AO2 SLP122 T01220085 $</v>
      </c>
    </row>
    <row r="32" hidden="0">
      <c r="A32" s="150" t="str">
        <v>2026-03-02 10:00 UTC</v>
      </c>
      <c r="B32" s="155" t="str">
        <v>2026-03-02 10:55 UTC</v>
      </c>
      <c r="C32" s="155" t="str">
        <v>2026-03-02 02:55 PST</v>
      </c>
      <c r="D32" s="155" t="str">
        <v>2026-03-02</v>
      </c>
      <c r="E32" s="155" t="str">
        <v>March</v>
      </c>
      <c r="F32" s="154" t="str">
        <v>Accepted</v>
      </c>
      <c r="G32" s="155" t="str">
        <v>240</v>
      </c>
      <c r="H32" s="153" t="n">
        <v>240</v>
      </c>
      <c r="I32" s="155" t="str">
        <v>SW</v>
      </c>
      <c r="J32" s="153" t="n">
        <v>60</v>
      </c>
      <c r="K32" s="155" t="str">
        <v>NE</v>
      </c>
      <c r="L32" s="153" t="n">
        <v>9</v>
      </c>
      <c r="M32" s="153" t="n">
        <f>IF(F32="Accepted",L32*1.150779448,"")</f>
        <v>10.357015032</v>
      </c>
      <c r="N32" s="163"/>
      <c r="O32" s="163"/>
      <c r="P32" s="163" t="str">
        <f>IF(F32&lt;&gt;"Accepted","",IF(AND(N32="",O32=""),"",MAX(N32,O32)*1.150779448))</f>
      </c>
      <c r="Q32" s="175" t="str">
        <v>KEDW 021055Z AUTO 24009KT 10SM CLR 12/09 A2993 RMK AO2 SLP120 T01200087 $</v>
      </c>
    </row>
    <row r="33" hidden="0">
      <c r="A33" s="150" t="str">
        <v>2026-03-02 11:00 UTC</v>
      </c>
      <c r="B33" s="155" t="str">
        <v>2026-03-02 11:55 UTC</v>
      </c>
      <c r="C33" s="155" t="str">
        <v>2026-03-02 03:55 PST</v>
      </c>
      <c r="D33" s="155" t="str">
        <v>2026-03-02</v>
      </c>
      <c r="E33" s="155" t="str">
        <v>March</v>
      </c>
      <c r="F33" s="154" t="str">
        <v>Accepted</v>
      </c>
      <c r="G33" s="155" t="str">
        <v>250</v>
      </c>
      <c r="H33" s="153" t="n">
        <v>250</v>
      </c>
      <c r="I33" s="155" t="str">
        <v>W</v>
      </c>
      <c r="J33" s="153" t="n">
        <v>70</v>
      </c>
      <c r="K33" s="155" t="str">
        <v>E</v>
      </c>
      <c r="L33" s="153" t="n">
        <v>10</v>
      </c>
      <c r="M33" s="153" t="n">
        <f>IF(F33="Accepted",L33*1.150779448,"")</f>
        <v>11.50779448</v>
      </c>
      <c r="N33" s="163"/>
      <c r="O33" s="163"/>
      <c r="P33" s="163" t="str">
        <f>IF(F33&lt;&gt;"Accepted","",IF(AND(N33="",O33=""),"",MAX(N33,O33)*1.150779448))</f>
      </c>
      <c r="Q33" s="175" t="str">
        <v>KEDW 021155Z AUTO 25010KT 10SM CLR 13/09 A2992 RMK AO2 SLP116 T01330088 10166 20115 57010 $</v>
      </c>
    </row>
    <row r="34" hidden="0">
      <c r="A34" s="150" t="str">
        <v>2026-03-02 12:00 UTC</v>
      </c>
      <c r="B34" s="155" t="str">
        <v>2026-03-02 12:55 UTC</v>
      </c>
      <c r="C34" s="155" t="str">
        <v>2026-03-02 04:55 PST</v>
      </c>
      <c r="D34" s="155" t="str">
        <v>2026-03-02</v>
      </c>
      <c r="E34" s="155" t="str">
        <v>March</v>
      </c>
      <c r="F34" s="154" t="str">
        <v>Accepted</v>
      </c>
      <c r="G34" s="155" t="str">
        <v>240</v>
      </c>
      <c r="H34" s="153" t="n">
        <v>240</v>
      </c>
      <c r="I34" s="155" t="str">
        <v>SW</v>
      </c>
      <c r="J34" s="153" t="n">
        <v>60</v>
      </c>
      <c r="K34" s="155" t="str">
        <v>NE</v>
      </c>
      <c r="L34" s="153" t="n">
        <v>9</v>
      </c>
      <c r="M34" s="153" t="n">
        <f>IF(F34="Accepted",L34*1.150779448,"")</f>
        <v>10.357015032</v>
      </c>
      <c r="N34" s="163"/>
      <c r="O34" s="163"/>
      <c r="P34" s="163" t="str">
        <f>IF(F34&lt;&gt;"Accepted","",IF(AND(N34="",O34=""),"",MAX(N34,O34)*1.150779448))</f>
      </c>
      <c r="Q34" s="175" t="str">
        <v>KEDW 021255Z AUTO 24009KT 10SM CLR 12/09 A2993 RMK AO2 SLP121 T01190086 $</v>
      </c>
    </row>
    <row r="35" hidden="0">
      <c r="A35" s="150" t="str">
        <v>2026-03-02 13:00 UTC</v>
      </c>
      <c r="B35" s="155" t="str">
        <v>2026-03-02 13:55 UTC</v>
      </c>
      <c r="C35" s="155" t="str">
        <v>2026-03-02 05:55 PST</v>
      </c>
      <c r="D35" s="155" t="str">
        <v>2026-03-02</v>
      </c>
      <c r="E35" s="155" t="str">
        <v>March</v>
      </c>
      <c r="F35" s="154" t="str">
        <v>Accepted</v>
      </c>
      <c r="G35" s="155" t="str">
        <v>240</v>
      </c>
      <c r="H35" s="153" t="n">
        <v>240</v>
      </c>
      <c r="I35" s="155" t="str">
        <v>SW</v>
      </c>
      <c r="J35" s="153" t="n">
        <v>60</v>
      </c>
      <c r="K35" s="155" t="str">
        <v>NE</v>
      </c>
      <c r="L35" s="153" t="n">
        <v>9</v>
      </c>
      <c r="M35" s="153" t="n">
        <f>IF(F35="Accepted",L35*1.150779448,"")</f>
        <v>10.357015032</v>
      </c>
      <c r="N35" s="163"/>
      <c r="O35" s="163"/>
      <c r="P35" s="163" t="str">
        <f>IF(F35&lt;&gt;"Accepted","",IF(AND(N35="",O35=""),"",MAX(N35,O35)*1.150779448))</f>
      </c>
      <c r="Q35" s="175" t="str">
        <v>KEDW 021355Z 24009KT 40SM FEW120 FEW270 12/09 A2994 RMK AO2A SLP126 T01150091</v>
      </c>
    </row>
    <row r="36" hidden="0">
      <c r="A36" s="150" t="str">
        <v>2026-03-02 14:00 UTC</v>
      </c>
      <c r="B36" s="155" t="str">
        <v>2026-03-02 14:55 UTC</v>
      </c>
      <c r="C36" s="155" t="str">
        <v>2026-03-02 06:55 PST</v>
      </c>
      <c r="D36" s="155" t="str">
        <v>2026-03-02</v>
      </c>
      <c r="E36" s="155" t="str">
        <v>March</v>
      </c>
      <c r="F36" s="154" t="str">
        <v>Accepted</v>
      </c>
      <c r="G36" s="155" t="str">
        <v>250</v>
      </c>
      <c r="H36" s="153" t="n">
        <v>250</v>
      </c>
      <c r="I36" s="155" t="str">
        <v>W</v>
      </c>
      <c r="J36" s="153" t="n">
        <v>70</v>
      </c>
      <c r="K36" s="155" t="str">
        <v>E</v>
      </c>
      <c r="L36" s="153" t="n">
        <v>7</v>
      </c>
      <c r="M36" s="153" t="n">
        <f>IF(F36="Accepted",L36*1.150779448,"")</f>
        <v>8.055456136</v>
      </c>
      <c r="N36" s="163"/>
      <c r="O36" s="163"/>
      <c r="P36" s="163" t="str">
        <f>IF(F36&lt;&gt;"Accepted","",IF(AND(N36="",O36=""),"",MAX(N36,O36)*1.150779448))</f>
      </c>
      <c r="Q36" s="175" t="str">
        <v>KEDW 021455Z 25007KT 50SM FEW270 11/08 A2996 RMK AO2A SLP136 T01050077 52011</v>
      </c>
    </row>
    <row r="37" hidden="0">
      <c r="A37" s="150" t="str">
        <v>2026-03-02 15:00 UTC</v>
      </c>
      <c r="B37" s="155" t="str">
        <v>2026-03-02 15:55 UTC</v>
      </c>
      <c r="C37" s="155" t="str">
        <v>2026-03-02 07:55 PST</v>
      </c>
      <c r="D37" s="155" t="str">
        <v>2026-03-02</v>
      </c>
      <c r="E37" s="155" t="str">
        <v>March</v>
      </c>
      <c r="F37" s="154" t="str">
        <v>Accepted</v>
      </c>
      <c r="G37" s="155" t="str">
        <v>280</v>
      </c>
      <c r="H37" s="153" t="n">
        <v>280</v>
      </c>
      <c r="I37" s="155" t="str">
        <v>W</v>
      </c>
      <c r="J37" s="153" t="n">
        <v>100</v>
      </c>
      <c r="K37" s="155" t="str">
        <v>E</v>
      </c>
      <c r="L37" s="153" t="n">
        <v>13</v>
      </c>
      <c r="M37" s="153" t="n">
        <f>IF(F37="Accepted",L37*1.150779448,"")</f>
        <v>14.960132824</v>
      </c>
      <c r="N37" s="163"/>
      <c r="O37" s="163"/>
      <c r="P37" s="163" t="str">
        <f>IF(F37&lt;&gt;"Accepted","",IF(AND(N37="",O37=""),"",MAX(N37,O37)*1.150779448))</f>
      </c>
      <c r="Q37" s="175" t="str">
        <v>KEDW 021555Z 28013KT 40SM FEW270 15/07 A2998 RMK AO2A SLP140 T01460069</v>
      </c>
    </row>
    <row r="38" hidden="0">
      <c r="A38" s="150" t="str">
        <v>2026-03-02 16:00 UTC</v>
      </c>
      <c r="B38" s="155" t="str">
        <v>2026-03-02 16:55 UTC</v>
      </c>
      <c r="C38" s="155" t="str">
        <v>2026-03-02 08:55 PST</v>
      </c>
      <c r="D38" s="155" t="str">
        <v>2026-03-02</v>
      </c>
      <c r="E38" s="155" t="str">
        <v>March</v>
      </c>
      <c r="F38" s="154" t="str">
        <v>Accepted</v>
      </c>
      <c r="G38" s="155" t="str">
        <v>260</v>
      </c>
      <c r="H38" s="153" t="n">
        <v>260</v>
      </c>
      <c r="I38" s="155" t="str">
        <v>W</v>
      </c>
      <c r="J38" s="153" t="n">
        <v>80</v>
      </c>
      <c r="K38" s="155" t="str">
        <v>E</v>
      </c>
      <c r="L38" s="153" t="n">
        <v>12</v>
      </c>
      <c r="M38" s="153" t="n">
        <f>IF(F38="Accepted",L38*1.150779448,"")</f>
        <v>13.809353376</v>
      </c>
      <c r="N38" s="163"/>
      <c r="O38" s="163"/>
      <c r="P38" s="163" t="str">
        <f>IF(F38&lt;&gt;"Accepted","",IF(AND(N38="",O38=""),"",MAX(N38,O38)*1.150779448))</f>
      </c>
      <c r="Q38" s="175" t="str">
        <v>KEDW 021655Z 26012KT 40SM FEW270 17/06 A2998 RMK AO2A SLP140 T01660055</v>
      </c>
    </row>
    <row r="39" hidden="0">
      <c r="A39" s="150" t="str">
        <v>2026-03-02 17:00 UTC</v>
      </c>
      <c r="B39" s="155" t="str">
        <v>2026-03-02 17:55 UTC</v>
      </c>
      <c r="C39" s="155" t="str">
        <v>2026-03-02 09:55 PST</v>
      </c>
      <c r="D39" s="155" t="str">
        <v>2026-03-02</v>
      </c>
      <c r="E39" s="155" t="str">
        <v>March</v>
      </c>
      <c r="F39" s="154" t="str">
        <v>Accepted</v>
      </c>
      <c r="G39" s="155" t="str">
        <v>290</v>
      </c>
      <c r="H39" s="153" t="n">
        <v>290</v>
      </c>
      <c r="I39" s="155" t="str">
        <v>W</v>
      </c>
      <c r="J39" s="153" t="n">
        <v>110</v>
      </c>
      <c r="K39" s="155" t="str">
        <v>E</v>
      </c>
      <c r="L39" s="153" t="n">
        <v>17</v>
      </c>
      <c r="M39" s="153" t="n">
        <f>IF(F39="Accepted",L39*1.150779448,"")</f>
        <v>19.563250616</v>
      </c>
      <c r="N39" s="153" t="n">
        <v>19</v>
      </c>
      <c r="O39" s="163"/>
      <c r="P39" s="153" t="n">
        <f>IF(F39&lt;&gt;"Accepted","",IF(AND(N39="",O39=""),"",MAX(N39,O39)*1.150779448))</f>
        <v>21.864809512</v>
      </c>
      <c r="Q39" s="175" t="str">
        <v>KEDW 021755Z 29017G19KT 40SM FEW270 18/04 A2998 RMK AO2A LTG DSNT SE SLP140 T01820044 10182 20104 50006</v>
      </c>
    </row>
    <row r="40" hidden="0">
      <c r="A40" s="150" t="str">
        <v>2026-03-02 18:00 UTC</v>
      </c>
      <c r="B40" s="155" t="str">
        <v>2026-03-02 18:55 UTC</v>
      </c>
      <c r="C40" s="155" t="str">
        <v>2026-03-02 10:55 PST</v>
      </c>
      <c r="D40" s="155" t="str">
        <v>2026-03-02</v>
      </c>
      <c r="E40" s="155" t="str">
        <v>March</v>
      </c>
      <c r="F40" s="154" t="str">
        <v>Accepted</v>
      </c>
      <c r="G40" s="155" t="str">
        <v>280</v>
      </c>
      <c r="H40" s="153" t="n">
        <v>280</v>
      </c>
      <c r="I40" s="155" t="str">
        <v>W</v>
      </c>
      <c r="J40" s="153" t="n">
        <v>100</v>
      </c>
      <c r="K40" s="155" t="str">
        <v>E</v>
      </c>
      <c r="L40" s="153" t="n">
        <v>14</v>
      </c>
      <c r="M40" s="153" t="n">
        <f>IF(F40="Accepted",L40*1.150779448,"")</f>
        <v>16.110912272</v>
      </c>
      <c r="N40" s="163"/>
      <c r="O40" s="163"/>
      <c r="P40" s="163" t="str">
        <f>IF(F40&lt;&gt;"Accepted","",IF(AND(N40="",O40=""),"",MAX(N40,O40)*1.150779448))</f>
      </c>
      <c r="Q40" s="175" t="str">
        <v>KEDW 021855Z 28014KT 40SM FEW270 19/04 A2997 RMK AO2A SLP135 T01910041</v>
      </c>
    </row>
    <row r="41" hidden="0">
      <c r="A41" s="150" t="str">
        <v>2026-03-02 19:00 UTC</v>
      </c>
      <c r="B41" s="155" t="str">
        <v>2026-03-02 19:55 UTC</v>
      </c>
      <c r="C41" s="155" t="str">
        <v>2026-03-02 11:55 PST</v>
      </c>
      <c r="D41" s="155" t="str">
        <v>2026-03-02</v>
      </c>
      <c r="E41" s="155" t="str">
        <v>March</v>
      </c>
      <c r="F41" s="154" t="str">
        <v>Accepted</v>
      </c>
      <c r="G41" s="155" t="str">
        <v>290</v>
      </c>
      <c r="H41" s="153" t="n">
        <v>290</v>
      </c>
      <c r="I41" s="155" t="str">
        <v>W</v>
      </c>
      <c r="J41" s="153" t="n">
        <v>110</v>
      </c>
      <c r="K41" s="155" t="str">
        <v>E</v>
      </c>
      <c r="L41" s="153" t="n">
        <v>17</v>
      </c>
      <c r="M41" s="153" t="n">
        <f>IF(F41="Accepted",L41*1.150779448,"")</f>
        <v>19.563250616</v>
      </c>
      <c r="N41" s="153" t="n">
        <v>22</v>
      </c>
      <c r="O41" s="163"/>
      <c r="P41" s="153" t="n">
        <f>IF(F41&lt;&gt;"Accepted","",IF(AND(N41="",O41=""),"",MAX(N41,O41)*1.150779448))</f>
        <v>25.317147856</v>
      </c>
      <c r="Q41" s="175" t="str">
        <v>KEDW 021955Z 29017G22KT 40SM FEW270 20/04 A2996 RMK AO2A SLP133 T01970042</v>
      </c>
    </row>
    <row r="42" hidden="0">
      <c r="A42" s="150" t="str">
        <v>2026-03-02 20:00 UTC</v>
      </c>
      <c r="B42" s="155" t="str">
        <v>2026-03-02 20:55 UTC</v>
      </c>
      <c r="C42" s="155" t="str">
        <v>2026-03-02 12:55 PST</v>
      </c>
      <c r="D42" s="155" t="str">
        <v>2026-03-02</v>
      </c>
      <c r="E42" s="155" t="str">
        <v>March</v>
      </c>
      <c r="F42" s="154" t="str">
        <v>Accepted</v>
      </c>
      <c r="G42" s="155" t="str">
        <v>280</v>
      </c>
      <c r="H42" s="153" t="n">
        <v>280</v>
      </c>
      <c r="I42" s="155" t="str">
        <v>W</v>
      </c>
      <c r="J42" s="153" t="n">
        <v>100</v>
      </c>
      <c r="K42" s="155" t="str">
        <v>E</v>
      </c>
      <c r="L42" s="153" t="n">
        <v>11</v>
      </c>
      <c r="M42" s="153" t="n">
        <f>IF(F42="Accepted",L42*1.150779448,"")</f>
        <v>12.658573928</v>
      </c>
      <c r="N42" s="163"/>
      <c r="O42" s="163"/>
      <c r="P42" s="163" t="str">
        <f>IF(F42&lt;&gt;"Accepted","",IF(AND(N42="",O42=""),"",MAX(N42,O42)*1.150779448))</f>
      </c>
      <c r="Q42" s="175" t="str">
        <v>KEDW 022055Z 28011KT 60SM FEW070 FEW270 20/04 A2994 RMK AO2A SLP126 T02040040 57011</v>
      </c>
    </row>
    <row r="43" hidden="0">
      <c r="A43" s="150" t="str">
        <v>2026-03-02 21:00 UTC</v>
      </c>
      <c r="B43" s="155" t="str">
        <v>2026-03-02 21:55 UTC</v>
      </c>
      <c r="C43" s="155" t="str">
        <v>2026-03-02 13:55 PST</v>
      </c>
      <c r="D43" s="155" t="str">
        <v>2026-03-02</v>
      </c>
      <c r="E43" s="155" t="str">
        <v>March</v>
      </c>
      <c r="F43" s="154" t="str">
        <v>Accepted</v>
      </c>
      <c r="G43" s="155" t="str">
        <v>290</v>
      </c>
      <c r="H43" s="153" t="n">
        <v>290</v>
      </c>
      <c r="I43" s="155" t="str">
        <v>W</v>
      </c>
      <c r="J43" s="153" t="n">
        <v>110</v>
      </c>
      <c r="K43" s="155" t="str">
        <v>E</v>
      </c>
      <c r="L43" s="153" t="n">
        <v>11</v>
      </c>
      <c r="M43" s="153" t="n">
        <f>IF(F43="Accepted",L43*1.150779448,"")</f>
        <v>12.658573928</v>
      </c>
      <c r="N43" s="163"/>
      <c r="O43" s="163"/>
      <c r="P43" s="163" t="str">
        <f>IF(F43&lt;&gt;"Accepted","",IF(AND(N43="",O43=""),"",MAX(N43,O43)*1.150779448))</f>
      </c>
      <c r="Q43" s="175" t="str">
        <v>KEDW 022155Z 29011KT 60SM FEW080 FEW270 21/02 A2992 RMK AO2A SLP119 T02070020 $</v>
      </c>
    </row>
    <row r="44" hidden="0">
      <c r="A44" s="150" t="str">
        <v>2026-03-02 22:00 UTC</v>
      </c>
      <c r="B44" s="155" t="str">
        <v>2026-03-02 22:55 UTC</v>
      </c>
      <c r="C44" s="155" t="str">
        <v>2026-03-02 14:55 PST</v>
      </c>
      <c r="D44" s="155" t="str">
        <v>2026-03-02</v>
      </c>
      <c r="E44" s="155" t="str">
        <v>March</v>
      </c>
      <c r="F44" s="154" t="str">
        <v>Accepted</v>
      </c>
      <c r="G44" s="155" t="str">
        <v>280</v>
      </c>
      <c r="H44" s="153" t="n">
        <v>280</v>
      </c>
      <c r="I44" s="155" t="str">
        <v>W</v>
      </c>
      <c r="J44" s="153" t="n">
        <v>100</v>
      </c>
      <c r="K44" s="155" t="str">
        <v>E</v>
      </c>
      <c r="L44" s="153" t="n">
        <v>15</v>
      </c>
      <c r="M44" s="153" t="n">
        <f>IF(F44="Accepted",L44*1.150779448,"")</f>
        <v>17.261691719999998</v>
      </c>
      <c r="N44" s="163"/>
      <c r="O44" s="163"/>
      <c r="P44" s="163" t="str">
        <f>IF(F44&lt;&gt;"Accepted","",IF(AND(N44="",O44=""),"",MAX(N44,O44)*1.150779448))</f>
      </c>
      <c r="Q44" s="175" t="str">
        <v>KEDW 022255Z 28015KT 50SM FEW070 FEW300 21/M00 A2991 RMK AO2A SLP116 T02051002</v>
      </c>
    </row>
    <row r="45" hidden="0">
      <c r="A45" s="150" t="str">
        <v>2026-03-02 23:00 UTC</v>
      </c>
      <c r="B45" s="155" t="str">
        <v>2026-03-02 23:55 UTC</v>
      </c>
      <c r="C45" s="155" t="str">
        <v>2026-03-02 15:55 PST</v>
      </c>
      <c r="D45" s="155" t="str">
        <v>2026-03-02</v>
      </c>
      <c r="E45" s="155" t="str">
        <v>March</v>
      </c>
      <c r="F45" s="154" t="str">
        <v>Accepted</v>
      </c>
      <c r="G45" s="155" t="str">
        <v>290</v>
      </c>
      <c r="H45" s="153" t="n">
        <v>290</v>
      </c>
      <c r="I45" s="155" t="str">
        <v>W</v>
      </c>
      <c r="J45" s="153" t="n">
        <v>110</v>
      </c>
      <c r="K45" s="155" t="str">
        <v>E</v>
      </c>
      <c r="L45" s="153" t="n">
        <v>16</v>
      </c>
      <c r="M45" s="153" t="n">
        <f>IF(F45="Accepted",L45*1.150779448,"")</f>
        <v>18.412471168</v>
      </c>
      <c r="N45" s="163"/>
      <c r="O45" s="163"/>
      <c r="P45" s="163" t="str">
        <f>IF(F45&lt;&gt;"Accepted","",IF(AND(N45="",O45=""),"",MAX(N45,O45)*1.150779448))</f>
      </c>
      <c r="Q45" s="175" t="str">
        <v>KEDW 022355Z 29016KT 60SM FEW260 20/M00 A2991 RMK AO2A SLP116 T01971004 10208 20181 55009</v>
      </c>
    </row>
    <row r="46" hidden="0">
      <c r="A46" s="150" t="str">
        <v>2026-03-03 00:00 UTC</v>
      </c>
      <c r="B46" s="155" t="str">
        <v>2026-03-03 00:55 UTC</v>
      </c>
      <c r="C46" s="155" t="str">
        <v>2026-03-02 16:55 PST</v>
      </c>
      <c r="D46" s="155" t="str">
        <v>2026-03-02</v>
      </c>
      <c r="E46" s="155" t="str">
        <v>March</v>
      </c>
      <c r="F46" s="154" t="str">
        <v>Accepted</v>
      </c>
      <c r="G46" s="155" t="str">
        <v>270</v>
      </c>
      <c r="H46" s="153" t="n">
        <v>270</v>
      </c>
      <c r="I46" s="155" t="str">
        <v>W</v>
      </c>
      <c r="J46" s="153" t="n">
        <v>90</v>
      </c>
      <c r="K46" s="155" t="str">
        <v>E</v>
      </c>
      <c r="L46" s="153" t="n">
        <v>15</v>
      </c>
      <c r="M46" s="153" t="n">
        <f>IF(F46="Accepted",L46*1.150779448,"")</f>
        <v>17.261691719999998</v>
      </c>
      <c r="N46" s="163"/>
      <c r="O46" s="163"/>
      <c r="P46" s="163" t="str">
        <f>IF(F46&lt;&gt;"Accepted","",IF(AND(N46="",O46=""),"",MAX(N46,O46)*1.150779448))</f>
      </c>
      <c r="Q46" s="175" t="str">
        <v>KEDW 030055Z 27015KT 60SM FEW260 19/M01 A2991 RMK AO2A SLP119 T01851014</v>
      </c>
    </row>
    <row r="47" hidden="0">
      <c r="A47" s="150" t="str">
        <v>2026-03-03 01:00 UTC</v>
      </c>
      <c r="B47" s="155" t="str">
        <v>2026-03-03 01:55 UTC</v>
      </c>
      <c r="C47" s="155" t="str">
        <v>2026-03-02 17:55 PST</v>
      </c>
      <c r="D47" s="155" t="str">
        <v>2026-03-02</v>
      </c>
      <c r="E47" s="155" t="str">
        <v>March</v>
      </c>
      <c r="F47" s="154" t="str">
        <v>Accepted</v>
      </c>
      <c r="G47" s="155" t="str">
        <v>280</v>
      </c>
      <c r="H47" s="153" t="n">
        <v>280</v>
      </c>
      <c r="I47" s="155" t="str">
        <v>W</v>
      </c>
      <c r="J47" s="153" t="n">
        <v>100</v>
      </c>
      <c r="K47" s="155" t="str">
        <v>E</v>
      </c>
      <c r="L47" s="153" t="n">
        <v>13</v>
      </c>
      <c r="M47" s="153" t="n">
        <f>IF(F47="Accepted",L47*1.150779448,"")</f>
        <v>14.960132824</v>
      </c>
      <c r="N47" s="163"/>
      <c r="O47" s="153" t="n">
        <v>26</v>
      </c>
      <c r="P47" s="153" t="n">
        <f>IF(F47&lt;&gt;"Accepted","",IF(AND(N47="",O47=""),"",MAX(N47,O47)*1.150779448))</f>
        <v>29.920265648</v>
      </c>
      <c r="Q47" s="175" t="str">
        <v>KEDW 030155Z 28013KT 60SM FEW260 15/01 A2993 RMK AO2A PK WND 28026/29 SLP128 T01510012</v>
      </c>
    </row>
    <row r="48" hidden="0">
      <c r="A48" s="150" t="str">
        <v>2026-03-03 02:00 UTC</v>
      </c>
      <c r="B48" s="155" t="str">
        <v>2026-03-03 02:55 UTC</v>
      </c>
      <c r="C48" s="155" t="str">
        <v>2026-03-02 18:55 PST</v>
      </c>
      <c r="D48" s="155" t="str">
        <v>2026-03-02</v>
      </c>
      <c r="E48" s="155" t="str">
        <v>March</v>
      </c>
      <c r="F48" s="154" t="str">
        <v>Accepted</v>
      </c>
      <c r="G48" s="155" t="str">
        <v>250</v>
      </c>
      <c r="H48" s="153" t="n">
        <v>250</v>
      </c>
      <c r="I48" s="155" t="str">
        <v>W</v>
      </c>
      <c r="J48" s="153" t="n">
        <v>70</v>
      </c>
      <c r="K48" s="155" t="str">
        <v>E</v>
      </c>
      <c r="L48" s="153" t="n">
        <v>15</v>
      </c>
      <c r="M48" s="153" t="n">
        <f>IF(F48="Accepted",L48*1.150779448,"")</f>
        <v>17.261691719999998</v>
      </c>
      <c r="N48" s="163"/>
      <c r="O48" s="163"/>
      <c r="P48" s="163" t="str">
        <f>IF(F48&lt;&gt;"Accepted","",IF(AND(N48="",O48=""),"",MAX(N48,O48)*1.150779448))</f>
      </c>
      <c r="Q48" s="175" t="str">
        <v>KEDW 030255Z 25015KT 40SM CLR 13/02 A2993 RMK AO2A SLP130 T01300022 50004</v>
      </c>
    </row>
    <row r="49" hidden="0">
      <c r="A49" s="150" t="str">
        <v>2026-03-03 03:00 UTC</v>
      </c>
      <c r="B49" s="155" t="str">
        <v>2026-03-03 03:55 UTC</v>
      </c>
      <c r="C49" s="155" t="str">
        <v>2026-03-02 19:55 PST</v>
      </c>
      <c r="D49" s="155" t="str">
        <v>2026-03-02</v>
      </c>
      <c r="E49" s="155" t="str">
        <v>March</v>
      </c>
      <c r="F49" s="154" t="str">
        <v>Accepted</v>
      </c>
      <c r="G49" s="155" t="str">
        <v>230</v>
      </c>
      <c r="H49" s="153" t="n">
        <v>230</v>
      </c>
      <c r="I49" s="155" t="str">
        <v>SW</v>
      </c>
      <c r="J49" s="153" t="n">
        <v>50</v>
      </c>
      <c r="K49" s="155" t="str">
        <v>NE</v>
      </c>
      <c r="L49" s="153" t="n">
        <v>10</v>
      </c>
      <c r="M49" s="153" t="n">
        <f>IF(F49="Accepted",L49*1.150779448,"")</f>
        <v>11.50779448</v>
      </c>
      <c r="N49" s="163"/>
      <c r="O49" s="163"/>
      <c r="P49" s="163" t="str">
        <f>IF(F49&lt;&gt;"Accepted","",IF(AND(N49="",O49=""),"",MAX(N49,O49)*1.150779448))</f>
      </c>
      <c r="Q49" s="175" t="str">
        <v>KEDW 030355Z 23010KT 40SM CLR 12/03 A2995 RMK AO2A SLP135 T01210031</v>
      </c>
    </row>
    <row r="50" hidden="0">
      <c r="A50" s="150" t="str">
        <v>2026-03-03 04:00 UTC</v>
      </c>
      <c r="B50" s="155" t="str">
        <v>2026-03-03 04:55 UTC</v>
      </c>
      <c r="C50" s="155" t="str">
        <v>2026-03-02 20:55 PST</v>
      </c>
      <c r="D50" s="155" t="str">
        <v>2026-03-02</v>
      </c>
      <c r="E50" s="155" t="str">
        <v>March</v>
      </c>
      <c r="F50" s="154" t="str">
        <v>Accepted</v>
      </c>
      <c r="G50" s="155" t="str">
        <v>230</v>
      </c>
      <c r="H50" s="153" t="n">
        <v>230</v>
      </c>
      <c r="I50" s="155" t="str">
        <v>SW</v>
      </c>
      <c r="J50" s="153" t="n">
        <v>50</v>
      </c>
      <c r="K50" s="155" t="str">
        <v>NE</v>
      </c>
      <c r="L50" s="153" t="n">
        <v>7</v>
      </c>
      <c r="M50" s="153" t="n">
        <f>IF(F50="Accepted",L50*1.150779448,"")</f>
        <v>8.055456136</v>
      </c>
      <c r="N50" s="163"/>
      <c r="O50" s="163"/>
      <c r="P50" s="163" t="str">
        <f>IF(F50&lt;&gt;"Accepted","",IF(AND(N50="",O50=""),"",MAX(N50,O50)*1.150779448))</f>
      </c>
      <c r="Q50" s="175" t="str">
        <v>KEDW 030455Z 23007KT 40SM CLR 10/04 A2996 RMK AO2A SLP139 T00980042</v>
      </c>
    </row>
    <row r="51" hidden="0">
      <c r="A51" s="150" t="str">
        <v>2026-03-03 05:00 UTC</v>
      </c>
      <c r="B51" s="155" t="str">
        <v>2026-03-03 05:55 UTC</v>
      </c>
      <c r="C51" s="155" t="str">
        <v>2026-03-02 21:55 PST</v>
      </c>
      <c r="D51" s="155" t="str">
        <v>2026-03-02</v>
      </c>
      <c r="E51" s="155" t="str">
        <v>March</v>
      </c>
      <c r="F51" s="154" t="str">
        <v>Accepted</v>
      </c>
      <c r="G51" s="155" t="str">
        <v>200</v>
      </c>
      <c r="H51" s="153" t="n">
        <v>200</v>
      </c>
      <c r="I51" s="155" t="str">
        <v>S</v>
      </c>
      <c r="J51" s="153" t="n">
        <v>20</v>
      </c>
      <c r="K51" s="155" t="str">
        <v>N</v>
      </c>
      <c r="L51" s="153" t="n">
        <v>7</v>
      </c>
      <c r="M51" s="153" t="n">
        <f>IF(F51="Accepted",L51*1.150779448,"")</f>
        <v>8.055456136</v>
      </c>
      <c r="N51" s="163"/>
      <c r="O51" s="163"/>
      <c r="P51" s="163" t="str">
        <f>IF(F51&lt;&gt;"Accepted","",IF(AND(N51="",O51=""),"",MAX(N51,O51)*1.150779448))</f>
      </c>
      <c r="Q51" s="175" t="str">
        <v>KEDW 030555Z 20007KT 40SM CLR 09/05 A2998 RMK AO2A SLP144 T00890045 10198 20089 52016</v>
      </c>
    </row>
    <row r="52" hidden="0">
      <c r="A52" s="150" t="str">
        <v>2026-03-03 06:00 UTC</v>
      </c>
      <c r="B52" s="155" t="str">
        <v>2026-03-03 06:55 UTC</v>
      </c>
      <c r="C52" s="155" t="str">
        <v>2026-03-02 22:55 PST</v>
      </c>
      <c r="D52" s="155" t="str">
        <v>2026-03-02</v>
      </c>
      <c r="E52" s="155" t="str">
        <v>March</v>
      </c>
      <c r="F52" s="154" t="str">
        <v>Accepted</v>
      </c>
      <c r="G52" s="155" t="str">
        <v>200</v>
      </c>
      <c r="H52" s="153" t="n">
        <v>200</v>
      </c>
      <c r="I52" s="155" t="str">
        <v>S</v>
      </c>
      <c r="J52" s="153" t="n">
        <v>20</v>
      </c>
      <c r="K52" s="155" t="str">
        <v>N</v>
      </c>
      <c r="L52" s="153" t="n">
        <v>6</v>
      </c>
      <c r="M52" s="153" t="n">
        <f>IF(F52="Accepted",L52*1.150779448,"")</f>
        <v>6.904676688</v>
      </c>
      <c r="N52" s="163"/>
      <c r="O52" s="163"/>
      <c r="P52" s="163" t="str">
        <f>IF(F52&lt;&gt;"Accepted","",IF(AND(N52="",O52=""),"",MAX(N52,O52)*1.150779448))</f>
      </c>
      <c r="Q52" s="175" t="str">
        <v>KEDW 030655Z AUTO 20006KT 10SM CLR 08/04 A2999 RMK AO2 SLP148 T00790041 $</v>
      </c>
    </row>
    <row r="53" hidden="0">
      <c r="A53" s="150" t="str">
        <v>2026-03-03 07:00 UTC</v>
      </c>
      <c r="B53" s="155" t="str">
        <v>2026-03-03 07:55 UTC</v>
      </c>
      <c r="C53" s="155" t="str">
        <v>2026-03-02 23:55 PST</v>
      </c>
      <c r="D53" s="155" t="str">
        <v>2026-03-02</v>
      </c>
      <c r="E53" s="155" t="str">
        <v>March</v>
      </c>
      <c r="F53" s="154" t="str">
        <v>Accepted</v>
      </c>
      <c r="G53" s="155" t="str">
        <v>200</v>
      </c>
      <c r="H53" s="153" t="n">
        <v>200</v>
      </c>
      <c r="I53" s="155" t="str">
        <v>S</v>
      </c>
      <c r="J53" s="153" t="n">
        <v>20</v>
      </c>
      <c r="K53" s="155" t="str">
        <v>N</v>
      </c>
      <c r="L53" s="153" t="n">
        <v>5</v>
      </c>
      <c r="M53" s="153" t="n">
        <f>IF(F53="Accepted",L53*1.150779448,"")</f>
        <v>5.75389724</v>
      </c>
      <c r="N53" s="163"/>
      <c r="O53" s="163"/>
      <c r="P53" s="163" t="str">
        <f>IF(F53&lt;&gt;"Accepted","",IF(AND(N53="",O53=""),"",MAX(N53,O53)*1.150779448))</f>
      </c>
      <c r="Q53" s="175" t="str">
        <v>KEDW 030755Z AUTO 20005KT 10SM CLR 08/04 A2999 RMK AO2 SLP148 T00790039 402080072 $</v>
      </c>
    </row>
    <row r="54" hidden="0">
      <c r="A54" s="150" t="str">
        <v>2026-03-03 08:00 UTC</v>
      </c>
      <c r="B54" s="155" t="str">
        <v>2026-03-03 08:55 UTC</v>
      </c>
      <c r="C54" s="155" t="str">
        <v>2026-03-03 00:55 PST</v>
      </c>
      <c r="D54" s="155" t="str">
        <v>2026-03-03</v>
      </c>
      <c r="E54" s="155" t="str">
        <v>March</v>
      </c>
      <c r="F54" s="154" t="str">
        <v>Accepted</v>
      </c>
      <c r="G54" s="155" t="str">
        <v>280</v>
      </c>
      <c r="H54" s="153" t="n">
        <v>280</v>
      </c>
      <c r="I54" s="155" t="str">
        <v>W</v>
      </c>
      <c r="J54" s="153" t="n">
        <v>100</v>
      </c>
      <c r="K54" s="155" t="str">
        <v>E</v>
      </c>
      <c r="L54" s="153" t="n">
        <v>3</v>
      </c>
      <c r="M54" s="153" t="n">
        <f>IF(F54="Accepted",L54*1.150779448,"")</f>
        <v>3.452338344</v>
      </c>
      <c r="N54" s="163"/>
      <c r="O54" s="163"/>
      <c r="P54" s="163" t="str">
        <f>IF(F54&lt;&gt;"Accepted","",IF(AND(N54="",O54=""),"",MAX(N54,O54)*1.150779448))</f>
      </c>
      <c r="Q54" s="175" t="str">
        <v>KEDW 030855Z AUTO 28003KT 10SM CLR 07/03 A3001 RMK AO2 SLP154 T00660032 51011 $</v>
      </c>
    </row>
    <row r="55" hidden="0">
      <c r="A55" s="150" t="str">
        <v>2026-03-03 09:00 UTC</v>
      </c>
      <c r="B55" s="155" t="str">
        <v>2026-03-03 09:55 UTC</v>
      </c>
      <c r="C55" s="155" t="str">
        <v>2026-03-03 01:55 PST</v>
      </c>
      <c r="D55" s="155" t="str">
        <v>2026-03-03</v>
      </c>
      <c r="E55" s="155" t="str">
        <v>March</v>
      </c>
      <c r="F55" s="154" t="str">
        <v>Accepted</v>
      </c>
      <c r="G55" s="155" t="str">
        <v>000</v>
      </c>
      <c r="H55" s="153" t="n">
        <v>0</v>
      </c>
      <c r="I55" s="155" t="str">
        <v>Calm</v>
      </c>
      <c r="J55" s="153" t="n">
        <v>180</v>
      </c>
      <c r="K55" s="155" t="str">
        <v>Calm</v>
      </c>
      <c r="L55" s="153" t="n">
        <v>0</v>
      </c>
      <c r="M55" s="153" t="n">
        <f>IF(F55="Accepted",L55*1.150779448,"")</f>
        <v>0</v>
      </c>
      <c r="N55" s="163"/>
      <c r="O55" s="163"/>
      <c r="P55" s="163" t="str">
        <f>IF(F55&lt;&gt;"Accepted","",IF(AND(N55="",O55=""),"",MAX(N55,O55)*1.150779448))</f>
      </c>
      <c r="Q55" s="175" t="str">
        <v>KEDW 030955Z AUTO 00000KT 10SM CLR 06/03 A3001 RMK AO2 SLP156 T00590027 $</v>
      </c>
    </row>
    <row r="56" hidden="0">
      <c r="A56" s="150" t="str">
        <v>2026-03-03 11:00 UTC</v>
      </c>
      <c r="B56" s="155" t="str">
        <v>2026-03-03 11:55 UTC</v>
      </c>
      <c r="C56" s="155" t="str">
        <v>2026-03-03 03:55 PST</v>
      </c>
      <c r="D56" s="155" t="str">
        <v>2026-03-03</v>
      </c>
      <c r="E56" s="155" t="str">
        <v>March</v>
      </c>
      <c r="F56" s="154" t="str">
        <v>Accepted</v>
      </c>
      <c r="G56" s="155" t="str">
        <v>000</v>
      </c>
      <c r="H56" s="153" t="n">
        <v>0</v>
      </c>
      <c r="I56" s="155" t="str">
        <v>Calm</v>
      </c>
      <c r="J56" s="153" t="n">
        <v>180</v>
      </c>
      <c r="K56" s="155" t="str">
        <v>Calm</v>
      </c>
      <c r="L56" s="153" t="n">
        <v>0</v>
      </c>
      <c r="M56" s="153" t="n">
        <f>IF(F56="Accepted",L56*1.150779448,"")</f>
        <v>0</v>
      </c>
      <c r="N56" s="163"/>
      <c r="O56" s="163"/>
      <c r="P56" s="163" t="str">
        <f>IF(F56&lt;&gt;"Accepted","",IF(AND(N56="",O56=""),"",MAX(N56,O56)*1.150779448))</f>
      </c>
      <c r="Q56" s="175" t="str">
        <v>KEDW 031155Z AUTO 00000KT 10SM CLR 04/02 A3001 RMK AO2 SLP157 T00410018 10089 20037 53001 $</v>
      </c>
    </row>
    <row r="57" hidden="0">
      <c r="A57" s="150" t="str">
        <v>2026-03-03 12:00 UTC</v>
      </c>
      <c r="B57" s="155" t="str">
        <v>2026-03-03 12:55 UTC</v>
      </c>
      <c r="C57" s="155" t="str">
        <v>2026-03-03 04:55 PST</v>
      </c>
      <c r="D57" s="155" t="str">
        <v>2026-03-03</v>
      </c>
      <c r="E57" s="155" t="str">
        <v>March</v>
      </c>
      <c r="F57" s="154" t="str">
        <v>Accepted</v>
      </c>
      <c r="G57" s="155" t="str">
        <v>330</v>
      </c>
      <c r="H57" s="153" t="n">
        <v>330</v>
      </c>
      <c r="I57" s="155" t="str">
        <v>NW</v>
      </c>
      <c r="J57" s="153" t="n">
        <v>150</v>
      </c>
      <c r="K57" s="155" t="str">
        <v>SE</v>
      </c>
      <c r="L57" s="153" t="n">
        <v>3</v>
      </c>
      <c r="M57" s="153" t="n">
        <f>IF(F57="Accepted",L57*1.150779448,"")</f>
        <v>3.452338344</v>
      </c>
      <c r="N57" s="163"/>
      <c r="O57" s="163"/>
      <c r="P57" s="163" t="str">
        <f>IF(F57&lt;&gt;"Accepted","",IF(AND(N57="",O57=""),"",MAX(N57,O57)*1.150779448))</f>
      </c>
      <c r="Q57" s="175" t="str">
        <v>KEDW 031255Z AUTO 33003KT 10SM CLR 05/02 A3003 RMK AO2 SLP164 T00450020 $</v>
      </c>
    </row>
    <row r="58" hidden="0">
      <c r="A58" s="150" t="str">
        <v>2026-03-03 13:00 UTC</v>
      </c>
      <c r="B58" s="155" t="str">
        <v>2026-03-03 13:55 UTC</v>
      </c>
      <c r="C58" s="155" t="str">
        <v>2026-03-03 05:55 PST</v>
      </c>
      <c r="D58" s="155" t="str">
        <v>2026-03-03</v>
      </c>
      <c r="E58" s="155" t="str">
        <v>March</v>
      </c>
      <c r="F58" s="154" t="str">
        <v>Accepted</v>
      </c>
      <c r="G58" s="155" t="str">
        <v>020</v>
      </c>
      <c r="H58" s="153" t="n">
        <v>20</v>
      </c>
      <c r="I58" s="155" t="str">
        <v>N</v>
      </c>
      <c r="J58" s="153" t="n">
        <v>200</v>
      </c>
      <c r="K58" s="155" t="str">
        <v>S</v>
      </c>
      <c r="L58" s="153" t="n">
        <v>3</v>
      </c>
      <c r="M58" s="153" t="n">
        <f>IF(F58="Accepted",L58*1.150779448,"")</f>
        <v>3.452338344</v>
      </c>
      <c r="N58" s="163"/>
      <c r="O58" s="163"/>
      <c r="P58" s="163" t="str">
        <f>IF(F58&lt;&gt;"Accepted","",IF(AND(N58="",O58=""),"",MAX(N58,O58)*1.150779448))</f>
      </c>
      <c r="Q58" s="175" t="str">
        <v>KEDW 031355Z 02003KT 50SM CLR 04/01 A3004 RMK AO2A SLP171 T00390014</v>
      </c>
    </row>
    <row r="59" hidden="0">
      <c r="A59" s="150" t="str">
        <v>2026-03-03 14:00 UTC</v>
      </c>
      <c r="B59" s="155" t="str">
        <v>2026-03-03 14:55 UTC</v>
      </c>
      <c r="C59" s="155" t="str">
        <v>2026-03-03 06:55 PST</v>
      </c>
      <c r="D59" s="155" t="str">
        <v>2026-03-03</v>
      </c>
      <c r="E59" s="155" t="str">
        <v>March</v>
      </c>
      <c r="F59" s="154" t="str">
        <v>Accepted</v>
      </c>
      <c r="G59" s="155" t="str">
        <v>000</v>
      </c>
      <c r="H59" s="153" t="n">
        <v>0</v>
      </c>
      <c r="I59" s="155" t="str">
        <v>Calm</v>
      </c>
      <c r="J59" s="153" t="n">
        <v>180</v>
      </c>
      <c r="K59" s="155" t="str">
        <v>Calm</v>
      </c>
      <c r="L59" s="153" t="n">
        <v>0</v>
      </c>
      <c r="M59" s="153" t="n">
        <f>IF(F59="Accepted",L59*1.150779448,"")</f>
        <v>0</v>
      </c>
      <c r="N59" s="163"/>
      <c r="O59" s="163"/>
      <c r="P59" s="163" t="str">
        <f>IF(F59&lt;&gt;"Accepted","",IF(AND(N59="",O59=""),"",MAX(N59,O59)*1.150779448))</f>
      </c>
      <c r="Q59" s="175" t="str">
        <v>KEDW 031455Z 00000KT 50SM CLR 04/02 A3007 RMK AO2A SLP183 T00430015 52018</v>
      </c>
    </row>
    <row r="60" hidden="0">
      <c r="A60" s="150" t="str">
        <v>2026-03-03 15:00 UTC</v>
      </c>
      <c r="B60" s="155" t="str">
        <v>2026-03-03 15:55 UTC</v>
      </c>
      <c r="C60" s="155" t="str">
        <v>2026-03-03 07:55 PST</v>
      </c>
      <c r="D60" s="155" t="str">
        <v>2026-03-03</v>
      </c>
      <c r="E60" s="155" t="str">
        <v>March</v>
      </c>
      <c r="F60" s="154" t="str">
        <v>Accepted</v>
      </c>
      <c r="G60" s="155" t="str">
        <v>030</v>
      </c>
      <c r="H60" s="153" t="n">
        <v>30</v>
      </c>
      <c r="I60" s="155" t="str">
        <v>NE</v>
      </c>
      <c r="J60" s="153" t="n">
        <v>210</v>
      </c>
      <c r="K60" s="155" t="str">
        <v>SW</v>
      </c>
      <c r="L60" s="153" t="n">
        <v>3</v>
      </c>
      <c r="M60" s="153" t="n">
        <f>IF(F60="Accepted",L60*1.150779448,"")</f>
        <v>3.452338344</v>
      </c>
      <c r="N60" s="163"/>
      <c r="O60" s="163"/>
      <c r="P60" s="163" t="str">
        <f>IF(F60&lt;&gt;"Accepted","",IF(AND(N60="",O60=""),"",MAX(N60,O60)*1.150779448))</f>
      </c>
      <c r="Q60" s="175" t="str">
        <v>KEDW 031555Z 03003KT 40SM FEW300 06/02 A3009 RMK AO2A SLP190 T00580021</v>
      </c>
    </row>
    <row r="61" hidden="0">
      <c r="A61" s="150" t="str">
        <v>2026-03-03 16:00 UTC</v>
      </c>
      <c r="B61" s="155" t="str">
        <v>2026-03-03 16:55 UTC</v>
      </c>
      <c r="C61" s="155" t="str">
        <v>2026-03-03 08:55 PST</v>
      </c>
      <c r="D61" s="155" t="str">
        <v>2026-03-03</v>
      </c>
      <c r="E61" s="155" t="str">
        <v>March</v>
      </c>
      <c r="F61" s="154" t="str">
        <v>Accepted</v>
      </c>
      <c r="G61" s="155" t="str">
        <v>000</v>
      </c>
      <c r="H61" s="153" t="n">
        <v>0</v>
      </c>
      <c r="I61" s="155" t="str">
        <v>Calm</v>
      </c>
      <c r="J61" s="153" t="n">
        <v>180</v>
      </c>
      <c r="K61" s="155" t="str">
        <v>Calm</v>
      </c>
      <c r="L61" s="153" t="n">
        <v>0</v>
      </c>
      <c r="M61" s="153" t="n">
        <f>IF(F61="Accepted",L61*1.150779448,"")</f>
        <v>0</v>
      </c>
      <c r="N61" s="163"/>
      <c r="O61" s="163"/>
      <c r="P61" s="163" t="str">
        <f>IF(F61&lt;&gt;"Accepted","",IF(AND(N61="",O61=""),"",MAX(N61,O61)*1.150779448))</f>
      </c>
      <c r="Q61" s="175" t="str">
        <v>KEDW 031655Z 00000KT 50SM FEW300 09/03 A3010 RMK AO2A SLP193 T00850033</v>
      </c>
    </row>
    <row r="62" hidden="0">
      <c r="A62" s="150" t="str">
        <v>2026-03-03 17:00 UTC</v>
      </c>
      <c r="B62" s="155" t="str">
        <v>2026-03-03 17:55 UTC</v>
      </c>
      <c r="C62" s="155" t="str">
        <v>2026-03-03 09:55 PST</v>
      </c>
      <c r="D62" s="155" t="str">
        <v>2026-03-03</v>
      </c>
      <c r="E62" s="155" t="str">
        <v>March</v>
      </c>
      <c r="F62" s="154" t="str">
        <v>Accepted</v>
      </c>
      <c r="G62" s="155" t="str">
        <v>000</v>
      </c>
      <c r="H62" s="153" t="n">
        <v>0</v>
      </c>
      <c r="I62" s="155" t="str">
        <v>Calm</v>
      </c>
      <c r="J62" s="153" t="n">
        <v>180</v>
      </c>
      <c r="K62" s="155" t="str">
        <v>Calm</v>
      </c>
      <c r="L62" s="153" t="n">
        <v>0</v>
      </c>
      <c r="M62" s="153" t="n">
        <f>IF(F62="Accepted",L62*1.150779448,"")</f>
        <v>0</v>
      </c>
      <c r="N62" s="163"/>
      <c r="O62" s="163"/>
      <c r="P62" s="163" t="str">
        <f>IF(F62&lt;&gt;"Accepted","",IF(AND(N62="",O62=""),"",MAX(N62,O62)*1.150779448))</f>
      </c>
      <c r="Q62" s="175" t="str">
        <v>KEDW 031755Z 00000KT 50SM FEW280 12/04 A3011 RMK AO2A SLP195 T01220039 10122 20032 52012</v>
      </c>
    </row>
    <row r="63" hidden="0">
      <c r="A63" s="150" t="str">
        <v>2026-03-03 18:00 UTC</v>
      </c>
      <c r="B63" s="155" t="str">
        <v>2026-03-03 18:55 UTC</v>
      </c>
      <c r="C63" s="155" t="str">
        <v>2026-03-03 10:55 PST</v>
      </c>
      <c r="D63" s="155" t="str">
        <v>2026-03-03</v>
      </c>
      <c r="E63" s="155" t="str">
        <v>March</v>
      </c>
      <c r="F63" s="154" t="str">
        <v>Accepted</v>
      </c>
      <c r="G63" s="155" t="str">
        <v>000</v>
      </c>
      <c r="H63" s="153" t="n">
        <v>0</v>
      </c>
      <c r="I63" s="155" t="str">
        <v>Calm</v>
      </c>
      <c r="J63" s="153" t="n">
        <v>180</v>
      </c>
      <c r="K63" s="155" t="str">
        <v>Calm</v>
      </c>
      <c r="L63" s="153" t="n">
        <v>0</v>
      </c>
      <c r="M63" s="153" t="n">
        <f>IF(F63="Accepted",L63*1.150779448,"")</f>
        <v>0</v>
      </c>
      <c r="N63" s="163"/>
      <c r="O63" s="163"/>
      <c r="P63" s="163" t="str">
        <f>IF(F63&lt;&gt;"Accepted","",IF(AND(N63="",O63=""),"",MAX(N63,O63)*1.150779448))</f>
      </c>
      <c r="Q63" s="175" t="str">
        <v>KEDW 031855Z 00000KT 50SM SCT290 15/03 A3011 RMK AO2A SLP193 T01520030</v>
      </c>
    </row>
    <row r="64" hidden="0">
      <c r="A64" s="150" t="str">
        <v>2026-03-03 19:00 UTC</v>
      </c>
      <c r="B64" s="155" t="str">
        <v>2026-03-03 19:55 UTC</v>
      </c>
      <c r="C64" s="155" t="str">
        <v>2026-03-03 11:55 PST</v>
      </c>
      <c r="D64" s="155" t="str">
        <v>2026-03-03</v>
      </c>
      <c r="E64" s="155" t="str">
        <v>March</v>
      </c>
      <c r="F64" s="154" t="str">
        <v>Accepted</v>
      </c>
      <c r="G64" s="155" t="str">
        <v>000</v>
      </c>
      <c r="H64" s="153" t="n">
        <v>0</v>
      </c>
      <c r="I64" s="155" t="str">
        <v>Calm</v>
      </c>
      <c r="J64" s="153" t="n">
        <v>180</v>
      </c>
      <c r="K64" s="155" t="str">
        <v>Calm</v>
      </c>
      <c r="L64" s="153" t="n">
        <v>0</v>
      </c>
      <c r="M64" s="153" t="n">
        <f>IF(F64="Accepted",L64*1.150779448,"")</f>
        <v>0</v>
      </c>
      <c r="N64" s="163"/>
      <c r="O64" s="163"/>
      <c r="P64" s="163" t="str">
        <f>IF(F64&lt;&gt;"Accepted","",IF(AND(N64="",O64=""),"",MAX(N64,O64)*1.150779448))</f>
      </c>
      <c r="Q64" s="175" t="str">
        <v>KEDW 031955Z 00000KT 90SM SCT260 18/01 A3009 RMK AO2A SLP183 T01800011</v>
      </c>
    </row>
    <row r="65" hidden="0">
      <c r="A65" s="150" t="str">
        <v>2026-03-03 20:00 UTC</v>
      </c>
      <c r="B65" s="155" t="str">
        <v>2026-03-03 20:55 UTC</v>
      </c>
      <c r="C65" s="155" t="str">
        <v>2026-03-03 12:55 PST</v>
      </c>
      <c r="D65" s="155" t="str">
        <v>2026-03-03</v>
      </c>
      <c r="E65" s="155" t="str">
        <v>March</v>
      </c>
      <c r="F65" s="154" t="str">
        <v>Accepted</v>
      </c>
      <c r="G65" s="155" t="str">
        <v>050</v>
      </c>
      <c r="H65" s="153" t="n">
        <v>50</v>
      </c>
      <c r="I65" s="155" t="str">
        <v>NE</v>
      </c>
      <c r="J65" s="153" t="n">
        <v>230</v>
      </c>
      <c r="K65" s="155" t="str">
        <v>SW</v>
      </c>
      <c r="L65" s="153" t="n">
        <v>3</v>
      </c>
      <c r="M65" s="153" t="n">
        <f>IF(F65="Accepted",L65*1.150779448,"")</f>
        <v>3.452338344</v>
      </c>
      <c r="N65" s="163"/>
      <c r="O65" s="163"/>
      <c r="P65" s="163" t="str">
        <f>IF(F65&lt;&gt;"Accepted","",IF(AND(N65="",O65=""),"",MAX(N65,O65)*1.150779448))</f>
      </c>
      <c r="Q65" s="175" t="str">
        <v>KEDW 032055Z 05003KT 90SM 260 21/00 A3007 RMK AO2A SLP175 T02060004 57014</v>
      </c>
    </row>
    <row r="66" hidden="0">
      <c r="A66" s="150" t="str">
        <v>2026-03-03 21:00 UTC</v>
      </c>
      <c r="B66" s="155" t="str">
        <v>2026-03-03 21:55 UTC</v>
      </c>
      <c r="C66" s="155" t="str">
        <v>2026-03-03 13:55 PST</v>
      </c>
      <c r="D66" s="155" t="str">
        <v>2026-03-03</v>
      </c>
      <c r="E66" s="155" t="str">
        <v>March</v>
      </c>
      <c r="F66" s="154" t="str">
        <v>Accepted</v>
      </c>
      <c r="G66" s="155" t="str">
        <v>120</v>
      </c>
      <c r="H66" s="153" t="n">
        <v>120</v>
      </c>
      <c r="I66" s="155" t="str">
        <v>SE</v>
      </c>
      <c r="J66" s="153" t="n">
        <v>300</v>
      </c>
      <c r="K66" s="155" t="str">
        <v>NW</v>
      </c>
      <c r="L66" s="153" t="n">
        <v>3</v>
      </c>
      <c r="M66" s="153" t="n">
        <f>IF(F66="Accepted",L66*1.150779448,"")</f>
        <v>3.452338344</v>
      </c>
      <c r="N66" s="163"/>
      <c r="O66" s="163"/>
      <c r="P66" s="163" t="str">
        <f>IF(F66&lt;&gt;"Accepted","",IF(AND(N66="",O66=""),"",MAX(N66,O66)*1.150779448))</f>
      </c>
      <c r="Q66" s="175" t="str">
        <v>KEDW 032155Z 12003KT 90SM SCT270 22/00 A3005 RMK AO2A SLP168 T02170002</v>
      </c>
    </row>
    <row r="67" hidden="0">
      <c r="A67" s="150" t="str">
        <v>2026-03-03 22:00 UTC</v>
      </c>
      <c r="B67" s="155" t="str">
        <v>2026-03-03 22:55 UTC</v>
      </c>
      <c r="C67" s="155" t="str">
        <v>2026-03-03 14:55 PST</v>
      </c>
      <c r="D67" s="155" t="str">
        <v>2026-03-03</v>
      </c>
      <c r="E67" s="155" t="str">
        <v>March</v>
      </c>
      <c r="F67" s="154" t="str">
        <v>Accepted</v>
      </c>
      <c r="G67" s="155" t="str">
        <v>030</v>
      </c>
      <c r="H67" s="153" t="n">
        <v>30</v>
      </c>
      <c r="I67" s="155" t="str">
        <v>NE</v>
      </c>
      <c r="J67" s="153" t="n">
        <v>210</v>
      </c>
      <c r="K67" s="155" t="str">
        <v>SW</v>
      </c>
      <c r="L67" s="153" t="n">
        <v>6</v>
      </c>
      <c r="M67" s="153" t="n">
        <f>IF(F67="Accepted",L67*1.150779448,"")</f>
        <v>6.904676688</v>
      </c>
      <c r="N67" s="163"/>
      <c r="O67" s="163"/>
      <c r="P67" s="163" t="str">
        <f>IF(F67&lt;&gt;"Accepted","",IF(AND(N67="",O67=""),"",MAX(N67,O67)*1.150779448))</f>
      </c>
      <c r="Q67" s="175" t="str">
        <v>KEDW 032255Z 03006KT 90SM SCT260 22/00 A3003 RMK AO2A SLP163 T02210000</v>
      </c>
    </row>
    <row r="68" hidden="0">
      <c r="A68" s="150" t="str">
        <v>2026-03-03 23:00 UTC</v>
      </c>
      <c r="B68" s="155" t="str">
        <v>2026-03-03 23:55 UTC</v>
      </c>
      <c r="C68" s="155" t="str">
        <v>2026-03-03 15:55 PST</v>
      </c>
      <c r="D68" s="155" t="str">
        <v>2026-03-03</v>
      </c>
      <c r="E68" s="155" t="str">
        <v>March</v>
      </c>
      <c r="F68" s="154" t="str">
        <v>Accepted</v>
      </c>
      <c r="G68" s="155" t="str">
        <v>000</v>
      </c>
      <c r="H68" s="153" t="n">
        <v>0</v>
      </c>
      <c r="I68" s="155" t="str">
        <v>Calm</v>
      </c>
      <c r="J68" s="153" t="n">
        <v>180</v>
      </c>
      <c r="K68" s="155" t="str">
        <v>Calm</v>
      </c>
      <c r="L68" s="153" t="n">
        <v>0</v>
      </c>
      <c r="M68" s="153" t="n">
        <f>IF(F68="Accepted",L68*1.150779448,"")</f>
        <v>0</v>
      </c>
      <c r="N68" s="163"/>
      <c r="O68" s="163"/>
      <c r="P68" s="163" t="str">
        <f>IF(F68&lt;&gt;"Accepted","",IF(AND(N68="",O68=""),"",MAX(N68,O68)*1.150779448))</f>
      </c>
      <c r="Q68" s="175" t="str">
        <v>KEDW 032355Z 00000KT 90SM SCT260 22/M01 A3002 RMK AO2A SLP159 T02201013 10223 20123 57016</v>
      </c>
    </row>
    <row r="69" hidden="0">
      <c r="A69" s="150" t="str">
        <v>2026-03-04 00:00 UTC</v>
      </c>
      <c r="B69" s="155" t="str">
        <v>2026-03-04 00:55 UTC</v>
      </c>
      <c r="C69" s="155" t="str">
        <v>2026-03-03 16:55 PST</v>
      </c>
      <c r="D69" s="155" t="str">
        <v>2026-03-03</v>
      </c>
      <c r="E69" s="155" t="str">
        <v>March</v>
      </c>
      <c r="F69" s="154" t="str">
        <v>Accepted</v>
      </c>
      <c r="G69" s="155" t="str">
        <v>000</v>
      </c>
      <c r="H69" s="153" t="n">
        <v>0</v>
      </c>
      <c r="I69" s="155" t="str">
        <v>Calm</v>
      </c>
      <c r="J69" s="153" t="n">
        <v>180</v>
      </c>
      <c r="K69" s="155" t="str">
        <v>Calm</v>
      </c>
      <c r="L69" s="153" t="n">
        <v>0</v>
      </c>
      <c r="M69" s="153" t="n">
        <f>IF(F69="Accepted",L69*1.150779448,"")</f>
        <v>0</v>
      </c>
      <c r="N69" s="163"/>
      <c r="O69" s="163"/>
      <c r="P69" s="163" t="str">
        <f>IF(F69&lt;&gt;"Accepted","",IF(AND(N69="",O69=""),"",MAX(N69,O69)*1.150779448))</f>
      </c>
      <c r="Q69" s="175" t="str">
        <v>KEDW 040055Z 00000KT 80SM FEW240 22/M02 A3001 RMK AO2A SLP156 T02221018</v>
      </c>
    </row>
    <row r="70" hidden="0">
      <c r="A70" s="150" t="str">
        <v>2026-03-04 01:00 UTC</v>
      </c>
      <c r="B70" s="155" t="str">
        <v>2026-03-04 01:55 UTC</v>
      </c>
      <c r="C70" s="155" t="str">
        <v>2026-03-03 17:55 PST</v>
      </c>
      <c r="D70" s="155" t="str">
        <v>2026-03-03</v>
      </c>
      <c r="E70" s="155" t="str">
        <v>March</v>
      </c>
      <c r="F70" s="154" t="str">
        <v>Accepted</v>
      </c>
      <c r="G70" s="155" t="str">
        <v>280</v>
      </c>
      <c r="H70" s="153" t="n">
        <v>280</v>
      </c>
      <c r="I70" s="155" t="str">
        <v>W</v>
      </c>
      <c r="J70" s="153" t="n">
        <v>100</v>
      </c>
      <c r="K70" s="155" t="str">
        <v>E</v>
      </c>
      <c r="L70" s="153" t="n">
        <v>5</v>
      </c>
      <c r="M70" s="153" t="n">
        <f>IF(F70="Accepted",L70*1.150779448,"")</f>
        <v>5.75389724</v>
      </c>
      <c r="N70" s="163"/>
      <c r="O70" s="163"/>
      <c r="P70" s="163" t="str">
        <f>IF(F70&lt;&gt;"Accepted","",IF(AND(N70="",O70=""),"",MAX(N70,O70)*1.150779448))</f>
      </c>
      <c r="Q70" s="175" t="str">
        <v>KEDW 040155Z 28005KT 80SM FEW250 20/01 A3001 RMK AO2A SLP157 T01950010</v>
      </c>
    </row>
    <row r="71" hidden="0">
      <c r="A71" s="150" t="str">
        <v>2026-03-04 02:00 UTC</v>
      </c>
      <c r="B71" s="155" t="str">
        <v>2026-03-04 02:55 UTC</v>
      </c>
      <c r="C71" s="155" t="str">
        <v>2026-03-03 18:55 PST</v>
      </c>
      <c r="D71" s="155" t="str">
        <v>2026-03-03</v>
      </c>
      <c r="E71" s="155" t="str">
        <v>March</v>
      </c>
      <c r="F71" s="154" t="str">
        <v>Accepted</v>
      </c>
      <c r="G71" s="155" t="str">
        <v>290</v>
      </c>
      <c r="H71" s="153" t="n">
        <v>290</v>
      </c>
      <c r="I71" s="155" t="str">
        <v>W</v>
      </c>
      <c r="J71" s="153" t="n">
        <v>110</v>
      </c>
      <c r="K71" s="155" t="str">
        <v>E</v>
      </c>
      <c r="L71" s="153" t="n">
        <v>6</v>
      </c>
      <c r="M71" s="153" t="n">
        <f>IF(F71="Accepted",L71*1.150779448,"")</f>
        <v>6.904676688</v>
      </c>
      <c r="N71" s="163"/>
      <c r="O71" s="163"/>
      <c r="P71" s="163" t="str">
        <f>IF(F71&lt;&gt;"Accepted","",IF(AND(N71="",O71=""),"",MAX(N71,O71)*1.150779448))</f>
      </c>
      <c r="Q71" s="175" t="str">
        <v>KEDW 040255Z 29006KT 40SM FEW250 17/02 A3002 RMK AO2A SLP162 T01650021 53000</v>
      </c>
    </row>
    <row r="72" hidden="0">
      <c r="A72" s="150" t="str">
        <v>2026-03-04 03:00 UTC</v>
      </c>
      <c r="B72" s="155" t="str">
        <v>2026-03-04 03:55 UTC</v>
      </c>
      <c r="C72" s="155" t="str">
        <v>2026-03-03 19:55 PST</v>
      </c>
      <c r="D72" s="155" t="str">
        <v>2026-03-03</v>
      </c>
      <c r="E72" s="155" t="str">
        <v>March</v>
      </c>
      <c r="F72" s="154" t="str">
        <v>Accepted</v>
      </c>
      <c r="G72" s="155" t="str">
        <v>300</v>
      </c>
      <c r="H72" s="153" t="n">
        <v>300</v>
      </c>
      <c r="I72" s="155" t="str">
        <v>NW</v>
      </c>
      <c r="J72" s="153" t="n">
        <v>120</v>
      </c>
      <c r="K72" s="155" t="str">
        <v>SE</v>
      </c>
      <c r="L72" s="153" t="n">
        <v>6</v>
      </c>
      <c r="M72" s="153" t="n">
        <f>IF(F72="Accepted",L72*1.150779448,"")</f>
        <v>6.904676688</v>
      </c>
      <c r="N72" s="163"/>
      <c r="O72" s="163"/>
      <c r="P72" s="163" t="str">
        <f>IF(F72&lt;&gt;"Accepted","",IF(AND(N72="",O72=""),"",MAX(N72,O72)*1.150779448))</f>
      </c>
      <c r="Q72" s="175" t="str">
        <v>KEDW 040355Z 30006KT 40SM FEW260 15/01 A3003 RMK AO2A SLP167 T01480013</v>
      </c>
    </row>
    <row r="73" hidden="0">
      <c r="A73" s="150" t="str">
        <v>2026-03-04 04:00 UTC</v>
      </c>
      <c r="B73" s="155" t="str">
        <v>2026-03-04 04:55 UTC</v>
      </c>
      <c r="C73" s="155" t="str">
        <v>2026-03-03 20:55 PST</v>
      </c>
      <c r="D73" s="155" t="str">
        <v>2026-03-03</v>
      </c>
      <c r="E73" s="155" t="str">
        <v>March</v>
      </c>
      <c r="F73" s="154" t="str">
        <v>Accepted</v>
      </c>
      <c r="G73" s="155" t="str">
        <v>120</v>
      </c>
      <c r="H73" s="153" t="n">
        <v>120</v>
      </c>
      <c r="I73" s="155" t="str">
        <v>SE</v>
      </c>
      <c r="J73" s="153" t="n">
        <v>300</v>
      </c>
      <c r="K73" s="155" t="str">
        <v>NW</v>
      </c>
      <c r="L73" s="153" t="n">
        <v>4</v>
      </c>
      <c r="M73" s="153" t="n">
        <f>IF(F73="Accepted",L73*1.150779448,"")</f>
        <v>4.603117792</v>
      </c>
      <c r="N73" s="163"/>
      <c r="O73" s="163"/>
      <c r="P73" s="163" t="str">
        <f>IF(F73&lt;&gt;"Accepted","",IF(AND(N73="",O73=""),"",MAX(N73,O73)*1.150779448))</f>
      </c>
      <c r="Q73" s="175" t="str">
        <v>KEDW 040455Z 12004KT 40SM CLR 11/03 A3003 RMK AO2A SLP167 T01100031</v>
      </c>
    </row>
    <row r="74" hidden="0">
      <c r="A74" s="150" t="str">
        <v>2026-03-04 05:00 UTC</v>
      </c>
      <c r="B74" s="155" t="str">
        <v>2026-03-04 05:55 UTC</v>
      </c>
      <c r="C74" s="155" t="str">
        <v>2026-03-03 21:55 PST</v>
      </c>
      <c r="D74" s="155" t="str">
        <v>2026-03-03</v>
      </c>
      <c r="E74" s="155" t="str">
        <v>March</v>
      </c>
      <c r="F74" s="154" t="str">
        <v>Accepted</v>
      </c>
      <c r="G74" s="155" t="str">
        <v>270</v>
      </c>
      <c r="H74" s="153" t="n">
        <v>270</v>
      </c>
      <c r="I74" s="155" t="str">
        <v>W</v>
      </c>
      <c r="J74" s="153" t="n">
        <v>90</v>
      </c>
      <c r="K74" s="155" t="str">
        <v>E</v>
      </c>
      <c r="L74" s="153" t="n">
        <v>5</v>
      </c>
      <c r="M74" s="153" t="n">
        <f>IF(F74="Accepted",L74*1.150779448,"")</f>
        <v>5.75389724</v>
      </c>
      <c r="N74" s="163"/>
      <c r="O74" s="163"/>
      <c r="P74" s="163" t="str">
        <f>IF(F74&lt;&gt;"Accepted","",IF(AND(N74="",O74=""),"",MAX(N74,O74)*1.150779448))</f>
      </c>
      <c r="Q74" s="175" t="str">
        <v>KEDW 040555Z 27005KT 40SM CLR 11/03 A3004 RMK AO2A SLP168 T01110027 10229 20091 52008</v>
      </c>
    </row>
    <row r="75" hidden="0">
      <c r="A75" s="150" t="str">
        <v>2026-03-04 06:00 UTC</v>
      </c>
      <c r="B75" s="155" t="str">
        <v>2026-03-04 06:55 UTC</v>
      </c>
      <c r="C75" s="155" t="str">
        <v>2026-03-03 22:55 PST</v>
      </c>
      <c r="D75" s="155" t="str">
        <v>2026-03-03</v>
      </c>
      <c r="E75" s="155" t="str">
        <v>March</v>
      </c>
      <c r="F75" s="154" t="str">
        <v>Accepted</v>
      </c>
      <c r="G75" s="155" t="str">
        <v>240</v>
      </c>
      <c r="H75" s="153" t="n">
        <v>240</v>
      </c>
      <c r="I75" s="155" t="str">
        <v>SW</v>
      </c>
      <c r="J75" s="153" t="n">
        <v>60</v>
      </c>
      <c r="K75" s="155" t="str">
        <v>NE</v>
      </c>
      <c r="L75" s="153" t="n">
        <v>6</v>
      </c>
      <c r="M75" s="153" t="n">
        <f>IF(F75="Accepted",L75*1.150779448,"")</f>
        <v>6.904676688</v>
      </c>
      <c r="N75" s="163"/>
      <c r="O75" s="163"/>
      <c r="P75" s="163" t="str">
        <f>IF(F75&lt;&gt;"Accepted","",IF(AND(N75="",O75=""),"",MAX(N75,O75)*1.150779448))</f>
      </c>
      <c r="Q75" s="175" t="str">
        <v>KEDW 040655Z AUTO 24006KT 10SM CLR 08/03 A3004 RMK AO2 SLP168 T00810032 $</v>
      </c>
    </row>
    <row r="76" hidden="0">
      <c r="A76" s="150" t="str">
        <v>2026-03-04 07:00 UTC</v>
      </c>
      <c r="B76" s="155" t="str">
        <v>2026-03-04 07:55 UTC</v>
      </c>
      <c r="C76" s="155" t="str">
        <v>2026-03-03 23:55 PST</v>
      </c>
      <c r="D76" s="155" t="str">
        <v>2026-03-03</v>
      </c>
      <c r="E76" s="155" t="str">
        <v>March</v>
      </c>
      <c r="F76" s="154" t="str">
        <v>Accepted</v>
      </c>
      <c r="G76" s="155" t="str">
        <v>240</v>
      </c>
      <c r="H76" s="153" t="n">
        <v>240</v>
      </c>
      <c r="I76" s="155" t="str">
        <v>SW</v>
      </c>
      <c r="J76" s="153" t="n">
        <v>60</v>
      </c>
      <c r="K76" s="155" t="str">
        <v>NE</v>
      </c>
      <c r="L76" s="153" t="n">
        <v>7</v>
      </c>
      <c r="M76" s="153" t="n">
        <f>IF(F76="Accepted",L76*1.150779448,"")</f>
        <v>8.055456136</v>
      </c>
      <c r="N76" s="163"/>
      <c r="O76" s="163"/>
      <c r="P76" s="163" t="str">
        <f>IF(F76&lt;&gt;"Accepted","",IF(AND(N76="",O76=""),"",MAX(N76,O76)*1.150779448))</f>
      </c>
      <c r="Q76" s="175" t="str">
        <v>KEDW 040755Z AUTO 24007KT 10SM CLR 07/03 A3004 RMK AO2 SLP166 T00690026 402290032 $</v>
      </c>
    </row>
    <row r="77" hidden="0">
      <c r="A77" s="150" t="str">
        <v>2026-03-04 08:00 UTC</v>
      </c>
      <c r="B77" s="155" t="str">
        <v>2026-03-04 08:55 UTC</v>
      </c>
      <c r="C77" s="155" t="str">
        <v>2026-03-04 00:55 PST</v>
      </c>
      <c r="D77" s="155" t="str">
        <v>2026-03-04</v>
      </c>
      <c r="E77" s="155" t="str">
        <v>March</v>
      </c>
      <c r="F77" s="154" t="str">
        <v>Accepted</v>
      </c>
      <c r="G77" s="155" t="str">
        <v>220</v>
      </c>
      <c r="H77" s="153" t="n">
        <v>220</v>
      </c>
      <c r="I77" s="155" t="str">
        <v>SW</v>
      </c>
      <c r="J77" s="153" t="n">
        <v>40</v>
      </c>
      <c r="K77" s="155" t="str">
        <v>NE</v>
      </c>
      <c r="L77" s="153" t="n">
        <v>4</v>
      </c>
      <c r="M77" s="153" t="n">
        <f>IF(F77="Accepted",L77*1.150779448,"")</f>
        <v>4.603117792</v>
      </c>
      <c r="N77" s="163"/>
      <c r="O77" s="163"/>
      <c r="P77" s="163" t="str">
        <f>IF(F77&lt;&gt;"Accepted","",IF(AND(N77="",O77=""),"",MAX(N77,O77)*1.150779448))</f>
      </c>
      <c r="Q77" s="175" t="str">
        <v>KEDW 040855Z AUTO 22004KT 10SM CLR 06/02 A3004 RMK AO2 SLP166 T00560021 55001 $</v>
      </c>
    </row>
    <row r="78" hidden="0">
      <c r="A78" s="150" t="str">
        <v>2026-03-04 09:00 UTC</v>
      </c>
      <c r="B78" s="155" t="str">
        <v>2026-03-04 09:55 UTC</v>
      </c>
      <c r="C78" s="155" t="str">
        <v>2026-03-04 01:55 PST</v>
      </c>
      <c r="D78" s="155" t="str">
        <v>2026-03-04</v>
      </c>
      <c r="E78" s="155" t="str">
        <v>March</v>
      </c>
      <c r="F78" s="154" t="str">
        <v>Accepted</v>
      </c>
      <c r="G78" s="155" t="str">
        <v>270</v>
      </c>
      <c r="H78" s="153" t="n">
        <v>270</v>
      </c>
      <c r="I78" s="155" t="str">
        <v>W</v>
      </c>
      <c r="J78" s="153" t="n">
        <v>90</v>
      </c>
      <c r="K78" s="155" t="str">
        <v>E</v>
      </c>
      <c r="L78" s="153" t="n">
        <v>6</v>
      </c>
      <c r="M78" s="153" t="n">
        <f>IF(F78="Accepted",L78*1.150779448,"")</f>
        <v>6.904676688</v>
      </c>
      <c r="N78" s="163"/>
      <c r="O78" s="163"/>
      <c r="P78" s="163" t="str">
        <f>IF(F78&lt;&gt;"Accepted","",IF(AND(N78="",O78=""),"",MAX(N78,O78)*1.150779448))</f>
      </c>
      <c r="Q78" s="175" t="str">
        <v>KEDW 040955Z AUTO 27006KT 10SM CLR 06/02 A3003 RMK AO2 SLP161 T00590022 $</v>
      </c>
    </row>
    <row r="79" hidden="0">
      <c r="A79" s="150" t="str">
        <v>2026-03-04 10:00 UTC</v>
      </c>
      <c r="B79" s="155" t="str">
        <v>2026-03-04 10:55 UTC</v>
      </c>
      <c r="C79" s="155" t="str">
        <v>2026-03-04 02:55 PST</v>
      </c>
      <c r="D79" s="155" t="str">
        <v>2026-03-04</v>
      </c>
      <c r="E79" s="155" t="str">
        <v>March</v>
      </c>
      <c r="F79" s="154" t="str">
        <v>Accepted</v>
      </c>
      <c r="G79" s="155" t="str">
        <v>240</v>
      </c>
      <c r="H79" s="153" t="n">
        <v>240</v>
      </c>
      <c r="I79" s="155" t="str">
        <v>SW</v>
      </c>
      <c r="J79" s="153" t="n">
        <v>60</v>
      </c>
      <c r="K79" s="155" t="str">
        <v>NE</v>
      </c>
      <c r="L79" s="153" t="n">
        <v>4</v>
      </c>
      <c r="M79" s="153" t="n">
        <f>IF(F79="Accepted",L79*1.150779448,"")</f>
        <v>4.603117792</v>
      </c>
      <c r="N79" s="163"/>
      <c r="O79" s="163"/>
      <c r="P79" s="163" t="str">
        <f>IF(F79&lt;&gt;"Accepted","",IF(AND(N79="",O79=""),"",MAX(N79,O79)*1.150779448))</f>
      </c>
      <c r="Q79" s="175" t="str">
        <v>KEDW 041055Z AUTO 24004KT 10SM CLR 04/01 A3002 RMK AO2 SLP159 T00420014 $</v>
      </c>
    </row>
    <row r="80" hidden="0">
      <c r="A80" s="150" t="str">
        <v>2026-03-04 11:00 UTC</v>
      </c>
      <c r="B80" s="155" t="str">
        <v>2026-03-04 11:55 UTC</v>
      </c>
      <c r="C80" s="155" t="str">
        <v>2026-03-04 03:55 PST</v>
      </c>
      <c r="D80" s="155" t="str">
        <v>2026-03-04</v>
      </c>
      <c r="E80" s="155" t="str">
        <v>March</v>
      </c>
      <c r="F80" s="154" t="str">
        <v>Accepted</v>
      </c>
      <c r="G80" s="155" t="str">
        <v>230</v>
      </c>
      <c r="H80" s="153" t="n">
        <v>230</v>
      </c>
      <c r="I80" s="155" t="str">
        <v>SW</v>
      </c>
      <c r="J80" s="153" t="n">
        <v>50</v>
      </c>
      <c r="K80" s="155" t="str">
        <v>NE</v>
      </c>
      <c r="L80" s="153" t="n">
        <v>4</v>
      </c>
      <c r="M80" s="153" t="n">
        <f>IF(F80="Accepted",L80*1.150779448,"")</f>
        <v>4.603117792</v>
      </c>
      <c r="N80" s="163"/>
      <c r="O80" s="163"/>
      <c r="P80" s="163" t="str">
        <f>IF(F80&lt;&gt;"Accepted","",IF(AND(N80="",O80=""),"",MAX(N80,O80)*1.150779448))</f>
      </c>
      <c r="Q80" s="175" t="str">
        <v>KEDW 041155Z AUTO 23004KT 10SM CLR 04/01 A3001 RMK AO2 SLP156 T00380012 10109 20036 57008 $</v>
      </c>
    </row>
    <row r="81" hidden="0">
      <c r="A81" s="150" t="str">
        <v>2026-03-04 12:00 UTC</v>
      </c>
      <c r="B81" s="155" t="str">
        <v>2026-03-04 12:55 UTC</v>
      </c>
      <c r="C81" s="155" t="str">
        <v>2026-03-04 04:55 PST</v>
      </c>
      <c r="D81" s="155" t="str">
        <v>2026-03-04</v>
      </c>
      <c r="E81" s="155" t="str">
        <v>March</v>
      </c>
      <c r="F81" s="154" t="str">
        <v>Accepted</v>
      </c>
      <c r="G81" s="155" t="str">
        <v>000</v>
      </c>
      <c r="H81" s="153" t="n">
        <v>0</v>
      </c>
      <c r="I81" s="155" t="str">
        <v>Calm</v>
      </c>
      <c r="J81" s="153" t="n">
        <v>180</v>
      </c>
      <c r="K81" s="155" t="str">
        <v>Calm</v>
      </c>
      <c r="L81" s="153" t="n">
        <v>0</v>
      </c>
      <c r="M81" s="153" t="n">
        <f>IF(F81="Accepted",L81*1.150779448,"")</f>
        <v>0</v>
      </c>
      <c r="N81" s="163"/>
      <c r="O81" s="163"/>
      <c r="P81" s="163" t="str">
        <f>IF(F81&lt;&gt;"Accepted","",IF(AND(N81="",O81=""),"",MAX(N81,O81)*1.150779448))</f>
      </c>
      <c r="Q81" s="175" t="str">
        <v>KEDW 041255Z AUTO 00000KT 10SM CLR 02/00 A3002 RMK AO2 SLP161 T00230002 $</v>
      </c>
    </row>
    <row r="82" hidden="0">
      <c r="A82" s="150" t="str">
        <v>2026-03-04 13:00 UTC</v>
      </c>
      <c r="B82" s="155" t="str">
        <v>2026-03-04 13:55 UTC</v>
      </c>
      <c r="C82" s="155" t="str">
        <v>2026-03-04 05:55 PST</v>
      </c>
      <c r="D82" s="155" t="str">
        <v>2026-03-04</v>
      </c>
      <c r="E82" s="155" t="str">
        <v>March</v>
      </c>
      <c r="F82" s="154" t="str">
        <v>Accepted</v>
      </c>
      <c r="G82" s="155" t="str">
        <v>000</v>
      </c>
      <c r="H82" s="153" t="n">
        <v>0</v>
      </c>
      <c r="I82" s="155" t="str">
        <v>Calm</v>
      </c>
      <c r="J82" s="153" t="n">
        <v>180</v>
      </c>
      <c r="K82" s="155" t="str">
        <v>Calm</v>
      </c>
      <c r="L82" s="153" t="n">
        <v>0</v>
      </c>
      <c r="M82" s="153" t="n">
        <f>IF(F82="Accepted",L82*1.150779448,"")</f>
        <v>0</v>
      </c>
      <c r="N82" s="163"/>
      <c r="O82" s="163"/>
      <c r="P82" s="163" t="str">
        <f>IF(F82&lt;&gt;"Accepted","",IF(AND(N82="",O82=""),"",MAX(N82,O82)*1.150779448))</f>
      </c>
      <c r="Q82" s="175" t="str">
        <v>KEDW 041355Z 00000KT 50SM CLR 02/M00 A3002 RMK AO2A SLP162 T00231003</v>
      </c>
    </row>
    <row r="83" hidden="0">
      <c r="A83" s="150" t="str">
        <v>2026-03-04 14:00 UTC</v>
      </c>
      <c r="B83" s="155" t="str">
        <v>2026-03-04 14:55 UTC</v>
      </c>
      <c r="C83" s="155" t="str">
        <v>2026-03-04 06:55 PST</v>
      </c>
      <c r="D83" s="155" t="str">
        <v>2026-03-04</v>
      </c>
      <c r="E83" s="155" t="str">
        <v>March</v>
      </c>
      <c r="F83" s="154" t="str">
        <v>Accepted</v>
      </c>
      <c r="G83" s="155" t="str">
        <v>220</v>
      </c>
      <c r="H83" s="153" t="n">
        <v>220</v>
      </c>
      <c r="I83" s="155" t="str">
        <v>SW</v>
      </c>
      <c r="J83" s="153" t="n">
        <v>40</v>
      </c>
      <c r="K83" s="155" t="str">
        <v>NE</v>
      </c>
      <c r="L83" s="153" t="n">
        <v>3</v>
      </c>
      <c r="M83" s="153" t="n">
        <f>IF(F83="Accepted",L83*1.150779448,"")</f>
        <v>3.452338344</v>
      </c>
      <c r="N83" s="163"/>
      <c r="O83" s="163"/>
      <c r="P83" s="163" t="str">
        <f>IF(F83&lt;&gt;"Accepted","",IF(AND(N83="",O83=""),"",MAX(N83,O83)*1.150779448))</f>
      </c>
      <c r="Q83" s="175" t="str">
        <v>KEDW 041455Z 22003KT 50SM CLR 04/01 A3003 RMK AO2A SLP167 T00440013 50005</v>
      </c>
    </row>
    <row r="84" hidden="0">
      <c r="A84" s="150" t="str">
        <v>2026-03-04 15:00 UTC</v>
      </c>
      <c r="B84" s="155" t="str">
        <v>2026-03-04 15:55 UTC</v>
      </c>
      <c r="C84" s="155" t="str">
        <v>2026-03-04 07:55 PST</v>
      </c>
      <c r="D84" s="155" t="str">
        <v>2026-03-04</v>
      </c>
      <c r="E84" s="155" t="str">
        <v>March</v>
      </c>
      <c r="F84" s="154" t="str">
        <v>Accepted</v>
      </c>
      <c r="G84" s="155" t="str">
        <v>200</v>
      </c>
      <c r="H84" s="153" t="n">
        <v>200</v>
      </c>
      <c r="I84" s="155" t="str">
        <v>S</v>
      </c>
      <c r="J84" s="153" t="n">
        <v>20</v>
      </c>
      <c r="K84" s="155" t="str">
        <v>N</v>
      </c>
      <c r="L84" s="153" t="n">
        <v>3</v>
      </c>
      <c r="M84" s="153" t="n">
        <f>IF(F84="Accepted",L84*1.150779448,"")</f>
        <v>3.452338344</v>
      </c>
      <c r="N84" s="163"/>
      <c r="O84" s="163"/>
      <c r="P84" s="163" t="str">
        <f>IF(F84&lt;&gt;"Accepted","",IF(AND(N84="",O84=""),"",MAX(N84,O84)*1.150779448))</f>
      </c>
      <c r="Q84" s="175" t="str">
        <v>KEDW 041555Z 20003KT 40SM CLR 07/02 A3004 RMK AO2A SLP169 T00700021</v>
      </c>
    </row>
    <row r="85" hidden="0">
      <c r="A85" s="150" t="str">
        <v>2026-03-04 16:00 UTC</v>
      </c>
      <c r="B85" s="155" t="str">
        <v>2026-03-04 16:55 UTC</v>
      </c>
      <c r="C85" s="155" t="str">
        <v>2026-03-04 08:55 PST</v>
      </c>
      <c r="D85" s="155" t="str">
        <v>2026-03-04</v>
      </c>
      <c r="E85" s="155" t="str">
        <v>March</v>
      </c>
      <c r="F85" s="154" t="str">
        <v>Accepted</v>
      </c>
      <c r="G85" s="155" t="str">
        <v>000</v>
      </c>
      <c r="H85" s="153" t="n">
        <v>0</v>
      </c>
      <c r="I85" s="155" t="str">
        <v>Calm</v>
      </c>
      <c r="J85" s="153" t="n">
        <v>180</v>
      </c>
      <c r="K85" s="155" t="str">
        <v>Calm</v>
      </c>
      <c r="L85" s="153" t="n">
        <v>0</v>
      </c>
      <c r="M85" s="153" t="n">
        <f>IF(F85="Accepted",L85*1.150779448,"")</f>
        <v>0</v>
      </c>
      <c r="N85" s="163"/>
      <c r="O85" s="163"/>
      <c r="P85" s="163" t="str">
        <f>IF(F85&lt;&gt;"Accepted","",IF(AND(N85="",O85=""),"",MAX(N85,O85)*1.150779448))</f>
      </c>
      <c r="Q85" s="175" t="str">
        <v>KEDW 041655Z 00000KT 40SM FEW300 11/05 A3004 RMK AO2A SLP169 T01110045</v>
      </c>
    </row>
    <row r="86" hidden="0">
      <c r="A86" s="150" t="str">
        <v>2026-03-04 17:00 UTC</v>
      </c>
      <c r="B86" s="155" t="str">
        <v>2026-03-04 17:55 UTC</v>
      </c>
      <c r="C86" s="155" t="str">
        <v>2026-03-04 09:55 PST</v>
      </c>
      <c r="D86" s="155" t="str">
        <v>2026-03-04</v>
      </c>
      <c r="E86" s="155" t="str">
        <v>March</v>
      </c>
      <c r="F86" s="154" t="str">
        <v>Accepted</v>
      </c>
      <c r="G86" s="155" t="str">
        <v>140</v>
      </c>
      <c r="H86" s="153" t="n">
        <v>140</v>
      </c>
      <c r="I86" s="155" t="str">
        <v>SE</v>
      </c>
      <c r="J86" s="153" t="n">
        <v>320</v>
      </c>
      <c r="K86" s="155" t="str">
        <v>NW</v>
      </c>
      <c r="L86" s="153" t="n">
        <v>6</v>
      </c>
      <c r="M86" s="153" t="n">
        <f>IF(F86="Accepted",L86*1.150779448,"")</f>
        <v>6.904676688</v>
      </c>
      <c r="N86" s="163"/>
      <c r="O86" s="163"/>
      <c r="P86" s="163" t="str">
        <f>IF(F86&lt;&gt;"Accepted","",IF(AND(N86="",O86=""),"",MAX(N86,O86)*1.150779448))</f>
      </c>
      <c r="Q86" s="175" t="str">
        <v>KEDW 041755Z 14006KT 40SM FEW300 16/07 A3002 RMK AO2A SLP159 T01550065 10155 20018 58002</v>
      </c>
    </row>
    <row r="87" hidden="0">
      <c r="A87" s="150" t="str">
        <v>2026-03-04 18:00 UTC</v>
      </c>
      <c r="B87" s="155" t="str">
        <v>2026-03-04 18:55 UTC</v>
      </c>
      <c r="C87" s="155" t="str">
        <v>2026-03-04 10:55 PST</v>
      </c>
      <c r="D87" s="155" t="str">
        <v>2026-03-04</v>
      </c>
      <c r="E87" s="155" t="str">
        <v>March</v>
      </c>
      <c r="F87" s="154" t="str">
        <v>Accepted</v>
      </c>
      <c r="G87" s="155" t="str">
        <v>210</v>
      </c>
      <c r="H87" s="153" t="n">
        <v>210</v>
      </c>
      <c r="I87" s="155" t="str">
        <v>SW</v>
      </c>
      <c r="J87" s="153" t="n">
        <v>30</v>
      </c>
      <c r="K87" s="155" t="str">
        <v>NE</v>
      </c>
      <c r="L87" s="153" t="n">
        <v>7</v>
      </c>
      <c r="M87" s="153" t="n">
        <f>IF(F87="Accepted",L87*1.150779448,"")</f>
        <v>8.055456136</v>
      </c>
      <c r="N87" s="163"/>
      <c r="O87" s="163"/>
      <c r="P87" s="163" t="str">
        <f>IF(F87&lt;&gt;"Accepted","",IF(AND(N87="",O87=""),"",MAX(N87,O87)*1.150779448))</f>
      </c>
      <c r="Q87" s="175" t="str">
        <v>KEDW 041855Z 21007KT 90SM SCT240 SCT300 19/06 A3000 RMK AO2A SLP151 T01930057</v>
      </c>
    </row>
    <row r="88" hidden="0">
      <c r="A88" s="150" t="str">
        <v>2026-03-04 19:00 UTC</v>
      </c>
      <c r="B88" s="155" t="str">
        <v>2026-03-04 19:55 UTC</v>
      </c>
      <c r="C88" s="155" t="str">
        <v>2026-03-04 11:55 PST</v>
      </c>
      <c r="D88" s="155" t="str">
        <v>2026-03-04</v>
      </c>
      <c r="E88" s="155" t="str">
        <v>March</v>
      </c>
      <c r="F88" s="154" t="str">
        <v>Accepted</v>
      </c>
      <c r="G88" s="155" t="str">
        <v>230</v>
      </c>
      <c r="H88" s="153" t="n">
        <v>230</v>
      </c>
      <c r="I88" s="155" t="str">
        <v>SW</v>
      </c>
      <c r="J88" s="153" t="n">
        <v>50</v>
      </c>
      <c r="K88" s="155" t="str">
        <v>NE</v>
      </c>
      <c r="L88" s="153" t="n">
        <v>8</v>
      </c>
      <c r="M88" s="153" t="n">
        <f>IF(F88="Accepted",L88*1.150779448,"")</f>
        <v>9.206235584</v>
      </c>
      <c r="N88" s="163"/>
      <c r="O88" s="163"/>
      <c r="P88" s="163" t="str">
        <f>IF(F88&lt;&gt;"Accepted","",IF(AND(N88="",O88=""),"",MAX(N88,O88)*1.150779448))</f>
      </c>
      <c r="Q88" s="175" t="str">
        <v>KEDW 041955Z 23008KT 90SM SCT240 SCT300 22/04 A2998 RMK AO2A SLP144 T02160037</v>
      </c>
    </row>
    <row r="89" hidden="0">
      <c r="A89" s="150" t="str">
        <v>2026-03-04 20:00 UTC</v>
      </c>
      <c r="B89" s="155" t="str">
        <v>2026-03-04 20:55 UTC</v>
      </c>
      <c r="C89" s="155" t="str">
        <v>2026-03-04 12:55 PST</v>
      </c>
      <c r="D89" s="155" t="str">
        <v>2026-03-04</v>
      </c>
      <c r="E89" s="155" t="str">
        <v>March</v>
      </c>
      <c r="F89" s="154" t="str">
        <v>Accepted</v>
      </c>
      <c r="G89" s="155" t="str">
        <v>300</v>
      </c>
      <c r="H89" s="153" t="n">
        <v>300</v>
      </c>
      <c r="I89" s="155" t="str">
        <v>NW</v>
      </c>
      <c r="J89" s="153" t="n">
        <v>120</v>
      </c>
      <c r="K89" s="155" t="str">
        <v>SE</v>
      </c>
      <c r="L89" s="153" t="n">
        <v>22</v>
      </c>
      <c r="M89" s="153" t="n">
        <f>IF(F89="Accepted",L89*1.150779448,"")</f>
        <v>25.317147856</v>
      </c>
      <c r="N89" s="163"/>
      <c r="O89" s="153" t="n">
        <v>27</v>
      </c>
      <c r="P89" s="153" t="n">
        <f>IF(F89&lt;&gt;"Accepted","",IF(AND(N89="",O89=""),"",MAX(N89,O89)*1.150779448))</f>
        <v>31.071045096</v>
      </c>
      <c r="Q89" s="175" t="str">
        <v>KEDW 042055Z 30022KT 90SM FEW210 FEW300 21/05 A2996 RMK AO2A PK WND 31027/53 SLP139 T02130048 57018</v>
      </c>
    </row>
    <row r="90" hidden="0">
      <c r="A90" s="150" t="str">
        <v>2026-03-04 21:00 UTC</v>
      </c>
      <c r="B90" s="155" t="str">
        <v>2026-03-04 21:55 UTC</v>
      </c>
      <c r="C90" s="155" t="str">
        <v>2026-03-04 13:55 PST</v>
      </c>
      <c r="D90" s="155" t="str">
        <v>2026-03-04</v>
      </c>
      <c r="E90" s="155" t="str">
        <v>March</v>
      </c>
      <c r="F90" s="154" t="str">
        <v>Accepted</v>
      </c>
      <c r="G90" s="155" t="str">
        <v>280</v>
      </c>
      <c r="H90" s="153" t="n">
        <v>280</v>
      </c>
      <c r="I90" s="155" t="str">
        <v>W</v>
      </c>
      <c r="J90" s="153" t="n">
        <v>100</v>
      </c>
      <c r="K90" s="155" t="str">
        <v>E</v>
      </c>
      <c r="L90" s="153" t="n">
        <v>19</v>
      </c>
      <c r="M90" s="153" t="n">
        <f>IF(F90="Accepted",L90*1.150779448,"")</f>
        <v>21.864809512</v>
      </c>
      <c r="N90" s="163"/>
      <c r="O90" s="153" t="n">
        <v>29</v>
      </c>
      <c r="P90" s="153" t="n">
        <f>IF(F90&lt;&gt;"Accepted","",IF(AND(N90="",O90=""),"",MAX(N90,O90)*1.150779448))</f>
        <v>33.372603992</v>
      </c>
      <c r="Q90" s="175" t="str">
        <v>KEDW 042155Z 28019KT 90SM SCT200 SCT300 21/03 A2994 RMK AO2A PK WND 30029/00 SLP132 T02110028</v>
      </c>
    </row>
    <row r="91" hidden="0">
      <c r="A91" s="150" t="str">
        <v>2026-03-04 22:00 UTC</v>
      </c>
      <c r="B91" s="155" t="str">
        <v>2026-03-04 22:55 UTC</v>
      </c>
      <c r="C91" s="155" t="str">
        <v>2026-03-04 14:55 PST</v>
      </c>
      <c r="D91" s="155" t="str">
        <v>2026-03-04</v>
      </c>
      <c r="E91" s="155" t="str">
        <v>March</v>
      </c>
      <c r="F91" s="154" t="str">
        <v>Accepted</v>
      </c>
      <c r="G91" s="155" t="str">
        <v>280</v>
      </c>
      <c r="H91" s="153" t="n">
        <v>280</v>
      </c>
      <c r="I91" s="155" t="str">
        <v>W</v>
      </c>
      <c r="J91" s="153" t="n">
        <v>100</v>
      </c>
      <c r="K91" s="155" t="str">
        <v>E</v>
      </c>
      <c r="L91" s="153" t="n">
        <v>18</v>
      </c>
      <c r="M91" s="153" t="n">
        <f>IF(F91="Accepted",L91*1.150779448,"")</f>
        <v>20.714030064</v>
      </c>
      <c r="N91" s="163"/>
      <c r="O91" s="163"/>
      <c r="P91" s="163" t="str">
        <f>IF(F91&lt;&gt;"Accepted","",IF(AND(N91="",O91=""),"",MAX(N91,O91)*1.150779448))</f>
      </c>
      <c r="Q91" s="175" t="str">
        <v>KEDW 042255Z 28018KT 90SM FEW210 SCT290 21/04 A2992 RMK AO2A SLP125 T0208003</v>
      </c>
    </row>
    <row r="92" hidden="0">
      <c r="A92" s="150" t="str">
        <v>2026-03-04 23:00 UTC</v>
      </c>
      <c r="B92" s="155" t="str">
        <v>2026-03-04 23:55 UTC</v>
      </c>
      <c r="C92" s="155" t="str">
        <v>2026-03-04 15:55 PST</v>
      </c>
      <c r="D92" s="155" t="str">
        <v>2026-03-04</v>
      </c>
      <c r="E92" s="155" t="str">
        <v>March</v>
      </c>
      <c r="F92" s="154" t="str">
        <v>Accepted</v>
      </c>
      <c r="G92" s="155" t="str">
        <v>270</v>
      </c>
      <c r="H92" s="153" t="n">
        <v>270</v>
      </c>
      <c r="I92" s="155" t="str">
        <v>W</v>
      </c>
      <c r="J92" s="153" t="n">
        <v>90</v>
      </c>
      <c r="K92" s="155" t="str">
        <v>E</v>
      </c>
      <c r="L92" s="153" t="n">
        <v>22</v>
      </c>
      <c r="M92" s="153" t="n">
        <f>IF(F92="Accepted",L92*1.150779448,"")</f>
        <v>25.317147856</v>
      </c>
      <c r="N92" s="153" t="n">
        <v>28</v>
      </c>
      <c r="O92" s="153" t="n">
        <v>32</v>
      </c>
      <c r="P92" s="153" t="n">
        <f>IF(F92&lt;&gt;"Accepted","",IF(AND(N92="",O92=""),"",MAX(N92,O92)*1.150779448))</f>
        <v>36.824942336</v>
      </c>
      <c r="Q92" s="175" t="str">
        <v>KEDW 042355Z 27022G28KT 60SM FEW260 SCT290 18/05 A2991 RMK AO2A PK WND 28032/54 SLP124 T01840046 10220 20156 56016</v>
      </c>
    </row>
    <row r="93" hidden="0">
      <c r="A93" s="150" t="str">
        <v>2026-03-05 00:00 UTC</v>
      </c>
      <c r="B93" s="155" t="str">
        <v>2026-03-05 00:55 UTC</v>
      </c>
      <c r="C93" s="155" t="str">
        <v>2026-03-04 16:55 PST</v>
      </c>
      <c r="D93" s="155" t="str">
        <v>2026-03-04</v>
      </c>
      <c r="E93" s="155" t="str">
        <v>March</v>
      </c>
      <c r="F93" s="154" t="str">
        <v>Accepted</v>
      </c>
      <c r="G93" s="155" t="str">
        <v>280</v>
      </c>
      <c r="H93" s="153" t="n">
        <v>280</v>
      </c>
      <c r="I93" s="155" t="str">
        <v>W</v>
      </c>
      <c r="J93" s="153" t="n">
        <v>100</v>
      </c>
      <c r="K93" s="155" t="str">
        <v>E</v>
      </c>
      <c r="L93" s="153" t="n">
        <v>25</v>
      </c>
      <c r="M93" s="153" t="n">
        <f>IF(F93="Accepted",L93*1.150779448,"")</f>
        <v>28.7694862</v>
      </c>
      <c r="N93" s="163"/>
      <c r="O93" s="153" t="n">
        <v>31</v>
      </c>
      <c r="P93" s="153" t="n">
        <f>IF(F93&lt;&gt;"Accepted","",IF(AND(N93="",O93=""),"",MAX(N93,O93)*1.150779448))</f>
        <v>35.674162888</v>
      </c>
      <c r="Q93" s="175" t="str">
        <v>KEDW 050055Z 28025KT 60SM FEW280 SCT310 17/05 A2991 RMK AO2A PK WND 28031/24 SLP126 T01740047</v>
      </c>
    </row>
    <row r="94" hidden="0">
      <c r="A94" s="150" t="str">
        <v>2026-03-05 01:00 UTC</v>
      </c>
      <c r="B94" s="155" t="str">
        <v>2026-03-05 01:55 UTC</v>
      </c>
      <c r="C94" s="155" t="str">
        <v>2026-03-04 17:55 PST</v>
      </c>
      <c r="D94" s="155" t="str">
        <v>2026-03-04</v>
      </c>
      <c r="E94" s="155" t="str">
        <v>March</v>
      </c>
      <c r="F94" s="154" t="str">
        <v>Accepted</v>
      </c>
      <c r="G94" s="155" t="str">
        <v>270</v>
      </c>
      <c r="H94" s="153" t="n">
        <v>270</v>
      </c>
      <c r="I94" s="155" t="str">
        <v>W</v>
      </c>
      <c r="J94" s="153" t="n">
        <v>90</v>
      </c>
      <c r="K94" s="155" t="str">
        <v>E</v>
      </c>
      <c r="L94" s="153" t="n">
        <v>18</v>
      </c>
      <c r="M94" s="153" t="n">
        <f>IF(F94="Accepted",L94*1.150779448,"")</f>
        <v>20.714030064</v>
      </c>
      <c r="N94" s="153" t="n">
        <v>26</v>
      </c>
      <c r="O94" s="153" t="n">
        <v>32</v>
      </c>
      <c r="P94" s="153" t="n">
        <f>IF(F94&lt;&gt;"Accepted","",IF(AND(N94="",O94=""),"",MAX(N94,O94)*1.150779448))</f>
        <v>36.824942336</v>
      </c>
      <c r="Q94" s="175" t="str">
        <v>KEDW 050155Z 27018G26KT 60SM SCT300 16/05 A2992 RMK AO2A PK WND 29032/39 SLP131 T01580051</v>
      </c>
    </row>
    <row r="95" hidden="0">
      <c r="A95" s="150" t="str">
        <v>2026-03-05 02:00 UTC</v>
      </c>
      <c r="B95" s="155" t="str">
        <v>2026-03-05 02:55 UTC</v>
      </c>
      <c r="C95" s="155" t="str">
        <v>2026-03-04 18:55 PST</v>
      </c>
      <c r="D95" s="155" t="str">
        <v>2026-03-04</v>
      </c>
      <c r="E95" s="155" t="str">
        <v>March</v>
      </c>
      <c r="F95" s="154" t="str">
        <v>Accepted</v>
      </c>
      <c r="G95" s="155" t="str">
        <v>290</v>
      </c>
      <c r="H95" s="153" t="n">
        <v>290</v>
      </c>
      <c r="I95" s="155" t="str">
        <v>W</v>
      </c>
      <c r="J95" s="153" t="n">
        <v>110</v>
      </c>
      <c r="K95" s="155" t="str">
        <v>E</v>
      </c>
      <c r="L95" s="153" t="n">
        <v>22</v>
      </c>
      <c r="M95" s="153" t="n">
        <f>IF(F95="Accepted",L95*1.150779448,"")</f>
        <v>25.317147856</v>
      </c>
      <c r="N95" s="153" t="n">
        <v>27</v>
      </c>
      <c r="O95" s="153" t="n">
        <v>32</v>
      </c>
      <c r="P95" s="153" t="n">
        <f>IF(F95&lt;&gt;"Accepted","",IF(AND(N95="",O95=""),"",MAX(N95,O95)*1.150779448))</f>
        <v>36.824942336</v>
      </c>
      <c r="Q95" s="175" t="str">
        <v>KEDW 050255Z 29022G27KT 40SM SCT330 15/05 A2991 RMK AO2A PK WND 26032/16 SLP126 T01500049 53001</v>
      </c>
    </row>
    <row r="96" hidden="0">
      <c r="A96" s="150" t="str">
        <v>2026-03-05 03:00 UTC</v>
      </c>
      <c r="B96" s="155" t="str">
        <v>2026-03-05 03:55 UTC</v>
      </c>
      <c r="C96" s="155" t="str">
        <v>2026-03-04 19:55 PST</v>
      </c>
      <c r="D96" s="155" t="str">
        <v>2026-03-04</v>
      </c>
      <c r="E96" s="155" t="str">
        <v>March</v>
      </c>
      <c r="F96" s="154" t="str">
        <v>Accepted</v>
      </c>
      <c r="G96" s="155" t="str">
        <v>290</v>
      </c>
      <c r="H96" s="153" t="n">
        <v>290</v>
      </c>
      <c r="I96" s="155" t="str">
        <v>W</v>
      </c>
      <c r="J96" s="153" t="n">
        <v>110</v>
      </c>
      <c r="K96" s="155" t="str">
        <v>E</v>
      </c>
      <c r="L96" s="153" t="n">
        <v>12</v>
      </c>
      <c r="M96" s="153" t="n">
        <f>IF(F96="Accepted",L96*1.150779448,"")</f>
        <v>13.809353376</v>
      </c>
      <c r="N96" s="153" t="n">
        <v>16</v>
      </c>
      <c r="O96" s="153" t="n">
        <v>34</v>
      </c>
      <c r="P96" s="153" t="n">
        <f>IF(F96&lt;&gt;"Accepted","",IF(AND(N96="",O96=""),"",MAX(N96,O96)*1.150779448))</f>
        <v>39.126501232</v>
      </c>
      <c r="Q96" s="175" t="str">
        <v>KEDW 050355Z 29012G16KT 40SM SCT330 14/05 A2992 RMK AO2A PK WND 28034/02 SLP128 T01420045</v>
      </c>
    </row>
    <row r="97" hidden="0">
      <c r="A97" s="150" t="str">
        <v>2026-03-05 04:00 UTC</v>
      </c>
      <c r="B97" s="155" t="str">
        <v>2026-03-05 04:55 UTC</v>
      </c>
      <c r="C97" s="155" t="str">
        <v>2026-03-04 20:55 PST</v>
      </c>
      <c r="D97" s="155" t="str">
        <v>2026-03-04</v>
      </c>
      <c r="E97" s="155" t="str">
        <v>March</v>
      </c>
      <c r="F97" s="154" t="str">
        <v>Accepted</v>
      </c>
      <c r="G97" s="155" t="str">
        <v>230</v>
      </c>
      <c r="H97" s="153" t="n">
        <v>230</v>
      </c>
      <c r="I97" s="155" t="str">
        <v>SW</v>
      </c>
      <c r="J97" s="153" t="n">
        <v>50</v>
      </c>
      <c r="K97" s="155" t="str">
        <v>NE</v>
      </c>
      <c r="L97" s="153" t="n">
        <v>11</v>
      </c>
      <c r="M97" s="153" t="n">
        <f>IF(F97="Accepted",L97*1.150779448,"")</f>
        <v>12.658573928</v>
      </c>
      <c r="N97" s="163"/>
      <c r="O97" s="153" t="n">
        <v>27</v>
      </c>
      <c r="P97" s="153" t="n">
        <f>IF(F97&lt;&gt;"Accepted","",IF(AND(N97="",O97=""),"",MAX(N97,O97)*1.150779448))</f>
        <v>31.071045096</v>
      </c>
      <c r="Q97" s="175" t="str">
        <v>KEDW 050455Z 23011KT 40SM FEW330 14/05 A2993 RMK AO2A PK WND 31027/15 SLP128 T01350049</v>
      </c>
    </row>
    <row r="98" hidden="0">
      <c r="A98" s="150" t="str">
        <v>2026-03-05 05:00 UTC</v>
      </c>
      <c r="B98" s="155" t="str">
        <v>2026-03-05 05:55 UTC</v>
      </c>
      <c r="C98" s="155" t="str">
        <v>2026-03-04 21:55 PST</v>
      </c>
      <c r="D98" s="155" t="str">
        <v>2026-03-04</v>
      </c>
      <c r="E98" s="155" t="str">
        <v>March</v>
      </c>
      <c r="F98" s="154" t="str">
        <v>Accepted</v>
      </c>
      <c r="G98" s="155" t="str">
        <v>280</v>
      </c>
      <c r="H98" s="153" t="n">
        <v>280</v>
      </c>
      <c r="I98" s="155" t="str">
        <v>W</v>
      </c>
      <c r="J98" s="153" t="n">
        <v>100</v>
      </c>
      <c r="K98" s="155" t="str">
        <v>E</v>
      </c>
      <c r="L98" s="153" t="n">
        <v>16</v>
      </c>
      <c r="M98" s="153" t="n">
        <f>IF(F98="Accepted",L98*1.150779448,"")</f>
        <v>18.412471168</v>
      </c>
      <c r="N98" s="153" t="n">
        <v>24</v>
      </c>
      <c r="O98" s="153" t="n">
        <v>32</v>
      </c>
      <c r="P98" s="153" t="n">
        <f>IF(F98&lt;&gt;"Accepted","",IF(AND(N98="",O98=""),"",MAX(N98,O98)*1.150779448))</f>
        <v>36.824942336</v>
      </c>
      <c r="Q98" s="175" t="str">
        <v>KEDW 050555Z 28016G24KT 40SM FEW300 14/05 A2993 RMK AO2A PK WND 29032/30 SLP125 T01380049 10184 20134 50004</v>
      </c>
    </row>
    <row r="99" hidden="0">
      <c r="A99" s="150" t="str">
        <v>2026-03-05 06:00 UTC</v>
      </c>
      <c r="B99" s="155" t="str">
        <v>2026-03-05 06:55 UTC</v>
      </c>
      <c r="C99" s="155" t="str">
        <v>2026-03-04 22:55 PST</v>
      </c>
      <c r="D99" s="155" t="str">
        <v>2026-03-04</v>
      </c>
      <c r="E99" s="155" t="str">
        <v>March</v>
      </c>
      <c r="F99" s="154" t="str">
        <v>Accepted</v>
      </c>
      <c r="G99" s="155" t="str">
        <v>290</v>
      </c>
      <c r="H99" s="153" t="n">
        <v>290</v>
      </c>
      <c r="I99" s="155" t="str">
        <v>W</v>
      </c>
      <c r="J99" s="153" t="n">
        <v>110</v>
      </c>
      <c r="K99" s="155" t="str">
        <v>E</v>
      </c>
      <c r="L99" s="153" t="n">
        <v>21</v>
      </c>
      <c r="M99" s="153" t="n">
        <f>IF(F99="Accepted",L99*1.150779448,"")</f>
        <v>24.166368408</v>
      </c>
      <c r="N99" s="163"/>
      <c r="O99" s="153" t="n">
        <v>32</v>
      </c>
      <c r="P99" s="153" t="n">
        <f>IF(F99&lt;&gt;"Accepted","",IF(AND(N99="",O99=""),"",MAX(N99,O99)*1.150779448))</f>
        <v>36.824942336</v>
      </c>
      <c r="Q99" s="175" t="str">
        <v>KEDW 050655Z AUTO 29021KT 10SM CLR 14/05 A2993 RMK AO2 PK WND 31032/53 SLP123 T01360047 $</v>
      </c>
    </row>
    <row r="100" hidden="0">
      <c r="A100" s="150" t="str">
        <v>2026-03-05 07:00 UTC</v>
      </c>
      <c r="B100" s="155" t="str">
        <v>2026-03-05 07:55 UTC</v>
      </c>
      <c r="C100" s="155" t="str">
        <v>2026-03-04 23:55 PST</v>
      </c>
      <c r="D100" s="155" t="str">
        <v>2026-03-04</v>
      </c>
      <c r="E100" s="155" t="str">
        <v>March</v>
      </c>
      <c r="F100" s="154" t="str">
        <v>Accepted</v>
      </c>
      <c r="G100" s="155" t="str">
        <v>290</v>
      </c>
      <c r="H100" s="153" t="n">
        <v>290</v>
      </c>
      <c r="I100" s="155" t="str">
        <v>W</v>
      </c>
      <c r="J100" s="153" t="n">
        <v>110</v>
      </c>
      <c r="K100" s="155" t="str">
        <v>E</v>
      </c>
      <c r="L100" s="153" t="n">
        <v>19</v>
      </c>
      <c r="M100" s="153" t="n">
        <f>IF(F100="Accepted",L100*1.150779448,"")</f>
        <v>21.864809512</v>
      </c>
      <c r="N100" s="153" t="n">
        <v>23</v>
      </c>
      <c r="O100" s="153" t="n">
        <v>36</v>
      </c>
      <c r="P100" s="153" t="n">
        <f>IF(F100&lt;&gt;"Accepted","",IF(AND(N100="",O100=""),"",MAX(N100,O100)*1.150779448))</f>
        <v>41.428060128</v>
      </c>
      <c r="Q100" s="175" t="str">
        <v>KEDW 050755Z AUTO 29019G23KT 10SM CLR 13/04 A2995 RMK AO2 PK WND 30036/17 SLP129 T01320038 402200018 $</v>
      </c>
    </row>
    <row r="101" hidden="0">
      <c r="A101" s="150" t="str">
        <v>2026-03-05 08:00 UTC</v>
      </c>
      <c r="B101" s="155" t="str">
        <v>2026-03-05 08:55 UTC</v>
      </c>
      <c r="C101" s="155" t="str">
        <v>2026-03-05 00:55 PST</v>
      </c>
      <c r="D101" s="155" t="str">
        <v>2026-03-05</v>
      </c>
      <c r="E101" s="155" t="str">
        <v>March</v>
      </c>
      <c r="F101" s="154" t="str">
        <v>Accepted</v>
      </c>
      <c r="G101" s="155" t="str">
        <v>290</v>
      </c>
      <c r="H101" s="153" t="n">
        <v>290</v>
      </c>
      <c r="I101" s="155" t="str">
        <v>W</v>
      </c>
      <c r="J101" s="153" t="n">
        <v>110</v>
      </c>
      <c r="K101" s="155" t="str">
        <v>E</v>
      </c>
      <c r="L101" s="153" t="n">
        <v>16</v>
      </c>
      <c r="M101" s="153" t="n">
        <f>IF(F101="Accepted",L101*1.150779448,"")</f>
        <v>18.412471168</v>
      </c>
      <c r="N101" s="153" t="n">
        <v>24</v>
      </c>
      <c r="O101" s="153" t="n">
        <v>28</v>
      </c>
      <c r="P101" s="153" t="n">
        <f>IF(F101&lt;&gt;"Accepted","",IF(AND(N101="",O101=""),"",MAX(N101,O101)*1.150779448))</f>
        <v>32.221824544</v>
      </c>
      <c r="Q101" s="175" t="str">
        <v>KEDW 050855Z AUTO 29016G24KT 10SM CLR 13/02 A2995 RMK AO2 PK WND 30028/23 SLP129 T01260024 52008 $</v>
      </c>
    </row>
    <row r="102" hidden="0">
      <c r="A102" s="150" t="str">
        <v>2026-03-05 09:00 UTC</v>
      </c>
      <c r="B102" s="155" t="str">
        <v>2026-03-05 09:55 UTC</v>
      </c>
      <c r="C102" s="155" t="str">
        <v>2026-03-05 01:55 PST</v>
      </c>
      <c r="D102" s="155" t="str">
        <v>2026-03-05</v>
      </c>
      <c r="E102" s="155" t="str">
        <v>March</v>
      </c>
      <c r="F102" s="154" t="str">
        <v>Accepted</v>
      </c>
      <c r="G102" s="155" t="str">
        <v>260</v>
      </c>
      <c r="H102" s="153" t="n">
        <v>260</v>
      </c>
      <c r="I102" s="155" t="str">
        <v>W</v>
      </c>
      <c r="J102" s="153" t="n">
        <v>80</v>
      </c>
      <c r="K102" s="155" t="str">
        <v>E</v>
      </c>
      <c r="L102" s="153" t="n">
        <v>18</v>
      </c>
      <c r="M102" s="153" t="n">
        <f>IF(F102="Accepted",L102*1.150779448,"")</f>
        <v>20.714030064</v>
      </c>
      <c r="N102" s="153" t="n">
        <v>23</v>
      </c>
      <c r="O102" s="153" t="n">
        <v>29</v>
      </c>
      <c r="P102" s="153" t="n">
        <f>IF(F102&lt;&gt;"Accepted","",IF(AND(N102="",O102=""),"",MAX(N102,O102)*1.150779448))</f>
        <v>33.372603992</v>
      </c>
      <c r="Q102" s="175" t="str">
        <v>KEDW 050955Z AUTO 26018G23KT 10SM CLR 12/00 A2995 RMK AO2 PK WND 25029/37 SLP129 T01170002 $</v>
      </c>
    </row>
    <row r="103" hidden="0">
      <c r="A103" s="150" t="str">
        <v>2026-03-05 10:00 UTC</v>
      </c>
      <c r="B103" s="155" t="str">
        <v>2026-03-05 10:55 UTC</v>
      </c>
      <c r="C103" s="155" t="str">
        <v>2026-03-05 02:55 PST</v>
      </c>
      <c r="D103" s="155" t="str">
        <v>2026-03-05</v>
      </c>
      <c r="E103" s="155" t="str">
        <v>March</v>
      </c>
      <c r="F103" s="154" t="str">
        <v>Accepted</v>
      </c>
      <c r="G103" s="155" t="str">
        <v>280</v>
      </c>
      <c r="H103" s="153" t="n">
        <v>280</v>
      </c>
      <c r="I103" s="155" t="str">
        <v>W</v>
      </c>
      <c r="J103" s="153" t="n">
        <v>100</v>
      </c>
      <c r="K103" s="155" t="str">
        <v>E</v>
      </c>
      <c r="L103" s="153" t="n">
        <v>24</v>
      </c>
      <c r="M103" s="153" t="n">
        <f>IF(F103="Accepted",L103*1.150779448,"")</f>
        <v>27.618706752</v>
      </c>
      <c r="N103" s="163"/>
      <c r="O103" s="153" t="n">
        <v>31</v>
      </c>
      <c r="P103" s="153" t="n">
        <f>IF(F103&lt;&gt;"Accepted","",IF(AND(N103="",O103=""),"",MAX(N103,O103)*1.150779448))</f>
        <v>35.674162888</v>
      </c>
      <c r="Q103" s="175" t="str">
        <v>KEDW 051055Z AUTO 28024KT 10SM CLR 11/00 A2994 RMK AO2 PK WND 26031/31 SLP128 T01110002 $</v>
      </c>
    </row>
    <row r="104" hidden="0">
      <c r="A104" s="150" t="str">
        <v>2026-03-05 11:00 UTC</v>
      </c>
      <c r="B104" s="155" t="str">
        <v>2026-03-05 11:55 UTC</v>
      </c>
      <c r="C104" s="155" t="str">
        <v>2026-03-05 03:55 PST</v>
      </c>
      <c r="D104" s="155" t="str">
        <v>2026-03-05</v>
      </c>
      <c r="E104" s="155" t="str">
        <v>March</v>
      </c>
      <c r="F104" s="154" t="str">
        <v>Accepted</v>
      </c>
      <c r="G104" s="155" t="str">
        <v>260</v>
      </c>
      <c r="H104" s="153" t="n">
        <v>260</v>
      </c>
      <c r="I104" s="155" t="str">
        <v>W</v>
      </c>
      <c r="J104" s="153" t="n">
        <v>80</v>
      </c>
      <c r="K104" s="155" t="str">
        <v>E</v>
      </c>
      <c r="L104" s="153" t="n">
        <v>21</v>
      </c>
      <c r="M104" s="153" t="n">
        <f>IF(F104="Accepted",L104*1.150779448,"")</f>
        <v>24.166368408</v>
      </c>
      <c r="N104" s="153" t="n">
        <v>26</v>
      </c>
      <c r="O104" s="153" t="n">
        <v>33</v>
      </c>
      <c r="P104" s="153" t="n">
        <f>IF(F104&lt;&gt;"Accepted","",IF(AND(N104="",O104=""),"",MAX(N104,O104)*1.150779448))</f>
        <v>37.975721784</v>
      </c>
      <c r="Q104" s="175" t="str">
        <v>KEDW 051155Z AUTO 26021G26KT 10SM CLR 10/M00 A2993 RMK AO2 PK WND 28033/08 SLP127 T01031002 10138 20103 57006 $</v>
      </c>
    </row>
    <row r="105" hidden="0">
      <c r="A105" s="150" t="str">
        <v>2026-03-05 12:00 UTC</v>
      </c>
      <c r="B105" s="155" t="str">
        <v>2026-03-05 12:55 UTC</v>
      </c>
      <c r="C105" s="155" t="str">
        <v>2026-03-05 04:55 PST</v>
      </c>
      <c r="D105" s="155" t="str">
        <v>2026-03-05</v>
      </c>
      <c r="E105" s="155" t="str">
        <v>March</v>
      </c>
      <c r="F105" s="154" t="str">
        <v>Accepted</v>
      </c>
      <c r="G105" s="155" t="str">
        <v>250</v>
      </c>
      <c r="H105" s="153" t="n">
        <v>250</v>
      </c>
      <c r="I105" s="155" t="str">
        <v>W</v>
      </c>
      <c r="J105" s="153" t="n">
        <v>70</v>
      </c>
      <c r="K105" s="155" t="str">
        <v>E</v>
      </c>
      <c r="L105" s="153" t="n">
        <v>9</v>
      </c>
      <c r="M105" s="153" t="n">
        <f>IF(F105="Accepted",L105*1.150779448,"")</f>
        <v>10.357015032</v>
      </c>
      <c r="N105" s="153" t="n">
        <v>20</v>
      </c>
      <c r="O105" s="153" t="n">
        <v>27</v>
      </c>
      <c r="P105" s="153" t="n">
        <f>IF(F105&lt;&gt;"Accepted","",IF(AND(N105="",O105=""),"",MAX(N105,O105)*1.150779448))</f>
        <v>31.071045096</v>
      </c>
      <c r="Q105" s="175" t="str">
        <v>KEDW 051255Z AUTO 25009G20KT 10SM CLR 09/M00 A2994 RMK AO2 PK WND 27027/1156 SLP132 T00931001 $</v>
      </c>
    </row>
    <row r="106" hidden="0">
      <c r="A106" s="150" t="str">
        <v>2026-03-05 14:00 UTC</v>
      </c>
      <c r="B106" s="155" t="str">
        <v>2026-03-05 14:55 UTC</v>
      </c>
      <c r="C106" s="155" t="str">
        <v>2026-03-05 06:55 PST</v>
      </c>
      <c r="D106" s="155" t="str">
        <v>2026-03-05</v>
      </c>
      <c r="E106" s="155" t="str">
        <v>March</v>
      </c>
      <c r="F106" s="154" t="str">
        <v>Accepted</v>
      </c>
      <c r="G106" s="155" t="str">
        <v>160</v>
      </c>
      <c r="H106" s="153" t="n">
        <v>160</v>
      </c>
      <c r="I106" s="155" t="str">
        <v>S</v>
      </c>
      <c r="J106" s="153" t="n">
        <v>340</v>
      </c>
      <c r="K106" s="155" t="str">
        <v>N</v>
      </c>
      <c r="L106" s="153" t="n">
        <v>4</v>
      </c>
      <c r="M106" s="153" t="n">
        <f>IF(F106="Accepted",L106*1.150779448,"")</f>
        <v>4.603117792</v>
      </c>
      <c r="N106" s="163"/>
      <c r="O106" s="163"/>
      <c r="P106" s="163" t="str">
        <f>IF(F106&lt;&gt;"Accepted","",IF(AND(N106="",O106=""),"",MAX(N106,O106)*1.150779448))</f>
      </c>
      <c r="Q106" s="175" t="str">
        <v>KEDW 051455Z 16004KT 50SM CLR 09/00 A2997 RMK AO2A SLP144 T00890001 RVRNO VISNO RWY23</v>
      </c>
    </row>
    <row r="107" hidden="0">
      <c r="A107" s="150" t="str">
        <v>2026-03-05 15:00 UTC</v>
      </c>
      <c r="B107" s="155" t="str">
        <v>2026-03-05 15:55 UTC</v>
      </c>
      <c r="C107" s="155" t="str">
        <v>2026-03-05 07:55 PST</v>
      </c>
      <c r="D107" s="155" t="str">
        <v>2026-03-05</v>
      </c>
      <c r="E107" s="155" t="str">
        <v>March</v>
      </c>
      <c r="F107" s="154" t="str">
        <v>Accepted</v>
      </c>
      <c r="G107" s="155" t="str">
        <v>270</v>
      </c>
      <c r="H107" s="153" t="n">
        <v>270</v>
      </c>
      <c r="I107" s="155" t="str">
        <v>W</v>
      </c>
      <c r="J107" s="153" t="n">
        <v>90</v>
      </c>
      <c r="K107" s="155" t="str">
        <v>E</v>
      </c>
      <c r="L107" s="153" t="n">
        <v>5</v>
      </c>
      <c r="M107" s="153" t="n">
        <f>IF(F107="Accepted",L107*1.150779448,"")</f>
        <v>5.75389724</v>
      </c>
      <c r="N107" s="163"/>
      <c r="O107" s="163"/>
      <c r="P107" s="163" t="str">
        <f>IF(F107&lt;&gt;"Accepted","",IF(AND(N107="",O107=""),"",MAX(N107,O107)*1.150779448))</f>
      </c>
      <c r="Q107" s="175" t="str">
        <v>KEDW 051555Z 27005KT 40SM FEW050 11/01 A3000 RMK AO2A SLP153 T01050005 $</v>
      </c>
    </row>
    <row r="108" hidden="0">
      <c r="A108" s="150" t="str">
        <v>2026-03-05 16:00 UTC</v>
      </c>
      <c r="B108" s="155" t="str">
        <v>2026-03-05 16:55 UTC</v>
      </c>
      <c r="C108" s="155" t="str">
        <v>2026-03-05 08:55 PST</v>
      </c>
      <c r="D108" s="155" t="str">
        <v>2026-03-05</v>
      </c>
      <c r="E108" s="155" t="str">
        <v>March</v>
      </c>
      <c r="F108" s="154" t="str">
        <v>Accepted</v>
      </c>
      <c r="G108" s="155" t="str">
        <v>320</v>
      </c>
      <c r="H108" s="153" t="n">
        <v>320</v>
      </c>
      <c r="I108" s="155" t="str">
        <v>NW</v>
      </c>
      <c r="J108" s="153" t="n">
        <v>140</v>
      </c>
      <c r="K108" s="155" t="str">
        <v>SE</v>
      </c>
      <c r="L108" s="153" t="n">
        <v>3</v>
      </c>
      <c r="M108" s="153" t="n">
        <f>IF(F108="Accepted",L108*1.150779448,"")</f>
        <v>3.452338344</v>
      </c>
      <c r="N108" s="163"/>
      <c r="O108" s="163"/>
      <c r="P108" s="163" t="str">
        <f>IF(F108&lt;&gt;"Accepted","",IF(AND(N108="",O108=""),"",MAX(N108,O108)*1.150779448))</f>
      </c>
      <c r="Q108" s="175" t="str">
        <v>KEDW 051655Z 32003KT 90SM FEW050 12/M03 A3002 RMK AO2A SLP159 T01241026</v>
      </c>
    </row>
    <row r="109" hidden="0">
      <c r="A109" s="150" t="str">
        <v>2026-03-05 17:00 UTC</v>
      </c>
      <c r="B109" s="155" t="str">
        <v>2026-03-05 17:55 UTC</v>
      </c>
      <c r="C109" s="155" t="str">
        <v>2026-03-05 09:55 PST</v>
      </c>
      <c r="D109" s="155" t="str">
        <v>2026-03-05</v>
      </c>
      <c r="E109" s="155" t="str">
        <v>March</v>
      </c>
      <c r="F109" s="154" t="str">
        <v>Accepted</v>
      </c>
      <c r="G109" s="155" t="str">
        <v>340</v>
      </c>
      <c r="H109" s="153" t="n">
        <v>340</v>
      </c>
      <c r="I109" s="155" t="str">
        <v>N</v>
      </c>
      <c r="J109" s="153" t="n">
        <v>160</v>
      </c>
      <c r="K109" s="155" t="str">
        <v>S</v>
      </c>
      <c r="L109" s="153" t="n">
        <v>8</v>
      </c>
      <c r="M109" s="153" t="n">
        <f>IF(F109="Accepted",L109*1.150779448,"")</f>
        <v>9.206235584</v>
      </c>
      <c r="N109" s="163"/>
      <c r="O109" s="163"/>
      <c r="P109" s="163" t="str">
        <f>IF(F109&lt;&gt;"Accepted","",IF(AND(N109="",O109=""),"",MAX(N109,O109)*1.150779448))</f>
      </c>
      <c r="Q109" s="175" t="str">
        <v>KEDW 051755Z 34008KT 80SM CLR 15/M04 A3003 RMK AO2A SLP161 T01461037 10146 20085 52016</v>
      </c>
    </row>
    <row r="110" hidden="0">
      <c r="A110" s="150" t="str">
        <v>2026-03-05 18:00 UTC</v>
      </c>
      <c r="B110" s="155" t="str">
        <v>2026-03-05 18:55 UTC</v>
      </c>
      <c r="C110" s="155" t="str">
        <v>2026-03-05 10:55 PST</v>
      </c>
      <c r="D110" s="155" t="str">
        <v>2026-03-05</v>
      </c>
      <c r="E110" s="155" t="str">
        <v>March</v>
      </c>
      <c r="F110" s="154" t="str">
        <v>Accepted</v>
      </c>
      <c r="G110" s="155" t="str">
        <v>060</v>
      </c>
      <c r="H110" s="153" t="n">
        <v>60</v>
      </c>
      <c r="I110" s="155" t="str">
        <v>NE</v>
      </c>
      <c r="J110" s="153" t="n">
        <v>240</v>
      </c>
      <c r="K110" s="155" t="str">
        <v>SW</v>
      </c>
      <c r="L110" s="153" t="n">
        <v>6</v>
      </c>
      <c r="M110" s="153" t="n">
        <f>IF(F110="Accepted",L110*1.150779448,"")</f>
        <v>6.904676688</v>
      </c>
      <c r="N110" s="163"/>
      <c r="O110" s="163"/>
      <c r="P110" s="163" t="str">
        <f>IF(F110&lt;&gt;"Accepted","",IF(AND(N110="",O110=""),"",MAX(N110,O110)*1.150779448))</f>
      </c>
      <c r="Q110" s="175" t="str">
        <v>KEDW 051855Z 06006KT 80SM FEW080 16/M04 A3002 RMK AO2A SLP156 T01551045</v>
      </c>
    </row>
    <row r="111" hidden="0">
      <c r="A111" s="150" t="str">
        <v>2026-03-05 19:00 UTC</v>
      </c>
      <c r="B111" s="155" t="str">
        <v>2026-03-05 19:55 UTC</v>
      </c>
      <c r="C111" s="155" t="str">
        <v>2026-03-05 11:55 PST</v>
      </c>
      <c r="D111" s="155" t="str">
        <v>2026-03-05</v>
      </c>
      <c r="E111" s="155" t="str">
        <v>March</v>
      </c>
      <c r="F111" s="154" t="str">
        <v>Accepted</v>
      </c>
      <c r="G111" s="155" t="str">
        <v>080</v>
      </c>
      <c r="H111" s="153" t="n">
        <v>80</v>
      </c>
      <c r="I111" s="155" t="str">
        <v>E</v>
      </c>
      <c r="J111" s="153" t="n">
        <v>260</v>
      </c>
      <c r="K111" s="155" t="str">
        <v>W</v>
      </c>
      <c r="L111" s="153" t="n">
        <v>11</v>
      </c>
      <c r="M111" s="153" t="n">
        <f>IF(F111="Accepted",L111*1.150779448,"")</f>
        <v>12.658573928</v>
      </c>
      <c r="N111" s="153" t="n">
        <v>15</v>
      </c>
      <c r="O111" s="163"/>
      <c r="P111" s="153" t="n">
        <f>IF(F111&lt;&gt;"Accepted","",IF(AND(N111="",O111=""),"",MAX(N111,O111)*1.150779448))</f>
        <v>17.261691719999998</v>
      </c>
      <c r="Q111" s="175" t="str">
        <v>KEDW 051955Z 08011G15KT 90SM FEW080 17/M07 A3001 RMK AO2A SLP153 T01671071</v>
      </c>
    </row>
    <row r="112" hidden="0">
      <c r="A112" s="150" t="str">
        <v>2026-03-05 20:00 UTC</v>
      </c>
      <c r="B112" s="155" t="str">
        <v>2026-03-05 20:55 UTC</v>
      </c>
      <c r="C112" s="155" t="str">
        <v>2026-03-05 12:55 PST</v>
      </c>
      <c r="D112" s="155" t="str">
        <v>2026-03-05</v>
      </c>
      <c r="E112" s="155" t="str">
        <v>March</v>
      </c>
      <c r="F112" s="154" t="str">
        <v>Accepted</v>
      </c>
      <c r="G112" s="155" t="str">
        <v>360</v>
      </c>
      <c r="H112" s="153" t="n">
        <v>360</v>
      </c>
      <c r="I112" s="155" t="str">
        <v>N</v>
      </c>
      <c r="J112" s="153" t="n">
        <v>180</v>
      </c>
      <c r="K112" s="155" t="str">
        <v>S</v>
      </c>
      <c r="L112" s="153" t="n">
        <v>13</v>
      </c>
      <c r="M112" s="153" t="n">
        <f>IF(F112="Accepted",L112*1.150779448,"")</f>
        <v>14.960132824</v>
      </c>
      <c r="N112" s="153" t="n">
        <v>19</v>
      </c>
      <c r="O112" s="163"/>
      <c r="P112" s="153" t="n">
        <f>IF(F112&lt;&gt;"Accepted","",IF(AND(N112="",O112=""),"",MAX(N112,O112)*1.150779448))</f>
        <v>21.864809512</v>
      </c>
      <c r="Q112" s="175" t="str">
        <v>KEDW 052055Z 36013G19KT 90SM FEW080 18/M11 A2999 RMK AO2A SLP146 T01841115 58013</v>
      </c>
    </row>
    <row r="113" hidden="0">
      <c r="A113" s="150" t="str">
        <v>2026-03-05 21:00 UTC</v>
      </c>
      <c r="B113" s="155" t="str">
        <v>2026-03-05 21:55 UTC</v>
      </c>
      <c r="C113" s="155" t="str">
        <v>2026-03-05 13:55 PST</v>
      </c>
      <c r="D113" s="155" t="str">
        <v>2026-03-05</v>
      </c>
      <c r="E113" s="155" t="str">
        <v>March</v>
      </c>
      <c r="F113" s="154" t="str">
        <v>Accepted</v>
      </c>
      <c r="G113" s="155" t="str">
        <v>350</v>
      </c>
      <c r="H113" s="153" t="n">
        <v>350</v>
      </c>
      <c r="I113" s="155" t="str">
        <v>N</v>
      </c>
      <c r="J113" s="153" t="n">
        <v>170</v>
      </c>
      <c r="K113" s="155" t="str">
        <v>S</v>
      </c>
      <c r="L113" s="153" t="n">
        <v>12</v>
      </c>
      <c r="M113" s="153" t="n">
        <f>IF(F113="Accepted",L113*1.150779448,"")</f>
        <v>13.809353376</v>
      </c>
      <c r="N113" s="153" t="n">
        <v>17</v>
      </c>
      <c r="O113" s="163"/>
      <c r="P113" s="153" t="n">
        <f>IF(F113&lt;&gt;"Accepted","",IF(AND(N113="",O113=""),"",MAX(N113,O113)*1.150779448))</f>
        <v>19.563250616</v>
      </c>
      <c r="Q113" s="175" t="str">
        <v>KEDW 052155Z 35012G17KT 90SM FEW080 19/M13 A2996 RMK AO2A SLP136 T01881135</v>
      </c>
    </row>
    <row r="114" hidden="0">
      <c r="A114" s="150" t="str">
        <v>2026-03-05 22:00 UTC</v>
      </c>
      <c r="B114" s="155" t="str">
        <v>2026-03-05 22:55 UTC</v>
      </c>
      <c r="C114" s="155" t="str">
        <v>2026-03-05 14:55 PST</v>
      </c>
      <c r="D114" s="155" t="str">
        <v>2026-03-05</v>
      </c>
      <c r="E114" s="155" t="str">
        <v>March</v>
      </c>
      <c r="F114" s="154" t="str">
        <v>Accepted</v>
      </c>
      <c r="G114" s="155" t="str">
        <v>010</v>
      </c>
      <c r="H114" s="153" t="n">
        <v>10</v>
      </c>
      <c r="I114" s="155" t="str">
        <v>N</v>
      </c>
      <c r="J114" s="153" t="n">
        <v>190</v>
      </c>
      <c r="K114" s="155" t="str">
        <v>S</v>
      </c>
      <c r="L114" s="153" t="n">
        <v>9</v>
      </c>
      <c r="M114" s="153" t="n">
        <f>IF(F114="Accepted",L114*1.150779448,"")</f>
        <v>10.357015032</v>
      </c>
      <c r="N114" s="163"/>
      <c r="O114" s="163"/>
      <c r="P114" s="163" t="str">
        <f>IF(F114&lt;&gt;"Accepted","",IF(AND(N114="",O114=""),"",MAX(N114,O114)*1.150779448))</f>
      </c>
      <c r="Q114" s="175" t="str">
        <v>KEDW 052255Z 01009KT 90SM CLR 19/M13 A2994 RMK AO2A SLP129 T01921132</v>
      </c>
    </row>
    <row r="115" hidden="0">
      <c r="A115" s="150" t="str">
        <v>2026-03-05 23:00 UTC</v>
      </c>
      <c r="B115" s="155" t="str">
        <v>2026-03-05 23:55 UTC</v>
      </c>
      <c r="C115" s="155" t="str">
        <v>2026-03-05 15:55 PST</v>
      </c>
      <c r="D115" s="155" t="str">
        <v>2026-03-05</v>
      </c>
      <c r="E115" s="155" t="str">
        <v>March</v>
      </c>
      <c r="F115" s="154" t="str">
        <v>Accepted</v>
      </c>
      <c r="G115" s="155" t="str">
        <v>040</v>
      </c>
      <c r="H115" s="153" t="n">
        <v>40</v>
      </c>
      <c r="I115" s="155" t="str">
        <v>NE</v>
      </c>
      <c r="J115" s="153" t="n">
        <v>220</v>
      </c>
      <c r="K115" s="155" t="str">
        <v>SW</v>
      </c>
      <c r="L115" s="153" t="n">
        <v>11</v>
      </c>
      <c r="M115" s="153" t="n">
        <f>IF(F115="Accepted",L115*1.150779448,"")</f>
        <v>12.658573928</v>
      </c>
      <c r="N115" s="163"/>
      <c r="O115" s="163"/>
      <c r="P115" s="163" t="str">
        <f>IF(F115&lt;&gt;"Accepted","",IF(AND(N115="",O115=""),"",MAX(N115,O115)*1.150779448))</f>
      </c>
      <c r="Q115" s="175" t="str">
        <v>KEDW 052355Z 04011KT 90SM FEW100 19/M15 A2993 RMK AO2A SLP125 T01881148 10193 20146 57018</v>
      </c>
    </row>
    <row r="116" hidden="0">
      <c r="A116" s="150" t="str">
        <v>2026-03-06 00:00 UTC</v>
      </c>
      <c r="B116" s="155" t="str">
        <v>2026-03-06 00:55 UTC</v>
      </c>
      <c r="C116" s="155" t="str">
        <v>2026-03-05 16:55 PST</v>
      </c>
      <c r="D116" s="155" t="str">
        <v>2026-03-05</v>
      </c>
      <c r="E116" s="155" t="str">
        <v>March</v>
      </c>
      <c r="F116" s="154" t="str">
        <v>Accepted</v>
      </c>
      <c r="G116" s="155" t="str">
        <v>300</v>
      </c>
      <c r="H116" s="153" t="n">
        <v>300</v>
      </c>
      <c r="I116" s="155" t="str">
        <v>NW</v>
      </c>
      <c r="J116" s="153" t="n">
        <v>120</v>
      </c>
      <c r="K116" s="155" t="str">
        <v>SE</v>
      </c>
      <c r="L116" s="153" t="n">
        <v>13</v>
      </c>
      <c r="M116" s="153" t="n">
        <f>IF(F116="Accepted",L116*1.150779448,"")</f>
        <v>14.960132824</v>
      </c>
      <c r="N116" s="163"/>
      <c r="O116" s="163"/>
      <c r="P116" s="163" t="str">
        <f>IF(F116&lt;&gt;"Accepted","",IF(AND(N116="",O116=""),"",MAX(N116,O116)*1.150779448))</f>
      </c>
      <c r="Q116" s="175" t="str">
        <v>KEDW 060055Z 30013KT 90SM FEW050 FEW100 17/M00 A2994 RMK AO2A SLP132 T01681004</v>
      </c>
    </row>
    <row r="117" hidden="0">
      <c r="A117" s="150" t="str">
        <v>2026-03-06 01:00 UTC</v>
      </c>
      <c r="B117" s="155" t="str">
        <v>2026-03-06 01:55 UTC</v>
      </c>
      <c r="C117" s="155" t="str">
        <v>2026-03-05 17:55 PST</v>
      </c>
      <c r="D117" s="155" t="str">
        <v>2026-03-05</v>
      </c>
      <c r="E117" s="155" t="str">
        <v>March</v>
      </c>
      <c r="F117" s="154" t="str">
        <v>Accepted</v>
      </c>
      <c r="G117" s="155" t="str">
        <v>300</v>
      </c>
      <c r="H117" s="153" t="n">
        <v>300</v>
      </c>
      <c r="I117" s="155" t="str">
        <v>NW</v>
      </c>
      <c r="J117" s="153" t="n">
        <v>120</v>
      </c>
      <c r="K117" s="155" t="str">
        <v>SE</v>
      </c>
      <c r="L117" s="153" t="n">
        <v>12</v>
      </c>
      <c r="M117" s="153" t="n">
        <f>IF(F117="Accepted",L117*1.150779448,"")</f>
        <v>13.809353376</v>
      </c>
      <c r="N117" s="163"/>
      <c r="O117" s="163"/>
      <c r="P117" s="163" t="str">
        <f>IF(F117&lt;&gt;"Accepted","",IF(AND(N117="",O117=""),"",MAX(N117,O117)*1.150779448))</f>
      </c>
      <c r="Q117" s="175" t="str">
        <v>KEDW 060155Z 30012KT 80SM FEW100 14/00 A2995 RMK AO2A SLPNO T01380004</v>
      </c>
    </row>
    <row r="118" hidden="0">
      <c r="A118" s="150" t="str">
        <v>2026-03-06 02:00 UTC</v>
      </c>
      <c r="B118" s="155" t="str">
        <v>2026-03-06 02:55 UTC</v>
      </c>
      <c r="C118" s="155" t="str">
        <v>2026-03-05 18:55 PST</v>
      </c>
      <c r="D118" s="155" t="str">
        <v>2026-03-05</v>
      </c>
      <c r="E118" s="155" t="str">
        <v>March</v>
      </c>
      <c r="F118" s="154" t="str">
        <v>Accepted</v>
      </c>
      <c r="G118" s="155" t="str">
        <v>300</v>
      </c>
      <c r="H118" s="153" t="n">
        <v>300</v>
      </c>
      <c r="I118" s="155" t="str">
        <v>NW</v>
      </c>
      <c r="J118" s="153" t="n">
        <v>120</v>
      </c>
      <c r="K118" s="155" t="str">
        <v>SE</v>
      </c>
      <c r="L118" s="153" t="n">
        <v>11</v>
      </c>
      <c r="M118" s="153" t="n">
        <f>IF(F118="Accepted",L118*1.150779448,"")</f>
        <v>12.658573928</v>
      </c>
      <c r="N118" s="163"/>
      <c r="O118" s="163"/>
      <c r="P118" s="163" t="str">
        <f>IF(F118&lt;&gt;"Accepted","",IF(AND(N118="",O118=""),"",MAX(N118,O118)*1.150779448))</f>
      </c>
      <c r="Q118" s="175" t="str">
        <v>KEDW 060255Z 30011KT 40SM FEW100 12/00 A2997 RMK AO2A SLP145 T01170002 52012</v>
      </c>
    </row>
    <row r="119" hidden="0">
      <c r="A119" s="150" t="str">
        <v>2026-03-06 03:00 UTC</v>
      </c>
      <c r="B119" s="155" t="str">
        <v>2026-03-06 03:55 UTC</v>
      </c>
      <c r="C119" s="155" t="str">
        <v>2026-03-05 19:55 PST</v>
      </c>
      <c r="D119" s="155" t="str">
        <v>2026-03-05</v>
      </c>
      <c r="E119" s="155" t="str">
        <v>March</v>
      </c>
      <c r="F119" s="154" t="str">
        <v>Accepted</v>
      </c>
      <c r="G119" s="155" t="str">
        <v>150</v>
      </c>
      <c r="H119" s="153" t="n">
        <v>150</v>
      </c>
      <c r="I119" s="155" t="str">
        <v>SE</v>
      </c>
      <c r="J119" s="153" t="n">
        <v>330</v>
      </c>
      <c r="K119" s="155" t="str">
        <v>NW</v>
      </c>
      <c r="L119" s="153" t="n">
        <v>8</v>
      </c>
      <c r="M119" s="153" t="n">
        <f>IF(F119="Accepted",L119*1.150779448,"")</f>
        <v>9.206235584</v>
      </c>
      <c r="N119" s="163"/>
      <c r="O119" s="163"/>
      <c r="P119" s="163" t="str">
        <f>IF(F119&lt;&gt;"Accepted","",IF(AND(N119="",O119=""),"",MAX(N119,O119)*1.150779448))</f>
      </c>
      <c r="Q119" s="175" t="str">
        <v>KEDW 060355Z 15008KT 40SM CLR 10/M00 A3000 RMK AO2A SLP157 T00991003</v>
      </c>
    </row>
    <row r="120" hidden="0">
      <c r="A120" s="150" t="str">
        <v>2026-03-06 04:00 UTC</v>
      </c>
      <c r="B120" s="155" t="str">
        <v>2026-03-06 04:55 UTC</v>
      </c>
      <c r="C120" s="155" t="str">
        <v>2026-03-05 20:55 PST</v>
      </c>
      <c r="D120" s="155" t="str">
        <v>2026-03-05</v>
      </c>
      <c r="E120" s="155" t="str">
        <v>March</v>
      </c>
      <c r="F120" s="154" t="str">
        <v>Accepted</v>
      </c>
      <c r="G120" s="155" t="str">
        <v>210</v>
      </c>
      <c r="H120" s="153" t="n">
        <v>210</v>
      </c>
      <c r="I120" s="155" t="str">
        <v>SW</v>
      </c>
      <c r="J120" s="153" t="n">
        <v>30</v>
      </c>
      <c r="K120" s="155" t="str">
        <v>NE</v>
      </c>
      <c r="L120" s="153" t="n">
        <v>7</v>
      </c>
      <c r="M120" s="153" t="n">
        <f>IF(F120="Accepted",L120*1.150779448,"")</f>
        <v>8.055456136</v>
      </c>
      <c r="N120" s="163"/>
      <c r="O120" s="163"/>
      <c r="P120" s="163" t="str">
        <f>IF(F120&lt;&gt;"Accepted","",IF(AND(N120="",O120=""),"",MAX(N120,O120)*1.150779448))</f>
      </c>
      <c r="Q120" s="175" t="str">
        <v>KEDW 060455Z 21007KT 40SM CLR 08/00 A3001 RMK AO2A SLP160 T00830000</v>
      </c>
    </row>
    <row r="121" hidden="0">
      <c r="A121" s="150" t="str">
        <v>2026-03-06 05:00 UTC</v>
      </c>
      <c r="B121" s="155" t="str">
        <v>2026-03-06 05:55 UTC</v>
      </c>
      <c r="C121" s="155" t="str">
        <v>2026-03-05 21:55 PST</v>
      </c>
      <c r="D121" s="155" t="str">
        <v>2026-03-05</v>
      </c>
      <c r="E121" s="155" t="str">
        <v>March</v>
      </c>
      <c r="F121" s="154" t="str">
        <v>Accepted</v>
      </c>
      <c r="G121" s="155" t="str">
        <v>200</v>
      </c>
      <c r="H121" s="153" t="n">
        <v>200</v>
      </c>
      <c r="I121" s="155" t="str">
        <v>S</v>
      </c>
      <c r="J121" s="153" t="n">
        <v>20</v>
      </c>
      <c r="K121" s="155" t="str">
        <v>N</v>
      </c>
      <c r="L121" s="153" t="n">
        <v>4</v>
      </c>
      <c r="M121" s="153" t="n">
        <f>IF(F121="Accepted",L121*1.150779448,"")</f>
        <v>4.603117792</v>
      </c>
      <c r="N121" s="163"/>
      <c r="O121" s="163"/>
      <c r="P121" s="163" t="str">
        <f>IF(F121&lt;&gt;"Accepted","",IF(AND(N121="",O121=""),"",MAX(N121,O121)*1.150779448))</f>
      </c>
      <c r="Q121" s="175" t="str">
        <v>KEDW 060555Z 20004KT 40SM CLR 07/00 A3003 RMK AO2A SLP166 T00690001 10190 20068 52019</v>
      </c>
    </row>
    <row r="122" hidden="0">
      <c r="A122" s="150" t="str">
        <v>2026-03-06 06:00 UTC</v>
      </c>
      <c r="B122" s="155" t="str">
        <v>2026-03-06 06:55 UTC</v>
      </c>
      <c r="C122" s="155" t="str">
        <v>2026-03-05 22:55 PST</v>
      </c>
      <c r="D122" s="155" t="str">
        <v>2026-03-05</v>
      </c>
      <c r="E122" s="155" t="str">
        <v>March</v>
      </c>
      <c r="F122" s="154" t="str">
        <v>Accepted</v>
      </c>
      <c r="G122" s="155" t="str">
        <v>250</v>
      </c>
      <c r="H122" s="153" t="n">
        <v>250</v>
      </c>
      <c r="I122" s="155" t="str">
        <v>W</v>
      </c>
      <c r="J122" s="153" t="n">
        <v>70</v>
      </c>
      <c r="K122" s="155" t="str">
        <v>E</v>
      </c>
      <c r="L122" s="153" t="n">
        <v>4</v>
      </c>
      <c r="M122" s="153" t="n">
        <f>IF(F122="Accepted",L122*1.150779448,"")</f>
        <v>4.603117792</v>
      </c>
      <c r="N122" s="163"/>
      <c r="O122" s="163"/>
      <c r="P122" s="163" t="str">
        <f>IF(F122&lt;&gt;"Accepted","",IF(AND(N122="",O122=""),"",MAX(N122,O122)*1.150779448))</f>
      </c>
      <c r="Q122" s="175" t="str">
        <v>KEDW 060655Z AUTO 25004KT 10SM CLR 05/M00 A3004 RMK AO2 SLP171 T00451005 $</v>
      </c>
    </row>
    <row r="123" hidden="0">
      <c r="A123" s="150" t="str">
        <v>2026-03-06 07:00 UTC</v>
      </c>
      <c r="B123" s="155" t="str">
        <v>2026-03-06 07:55 UTC</v>
      </c>
      <c r="C123" s="155" t="str">
        <v>2026-03-05 23:55 PST</v>
      </c>
      <c r="D123" s="155" t="str">
        <v>2026-03-05</v>
      </c>
      <c r="E123" s="155" t="str">
        <v>March</v>
      </c>
      <c r="F123" s="154" t="str">
        <v>Accepted</v>
      </c>
      <c r="G123" s="155" t="str">
        <v>000</v>
      </c>
      <c r="H123" s="153" t="n">
        <v>0</v>
      </c>
      <c r="I123" s="155" t="str">
        <v>Calm</v>
      </c>
      <c r="J123" s="153" t="n">
        <v>180</v>
      </c>
      <c r="K123" s="155" t="str">
        <v>Calm</v>
      </c>
      <c r="L123" s="153" t="n">
        <v>0</v>
      </c>
      <c r="M123" s="153" t="n">
        <f>IF(F123="Accepted",L123*1.150779448,"")</f>
        <v>0</v>
      </c>
      <c r="N123" s="163"/>
      <c r="O123" s="163"/>
      <c r="P123" s="163" t="str">
        <f>IF(F123&lt;&gt;"Accepted","",IF(AND(N123="",O123=""),"",MAX(N123,O123)*1.150779448))</f>
      </c>
      <c r="Q123" s="175" t="str">
        <v>KEDW 060755Z AUTO 00000KT 10SM CLR 04/M01 A3004 RMK AO2 SLP169 T00351007 401930034 $</v>
      </c>
    </row>
    <row r="124" hidden="0">
      <c r="A124" s="150" t="str">
        <v>2026-03-06 08:00 UTC</v>
      </c>
      <c r="B124" s="155" t="str">
        <v>2026-03-06 08:55 UTC</v>
      </c>
      <c r="C124" s="155" t="str">
        <v>2026-03-06 00:55 PST</v>
      </c>
      <c r="D124" s="155" t="str">
        <v>2026-03-06</v>
      </c>
      <c r="E124" s="155" t="str">
        <v>March</v>
      </c>
      <c r="F124" s="154" t="str">
        <v>Accepted</v>
      </c>
      <c r="G124" s="155" t="str">
        <v>300</v>
      </c>
      <c r="H124" s="153" t="n">
        <v>300</v>
      </c>
      <c r="I124" s="155" t="str">
        <v>NW</v>
      </c>
      <c r="J124" s="153" t="n">
        <v>120</v>
      </c>
      <c r="K124" s="155" t="str">
        <v>SE</v>
      </c>
      <c r="L124" s="153" t="n">
        <v>3</v>
      </c>
      <c r="M124" s="153" t="n">
        <f>IF(F124="Accepted",L124*1.150779448,"")</f>
        <v>3.452338344</v>
      </c>
      <c r="N124" s="163"/>
      <c r="O124" s="163"/>
      <c r="P124" s="163" t="str">
        <f>IF(F124&lt;&gt;"Accepted","",IF(AND(N124="",O124=""),"",MAX(N124,O124)*1.150779448))</f>
      </c>
      <c r="Q124" s="175" t="str">
        <v>KEDW 060855Z AUTO 30003KT 10SM CLR 04/M01 A3004 RMK AO2 SLP169 T00411007 50003 $</v>
      </c>
    </row>
    <row r="125" hidden="0">
      <c r="A125" s="150" t="str">
        <v>2026-03-06 09:00 UTC</v>
      </c>
      <c r="B125" s="155" t="str">
        <v>2026-03-06 09:55 UTC</v>
      </c>
      <c r="C125" s="155" t="str">
        <v>2026-03-06 01:55 PST</v>
      </c>
      <c r="D125" s="155" t="str">
        <v>2026-03-06</v>
      </c>
      <c r="E125" s="155" t="str">
        <v>March</v>
      </c>
      <c r="F125" s="154" t="str">
        <v>Accepted</v>
      </c>
      <c r="G125" s="155" t="str">
        <v>000</v>
      </c>
      <c r="H125" s="153" t="n">
        <v>0</v>
      </c>
      <c r="I125" s="155" t="str">
        <v>Calm</v>
      </c>
      <c r="J125" s="153" t="n">
        <v>180</v>
      </c>
      <c r="K125" s="155" t="str">
        <v>Calm</v>
      </c>
      <c r="L125" s="153" t="n">
        <v>0</v>
      </c>
      <c r="M125" s="153" t="n">
        <f>IF(F125="Accepted",L125*1.150779448,"")</f>
        <v>0</v>
      </c>
      <c r="N125" s="163"/>
      <c r="O125" s="163"/>
      <c r="P125" s="163" t="str">
        <f>IF(F125&lt;&gt;"Accepted","",IF(AND(N125="",O125=""),"",MAX(N125,O125)*1.150779448))</f>
      </c>
      <c r="Q125" s="175" t="str">
        <v>KEDW 060955Z AUTO 00000KT 10SM CLR 02/M02 A3005 RMK AO2 SLP174 T00221020 $</v>
      </c>
    </row>
    <row r="126" hidden="0">
      <c r="A126" s="150" t="str">
        <v>2026-03-06 10:00 UTC</v>
      </c>
      <c r="B126" s="155" t="str">
        <v>2026-03-06 10:55 UTC</v>
      </c>
      <c r="C126" s="155" t="str">
        <v>2026-03-06 02:55 PST</v>
      </c>
      <c r="D126" s="155" t="str">
        <v>2026-03-06</v>
      </c>
      <c r="E126" s="155" t="str">
        <v>March</v>
      </c>
      <c r="F126" s="154" t="str">
        <v>Accepted</v>
      </c>
      <c r="G126" s="155" t="str">
        <v>000</v>
      </c>
      <c r="H126" s="153" t="n">
        <v>0</v>
      </c>
      <c r="I126" s="155" t="str">
        <v>Calm</v>
      </c>
      <c r="J126" s="153" t="n">
        <v>180</v>
      </c>
      <c r="K126" s="155" t="str">
        <v>Calm</v>
      </c>
      <c r="L126" s="153" t="n">
        <v>0</v>
      </c>
      <c r="M126" s="153" t="n">
        <f>IF(F126="Accepted",L126*1.150779448,"")</f>
        <v>0</v>
      </c>
      <c r="N126" s="163"/>
      <c r="O126" s="163"/>
      <c r="P126" s="163" t="str">
        <f>IF(F126&lt;&gt;"Accepted","",IF(AND(N126="",O126=""),"",MAX(N126,O126)*1.150779448))</f>
      </c>
      <c r="Q126" s="175" t="str">
        <v>KEDW 061055Z AUTO 00000KT 10SM CLR 02/M03 A3005 RMK AO2 SLP173 T00221027 $</v>
      </c>
    </row>
    <row r="127" hidden="0">
      <c r="A127" s="150" t="str">
        <v>2026-03-06 11:00 UTC</v>
      </c>
      <c r="B127" s="155" t="str">
        <v>2026-03-06 11:55 UTC</v>
      </c>
      <c r="C127" s="155" t="str">
        <v>2026-03-06 03:55 PST</v>
      </c>
      <c r="D127" s="155" t="str">
        <v>2026-03-06</v>
      </c>
      <c r="E127" s="155" t="str">
        <v>March</v>
      </c>
      <c r="F127" s="154" t="str">
        <v>Accepted</v>
      </c>
      <c r="G127" s="155" t="str">
        <v>000</v>
      </c>
      <c r="H127" s="153" t="n">
        <v>0</v>
      </c>
      <c r="I127" s="155" t="str">
        <v>Calm</v>
      </c>
      <c r="J127" s="153" t="n">
        <v>180</v>
      </c>
      <c r="K127" s="155" t="str">
        <v>Calm</v>
      </c>
      <c r="L127" s="153" t="n">
        <v>0</v>
      </c>
      <c r="M127" s="153" t="n">
        <f>IF(F127="Accepted",L127*1.150779448,"")</f>
        <v>0</v>
      </c>
      <c r="N127" s="163"/>
      <c r="O127" s="163"/>
      <c r="P127" s="163" t="str">
        <f>IF(F127&lt;&gt;"Accepted","",IF(AND(N127="",O127=""),"",MAX(N127,O127)*1.150779448))</f>
      </c>
      <c r="Q127" s="175" t="str">
        <v>KEDW 061155Z AUTO 00000KT 10SM CLR 01/M03 A3007 RMK AO2 SLP181 T00101031 10072 20010 52009 $</v>
      </c>
    </row>
    <row r="128" hidden="0">
      <c r="A128" s="150" t="str">
        <v>2026-03-06 12:00 UTC</v>
      </c>
      <c r="B128" s="155" t="str">
        <v>2026-03-06 12:55 UTC</v>
      </c>
      <c r="C128" s="155" t="str">
        <v>2026-03-06 04:55 PST</v>
      </c>
      <c r="D128" s="155" t="str">
        <v>2026-03-06</v>
      </c>
      <c r="E128" s="155" t="str">
        <v>March</v>
      </c>
      <c r="F128" s="154" t="str">
        <v>Accepted</v>
      </c>
      <c r="G128" s="155" t="str">
        <v>000</v>
      </c>
      <c r="H128" s="153" t="n">
        <v>0</v>
      </c>
      <c r="I128" s="155" t="str">
        <v>Calm</v>
      </c>
      <c r="J128" s="153" t="n">
        <v>180</v>
      </c>
      <c r="K128" s="155" t="str">
        <v>Calm</v>
      </c>
      <c r="L128" s="153" t="n">
        <v>0</v>
      </c>
      <c r="M128" s="153" t="n">
        <f>IF(F128="Accepted",L128*1.150779448,"")</f>
        <v>0</v>
      </c>
      <c r="N128" s="163"/>
      <c r="O128" s="163"/>
      <c r="P128" s="163" t="str">
        <f>IF(F128&lt;&gt;"Accepted","",IF(AND(N128="",O128=""),"",MAX(N128,O128)*1.150779448))</f>
      </c>
      <c r="Q128" s="175" t="str">
        <v>KEDW 061255Z AUTO 00000KT 10SM CLR 01/M03 A3008 RMK AO2 SLP186 T00091029 $</v>
      </c>
    </row>
    <row r="129" hidden="0">
      <c r="A129" s="150" t="str">
        <v>2026-03-06 13:00 UTC</v>
      </c>
      <c r="B129" s="155" t="str">
        <v>2026-03-06 13:55 UTC</v>
      </c>
      <c r="C129" s="155" t="str">
        <v>2026-03-06 05:55 PST</v>
      </c>
      <c r="D129" s="155" t="str">
        <v>2026-03-06</v>
      </c>
      <c r="E129" s="155" t="str">
        <v>March</v>
      </c>
      <c r="F129" s="154" t="str">
        <v>Accepted</v>
      </c>
      <c r="G129" s="155" t="str">
        <v>330</v>
      </c>
      <c r="H129" s="153" t="n">
        <v>330</v>
      </c>
      <c r="I129" s="155" t="str">
        <v>NW</v>
      </c>
      <c r="J129" s="153" t="n">
        <v>150</v>
      </c>
      <c r="K129" s="155" t="str">
        <v>SE</v>
      </c>
      <c r="L129" s="153" t="n">
        <v>4</v>
      </c>
      <c r="M129" s="153" t="n">
        <f>IF(F129="Accepted",L129*1.150779448,"")</f>
        <v>4.603117792</v>
      </c>
      <c r="N129" s="163"/>
      <c r="O129" s="163"/>
      <c r="P129" s="163" t="str">
        <f>IF(F129&lt;&gt;"Accepted","",IF(AND(N129="",O129=""),"",MAX(N129,O129)*1.150779448))</f>
      </c>
      <c r="Q129" s="175" t="str">
        <v>KEDW 061355Z 33004KT 90SM CLR 00/M03 A3009 RMK AO2A SLP193 T00021032</v>
      </c>
    </row>
    <row r="130" hidden="0">
      <c r="A130" s="150" t="str">
        <v>2026-03-06 14:00 UTC</v>
      </c>
      <c r="B130" s="155" t="str">
        <v>2026-03-06 14:55 UTC</v>
      </c>
      <c r="C130" s="155" t="str">
        <v>2026-03-06 06:55 PST</v>
      </c>
      <c r="D130" s="155" t="str">
        <v>2026-03-06</v>
      </c>
      <c r="E130" s="155" t="str">
        <v>March</v>
      </c>
      <c r="F130" s="154" t="str">
        <v>Accepted</v>
      </c>
      <c r="G130" s="155" t="str">
        <v>340</v>
      </c>
      <c r="H130" s="153" t="n">
        <v>340</v>
      </c>
      <c r="I130" s="155" t="str">
        <v>N</v>
      </c>
      <c r="J130" s="153" t="n">
        <v>160</v>
      </c>
      <c r="K130" s="155" t="str">
        <v>S</v>
      </c>
      <c r="L130" s="153" t="n">
        <v>3</v>
      </c>
      <c r="M130" s="153" t="n">
        <f>IF(F130="Accepted",L130*1.150779448,"")</f>
        <v>3.452338344</v>
      </c>
      <c r="N130" s="163"/>
      <c r="O130" s="163"/>
      <c r="P130" s="163" t="str">
        <f>IF(F130&lt;&gt;"Accepted","",IF(AND(N130="",O130=""),"",MAX(N130,O130)*1.150779448))</f>
      </c>
      <c r="Q130" s="175" t="str">
        <v>KEDW 061455Z 34003KT 90SM CLR 01/M03 A3010 RMK AO2A SLP198 T00111027 52011</v>
      </c>
    </row>
    <row r="131" hidden="0">
      <c r="A131" s="150" t="str">
        <v>2026-03-06 15:00 UTC</v>
      </c>
      <c r="B131" s="155" t="str">
        <v>2026-03-06 15:55 UTC</v>
      </c>
      <c r="C131" s="155" t="str">
        <v>2026-03-06 07:55 PST</v>
      </c>
      <c r="D131" s="155" t="str">
        <v>2026-03-06</v>
      </c>
      <c r="E131" s="155" t="str">
        <v>March</v>
      </c>
      <c r="F131" s="154" t="str">
        <v>Accepted</v>
      </c>
      <c r="G131" s="155" t="str">
        <v>310</v>
      </c>
      <c r="H131" s="153" t="n">
        <v>310</v>
      </c>
      <c r="I131" s="155" t="str">
        <v>NW</v>
      </c>
      <c r="J131" s="153" t="n">
        <v>130</v>
      </c>
      <c r="K131" s="155" t="str">
        <v>SE</v>
      </c>
      <c r="L131" s="153" t="n">
        <v>3</v>
      </c>
      <c r="M131" s="153" t="n">
        <f>IF(F131="Accepted",L131*1.150779448,"")</f>
        <v>3.452338344</v>
      </c>
      <c r="N131" s="163"/>
      <c r="O131" s="163"/>
      <c r="P131" s="163" t="str">
        <f>IF(F131&lt;&gt;"Accepted","",IF(AND(N131="",O131=""),"",MAX(N131,O131)*1.150779448))</f>
      </c>
      <c r="Q131" s="175" t="str">
        <v>KEDW 061555Z 31003KT 90SM FEW250 04/M02 A3011 RMK AO2A SLP200 T00411023</v>
      </c>
    </row>
    <row r="132" hidden="0">
      <c r="A132" s="150" t="str">
        <v>2026-03-06 16:00 UTC</v>
      </c>
      <c r="B132" s="155" t="str">
        <v>2026-03-06 16:55 UTC</v>
      </c>
      <c r="C132" s="155" t="str">
        <v>2026-03-06 08:55 PST</v>
      </c>
      <c r="D132" s="155" t="str">
        <v>2026-03-06</v>
      </c>
      <c r="E132" s="155" t="str">
        <v>March</v>
      </c>
      <c r="F132" s="154" t="str">
        <v>Accepted</v>
      </c>
      <c r="G132" s="155" t="str">
        <v>060</v>
      </c>
      <c r="H132" s="153" t="n">
        <v>60</v>
      </c>
      <c r="I132" s="155" t="str">
        <v>NE</v>
      </c>
      <c r="J132" s="153" t="n">
        <v>240</v>
      </c>
      <c r="K132" s="155" t="str">
        <v>SW</v>
      </c>
      <c r="L132" s="153" t="n">
        <v>3</v>
      </c>
      <c r="M132" s="153" t="n">
        <f>IF(F132="Accepted",L132*1.150779448,"")</f>
        <v>3.452338344</v>
      </c>
      <c r="N132" s="163"/>
      <c r="O132" s="163"/>
      <c r="P132" s="163" t="str">
        <f>IF(F132&lt;&gt;"Accepted","",IF(AND(N132="",O132=""),"",MAX(N132,O132)*1.150779448))</f>
      </c>
      <c r="Q132" s="175" t="str">
        <v>KEDW 061655Z 06003KT 90SM SCT250 08/M01 A3011 RMK AO2A SLP198 T00841012</v>
      </c>
    </row>
    <row r="133" hidden="0">
      <c r="A133" s="150" t="str">
        <v>2026-03-06 17:00 UTC</v>
      </c>
      <c r="B133" s="155" t="str">
        <v>2026-03-06 17:55 UTC</v>
      </c>
      <c r="C133" s="155" t="str">
        <v>2026-03-06 09:55 PST</v>
      </c>
      <c r="D133" s="155" t="str">
        <v>2026-03-06</v>
      </c>
      <c r="E133" s="155" t="str">
        <v>March</v>
      </c>
      <c r="F133" s="154" t="str">
        <v>Accepted</v>
      </c>
      <c r="G133" s="155" t="str">
        <v>040</v>
      </c>
      <c r="H133" s="153" t="n">
        <v>40</v>
      </c>
      <c r="I133" s="155" t="str">
        <v>NE</v>
      </c>
      <c r="J133" s="153" t="n">
        <v>220</v>
      </c>
      <c r="K133" s="155" t="str">
        <v>SW</v>
      </c>
      <c r="L133" s="153" t="n">
        <v>8</v>
      </c>
      <c r="M133" s="153" t="n">
        <f>IF(F133="Accepted",L133*1.150779448,"")</f>
        <v>9.206235584</v>
      </c>
      <c r="N133" s="163"/>
      <c r="O133" s="163"/>
      <c r="P133" s="163" t="str">
        <f>IF(F133&lt;&gt;"Accepted","",IF(AND(N133="",O133=""),"",MAX(N133,O133)*1.150779448))</f>
      </c>
      <c r="Q133" s="175" t="str">
        <v>KEDW 061755Z 04008KT 90SM BKN220 11/M01 A3012 RMK AO2A SLP200 T01061015 10106 21005 50004</v>
      </c>
    </row>
    <row r="134" hidden="0">
      <c r="A134" s="150" t="str">
        <v>2026-03-06 18:00 UTC</v>
      </c>
      <c r="B134" s="155" t="str">
        <v>2026-03-06 18:55 UTC</v>
      </c>
      <c r="C134" s="155" t="str">
        <v>2026-03-06 10:55 PST</v>
      </c>
      <c r="D134" s="155" t="str">
        <v>2026-03-06</v>
      </c>
      <c r="E134" s="155" t="str">
        <v>March</v>
      </c>
      <c r="F134" s="154" t="str">
        <v>Accepted</v>
      </c>
      <c r="G134" s="155" t="str">
        <v>030</v>
      </c>
      <c r="H134" s="153" t="n">
        <v>30</v>
      </c>
      <c r="I134" s="155" t="str">
        <v>NE</v>
      </c>
      <c r="J134" s="153" t="n">
        <v>210</v>
      </c>
      <c r="K134" s="155" t="str">
        <v>SW</v>
      </c>
      <c r="L134" s="153" t="n">
        <v>7</v>
      </c>
      <c r="M134" s="153" t="n">
        <f>IF(F134="Accepted",L134*1.150779448,"")</f>
        <v>8.055456136</v>
      </c>
      <c r="N134" s="163"/>
      <c r="O134" s="163"/>
      <c r="P134" s="163" t="str">
        <f>IF(F134&lt;&gt;"Accepted","",IF(AND(N134="",O134=""),"",MAX(N134,O134)*1.150779448))</f>
      </c>
      <c r="Q134" s="175" t="str">
        <v>KEDW 061855Z 03007KT 90SM SCT220 14/M07 A3012 RMK AO2A SLP200 T01431066</v>
      </c>
    </row>
    <row r="135" hidden="0">
      <c r="A135" s="150" t="str">
        <v>2026-03-06 19:00 UTC</v>
      </c>
      <c r="B135" s="155" t="str">
        <v>2026-03-06 19:55 UTC</v>
      </c>
      <c r="C135" s="155" t="str">
        <v>2026-03-06 11:55 PST</v>
      </c>
      <c r="D135" s="155" t="str">
        <v>2026-03-06</v>
      </c>
      <c r="E135" s="155" t="str">
        <v>March</v>
      </c>
      <c r="F135" s="154" t="str">
        <v>Accepted</v>
      </c>
      <c r="G135" s="155" t="str">
        <v>050</v>
      </c>
      <c r="H135" s="153" t="n">
        <v>50</v>
      </c>
      <c r="I135" s="155" t="str">
        <v>NE</v>
      </c>
      <c r="J135" s="153" t="n">
        <v>230</v>
      </c>
      <c r="K135" s="155" t="str">
        <v>SW</v>
      </c>
      <c r="L135" s="153" t="n">
        <v>9</v>
      </c>
      <c r="M135" s="153" t="n">
        <f>IF(F135="Accepted",L135*1.150779448,"")</f>
        <v>10.357015032</v>
      </c>
      <c r="N135" s="163"/>
      <c r="O135" s="163"/>
      <c r="P135" s="163" t="str">
        <f>IF(F135&lt;&gt;"Accepted","",IF(AND(N135="",O135=""),"",MAX(N135,O135)*1.150779448))</f>
      </c>
      <c r="Q135" s="175" t="str">
        <v>KEDW 061955Z 05009KT 90SM SCT250 16/M09 A3010 RMK AO2A SLP191 T01561087</v>
      </c>
    </row>
    <row r="136" hidden="0">
      <c r="A136" s="150" t="str">
        <v>2026-03-06 20:00 UTC</v>
      </c>
      <c r="B136" s="155" t="str">
        <v>2026-03-06 20:55 UTC</v>
      </c>
      <c r="C136" s="155" t="str">
        <v>2026-03-06 12:55 PST</v>
      </c>
      <c r="D136" s="155" t="str">
        <v>2026-03-06</v>
      </c>
      <c r="E136" s="155" t="str">
        <v>March</v>
      </c>
      <c r="F136" s="154" t="str">
        <v>Accepted</v>
      </c>
      <c r="G136" s="155" t="str">
        <v>090</v>
      </c>
      <c r="H136" s="153" t="n">
        <v>90</v>
      </c>
      <c r="I136" s="155" t="str">
        <v>E</v>
      </c>
      <c r="J136" s="153" t="n">
        <v>270</v>
      </c>
      <c r="K136" s="155" t="str">
        <v>W</v>
      </c>
      <c r="L136" s="153" t="n">
        <v>9</v>
      </c>
      <c r="M136" s="153" t="n">
        <f>IF(F136="Accepted",L136*1.150779448,"")</f>
        <v>10.357015032</v>
      </c>
      <c r="N136" s="163"/>
      <c r="O136" s="163"/>
      <c r="P136" s="163" t="str">
        <f>IF(F136&lt;&gt;"Accepted","",IF(AND(N136="",O136=""),"",MAX(N136,O136)*1.150779448))</f>
      </c>
      <c r="Q136" s="175" t="str">
        <v>KEDW 062055Z 09009KT 90SM FEW250 17/M09 A3008 RMK AO2A SLP183 T01661086 58012</v>
      </c>
    </row>
    <row r="137" hidden="0">
      <c r="A137" s="150" t="str">
        <v>2026-03-06 21:00 UTC</v>
      </c>
      <c r="B137" s="155" t="str">
        <v>2026-03-06 21:55 UTC</v>
      </c>
      <c r="C137" s="155" t="str">
        <v>2026-03-06 13:55 PST</v>
      </c>
      <c r="D137" s="155" t="str">
        <v>2026-03-06</v>
      </c>
      <c r="E137" s="155" t="str">
        <v>March</v>
      </c>
      <c r="F137" s="154" t="str">
        <v>Accepted</v>
      </c>
      <c r="G137" s="155" t="str">
        <v>040</v>
      </c>
      <c r="H137" s="153" t="n">
        <v>40</v>
      </c>
      <c r="I137" s="155" t="str">
        <v>NE</v>
      </c>
      <c r="J137" s="153" t="n">
        <v>220</v>
      </c>
      <c r="K137" s="155" t="str">
        <v>SW</v>
      </c>
      <c r="L137" s="153" t="n">
        <v>5</v>
      </c>
      <c r="M137" s="153" t="n">
        <f>IF(F137="Accepted",L137*1.150779448,"")</f>
        <v>5.75389724</v>
      </c>
      <c r="N137" s="153" t="n">
        <v>16</v>
      </c>
      <c r="O137" s="163"/>
      <c r="P137" s="153" t="n">
        <f>IF(F137&lt;&gt;"Accepted","",IF(AND(N137="",O137=""),"",MAX(N137,O137)*1.150779448))</f>
        <v>18.412471168</v>
      </c>
      <c r="Q137" s="175" t="str">
        <v>KEDW 062155Z 04005G16KT 90SM FEW250 17/M11 A3005 RMK AO2A SLP174 T01721106</v>
      </c>
    </row>
    <row r="138" hidden="0">
      <c r="A138" s="150" t="str">
        <v>2026-03-06 22:00 UTC</v>
      </c>
      <c r="B138" s="155" t="str">
        <v>2026-03-06 22:55 UTC</v>
      </c>
      <c r="C138" s="155" t="str">
        <v>2026-03-06 14:55 PST</v>
      </c>
      <c r="D138" s="155" t="str">
        <v>2026-03-06</v>
      </c>
      <c r="E138" s="155" t="str">
        <v>March</v>
      </c>
      <c r="F138" s="154" t="str">
        <v>Accepted</v>
      </c>
      <c r="G138" s="155" t="str">
        <v>150</v>
      </c>
      <c r="H138" s="153" t="n">
        <v>150</v>
      </c>
      <c r="I138" s="155" t="str">
        <v>SE</v>
      </c>
      <c r="J138" s="153" t="n">
        <v>330</v>
      </c>
      <c r="K138" s="155" t="str">
        <v>NW</v>
      </c>
      <c r="L138" s="153" t="n">
        <v>4</v>
      </c>
      <c r="M138" s="153" t="n">
        <f>IF(F138="Accepted",L138*1.150779448,"")</f>
        <v>4.603117792</v>
      </c>
      <c r="N138" s="163"/>
      <c r="O138" s="163"/>
      <c r="P138" s="163" t="str">
        <f>IF(F138&lt;&gt;"Accepted","",IF(AND(N138="",O138=""),"",MAX(N138,O138)*1.150779448))</f>
      </c>
      <c r="Q138" s="175" t="str">
        <v>KEDW 062255Z 15004KT 90SM FEW250 18/M10 A3004 RMK AO2A SLP171 T01771102</v>
      </c>
    </row>
    <row r="139" hidden="0">
      <c r="A139" s="150" t="str">
        <v>2026-03-06 23:00 UTC</v>
      </c>
      <c r="B139" s="155" t="str">
        <v>2026-03-06 23:55 UTC</v>
      </c>
      <c r="C139" s="155" t="str">
        <v>2026-03-06 15:55 PST</v>
      </c>
      <c r="D139" s="155" t="str">
        <v>2026-03-06</v>
      </c>
      <c r="E139" s="155" t="str">
        <v>March</v>
      </c>
      <c r="F139" s="154" t="str">
        <v>Accepted</v>
      </c>
      <c r="G139" s="155" t="str">
        <v>030</v>
      </c>
      <c r="H139" s="153" t="n">
        <v>30</v>
      </c>
      <c r="I139" s="155" t="str">
        <v>NE</v>
      </c>
      <c r="J139" s="153" t="n">
        <v>210</v>
      </c>
      <c r="K139" s="155" t="str">
        <v>SW</v>
      </c>
      <c r="L139" s="153" t="n">
        <v>10</v>
      </c>
      <c r="M139" s="153" t="n">
        <f>IF(F139="Accepted",L139*1.150779448,"")</f>
        <v>11.50779448</v>
      </c>
      <c r="N139" s="163"/>
      <c r="O139" s="163"/>
      <c r="P139" s="163" t="str">
        <f>IF(F139&lt;&gt;"Accepted","",IF(AND(N139="",O139=""),"",MAX(N139,O139)*1.150779448))</f>
      </c>
      <c r="Q139" s="175" t="str">
        <v>KEDW 062355Z 03010KT 90SM FEW250 19/M12 A3003 RMK AO2A SLP167 T01861125 10188 20107 57016</v>
      </c>
    </row>
    <row r="140" hidden="0">
      <c r="A140" s="150" t="str">
        <v>2026-03-07 00:00 UTC</v>
      </c>
      <c r="B140" s="155" t="str">
        <v>2026-03-07 00:55 UTC</v>
      </c>
      <c r="C140" s="155" t="str">
        <v>2026-03-06 16:55 PST</v>
      </c>
      <c r="D140" s="155" t="str">
        <v>2026-03-06</v>
      </c>
      <c r="E140" s="155" t="str">
        <v>March</v>
      </c>
      <c r="F140" s="154" t="str">
        <v>Accepted</v>
      </c>
      <c r="G140" s="155" t="str">
        <v>050</v>
      </c>
      <c r="H140" s="153" t="n">
        <v>50</v>
      </c>
      <c r="I140" s="155" t="str">
        <v>NE</v>
      </c>
      <c r="J140" s="153" t="n">
        <v>230</v>
      </c>
      <c r="K140" s="155" t="str">
        <v>SW</v>
      </c>
      <c r="L140" s="153" t="n">
        <v>13</v>
      </c>
      <c r="M140" s="153" t="n">
        <f>IF(F140="Accepted",L140*1.150779448,"")</f>
        <v>14.960132824</v>
      </c>
      <c r="N140" s="163"/>
      <c r="O140" s="163"/>
      <c r="P140" s="163" t="str">
        <f>IF(F140&lt;&gt;"Accepted","",IF(AND(N140="",O140=""),"",MAX(N140,O140)*1.150779448))</f>
      </c>
      <c r="Q140" s="175" t="str">
        <v>KEDW 070055Z 05013KT 90SM FEW250 18/M12 A3002 RMK AO2A SLP165 T01781120</v>
      </c>
    </row>
    <row r="141" hidden="0">
      <c r="A141" s="150" t="str">
        <v>2026-03-07 01:00 UTC</v>
      </c>
      <c r="B141" s="155" t="str">
        <v>2026-03-07 01:55 UTC</v>
      </c>
      <c r="C141" s="155" t="str">
        <v>2026-03-06 17:55 PST</v>
      </c>
      <c r="D141" s="155" t="str">
        <v>2026-03-06</v>
      </c>
      <c r="E141" s="155" t="str">
        <v>March</v>
      </c>
      <c r="F141" s="154" t="str">
        <v>Accepted</v>
      </c>
      <c r="G141" s="155" t="str">
        <v>080</v>
      </c>
      <c r="H141" s="153" t="n">
        <v>80</v>
      </c>
      <c r="I141" s="155" t="str">
        <v>E</v>
      </c>
      <c r="J141" s="153" t="n">
        <v>260</v>
      </c>
      <c r="K141" s="155" t="str">
        <v>W</v>
      </c>
      <c r="L141" s="153" t="n">
        <v>4</v>
      </c>
      <c r="M141" s="153" t="n">
        <f>IF(F141="Accepted",L141*1.150779448,"")</f>
        <v>4.603117792</v>
      </c>
      <c r="N141" s="163"/>
      <c r="O141" s="163"/>
      <c r="P141" s="163" t="str">
        <f>IF(F141&lt;&gt;"Accepted","",IF(AND(N141="",O141=""),"",MAX(N141,O141)*1.150779448))</f>
      </c>
      <c r="Q141" s="175" t="str">
        <v>KEDW 070155Z 08004KT 60SM FEW250 14/M07 A3004 RMK AO2A SLP176 T01441071</v>
      </c>
    </row>
    <row r="142" hidden="0">
      <c r="A142" s="150" t="str">
        <v>2026-03-07 02:00 UTC</v>
      </c>
      <c r="B142" s="155" t="str">
        <v>2026-03-07 02:55 UTC</v>
      </c>
      <c r="C142" s="155" t="str">
        <v>2026-03-06 18:55 PST</v>
      </c>
      <c r="D142" s="155" t="str">
        <v>2026-03-06</v>
      </c>
      <c r="E142" s="155" t="str">
        <v>March</v>
      </c>
      <c r="F142" s="154" t="str">
        <v>Accepted</v>
      </c>
      <c r="G142" s="155" t="str">
        <v>000</v>
      </c>
      <c r="H142" s="153" t="n">
        <v>0</v>
      </c>
      <c r="I142" s="155" t="str">
        <v>Calm</v>
      </c>
      <c r="J142" s="153" t="n">
        <v>180</v>
      </c>
      <c r="K142" s="155" t="str">
        <v>Calm</v>
      </c>
      <c r="L142" s="153" t="n">
        <v>0</v>
      </c>
      <c r="M142" s="153" t="n">
        <f>IF(F142="Accepted",L142*1.150779448,"")</f>
        <v>0</v>
      </c>
      <c r="N142" s="163"/>
      <c r="O142" s="163"/>
      <c r="P142" s="163" t="str">
        <f>IF(F142&lt;&gt;"Accepted","",IF(AND(N142="",O142=""),"",MAX(N142,O142)*1.150779448))</f>
      </c>
      <c r="Q142" s="175" t="str">
        <v>KEDW 070255Z 00000KT 40SM FEW250 10/M05 A3005 RMK AO2A SLP181 T00981046 53007</v>
      </c>
    </row>
    <row r="143" hidden="0">
      <c r="A143" s="150" t="str">
        <v>2026-03-07 03:00 UTC</v>
      </c>
      <c r="B143" s="155" t="str">
        <v>2026-03-07 03:55 UTC</v>
      </c>
      <c r="C143" s="155" t="str">
        <v>2026-03-06 19:55 PST</v>
      </c>
      <c r="D143" s="155" t="str">
        <v>2026-03-06</v>
      </c>
      <c r="E143" s="155" t="str">
        <v>March</v>
      </c>
      <c r="F143" s="154" t="str">
        <v>Accepted</v>
      </c>
      <c r="G143" s="155" t="str">
        <v>310</v>
      </c>
      <c r="H143" s="153" t="n">
        <v>310</v>
      </c>
      <c r="I143" s="155" t="str">
        <v>NW</v>
      </c>
      <c r="J143" s="153" t="n">
        <v>130</v>
      </c>
      <c r="K143" s="155" t="str">
        <v>SE</v>
      </c>
      <c r="L143" s="153" t="n">
        <v>4</v>
      </c>
      <c r="M143" s="153" t="n">
        <f>IF(F143="Accepted",L143*1.150779448,"")</f>
        <v>4.603117792</v>
      </c>
      <c r="N143" s="163"/>
      <c r="O143" s="163"/>
      <c r="P143" s="163" t="str">
        <f>IF(F143&lt;&gt;"Accepted","",IF(AND(N143="",O143=""),"",MAX(N143,O143)*1.150779448))</f>
      </c>
      <c r="Q143" s="175" t="str">
        <v>KEDW 070355Z 31004KT 40SM CLR 09/M02 A3006 RMK AO2A SLP183 T00941022</v>
      </c>
    </row>
    <row r="144" hidden="0">
      <c r="A144" s="150" t="str">
        <v>2026-03-07 04:00 UTC</v>
      </c>
      <c r="B144" s="155" t="str">
        <v>2026-03-07 04:55 UTC</v>
      </c>
      <c r="C144" s="155" t="str">
        <v>2026-03-06 20:55 PST</v>
      </c>
      <c r="D144" s="155" t="str">
        <v>2026-03-06</v>
      </c>
      <c r="E144" s="155" t="str">
        <v>March</v>
      </c>
      <c r="F144" s="154" t="str">
        <v>Accepted</v>
      </c>
      <c r="G144" s="155" t="str">
        <v>320</v>
      </c>
      <c r="H144" s="153" t="n">
        <v>320</v>
      </c>
      <c r="I144" s="155" t="str">
        <v>NW</v>
      </c>
      <c r="J144" s="153" t="n">
        <v>140</v>
      </c>
      <c r="K144" s="155" t="str">
        <v>SE</v>
      </c>
      <c r="L144" s="153" t="n">
        <v>7</v>
      </c>
      <c r="M144" s="153" t="n">
        <f>IF(F144="Accepted",L144*1.150779448,"")</f>
        <v>8.055456136</v>
      </c>
      <c r="N144" s="163"/>
      <c r="O144" s="163"/>
      <c r="P144" s="163" t="str">
        <f>IF(F144&lt;&gt;"Accepted","",IF(AND(N144="",O144=""),"",MAX(N144,O144)*1.150779448))</f>
      </c>
      <c r="Q144" s="175" t="str">
        <v>KEDW 070455Z 32007KT 40SM CLR 06/M03 A3007 RMK AO2A SLP186 T00601029</v>
      </c>
    </row>
    <row r="145" hidden="0">
      <c r="A145" s="150" t="str">
        <v>2026-03-07 05:00 UTC</v>
      </c>
      <c r="B145" s="155" t="str">
        <v>2026-03-07 05:55 UTC</v>
      </c>
      <c r="C145" s="155" t="str">
        <v>2026-03-06 21:55 PST</v>
      </c>
      <c r="D145" s="155" t="str">
        <v>2026-03-06</v>
      </c>
      <c r="E145" s="155" t="str">
        <v>March</v>
      </c>
      <c r="F145" s="154" t="str">
        <v>Accepted</v>
      </c>
      <c r="G145" s="155" t="str">
        <v>340</v>
      </c>
      <c r="H145" s="153" t="n">
        <v>340</v>
      </c>
      <c r="I145" s="155" t="str">
        <v>N</v>
      </c>
      <c r="J145" s="153" t="n">
        <v>160</v>
      </c>
      <c r="K145" s="155" t="str">
        <v>S</v>
      </c>
      <c r="L145" s="153" t="n">
        <v>7</v>
      </c>
      <c r="M145" s="153" t="n">
        <f>IF(F145="Accepted",L145*1.150779448,"")</f>
        <v>8.055456136</v>
      </c>
      <c r="N145" s="163"/>
      <c r="O145" s="163"/>
      <c r="P145" s="163" t="str">
        <f>IF(F145&lt;&gt;"Accepted","",IF(AND(N145="",O145=""),"",MAX(N145,O145)*1.150779448))</f>
      </c>
      <c r="Q145" s="175" t="str">
        <v>KEDW 070555Z 34007KT 40SM CLR 05/M03 A3008 RMK AO2A SLP188 T00471029 10187 20047 52011</v>
      </c>
    </row>
    <row r="146" hidden="0">
      <c r="A146" s="150" t="str">
        <v>2026-03-07 06:00 UTC</v>
      </c>
      <c r="B146" s="155" t="str">
        <v>2026-03-07 06:55 UTC</v>
      </c>
      <c r="C146" s="155" t="str">
        <v>2026-03-06 22:55 PST</v>
      </c>
      <c r="D146" s="155" t="str">
        <v>2026-03-06</v>
      </c>
      <c r="E146" s="155" t="str">
        <v>March</v>
      </c>
      <c r="F146" s="154" t="str">
        <v>Accepted</v>
      </c>
      <c r="G146" s="155" t="str">
        <v>000</v>
      </c>
      <c r="H146" s="153" t="n">
        <v>0</v>
      </c>
      <c r="I146" s="155" t="str">
        <v>Calm</v>
      </c>
      <c r="J146" s="153" t="n">
        <v>180</v>
      </c>
      <c r="K146" s="155" t="str">
        <v>Calm</v>
      </c>
      <c r="L146" s="153" t="n">
        <v>0</v>
      </c>
      <c r="M146" s="153" t="n">
        <f>IF(F146="Accepted",L146*1.150779448,"")</f>
        <v>0</v>
      </c>
      <c r="N146" s="163"/>
      <c r="O146" s="163"/>
      <c r="P146" s="163" t="str">
        <f>IF(F146&lt;&gt;"Accepted","",IF(AND(N146="",O146=""),"",MAX(N146,O146)*1.150779448))</f>
      </c>
      <c r="Q146" s="175" t="str">
        <v>KEDW 070655Z AUTO 00000KT 10SM CLR 05/M03 A3009 RMK AO2 SLP188 T00461027 $</v>
      </c>
    </row>
    <row r="147" hidden="0">
      <c r="A147" s="150" t="str">
        <v>2026-03-07 07:00 UTC</v>
      </c>
      <c r="B147" s="155" t="str">
        <v>2026-03-07 07:55 UTC</v>
      </c>
      <c r="C147" s="155" t="str">
        <v>2026-03-06 23:55 PST</v>
      </c>
      <c r="D147" s="155" t="str">
        <v>2026-03-06</v>
      </c>
      <c r="E147" s="155" t="str">
        <v>March</v>
      </c>
      <c r="F147" s="154" t="str">
        <v>Accepted</v>
      </c>
      <c r="G147" s="155" t="str">
        <v>300</v>
      </c>
      <c r="H147" s="153" t="n">
        <v>300</v>
      </c>
      <c r="I147" s="155" t="str">
        <v>NW</v>
      </c>
      <c r="J147" s="153" t="n">
        <v>120</v>
      </c>
      <c r="K147" s="155" t="str">
        <v>SE</v>
      </c>
      <c r="L147" s="153" t="n">
        <v>3</v>
      </c>
      <c r="M147" s="153" t="n">
        <f>IF(F147="Accepted",L147*1.150779448,"")</f>
        <v>3.452338344</v>
      </c>
      <c r="N147" s="163"/>
      <c r="O147" s="163"/>
      <c r="P147" s="163" t="str">
        <f>IF(F147&lt;&gt;"Accepted","",IF(AND(N147="",O147=""),"",MAX(N147,O147)*1.150779448))</f>
      </c>
      <c r="Q147" s="175" t="str">
        <v>KEDW 070755Z AUTO 30003KT 10SM CLR 04/M01 A3009 RMK AO2 SLP188 T00431009 401881005 $</v>
      </c>
    </row>
    <row r="148" hidden="0">
      <c r="A148" s="150" t="str">
        <v>2026-03-07 08:00 UTC</v>
      </c>
      <c r="B148" s="155" t="str">
        <v>2026-03-07 08:55 UTC</v>
      </c>
      <c r="C148" s="155" t="str">
        <v>2026-03-07 00:55 PST</v>
      </c>
      <c r="D148" s="155" t="str">
        <v>2026-03-07</v>
      </c>
      <c r="E148" s="155" t="str">
        <v>March</v>
      </c>
      <c r="F148" s="154" t="str">
        <v>Accepted</v>
      </c>
      <c r="G148" s="155" t="str">
        <v>360</v>
      </c>
      <c r="H148" s="153" t="n">
        <v>360</v>
      </c>
      <c r="I148" s="155" t="str">
        <v>N</v>
      </c>
      <c r="J148" s="153" t="n">
        <v>180</v>
      </c>
      <c r="K148" s="155" t="str">
        <v>S</v>
      </c>
      <c r="L148" s="153" t="n">
        <v>7</v>
      </c>
      <c r="M148" s="153" t="n">
        <f>IF(F148="Accepted",L148*1.150779448,"")</f>
        <v>8.055456136</v>
      </c>
      <c r="N148" s="163"/>
      <c r="O148" s="163"/>
      <c r="P148" s="163" t="str">
        <f>IF(F148&lt;&gt;"Accepted","",IF(AND(N148="",O148=""),"",MAX(N148,O148)*1.150779448))</f>
      </c>
      <c r="Q148" s="175" t="str">
        <v>KEDW 070855Z AUTO 36007KT 10SM CLR 07/M05 A3009 RMK AO2 SLP185 T00681052 51004 $</v>
      </c>
    </row>
    <row r="149" hidden="0">
      <c r="A149" s="150" t="str">
        <v>2026-03-07 09:00 UTC</v>
      </c>
      <c r="B149" s="155" t="str">
        <v>2026-03-07 09:55 UTC</v>
      </c>
      <c r="C149" s="155" t="str">
        <v>2026-03-07 01:55 PST</v>
      </c>
      <c r="D149" s="155" t="str">
        <v>2026-03-07</v>
      </c>
      <c r="E149" s="155" t="str">
        <v>March</v>
      </c>
      <c r="F149" s="154" t="str">
        <v>Accepted</v>
      </c>
      <c r="G149" s="155" t="str">
        <v>010</v>
      </c>
      <c r="H149" s="153" t="n">
        <v>10</v>
      </c>
      <c r="I149" s="155" t="str">
        <v>N</v>
      </c>
      <c r="J149" s="153" t="n">
        <v>190</v>
      </c>
      <c r="K149" s="155" t="str">
        <v>S</v>
      </c>
      <c r="L149" s="153" t="n">
        <v>10</v>
      </c>
      <c r="M149" s="153" t="n">
        <f>IF(F149="Accepted",L149*1.150779448,"")</f>
        <v>11.50779448</v>
      </c>
      <c r="N149" s="163"/>
      <c r="O149" s="153" t="n">
        <v>26</v>
      </c>
      <c r="P149" s="153" t="n">
        <f>IF(F149&lt;&gt;"Accepted","",IF(AND(N149="",O149=""),"",MAX(N149,O149)*1.150779448))</f>
        <v>29.920265648</v>
      </c>
      <c r="Q149" s="175" t="str">
        <v>KEDW 070955Z AUTO 01010KT 10SM CLR 10/M09 A3008 RMK AO2 PK WND 03026/33 SLP179 T01001086 $</v>
      </c>
    </row>
    <row r="150" hidden="0">
      <c r="A150" s="150" t="str">
        <v>2026-03-07 10:00 UTC</v>
      </c>
      <c r="B150" s="155" t="str">
        <v>2026-03-07 10:55 UTC</v>
      </c>
      <c r="C150" s="155" t="str">
        <v>2026-03-07 02:55 PST</v>
      </c>
      <c r="D150" s="155" t="str">
        <v>2026-03-07</v>
      </c>
      <c r="E150" s="155" t="str">
        <v>March</v>
      </c>
      <c r="F150" s="154" t="str">
        <v>Accepted</v>
      </c>
      <c r="G150" s="155" t="str">
        <v>010</v>
      </c>
      <c r="H150" s="153" t="n">
        <v>10</v>
      </c>
      <c r="I150" s="155" t="str">
        <v>N</v>
      </c>
      <c r="J150" s="153" t="n">
        <v>190</v>
      </c>
      <c r="K150" s="155" t="str">
        <v>S</v>
      </c>
      <c r="L150" s="153" t="n">
        <v>9</v>
      </c>
      <c r="M150" s="153" t="n">
        <f>IF(F150="Accepted",L150*1.150779448,"")</f>
        <v>10.357015032</v>
      </c>
      <c r="N150" s="163"/>
      <c r="O150" s="163"/>
      <c r="P150" s="163" t="str">
        <f>IF(F150&lt;&gt;"Accepted","",IF(AND(N150="",O150=""),"",MAX(N150,O150)*1.150779448))</f>
      </c>
      <c r="Q150" s="175" t="str">
        <v>KEDW 071055Z AUTO 01009KT 10SM CLR 08/M07 A3007 RMK AO2 SLP177 T00821075 $</v>
      </c>
    </row>
    <row r="151" hidden="0">
      <c r="A151" s="150" t="str">
        <v>2026-03-07 11:00 UTC</v>
      </c>
      <c r="B151" s="155" t="str">
        <v>2026-03-07 11:55 UTC</v>
      </c>
      <c r="C151" s="155" t="str">
        <v>2026-03-07 03:55 PST</v>
      </c>
      <c r="D151" s="155" t="str">
        <v>2026-03-07</v>
      </c>
      <c r="E151" s="155" t="str">
        <v>March</v>
      </c>
      <c r="F151" s="154" t="str">
        <v>Accepted</v>
      </c>
      <c r="G151" s="155" t="str">
        <v>010</v>
      </c>
      <c r="H151" s="153" t="n">
        <v>10</v>
      </c>
      <c r="I151" s="155" t="str">
        <v>N</v>
      </c>
      <c r="J151" s="153" t="n">
        <v>190</v>
      </c>
      <c r="K151" s="155" t="str">
        <v>S</v>
      </c>
      <c r="L151" s="153" t="n">
        <v>13</v>
      </c>
      <c r="M151" s="153" t="n">
        <f>IF(F151="Accepted",L151*1.150779448,"")</f>
        <v>14.960132824</v>
      </c>
      <c r="N151" s="163"/>
      <c r="O151" s="163"/>
      <c r="P151" s="163" t="str">
        <f>IF(F151&lt;&gt;"Accepted","",IF(AND(N151="",O151=""),"",MAX(N151,O151)*1.150779448))</f>
      </c>
      <c r="Q151" s="175" t="str">
        <v>KEDW 071155Z AUTO 01013KT 10SM CLR 08/M08 A3006 RMK AO2 SLP173 T00801081 10111 20028 57012 $</v>
      </c>
    </row>
    <row r="152" hidden="0">
      <c r="A152" s="150" t="str">
        <v>2026-03-07 12:00 UTC</v>
      </c>
      <c r="B152" s="155" t="str">
        <v>2026-03-07 12:55 UTC</v>
      </c>
      <c r="C152" s="155" t="str">
        <v>2026-03-07 04:55 PST</v>
      </c>
      <c r="D152" s="155" t="str">
        <v>2026-03-07</v>
      </c>
      <c r="E152" s="155" t="str">
        <v>March</v>
      </c>
      <c r="F152" s="154" t="str">
        <v>Accepted</v>
      </c>
      <c r="G152" s="155" t="str">
        <v>040</v>
      </c>
      <c r="H152" s="153" t="n">
        <v>40</v>
      </c>
      <c r="I152" s="155" t="str">
        <v>NE</v>
      </c>
      <c r="J152" s="153" t="n">
        <v>220</v>
      </c>
      <c r="K152" s="155" t="str">
        <v>SW</v>
      </c>
      <c r="L152" s="153" t="n">
        <v>14</v>
      </c>
      <c r="M152" s="153" t="n">
        <f>IF(F152="Accepted",L152*1.150779448,"")</f>
        <v>16.110912272</v>
      </c>
      <c r="N152" s="163"/>
      <c r="O152" s="163"/>
      <c r="P152" s="163" t="str">
        <f>IF(F152&lt;&gt;"Accepted","",IF(AND(N152="",O152=""),"",MAX(N152,O152)*1.150779448))</f>
      </c>
      <c r="Q152" s="175" t="str">
        <v>KEDW 071255Z AUTO 04014KT 10SM CLR 08/M08 A3008 RMK AO2 SLP180 T00841078 $</v>
      </c>
    </row>
    <row r="153" hidden="0">
      <c r="A153" s="150" t="str">
        <v>2026-03-07 13:00 UTC</v>
      </c>
      <c r="B153" s="155" t="str">
        <v>2026-03-07 13:55 UTC</v>
      </c>
      <c r="C153" s="155" t="str">
        <v>2026-03-07 05:55 PST</v>
      </c>
      <c r="D153" s="155" t="str">
        <v>2026-03-07</v>
      </c>
      <c r="E153" s="155" t="str">
        <v>March</v>
      </c>
      <c r="F153" s="154" t="str">
        <v>Accepted</v>
      </c>
      <c r="G153" s="155" t="str">
        <v>040</v>
      </c>
      <c r="H153" s="153" t="n">
        <v>40</v>
      </c>
      <c r="I153" s="155" t="str">
        <v>NE</v>
      </c>
      <c r="J153" s="153" t="n">
        <v>220</v>
      </c>
      <c r="K153" s="155" t="str">
        <v>SW</v>
      </c>
      <c r="L153" s="153" t="n">
        <v>16</v>
      </c>
      <c r="M153" s="153" t="n">
        <f>IF(F153="Accepted",L153*1.150779448,"")</f>
        <v>18.412471168</v>
      </c>
      <c r="N153" s="163"/>
      <c r="O153" s="163"/>
      <c r="P153" s="163" t="str">
        <f>IF(F153&lt;&gt;"Accepted","",IF(AND(N153="",O153=""),"",MAX(N153,O153)*1.150779448))</f>
      </c>
      <c r="Q153" s="175" t="str">
        <v>KEDW 071355Z AUTO 04016KT 10SM CLR 08/M08 A3010 RMK AO2 SLP190 T00811080 $</v>
      </c>
    </row>
    <row r="154" hidden="0">
      <c r="A154" s="150" t="str">
        <v>2026-03-07 14:00 UTC</v>
      </c>
      <c r="B154" s="155" t="str">
        <v>2026-03-07 14:55 UTC</v>
      </c>
      <c r="C154" s="155" t="str">
        <v>2026-03-07 06:55 PST</v>
      </c>
      <c r="D154" s="155" t="str">
        <v>2026-03-07</v>
      </c>
      <c r="E154" s="155" t="str">
        <v>March</v>
      </c>
      <c r="F154" s="154" t="str">
        <v>Accepted</v>
      </c>
      <c r="G154" s="155" t="str">
        <v>010</v>
      </c>
      <c r="H154" s="153" t="n">
        <v>10</v>
      </c>
      <c r="I154" s="155" t="str">
        <v>N</v>
      </c>
      <c r="J154" s="153" t="n">
        <v>190</v>
      </c>
      <c r="K154" s="155" t="str">
        <v>S</v>
      </c>
      <c r="L154" s="153" t="n">
        <v>20</v>
      </c>
      <c r="M154" s="153" t="n">
        <f>IF(F154="Accepted",L154*1.150779448,"")</f>
        <v>23.01558896</v>
      </c>
      <c r="N154" s="153" t="n">
        <v>25</v>
      </c>
      <c r="O154" s="163"/>
      <c r="P154" s="153" t="n">
        <f>IF(F154&lt;&gt;"Accepted","",IF(AND(N154="",O154=""),"",MAX(N154,O154)*1.150779448))</f>
        <v>28.7694862</v>
      </c>
      <c r="Q154" s="175" t="str">
        <v>KEDW 071455Z AUTO 01020G25KT 10SM CLR 10/M09 A3010 RMK AO2 SLP191 T00991092 51015 $</v>
      </c>
    </row>
    <row r="155" hidden="0">
      <c r="A155" s="150" t="str">
        <v>2026-03-07 15:00 UTC</v>
      </c>
      <c r="B155" s="155" t="str">
        <v>2026-03-07 15:55 UTC</v>
      </c>
      <c r="C155" s="155" t="str">
        <v>2026-03-07 07:55 PST</v>
      </c>
      <c r="D155" s="155" t="str">
        <v>2026-03-07</v>
      </c>
      <c r="E155" s="155" t="str">
        <v>March</v>
      </c>
      <c r="F155" s="154" t="str">
        <v>Accepted</v>
      </c>
      <c r="G155" s="155" t="str">
        <v>030</v>
      </c>
      <c r="H155" s="153" t="n">
        <v>30</v>
      </c>
      <c r="I155" s="155" t="str">
        <v>NE</v>
      </c>
      <c r="J155" s="153" t="n">
        <v>210</v>
      </c>
      <c r="K155" s="155" t="str">
        <v>SW</v>
      </c>
      <c r="L155" s="153" t="n">
        <v>21</v>
      </c>
      <c r="M155" s="153" t="n">
        <f>IF(F155="Accepted",L155*1.150779448,"")</f>
        <v>24.166368408</v>
      </c>
      <c r="N155" s="153" t="n">
        <v>27</v>
      </c>
      <c r="O155" s="153" t="n">
        <v>31</v>
      </c>
      <c r="P155" s="153" t="n">
        <f>IF(F155&lt;&gt;"Accepted","",IF(AND(N155="",O155=""),"",MAX(N155,O155)*1.150779448))</f>
        <v>35.674162888</v>
      </c>
      <c r="Q155" s="175" t="str">
        <v>KEDW 071555Z AUTO 03021G27KT 10SM CLR 12/M07 A3012 RMK AO2 PK WND 02031/28 SLP197 T01151069 $</v>
      </c>
    </row>
    <row r="156" hidden="0">
      <c r="A156" s="150" t="str">
        <v>2026-03-07 16:00 UTC</v>
      </c>
      <c r="B156" s="155" t="str">
        <v>2026-03-07 16:55 UTC</v>
      </c>
      <c r="C156" s="155" t="str">
        <v>2026-03-07 08:55 PST</v>
      </c>
      <c r="D156" s="155" t="str">
        <v>2026-03-07</v>
      </c>
      <c r="E156" s="155" t="str">
        <v>March</v>
      </c>
      <c r="F156" s="154" t="str">
        <v>Accepted</v>
      </c>
      <c r="G156" s="155" t="str">
        <v>030</v>
      </c>
      <c r="H156" s="153" t="n">
        <v>30</v>
      </c>
      <c r="I156" s="155" t="str">
        <v>NE</v>
      </c>
      <c r="J156" s="153" t="n">
        <v>210</v>
      </c>
      <c r="K156" s="155" t="str">
        <v>SW</v>
      </c>
      <c r="L156" s="153" t="n">
        <v>28</v>
      </c>
      <c r="M156" s="153" t="n">
        <f>IF(F156="Accepted",L156*1.150779448,"")</f>
        <v>32.221824544</v>
      </c>
      <c r="N156" s="163"/>
      <c r="O156" s="153" t="n">
        <v>32</v>
      </c>
      <c r="P156" s="153" t="n">
        <f>IF(F156&lt;&gt;"Accepted","",IF(AND(N156="",O156=""),"",MAX(N156,O156)*1.150779448))</f>
        <v>36.824942336</v>
      </c>
      <c r="Q156" s="175" t="str">
        <v>KEDW 071655Z AUTO 03028KT 10SM CLR 15/M08 A3013 RMK AO2 PK WND 05032/53 SLP200 T01451082 $</v>
      </c>
    </row>
    <row r="157" hidden="0">
      <c r="A157" s="150" t="str">
        <v>2026-03-07 17:00 UTC</v>
      </c>
      <c r="B157" s="155" t="str">
        <v>2026-03-07 17:55 UTC</v>
      </c>
      <c r="C157" s="155" t="str">
        <v>2026-03-07 09:55 PST</v>
      </c>
      <c r="D157" s="155" t="str">
        <v>2026-03-07</v>
      </c>
      <c r="E157" s="155" t="str">
        <v>March</v>
      </c>
      <c r="F157" s="154" t="str">
        <v>Accepted</v>
      </c>
      <c r="G157" s="155" t="str">
        <v>030</v>
      </c>
      <c r="H157" s="153" t="n">
        <v>30</v>
      </c>
      <c r="I157" s="155" t="str">
        <v>NE</v>
      </c>
      <c r="J157" s="153" t="n">
        <v>210</v>
      </c>
      <c r="K157" s="155" t="str">
        <v>SW</v>
      </c>
      <c r="L157" s="153" t="n">
        <v>28</v>
      </c>
      <c r="M157" s="153" t="n">
        <f>IF(F157="Accepted",L157*1.150779448,"")</f>
        <v>32.221824544</v>
      </c>
      <c r="N157" s="153" t="n">
        <v>33</v>
      </c>
      <c r="O157" s="153" t="n">
        <v>37</v>
      </c>
      <c r="P157" s="153" t="n">
        <f>IF(F157&lt;&gt;"Accepted","",IF(AND(N157="",O157=""),"",MAX(N157,O157)*1.150779448))</f>
        <v>42.578839576</v>
      </c>
      <c r="Q157" s="175" t="str">
        <v>KEDW 071755Z 03028G33KT 40SM FEW110 16/M10 A3013 RMK AO2A PK WND 03037/43 SLP202 T01601098 10160 20064 51010</v>
      </c>
    </row>
    <row r="158" hidden="0">
      <c r="A158" s="150" t="str">
        <v>2026-03-07 18:00 UTC</v>
      </c>
      <c r="B158" s="155" t="str">
        <v>2026-03-07 18:55 UTC</v>
      </c>
      <c r="C158" s="155" t="str">
        <v>2026-03-07 10:55 PST</v>
      </c>
      <c r="D158" s="155" t="str">
        <v>2026-03-07</v>
      </c>
      <c r="E158" s="155" t="str">
        <v>March</v>
      </c>
      <c r="F158" s="154" t="str">
        <v>Accepted</v>
      </c>
      <c r="G158" s="155" t="str">
        <v>040</v>
      </c>
      <c r="H158" s="153" t="n">
        <v>40</v>
      </c>
      <c r="I158" s="155" t="str">
        <v>NE</v>
      </c>
      <c r="J158" s="153" t="n">
        <v>220</v>
      </c>
      <c r="K158" s="155" t="str">
        <v>SW</v>
      </c>
      <c r="L158" s="153" t="n">
        <v>25</v>
      </c>
      <c r="M158" s="153" t="n">
        <f>IF(F158="Accepted",L158*1.150779448,"")</f>
        <v>28.7694862</v>
      </c>
      <c r="N158" s="153" t="n">
        <v>30</v>
      </c>
      <c r="O158" s="153" t="n">
        <v>34</v>
      </c>
      <c r="P158" s="153" t="n">
        <f>IF(F158&lt;&gt;"Accepted","",IF(AND(N158="",O158=""),"",MAX(N158,O158)*1.150779448))</f>
        <v>39.126501232</v>
      </c>
      <c r="Q158" s="175" t="str">
        <v>KEDW 071855Z 04025G30KT 40SM FEW110 17/M10 A3014 RMK AO2A PK WND 04034/1759 SLP204 T01731105</v>
      </c>
    </row>
    <row r="159" hidden="0">
      <c r="A159" s="150" t="str">
        <v>2026-03-07 19:00 UTC</v>
      </c>
      <c r="B159" s="155" t="str">
        <v>2026-03-07 19:55 UTC</v>
      </c>
      <c r="C159" s="155" t="str">
        <v>2026-03-07 11:55 PST</v>
      </c>
      <c r="D159" s="155" t="str">
        <v>2026-03-07</v>
      </c>
      <c r="E159" s="155" t="str">
        <v>March</v>
      </c>
      <c r="F159" s="154" t="str">
        <v>Accepted</v>
      </c>
      <c r="G159" s="155" t="str">
        <v>030</v>
      </c>
      <c r="H159" s="153" t="n">
        <v>30</v>
      </c>
      <c r="I159" s="155" t="str">
        <v>NE</v>
      </c>
      <c r="J159" s="153" t="n">
        <v>210</v>
      </c>
      <c r="K159" s="155" t="str">
        <v>SW</v>
      </c>
      <c r="L159" s="153" t="n">
        <v>20</v>
      </c>
      <c r="M159" s="153" t="n">
        <f>IF(F159="Accepted",L159*1.150779448,"")</f>
        <v>23.01558896</v>
      </c>
      <c r="N159" s="153" t="n">
        <v>26</v>
      </c>
      <c r="O159" s="153" t="n">
        <v>32</v>
      </c>
      <c r="P159" s="153" t="n">
        <f>IF(F159&lt;&gt;"Accepted","",IF(AND(N159="",O159=""),"",MAX(N159,O159)*1.150779448))</f>
        <v>36.824942336</v>
      </c>
      <c r="Q159" s="175" t="str">
        <v>KEDW 071955Z 03020G26KT 90SM FEW110 18/M10 A3013 RMK AO2A PK WND 03032/16 SLP200 T01821098</v>
      </c>
    </row>
    <row r="160" hidden="0">
      <c r="A160" s="150" t="str">
        <v>2026-03-07 20:00 UTC</v>
      </c>
      <c r="B160" s="155" t="str">
        <v>2026-03-07 20:55 UTC</v>
      </c>
      <c r="C160" s="155" t="str">
        <v>2026-03-07 12:55 PST</v>
      </c>
      <c r="D160" s="155" t="str">
        <v>2026-03-07</v>
      </c>
      <c r="E160" s="155" t="str">
        <v>March</v>
      </c>
      <c r="F160" s="154" t="str">
        <v>Accepted</v>
      </c>
      <c r="G160" s="155" t="str">
        <v>040</v>
      </c>
      <c r="H160" s="153" t="n">
        <v>40</v>
      </c>
      <c r="I160" s="155" t="str">
        <v>NE</v>
      </c>
      <c r="J160" s="153" t="n">
        <v>220</v>
      </c>
      <c r="K160" s="155" t="str">
        <v>SW</v>
      </c>
      <c r="L160" s="153" t="n">
        <v>19</v>
      </c>
      <c r="M160" s="153" t="n">
        <f>IF(F160="Accepted",L160*1.150779448,"")</f>
        <v>21.864809512</v>
      </c>
      <c r="N160" s="153" t="n">
        <v>25</v>
      </c>
      <c r="O160" s="153" t="n">
        <v>28</v>
      </c>
      <c r="P160" s="153" t="n">
        <f>IF(F160&lt;&gt;"Accepted","",IF(AND(N160="",O160=""),"",MAX(N160,O160)*1.150779448))</f>
        <v>32.221824544</v>
      </c>
      <c r="Q160" s="175" t="str">
        <v>KEDW 072055Z 04019G25KT 90SM FEW110 19/M11 A3010 RMK AO2A PK WND 04028/32 SLP187 T01891112 58010</v>
      </c>
    </row>
    <row r="161" hidden="0">
      <c r="A161" s="150" t="str">
        <v>2026-03-07 21:00 UTC</v>
      </c>
      <c r="B161" s="155" t="str">
        <v>2026-03-07 21:55 UTC</v>
      </c>
      <c r="C161" s="155" t="str">
        <v>2026-03-07 13:55 PST</v>
      </c>
      <c r="D161" s="155" t="str">
        <v>2026-03-07</v>
      </c>
      <c r="E161" s="155" t="str">
        <v>March</v>
      </c>
      <c r="F161" s="154" t="str">
        <v>Accepted</v>
      </c>
      <c r="G161" s="155" t="str">
        <v>040</v>
      </c>
      <c r="H161" s="153" t="n">
        <v>40</v>
      </c>
      <c r="I161" s="155" t="str">
        <v>NE</v>
      </c>
      <c r="J161" s="153" t="n">
        <v>220</v>
      </c>
      <c r="K161" s="155" t="str">
        <v>SW</v>
      </c>
      <c r="L161" s="153" t="n">
        <v>18</v>
      </c>
      <c r="M161" s="153" t="n">
        <f>IF(F161="Accepted",L161*1.150779448,"")</f>
        <v>20.714030064</v>
      </c>
      <c r="N161" s="153" t="n">
        <v>24</v>
      </c>
      <c r="O161" s="153" t="n">
        <v>28</v>
      </c>
      <c r="P161" s="153" t="n">
        <f>IF(F161&lt;&gt;"Accepted","",IF(AND(N161="",O161=""),"",MAX(N161,O161)*1.150779448))</f>
        <v>32.221824544</v>
      </c>
      <c r="Q161" s="175" t="str">
        <v>KEDW 072155Z 04018G24KT 90SM FEW100 19/M09 A3008 RMK AO2A PK WND 05028/33 SLP179 T01941088</v>
      </c>
    </row>
    <row r="162" hidden="0">
      <c r="A162" s="150" t="str">
        <v>2026-03-07 22:00 UTC</v>
      </c>
      <c r="B162" s="155" t="str">
        <v>2026-03-07 22:55 UTC</v>
      </c>
      <c r="C162" s="155" t="str">
        <v>2026-03-07 14:55 PST</v>
      </c>
      <c r="D162" s="155" t="str">
        <v>2026-03-07</v>
      </c>
      <c r="E162" s="155" t="str">
        <v>March</v>
      </c>
      <c r="F162" s="154" t="str">
        <v>Accepted</v>
      </c>
      <c r="G162" s="155" t="str">
        <v>050</v>
      </c>
      <c r="H162" s="153" t="n">
        <v>50</v>
      </c>
      <c r="I162" s="155" t="str">
        <v>NE</v>
      </c>
      <c r="J162" s="153" t="n">
        <v>230</v>
      </c>
      <c r="K162" s="155" t="str">
        <v>SW</v>
      </c>
      <c r="L162" s="153" t="n">
        <v>18</v>
      </c>
      <c r="M162" s="153" t="n">
        <f>IF(F162="Accepted",L162*1.150779448,"")</f>
        <v>20.714030064</v>
      </c>
      <c r="N162" s="153" t="n">
        <v>24</v>
      </c>
      <c r="O162" s="153" t="n">
        <v>28</v>
      </c>
      <c r="P162" s="153" t="n">
        <f>IF(F162&lt;&gt;"Accepted","",IF(AND(N162="",O162=""),"",MAX(N162,O162)*1.150779448))</f>
        <v>32.221824544</v>
      </c>
      <c r="Q162" s="175" t="str">
        <v>KEDW 072255Z 05018G24KT 90SM FEW100 20/M12 A3007 RMK AO2A PK WND 05028/18 SLP175 T01951118</v>
      </c>
    </row>
    <row r="163" hidden="0">
      <c r="A163" s="150" t="str">
        <v>2026-03-07 23:00 UTC</v>
      </c>
      <c r="B163" s="155" t="str">
        <v>2026-03-07 23:55 UTC</v>
      </c>
      <c r="C163" s="155" t="str">
        <v>2026-03-07 15:55 PST</v>
      </c>
      <c r="D163" s="155" t="str">
        <v>2026-03-07</v>
      </c>
      <c r="E163" s="155" t="str">
        <v>March</v>
      </c>
      <c r="F163" s="154" t="str">
        <v>Accepted</v>
      </c>
      <c r="G163" s="155" t="str">
        <v>050</v>
      </c>
      <c r="H163" s="153" t="n">
        <v>50</v>
      </c>
      <c r="I163" s="155" t="str">
        <v>NE</v>
      </c>
      <c r="J163" s="153" t="n">
        <v>230</v>
      </c>
      <c r="K163" s="155" t="str">
        <v>SW</v>
      </c>
      <c r="L163" s="153" t="n">
        <v>19</v>
      </c>
      <c r="M163" s="153" t="n">
        <f>IF(F163="Accepted",L163*1.150779448,"")</f>
        <v>21.864809512</v>
      </c>
      <c r="N163" s="153" t="n">
        <v>25</v>
      </c>
      <c r="O163" s="153" t="n">
        <v>27</v>
      </c>
      <c r="P163" s="153" t="n">
        <f>IF(F163&lt;&gt;"Accepted","",IF(AND(N163="",O163=""),"",MAX(N163,O163)*1.150779448))</f>
        <v>31.071045096</v>
      </c>
      <c r="Q163" s="175" t="str">
        <v>KEDW 072355Z 05019G25KT 90SM CLR 19/M11 A3006 RMK AO2A PK WND 04027/08 SLP172 T01941108 10197 20161 56013</v>
      </c>
    </row>
    <row r="164" hidden="0">
      <c r="A164" s="150" t="str">
        <v>2026-03-08 00:00 UTC</v>
      </c>
      <c r="B164" s="155" t="str">
        <v>2026-03-08 00:55 UTC</v>
      </c>
      <c r="C164" s="155" t="str">
        <v>2026-03-07 16:55 PST</v>
      </c>
      <c r="D164" s="155" t="str">
        <v>2026-03-07</v>
      </c>
      <c r="E164" s="155" t="str">
        <v>March</v>
      </c>
      <c r="F164" s="154" t="str">
        <v>Accepted</v>
      </c>
      <c r="G164" s="155" t="str">
        <v>050</v>
      </c>
      <c r="H164" s="153" t="n">
        <v>50</v>
      </c>
      <c r="I164" s="155" t="str">
        <v>NE</v>
      </c>
      <c r="J164" s="153" t="n">
        <v>230</v>
      </c>
      <c r="K164" s="155" t="str">
        <v>SW</v>
      </c>
      <c r="L164" s="153" t="n">
        <v>14</v>
      </c>
      <c r="M164" s="153" t="n">
        <f>IF(F164="Accepted",L164*1.150779448,"")</f>
        <v>16.110912272</v>
      </c>
      <c r="N164" s="153" t="n">
        <v>20</v>
      </c>
      <c r="O164" s="153" t="n">
        <v>27</v>
      </c>
      <c r="P164" s="153" t="n">
        <f>IF(F164&lt;&gt;"Accepted","",IF(AND(N164="",O164=""),"",MAX(N164,O164)*1.150779448))</f>
        <v>31.071045096</v>
      </c>
      <c r="Q164" s="175" t="str">
        <v>KEDW 080055Z 05014G20KT 90SM CLR 19/M11 A3006 RMK AO2A PK WND 03027/07 SLP172 T01851115</v>
      </c>
    </row>
    <row r="165" hidden="0">
      <c r="A165" s="150" t="str">
        <v>2026-03-08 01:00 UTC</v>
      </c>
      <c r="B165" s="155" t="str">
        <v>2026-03-08 01:55 UTC</v>
      </c>
      <c r="C165" s="155" t="str">
        <v>2026-03-07 17:55 PST</v>
      </c>
      <c r="D165" s="155" t="str">
        <v>2026-03-07</v>
      </c>
      <c r="E165" s="155" t="str">
        <v>March</v>
      </c>
      <c r="F165" s="154" t="str">
        <v>Accepted</v>
      </c>
      <c r="G165" s="155" t="str">
        <v>060</v>
      </c>
      <c r="H165" s="153" t="n">
        <v>60</v>
      </c>
      <c r="I165" s="155" t="str">
        <v>NE</v>
      </c>
      <c r="J165" s="153" t="n">
        <v>240</v>
      </c>
      <c r="K165" s="155" t="str">
        <v>SW</v>
      </c>
      <c r="L165" s="153" t="n">
        <v>12</v>
      </c>
      <c r="M165" s="153" t="n">
        <f>IF(F165="Accepted",L165*1.150779448,"")</f>
        <v>13.809353376</v>
      </c>
      <c r="N165" s="163"/>
      <c r="O165" s="163"/>
      <c r="P165" s="163" t="str">
        <f>IF(F165&lt;&gt;"Accepted","",IF(AND(N165="",O165=""),"",MAX(N165,O165)*1.150779448))</f>
      </c>
      <c r="Q165" s="175" t="str">
        <v>KEDW 080155Z 06012KT 90SM CLR 16/M09 A3006 RMK AO2A SLP175 T01551095</v>
      </c>
    </row>
    <row r="166" hidden="0">
      <c r="A166" s="150" t="str">
        <v>2026-03-08 02:00 UTC</v>
      </c>
      <c r="B166" s="155" t="str">
        <v>2026-03-08 02:55 UTC</v>
      </c>
      <c r="C166" s="155" t="str">
        <v>2026-03-07 18:55 PST</v>
      </c>
      <c r="D166" s="155" t="str">
        <v>2026-03-07</v>
      </c>
      <c r="E166" s="155" t="str">
        <v>March</v>
      </c>
      <c r="F166" s="154" t="str">
        <v>Accepted</v>
      </c>
      <c r="G166" s="155" t="str">
        <v>040</v>
      </c>
      <c r="H166" s="153" t="n">
        <v>40</v>
      </c>
      <c r="I166" s="155" t="str">
        <v>NE</v>
      </c>
      <c r="J166" s="153" t="n">
        <v>220</v>
      </c>
      <c r="K166" s="155" t="str">
        <v>SW</v>
      </c>
      <c r="L166" s="153" t="n">
        <v>9</v>
      </c>
      <c r="M166" s="153" t="n">
        <f>IF(F166="Accepted",L166*1.150779448,"")</f>
        <v>10.357015032</v>
      </c>
      <c r="N166" s="163"/>
      <c r="O166" s="163"/>
      <c r="P166" s="163" t="str">
        <f>IF(F166&lt;&gt;"Accepted","",IF(AND(N166="",O166=""),"",MAX(N166,O166)*1.150779448))</f>
      </c>
      <c r="Q166" s="175" t="str">
        <v>KEDW 080255Z AUTO 04009KT 10SM CLR 14/M11 A3008 RMK AO2 SLP181 T01381109 53006 $</v>
      </c>
    </row>
    <row r="167" hidden="0">
      <c r="A167" s="150" t="str">
        <v>2026-03-08 03:00 UTC</v>
      </c>
      <c r="B167" s="155" t="str">
        <v>2026-03-08 03:55 UTC</v>
      </c>
      <c r="C167" s="155" t="str">
        <v>2026-03-07 19:55 PST</v>
      </c>
      <c r="D167" s="155" t="str">
        <v>2026-03-07</v>
      </c>
      <c r="E167" s="155" t="str">
        <v>March</v>
      </c>
      <c r="F167" s="154" t="str">
        <v>Accepted</v>
      </c>
      <c r="G167" s="155" t="str">
        <v>030</v>
      </c>
      <c r="H167" s="153" t="n">
        <v>30</v>
      </c>
      <c r="I167" s="155" t="str">
        <v>NE</v>
      </c>
      <c r="J167" s="153" t="n">
        <v>210</v>
      </c>
      <c r="K167" s="155" t="str">
        <v>SW</v>
      </c>
      <c r="L167" s="153" t="n">
        <v>8</v>
      </c>
      <c r="M167" s="153" t="n">
        <f>IF(F167="Accepted",L167*1.150779448,"")</f>
        <v>9.206235584</v>
      </c>
      <c r="N167" s="163"/>
      <c r="O167" s="163"/>
      <c r="P167" s="163" t="str">
        <f>IF(F167&lt;&gt;"Accepted","",IF(AND(N167="",O167=""),"",MAX(N167,O167)*1.150779448))</f>
      </c>
      <c r="Q167" s="175" t="str">
        <v>KEDW 080355Z AUTO 03008KT 10SM CLR 12/M07 A3009 RMK AO2 SLP185 T01241071 $</v>
      </c>
    </row>
    <row r="168" hidden="0">
      <c r="A168" s="150" t="str">
        <v>2026-03-08 04:00 UTC</v>
      </c>
      <c r="B168" s="155" t="str">
        <v>2026-03-08 04:55 UTC</v>
      </c>
      <c r="C168" s="155" t="str">
        <v>2026-03-07 20:55 PST</v>
      </c>
      <c r="D168" s="155" t="str">
        <v>2026-03-07</v>
      </c>
      <c r="E168" s="155" t="str">
        <v>March</v>
      </c>
      <c r="F168" s="154" t="str">
        <v>Accepted</v>
      </c>
      <c r="G168" s="155" t="str">
        <v>020</v>
      </c>
      <c r="H168" s="153" t="n">
        <v>20</v>
      </c>
      <c r="I168" s="155" t="str">
        <v>N</v>
      </c>
      <c r="J168" s="153" t="n">
        <v>200</v>
      </c>
      <c r="K168" s="155" t="str">
        <v>S</v>
      </c>
      <c r="L168" s="153" t="n">
        <v>8</v>
      </c>
      <c r="M168" s="153" t="n">
        <f>IF(F168="Accepted",L168*1.150779448,"")</f>
        <v>9.206235584</v>
      </c>
      <c r="N168" s="163"/>
      <c r="O168" s="163"/>
      <c r="P168" s="163" t="str">
        <f>IF(F168&lt;&gt;"Accepted","",IF(AND(N168="",O168=""),"",MAX(N168,O168)*1.150779448))</f>
      </c>
      <c r="Q168" s="175" t="str">
        <v>KEDW 080455Z AUTO 02008KT 10SM CLR 10/M07 A3009 RMK AO2 SLP185 T01001068 $</v>
      </c>
    </row>
    <row r="169" hidden="0">
      <c r="A169" s="150" t="str">
        <v>2026-03-08 05:00 UTC</v>
      </c>
      <c r="B169" s="155" t="str">
        <v>2026-03-08 05:55 UTC</v>
      </c>
      <c r="C169" s="155" t="str">
        <v>2026-03-07 21:55 PST</v>
      </c>
      <c r="D169" s="155" t="str">
        <v>2026-03-07</v>
      </c>
      <c r="E169" s="155" t="str">
        <v>March</v>
      </c>
      <c r="F169" s="154" t="str">
        <v>Accepted</v>
      </c>
      <c r="G169" s="155" t="str">
        <v>000</v>
      </c>
      <c r="H169" s="153" t="n">
        <v>0</v>
      </c>
      <c r="I169" s="155" t="str">
        <v>Calm</v>
      </c>
      <c r="J169" s="153" t="n">
        <v>180</v>
      </c>
      <c r="K169" s="155" t="str">
        <v>Calm</v>
      </c>
      <c r="L169" s="153" t="n">
        <v>0</v>
      </c>
      <c r="M169" s="153" t="n">
        <f>IF(F169="Accepted",L169*1.150779448,"")</f>
        <v>0</v>
      </c>
      <c r="N169" s="163"/>
      <c r="O169" s="163"/>
      <c r="P169" s="163" t="str">
        <f>IF(F169&lt;&gt;"Accepted","",IF(AND(N169="",O169=""),"",MAX(N169,O169)*1.150779448))</f>
      </c>
      <c r="Q169" s="175" t="str">
        <v>KEDW 080555Z AUTO 00000KT 10SM CLR 09/M06 A3009 RMK AO2 SLP183 T00881062 10193 20088 51004 $</v>
      </c>
    </row>
    <row r="170" hidden="0">
      <c r="A170" s="150" t="str">
        <v>2026-03-08 06:00 UTC</v>
      </c>
      <c r="B170" s="155" t="str">
        <v>2026-03-08 06:55 UTC</v>
      </c>
      <c r="C170" s="155" t="str">
        <v>2026-03-07 22:55 PST</v>
      </c>
      <c r="D170" s="155" t="str">
        <v>2026-03-07</v>
      </c>
      <c r="E170" s="155" t="str">
        <v>March</v>
      </c>
      <c r="F170" s="154" t="str">
        <v>Accepted</v>
      </c>
      <c r="G170" s="155" t="str">
        <v>040</v>
      </c>
      <c r="H170" s="153" t="n">
        <v>40</v>
      </c>
      <c r="I170" s="155" t="str">
        <v>NE</v>
      </c>
      <c r="J170" s="153" t="n">
        <v>220</v>
      </c>
      <c r="K170" s="155" t="str">
        <v>SW</v>
      </c>
      <c r="L170" s="153" t="n">
        <v>5</v>
      </c>
      <c r="M170" s="153" t="n">
        <f>IF(F170="Accepted",L170*1.150779448,"")</f>
        <v>5.75389724</v>
      </c>
      <c r="N170" s="163"/>
      <c r="O170" s="163"/>
      <c r="P170" s="163" t="str">
        <f>IF(F170&lt;&gt;"Accepted","",IF(AND(N170="",O170=""),"",MAX(N170,O170)*1.150779448))</f>
      </c>
      <c r="Q170" s="175" t="str">
        <v>KEDW 080655Z AUTO 04005KT 10SM CLR 07/M06 A3009 RMK AO2 SLP185 T00721065 $</v>
      </c>
    </row>
    <row r="171" hidden="0">
      <c r="A171" s="150" t="str">
        <v>2026-03-08 07:00 UTC</v>
      </c>
      <c r="B171" s="155" t="str">
        <v>2026-03-08 07:55 UTC</v>
      </c>
      <c r="C171" s="155" t="str">
        <v>2026-03-07 23:55 PST</v>
      </c>
      <c r="D171" s="155" t="str">
        <v>2026-03-07</v>
      </c>
      <c r="E171" s="155" t="str">
        <v>March</v>
      </c>
      <c r="F171" s="154" t="str">
        <v>Accepted</v>
      </c>
      <c r="G171" s="155" t="str">
        <v>330</v>
      </c>
      <c r="H171" s="153" t="n">
        <v>330</v>
      </c>
      <c r="I171" s="155" t="str">
        <v>NW</v>
      </c>
      <c r="J171" s="153" t="n">
        <v>150</v>
      </c>
      <c r="K171" s="155" t="str">
        <v>SE</v>
      </c>
      <c r="L171" s="153" t="n">
        <v>7</v>
      </c>
      <c r="M171" s="153" t="n">
        <f>IF(F171="Accepted",L171*1.150779448,"")</f>
        <v>8.055456136</v>
      </c>
      <c r="N171" s="163"/>
      <c r="O171" s="163"/>
      <c r="P171" s="163" t="str">
        <f>IF(F171&lt;&gt;"Accepted","",IF(AND(N171="",O171=""),"",MAX(N171,O171)*1.150779448))</f>
      </c>
      <c r="Q171" s="175" t="str">
        <v>KEDW 080755Z AUTO 33007KT 10SM CLR 09/M08 A3009 RMK AO2 SLP182 T00851085 401970035 $</v>
      </c>
    </row>
    <row r="172" hidden="0">
      <c r="A172" s="150" t="str">
        <v>2026-03-08 08:00 UTC</v>
      </c>
      <c r="B172" s="155" t="str">
        <v>2026-03-08 08:55 UTC</v>
      </c>
      <c r="C172" s="155" t="str">
        <v>2026-03-08 00:55 PST</v>
      </c>
      <c r="D172" s="155" t="str">
        <v>2026-03-08</v>
      </c>
      <c r="E172" s="155" t="str">
        <v>March</v>
      </c>
      <c r="F172" s="154" t="str">
        <v>Accepted</v>
      </c>
      <c r="G172" s="155" t="str">
        <v>050</v>
      </c>
      <c r="H172" s="153" t="n">
        <v>50</v>
      </c>
      <c r="I172" s="155" t="str">
        <v>NE</v>
      </c>
      <c r="J172" s="153" t="n">
        <v>230</v>
      </c>
      <c r="K172" s="155" t="str">
        <v>SW</v>
      </c>
      <c r="L172" s="153" t="n">
        <v>10</v>
      </c>
      <c r="M172" s="153" t="n">
        <f>IF(F172="Accepted",L172*1.150779448,"")</f>
        <v>11.50779448</v>
      </c>
      <c r="N172" s="163"/>
      <c r="O172" s="163"/>
      <c r="P172" s="163" t="str">
        <f>IF(F172&lt;&gt;"Accepted","",IF(AND(N172="",O172=""),"",MAX(N172,O172)*1.150779448))</f>
      </c>
      <c r="Q172" s="175" t="str">
        <v>KEDW 080855Z AUTO 05010KT 10SM CLR 08/M08 A3009 RMK AO2 SLP183 T00841082 56001 $</v>
      </c>
    </row>
    <row r="173" hidden="0">
      <c r="A173" s="150" t="str">
        <v>2026-03-08 09:00 UTC</v>
      </c>
      <c r="B173" s="155" t="str">
        <v>2026-03-08 09:55 UTC</v>
      </c>
      <c r="C173" s="155" t="str">
        <v>2026-03-08 01:55 PST</v>
      </c>
      <c r="D173" s="155" t="str">
        <v>2026-03-08</v>
      </c>
      <c r="E173" s="155" t="str">
        <v>March</v>
      </c>
      <c r="F173" s="154" t="str">
        <v>Accepted</v>
      </c>
      <c r="G173" s="155" t="str">
        <v>320</v>
      </c>
      <c r="H173" s="153" t="n">
        <v>320</v>
      </c>
      <c r="I173" s="155" t="str">
        <v>NW</v>
      </c>
      <c r="J173" s="153" t="n">
        <v>140</v>
      </c>
      <c r="K173" s="155" t="str">
        <v>SE</v>
      </c>
      <c r="L173" s="153" t="n">
        <v>6</v>
      </c>
      <c r="M173" s="153" t="n">
        <f>IF(F173="Accepted",L173*1.150779448,"")</f>
        <v>6.904676688</v>
      </c>
      <c r="N173" s="163"/>
      <c r="O173" s="163"/>
      <c r="P173" s="163" t="str">
        <f>IF(F173&lt;&gt;"Accepted","",IF(AND(N173="",O173=""),"",MAX(N173,O173)*1.150779448))</f>
      </c>
      <c r="Q173" s="175" t="str">
        <v>KEDW 080955Z AUTO 32006KT 10SM CLR 06/M08 A3009 RMK AO2 SLP183 T00561076 $</v>
      </c>
    </row>
    <row r="174" hidden="0">
      <c r="A174" s="150" t="str">
        <v>2026-03-08 10:00 UTC</v>
      </c>
      <c r="B174" s="155" t="str">
        <v>2026-03-08 10:55 UTC</v>
      </c>
      <c r="C174" s="155" t="str">
        <v>2026-03-08 03:55 PDT</v>
      </c>
      <c r="D174" s="155" t="str">
        <v>2026-03-08</v>
      </c>
      <c r="E174" s="155" t="str">
        <v>March</v>
      </c>
      <c r="F174" s="154" t="str">
        <v>Accepted</v>
      </c>
      <c r="G174" s="155" t="str">
        <v>250</v>
      </c>
      <c r="H174" s="153" t="n">
        <v>250</v>
      </c>
      <c r="I174" s="155" t="str">
        <v>W</v>
      </c>
      <c r="J174" s="153" t="n">
        <v>70</v>
      </c>
      <c r="K174" s="155" t="str">
        <v>E</v>
      </c>
      <c r="L174" s="153" t="n">
        <v>6</v>
      </c>
      <c r="M174" s="153" t="n">
        <f>IF(F174="Accepted",L174*1.150779448,"")</f>
        <v>6.904676688</v>
      </c>
      <c r="N174" s="163"/>
      <c r="O174" s="163"/>
      <c r="P174" s="163" t="str">
        <f>IF(F174&lt;&gt;"Accepted","",IF(AND(N174="",O174=""),"",MAX(N174,O174)*1.150779448))</f>
      </c>
      <c r="Q174" s="175" t="str">
        <v>KEDW 081055Z AUTO 25006KT 10SM CLR 05/M08 A3009 RMK AO2 SLP185 T00501078 $</v>
      </c>
    </row>
    <row r="175" hidden="0">
      <c r="A175" s="150" t="str">
        <v>2026-03-08 11:00 UTC</v>
      </c>
      <c r="B175" s="155" t="str">
        <v>2026-03-08 11:55 UTC</v>
      </c>
      <c r="C175" s="155" t="str">
        <v>2026-03-08 04:55 PDT</v>
      </c>
      <c r="D175" s="155" t="str">
        <v>2026-03-08</v>
      </c>
      <c r="E175" s="155" t="str">
        <v>March</v>
      </c>
      <c r="F175" s="154" t="str">
        <v>Accepted</v>
      </c>
      <c r="G175" s="155" t="str">
        <v>330</v>
      </c>
      <c r="H175" s="153" t="n">
        <v>330</v>
      </c>
      <c r="I175" s="155" t="str">
        <v>NW</v>
      </c>
      <c r="J175" s="153" t="n">
        <v>150</v>
      </c>
      <c r="K175" s="155" t="str">
        <v>SE</v>
      </c>
      <c r="L175" s="153" t="n">
        <v>10</v>
      </c>
      <c r="M175" s="153" t="n">
        <f>IF(F175="Accepted",L175*1.150779448,"")</f>
        <v>11.50779448</v>
      </c>
      <c r="N175" s="163"/>
      <c r="O175" s="163"/>
      <c r="P175" s="163" t="str">
        <f>IF(F175&lt;&gt;"Accepted","",IF(AND(N175="",O175=""),"",MAX(N175,O175)*1.150779448))</f>
      </c>
      <c r="Q175" s="175" t="str">
        <v>KEDW 081155Z AUTO 33010KT 10SM CLR 04/M08 A3009 RMK AO2 SLP185 T00441080 10104 20041 55001 $</v>
      </c>
    </row>
    <row r="176" hidden="0">
      <c r="A176" s="150" t="str">
        <v>2026-03-08 12:00 UTC</v>
      </c>
      <c r="B176" s="155" t="str">
        <v>2026-03-08 12:55 UTC</v>
      </c>
      <c r="C176" s="155" t="str">
        <v>2026-03-08 05:55 PDT</v>
      </c>
      <c r="D176" s="155" t="str">
        <v>2026-03-08</v>
      </c>
      <c r="E176" s="155" t="str">
        <v>March</v>
      </c>
      <c r="F176" s="154" t="str">
        <v>Accepted</v>
      </c>
      <c r="G176" s="155" t="str">
        <v>180</v>
      </c>
      <c r="H176" s="153" t="n">
        <v>180</v>
      </c>
      <c r="I176" s="155" t="str">
        <v>S</v>
      </c>
      <c r="J176" s="153" t="n">
        <v>0</v>
      </c>
      <c r="K176" s="155" t="str">
        <v>N</v>
      </c>
      <c r="L176" s="153" t="n">
        <v>4</v>
      </c>
      <c r="M176" s="153" t="n">
        <f>IF(F176="Accepted",L176*1.150779448,"")</f>
        <v>4.603117792</v>
      </c>
      <c r="N176" s="163"/>
      <c r="O176" s="163"/>
      <c r="P176" s="163" t="str">
        <f>IF(F176&lt;&gt;"Accepted","",IF(AND(N176="",O176=""),"",MAX(N176,O176)*1.150779448))</f>
      </c>
      <c r="Q176" s="175" t="str">
        <v>KEDW 081255Z 18004KT 40SM CLR 01/M05 A3009 RMK AO2A SLP188 T00111054</v>
      </c>
    </row>
    <row r="177" hidden="0">
      <c r="A177" s="150" t="str">
        <v>2026-03-08 13:00 UTC</v>
      </c>
      <c r="B177" s="155" t="str">
        <v>2026-03-08 13:55 UTC</v>
      </c>
      <c r="C177" s="155" t="str">
        <v>2026-03-08 06:55 PDT</v>
      </c>
      <c r="D177" s="155" t="str">
        <v>2026-03-08</v>
      </c>
      <c r="E177" s="155" t="str">
        <v>March</v>
      </c>
      <c r="F177" s="154" t="str">
        <v>Accepted</v>
      </c>
      <c r="G177" s="155" t="str">
        <v>240</v>
      </c>
      <c r="H177" s="153" t="n">
        <v>240</v>
      </c>
      <c r="I177" s="155" t="str">
        <v>SW</v>
      </c>
      <c r="J177" s="153" t="n">
        <v>60</v>
      </c>
      <c r="K177" s="155" t="str">
        <v>NE</v>
      </c>
      <c r="L177" s="153" t="n">
        <v>4</v>
      </c>
      <c r="M177" s="153" t="n">
        <f>IF(F177="Accepted",L177*1.150779448,"")</f>
        <v>4.603117792</v>
      </c>
      <c r="N177" s="163"/>
      <c r="O177" s="163"/>
      <c r="P177" s="163" t="str">
        <f>IF(F177&lt;&gt;"Accepted","",IF(AND(N177="",O177=""),"",MAX(N177,O177)*1.150779448))</f>
      </c>
      <c r="Q177" s="175" t="str">
        <v>KEDW 081355Z 24004KT 90SM CLR 01/M05 A3009 RMK AO2A SLP191 T00071055</v>
      </c>
    </row>
    <row r="178" hidden="0">
      <c r="A178" s="150" t="str">
        <v>2026-03-08 14:00 UTC</v>
      </c>
      <c r="B178" s="155" t="str">
        <v>2026-03-08 14:55 UTC</v>
      </c>
      <c r="C178" s="155" t="str">
        <v>2026-03-08 07:55 PDT</v>
      </c>
      <c r="D178" s="155" t="str">
        <v>2026-03-08</v>
      </c>
      <c r="E178" s="155" t="str">
        <v>March</v>
      </c>
      <c r="F178" s="154" t="str">
        <v>Accepted</v>
      </c>
      <c r="G178" s="155" t="str">
        <v>290</v>
      </c>
      <c r="H178" s="153" t="n">
        <v>290</v>
      </c>
      <c r="I178" s="155" t="str">
        <v>W</v>
      </c>
      <c r="J178" s="153" t="n">
        <v>110</v>
      </c>
      <c r="K178" s="155" t="str">
        <v>E</v>
      </c>
      <c r="L178" s="153" t="n">
        <v>3</v>
      </c>
      <c r="M178" s="153" t="n">
        <f>IF(F178="Accepted",L178*1.150779448,"")</f>
        <v>3.452338344</v>
      </c>
      <c r="N178" s="163"/>
      <c r="O178" s="163"/>
      <c r="P178" s="163" t="str">
        <f>IF(F178&lt;&gt;"Accepted","",IF(AND(N178="",O178=""),"",MAX(N178,O178)*1.150779448))</f>
      </c>
      <c r="Q178" s="175" t="str">
        <v>KEDW 081455Z 29003KT 90SM CLR 03/M05 A3010 RMK AO2A SLP195 T00301052 52004</v>
      </c>
    </row>
    <row r="179" hidden="0">
      <c r="A179" s="150" t="str">
        <v>2026-03-08 15:00 UTC</v>
      </c>
      <c r="B179" s="155" t="str">
        <v>2026-03-08 15:55 UTC</v>
      </c>
      <c r="C179" s="155" t="str">
        <v>2026-03-08 08:55 PDT</v>
      </c>
      <c r="D179" s="155" t="str">
        <v>2026-03-08</v>
      </c>
      <c r="E179" s="155" t="str">
        <v>March</v>
      </c>
      <c r="F179" s="154" t="str">
        <v>Accepted</v>
      </c>
      <c r="G179" s="155" t="str">
        <v>210</v>
      </c>
      <c r="H179" s="153" t="n">
        <v>210</v>
      </c>
      <c r="I179" s="155" t="str">
        <v>SW</v>
      </c>
      <c r="J179" s="153" t="n">
        <v>30</v>
      </c>
      <c r="K179" s="155" t="str">
        <v>NE</v>
      </c>
      <c r="L179" s="153" t="n">
        <v>5</v>
      </c>
      <c r="M179" s="153" t="n">
        <f>IF(F179="Accepted",L179*1.150779448,"")</f>
        <v>5.75389724</v>
      </c>
      <c r="N179" s="163"/>
      <c r="O179" s="163"/>
      <c r="P179" s="163" t="str">
        <f>IF(F179&lt;&gt;"Accepted","",IF(AND(N179="",O179=""),"",MAX(N179,O179)*1.150779448))</f>
      </c>
      <c r="Q179" s="175" t="str">
        <v>KEDW 081555Z 21005KT 90SM CLR 08/M06 A3010 RMK AO2A SLP191 T00821064</v>
      </c>
    </row>
    <row r="180" hidden="0">
      <c r="A180" s="150" t="str">
        <v>2026-03-08 16:00 UTC</v>
      </c>
      <c r="B180" s="155" t="str">
        <v>2026-03-08 16:55 UTC</v>
      </c>
      <c r="C180" s="155" t="str">
        <v>2026-03-08 09:55 PDT</v>
      </c>
      <c r="D180" s="155" t="str">
        <v>2026-03-08</v>
      </c>
      <c r="E180" s="155" t="str">
        <v>March</v>
      </c>
      <c r="F180" s="154" t="str">
        <v>Accepted</v>
      </c>
      <c r="G180" s="155" t="str">
        <v>190</v>
      </c>
      <c r="H180" s="153" t="n">
        <v>190</v>
      </c>
      <c r="I180" s="155" t="str">
        <v>S</v>
      </c>
      <c r="J180" s="153" t="n">
        <v>10</v>
      </c>
      <c r="K180" s="155" t="str">
        <v>N</v>
      </c>
      <c r="L180" s="153" t="n">
        <v>6</v>
      </c>
      <c r="M180" s="153" t="n">
        <f>IF(F180="Accepted",L180*1.150779448,"")</f>
        <v>6.904676688</v>
      </c>
      <c r="N180" s="163"/>
      <c r="O180" s="163"/>
      <c r="P180" s="163" t="str">
        <f>IF(F180&lt;&gt;"Accepted","",IF(AND(N180="",O180=""),"",MAX(N180,O180)*1.150779448))</f>
      </c>
      <c r="Q180" s="175" t="str">
        <v>KEDW 081655Z 19006KT 90SM CLR 12/M07 A3010 RMK AO2A SLP190 T01151074</v>
      </c>
    </row>
    <row r="181" hidden="0">
      <c r="A181" s="150" t="str">
        <v>2026-03-08 17:00 UTC</v>
      </c>
      <c r="B181" s="155" t="str">
        <v>2026-03-08 17:55 UTC</v>
      </c>
      <c r="C181" s="155" t="str">
        <v>2026-03-08 10:55 PDT</v>
      </c>
      <c r="D181" s="155" t="str">
        <v>2026-03-08</v>
      </c>
      <c r="E181" s="155" t="str">
        <v>March</v>
      </c>
      <c r="F181" s="154" t="str">
        <v>Accepted</v>
      </c>
      <c r="G181" s="155" t="str">
        <v>170</v>
      </c>
      <c r="H181" s="153" t="n">
        <v>170</v>
      </c>
      <c r="I181" s="155" t="str">
        <v>S</v>
      </c>
      <c r="J181" s="153" t="n">
        <v>350</v>
      </c>
      <c r="K181" s="155" t="str">
        <v>N</v>
      </c>
      <c r="L181" s="153" t="n">
        <v>3</v>
      </c>
      <c r="M181" s="153" t="n">
        <f>IF(F181="Accepted",L181*1.150779448,"")</f>
        <v>3.452338344</v>
      </c>
      <c r="N181" s="163"/>
      <c r="O181" s="163"/>
      <c r="P181" s="163" t="str">
        <f>IF(F181&lt;&gt;"Accepted","",IF(AND(N181="",O181=""),"",MAX(N181,O181)*1.150779448))</f>
      </c>
      <c r="Q181" s="175" t="str">
        <v>KEDW 081755Z 17003KT 90SM CLR 15/M07 A3008 RMK AO2A SLP181 T01521070 10152 20004 58003</v>
      </c>
    </row>
    <row r="182" hidden="0">
      <c r="A182" s="150" t="str">
        <v>2026-03-08 18:00 UTC</v>
      </c>
      <c r="B182" s="155" t="str">
        <v>2026-03-08 18:55 UTC</v>
      </c>
      <c r="C182" s="155" t="str">
        <v>2026-03-08 11:55 PDT</v>
      </c>
      <c r="D182" s="155" t="str">
        <v>2026-03-08</v>
      </c>
      <c r="E182" s="155" t="str">
        <v>March</v>
      </c>
      <c r="F182" s="154" t="str">
        <v>Accepted</v>
      </c>
      <c r="G182" s="155" t="str">
        <v>000</v>
      </c>
      <c r="H182" s="153" t="n">
        <v>0</v>
      </c>
      <c r="I182" s="155" t="str">
        <v>Calm</v>
      </c>
      <c r="J182" s="153" t="n">
        <v>180</v>
      </c>
      <c r="K182" s="155" t="str">
        <v>Calm</v>
      </c>
      <c r="L182" s="153" t="n">
        <v>0</v>
      </c>
      <c r="M182" s="153" t="n">
        <f>IF(F182="Accepted",L182*1.150779448,"")</f>
        <v>0</v>
      </c>
      <c r="N182" s="163"/>
      <c r="O182" s="163"/>
      <c r="P182" s="163" t="str">
        <f>IF(F182&lt;&gt;"Accepted","",IF(AND(N182="",O182=""),"",MAX(N182,O182)*1.150779448))</f>
      </c>
      <c r="Q182" s="175" t="str">
        <v>KEDW 081855Z 00000KT 90SM CLR 19/M10 A3006 RMK AO2A SLP173 T01891101</v>
      </c>
    </row>
    <row r="183" hidden="0">
      <c r="A183" s="150" t="str">
        <v>2026-03-08 19:00 UTC</v>
      </c>
      <c r="B183" s="155" t="str">
        <v>2026-03-08 19:55 UTC</v>
      </c>
      <c r="C183" s="155" t="str">
        <v>2026-03-08 12:55 PDT</v>
      </c>
      <c r="D183" s="155" t="str">
        <v>2026-03-08</v>
      </c>
      <c r="E183" s="155" t="str">
        <v>March</v>
      </c>
      <c r="F183" s="154" t="str">
        <v>Accepted</v>
      </c>
      <c r="G183" s="155" t="str">
        <v>000</v>
      </c>
      <c r="H183" s="153" t="n">
        <v>0</v>
      </c>
      <c r="I183" s="155" t="str">
        <v>Calm</v>
      </c>
      <c r="J183" s="153" t="n">
        <v>180</v>
      </c>
      <c r="K183" s="155" t="str">
        <v>Calm</v>
      </c>
      <c r="L183" s="153" t="n">
        <v>0</v>
      </c>
      <c r="M183" s="153" t="n">
        <f>IF(F183="Accepted",L183*1.150779448,"")</f>
        <v>0</v>
      </c>
      <c r="N183" s="163"/>
      <c r="O183" s="163"/>
      <c r="P183" s="163" t="str">
        <f>IF(F183&lt;&gt;"Accepted","",IF(AND(N183="",O183=""),"",MAX(N183,O183)*1.150779448))</f>
      </c>
      <c r="Q183" s="175" t="str">
        <v>KEDW 081955Z 00000KT 90SM CLR 20/M10 A3003 RMK AO2A SLP161 T02021101</v>
      </c>
    </row>
    <row r="184" hidden="0">
      <c r="A184" s="150" t="str">
        <v>2026-03-08 20:00 UTC</v>
      </c>
      <c r="B184" s="155" t="str">
        <v>2026-03-08 20:55 UTC</v>
      </c>
      <c r="C184" s="155" t="str">
        <v>2026-03-08 13:55 PDT</v>
      </c>
      <c r="D184" s="155" t="str">
        <v>2026-03-08</v>
      </c>
      <c r="E184" s="155" t="str">
        <v>March</v>
      </c>
      <c r="F184" s="154" t="str">
        <v>Accepted</v>
      </c>
      <c r="G184" s="155" t="str">
        <v>060</v>
      </c>
      <c r="H184" s="153" t="n">
        <v>60</v>
      </c>
      <c r="I184" s="155" t="str">
        <v>NE</v>
      </c>
      <c r="J184" s="153" t="n">
        <v>240</v>
      </c>
      <c r="K184" s="155" t="str">
        <v>SW</v>
      </c>
      <c r="L184" s="153" t="n">
        <v>9</v>
      </c>
      <c r="M184" s="153" t="n">
        <f>IF(F184="Accepted",L184*1.150779448,"")</f>
        <v>10.357015032</v>
      </c>
      <c r="N184" s="163"/>
      <c r="O184" s="163"/>
      <c r="P184" s="163" t="str">
        <f>IF(F184&lt;&gt;"Accepted","",IF(AND(N184="",O184=""),"",MAX(N184,O184)*1.150779448))</f>
      </c>
      <c r="Q184" s="175" t="str">
        <v>KEDW 082055Z 06009KT 10SM CLR 21/M05 A2999 RMK AO2A SLP146 T02141055 57031</v>
      </c>
    </row>
    <row r="185" hidden="0">
      <c r="A185" s="150" t="str">
        <v>2026-03-08 21:00 UTC</v>
      </c>
      <c r="B185" s="155" t="str">
        <v>2026-03-08 21:55 UTC</v>
      </c>
      <c r="C185" s="155" t="str">
        <v>2026-03-08 14:55 PDT</v>
      </c>
      <c r="D185" s="155" t="str">
        <v>2026-03-08</v>
      </c>
      <c r="E185" s="155" t="str">
        <v>March</v>
      </c>
      <c r="F185" s="154" t="str">
        <v>Accepted</v>
      </c>
      <c r="G185" s="155" t="str">
        <v>040</v>
      </c>
      <c r="H185" s="153" t="n">
        <v>40</v>
      </c>
      <c r="I185" s="155" t="str">
        <v>NE</v>
      </c>
      <c r="J185" s="153" t="n">
        <v>220</v>
      </c>
      <c r="K185" s="155" t="str">
        <v>SW</v>
      </c>
      <c r="L185" s="153" t="n">
        <v>6</v>
      </c>
      <c r="M185" s="153" t="n">
        <f>IF(F185="Accepted",L185*1.150779448,"")</f>
        <v>6.904676688</v>
      </c>
      <c r="N185" s="163"/>
      <c r="O185" s="163"/>
      <c r="P185" s="163" t="str">
        <f>IF(F185&lt;&gt;"Accepted","",IF(AND(N185="",O185=""),"",MAX(N185,O185)*1.150779448))</f>
      </c>
      <c r="Q185" s="175" t="str">
        <v>KEDW 082155Z AUTO 04006KT 10SM CLR 23/M09 A2995 RMK AO2 SLP134 T02291092 $</v>
      </c>
    </row>
    <row r="186" hidden="0">
      <c r="A186" s="150" t="str">
        <v>2026-03-08 22:00 UTC</v>
      </c>
      <c r="B186" s="155" t="str">
        <v>2026-03-08 22:55 UTC</v>
      </c>
      <c r="C186" s="155" t="str">
        <v>2026-03-08 15:55 PDT</v>
      </c>
      <c r="D186" s="155" t="str">
        <v>2026-03-08</v>
      </c>
      <c r="E186" s="155" t="str">
        <v>March</v>
      </c>
      <c r="F186" s="154" t="str">
        <v>Accepted</v>
      </c>
      <c r="G186" s="155" t="str">
        <v>030</v>
      </c>
      <c r="H186" s="153" t="n">
        <v>30</v>
      </c>
      <c r="I186" s="155" t="str">
        <v>NE</v>
      </c>
      <c r="J186" s="153" t="n">
        <v>210</v>
      </c>
      <c r="K186" s="155" t="str">
        <v>SW</v>
      </c>
      <c r="L186" s="153" t="n">
        <v>5</v>
      </c>
      <c r="M186" s="153" t="n">
        <f>IF(F186="Accepted",L186*1.150779448,"")</f>
        <v>5.75389724</v>
      </c>
      <c r="N186" s="163"/>
      <c r="O186" s="163"/>
      <c r="P186" s="163" t="str">
        <f>IF(F186&lt;&gt;"Accepted","",IF(AND(N186="",O186=""),"",MAX(N186,O186)*1.150779448))</f>
      </c>
      <c r="Q186" s="175" t="str">
        <v>KEDW 082255Z AUTO 03005KT 10SM CLR 24/M11 A2992 RMK AO2 SLP122 T02391109 $</v>
      </c>
    </row>
    <row r="187" hidden="0">
      <c r="A187" s="150" t="str">
        <v>2026-03-08 23:00 UTC</v>
      </c>
      <c r="B187" s="155" t="str">
        <v>2026-03-08 23:55 UTC</v>
      </c>
      <c r="C187" s="155" t="str">
        <v>2026-03-08 16:55 PDT</v>
      </c>
      <c r="D187" s="155" t="str">
        <v>2026-03-08</v>
      </c>
      <c r="E187" s="155" t="str">
        <v>March</v>
      </c>
      <c r="F187" s="154" t="str">
        <v>Accepted</v>
      </c>
      <c r="G187" s="155" t="str">
        <v>090</v>
      </c>
      <c r="H187" s="153" t="n">
        <v>90</v>
      </c>
      <c r="I187" s="155" t="str">
        <v>E</v>
      </c>
      <c r="J187" s="153" t="n">
        <v>270</v>
      </c>
      <c r="K187" s="155" t="str">
        <v>W</v>
      </c>
      <c r="L187" s="153" t="n">
        <v>3</v>
      </c>
      <c r="M187" s="153" t="n">
        <f>IF(F187="Accepted",L187*1.150779448,"")</f>
        <v>3.452338344</v>
      </c>
      <c r="N187" s="163"/>
      <c r="O187" s="163"/>
      <c r="P187" s="163" t="str">
        <f>IF(F187&lt;&gt;"Accepted","",IF(AND(N187="",O187=""),"",MAX(N187,O187)*1.150779448))</f>
      </c>
      <c r="Q187" s="175" t="str">
        <v>KEDW 082355Z AUTO 09003KT 10SM CLR 25/M10 A2990 RMK AO2 SLP115 T02451105 10245 20153 57028 $</v>
      </c>
    </row>
    <row r="188" hidden="0">
      <c r="A188" s="150" t="str">
        <v>2026-03-09 00:00 UTC</v>
      </c>
      <c r="B188" s="155" t="str">
        <v>2026-03-09 00:55 UTC</v>
      </c>
      <c r="C188" s="155" t="str">
        <v>2026-03-08 17:55 PDT</v>
      </c>
      <c r="D188" s="155" t="str">
        <v>2026-03-08</v>
      </c>
      <c r="E188" s="155" t="str">
        <v>March</v>
      </c>
      <c r="F188" s="154" t="str">
        <v>Accepted</v>
      </c>
      <c r="G188" s="155" t="str">
        <v>040</v>
      </c>
      <c r="H188" s="153" t="n">
        <v>40</v>
      </c>
      <c r="I188" s="155" t="str">
        <v>NE</v>
      </c>
      <c r="J188" s="153" t="n">
        <v>220</v>
      </c>
      <c r="K188" s="155" t="str">
        <v>SW</v>
      </c>
      <c r="L188" s="153" t="n">
        <v>6</v>
      </c>
      <c r="M188" s="153" t="n">
        <f>IF(F188="Accepted",L188*1.150779448,"")</f>
        <v>6.904676688</v>
      </c>
      <c r="N188" s="163"/>
      <c r="O188" s="163"/>
      <c r="P188" s="163" t="str">
        <f>IF(F188&lt;&gt;"Accepted","",IF(AND(N188="",O188=""),"",MAX(N188,O188)*1.150779448))</f>
      </c>
      <c r="Q188" s="175" t="str">
        <v>KEDW 090055Z AUTO 04006KT 10SM CLR 24/M07 A2989 RMK AO2 SLP116 T02361075 $</v>
      </c>
    </row>
    <row r="189" hidden="0">
      <c r="A189" s="150" t="str">
        <v>2026-03-09 01:00 UTC</v>
      </c>
      <c r="B189" s="155" t="str">
        <v>2026-03-09 01:55 UTC</v>
      </c>
      <c r="C189" s="155" t="str">
        <v>2026-03-08 18:55 PDT</v>
      </c>
      <c r="D189" s="155" t="str">
        <v>2026-03-08</v>
      </c>
      <c r="E189" s="155" t="str">
        <v>March</v>
      </c>
      <c r="F189" s="154" t="str">
        <v>Accepted</v>
      </c>
      <c r="G189" s="155" t="str">
        <v>000</v>
      </c>
      <c r="H189" s="153" t="n">
        <v>0</v>
      </c>
      <c r="I189" s="155" t="str">
        <v>Calm</v>
      </c>
      <c r="J189" s="153" t="n">
        <v>180</v>
      </c>
      <c r="K189" s="155" t="str">
        <v>Calm</v>
      </c>
      <c r="L189" s="153" t="n">
        <v>0</v>
      </c>
      <c r="M189" s="153" t="n">
        <f>IF(F189="Accepted",L189*1.150779448,"")</f>
        <v>0</v>
      </c>
      <c r="N189" s="163"/>
      <c r="O189" s="163"/>
      <c r="P189" s="163" t="str">
        <f>IF(F189&lt;&gt;"Accepted","",IF(AND(N189="",O189=""),"",MAX(N189,O189)*1.150779448))</f>
      </c>
      <c r="Q189" s="175" t="str">
        <v>KEDW 090155Z AUTO 00000KT 10SM CLR 20/M07 A2989 RMK AO2 SLP119 T01981068 $</v>
      </c>
    </row>
    <row r="190" hidden="0">
      <c r="A190" s="150" t="str">
        <v>2026-03-09 02:00 UTC</v>
      </c>
      <c r="B190" s="155" t="str">
        <v>2026-03-09 02:55 UTC</v>
      </c>
      <c r="C190" s="155" t="str">
        <v>2026-03-08 19:55 PDT</v>
      </c>
      <c r="D190" s="155" t="str">
        <v>2026-03-08</v>
      </c>
      <c r="E190" s="155" t="str">
        <v>March</v>
      </c>
      <c r="F190" s="154" t="str">
        <v>Accepted</v>
      </c>
      <c r="G190" s="155" t="str">
        <v>320</v>
      </c>
      <c r="H190" s="153" t="n">
        <v>320</v>
      </c>
      <c r="I190" s="155" t="str">
        <v>NW</v>
      </c>
      <c r="J190" s="153" t="n">
        <v>140</v>
      </c>
      <c r="K190" s="155" t="str">
        <v>SE</v>
      </c>
      <c r="L190" s="153" t="n">
        <v>6</v>
      </c>
      <c r="M190" s="153" t="n">
        <f>IF(F190="Accepted",L190*1.150779448,"")</f>
        <v>6.904676688</v>
      </c>
      <c r="N190" s="163"/>
      <c r="O190" s="163"/>
      <c r="P190" s="163" t="str">
        <f>IF(F190&lt;&gt;"Accepted","",IF(AND(N190="",O190=""),"",MAX(N190,O190)*1.150779448))</f>
      </c>
      <c r="Q190" s="175" t="str">
        <v>KEDW 090255Z AUTO 32006KT 10SM CLR 17/M03 A2989 RMK AO2 SLP119 T01661035 55001 $</v>
      </c>
    </row>
    <row r="191" hidden="0">
      <c r="A191" s="150" t="str">
        <v>2026-03-09 03:00 UTC</v>
      </c>
      <c r="B191" s="155" t="str">
        <v>2026-03-09 03:55 UTC</v>
      </c>
      <c r="C191" s="155" t="str">
        <v>2026-03-08 20:55 PDT</v>
      </c>
      <c r="D191" s="155" t="str">
        <v>2026-03-08</v>
      </c>
      <c r="E191" s="155" t="str">
        <v>March</v>
      </c>
      <c r="F191" s="154" t="str">
        <v>Accepted</v>
      </c>
      <c r="G191" s="155" t="str">
        <v>340</v>
      </c>
      <c r="H191" s="153" t="n">
        <v>340</v>
      </c>
      <c r="I191" s="155" t="str">
        <v>N</v>
      </c>
      <c r="J191" s="153" t="n">
        <v>160</v>
      </c>
      <c r="K191" s="155" t="str">
        <v>S</v>
      </c>
      <c r="L191" s="153" t="n">
        <v>6</v>
      </c>
      <c r="M191" s="153" t="n">
        <f>IF(F191="Accepted",L191*1.150779448,"")</f>
        <v>6.904676688</v>
      </c>
      <c r="N191" s="163"/>
      <c r="O191" s="163"/>
      <c r="P191" s="163" t="str">
        <f>IF(F191&lt;&gt;"Accepted","",IF(AND(N191="",O191=""),"",MAX(N191,O191)*1.150779448))</f>
      </c>
      <c r="Q191" s="175" t="str">
        <v>KEDW 090355Z AUTO 34006KT 10SM CLR 10/M00 A2991 RMK AO2 SLP128 T01021003 $</v>
      </c>
    </row>
    <row r="192" hidden="0">
      <c r="A192" s="150" t="str">
        <v>2026-03-09 04:00 UTC</v>
      </c>
      <c r="B192" s="155" t="str">
        <v>2026-03-09 04:55 UTC</v>
      </c>
      <c r="C192" s="155" t="str">
        <v>2026-03-08 21:55 PDT</v>
      </c>
      <c r="D192" s="155" t="str">
        <v>2026-03-08</v>
      </c>
      <c r="E192" s="155" t="str">
        <v>March</v>
      </c>
      <c r="F192" s="154" t="str">
        <v>Accepted</v>
      </c>
      <c r="G192" s="155" t="str">
        <v>000</v>
      </c>
      <c r="H192" s="153" t="n">
        <v>0</v>
      </c>
      <c r="I192" s="155" t="str">
        <v>Calm</v>
      </c>
      <c r="J192" s="153" t="n">
        <v>180</v>
      </c>
      <c r="K192" s="155" t="str">
        <v>Calm</v>
      </c>
      <c r="L192" s="153" t="n">
        <v>0</v>
      </c>
      <c r="M192" s="153" t="n">
        <f>IF(F192="Accepted",L192*1.150779448,"")</f>
        <v>0</v>
      </c>
      <c r="N192" s="163"/>
      <c r="O192" s="163"/>
      <c r="P192" s="163" t="str">
        <f>IF(F192&lt;&gt;"Accepted","",IF(AND(N192="",O192=""),"",MAX(N192,O192)*1.150779448))</f>
      </c>
      <c r="Q192" s="175" t="str">
        <v>KEDW 090455Z AUTO 00000KT 10SM CLR 12/M01 A2991 RMK AO2 SLP123 T01201009 $</v>
      </c>
    </row>
    <row r="193" hidden="0">
      <c r="A193" s="150" t="str">
        <v>2026-03-09 05:00 UTC</v>
      </c>
      <c r="B193" s="155" t="str">
        <v>2026-03-09 05:55 UTC</v>
      </c>
      <c r="C193" s="155" t="str">
        <v>2026-03-08 22:55 PDT</v>
      </c>
      <c r="D193" s="155" t="str">
        <v>2026-03-08</v>
      </c>
      <c r="E193" s="155" t="str">
        <v>March</v>
      </c>
      <c r="F193" s="154" t="str">
        <v>Accepted</v>
      </c>
      <c r="G193" s="155" t="str">
        <v>000</v>
      </c>
      <c r="H193" s="153" t="n">
        <v>0</v>
      </c>
      <c r="I193" s="155" t="str">
        <v>Calm</v>
      </c>
      <c r="J193" s="153" t="n">
        <v>180</v>
      </c>
      <c r="K193" s="155" t="str">
        <v>Calm</v>
      </c>
      <c r="L193" s="153" t="n">
        <v>0</v>
      </c>
      <c r="M193" s="153" t="n">
        <f>IF(F193="Accepted",L193*1.150779448,"")</f>
        <v>0</v>
      </c>
      <c r="N193" s="163"/>
      <c r="O193" s="163"/>
      <c r="P193" s="163" t="str">
        <f>IF(F193&lt;&gt;"Accepted","",IF(AND(N193="",O193=""),"",MAX(N193,O193)*1.150779448))</f>
      </c>
      <c r="Q193" s="175" t="str">
        <v>KEDW 090555Z AUTO 00000KT 10SM CLR 09/M00 A2993 RMK AO2 SLP130 T00921001 10245 20087 52010 $</v>
      </c>
    </row>
    <row r="194" hidden="0">
      <c r="A194" s="150" t="str">
        <v>2026-03-09 06:00 UTC</v>
      </c>
      <c r="B194" s="155" t="str">
        <v>2026-03-09 06:55 UTC</v>
      </c>
      <c r="C194" s="155" t="str">
        <v>2026-03-08 23:55 PDT</v>
      </c>
      <c r="D194" s="155" t="str">
        <v>2026-03-08</v>
      </c>
      <c r="E194" s="155" t="str">
        <v>March</v>
      </c>
      <c r="F194" s="154" t="str">
        <v>Accepted</v>
      </c>
      <c r="G194" s="155" t="str">
        <v>230</v>
      </c>
      <c r="H194" s="153" t="n">
        <v>230</v>
      </c>
      <c r="I194" s="155" t="str">
        <v>SW</v>
      </c>
      <c r="J194" s="153" t="n">
        <v>50</v>
      </c>
      <c r="K194" s="155" t="str">
        <v>NE</v>
      </c>
      <c r="L194" s="153" t="n">
        <v>6</v>
      </c>
      <c r="M194" s="153" t="n">
        <f>IF(F194="Accepted",L194*1.150779448,"")</f>
        <v>6.904676688</v>
      </c>
      <c r="N194" s="163"/>
      <c r="O194" s="163"/>
      <c r="P194" s="163" t="str">
        <f>IF(F194&lt;&gt;"Accepted","",IF(AND(N194="",O194=""),"",MAX(N194,O194)*1.150779448))</f>
      </c>
      <c r="Q194" s="175" t="str">
        <v>KEDW 090655Z AUTO 23006KT 10SM CLR 07/M00 A2992 RMK AO2 SLP125 T00661004 $</v>
      </c>
    </row>
    <row r="195" hidden="0">
      <c r="A195" s="150" t="str">
        <v>2026-03-09 07:00 UTC</v>
      </c>
      <c r="B195" s="155" t="str">
        <v>2026-03-09 07:55 UTC</v>
      </c>
      <c r="C195" s="155" t="str">
        <v>2026-03-09 00:55 PDT</v>
      </c>
      <c r="D195" s="155" t="str">
        <v>2026-03-09</v>
      </c>
      <c r="E195" s="155" t="str">
        <v>March</v>
      </c>
      <c r="F195" s="154" t="str">
        <v>Accepted</v>
      </c>
      <c r="G195" s="155" t="str">
        <v>280</v>
      </c>
      <c r="H195" s="153" t="n">
        <v>280</v>
      </c>
      <c r="I195" s="155" t="str">
        <v>W</v>
      </c>
      <c r="J195" s="153" t="n">
        <v>100</v>
      </c>
      <c r="K195" s="155" t="str">
        <v>E</v>
      </c>
      <c r="L195" s="153" t="n">
        <v>5</v>
      </c>
      <c r="M195" s="153" t="n">
        <f>IF(F195="Accepted",L195*1.150779448,"")</f>
        <v>5.75389724</v>
      </c>
      <c r="N195" s="163"/>
      <c r="O195" s="163"/>
      <c r="P195" s="163" t="str">
        <f>IF(F195&lt;&gt;"Accepted","",IF(AND(N195="",O195=""),"",MAX(N195,O195)*1.150779448))</f>
      </c>
      <c r="Q195" s="175" t="str">
        <v>KEDW 090755Z AUTO 28005KT 10SM CLR 06/M00 A2992 RMK AO2 SLP125 T00601003 402450004 $</v>
      </c>
    </row>
    <row r="196" hidden="0">
      <c r="A196" s="150" t="str">
        <v>2026-03-09 08:00 UTC</v>
      </c>
      <c r="B196" s="155" t="str">
        <v>2026-03-09 08:55 UTC</v>
      </c>
      <c r="C196" s="155" t="str">
        <v>2026-03-09 01:55 PDT</v>
      </c>
      <c r="D196" s="155" t="str">
        <v>2026-03-09</v>
      </c>
      <c r="E196" s="155" t="str">
        <v>March</v>
      </c>
      <c r="F196" s="154" t="str">
        <v>Accepted</v>
      </c>
      <c r="G196" s="155" t="str">
        <v>230</v>
      </c>
      <c r="H196" s="153" t="n">
        <v>230</v>
      </c>
      <c r="I196" s="155" t="str">
        <v>SW</v>
      </c>
      <c r="J196" s="153" t="n">
        <v>50</v>
      </c>
      <c r="K196" s="155" t="str">
        <v>NE</v>
      </c>
      <c r="L196" s="153" t="n">
        <v>6</v>
      </c>
      <c r="M196" s="153" t="n">
        <f>IF(F196="Accepted",L196*1.150779448,"")</f>
        <v>6.904676688</v>
      </c>
      <c r="N196" s="163"/>
      <c r="O196" s="163"/>
      <c r="P196" s="163" t="str">
        <f>IF(F196&lt;&gt;"Accepted","",IF(AND(N196="",O196=""),"",MAX(N196,O196)*1.150779448))</f>
      </c>
      <c r="Q196" s="175" t="str">
        <v>KEDW 090855Z AUTO 23006KT 10SM CLR 05/M01 A2992 RMK AO2 SLP125 T00461008 56003 $</v>
      </c>
    </row>
    <row r="197" hidden="0">
      <c r="A197" s="150" t="str">
        <v>2026-03-09 09:00 UTC</v>
      </c>
      <c r="B197" s="155" t="str">
        <v>2026-03-09 09:55 UTC</v>
      </c>
      <c r="C197" s="155" t="str">
        <v>2026-03-09 02:55 PDT</v>
      </c>
      <c r="D197" s="155" t="str">
        <v>2026-03-09</v>
      </c>
      <c r="E197" s="155" t="str">
        <v>March</v>
      </c>
      <c r="F197" s="154" t="str">
        <v>Accepted</v>
      </c>
      <c r="G197" s="155" t="str">
        <v>290</v>
      </c>
      <c r="H197" s="153" t="n">
        <v>290</v>
      </c>
      <c r="I197" s="155" t="str">
        <v>W</v>
      </c>
      <c r="J197" s="153" t="n">
        <v>110</v>
      </c>
      <c r="K197" s="155" t="str">
        <v>E</v>
      </c>
      <c r="L197" s="153" t="n">
        <v>3</v>
      </c>
      <c r="M197" s="153" t="n">
        <f>IF(F197="Accepted",L197*1.150779448,"")</f>
        <v>3.452338344</v>
      </c>
      <c r="N197" s="163"/>
      <c r="O197" s="163"/>
      <c r="P197" s="163" t="str">
        <f>IF(F197&lt;&gt;"Accepted","",IF(AND(N197="",O197=""),"",MAX(N197,O197)*1.150779448))</f>
      </c>
      <c r="Q197" s="175" t="str">
        <v>KEDW 090955Z AUTO 29003KT 10SM CLR 03/M01 A2989 RMK AO2 SLP115 T00331011 $</v>
      </c>
    </row>
    <row r="198" hidden="0">
      <c r="A198" s="150" t="str">
        <v>2026-03-09 10:00 UTC</v>
      </c>
      <c r="B198" s="155" t="str">
        <v>2026-03-09 10:55 UTC</v>
      </c>
      <c r="C198" s="155" t="str">
        <v>2026-03-09 03:55 PDT</v>
      </c>
      <c r="D198" s="155" t="str">
        <v>2026-03-09</v>
      </c>
      <c r="E198" s="155" t="str">
        <v>March</v>
      </c>
      <c r="F198" s="154" t="str">
        <v>Accepted</v>
      </c>
      <c r="G198" s="155" t="str">
        <v>300</v>
      </c>
      <c r="H198" s="153" t="n">
        <v>300</v>
      </c>
      <c r="I198" s="155" t="str">
        <v>NW</v>
      </c>
      <c r="J198" s="153" t="n">
        <v>120</v>
      </c>
      <c r="K198" s="155" t="str">
        <v>SE</v>
      </c>
      <c r="L198" s="153" t="n">
        <v>3</v>
      </c>
      <c r="M198" s="153" t="n">
        <f>IF(F198="Accepted",L198*1.150779448,"")</f>
        <v>3.452338344</v>
      </c>
      <c r="N198" s="163"/>
      <c r="O198" s="163"/>
      <c r="P198" s="163" t="str">
        <f>IF(F198&lt;&gt;"Accepted","",IF(AND(N198="",O198=""),"",MAX(N198,O198)*1.150779448))</f>
      </c>
      <c r="Q198" s="175" t="str">
        <v>KEDW 091055Z AUTO 30003KT 10SM CLR 03/M02 A2987 RMK AO2 SLP108 T00281019 $</v>
      </c>
    </row>
    <row r="199" hidden="0">
      <c r="A199" s="150" t="str">
        <v>2026-03-09 11:00 UTC</v>
      </c>
      <c r="B199" s="155" t="str">
        <v>2026-03-09 11:55 UTC</v>
      </c>
      <c r="C199" s="155" t="str">
        <v>2026-03-09 04:55 PDT</v>
      </c>
      <c r="D199" s="155" t="str">
        <v>2026-03-09</v>
      </c>
      <c r="E199" s="155" t="str">
        <v>March</v>
      </c>
      <c r="F199" s="154" t="str">
        <v>Accepted</v>
      </c>
      <c r="G199" s="155" t="str">
        <v>320</v>
      </c>
      <c r="H199" s="153" t="n">
        <v>320</v>
      </c>
      <c r="I199" s="155" t="str">
        <v>NW</v>
      </c>
      <c r="J199" s="153" t="n">
        <v>140</v>
      </c>
      <c r="K199" s="155" t="str">
        <v>SE</v>
      </c>
      <c r="L199" s="153" t="n">
        <v>3</v>
      </c>
      <c r="M199" s="153" t="n">
        <f>IF(F199="Accepted",L199*1.150779448,"")</f>
        <v>3.452338344</v>
      </c>
      <c r="N199" s="163"/>
      <c r="O199" s="163"/>
      <c r="P199" s="163" t="str">
        <f>IF(F199&lt;&gt;"Accepted","",IF(AND(N199="",O199=""),"",MAX(N199,O199)*1.150779448))</f>
      </c>
      <c r="Q199" s="175" t="str">
        <v>KEDW 091155Z AUTO 32003KT 10SM CLR 03/M02 A2987 RMK AO2 SLP106 T00271018 10091 20018 56015 $</v>
      </c>
    </row>
    <row r="200" hidden="0">
      <c r="A200" s="150" t="str">
        <v>2026-03-09 12:00 UTC</v>
      </c>
      <c r="B200" s="155" t="str">
        <v>2026-03-09 12:55 UTC</v>
      </c>
      <c r="C200" s="155" t="str">
        <v>2026-03-09 05:55 PDT</v>
      </c>
      <c r="D200" s="155" t="str">
        <v>2026-03-09</v>
      </c>
      <c r="E200" s="155" t="str">
        <v>March</v>
      </c>
      <c r="F200" s="154" t="str">
        <v>Accepted</v>
      </c>
      <c r="G200" s="155" t="str">
        <v>000</v>
      </c>
      <c r="H200" s="153" t="n">
        <v>0</v>
      </c>
      <c r="I200" s="155" t="str">
        <v>Calm</v>
      </c>
      <c r="J200" s="153" t="n">
        <v>180</v>
      </c>
      <c r="K200" s="155" t="str">
        <v>Calm</v>
      </c>
      <c r="L200" s="153" t="n">
        <v>0</v>
      </c>
      <c r="M200" s="153" t="n">
        <f>IF(F200="Accepted",L200*1.150779448,"")</f>
        <v>0</v>
      </c>
      <c r="N200" s="163"/>
      <c r="O200" s="163"/>
      <c r="P200" s="163" t="str">
        <f>IF(F200&lt;&gt;"Accepted","",IF(AND(N200="",O200=""),"",MAX(N200,O200)*1.150779448))</f>
      </c>
      <c r="Q200" s="175" t="str">
        <v>KEDW 091255Z 00000KT 40SM CLR 02/M01 A2987 RMK AO2A SLP108 T00231015</v>
      </c>
    </row>
    <row r="201" hidden="0">
      <c r="A201" s="150" t="str">
        <v>2026-03-09 13:00 UTC</v>
      </c>
      <c r="B201" s="155" t="str">
        <v>2026-03-09 13:55 UTC</v>
      </c>
      <c r="C201" s="155" t="str">
        <v>2026-03-09 06:55 PDT</v>
      </c>
      <c r="D201" s="155" t="str">
        <v>2026-03-09</v>
      </c>
      <c r="E201" s="155" t="str">
        <v>March</v>
      </c>
      <c r="F201" s="154" t="str">
        <v>Accepted</v>
      </c>
      <c r="G201" s="155" t="str">
        <v>340</v>
      </c>
      <c r="H201" s="153" t="n">
        <v>340</v>
      </c>
      <c r="I201" s="155" t="str">
        <v>N</v>
      </c>
      <c r="J201" s="153" t="n">
        <v>160</v>
      </c>
      <c r="K201" s="155" t="str">
        <v>S</v>
      </c>
      <c r="L201" s="153" t="n">
        <v>3</v>
      </c>
      <c r="M201" s="153" t="n">
        <f>IF(F201="Accepted",L201*1.150779448,"")</f>
        <v>3.452338344</v>
      </c>
      <c r="N201" s="163"/>
      <c r="O201" s="163"/>
      <c r="P201" s="163" t="str">
        <f>IF(F201&lt;&gt;"Accepted","",IF(AND(N201="",O201=""),"",MAX(N201,O201)*1.150779448))</f>
      </c>
      <c r="Q201" s="175" t="str">
        <v>KEDW 091355Z 34003KT 50SM FEW250 02/M02 A2988 RMK AO2A SLP114 T00191019 $</v>
      </c>
    </row>
    <row r="202" hidden="0">
      <c r="A202" s="150" t="str">
        <v>2026-03-09 14:00 UTC</v>
      </c>
      <c r="B202" s="155" t="str">
        <v>2026-03-09 14:55 UTC</v>
      </c>
      <c r="C202" s="155" t="str">
        <v>2026-03-09 07:55 PDT</v>
      </c>
      <c r="D202" s="155" t="str">
        <v>2026-03-09</v>
      </c>
      <c r="E202" s="155" t="str">
        <v>March</v>
      </c>
      <c r="F202" s="154" t="str">
        <v>Accepted</v>
      </c>
      <c r="G202" s="155" t="str">
        <v>000</v>
      </c>
      <c r="H202" s="153" t="n">
        <v>0</v>
      </c>
      <c r="I202" s="155" t="str">
        <v>Calm</v>
      </c>
      <c r="J202" s="153" t="n">
        <v>180</v>
      </c>
      <c r="K202" s="155" t="str">
        <v>Calm</v>
      </c>
      <c r="L202" s="153" t="n">
        <v>0</v>
      </c>
      <c r="M202" s="153" t="n">
        <f>IF(F202="Accepted",L202*1.150779448,"")</f>
        <v>0</v>
      </c>
      <c r="N202" s="163"/>
      <c r="O202" s="163"/>
      <c r="P202" s="163" t="str">
        <f>IF(F202&lt;&gt;"Accepted","",IF(AND(N202="",O202=""),"",MAX(N202,O202)*1.150779448))</f>
      </c>
      <c r="Q202" s="175" t="str">
        <v>KEDW 091455Z 00000KT 50SM FEW300 02/M02 A2988 RMK AO2A SLP117 T00231019 53002</v>
      </c>
    </row>
    <row r="203" hidden="0">
      <c r="A203" s="150" t="str">
        <v>2026-03-09 15:00 UTC</v>
      </c>
      <c r="B203" s="155" t="str">
        <v>2026-03-09 15:55 UTC</v>
      </c>
      <c r="C203" s="155" t="str">
        <v>2026-03-09 08:55 PDT</v>
      </c>
      <c r="D203" s="155" t="str">
        <v>2026-03-09</v>
      </c>
      <c r="E203" s="155" t="str">
        <v>March</v>
      </c>
      <c r="F203" s="154" t="str">
        <v>Accepted</v>
      </c>
      <c r="G203" s="155" t="str">
        <v>270</v>
      </c>
      <c r="H203" s="153" t="n">
        <v>270</v>
      </c>
      <c r="I203" s="155" t="str">
        <v>W</v>
      </c>
      <c r="J203" s="153" t="n">
        <v>90</v>
      </c>
      <c r="K203" s="155" t="str">
        <v>E</v>
      </c>
      <c r="L203" s="153" t="n">
        <v>3</v>
      </c>
      <c r="M203" s="153" t="n">
        <f>IF(F203="Accepted",L203*1.150779448,"")</f>
        <v>3.452338344</v>
      </c>
      <c r="N203" s="163"/>
      <c r="O203" s="163"/>
      <c r="P203" s="163" t="str">
        <f>IF(F203&lt;&gt;"Accepted","",IF(AND(N203="",O203=""),"",MAX(N203,O203)*1.150779448))</f>
      </c>
      <c r="Q203" s="175" t="str">
        <v>KEDW 091555Z 27003KT 50SM FEW300 06/M02 A2990 RMK AO2A SLP126 T00611020</v>
      </c>
    </row>
    <row r="204" hidden="0">
      <c r="A204" s="150" t="str">
        <v>2026-03-09 16:00 UTC</v>
      </c>
      <c r="B204" s="155" t="str">
        <v>2026-03-09 16:55 UTC</v>
      </c>
      <c r="C204" s="155" t="str">
        <v>2026-03-09 09:55 PDT</v>
      </c>
      <c r="D204" s="155" t="str">
        <v>2026-03-09</v>
      </c>
      <c r="E204" s="155" t="str">
        <v>March</v>
      </c>
      <c r="F204" s="154" t="str">
        <v>Accepted</v>
      </c>
      <c r="G204" s="155" t="str">
        <v>000</v>
      </c>
      <c r="H204" s="153" t="n">
        <v>0</v>
      </c>
      <c r="I204" s="155" t="str">
        <v>Calm</v>
      </c>
      <c r="J204" s="153" t="n">
        <v>180</v>
      </c>
      <c r="K204" s="155" t="str">
        <v>Calm</v>
      </c>
      <c r="L204" s="153" t="n">
        <v>0</v>
      </c>
      <c r="M204" s="153" t="n">
        <f>IF(F204="Accepted",L204*1.150779448,"")</f>
        <v>0</v>
      </c>
      <c r="N204" s="163"/>
      <c r="O204" s="163"/>
      <c r="P204" s="163" t="str">
        <f>IF(F204&lt;&gt;"Accepted","",IF(AND(N204="",O204=""),"",MAX(N204,O204)*1.150779448))</f>
      </c>
      <c r="Q204" s="175" t="str">
        <v>KEDW 091655Z 00000KT 80SM CLR 11/M01 A2990 RMK AO2A SLP121 T01091012</v>
      </c>
    </row>
    <row r="205" hidden="0">
      <c r="A205" s="150" t="str">
        <v>2026-03-09 17:00 UTC</v>
      </c>
      <c r="B205" s="155" t="str">
        <v>2026-03-09 17:55 UTC</v>
      </c>
      <c r="C205" s="155" t="str">
        <v>2026-03-09 10:55 PDT</v>
      </c>
      <c r="D205" s="155" t="str">
        <v>2026-03-09</v>
      </c>
      <c r="E205" s="155" t="str">
        <v>March</v>
      </c>
      <c r="F205" s="154" t="str">
        <v>Accepted</v>
      </c>
      <c r="G205" s="155" t="str">
        <v>000</v>
      </c>
      <c r="H205" s="153" t="n">
        <v>0</v>
      </c>
      <c r="I205" s="155" t="str">
        <v>Calm</v>
      </c>
      <c r="J205" s="153" t="n">
        <v>180</v>
      </c>
      <c r="K205" s="155" t="str">
        <v>Calm</v>
      </c>
      <c r="L205" s="153" t="n">
        <v>0</v>
      </c>
      <c r="M205" s="153" t="n">
        <f>IF(F205="Accepted",L205*1.150779448,"")</f>
        <v>0</v>
      </c>
      <c r="N205" s="163"/>
      <c r="O205" s="163"/>
      <c r="P205" s="163" t="str">
        <f>IF(F205&lt;&gt;"Accepted","",IF(AND(N205="",O205=""),"",MAX(N205,O205)*1.150779448))</f>
      </c>
      <c r="Q205" s="175" t="str">
        <v>KEDW 091755Z 00000KT 80SM CLR 14/00 A2990 RMK AO2A SLP120 T01390002 10139 20005 50006</v>
      </c>
    </row>
    <row r="206" hidden="0">
      <c r="A206" s="150" t="str">
        <v>2026-03-09 18:00 UTC</v>
      </c>
      <c r="B206" s="155" t="str">
        <v>2026-03-09 18:55 UTC</v>
      </c>
      <c r="C206" s="155" t="str">
        <v>2026-03-09 11:55 PDT</v>
      </c>
      <c r="D206" s="155" t="str">
        <v>2026-03-09</v>
      </c>
      <c r="E206" s="155" t="str">
        <v>March</v>
      </c>
      <c r="F206" s="154" t="str">
        <v>Accepted</v>
      </c>
      <c r="G206" s="155" t="str">
        <v>000</v>
      </c>
      <c r="H206" s="153" t="n">
        <v>0</v>
      </c>
      <c r="I206" s="155" t="str">
        <v>Calm</v>
      </c>
      <c r="J206" s="153" t="n">
        <v>180</v>
      </c>
      <c r="K206" s="155" t="str">
        <v>Calm</v>
      </c>
      <c r="L206" s="153" t="n">
        <v>0</v>
      </c>
      <c r="M206" s="153" t="n">
        <f>IF(F206="Accepted",L206*1.150779448,"")</f>
        <v>0</v>
      </c>
      <c r="N206" s="163"/>
      <c r="O206" s="163"/>
      <c r="P206" s="163" t="str">
        <f>IF(F206&lt;&gt;"Accepted","",IF(AND(N206="",O206=""),"",MAX(N206,O206)*1.150779448))</f>
      </c>
      <c r="Q206" s="175" t="str">
        <v>KEDW 091855Z 00000KT 80SM CLR 18/M01 A2988 RMK AO2A SLP113 T01791014</v>
      </c>
    </row>
    <row r="207" hidden="0">
      <c r="A207" s="150" t="str">
        <v>2026-03-09 19:00 UTC</v>
      </c>
      <c r="B207" s="155" t="str">
        <v>2026-03-09 19:55 UTC</v>
      </c>
      <c r="C207" s="155" t="str">
        <v>2026-03-09 12:55 PDT</v>
      </c>
      <c r="D207" s="155" t="str">
        <v>2026-03-09</v>
      </c>
      <c r="E207" s="155" t="str">
        <v>March</v>
      </c>
      <c r="F207" s="154" t="str">
        <v>Accepted</v>
      </c>
      <c r="G207" s="155" t="str">
        <v>000</v>
      </c>
      <c r="H207" s="153" t="n">
        <v>0</v>
      </c>
      <c r="I207" s="155" t="str">
        <v>Calm</v>
      </c>
      <c r="J207" s="153" t="n">
        <v>180</v>
      </c>
      <c r="K207" s="155" t="str">
        <v>Calm</v>
      </c>
      <c r="L207" s="153" t="n">
        <v>0</v>
      </c>
      <c r="M207" s="153" t="n">
        <f>IF(F207="Accepted",L207*1.150779448,"")</f>
        <v>0</v>
      </c>
      <c r="N207" s="163"/>
      <c r="O207" s="163"/>
      <c r="P207" s="163" t="str">
        <f>IF(F207&lt;&gt;"Accepted","",IF(AND(N207="",O207=""),"",MAX(N207,O207)*1.150779448))</f>
      </c>
      <c r="Q207" s="175" t="str">
        <v>KEDW 091955Z 00000KT 90SM CLR 21/M05 A2987 RMK AO2A SLP106 T02111049</v>
      </c>
    </row>
    <row r="208" hidden="0">
      <c r="A208" s="150" t="str">
        <v>2026-03-09 20:00 UTC</v>
      </c>
      <c r="B208" s="155" t="str">
        <v>2026-03-09 20:55 UTC</v>
      </c>
      <c r="C208" s="155" t="str">
        <v>2026-03-09 13:55 PDT</v>
      </c>
      <c r="D208" s="155" t="str">
        <v>2026-03-09</v>
      </c>
      <c r="E208" s="155" t="str">
        <v>March</v>
      </c>
      <c r="F208" s="154" t="str">
        <v>Accepted</v>
      </c>
      <c r="G208" s="155" t="str">
        <v>230</v>
      </c>
      <c r="H208" s="153" t="n">
        <v>230</v>
      </c>
      <c r="I208" s="155" t="str">
        <v>SW</v>
      </c>
      <c r="J208" s="153" t="n">
        <v>50</v>
      </c>
      <c r="K208" s="155" t="str">
        <v>NE</v>
      </c>
      <c r="L208" s="153" t="n">
        <v>3</v>
      </c>
      <c r="M208" s="153" t="n">
        <f>IF(F208="Accepted",L208*1.150779448,"")</f>
        <v>3.452338344</v>
      </c>
      <c r="N208" s="163"/>
      <c r="O208" s="163"/>
      <c r="P208" s="163" t="str">
        <f>IF(F208&lt;&gt;"Accepted","",IF(AND(N208="",O208=""),"",MAX(N208,O208)*1.150779448))</f>
      </c>
      <c r="Q208" s="175" t="str">
        <v>KEDW 092055Z 23003KT 90SM CLR 23/M08 A2984 RMK AO2A SLP096 T02321078 57018</v>
      </c>
    </row>
    <row r="209" hidden="0">
      <c r="A209" s="150" t="str">
        <v>2026-03-09 21:00 UTC</v>
      </c>
      <c r="B209" s="155" t="str">
        <v>2026-03-09 21:55 UTC</v>
      </c>
      <c r="C209" s="155" t="str">
        <v>2026-03-09 14:55 PDT</v>
      </c>
      <c r="D209" s="155" t="str">
        <v>2026-03-09</v>
      </c>
      <c r="E209" s="155" t="str">
        <v>March</v>
      </c>
      <c r="F209" s="154" t="str">
        <v>Accepted</v>
      </c>
      <c r="G209" s="155" t="str">
        <v>000</v>
      </c>
      <c r="H209" s="153" t="n">
        <v>0</v>
      </c>
      <c r="I209" s="155" t="str">
        <v>Calm</v>
      </c>
      <c r="J209" s="153" t="n">
        <v>180</v>
      </c>
      <c r="K209" s="155" t="str">
        <v>Calm</v>
      </c>
      <c r="L209" s="153" t="n">
        <v>0</v>
      </c>
      <c r="M209" s="153" t="n">
        <f>IF(F209="Accepted",L209*1.150779448,"")</f>
        <v>0</v>
      </c>
      <c r="N209" s="163"/>
      <c r="O209" s="163"/>
      <c r="P209" s="163" t="str">
        <f>IF(F209&lt;&gt;"Accepted","",IF(AND(N209="",O209=""),"",MAX(N209,O209)*1.150779448))</f>
      </c>
      <c r="Q209" s="175" t="str">
        <v>KEDW 092155Z 00000KT 90SM CLR 24/M06 A2982 RMK AO2A SLP089 T02401061</v>
      </c>
    </row>
    <row r="210" hidden="0">
      <c r="A210" s="150" t="str">
        <v>2026-03-09 22:00 UTC</v>
      </c>
      <c r="B210" s="155" t="str">
        <v>2026-03-09 22:55 UTC</v>
      </c>
      <c r="C210" s="155" t="str">
        <v>2026-03-09 15:55 PDT</v>
      </c>
      <c r="D210" s="155" t="str">
        <v>2026-03-09</v>
      </c>
      <c r="E210" s="155" t="str">
        <v>March</v>
      </c>
      <c r="F210" s="154" t="str">
        <v>Accepted</v>
      </c>
      <c r="G210" s="155" t="str">
        <v>190</v>
      </c>
      <c r="H210" s="153" t="n">
        <v>190</v>
      </c>
      <c r="I210" s="155" t="str">
        <v>S</v>
      </c>
      <c r="J210" s="153" t="n">
        <v>10</v>
      </c>
      <c r="K210" s="155" t="str">
        <v>N</v>
      </c>
      <c r="L210" s="153" t="n">
        <v>6</v>
      </c>
      <c r="M210" s="153" t="n">
        <f>IF(F210="Accepted",L210*1.150779448,"")</f>
        <v>6.904676688</v>
      </c>
      <c r="N210" s="163"/>
      <c r="O210" s="163"/>
      <c r="P210" s="163" t="str">
        <f>IF(F210&lt;&gt;"Accepted","",IF(AND(N210="",O210=""),"",MAX(N210,O210)*1.150779448))</f>
      </c>
      <c r="Q210" s="175" t="str">
        <v>KEDW 092255Z 19006KT 90SM CLR 26/M07 A2980 RMK AO2A SLP082 T02551071</v>
      </c>
    </row>
    <row r="211" hidden="0">
      <c r="A211" s="150" t="str">
        <v>2026-03-09 23:00 UTC</v>
      </c>
      <c r="B211" s="155" t="str">
        <v>2026-03-09 23:55 UTC</v>
      </c>
      <c r="C211" s="155" t="str">
        <v>2026-03-09 16:55 PDT</v>
      </c>
      <c r="D211" s="155" t="str">
        <v>2026-03-09</v>
      </c>
      <c r="E211" s="155" t="str">
        <v>March</v>
      </c>
      <c r="F211" s="154" t="str">
        <v>Accepted</v>
      </c>
      <c r="G211" s="155" t="str">
        <v>250</v>
      </c>
      <c r="H211" s="153" t="n">
        <v>250</v>
      </c>
      <c r="I211" s="155" t="str">
        <v>W</v>
      </c>
      <c r="J211" s="153" t="n">
        <v>70</v>
      </c>
      <c r="K211" s="155" t="str">
        <v>E</v>
      </c>
      <c r="L211" s="153" t="n">
        <v>12</v>
      </c>
      <c r="M211" s="153" t="n">
        <f>IF(F211="Accepted",L211*1.150779448,"")</f>
        <v>13.809353376</v>
      </c>
      <c r="N211" s="163"/>
      <c r="O211" s="163"/>
      <c r="P211" s="163" t="str">
        <f>IF(F211&lt;&gt;"Accepted","",IF(AND(N211="",O211=""),"",MAX(N211,O211)*1.150779448))</f>
      </c>
      <c r="Q211" s="175" t="str">
        <v>KEDW 092355Z 25012KT 90SM FEW080 24/M01 A2981 RMK AO2A SLP087 T02371006 10255 20140 55010</v>
      </c>
    </row>
    <row r="212" hidden="0">
      <c r="A212" s="150" t="str">
        <v>2026-03-10 00:00 UTC</v>
      </c>
      <c r="B212" s="155" t="str">
        <v>2026-03-10 00:55 UTC</v>
      </c>
      <c r="C212" s="155" t="str">
        <v>2026-03-09 17:55 PDT</v>
      </c>
      <c r="D212" s="155" t="str">
        <v>2026-03-09</v>
      </c>
      <c r="E212" s="155" t="str">
        <v>March</v>
      </c>
      <c r="F212" s="154" t="str">
        <v>Accepted</v>
      </c>
      <c r="G212" s="155" t="str">
        <v>250</v>
      </c>
      <c r="H212" s="153" t="n">
        <v>250</v>
      </c>
      <c r="I212" s="155" t="str">
        <v>W</v>
      </c>
      <c r="J212" s="153" t="n">
        <v>70</v>
      </c>
      <c r="K212" s="155" t="str">
        <v>E</v>
      </c>
      <c r="L212" s="153" t="n">
        <v>16</v>
      </c>
      <c r="M212" s="153" t="n">
        <f>IF(F212="Accepted",L212*1.150779448,"")</f>
        <v>18.412471168</v>
      </c>
      <c r="N212" s="153" t="n">
        <v>21</v>
      </c>
      <c r="O212" s="163"/>
      <c r="P212" s="153" t="n">
        <f>IF(F212&lt;&gt;"Accepted","",IF(AND(N212="",O212=""),"",MAX(N212,O212)*1.150779448))</f>
        <v>24.166368408</v>
      </c>
      <c r="Q212" s="175" t="str">
        <v>KEDW 100055Z 25016G21KT 90SM CLR 22/03 A2982 RMK AO2A SLP092 T02160033</v>
      </c>
    </row>
    <row r="213" hidden="0">
      <c r="A213" s="150" t="str">
        <v>2026-03-10 02:00 UTC</v>
      </c>
      <c r="B213" s="155" t="str">
        <v>2026-03-10 02:55 UTC</v>
      </c>
      <c r="C213" s="155" t="str">
        <v>2026-03-09 19:55 PDT</v>
      </c>
      <c r="D213" s="155" t="str">
        <v>2026-03-09</v>
      </c>
      <c r="E213" s="155" t="str">
        <v>March</v>
      </c>
      <c r="F213" s="154" t="str">
        <v>Accepted</v>
      </c>
      <c r="G213" s="155" t="str">
        <v>230</v>
      </c>
      <c r="H213" s="153" t="n">
        <v>230</v>
      </c>
      <c r="I213" s="155" t="str">
        <v>SW</v>
      </c>
      <c r="J213" s="153" t="n">
        <v>50</v>
      </c>
      <c r="K213" s="155" t="str">
        <v>NE</v>
      </c>
      <c r="L213" s="153" t="n">
        <v>13</v>
      </c>
      <c r="M213" s="153" t="n">
        <f>IF(F213="Accepted",L213*1.150779448,"")</f>
        <v>14.960132824</v>
      </c>
      <c r="N213" s="163"/>
      <c r="O213" s="163"/>
      <c r="P213" s="163" t="str">
        <f>IF(F213&lt;&gt;"Accepted","",IF(AND(N213="",O213=""),"",MAX(N213,O213)*1.150779448))</f>
      </c>
      <c r="Q213" s="175" t="str">
        <v>KEDW 100255Z 23013KT 40SM CLR 16/08 A2986 RMK AO2A SLP110 T01600077 52015</v>
      </c>
    </row>
    <row r="214" hidden="0">
      <c r="A214" s="150" t="str">
        <v>2026-03-10 03:00 UTC</v>
      </c>
      <c r="B214" s="155" t="str">
        <v>2026-03-10 03:55 UTC</v>
      </c>
      <c r="C214" s="155" t="str">
        <v>2026-03-09 20:55 PDT</v>
      </c>
      <c r="D214" s="155" t="str">
        <v>2026-03-09</v>
      </c>
      <c r="E214" s="155" t="str">
        <v>March</v>
      </c>
      <c r="F214" s="154" t="str">
        <v>Accepted</v>
      </c>
      <c r="G214" s="155" t="str">
        <v>240</v>
      </c>
      <c r="H214" s="153" t="n">
        <v>240</v>
      </c>
      <c r="I214" s="155" t="str">
        <v>SW</v>
      </c>
      <c r="J214" s="153" t="n">
        <v>60</v>
      </c>
      <c r="K214" s="155" t="str">
        <v>NE</v>
      </c>
      <c r="L214" s="153" t="n">
        <v>13</v>
      </c>
      <c r="M214" s="153" t="n">
        <f>IF(F214="Accepted",L214*1.150779448,"")</f>
        <v>14.960132824</v>
      </c>
      <c r="N214" s="163"/>
      <c r="O214" s="163"/>
      <c r="P214" s="163" t="str">
        <f>IF(F214&lt;&gt;"Accepted","",IF(AND(N214="",O214=""),"",MAX(N214,O214)*1.150779448))</f>
      </c>
      <c r="Q214" s="175" t="str">
        <v>KEDW 100355Z 24013KT 40SM CLR 15/06 A2988 RMK AO2A SLP114 T01460062</v>
      </c>
    </row>
    <row r="215" hidden="0">
      <c r="A215" s="150" t="str">
        <v>2026-03-10 04:00 UTC</v>
      </c>
      <c r="B215" s="155" t="str">
        <v>2026-03-10 04:55 UTC</v>
      </c>
      <c r="C215" s="155" t="str">
        <v>2026-03-09 21:55 PDT</v>
      </c>
      <c r="D215" s="155" t="str">
        <v>2026-03-09</v>
      </c>
      <c r="E215" s="155" t="str">
        <v>March</v>
      </c>
      <c r="F215" s="154" t="str">
        <v>Accepted</v>
      </c>
      <c r="G215" s="155" t="str">
        <v>230</v>
      </c>
      <c r="H215" s="153" t="n">
        <v>230</v>
      </c>
      <c r="I215" s="155" t="str">
        <v>SW</v>
      </c>
      <c r="J215" s="153" t="n">
        <v>50</v>
      </c>
      <c r="K215" s="155" t="str">
        <v>NE</v>
      </c>
      <c r="L215" s="153" t="n">
        <v>10</v>
      </c>
      <c r="M215" s="153" t="n">
        <f>IF(F215="Accepted",L215*1.150779448,"")</f>
        <v>11.50779448</v>
      </c>
      <c r="N215" s="163"/>
      <c r="O215" s="163"/>
      <c r="P215" s="163" t="str">
        <f>IF(F215&lt;&gt;"Accepted","",IF(AND(N215="",O215=""),"",MAX(N215,O215)*1.150779448))</f>
      </c>
      <c r="Q215" s="175" t="str">
        <v>KEDW 100455Z 23010KT 90SM CLR 14/05 A2990 RMK AO2A SLP118 T01360052</v>
      </c>
    </row>
    <row r="216" hidden="0">
      <c r="A216" s="150" t="str">
        <v>2026-03-10 05:00 UTC</v>
      </c>
      <c r="B216" s="155" t="str">
        <v>2026-03-10 05:55 UTC</v>
      </c>
      <c r="C216" s="155" t="str">
        <v>2026-03-09 22:55 PDT</v>
      </c>
      <c r="D216" s="155" t="str">
        <v>2026-03-09</v>
      </c>
      <c r="E216" s="155" t="str">
        <v>March</v>
      </c>
      <c r="F216" s="154" t="str">
        <v>Accepted</v>
      </c>
      <c r="G216" s="155" t="str">
        <v>180</v>
      </c>
      <c r="H216" s="153" t="n">
        <v>180</v>
      </c>
      <c r="I216" s="155" t="str">
        <v>S</v>
      </c>
      <c r="J216" s="153" t="n">
        <v>0</v>
      </c>
      <c r="K216" s="155" t="str">
        <v>N</v>
      </c>
      <c r="L216" s="153" t="n">
        <v>7</v>
      </c>
      <c r="M216" s="153" t="n">
        <f>IF(F216="Accepted",L216*1.150779448,"")</f>
        <v>8.055456136</v>
      </c>
      <c r="N216" s="163"/>
      <c r="O216" s="163"/>
      <c r="P216" s="163" t="str">
        <f>IF(F216&lt;&gt;"Accepted","",IF(AND(N216="",O216=""),"",MAX(N216,O216)*1.150779448))</f>
      </c>
      <c r="Q216" s="175" t="str">
        <v>KEDW 100555Z AUTO 18007KT 10SM CLR 12/05 A2991 RMK AO2 SLP122 T01230045 10236 20123 52016 $</v>
      </c>
    </row>
    <row r="217" hidden="0">
      <c r="A217" s="150" t="str">
        <v>2026-03-10 06:00 UTC</v>
      </c>
      <c r="B217" s="155" t="str">
        <v>2026-03-10 06:55 UTC</v>
      </c>
      <c r="C217" s="155" t="str">
        <v>2026-03-09 23:55 PDT</v>
      </c>
      <c r="D217" s="155" t="str">
        <v>2026-03-09</v>
      </c>
      <c r="E217" s="155" t="str">
        <v>March</v>
      </c>
      <c r="F217" s="154" t="str">
        <v>Accepted</v>
      </c>
      <c r="G217" s="155" t="str">
        <v>190</v>
      </c>
      <c r="H217" s="153" t="n">
        <v>190</v>
      </c>
      <c r="I217" s="155" t="str">
        <v>S</v>
      </c>
      <c r="J217" s="153" t="n">
        <v>10</v>
      </c>
      <c r="K217" s="155" t="str">
        <v>N</v>
      </c>
      <c r="L217" s="153" t="n">
        <v>9</v>
      </c>
      <c r="M217" s="153" t="n">
        <f>IF(F217="Accepted",L217*1.150779448,"")</f>
        <v>10.357015032</v>
      </c>
      <c r="N217" s="163"/>
      <c r="O217" s="163"/>
      <c r="P217" s="163" t="str">
        <f>IF(F217&lt;&gt;"Accepted","",IF(AND(N217="",O217=""),"",MAX(N217,O217)*1.150779448))</f>
      </c>
      <c r="Q217" s="175" t="str">
        <v>KEDW 100655Z AUTO 19009KT 10SM CLR 11/05 A2991 RMK AO2 SLP120 T01100053 $</v>
      </c>
    </row>
    <row r="218" hidden="0">
      <c r="A218" s="150" t="str">
        <v>2026-03-10 07:00 UTC</v>
      </c>
      <c r="B218" s="155" t="str">
        <v>2026-03-10 07:55 UTC</v>
      </c>
      <c r="C218" s="155" t="str">
        <v>2026-03-10 00:55 PDT</v>
      </c>
      <c r="D218" s="155" t="str">
        <v>2026-03-10</v>
      </c>
      <c r="E218" s="155" t="str">
        <v>March</v>
      </c>
      <c r="F218" s="154" t="str">
        <v>Accepted</v>
      </c>
      <c r="G218" s="155" t="str">
        <v>210</v>
      </c>
      <c r="H218" s="153" t="n">
        <v>210</v>
      </c>
      <c r="I218" s="155" t="str">
        <v>SW</v>
      </c>
      <c r="J218" s="153" t="n">
        <v>30</v>
      </c>
      <c r="K218" s="155" t="str">
        <v>NE</v>
      </c>
      <c r="L218" s="153" t="n">
        <v>11</v>
      </c>
      <c r="M218" s="153" t="n">
        <f>IF(F218="Accepted",L218*1.150779448,"")</f>
        <v>12.658573928</v>
      </c>
      <c r="N218" s="163"/>
      <c r="O218" s="163"/>
      <c r="P218" s="163" t="str">
        <f>IF(F218&lt;&gt;"Accepted","",IF(AND(N218="",O218=""),"",MAX(N218,O218)*1.150779448))</f>
      </c>
      <c r="Q218" s="175" t="str">
        <v>KEDW 100755Z AUTO 21011KT 10SM CLR 12/05 A2990 RMK AO2 SLP112 T01170053 402550005 $</v>
      </c>
    </row>
    <row r="219" hidden="0">
      <c r="A219" s="150" t="str">
        <v>2026-03-10 08:00 UTC</v>
      </c>
      <c r="B219" s="155" t="str">
        <v>2026-03-10 08:55 UTC</v>
      </c>
      <c r="C219" s="155" t="str">
        <v>2026-03-10 01:55 PDT</v>
      </c>
      <c r="D219" s="155" t="str">
        <v>2026-03-10</v>
      </c>
      <c r="E219" s="155" t="str">
        <v>March</v>
      </c>
      <c r="F219" s="154" t="str">
        <v>Accepted</v>
      </c>
      <c r="G219" s="155" t="str">
        <v>200</v>
      </c>
      <c r="H219" s="153" t="n">
        <v>200</v>
      </c>
      <c r="I219" s="155" t="str">
        <v>S</v>
      </c>
      <c r="J219" s="153" t="n">
        <v>20</v>
      </c>
      <c r="K219" s="155" t="str">
        <v>N</v>
      </c>
      <c r="L219" s="153" t="n">
        <v>8</v>
      </c>
      <c r="M219" s="153" t="n">
        <f>IF(F219="Accepted",L219*1.150779448,"")</f>
        <v>9.206235584</v>
      </c>
      <c r="N219" s="163"/>
      <c r="O219" s="163"/>
      <c r="P219" s="163" t="str">
        <f>IF(F219&lt;&gt;"Accepted","",IF(AND(N219="",O219=""),"",MAX(N219,O219)*1.150779448))</f>
      </c>
      <c r="Q219" s="175" t="str">
        <v>KEDW 100855Z AUTO 20008KT 10SM CLR 09/04 A2991 RMK AO2 SLP117 T00930041 50001 $</v>
      </c>
    </row>
    <row r="220" hidden="0">
      <c r="A220" s="150" t="str">
        <v>2026-03-10 09:00 UTC</v>
      </c>
      <c r="B220" s="155" t="str">
        <v>2026-03-10 09:55 UTC</v>
      </c>
      <c r="C220" s="155" t="str">
        <v>2026-03-10 02:55 PDT</v>
      </c>
      <c r="D220" s="155" t="str">
        <v>2026-03-10</v>
      </c>
      <c r="E220" s="155" t="str">
        <v>March</v>
      </c>
      <c r="F220" s="154" t="str">
        <v>Accepted</v>
      </c>
      <c r="G220" s="155" t="str">
        <v>190</v>
      </c>
      <c r="H220" s="153" t="n">
        <v>190</v>
      </c>
      <c r="I220" s="155" t="str">
        <v>S</v>
      </c>
      <c r="J220" s="153" t="n">
        <v>10</v>
      </c>
      <c r="K220" s="155" t="str">
        <v>N</v>
      </c>
      <c r="L220" s="153" t="n">
        <v>8</v>
      </c>
      <c r="M220" s="153" t="n">
        <f>IF(F220="Accepted",L220*1.150779448,"")</f>
        <v>9.206235584</v>
      </c>
      <c r="N220" s="163"/>
      <c r="O220" s="163"/>
      <c r="P220" s="163" t="str">
        <f>IF(F220&lt;&gt;"Accepted","",IF(AND(N220="",O220=""),"",MAX(N220,O220)*1.150779448))</f>
      </c>
      <c r="Q220" s="175" t="str">
        <v>KEDW 100955Z AUTO 19008KT 10SM CLR 09/04 A2991 RMK AO2 SLP116 T00940044 $</v>
      </c>
    </row>
    <row r="221" hidden="0">
      <c r="A221" s="150" t="str">
        <v>2026-03-10 10:00 UTC</v>
      </c>
      <c r="B221" s="155" t="str">
        <v>2026-03-10 10:55 UTC</v>
      </c>
      <c r="C221" s="155" t="str">
        <v>2026-03-10 03:55 PDT</v>
      </c>
      <c r="D221" s="155" t="str">
        <v>2026-03-10</v>
      </c>
      <c r="E221" s="155" t="str">
        <v>March</v>
      </c>
      <c r="F221" s="154" t="str">
        <v>Accepted</v>
      </c>
      <c r="G221" s="155" t="str">
        <v>210</v>
      </c>
      <c r="H221" s="153" t="n">
        <v>210</v>
      </c>
      <c r="I221" s="155" t="str">
        <v>SW</v>
      </c>
      <c r="J221" s="153" t="n">
        <v>30</v>
      </c>
      <c r="K221" s="155" t="str">
        <v>NE</v>
      </c>
      <c r="L221" s="153" t="n">
        <v>10</v>
      </c>
      <c r="M221" s="153" t="n">
        <f>IF(F221="Accepted",L221*1.150779448,"")</f>
        <v>11.50779448</v>
      </c>
      <c r="N221" s="163"/>
      <c r="O221" s="163"/>
      <c r="P221" s="163" t="str">
        <f>IF(F221&lt;&gt;"Accepted","",IF(AND(N221="",O221=""),"",MAX(N221,O221)*1.150779448))</f>
      </c>
      <c r="Q221" s="175" t="str">
        <v>KEDW 101055Z AUTO 21010KT 10SM CLR 11/05 A2990 RMK AO2 SLP111 T01070046 $</v>
      </c>
    </row>
    <row r="222" hidden="0">
      <c r="A222" s="150" t="str">
        <v>2026-03-10 11:00 UTC</v>
      </c>
      <c r="B222" s="155" t="str">
        <v>2026-03-10 11:55 UTC</v>
      </c>
      <c r="C222" s="155" t="str">
        <v>2026-03-10 04:55 PDT</v>
      </c>
      <c r="D222" s="155" t="str">
        <v>2026-03-10</v>
      </c>
      <c r="E222" s="155" t="str">
        <v>March</v>
      </c>
      <c r="F222" s="154" t="str">
        <v>Accepted</v>
      </c>
      <c r="G222" s="155" t="str">
        <v>210</v>
      </c>
      <c r="H222" s="153" t="n">
        <v>210</v>
      </c>
      <c r="I222" s="155" t="str">
        <v>SW</v>
      </c>
      <c r="J222" s="153" t="n">
        <v>30</v>
      </c>
      <c r="K222" s="155" t="str">
        <v>NE</v>
      </c>
      <c r="L222" s="153" t="n">
        <v>12</v>
      </c>
      <c r="M222" s="153" t="n">
        <f>IF(F222="Accepted",L222*1.150779448,"")</f>
        <v>13.809353376</v>
      </c>
      <c r="N222" s="163"/>
      <c r="O222" s="163"/>
      <c r="P222" s="163" t="str">
        <f>IF(F222&lt;&gt;"Accepted","",IF(AND(N222="",O222=""),"",MAX(N222,O222)*1.150779448))</f>
      </c>
      <c r="Q222" s="175" t="str">
        <v>KEDW 101155Z AUTO 21012KT 10SM CLR 10/05 A2990 RMK AO2 SLP112 T00950047 10123 20086 58002 $</v>
      </c>
    </row>
    <row r="223" hidden="0">
      <c r="A223" s="150" t="str">
        <v>2026-03-10 12:00 UTC</v>
      </c>
      <c r="B223" s="155" t="str">
        <v>2026-03-10 12:55 UTC</v>
      </c>
      <c r="C223" s="155" t="str">
        <v>2026-03-10 05:55 PDT</v>
      </c>
      <c r="D223" s="155" t="str">
        <v>2026-03-10</v>
      </c>
      <c r="E223" s="155" t="str">
        <v>March</v>
      </c>
      <c r="F223" s="154" t="str">
        <v>Accepted</v>
      </c>
      <c r="G223" s="155" t="str">
        <v>210</v>
      </c>
      <c r="H223" s="153" t="n">
        <v>210</v>
      </c>
      <c r="I223" s="155" t="str">
        <v>SW</v>
      </c>
      <c r="J223" s="153" t="n">
        <v>30</v>
      </c>
      <c r="K223" s="155" t="str">
        <v>NE</v>
      </c>
      <c r="L223" s="153" t="n">
        <v>10</v>
      </c>
      <c r="M223" s="153" t="n">
        <f>IF(F223="Accepted",L223*1.150779448,"")</f>
        <v>11.50779448</v>
      </c>
      <c r="N223" s="163"/>
      <c r="O223" s="163"/>
      <c r="P223" s="163" t="str">
        <f>IF(F223&lt;&gt;"Accepted","",IF(AND(N223="",O223=""),"",MAX(N223,O223)*1.150779448))</f>
      </c>
      <c r="Q223" s="175" t="str">
        <v>KEDW 101255Z 21010KT 40SM CLR 10/05 A2992 RMK AO2A SLP121 T00990047</v>
      </c>
    </row>
    <row r="224" hidden="0">
      <c r="A224" s="150" t="str">
        <v>2026-03-10 13:00 UTC</v>
      </c>
      <c r="B224" s="155" t="str">
        <v>2026-03-10 13:55 UTC</v>
      </c>
      <c r="C224" s="155" t="str">
        <v>2026-03-10 06:55 PDT</v>
      </c>
      <c r="D224" s="155" t="str">
        <v>2026-03-10</v>
      </c>
      <c r="E224" s="155" t="str">
        <v>March</v>
      </c>
      <c r="F224" s="154" t="str">
        <v>Accepted</v>
      </c>
      <c r="G224" s="155" t="str">
        <v>220</v>
      </c>
      <c r="H224" s="153" t="n">
        <v>220</v>
      </c>
      <c r="I224" s="155" t="str">
        <v>SW</v>
      </c>
      <c r="J224" s="153" t="n">
        <v>40</v>
      </c>
      <c r="K224" s="155" t="str">
        <v>NE</v>
      </c>
      <c r="L224" s="153" t="n">
        <v>11</v>
      </c>
      <c r="M224" s="153" t="n">
        <f>IF(F224="Accepted",L224*1.150779448,"")</f>
        <v>12.658573928</v>
      </c>
      <c r="N224" s="163"/>
      <c r="O224" s="163"/>
      <c r="P224" s="163" t="str">
        <f>IF(F224&lt;&gt;"Accepted","",IF(AND(N224="",O224=""),"",MAX(N224,O224)*1.150779448))</f>
      </c>
      <c r="Q224" s="175" t="str">
        <v>KEDW 101355Z 22011KT 50SM FEW300 10/04 A2993 RMK AO2A SLP127 T01030044</v>
      </c>
    </row>
    <row r="225" hidden="0">
      <c r="A225" s="150" t="str">
        <v>2026-03-10 14:00 UTC</v>
      </c>
      <c r="B225" s="155" t="str">
        <v>2026-03-10 14:55 UTC</v>
      </c>
      <c r="C225" s="155" t="str">
        <v>2026-03-10 07:55 PDT</v>
      </c>
      <c r="D225" s="155" t="str">
        <v>2026-03-10</v>
      </c>
      <c r="E225" s="155" t="str">
        <v>March</v>
      </c>
      <c r="F225" s="154" t="str">
        <v>Accepted</v>
      </c>
      <c r="G225" s="155" t="str">
        <v>230</v>
      </c>
      <c r="H225" s="153" t="n">
        <v>230</v>
      </c>
      <c r="I225" s="155" t="str">
        <v>SW</v>
      </c>
      <c r="J225" s="153" t="n">
        <v>50</v>
      </c>
      <c r="K225" s="155" t="str">
        <v>NE</v>
      </c>
      <c r="L225" s="153" t="n">
        <v>8</v>
      </c>
      <c r="M225" s="153" t="n">
        <f>IF(F225="Accepted",L225*1.150779448,"")</f>
        <v>9.206235584</v>
      </c>
      <c r="N225" s="163"/>
      <c r="O225" s="163"/>
      <c r="P225" s="163" t="str">
        <f>IF(F225&lt;&gt;"Accepted","",IF(AND(N225="",O225=""),"",MAX(N225,O225)*1.150779448))</f>
      </c>
      <c r="Q225" s="175" t="str">
        <v>KEDW 101455Z 23008KT 40SM FEW310 11/04 A2995 RMK AO2A SLP134 T01050044 52015</v>
      </c>
    </row>
    <row r="226" hidden="0">
      <c r="A226" s="150" t="str">
        <v>2026-03-10 15:00 UTC</v>
      </c>
      <c r="B226" s="155" t="str">
        <v>2026-03-10 15:55 UTC</v>
      </c>
      <c r="C226" s="155" t="str">
        <v>2026-03-10 08:55 PDT</v>
      </c>
      <c r="D226" s="155" t="str">
        <v>2026-03-10</v>
      </c>
      <c r="E226" s="155" t="str">
        <v>March</v>
      </c>
      <c r="F226" s="154" t="str">
        <v>Accepted</v>
      </c>
      <c r="G226" s="155" t="str">
        <v>230</v>
      </c>
      <c r="H226" s="153" t="n">
        <v>230</v>
      </c>
      <c r="I226" s="155" t="str">
        <v>SW</v>
      </c>
      <c r="J226" s="153" t="n">
        <v>50</v>
      </c>
      <c r="K226" s="155" t="str">
        <v>NE</v>
      </c>
      <c r="L226" s="153" t="n">
        <v>14</v>
      </c>
      <c r="M226" s="153" t="n">
        <f>IF(F226="Accepted",L226*1.150779448,"")</f>
        <v>16.110912272</v>
      </c>
      <c r="N226" s="163"/>
      <c r="O226" s="163"/>
      <c r="P226" s="163" t="str">
        <f>IF(F226&lt;&gt;"Accepted","",IF(AND(N226="",O226=""),"",MAX(N226,O226)*1.150779448))</f>
      </c>
      <c r="Q226" s="175" t="str">
        <v>KEDW 101555Z 23014KT 40SM FEW310 15/06 A2997 RMK AO2A SLP139 T01480056</v>
      </c>
    </row>
    <row r="227" hidden="0">
      <c r="A227" s="150" t="str">
        <v>2026-03-10 16:00 UTC</v>
      </c>
      <c r="B227" s="155" t="str">
        <v>2026-03-10 16:55 UTC</v>
      </c>
      <c r="C227" s="155" t="str">
        <v>2026-03-10 09:55 PDT</v>
      </c>
      <c r="D227" s="155" t="str">
        <v>2026-03-10</v>
      </c>
      <c r="E227" s="155" t="str">
        <v>March</v>
      </c>
      <c r="F227" s="154" t="str">
        <v>Accepted</v>
      </c>
      <c r="G227" s="155" t="str">
        <v>230</v>
      </c>
      <c r="H227" s="153" t="n">
        <v>230</v>
      </c>
      <c r="I227" s="155" t="str">
        <v>SW</v>
      </c>
      <c r="J227" s="153" t="n">
        <v>50</v>
      </c>
      <c r="K227" s="155" t="str">
        <v>NE</v>
      </c>
      <c r="L227" s="153" t="n">
        <v>13</v>
      </c>
      <c r="M227" s="153" t="n">
        <f>IF(F227="Accepted",L227*1.150779448,"")</f>
        <v>14.960132824</v>
      </c>
      <c r="N227" s="163"/>
      <c r="O227" s="163"/>
      <c r="P227" s="163" t="str">
        <f>IF(F227&lt;&gt;"Accepted","",IF(AND(N227="",O227=""),"",MAX(N227,O227)*1.150779448))</f>
      </c>
      <c r="Q227" s="175" t="str">
        <v>KEDW 101655Z 23013KT 40SM FEW060 FEW300 18/06 A2999 RMK AO2A SLP145 T01790064</v>
      </c>
    </row>
    <row r="228" hidden="0">
      <c r="A228" s="150" t="str">
        <v>2026-03-10 17:00 UTC</v>
      </c>
      <c r="B228" s="155" t="str">
        <v>2026-03-10 17:55 UTC</v>
      </c>
      <c r="C228" s="155" t="str">
        <v>2026-03-10 10:55 PDT</v>
      </c>
      <c r="D228" s="155" t="str">
        <v>2026-03-10</v>
      </c>
      <c r="E228" s="155" t="str">
        <v>March</v>
      </c>
      <c r="F228" s="154" t="str">
        <v>Accepted</v>
      </c>
      <c r="G228" s="155" t="str">
        <v>230</v>
      </c>
      <c r="H228" s="153" t="n">
        <v>230</v>
      </c>
      <c r="I228" s="155" t="str">
        <v>SW</v>
      </c>
      <c r="J228" s="153" t="n">
        <v>50</v>
      </c>
      <c r="K228" s="155" t="str">
        <v>NE</v>
      </c>
      <c r="L228" s="153" t="n">
        <v>14</v>
      </c>
      <c r="M228" s="153" t="n">
        <f>IF(F228="Accepted",L228*1.150779448,"")</f>
        <v>16.110912272</v>
      </c>
      <c r="N228" s="163"/>
      <c r="O228" s="163"/>
      <c r="P228" s="163" t="str">
        <f>IF(F228&lt;&gt;"Accepted","",IF(AND(N228="",O228=""),"",MAX(N228,O228)*1.150779448))</f>
      </c>
      <c r="Q228" s="175" t="str">
        <v>KEDW 101755Z 23014KT 40SM FEW300 21/06 A3000 RMK AO2A SLP147 T02050061 10205 20095 52014</v>
      </c>
    </row>
    <row r="229" hidden="0">
      <c r="A229" s="150" t="str">
        <v>2026-03-10 18:00 UTC</v>
      </c>
      <c r="B229" s="155" t="str">
        <v>2026-03-10 18:55 UTC</v>
      </c>
      <c r="C229" s="155" t="str">
        <v>2026-03-10 11:55 PDT</v>
      </c>
      <c r="D229" s="155" t="str">
        <v>2026-03-10</v>
      </c>
      <c r="E229" s="155" t="str">
        <v>March</v>
      </c>
      <c r="F229" s="154" t="str">
        <v>Accepted</v>
      </c>
      <c r="G229" s="155" t="str">
        <v>260</v>
      </c>
      <c r="H229" s="153" t="n">
        <v>260</v>
      </c>
      <c r="I229" s="155" t="str">
        <v>W</v>
      </c>
      <c r="J229" s="153" t="n">
        <v>80</v>
      </c>
      <c r="K229" s="155" t="str">
        <v>E</v>
      </c>
      <c r="L229" s="153" t="n">
        <v>12</v>
      </c>
      <c r="M229" s="153" t="n">
        <f>IF(F229="Accepted",L229*1.150779448,"")</f>
        <v>13.809353376</v>
      </c>
      <c r="N229" s="163"/>
      <c r="O229" s="163"/>
      <c r="P229" s="163" t="str">
        <f>IF(F229&lt;&gt;"Accepted","",IF(AND(N229="",O229=""),"",MAX(N229,O229)*1.150779448))</f>
      </c>
      <c r="Q229" s="175" t="str">
        <v>KEDW 101855Z 26012KT 40SM FEW300 23/05 A2999 RMK AO2A SLP143 T02250054</v>
      </c>
    </row>
    <row r="230" hidden="0">
      <c r="A230" s="150" t="str">
        <v>2026-03-10 19:00 UTC</v>
      </c>
      <c r="B230" s="155" t="str">
        <v>2026-03-10 19:55 UTC</v>
      </c>
      <c r="C230" s="155" t="str">
        <v>2026-03-10 12:55 PDT</v>
      </c>
      <c r="D230" s="155" t="str">
        <v>2026-03-10</v>
      </c>
      <c r="E230" s="155" t="str">
        <v>March</v>
      </c>
      <c r="F230" s="154" t="str">
        <v>Accepted</v>
      </c>
      <c r="G230" s="155" t="str">
        <v>260</v>
      </c>
      <c r="H230" s="153" t="n">
        <v>260</v>
      </c>
      <c r="I230" s="155" t="str">
        <v>W</v>
      </c>
      <c r="J230" s="153" t="n">
        <v>80</v>
      </c>
      <c r="K230" s="155" t="str">
        <v>E</v>
      </c>
      <c r="L230" s="153" t="n">
        <v>11</v>
      </c>
      <c r="M230" s="153" t="n">
        <f>IF(F230="Accepted",L230*1.150779448,"")</f>
        <v>12.658573928</v>
      </c>
      <c r="N230" s="163"/>
      <c r="O230" s="163"/>
      <c r="P230" s="163" t="str">
        <f>IF(F230&lt;&gt;"Accepted","",IF(AND(N230="",O230=""),"",MAX(N230,O230)*1.150779448))</f>
      </c>
      <c r="Q230" s="175" t="str">
        <v>KEDW 101955Z 26011KT 90SM SCT350 24/04 A2999 RMK AO2A SLP142 T02410044</v>
      </c>
    </row>
    <row r="231" hidden="0">
      <c r="A231" s="150" t="str">
        <v>2026-03-10 20:00 UTC</v>
      </c>
      <c r="B231" s="155" t="str">
        <v>2026-03-10 20:55 UTC</v>
      </c>
      <c r="C231" s="155" t="str">
        <v>2026-03-10 13:55 PDT</v>
      </c>
      <c r="D231" s="155" t="str">
        <v>2026-03-10</v>
      </c>
      <c r="E231" s="155" t="str">
        <v>March</v>
      </c>
      <c r="F231" s="154" t="str">
        <v>Accepted</v>
      </c>
      <c r="G231" s="155" t="str">
        <v>240</v>
      </c>
      <c r="H231" s="153" t="n">
        <v>240</v>
      </c>
      <c r="I231" s="155" t="str">
        <v>SW</v>
      </c>
      <c r="J231" s="153" t="n">
        <v>60</v>
      </c>
      <c r="K231" s="155" t="str">
        <v>NE</v>
      </c>
      <c r="L231" s="153" t="n">
        <v>20</v>
      </c>
      <c r="M231" s="153" t="n">
        <f>IF(F231="Accepted",L231*1.150779448,"")</f>
        <v>23.01558896</v>
      </c>
      <c r="N231" s="153" t="n">
        <v>24</v>
      </c>
      <c r="O231" s="163"/>
      <c r="P231" s="153" t="n">
        <f>IF(F231&lt;&gt;"Accepted","",IF(AND(N231="",O231=""),"",MAX(N231,O231)*1.150779448))</f>
        <v>27.618706752</v>
      </c>
      <c r="Q231" s="175" t="str">
        <v>KEDW 102055Z 24020G24KT 40SM FEW350 24/06 A2997 RMK AO2A SLP136 T02440057 58007</v>
      </c>
    </row>
    <row r="232" hidden="0">
      <c r="A232" s="150" t="str">
        <v>2026-03-10 21:00 UTC</v>
      </c>
      <c r="B232" s="155" t="str">
        <v>2026-03-10 21:55 UTC</v>
      </c>
      <c r="C232" s="155" t="str">
        <v>2026-03-10 14:55 PDT</v>
      </c>
      <c r="D232" s="155" t="str">
        <v>2026-03-10</v>
      </c>
      <c r="E232" s="155" t="str">
        <v>March</v>
      </c>
      <c r="F232" s="154" t="str">
        <v>Accepted</v>
      </c>
      <c r="G232" s="155" t="str">
        <v>270</v>
      </c>
      <c r="H232" s="153" t="n">
        <v>270</v>
      </c>
      <c r="I232" s="155" t="str">
        <v>W</v>
      </c>
      <c r="J232" s="153" t="n">
        <v>90</v>
      </c>
      <c r="K232" s="155" t="str">
        <v>E</v>
      </c>
      <c r="L232" s="153" t="n">
        <v>16</v>
      </c>
      <c r="M232" s="153" t="n">
        <f>IF(F232="Accepted",L232*1.150779448,"")</f>
        <v>18.412471168</v>
      </c>
      <c r="N232" s="163"/>
      <c r="O232" s="163"/>
      <c r="P232" s="163" t="str">
        <f>IF(F232&lt;&gt;"Accepted","",IF(AND(N232="",O232=""),"",MAX(N232,O232)*1.150779448))</f>
      </c>
      <c r="Q232" s="175" t="str">
        <v>KEDW 102155Z 27016KT 40SM SCT350 25/03 A2997 RMK AO2A SLP136 T02510031</v>
      </c>
    </row>
    <row r="233" hidden="0">
      <c r="A233" s="150" t="str">
        <v>2026-03-10 22:00 UTC</v>
      </c>
      <c r="B233" s="155" t="str">
        <v>2026-03-10 22:55 UTC</v>
      </c>
      <c r="C233" s="155" t="str">
        <v>2026-03-10 15:55 PDT</v>
      </c>
      <c r="D233" s="155" t="str">
        <v>2026-03-10</v>
      </c>
      <c r="E233" s="155" t="str">
        <v>March</v>
      </c>
      <c r="F233" s="154" t="str">
        <v>Accepted</v>
      </c>
      <c r="G233" s="155" t="str">
        <v>280</v>
      </c>
      <c r="H233" s="153" t="n">
        <v>280</v>
      </c>
      <c r="I233" s="155" t="str">
        <v>W</v>
      </c>
      <c r="J233" s="153" t="n">
        <v>100</v>
      </c>
      <c r="K233" s="155" t="str">
        <v>E</v>
      </c>
      <c r="L233" s="153" t="n">
        <v>21</v>
      </c>
      <c r="M233" s="153" t="n">
        <f>IF(F233="Accepted",L233*1.150779448,"")</f>
        <v>24.166368408</v>
      </c>
      <c r="N233" s="153" t="n">
        <v>26</v>
      </c>
      <c r="O233" s="153" t="n">
        <v>27</v>
      </c>
      <c r="P233" s="153" t="n">
        <f>IF(F233&lt;&gt;"Accepted","",IF(AND(N233="",O233=""),"",MAX(N233,O233)*1.150779448))</f>
        <v>31.071045096</v>
      </c>
      <c r="Q233" s="175" t="str">
        <v>KEDW 102255Z 28021G26KT 40SM SCT350 24/03 A2996 RMK AO2A PK WND 25027/19 SLP133 T02440025</v>
      </c>
    </row>
    <row r="234" hidden="0">
      <c r="A234" s="150" t="str">
        <v>2026-03-10 23:00 UTC</v>
      </c>
      <c r="B234" s="155" t="str">
        <v>2026-03-10 23:55 UTC</v>
      </c>
      <c r="C234" s="155" t="str">
        <v>2026-03-10 16:55 PDT</v>
      </c>
      <c r="D234" s="155" t="str">
        <v>2026-03-10</v>
      </c>
      <c r="E234" s="155" t="str">
        <v>March</v>
      </c>
      <c r="F234" s="154" t="str">
        <v>Accepted</v>
      </c>
      <c r="G234" s="155" t="str">
        <v>250</v>
      </c>
      <c r="H234" s="153" t="n">
        <v>250</v>
      </c>
      <c r="I234" s="155" t="str">
        <v>W</v>
      </c>
      <c r="J234" s="153" t="n">
        <v>70</v>
      </c>
      <c r="K234" s="155" t="str">
        <v>E</v>
      </c>
      <c r="L234" s="153" t="n">
        <v>14</v>
      </c>
      <c r="M234" s="153" t="n">
        <f>IF(F234="Accepted",L234*1.150779448,"")</f>
        <v>16.110912272</v>
      </c>
      <c r="N234" s="153" t="n">
        <v>17</v>
      </c>
      <c r="O234" s="153" t="n">
        <v>31</v>
      </c>
      <c r="P234" s="153" t="n">
        <f>IF(F234&lt;&gt;"Accepted","",IF(AND(N234="",O234=""),"",MAX(N234,O234)*1.150779448))</f>
        <v>35.674162888</v>
      </c>
      <c r="Q234" s="175" t="str">
        <v>KEDW 102355Z 25014G17KT 60SM FEW350 24/04 A2999 RMK AO2A PK WND 24031/24 SLP143 T02400038 10254 20206 53006</v>
      </c>
    </row>
    <row r="235" hidden="0">
      <c r="A235" s="150" t="str">
        <v>2026-03-11 00:00 UTC</v>
      </c>
      <c r="B235" s="155" t="str">
        <v>2026-03-11 00:55 UTC</v>
      </c>
      <c r="C235" s="155" t="str">
        <v>2026-03-10 17:55 PDT</v>
      </c>
      <c r="D235" s="155" t="str">
        <v>2026-03-10</v>
      </c>
      <c r="E235" s="155" t="str">
        <v>March</v>
      </c>
      <c r="F235" s="154" t="str">
        <v>Accepted</v>
      </c>
      <c r="G235" s="155" t="str">
        <v>280</v>
      </c>
      <c r="H235" s="153" t="n">
        <v>280</v>
      </c>
      <c r="I235" s="155" t="str">
        <v>W</v>
      </c>
      <c r="J235" s="153" t="n">
        <v>100</v>
      </c>
      <c r="K235" s="155" t="str">
        <v>E</v>
      </c>
      <c r="L235" s="153" t="n">
        <v>20</v>
      </c>
      <c r="M235" s="153" t="n">
        <f>IF(F235="Accepted",L235*1.150779448,"")</f>
        <v>23.01558896</v>
      </c>
      <c r="N235" s="153" t="n">
        <v>30</v>
      </c>
      <c r="O235" s="153" t="n">
        <v>33</v>
      </c>
      <c r="P235" s="153" t="n">
        <f>IF(F235&lt;&gt;"Accepted","",IF(AND(N235="",O235=""),"",MAX(N235,O235)*1.150779448))</f>
        <v>37.975721784</v>
      </c>
      <c r="Q235" s="175" t="str">
        <v>KEDW 110055Z 28020G30KT 60SM SCT370 22/03 A2999 RMK AO2A PK WND 27033/35 SLP145 T02170029</v>
      </c>
    </row>
    <row r="236" hidden="0">
      <c r="A236" s="150" t="str">
        <v>2026-03-11 01:00 UTC</v>
      </c>
      <c r="B236" s="155" t="str">
        <v>2026-03-11 01:55 UTC</v>
      </c>
      <c r="C236" s="155" t="str">
        <v>2026-03-10 18:55 PDT</v>
      </c>
      <c r="D236" s="155" t="str">
        <v>2026-03-10</v>
      </c>
      <c r="E236" s="155" t="str">
        <v>March</v>
      </c>
      <c r="F236" s="154" t="str">
        <v>Accepted</v>
      </c>
      <c r="G236" s="155" t="str">
        <v>230</v>
      </c>
      <c r="H236" s="153" t="n">
        <v>230</v>
      </c>
      <c r="I236" s="155" t="str">
        <v>SW</v>
      </c>
      <c r="J236" s="153" t="n">
        <v>50</v>
      </c>
      <c r="K236" s="155" t="str">
        <v>NE</v>
      </c>
      <c r="L236" s="153" t="n">
        <v>9</v>
      </c>
      <c r="M236" s="153" t="n">
        <f>IF(F236="Accepted",L236*1.150779448,"")</f>
        <v>10.357015032</v>
      </c>
      <c r="N236" s="163"/>
      <c r="O236" s="153" t="n">
        <v>35</v>
      </c>
      <c r="P236" s="153" t="n">
        <f>IF(F236&lt;&gt;"Accepted","",IF(AND(N236="",O236=""),"",MAX(N236,O236)*1.150779448))</f>
        <v>40.27728068</v>
      </c>
      <c r="Q236" s="175" t="str">
        <v>KEDW 110155Z 23009KT 60SM SCT350 19/05 A3003 RMK AO2A PK WND 29035/08 SLP160 T01930050</v>
      </c>
    </row>
    <row r="237" hidden="0">
      <c r="A237" s="150" t="str">
        <v>2026-03-11 02:00 UTC</v>
      </c>
      <c r="B237" s="155" t="str">
        <v>2026-03-11 02:55 UTC</v>
      </c>
      <c r="C237" s="155" t="str">
        <v>2026-03-10 19:55 PDT</v>
      </c>
      <c r="D237" s="155" t="str">
        <v>2026-03-10</v>
      </c>
      <c r="E237" s="155" t="str">
        <v>March</v>
      </c>
      <c r="F237" s="154" t="str">
        <v>Accepted</v>
      </c>
      <c r="G237" s="155" t="str">
        <v>250</v>
      </c>
      <c r="H237" s="153" t="n">
        <v>250</v>
      </c>
      <c r="I237" s="155" t="str">
        <v>W</v>
      </c>
      <c r="J237" s="153" t="n">
        <v>70</v>
      </c>
      <c r="K237" s="155" t="str">
        <v>E</v>
      </c>
      <c r="L237" s="153" t="n">
        <v>13</v>
      </c>
      <c r="M237" s="153" t="n">
        <f>IF(F237="Accepted",L237*1.150779448,"")</f>
        <v>14.960132824</v>
      </c>
      <c r="N237" s="163"/>
      <c r="O237" s="153" t="n">
        <v>28</v>
      </c>
      <c r="P237" s="153" t="n">
        <f>IF(F237&lt;&gt;"Accepted","",IF(AND(N237="",O237=""),"",MAX(N237,O237)*1.150779448))</f>
        <v>32.221824544</v>
      </c>
      <c r="Q237" s="175" t="str">
        <v>KEDW 110255Z 25013KT 40SM SCT340 19/04 A3006 RMK AO2A PK WND 28028/20 SLP170 T01860044 53020</v>
      </c>
    </row>
    <row r="238" hidden="0">
      <c r="A238" s="150" t="str">
        <v>2026-03-11 03:00 UTC</v>
      </c>
      <c r="B238" s="155" t="str">
        <v>2026-03-11 03:55 UTC</v>
      </c>
      <c r="C238" s="155" t="str">
        <v>2026-03-10 20:55 PDT</v>
      </c>
      <c r="D238" s="155" t="str">
        <v>2026-03-10</v>
      </c>
      <c r="E238" s="155" t="str">
        <v>March</v>
      </c>
      <c r="F238" s="154" t="str">
        <v>Accepted</v>
      </c>
      <c r="G238" s="155" t="str">
        <v>260</v>
      </c>
      <c r="H238" s="153" t="n">
        <v>260</v>
      </c>
      <c r="I238" s="155" t="str">
        <v>W</v>
      </c>
      <c r="J238" s="153" t="n">
        <v>80</v>
      </c>
      <c r="K238" s="155" t="str">
        <v>E</v>
      </c>
      <c r="L238" s="153" t="n">
        <v>13</v>
      </c>
      <c r="M238" s="153" t="n">
        <f>IF(F238="Accepted",L238*1.150779448,"")</f>
        <v>14.960132824</v>
      </c>
      <c r="N238" s="163"/>
      <c r="O238" s="163"/>
      <c r="P238" s="163" t="str">
        <f>IF(F238&lt;&gt;"Accepted","",IF(AND(N238="",O238=""),"",MAX(N238,O238)*1.150779448))</f>
      </c>
      <c r="Q238" s="175" t="str">
        <v>KEDW 110355Z 26013KT 40SM FEW360 17/06 A3007 RMK AO2A SLP172 T01730059</v>
      </c>
    </row>
    <row r="239" hidden="0">
      <c r="A239" s="150" t="str">
        <v>2026-03-11 04:00 UTC</v>
      </c>
      <c r="B239" s="155" t="str">
        <v>2026-03-11 04:55 UTC</v>
      </c>
      <c r="C239" s="155" t="str">
        <v>2026-03-10 21:55 PDT</v>
      </c>
      <c r="D239" s="155" t="str">
        <v>2026-03-10</v>
      </c>
      <c r="E239" s="155" t="str">
        <v>March</v>
      </c>
      <c r="F239" s="154" t="str">
        <v>Accepted</v>
      </c>
      <c r="G239" s="155" t="str">
        <v>230</v>
      </c>
      <c r="H239" s="153" t="n">
        <v>230</v>
      </c>
      <c r="I239" s="155" t="str">
        <v>SW</v>
      </c>
      <c r="J239" s="153" t="n">
        <v>50</v>
      </c>
      <c r="K239" s="155" t="str">
        <v>NE</v>
      </c>
      <c r="L239" s="153" t="n">
        <v>10</v>
      </c>
      <c r="M239" s="153" t="n">
        <f>IF(F239="Accepted",L239*1.150779448,"")</f>
        <v>11.50779448</v>
      </c>
      <c r="N239" s="163"/>
      <c r="O239" s="163"/>
      <c r="P239" s="163" t="str">
        <f>IF(F239&lt;&gt;"Accepted","",IF(AND(N239="",O239=""),"",MAX(N239,O239)*1.150779448))</f>
      </c>
      <c r="Q239" s="175" t="str">
        <v>KEDW 110455Z 23010KT 40SM FEW340 16/06 A3009 RMK AO2A SLP178 T01620058</v>
      </c>
    </row>
    <row r="240" hidden="0">
      <c r="A240" s="150" t="str">
        <v>2026-03-11 05:00 UTC</v>
      </c>
      <c r="B240" s="155" t="str">
        <v>2026-03-11 05:55 UTC</v>
      </c>
      <c r="C240" s="155" t="str">
        <v>2026-03-10 22:55 PDT</v>
      </c>
      <c r="D240" s="155" t="str">
        <v>2026-03-10</v>
      </c>
      <c r="E240" s="155" t="str">
        <v>March</v>
      </c>
      <c r="F240" s="154" t="str">
        <v>Accepted</v>
      </c>
      <c r="G240" s="155" t="str">
        <v>220</v>
      </c>
      <c r="H240" s="153" t="n">
        <v>220</v>
      </c>
      <c r="I240" s="155" t="str">
        <v>SW</v>
      </c>
      <c r="J240" s="153" t="n">
        <v>40</v>
      </c>
      <c r="K240" s="155" t="str">
        <v>NE</v>
      </c>
      <c r="L240" s="153" t="n">
        <v>12</v>
      </c>
      <c r="M240" s="153" t="n">
        <f>IF(F240="Accepted",L240*1.150779448,"")</f>
        <v>13.809353376</v>
      </c>
      <c r="N240" s="163"/>
      <c r="O240" s="163"/>
      <c r="P240" s="163" t="str">
        <f>IF(F240&lt;&gt;"Accepted","",IF(AND(N240="",O240=""),"",MAX(N240,O240)*1.150779448))</f>
      </c>
      <c r="Q240" s="175" t="str">
        <v>KEDW 110555Z AUTO 22012KT 10SM CLR 15/06 A3012 RMK AO2 SLP186 T01500060 10242 20144 52020 $</v>
      </c>
    </row>
    <row r="241" hidden="0">
      <c r="A241" s="150" t="str">
        <v>2026-03-11 06:00 UTC</v>
      </c>
      <c r="B241" s="155" t="str">
        <v>2026-03-11 06:55 UTC</v>
      </c>
      <c r="C241" s="155" t="str">
        <v>2026-03-10 23:55 PDT</v>
      </c>
      <c r="D241" s="155" t="str">
        <v>2026-03-10</v>
      </c>
      <c r="E241" s="155" t="str">
        <v>March</v>
      </c>
      <c r="F241" s="154" t="str">
        <v>Accepted</v>
      </c>
      <c r="G241" s="155" t="str">
        <v>210</v>
      </c>
      <c r="H241" s="153" t="n">
        <v>210</v>
      </c>
      <c r="I241" s="155" t="str">
        <v>SW</v>
      </c>
      <c r="J241" s="153" t="n">
        <v>30</v>
      </c>
      <c r="K241" s="155" t="str">
        <v>NE</v>
      </c>
      <c r="L241" s="153" t="n">
        <v>10</v>
      </c>
      <c r="M241" s="153" t="n">
        <f>IF(F241="Accepted",L241*1.150779448,"")</f>
        <v>11.50779448</v>
      </c>
      <c r="N241" s="163"/>
      <c r="O241" s="163"/>
      <c r="P241" s="163" t="str">
        <f>IF(F241&lt;&gt;"Accepted","",IF(AND(N241="",O241=""),"",MAX(N241,O241)*1.150779448))</f>
      </c>
      <c r="Q241" s="175" t="str">
        <v>KEDW 110655Z AUTO 21010KT 10SM CLR 15/06 A3013 RMK AO2 SLP188 T01510064 $</v>
      </c>
    </row>
    <row r="242" hidden="0">
      <c r="A242" s="150" t="str">
        <v>2026-03-11 07:00 UTC</v>
      </c>
      <c r="B242" s="155" t="str">
        <v>2026-03-11 07:55 UTC</v>
      </c>
      <c r="C242" s="155" t="str">
        <v>2026-03-11 00:55 PDT</v>
      </c>
      <c r="D242" s="155" t="str">
        <v>2026-03-11</v>
      </c>
      <c r="E242" s="155" t="str">
        <v>March</v>
      </c>
      <c r="F242" s="154" t="str">
        <v>Accepted</v>
      </c>
      <c r="G242" s="155" t="str">
        <v>190</v>
      </c>
      <c r="H242" s="153" t="n">
        <v>190</v>
      </c>
      <c r="I242" s="155" t="str">
        <v>S</v>
      </c>
      <c r="J242" s="153" t="n">
        <v>10</v>
      </c>
      <c r="K242" s="155" t="str">
        <v>N</v>
      </c>
      <c r="L242" s="153" t="n">
        <v>8</v>
      </c>
      <c r="M242" s="153" t="n">
        <f>IF(F242="Accepted",L242*1.150779448,"")</f>
        <v>9.206235584</v>
      </c>
      <c r="N242" s="163"/>
      <c r="O242" s="163"/>
      <c r="P242" s="163" t="str">
        <f>IF(F242&lt;&gt;"Accepted","",IF(AND(N242="",O242=""),"",MAX(N242,O242)*1.150779448))</f>
      </c>
      <c r="Q242" s="175" t="str">
        <v>KEDW 110755Z AUTO 19008KT 10SM CLR 13/06 A3015 RMK AO2 SLP195 T01310062 402540086 $</v>
      </c>
    </row>
    <row r="243" hidden="0">
      <c r="A243" s="150" t="str">
        <v>2026-03-11 08:00 UTC</v>
      </c>
      <c r="B243" s="155" t="str">
        <v>2026-03-11 08:55 UTC</v>
      </c>
      <c r="C243" s="155" t="str">
        <v>2026-03-11 01:55 PDT</v>
      </c>
      <c r="D243" s="155" t="str">
        <v>2026-03-11</v>
      </c>
      <c r="E243" s="155" t="str">
        <v>March</v>
      </c>
      <c r="F243" s="154" t="str">
        <v>Accepted</v>
      </c>
      <c r="G243" s="155" t="str">
        <v>210</v>
      </c>
      <c r="H243" s="153" t="n">
        <v>210</v>
      </c>
      <c r="I243" s="155" t="str">
        <v>SW</v>
      </c>
      <c r="J243" s="153" t="n">
        <v>30</v>
      </c>
      <c r="K243" s="155" t="str">
        <v>NE</v>
      </c>
      <c r="L243" s="153" t="n">
        <v>5</v>
      </c>
      <c r="M243" s="153" t="n">
        <f>IF(F243="Accepted",L243*1.150779448,"")</f>
        <v>5.75389724</v>
      </c>
      <c r="N243" s="163"/>
      <c r="O243" s="163"/>
      <c r="P243" s="163" t="str">
        <f>IF(F243&lt;&gt;"Accepted","",IF(AND(N243="",O243=""),"",MAX(N243,O243)*1.150779448))</f>
      </c>
      <c r="Q243" s="175" t="str">
        <v>KEDW 110855Z AUTO 21005KT 10SM CLR 12/06 A3016 RMK AO2 SLP200 T01150062 52014 $</v>
      </c>
    </row>
    <row r="244" hidden="0">
      <c r="A244" s="150" t="str">
        <v>2026-03-11 09:00 UTC</v>
      </c>
      <c r="B244" s="155" t="str">
        <v>2026-03-11 09:55 UTC</v>
      </c>
      <c r="C244" s="155" t="str">
        <v>2026-03-11 02:55 PDT</v>
      </c>
      <c r="D244" s="155" t="str">
        <v>2026-03-11</v>
      </c>
      <c r="E244" s="155" t="str">
        <v>March</v>
      </c>
      <c r="F244" s="154" t="str">
        <v>Accepted</v>
      </c>
      <c r="G244" s="155" t="str">
        <v>210</v>
      </c>
      <c r="H244" s="153" t="n">
        <v>210</v>
      </c>
      <c r="I244" s="155" t="str">
        <v>SW</v>
      </c>
      <c r="J244" s="153" t="n">
        <v>30</v>
      </c>
      <c r="K244" s="155" t="str">
        <v>NE</v>
      </c>
      <c r="L244" s="153" t="n">
        <v>7</v>
      </c>
      <c r="M244" s="153" t="n">
        <f>IF(F244="Accepted",L244*1.150779448,"")</f>
        <v>8.055456136</v>
      </c>
      <c r="N244" s="163"/>
      <c r="O244" s="163"/>
      <c r="P244" s="163" t="str">
        <f>IF(F244&lt;&gt;"Accepted","",IF(AND(N244="",O244=""),"",MAX(N244,O244)*1.150779448))</f>
      </c>
      <c r="Q244" s="175" t="str">
        <v>KEDW 110955Z AUTO 21007KT 10SM CLR 11/07 A3018 RMK AO2 SLP207 T01050066 $</v>
      </c>
    </row>
    <row r="245" hidden="0">
      <c r="A245" s="150" t="str">
        <v>2026-03-11 10:00 UTC</v>
      </c>
      <c r="B245" s="155" t="str">
        <v>2026-03-11 10:55 UTC</v>
      </c>
      <c r="C245" s="155" t="str">
        <v>2026-03-11 03:55 PDT</v>
      </c>
      <c r="D245" s="155" t="str">
        <v>2026-03-11</v>
      </c>
      <c r="E245" s="155" t="str">
        <v>March</v>
      </c>
      <c r="F245" s="154" t="str">
        <v>Accepted</v>
      </c>
      <c r="G245" s="155" t="str">
        <v>300</v>
      </c>
      <c r="H245" s="153" t="n">
        <v>300</v>
      </c>
      <c r="I245" s="155" t="str">
        <v>NW</v>
      </c>
      <c r="J245" s="153" t="n">
        <v>120</v>
      </c>
      <c r="K245" s="155" t="str">
        <v>SE</v>
      </c>
      <c r="L245" s="153" t="n">
        <v>3</v>
      </c>
      <c r="M245" s="153" t="n">
        <f>IF(F245="Accepted",L245*1.150779448,"")</f>
        <v>3.452338344</v>
      </c>
      <c r="N245" s="163"/>
      <c r="O245" s="163"/>
      <c r="P245" s="163" t="str">
        <f>IF(F245&lt;&gt;"Accepted","",IF(AND(N245="",O245=""),"",MAX(N245,O245)*1.150779448))</f>
      </c>
      <c r="Q245" s="175" t="str">
        <v>KEDW 111055Z AUTO 30003KT 10SM CLR 09/06 A3018 RMK AO2 SLP208 T00910060 $</v>
      </c>
    </row>
    <row r="246" hidden="0">
      <c r="A246" s="150" t="str">
        <v>2026-03-11 11:00 UTC</v>
      </c>
      <c r="B246" s="155" t="str">
        <v>2026-03-11 11:55 UTC</v>
      </c>
      <c r="C246" s="155" t="str">
        <v>2026-03-11 04:55 PDT</v>
      </c>
      <c r="D246" s="155" t="str">
        <v>2026-03-11</v>
      </c>
      <c r="E246" s="155" t="str">
        <v>March</v>
      </c>
      <c r="F246" s="154" t="str">
        <v>Accepted</v>
      </c>
      <c r="G246" s="155" t="str">
        <v>250</v>
      </c>
      <c r="H246" s="153" t="n">
        <v>250</v>
      </c>
      <c r="I246" s="155" t="str">
        <v>W</v>
      </c>
      <c r="J246" s="153" t="n">
        <v>70</v>
      </c>
      <c r="K246" s="155" t="str">
        <v>E</v>
      </c>
      <c r="L246" s="153" t="n">
        <v>4</v>
      </c>
      <c r="M246" s="153" t="n">
        <f>IF(F246="Accepted",L246*1.150779448,"")</f>
        <v>4.603117792</v>
      </c>
      <c r="N246" s="163"/>
      <c r="O246" s="163"/>
      <c r="P246" s="163" t="str">
        <f>IF(F246&lt;&gt;"Accepted","",IF(AND(N246="",O246=""),"",MAX(N246,O246)*1.150779448))</f>
      </c>
      <c r="Q246" s="175" t="str">
        <v>KEDW 111155Z AUTO 25004KT 10SM CLR 08/05 A3019 RMK AO2 SLP213 T00820051 10155 20077 52009 $</v>
      </c>
    </row>
    <row r="247" hidden="0">
      <c r="A247" s="150" t="str">
        <v>2026-03-11 12:00 UTC</v>
      </c>
      <c r="B247" s="155" t="str">
        <v>2026-03-11 12:55 UTC</v>
      </c>
      <c r="C247" s="155" t="str">
        <v>2026-03-11 05:55 PDT</v>
      </c>
      <c r="D247" s="155" t="str">
        <v>2026-03-11</v>
      </c>
      <c r="E247" s="155" t="str">
        <v>March</v>
      </c>
      <c r="F247" s="154" t="str">
        <v>Accepted</v>
      </c>
      <c r="G247" s="155" t="str">
        <v>000</v>
      </c>
      <c r="H247" s="153" t="n">
        <v>0</v>
      </c>
      <c r="I247" s="155" t="str">
        <v>Calm</v>
      </c>
      <c r="J247" s="153" t="n">
        <v>180</v>
      </c>
      <c r="K247" s="155" t="str">
        <v>Calm</v>
      </c>
      <c r="L247" s="153" t="n">
        <v>0</v>
      </c>
      <c r="M247" s="153" t="n">
        <f>IF(F247="Accepted",L247*1.150779448,"")</f>
        <v>0</v>
      </c>
      <c r="N247" s="163"/>
      <c r="O247" s="163"/>
      <c r="P247" s="163" t="str">
        <f>IF(F247&lt;&gt;"Accepted","",IF(AND(N247="",O247=""),"",MAX(N247,O247)*1.150779448))</f>
      </c>
      <c r="Q247" s="175" t="str">
        <v>KEDW 111255Z 00000KT 40SM CLR 07/05 A3021 RMK AO2A SLP223 T00710047</v>
      </c>
    </row>
    <row r="248" hidden="0">
      <c r="A248" s="150" t="str">
        <v>2026-03-11 13:00 UTC</v>
      </c>
      <c r="B248" s="155" t="str">
        <v>2026-03-11 13:55 UTC</v>
      </c>
      <c r="C248" s="155" t="str">
        <v>2026-03-11 06:55 PDT</v>
      </c>
      <c r="D248" s="155" t="str">
        <v>2026-03-11</v>
      </c>
      <c r="E248" s="155" t="str">
        <v>March</v>
      </c>
      <c r="F248" s="154" t="str">
        <v>Accepted</v>
      </c>
      <c r="G248" s="155" t="str">
        <v>000</v>
      </c>
      <c r="H248" s="153" t="n">
        <v>0</v>
      </c>
      <c r="I248" s="155" t="str">
        <v>Calm</v>
      </c>
      <c r="J248" s="153" t="n">
        <v>180</v>
      </c>
      <c r="K248" s="155" t="str">
        <v>Calm</v>
      </c>
      <c r="L248" s="153" t="n">
        <v>0</v>
      </c>
      <c r="M248" s="153" t="n">
        <f>IF(F248="Accepted",L248*1.150779448,"")</f>
        <v>0</v>
      </c>
      <c r="N248" s="163"/>
      <c r="O248" s="163"/>
      <c r="P248" s="163" t="str">
        <f>IF(F248&lt;&gt;"Accepted","",IF(AND(N248="",O248=""),"",MAX(N248,O248)*1.150779448))</f>
      </c>
      <c r="Q248" s="175" t="str">
        <v>KEDW 111355Z 00000KT 50SM CLR 07/04 A3023 RMK AO2A SLP232 T00710042</v>
      </c>
    </row>
    <row r="249" hidden="0">
      <c r="A249" s="150" t="str">
        <v>2026-03-11 14:00 UTC</v>
      </c>
      <c r="B249" s="155" t="str">
        <v>2026-03-11 14:55 UTC</v>
      </c>
      <c r="C249" s="155" t="str">
        <v>2026-03-11 07:55 PDT</v>
      </c>
      <c r="D249" s="155" t="str">
        <v>2026-03-11</v>
      </c>
      <c r="E249" s="155" t="str">
        <v>March</v>
      </c>
      <c r="F249" s="154" t="str">
        <v>Accepted</v>
      </c>
      <c r="G249" s="155" t="str">
        <v>000</v>
      </c>
      <c r="H249" s="153" t="n">
        <v>0</v>
      </c>
      <c r="I249" s="155" t="str">
        <v>Calm</v>
      </c>
      <c r="J249" s="153" t="n">
        <v>180</v>
      </c>
      <c r="K249" s="155" t="str">
        <v>Calm</v>
      </c>
      <c r="L249" s="153" t="n">
        <v>0</v>
      </c>
      <c r="M249" s="153" t="n">
        <f>IF(F249="Accepted",L249*1.150779448,"")</f>
        <v>0</v>
      </c>
      <c r="N249" s="163"/>
      <c r="O249" s="163"/>
      <c r="P249" s="163" t="str">
        <f>IF(F249&lt;&gt;"Accepted","",IF(AND(N249="",O249=""),"",MAX(N249,O249)*1.150779448))</f>
      </c>
      <c r="Q249" s="175" t="str">
        <v>KEDW 111455Z 00000KT 40SM CLR 07/05 A3025 RMK AO2A SLP238 T00740045 52018</v>
      </c>
    </row>
    <row r="250" hidden="0">
      <c r="A250" s="150" t="str">
        <v>2026-03-11 15:00 UTC</v>
      </c>
      <c r="B250" s="155" t="str">
        <v>2026-03-11 15:55 UTC</v>
      </c>
      <c r="C250" s="155" t="str">
        <v>2026-03-11 08:55 PDT</v>
      </c>
      <c r="D250" s="155" t="str">
        <v>2026-03-11</v>
      </c>
      <c r="E250" s="155" t="str">
        <v>March</v>
      </c>
      <c r="F250" s="154" t="str">
        <v>Accepted</v>
      </c>
      <c r="G250" s="155" t="str">
        <v>000</v>
      </c>
      <c r="H250" s="153" t="n">
        <v>0</v>
      </c>
      <c r="I250" s="155" t="str">
        <v>Calm</v>
      </c>
      <c r="J250" s="153" t="n">
        <v>180</v>
      </c>
      <c r="K250" s="155" t="str">
        <v>Calm</v>
      </c>
      <c r="L250" s="153" t="n">
        <v>0</v>
      </c>
      <c r="M250" s="153" t="n">
        <f>IF(F250="Accepted",L250*1.150779448,"")</f>
        <v>0</v>
      </c>
      <c r="N250" s="163"/>
      <c r="O250" s="163"/>
      <c r="P250" s="163" t="str">
        <f>IF(F250&lt;&gt;"Accepted","",IF(AND(N250="",O250=""),"",MAX(N250,O250)*1.150779448))</f>
      </c>
      <c r="Q250" s="175" t="str">
        <v>KEDW 111555Z 00000KT 40SM CLR 11/06 A3028 RMK AO2A SLP247 T01060058</v>
      </c>
    </row>
    <row r="251" hidden="0">
      <c r="A251" s="150" t="str">
        <v>2026-03-11 16:00 UTC</v>
      </c>
      <c r="B251" s="155" t="str">
        <v>2026-03-11 16:55 UTC</v>
      </c>
      <c r="C251" s="155" t="str">
        <v>2026-03-11 09:55 PDT</v>
      </c>
      <c r="D251" s="155" t="str">
        <v>2026-03-11</v>
      </c>
      <c r="E251" s="155" t="str">
        <v>March</v>
      </c>
      <c r="F251" s="154" t="str">
        <v>Accepted</v>
      </c>
      <c r="G251" s="155" t="str">
        <v>000</v>
      </c>
      <c r="H251" s="153" t="n">
        <v>0</v>
      </c>
      <c r="I251" s="155" t="str">
        <v>Calm</v>
      </c>
      <c r="J251" s="153" t="n">
        <v>180</v>
      </c>
      <c r="K251" s="155" t="str">
        <v>Calm</v>
      </c>
      <c r="L251" s="153" t="n">
        <v>0</v>
      </c>
      <c r="M251" s="153" t="n">
        <f>IF(F251="Accepted",L251*1.150779448,"")</f>
        <v>0</v>
      </c>
      <c r="N251" s="163"/>
      <c r="O251" s="163"/>
      <c r="P251" s="163" t="str">
        <f>IF(F251&lt;&gt;"Accepted","",IF(AND(N251="",O251=""),"",MAX(N251,O251)*1.150779448))</f>
      </c>
      <c r="Q251" s="175" t="str">
        <v>KEDW 111655Z 00000KT 40SM CLR 13/07 A3030 RMK AO2A SLP253 T01270067</v>
      </c>
    </row>
    <row r="252" hidden="0">
      <c r="A252" s="150" t="str">
        <v>2026-03-11 17:00 UTC</v>
      </c>
      <c r="B252" s="155" t="str">
        <v>2026-03-11 17:55 UTC</v>
      </c>
      <c r="C252" s="155" t="str">
        <v>2026-03-11 10:55 PDT</v>
      </c>
      <c r="D252" s="155" t="str">
        <v>2026-03-11</v>
      </c>
      <c r="E252" s="155" t="str">
        <v>March</v>
      </c>
      <c r="F252" s="154" t="str">
        <v>Accepted</v>
      </c>
      <c r="G252" s="155" t="str">
        <v>060</v>
      </c>
      <c r="H252" s="153" t="n">
        <v>60</v>
      </c>
      <c r="I252" s="155" t="str">
        <v>NE</v>
      </c>
      <c r="J252" s="153" t="n">
        <v>240</v>
      </c>
      <c r="K252" s="155" t="str">
        <v>SW</v>
      </c>
      <c r="L252" s="153" t="n">
        <v>3</v>
      </c>
      <c r="M252" s="153" t="n">
        <f>IF(F252="Accepted",L252*1.150779448,"")</f>
        <v>3.452338344</v>
      </c>
      <c r="N252" s="163"/>
      <c r="O252" s="163"/>
      <c r="P252" s="163" t="str">
        <f>IF(F252&lt;&gt;"Accepted","",IF(AND(N252="",O252=""),"",MAX(N252,O252)*1.150779448))</f>
      </c>
      <c r="Q252" s="175" t="str">
        <v>KEDW 111755Z 06003KT 40SM CLR 17/08 A3030 RMK AO2A SLP251 T01710080 10171 20059 51015</v>
      </c>
    </row>
    <row r="253" hidden="0">
      <c r="A253" s="150" t="str">
        <v>2026-03-11 18:00 UTC</v>
      </c>
      <c r="B253" s="155" t="str">
        <v>2026-03-11 18:55 UTC</v>
      </c>
      <c r="C253" s="155" t="str">
        <v>2026-03-11 11:55 PDT</v>
      </c>
      <c r="D253" s="155" t="str">
        <v>2026-03-11</v>
      </c>
      <c r="E253" s="155" t="str">
        <v>March</v>
      </c>
      <c r="F253" s="154" t="str">
        <v>Accepted</v>
      </c>
      <c r="G253" s="155" t="str">
        <v>050</v>
      </c>
      <c r="H253" s="153" t="n">
        <v>50</v>
      </c>
      <c r="I253" s="155" t="str">
        <v>NE</v>
      </c>
      <c r="J253" s="153" t="n">
        <v>230</v>
      </c>
      <c r="K253" s="155" t="str">
        <v>SW</v>
      </c>
      <c r="L253" s="153" t="n">
        <v>4</v>
      </c>
      <c r="M253" s="153" t="n">
        <f>IF(F253="Accepted",L253*1.150779448,"")</f>
        <v>4.603117792</v>
      </c>
      <c r="N253" s="163"/>
      <c r="O253" s="163"/>
      <c r="P253" s="163" t="str">
        <f>IF(F253&lt;&gt;"Accepted","",IF(AND(N253="",O253=""),"",MAX(N253,O253)*1.150779448))</f>
      </c>
      <c r="Q253" s="175" t="str">
        <v>KEDW 111855Z 05004KT 40SM CLR 20/08 A3030 RMK AO2A SLP248 T02000077</v>
      </c>
    </row>
    <row r="254" hidden="0">
      <c r="A254" s="150" t="str">
        <v>2026-03-11 19:00 UTC</v>
      </c>
      <c r="B254" s="155" t="str">
        <v>2026-03-11 19:55 UTC</v>
      </c>
      <c r="C254" s="155" t="str">
        <v>2026-03-11 12:55 PDT</v>
      </c>
      <c r="D254" s="155" t="str">
        <v>2026-03-11</v>
      </c>
      <c r="E254" s="155" t="str">
        <v>March</v>
      </c>
      <c r="F254" s="154" t="str">
        <v>Accepted</v>
      </c>
      <c r="G254" s="155" t="str">
        <v>070</v>
      </c>
      <c r="H254" s="153" t="n">
        <v>70</v>
      </c>
      <c r="I254" s="155" t="str">
        <v>E</v>
      </c>
      <c r="J254" s="153" t="n">
        <v>250</v>
      </c>
      <c r="K254" s="155" t="str">
        <v>W</v>
      </c>
      <c r="L254" s="153" t="n">
        <v>3</v>
      </c>
      <c r="M254" s="153" t="n">
        <f>IF(F254="Accepted",L254*1.150779448,"")</f>
        <v>3.452338344</v>
      </c>
      <c r="N254" s="163"/>
      <c r="O254" s="163"/>
      <c r="P254" s="163" t="str">
        <f>IF(F254&lt;&gt;"Accepted","",IF(AND(N254="",O254=""),"",MAX(N254,O254)*1.150779448))</f>
      </c>
      <c r="Q254" s="175" t="str">
        <v>KEDW 111955Z 07003KT 50SM CLR 23/06 A3029 RMK AO2A SLP245 T02250058</v>
      </c>
    </row>
    <row r="255" hidden="0">
      <c r="A255" s="150" t="str">
        <v>2026-03-11 20:00 UTC</v>
      </c>
      <c r="B255" s="155" t="str">
        <v>2026-03-11 20:55 UTC</v>
      </c>
      <c r="C255" s="155" t="str">
        <v>2026-03-11 13:55 PDT</v>
      </c>
      <c r="D255" s="155" t="str">
        <v>2026-03-11</v>
      </c>
      <c r="E255" s="155" t="str">
        <v>March</v>
      </c>
      <c r="F255" s="154" t="str">
        <v>Accepted</v>
      </c>
      <c r="G255" s="155" t="str">
        <v>040</v>
      </c>
      <c r="H255" s="153" t="n">
        <v>40</v>
      </c>
      <c r="I255" s="155" t="str">
        <v>NE</v>
      </c>
      <c r="J255" s="153" t="n">
        <v>220</v>
      </c>
      <c r="K255" s="155" t="str">
        <v>SW</v>
      </c>
      <c r="L255" s="153" t="n">
        <v>3</v>
      </c>
      <c r="M255" s="153" t="n">
        <f>IF(F255="Accepted",L255*1.150779448,"")</f>
        <v>3.452338344</v>
      </c>
      <c r="N255" s="163"/>
      <c r="O255" s="163"/>
      <c r="P255" s="163" t="str">
        <f>IF(F255&lt;&gt;"Accepted","",IF(AND(N255="",O255=""),"",MAX(N255,O255)*1.150779448))</f>
      </c>
      <c r="Q255" s="175" t="str">
        <v>KEDW 112055Z 04003KT 80SM CLR 24/05 A3027 RMK AO2A SLP238 T02370051 58008</v>
      </c>
    </row>
    <row r="256" hidden="0">
      <c r="A256" s="150" t="str">
        <v>2026-03-11 21:00 UTC</v>
      </c>
      <c r="B256" s="155" t="str">
        <v>2026-03-11 21:55 UTC</v>
      </c>
      <c r="C256" s="155" t="str">
        <v>2026-03-11 14:55 PDT</v>
      </c>
      <c r="D256" s="155" t="str">
        <v>2026-03-11</v>
      </c>
      <c r="E256" s="155" t="str">
        <v>March</v>
      </c>
      <c r="F256" s="154" t="str">
        <v>Accepted</v>
      </c>
      <c r="G256" s="155" t="str">
        <v>000</v>
      </c>
      <c r="H256" s="153" t="n">
        <v>0</v>
      </c>
      <c r="I256" s="155" t="str">
        <v>Calm</v>
      </c>
      <c r="J256" s="153" t="n">
        <v>180</v>
      </c>
      <c r="K256" s="155" t="str">
        <v>Calm</v>
      </c>
      <c r="L256" s="153" t="n">
        <v>0</v>
      </c>
      <c r="M256" s="153" t="n">
        <f>IF(F256="Accepted",L256*1.150779448,"")</f>
        <v>0</v>
      </c>
      <c r="N256" s="163"/>
      <c r="O256" s="163"/>
      <c r="P256" s="163" t="str">
        <f>IF(F256&lt;&gt;"Accepted","",IF(AND(N256="",O256=""),"",MAX(N256,O256)*1.150779448))</f>
      </c>
      <c r="Q256" s="175" t="str">
        <v>KEDW 112155Z 00000KT 80SM CLR 25/01 A3025 RMK AO2A SLP231 T02540008</v>
      </c>
    </row>
    <row r="257" hidden="0">
      <c r="A257" s="150" t="str">
        <v>2026-03-11 22:00 UTC</v>
      </c>
      <c r="B257" s="155" t="str">
        <v>2026-03-11 22:55 UTC</v>
      </c>
      <c r="C257" s="155" t="str">
        <v>2026-03-11 15:55 PDT</v>
      </c>
      <c r="D257" s="155" t="str">
        <v>2026-03-11</v>
      </c>
      <c r="E257" s="155" t="str">
        <v>March</v>
      </c>
      <c r="F257" s="154" t="str">
        <v>Accepted</v>
      </c>
      <c r="G257" s="155" t="str">
        <v>000</v>
      </c>
      <c r="H257" s="153" t="n">
        <v>0</v>
      </c>
      <c r="I257" s="155" t="str">
        <v>Calm</v>
      </c>
      <c r="J257" s="153" t="n">
        <v>180</v>
      </c>
      <c r="K257" s="155" t="str">
        <v>Calm</v>
      </c>
      <c r="L257" s="153" t="n">
        <v>0</v>
      </c>
      <c r="M257" s="153" t="n">
        <f>IF(F257="Accepted",L257*1.150779448,"")</f>
        <v>0</v>
      </c>
      <c r="N257" s="163"/>
      <c r="O257" s="163"/>
      <c r="P257" s="163" t="str">
        <f>IF(F257&lt;&gt;"Accepted","",IF(AND(N257="",O257=""),"",MAX(N257,O257)*1.150779448))</f>
      </c>
      <c r="Q257" s="175" t="str">
        <v>KEDW 112255Z AUTO 00000KT 10SM CLR 26/00 A3024 RMK AO2 SLP228 T02580004 $</v>
      </c>
    </row>
    <row r="258" hidden="0">
      <c r="A258" s="150" t="str">
        <v>2026-03-11 23:00 UTC</v>
      </c>
      <c r="B258" s="155" t="str">
        <v>2026-03-11 23:55 UTC</v>
      </c>
      <c r="C258" s="155" t="str">
        <v>2026-03-11 16:55 PDT</v>
      </c>
      <c r="D258" s="155" t="str">
        <v>2026-03-11</v>
      </c>
      <c r="E258" s="155" t="str">
        <v>March</v>
      </c>
      <c r="F258" s="154" t="str">
        <v>Accepted</v>
      </c>
      <c r="G258" s="155" t="str">
        <v>090</v>
      </c>
      <c r="H258" s="153" t="n">
        <v>90</v>
      </c>
      <c r="I258" s="155" t="str">
        <v>E</v>
      </c>
      <c r="J258" s="153" t="n">
        <v>270</v>
      </c>
      <c r="K258" s="155" t="str">
        <v>W</v>
      </c>
      <c r="L258" s="153" t="n">
        <v>3</v>
      </c>
      <c r="M258" s="153" t="n">
        <f>IF(F258="Accepted",L258*1.150779448,"")</f>
        <v>3.452338344</v>
      </c>
      <c r="N258" s="163"/>
      <c r="O258" s="163"/>
      <c r="P258" s="163" t="str">
        <f>IF(F258&lt;&gt;"Accepted","",IF(AND(N258="",O258=""),"",MAX(N258,O258)*1.150779448))</f>
      </c>
      <c r="Q258" s="175" t="str">
        <v>KEDW 112355Z 09003KT 90SM CLR 26/M02 A3023 RMK AO2A SLP226 T02611017 10265 20172 57014</v>
      </c>
    </row>
    <row r="259" hidden="0">
      <c r="A259" s="150" t="str">
        <v>2026-03-12 00:00 UTC</v>
      </c>
      <c r="B259" s="155" t="str">
        <v>2026-03-12 00:55 UTC</v>
      </c>
      <c r="C259" s="155" t="str">
        <v>2026-03-11 17:55 PDT</v>
      </c>
      <c r="D259" s="155" t="str">
        <v>2026-03-11</v>
      </c>
      <c r="E259" s="155" t="str">
        <v>March</v>
      </c>
      <c r="F259" s="154" t="str">
        <v>Accepted</v>
      </c>
      <c r="G259" s="155" t="str">
        <v>000</v>
      </c>
      <c r="H259" s="153" t="n">
        <v>0</v>
      </c>
      <c r="I259" s="155" t="str">
        <v>Calm</v>
      </c>
      <c r="J259" s="153" t="n">
        <v>180</v>
      </c>
      <c r="K259" s="155" t="str">
        <v>Calm</v>
      </c>
      <c r="L259" s="153" t="n">
        <v>0</v>
      </c>
      <c r="M259" s="153" t="n">
        <f>IF(F259="Accepted",L259*1.150779448,"")</f>
        <v>0</v>
      </c>
      <c r="N259" s="163"/>
      <c r="O259" s="163"/>
      <c r="P259" s="163" t="str">
        <f>IF(F259&lt;&gt;"Accepted","",IF(AND(N259="",O259=""),"",MAX(N259,O259)*1.150779448))</f>
      </c>
      <c r="Q259" s="175" t="str">
        <v>KEDW 120055Z 00000KT 90SM CLR 26/M04 A3023 RMK AO2A SLP226 T02591037</v>
      </c>
    </row>
    <row r="260" hidden="0">
      <c r="A260" s="150" t="str">
        <v>2026-03-12 01:00 UTC</v>
      </c>
      <c r="B260" s="155" t="str">
        <v>2026-03-12 01:55 UTC</v>
      </c>
      <c r="C260" s="155" t="str">
        <v>2026-03-11 18:55 PDT</v>
      </c>
      <c r="D260" s="155" t="str">
        <v>2026-03-11</v>
      </c>
      <c r="E260" s="155" t="str">
        <v>March</v>
      </c>
      <c r="F260" s="154" t="str">
        <v>Accepted</v>
      </c>
      <c r="G260" s="155" t="str">
        <v>280</v>
      </c>
      <c r="H260" s="153" t="n">
        <v>280</v>
      </c>
      <c r="I260" s="155" t="str">
        <v>W</v>
      </c>
      <c r="J260" s="153" t="n">
        <v>100</v>
      </c>
      <c r="K260" s="155" t="str">
        <v>E</v>
      </c>
      <c r="L260" s="153" t="n">
        <v>9</v>
      </c>
      <c r="M260" s="153" t="n">
        <f>IF(F260="Accepted",L260*1.150779448,"")</f>
        <v>10.357015032</v>
      </c>
      <c r="N260" s="163"/>
      <c r="O260" s="163"/>
      <c r="P260" s="163" t="str">
        <f>IF(F260&lt;&gt;"Accepted","",IF(AND(N260="",O260=""),"",MAX(N260,O260)*1.150779448))</f>
      </c>
      <c r="Q260" s="175" t="str">
        <v>KEDW 120155Z 28009KT 60SM CLR 23/06 A3023 RMK AO2A SLP229 T02270056</v>
      </c>
    </row>
    <row r="261" hidden="0">
      <c r="A261" s="150" t="str">
        <v>2026-03-12 02:00 UTC</v>
      </c>
      <c r="B261" s="155" t="str">
        <v>2026-03-12 02:55 UTC</v>
      </c>
      <c r="C261" s="155" t="str">
        <v>2026-03-11 19:55 PDT</v>
      </c>
      <c r="D261" s="155" t="str">
        <v>2026-03-11</v>
      </c>
      <c r="E261" s="155" t="str">
        <v>March</v>
      </c>
      <c r="F261" s="154" t="str">
        <v>Accepted</v>
      </c>
      <c r="G261" s="155" t="str">
        <v>290</v>
      </c>
      <c r="H261" s="153" t="n">
        <v>290</v>
      </c>
      <c r="I261" s="155" t="str">
        <v>W</v>
      </c>
      <c r="J261" s="153" t="n">
        <v>110</v>
      </c>
      <c r="K261" s="155" t="str">
        <v>E</v>
      </c>
      <c r="L261" s="153" t="n">
        <v>13</v>
      </c>
      <c r="M261" s="153" t="n">
        <f>IF(F261="Accepted",L261*1.150779448,"")</f>
        <v>14.960132824</v>
      </c>
      <c r="N261" s="163"/>
      <c r="O261" s="163"/>
      <c r="P261" s="163" t="str">
        <f>IF(F261&lt;&gt;"Accepted","",IF(AND(N261="",O261=""),"",MAX(N261,O261)*1.150779448))</f>
      </c>
      <c r="Q261" s="175" t="str">
        <v>KEDW 120255Z 29013KT 40SM CLR 19/07 A3024 RMK AO2A SLP235 T01940072 53004</v>
      </c>
    </row>
    <row r="262" hidden="0">
      <c r="A262" s="150" t="str">
        <v>2026-03-12 03:00 UTC</v>
      </c>
      <c r="B262" s="155" t="str">
        <v>2026-03-12 03:55 UTC</v>
      </c>
      <c r="C262" s="155" t="str">
        <v>2026-03-11 20:55 PDT</v>
      </c>
      <c r="D262" s="155" t="str">
        <v>2026-03-11</v>
      </c>
      <c r="E262" s="155" t="str">
        <v>March</v>
      </c>
      <c r="F262" s="154" t="str">
        <v>Accepted</v>
      </c>
      <c r="G262" s="155" t="str">
        <v>160</v>
      </c>
      <c r="H262" s="153" t="n">
        <v>160</v>
      </c>
      <c r="I262" s="155" t="str">
        <v>S</v>
      </c>
      <c r="J262" s="153" t="n">
        <v>340</v>
      </c>
      <c r="K262" s="155" t="str">
        <v>N</v>
      </c>
      <c r="L262" s="153" t="n">
        <v>8</v>
      </c>
      <c r="M262" s="153" t="n">
        <f>IF(F262="Accepted",L262*1.150779448,"")</f>
        <v>9.206235584</v>
      </c>
      <c r="N262" s="163"/>
      <c r="O262" s="163"/>
      <c r="P262" s="163" t="str">
        <f>IF(F262&lt;&gt;"Accepted","",IF(AND(N262="",O262=""),"",MAX(N262,O262)*1.150779448))</f>
      </c>
      <c r="Q262" s="175" t="str">
        <v>KEDW 120355Z 16008KT 40SM CLR 17/07 A3026 RMK AO2A SLP240 T01740072</v>
      </c>
    </row>
    <row r="263" hidden="0">
      <c r="A263" s="150" t="str">
        <v>2026-03-12 04:00 UTC</v>
      </c>
      <c r="B263" s="155" t="str">
        <v>2026-03-12 04:55 UTC</v>
      </c>
      <c r="C263" s="155" t="str">
        <v>2026-03-11 21:55 PDT</v>
      </c>
      <c r="D263" s="155" t="str">
        <v>2026-03-11</v>
      </c>
      <c r="E263" s="155" t="str">
        <v>March</v>
      </c>
      <c r="F263" s="154" t="str">
        <v>Accepted</v>
      </c>
      <c r="G263" s="155" t="str">
        <v>190</v>
      </c>
      <c r="H263" s="153" t="n">
        <v>190</v>
      </c>
      <c r="I263" s="155" t="str">
        <v>S</v>
      </c>
      <c r="J263" s="153" t="n">
        <v>10</v>
      </c>
      <c r="K263" s="155" t="str">
        <v>N</v>
      </c>
      <c r="L263" s="153" t="n">
        <v>4</v>
      </c>
      <c r="M263" s="153" t="n">
        <f>IF(F263="Accepted",L263*1.150779448,"")</f>
        <v>4.603117792</v>
      </c>
      <c r="N263" s="163"/>
      <c r="O263" s="163"/>
      <c r="P263" s="163" t="str">
        <f>IF(F263&lt;&gt;"Accepted","",IF(AND(N263="",O263=""),"",MAX(N263,O263)*1.150779448))</f>
      </c>
      <c r="Q263" s="175" t="str">
        <v>KEDW 120455Z 19004KT 40SM CLR 14/07 A3028 RMK AO2A SLP249 T01430069</v>
      </c>
    </row>
    <row r="264" hidden="0">
      <c r="A264" s="150" t="str">
        <v>2026-03-12 05:00 UTC</v>
      </c>
      <c r="B264" s="155" t="str">
        <v>2026-03-12 05:55 UTC</v>
      </c>
      <c r="C264" s="155" t="str">
        <v>2026-03-11 22:55 PDT</v>
      </c>
      <c r="D264" s="155" t="str">
        <v>2026-03-11</v>
      </c>
      <c r="E264" s="155" t="str">
        <v>March</v>
      </c>
      <c r="F264" s="154" t="str">
        <v>Accepted</v>
      </c>
      <c r="G264" s="155" t="str">
        <v>200</v>
      </c>
      <c r="H264" s="153" t="n">
        <v>200</v>
      </c>
      <c r="I264" s="155" t="str">
        <v>S</v>
      </c>
      <c r="J264" s="153" t="n">
        <v>20</v>
      </c>
      <c r="K264" s="155" t="str">
        <v>N</v>
      </c>
      <c r="L264" s="153" t="n">
        <v>6</v>
      </c>
      <c r="M264" s="153" t="n">
        <f>IF(F264="Accepted",L264*1.150779448,"")</f>
        <v>6.904676688</v>
      </c>
      <c r="N264" s="163"/>
      <c r="O264" s="163"/>
      <c r="P264" s="163" t="str">
        <f>IF(F264&lt;&gt;"Accepted","",IF(AND(N264="",O264=""),"",MAX(N264,O264)*1.150779448))</f>
      </c>
      <c r="Q264" s="175" t="str">
        <v>KEDW 120555Z AUTO 20006KT 10SM CLR 13/07 A3030 RMK AO2 SLP253 T01340067 10266 20134 52020 $</v>
      </c>
    </row>
    <row r="265" hidden="0">
      <c r="A265" s="150" t="str">
        <v>2026-03-12 06:00 UTC</v>
      </c>
      <c r="B265" s="155" t="str">
        <v>2026-03-12 06:55 UTC</v>
      </c>
      <c r="C265" s="155" t="str">
        <v>2026-03-11 23:55 PDT</v>
      </c>
      <c r="D265" s="155" t="str">
        <v>2026-03-11</v>
      </c>
      <c r="E265" s="155" t="str">
        <v>March</v>
      </c>
      <c r="F265" s="154" t="str">
        <v>Accepted</v>
      </c>
      <c r="G265" s="155" t="str">
        <v>240</v>
      </c>
      <c r="H265" s="153" t="n">
        <v>240</v>
      </c>
      <c r="I265" s="155" t="str">
        <v>SW</v>
      </c>
      <c r="J265" s="153" t="n">
        <v>60</v>
      </c>
      <c r="K265" s="155" t="str">
        <v>NE</v>
      </c>
      <c r="L265" s="153" t="n">
        <v>3</v>
      </c>
      <c r="M265" s="153" t="n">
        <f>IF(F265="Accepted",L265*1.150779448,"")</f>
        <v>3.452338344</v>
      </c>
      <c r="N265" s="163"/>
      <c r="O265" s="163"/>
      <c r="P265" s="163" t="str">
        <f>IF(F265&lt;&gt;"Accepted","",IF(AND(N265="",O265=""),"",MAX(N265,O265)*1.150779448))</f>
      </c>
      <c r="Q265" s="175" t="str">
        <v>KEDW 120655Z AUTO 24003KT 10SM CLR 11/06 A3031 RMK AO2 SLP255 T01090056 $</v>
      </c>
    </row>
    <row r="266" hidden="0">
      <c r="A266" s="150" t="str">
        <v>2026-03-12 07:00 UTC</v>
      </c>
      <c r="B266" s="155" t="str">
        <v>2026-03-12 07:55 UTC</v>
      </c>
      <c r="C266" s="155" t="str">
        <v>2026-03-12 00:55 PDT</v>
      </c>
      <c r="D266" s="155" t="str">
        <v>2026-03-12</v>
      </c>
      <c r="E266" s="155" t="str">
        <v>March</v>
      </c>
      <c r="F266" s="154" t="str">
        <v>Accepted</v>
      </c>
      <c r="G266" s="155" t="str">
        <v>180</v>
      </c>
      <c r="H266" s="153" t="n">
        <v>180</v>
      </c>
      <c r="I266" s="155" t="str">
        <v>S</v>
      </c>
      <c r="J266" s="153" t="n">
        <v>0</v>
      </c>
      <c r="K266" s="155" t="str">
        <v>N</v>
      </c>
      <c r="L266" s="153" t="n">
        <v>4</v>
      </c>
      <c r="M266" s="153" t="n">
        <f>IF(F266="Accepted",L266*1.150779448,"")</f>
        <v>4.603117792</v>
      </c>
      <c r="N266" s="163"/>
      <c r="O266" s="163"/>
      <c r="P266" s="163" t="str">
        <f>IF(F266&lt;&gt;"Accepted","",IF(AND(N266="",O266=""),"",MAX(N266,O266)*1.150779448))</f>
      </c>
      <c r="Q266" s="175" t="str">
        <v>KEDW 120755Z AUTO 18004KT 10SM CLR 09/05 A3030 RMK AO2 SLP251 T00910051 402660059 $</v>
      </c>
    </row>
    <row r="267" hidden="0">
      <c r="A267" s="150" t="str">
        <v>2026-03-12 08:00 UTC</v>
      </c>
      <c r="B267" s="155" t="str">
        <v>2026-03-12 08:55 UTC</v>
      </c>
      <c r="C267" s="155" t="str">
        <v>2026-03-12 01:55 PDT</v>
      </c>
      <c r="D267" s="155" t="str">
        <v>2026-03-12</v>
      </c>
      <c r="E267" s="155" t="str">
        <v>March</v>
      </c>
      <c r="F267" s="154" t="str">
        <v>Accepted</v>
      </c>
      <c r="G267" s="155" t="str">
        <v>200</v>
      </c>
      <c r="H267" s="153" t="n">
        <v>200</v>
      </c>
      <c r="I267" s="155" t="str">
        <v>S</v>
      </c>
      <c r="J267" s="153" t="n">
        <v>20</v>
      </c>
      <c r="K267" s="155" t="str">
        <v>N</v>
      </c>
      <c r="L267" s="153" t="n">
        <v>3</v>
      </c>
      <c r="M267" s="153" t="n">
        <f>IF(F267="Accepted",L267*1.150779448,"")</f>
        <v>3.452338344</v>
      </c>
      <c r="N267" s="163"/>
      <c r="O267" s="163"/>
      <c r="P267" s="163" t="str">
        <f>IF(F267&lt;&gt;"Accepted","",IF(AND(N267="",O267=""),"",MAX(N267,O267)*1.150779448))</f>
      </c>
      <c r="Q267" s="175" t="str">
        <v>KEDW 120855Z AUTO 20003KT 10SM CLR 08/05 A3030 RMK AO2 SLP251 T00830049 58000 $</v>
      </c>
    </row>
    <row r="268" hidden="0">
      <c r="A268" s="150" t="str">
        <v>2026-03-12 09:00 UTC</v>
      </c>
      <c r="B268" s="155" t="str">
        <v>2026-03-12 09:55 UTC</v>
      </c>
      <c r="C268" s="155" t="str">
        <v>2026-03-12 02:55 PDT</v>
      </c>
      <c r="D268" s="155" t="str">
        <v>2026-03-12</v>
      </c>
      <c r="E268" s="155" t="str">
        <v>March</v>
      </c>
      <c r="F268" s="154" t="str">
        <v>Accepted</v>
      </c>
      <c r="G268" s="155" t="str">
        <v>240</v>
      </c>
      <c r="H268" s="153" t="n">
        <v>240</v>
      </c>
      <c r="I268" s="155" t="str">
        <v>SW</v>
      </c>
      <c r="J268" s="153" t="n">
        <v>60</v>
      </c>
      <c r="K268" s="155" t="str">
        <v>NE</v>
      </c>
      <c r="L268" s="153" t="n">
        <v>3</v>
      </c>
      <c r="M268" s="153" t="n">
        <f>IF(F268="Accepted",L268*1.150779448,"")</f>
        <v>3.452338344</v>
      </c>
      <c r="N268" s="163"/>
      <c r="O268" s="163"/>
      <c r="P268" s="163" t="str">
        <f>IF(F268&lt;&gt;"Accepted","",IF(AND(N268="",O268=""),"",MAX(N268,O268)*1.150779448))</f>
      </c>
      <c r="Q268" s="175" t="str">
        <v>KEDW 120955Z AUTO 24003KT 10SM CLR 08/05 A3029 RMK AO2 SLP246 T00780049 $</v>
      </c>
    </row>
    <row r="269" hidden="0">
      <c r="A269" s="150" t="str">
        <v>2026-03-12 10:00 UTC</v>
      </c>
      <c r="B269" s="155" t="str">
        <v>2026-03-12 10:55 UTC</v>
      </c>
      <c r="C269" s="155" t="str">
        <v>2026-03-12 03:55 PDT</v>
      </c>
      <c r="D269" s="155" t="str">
        <v>2026-03-12</v>
      </c>
      <c r="E269" s="155" t="str">
        <v>March</v>
      </c>
      <c r="F269" s="154" t="str">
        <v>Accepted</v>
      </c>
      <c r="G269" s="155" t="str">
        <v>000</v>
      </c>
      <c r="H269" s="153" t="n">
        <v>0</v>
      </c>
      <c r="I269" s="155" t="str">
        <v>Calm</v>
      </c>
      <c r="J269" s="153" t="n">
        <v>180</v>
      </c>
      <c r="K269" s="155" t="str">
        <v>Calm</v>
      </c>
      <c r="L269" s="153" t="n">
        <v>0</v>
      </c>
      <c r="M269" s="153" t="n">
        <f>IF(F269="Accepted",L269*1.150779448,"")</f>
        <v>0</v>
      </c>
      <c r="N269" s="163"/>
      <c r="O269" s="163"/>
      <c r="P269" s="163" t="str">
        <f>IF(F269&lt;&gt;"Accepted","",IF(AND(N269="",O269=""),"",MAX(N269,O269)*1.150779448))</f>
      </c>
      <c r="Q269" s="175" t="str">
        <v>KEDW 121055Z AUTO 00000KT 10SM CLR 07/04 A3029 RMK AO2 SLP248 T00720043 $</v>
      </c>
    </row>
    <row r="270" hidden="0">
      <c r="A270" s="150" t="str">
        <v>2026-03-12 11:00 UTC</v>
      </c>
      <c r="B270" s="155" t="str">
        <v>2026-03-12 11:55 UTC</v>
      </c>
      <c r="C270" s="155" t="str">
        <v>2026-03-12 04:55 PDT</v>
      </c>
      <c r="D270" s="155" t="str">
        <v>2026-03-12</v>
      </c>
      <c r="E270" s="155" t="str">
        <v>March</v>
      </c>
      <c r="F270" s="154" t="str">
        <v>Accepted</v>
      </c>
      <c r="G270" s="155" t="str">
        <v>000</v>
      </c>
      <c r="H270" s="153" t="n">
        <v>0</v>
      </c>
      <c r="I270" s="155" t="str">
        <v>Calm</v>
      </c>
      <c r="J270" s="153" t="n">
        <v>180</v>
      </c>
      <c r="K270" s="155" t="str">
        <v>Calm</v>
      </c>
      <c r="L270" s="153" t="n">
        <v>0</v>
      </c>
      <c r="M270" s="153" t="n">
        <f>IF(F270="Accepted",L270*1.150779448,"")</f>
        <v>0</v>
      </c>
      <c r="N270" s="163"/>
      <c r="O270" s="163"/>
      <c r="P270" s="163" t="str">
        <f>IF(F270&lt;&gt;"Accepted","",IF(AND(N270="",O270=""),"",MAX(N270,O270)*1.150779448))</f>
      </c>
      <c r="Q270" s="175" t="str">
        <v>KEDW 121155Z AUTO 00000KT 10SM CLR 07/03 A3030 RMK AO2 SLP250 T00680025 10134 20068 55002 $</v>
      </c>
    </row>
    <row r="271" hidden="0">
      <c r="A271" s="150" t="str">
        <v>2026-03-12 12:00 UTC</v>
      </c>
      <c r="B271" s="155" t="str">
        <v>2026-03-12 12:55 UTC</v>
      </c>
      <c r="C271" s="155" t="str">
        <v>2026-03-12 05:55 PDT</v>
      </c>
      <c r="D271" s="155" t="str">
        <v>2026-03-12</v>
      </c>
      <c r="E271" s="155" t="str">
        <v>March</v>
      </c>
      <c r="F271" s="154" t="str">
        <v>Accepted</v>
      </c>
      <c r="G271" s="155" t="str">
        <v>000</v>
      </c>
      <c r="H271" s="153" t="n">
        <v>0</v>
      </c>
      <c r="I271" s="155" t="str">
        <v>Calm</v>
      </c>
      <c r="J271" s="153" t="n">
        <v>180</v>
      </c>
      <c r="K271" s="155" t="str">
        <v>Calm</v>
      </c>
      <c r="L271" s="153" t="n">
        <v>0</v>
      </c>
      <c r="M271" s="153" t="n">
        <f>IF(F271="Accepted",L271*1.150779448,"")</f>
        <v>0</v>
      </c>
      <c r="N271" s="163"/>
      <c r="O271" s="163"/>
      <c r="P271" s="163" t="str">
        <f>IF(F271&lt;&gt;"Accepted","",IF(AND(N271="",O271=""),"",MAX(N271,O271)*1.150779448))</f>
      </c>
      <c r="Q271" s="175" t="str">
        <v>KEDW 121255Z 00000KT 40SM CLR 06/03 A3030 RMK AO2A SLP251 T00590027</v>
      </c>
    </row>
    <row r="272" hidden="0">
      <c r="A272" s="150" t="str">
        <v>2026-03-12 13:00 UTC</v>
      </c>
      <c r="B272" s="155" t="str">
        <v>2026-03-12 13:55 UTC</v>
      </c>
      <c r="C272" s="155" t="str">
        <v>2026-03-12 06:55 PDT</v>
      </c>
      <c r="D272" s="155" t="str">
        <v>2026-03-12</v>
      </c>
      <c r="E272" s="155" t="str">
        <v>March</v>
      </c>
      <c r="F272" s="154" t="str">
        <v>Accepted</v>
      </c>
      <c r="G272" s="155" t="str">
        <v>000</v>
      </c>
      <c r="H272" s="153" t="n">
        <v>0</v>
      </c>
      <c r="I272" s="155" t="str">
        <v>Calm</v>
      </c>
      <c r="J272" s="153" t="n">
        <v>180</v>
      </c>
      <c r="K272" s="155" t="str">
        <v>Calm</v>
      </c>
      <c r="L272" s="153" t="n">
        <v>0</v>
      </c>
      <c r="M272" s="153" t="n">
        <f>IF(F272="Accepted",L272*1.150779448,"")</f>
        <v>0</v>
      </c>
      <c r="N272" s="163"/>
      <c r="O272" s="163"/>
      <c r="P272" s="163" t="str">
        <f>IF(F272&lt;&gt;"Accepted","",IF(AND(N272="",O272=""),"",MAX(N272,O272)*1.150779448))</f>
      </c>
      <c r="Q272" s="175" t="str">
        <v>KEDW 121355Z 00000KT 50SM CLR 05/02 A3032 RMK AO2A SLP261 T00480022</v>
      </c>
    </row>
    <row r="273" hidden="0">
      <c r="A273" s="150" t="str">
        <v>2026-03-12 14:00 UTC</v>
      </c>
      <c r="B273" s="155" t="str">
        <v>2026-03-12 14:55 UTC</v>
      </c>
      <c r="C273" s="155" t="str">
        <v>2026-03-12 07:55 PDT</v>
      </c>
      <c r="D273" s="155" t="str">
        <v>2026-03-12</v>
      </c>
      <c r="E273" s="155" t="str">
        <v>March</v>
      </c>
      <c r="F273" s="154" t="str">
        <v>Accepted</v>
      </c>
      <c r="G273" s="155" t="str">
        <v>000</v>
      </c>
      <c r="H273" s="153" t="n">
        <v>0</v>
      </c>
      <c r="I273" s="155" t="str">
        <v>Calm</v>
      </c>
      <c r="J273" s="153" t="n">
        <v>180</v>
      </c>
      <c r="K273" s="155" t="str">
        <v>Calm</v>
      </c>
      <c r="L273" s="153" t="n">
        <v>0</v>
      </c>
      <c r="M273" s="153" t="n">
        <f>IF(F273="Accepted",L273*1.150779448,"")</f>
        <v>0</v>
      </c>
      <c r="N273" s="163"/>
      <c r="O273" s="163"/>
      <c r="P273" s="163" t="str">
        <f>IF(F273&lt;&gt;"Accepted","",IF(AND(N273="",O273=""),"",MAX(N273,O273)*1.150779448))</f>
      </c>
      <c r="Q273" s="175" t="str">
        <v>KEDW 121455Z 00000KT 40SM CLR 08/05 A3033 RMK AO2A SLP264 T00800046 52010</v>
      </c>
    </row>
    <row r="274" hidden="0">
      <c r="A274" s="150" t="str">
        <v>2026-03-12 15:00 UTC</v>
      </c>
      <c r="B274" s="155" t="str">
        <v>2026-03-12 15:55 UTC</v>
      </c>
      <c r="C274" s="155" t="str">
        <v>2026-03-12 08:55 PDT</v>
      </c>
      <c r="D274" s="155" t="str">
        <v>2026-03-12</v>
      </c>
      <c r="E274" s="155" t="str">
        <v>March</v>
      </c>
      <c r="F274" s="154" t="str">
        <v>Accepted</v>
      </c>
      <c r="G274" s="155" t="str">
        <v>000</v>
      </c>
      <c r="H274" s="153" t="n">
        <v>0</v>
      </c>
      <c r="I274" s="155" t="str">
        <v>Calm</v>
      </c>
      <c r="J274" s="153" t="n">
        <v>180</v>
      </c>
      <c r="K274" s="155" t="str">
        <v>Calm</v>
      </c>
      <c r="L274" s="153" t="n">
        <v>0</v>
      </c>
      <c r="M274" s="153" t="n">
        <f>IF(F274="Accepted",L274*1.150779448,"")</f>
        <v>0</v>
      </c>
      <c r="N274" s="163"/>
      <c r="O274" s="163"/>
      <c r="P274" s="163" t="str">
        <f>IF(F274&lt;&gt;"Accepted","",IF(AND(N274="",O274=""),"",MAX(N274,O274)*1.150779448))</f>
      </c>
      <c r="Q274" s="175" t="str">
        <v>KEDW 121555Z 00000KT 40SM CLR 10/05 A3034 RMK AO2A SLP268 T00980048</v>
      </c>
    </row>
    <row r="275" hidden="0">
      <c r="A275" s="150" t="str">
        <v>2026-03-12 16:00 UTC</v>
      </c>
      <c r="B275" s="155" t="str">
        <v>2026-03-12 16:55 UTC</v>
      </c>
      <c r="C275" s="155" t="str">
        <v>2026-03-12 09:55 PDT</v>
      </c>
      <c r="D275" s="155" t="str">
        <v>2026-03-12</v>
      </c>
      <c r="E275" s="155" t="str">
        <v>March</v>
      </c>
      <c r="F275" s="154" t="str">
        <v>Accepted</v>
      </c>
      <c r="G275" s="155" t="str">
        <v>000</v>
      </c>
      <c r="H275" s="153" t="n">
        <v>0</v>
      </c>
      <c r="I275" s="155" t="str">
        <v>Calm</v>
      </c>
      <c r="J275" s="153" t="n">
        <v>180</v>
      </c>
      <c r="K275" s="155" t="str">
        <v>Calm</v>
      </c>
      <c r="L275" s="153" t="n">
        <v>0</v>
      </c>
      <c r="M275" s="153" t="n">
        <f>IF(F275="Accepted",L275*1.150779448,"")</f>
        <v>0</v>
      </c>
      <c r="N275" s="163"/>
      <c r="O275" s="163"/>
      <c r="P275" s="163" t="str">
        <f>IF(F275&lt;&gt;"Accepted","",IF(AND(N275="",O275=""),"",MAX(N275,O275)*1.150779448))</f>
      </c>
      <c r="Q275" s="175" t="str">
        <v>KEDW 121655Z 00000KT 50SM CLR 13/06 A3035 RMK AO2A SLP271 T01270061</v>
      </c>
    </row>
    <row r="276" hidden="0">
      <c r="A276" s="150" t="str">
        <v>2026-03-12 17:00 UTC</v>
      </c>
      <c r="B276" s="155" t="str">
        <v>2026-03-12 17:55 UTC</v>
      </c>
      <c r="C276" s="155" t="str">
        <v>2026-03-12 10:55 PDT</v>
      </c>
      <c r="D276" s="155" t="str">
        <v>2026-03-12</v>
      </c>
      <c r="E276" s="155" t="str">
        <v>March</v>
      </c>
      <c r="F276" s="154" t="str">
        <v>Accepted</v>
      </c>
      <c r="G276" s="155" t="str">
        <v>000</v>
      </c>
      <c r="H276" s="153" t="n">
        <v>0</v>
      </c>
      <c r="I276" s="155" t="str">
        <v>Calm</v>
      </c>
      <c r="J276" s="153" t="n">
        <v>180</v>
      </c>
      <c r="K276" s="155" t="str">
        <v>Calm</v>
      </c>
      <c r="L276" s="153" t="n">
        <v>0</v>
      </c>
      <c r="M276" s="153" t="n">
        <f>IF(F276="Accepted",L276*1.150779448,"")</f>
        <v>0</v>
      </c>
      <c r="N276" s="163"/>
      <c r="O276" s="163"/>
      <c r="P276" s="163" t="str">
        <f>IF(F276&lt;&gt;"Accepted","",IF(AND(N276="",O276=""),"",MAX(N276,O276)*1.150779448))</f>
      </c>
      <c r="Q276" s="175" t="str">
        <v>KEDW 121755Z 00000KT 40SM CLR 18/07 A3033 RMK AO2A SLP262 T01750067 10175 20045 50001</v>
      </c>
    </row>
    <row r="277" hidden="0">
      <c r="A277" s="150" t="str">
        <v>2026-03-12 18:00 UTC</v>
      </c>
      <c r="B277" s="155" t="str">
        <v>2026-03-12 18:55 UTC</v>
      </c>
      <c r="C277" s="155" t="str">
        <v>2026-03-12 11:55 PDT</v>
      </c>
      <c r="D277" s="155" t="str">
        <v>2026-03-12</v>
      </c>
      <c r="E277" s="155" t="str">
        <v>March</v>
      </c>
      <c r="F277" s="154" t="str">
        <v>Accepted</v>
      </c>
      <c r="G277" s="155" t="str">
        <v>000</v>
      </c>
      <c r="H277" s="153" t="n">
        <v>0</v>
      </c>
      <c r="I277" s="155" t="str">
        <v>Calm</v>
      </c>
      <c r="J277" s="153" t="n">
        <v>180</v>
      </c>
      <c r="K277" s="155" t="str">
        <v>Calm</v>
      </c>
      <c r="L277" s="153" t="n">
        <v>0</v>
      </c>
      <c r="M277" s="153" t="n">
        <f>IF(F277="Accepted",L277*1.150779448,"")</f>
        <v>0</v>
      </c>
      <c r="N277" s="163"/>
      <c r="O277" s="163"/>
      <c r="P277" s="163" t="str">
        <f>IF(F277&lt;&gt;"Accepted","",IF(AND(N277="",O277=""),"",MAX(N277,O277)*1.150779448))</f>
      </c>
      <c r="Q277" s="175" t="str">
        <v>KEDW 121855Z 00000KT 60SM FEW300 22/06 A3031 RMK AO2A SLP255 T02170056</v>
      </c>
    </row>
    <row r="278" hidden="0">
      <c r="A278" s="150" t="str">
        <v>2026-03-12 19:00 UTC</v>
      </c>
      <c r="B278" s="155" t="str">
        <v>2026-03-12 19:55 UTC</v>
      </c>
      <c r="C278" s="155" t="str">
        <v>2026-03-12 12:55 PDT</v>
      </c>
      <c r="D278" s="155" t="str">
        <v>2026-03-12</v>
      </c>
      <c r="E278" s="155" t="str">
        <v>March</v>
      </c>
      <c r="F278" s="154" t="str">
        <v>Accepted</v>
      </c>
      <c r="G278" s="155" t="str">
        <v>020</v>
      </c>
      <c r="H278" s="153" t="n">
        <v>20</v>
      </c>
      <c r="I278" s="155" t="str">
        <v>N</v>
      </c>
      <c r="J278" s="153" t="n">
        <v>200</v>
      </c>
      <c r="K278" s="155" t="str">
        <v>S</v>
      </c>
      <c r="L278" s="153" t="n">
        <v>4</v>
      </c>
      <c r="M278" s="153" t="n">
        <f>IF(F278="Accepted",L278*1.150779448,"")</f>
        <v>4.603117792</v>
      </c>
      <c r="N278" s="163"/>
      <c r="O278" s="163"/>
      <c r="P278" s="163" t="str">
        <f>IF(F278&lt;&gt;"Accepted","",IF(AND(N278="",O278=""),"",MAX(N278,O278)*1.150779448))</f>
      </c>
      <c r="Q278" s="175" t="str">
        <v>KEDW 121955Z 02004KT 40SM CLR 25/00 A3027 RMK AO2A SLP239 T02450001</v>
      </c>
    </row>
    <row r="279" hidden="0">
      <c r="A279" s="150" t="str">
        <v>2026-03-12 20:00 UTC</v>
      </c>
      <c r="B279" s="155" t="str">
        <v>2026-03-12 20:55 UTC</v>
      </c>
      <c r="C279" s="155" t="str">
        <v>2026-03-12 13:55 PDT</v>
      </c>
      <c r="D279" s="155" t="str">
        <v>2026-03-12</v>
      </c>
      <c r="E279" s="155" t="str">
        <v>March</v>
      </c>
      <c r="F279" s="154" t="str">
        <v>Accepted</v>
      </c>
      <c r="G279" s="155" t="str">
        <v>010</v>
      </c>
      <c r="H279" s="153" t="n">
        <v>10</v>
      </c>
      <c r="I279" s="155" t="str">
        <v>N</v>
      </c>
      <c r="J279" s="153" t="n">
        <v>190</v>
      </c>
      <c r="K279" s="155" t="str">
        <v>S</v>
      </c>
      <c r="L279" s="153" t="n">
        <v>6</v>
      </c>
      <c r="M279" s="153" t="n">
        <f>IF(F279="Accepted",L279*1.150779448,"")</f>
        <v>6.904676688</v>
      </c>
      <c r="N279" s="163"/>
      <c r="O279" s="163"/>
      <c r="P279" s="163" t="str">
        <f>IF(F279&lt;&gt;"Accepted","",IF(AND(N279="",O279=""),"",MAX(N279,O279)*1.150779448))</f>
      </c>
      <c r="Q279" s="175" t="str">
        <v>KEDW 122055Z 01006KT 90SM FEW300 26/M00 A3023 RMK AO2A SLP226 T02611001 57032</v>
      </c>
    </row>
    <row r="280" hidden="0">
      <c r="A280" s="150" t="str">
        <v>2026-03-12 21:00 UTC</v>
      </c>
      <c r="B280" s="155" t="str">
        <v>2026-03-12 21:55 UTC</v>
      </c>
      <c r="C280" s="155" t="str">
        <v>2026-03-12 14:55 PDT</v>
      </c>
      <c r="D280" s="155" t="str">
        <v>2026-03-12</v>
      </c>
      <c r="E280" s="155" t="str">
        <v>March</v>
      </c>
      <c r="F280" s="154" t="str">
        <v>Accepted</v>
      </c>
      <c r="G280" s="155" t="str">
        <v>110</v>
      </c>
      <c r="H280" s="153" t="n">
        <v>110</v>
      </c>
      <c r="I280" s="155" t="str">
        <v>E</v>
      </c>
      <c r="J280" s="153" t="n">
        <v>290</v>
      </c>
      <c r="K280" s="155" t="str">
        <v>W</v>
      </c>
      <c r="L280" s="153" t="n">
        <v>5</v>
      </c>
      <c r="M280" s="153" t="n">
        <f>IF(F280="Accepted",L280*1.150779448,"")</f>
        <v>5.75389724</v>
      </c>
      <c r="N280" s="163"/>
      <c r="O280" s="163"/>
      <c r="P280" s="163" t="str">
        <f>IF(F280&lt;&gt;"Accepted","",IF(AND(N280="",O280=""),"",MAX(N280,O280)*1.150779448))</f>
      </c>
      <c r="Q280" s="175" t="str">
        <v>KEDW 122155Z 11005KT 90SM FEW300 28/M03 A3019 RMK AO2A SLP211 T02781032</v>
      </c>
    </row>
    <row r="281" hidden="0">
      <c r="A281" s="150" t="str">
        <v>2026-03-12 22:00 UTC</v>
      </c>
      <c r="B281" s="155" t="str">
        <v>2026-03-12 22:55 UTC</v>
      </c>
      <c r="C281" s="155" t="str">
        <v>2026-03-12 15:55 PDT</v>
      </c>
      <c r="D281" s="155" t="str">
        <v>2026-03-12</v>
      </c>
      <c r="E281" s="155" t="str">
        <v>March</v>
      </c>
      <c r="F281" s="154" t="str">
        <v>Accepted</v>
      </c>
      <c r="G281" s="155" t="str">
        <v>010</v>
      </c>
      <c r="H281" s="153" t="n">
        <v>10</v>
      </c>
      <c r="I281" s="155" t="str">
        <v>N</v>
      </c>
      <c r="J281" s="153" t="n">
        <v>190</v>
      </c>
      <c r="K281" s="155" t="str">
        <v>S</v>
      </c>
      <c r="L281" s="153" t="n">
        <v>6</v>
      </c>
      <c r="M281" s="153" t="n">
        <f>IF(F281="Accepted",L281*1.150779448,"")</f>
        <v>6.904676688</v>
      </c>
      <c r="N281" s="153" t="n">
        <v>15</v>
      </c>
      <c r="O281" s="163"/>
      <c r="P281" s="153" t="n">
        <f>IF(F281&lt;&gt;"Accepted","",IF(AND(N281="",O281=""),"",MAX(N281,O281)*1.150779448))</f>
        <v>17.261691719999998</v>
      </c>
      <c r="Q281" s="175" t="str">
        <v>KEDW 122255Z 01006G15KT 90SM FEW300 28/M06 A3017 RMK AO2A SLP204 T02831063</v>
      </c>
    </row>
    <row r="282" hidden="0">
      <c r="A282" s="150" t="str">
        <v>2026-03-12 23:00 UTC</v>
      </c>
      <c r="B282" s="155" t="str">
        <v>2026-03-12 23:55 UTC</v>
      </c>
      <c r="C282" s="155" t="str">
        <v>2026-03-12 16:55 PDT</v>
      </c>
      <c r="D282" s="155" t="str">
        <v>2026-03-12</v>
      </c>
      <c r="E282" s="155" t="str">
        <v>March</v>
      </c>
      <c r="F282" s="154" t="str">
        <v>Accepted</v>
      </c>
      <c r="G282" s="155" t="str">
        <v>020</v>
      </c>
      <c r="H282" s="153" t="n">
        <v>20</v>
      </c>
      <c r="I282" s="155" t="str">
        <v>N</v>
      </c>
      <c r="J282" s="153" t="n">
        <v>200</v>
      </c>
      <c r="K282" s="155" t="str">
        <v>S</v>
      </c>
      <c r="L282" s="153" t="n">
        <v>6</v>
      </c>
      <c r="M282" s="153" t="n">
        <f>IF(F282="Accepted",L282*1.150779448,"")</f>
        <v>6.904676688</v>
      </c>
      <c r="N282" s="163"/>
      <c r="O282" s="163"/>
      <c r="P282" s="163" t="str">
        <f>IF(F282&lt;&gt;"Accepted","",IF(AND(N282="",O282=""),"",MAX(N282,O282)*1.150779448))</f>
      </c>
      <c r="Q282" s="175" t="str">
        <v>KEDW 122355Z 02006KT 90SM FEW330 28/M08 A3015 RMK AO2A SLP198 T02821077 10288 20176 57025</v>
      </c>
    </row>
    <row r="283" hidden="0">
      <c r="A283" s="150" t="str">
        <v>2026-03-13 00:00 UTC</v>
      </c>
      <c r="B283" s="155" t="str">
        <v>2026-03-13 00:55 UTC</v>
      </c>
      <c r="C283" s="155" t="str">
        <v>2026-03-12 17:55 PDT</v>
      </c>
      <c r="D283" s="155" t="str">
        <v>2026-03-12</v>
      </c>
      <c r="E283" s="155" t="str">
        <v>March</v>
      </c>
      <c r="F283" s="154" t="str">
        <v>Accepted</v>
      </c>
      <c r="G283" s="155" t="str">
        <v>020</v>
      </c>
      <c r="H283" s="153" t="n">
        <v>20</v>
      </c>
      <c r="I283" s="155" t="str">
        <v>N</v>
      </c>
      <c r="J283" s="153" t="n">
        <v>200</v>
      </c>
      <c r="K283" s="155" t="str">
        <v>S</v>
      </c>
      <c r="L283" s="153" t="n">
        <v>6</v>
      </c>
      <c r="M283" s="153" t="n">
        <f>IF(F283="Accepted",L283*1.150779448,"")</f>
        <v>6.904676688</v>
      </c>
      <c r="N283" s="163"/>
      <c r="O283" s="163"/>
      <c r="P283" s="163" t="str">
        <f>IF(F283&lt;&gt;"Accepted","",IF(AND(N283="",O283=""),"",MAX(N283,O283)*1.150779448))</f>
      </c>
      <c r="Q283" s="175" t="str">
        <v>KEDW 130055Z 02006KT 90SM SCT340 27/M07 A3013 RMK AO2A SLP193 T02731070</v>
      </c>
    </row>
    <row r="284" hidden="0">
      <c r="A284" s="150" t="str">
        <v>2026-03-13 01:00 UTC</v>
      </c>
      <c r="B284" s="155" t="str">
        <v>2026-03-13 01:55 UTC</v>
      </c>
      <c r="C284" s="155" t="str">
        <v>2026-03-12 18:55 PDT</v>
      </c>
      <c r="D284" s="155" t="str">
        <v>2026-03-12</v>
      </c>
      <c r="E284" s="155" t="str">
        <v>March</v>
      </c>
      <c r="F284" s="154" t="str">
        <v>Accepted</v>
      </c>
      <c r="G284" s="155" t="str">
        <v>000</v>
      </c>
      <c r="H284" s="153" t="n">
        <v>0</v>
      </c>
      <c r="I284" s="155" t="str">
        <v>Calm</v>
      </c>
      <c r="J284" s="153" t="n">
        <v>180</v>
      </c>
      <c r="K284" s="155" t="str">
        <v>Calm</v>
      </c>
      <c r="L284" s="153" t="n">
        <v>0</v>
      </c>
      <c r="M284" s="153" t="n">
        <f>IF(F284="Accepted",L284*1.150779448,"")</f>
        <v>0</v>
      </c>
      <c r="N284" s="163"/>
      <c r="O284" s="163"/>
      <c r="P284" s="163" t="str">
        <f>IF(F284&lt;&gt;"Accepted","",IF(AND(N284="",O284=""),"",MAX(N284,O284)*1.150779448))</f>
      </c>
      <c r="Q284" s="175" t="str">
        <v>KEDW 130155Z 00000KT 60SM FEW270 SCT340 25/01 A3013 RMK AO2A SLP194 T02500005</v>
      </c>
    </row>
    <row r="285" hidden="0">
      <c r="A285" s="150" t="str">
        <v>2026-03-13 02:00 UTC</v>
      </c>
      <c r="B285" s="155" t="str">
        <v>2026-03-13 02:55 UTC</v>
      </c>
      <c r="C285" s="155" t="str">
        <v>2026-03-12 19:55 PDT</v>
      </c>
      <c r="D285" s="155" t="str">
        <v>2026-03-12</v>
      </c>
      <c r="E285" s="155" t="str">
        <v>March</v>
      </c>
      <c r="F285" s="154" t="str">
        <v>Accepted</v>
      </c>
      <c r="G285" s="155" t="str">
        <v>350</v>
      </c>
      <c r="H285" s="153" t="n">
        <v>350</v>
      </c>
      <c r="I285" s="155" t="str">
        <v>N</v>
      </c>
      <c r="J285" s="153" t="n">
        <v>170</v>
      </c>
      <c r="K285" s="155" t="str">
        <v>S</v>
      </c>
      <c r="L285" s="153" t="n">
        <v>3</v>
      </c>
      <c r="M285" s="153" t="n">
        <f>IF(F285="Accepted",L285*1.150779448,"")</f>
        <v>3.452338344</v>
      </c>
      <c r="N285" s="163"/>
      <c r="O285" s="163"/>
      <c r="P285" s="163" t="str">
        <f>IF(F285&lt;&gt;"Accepted","",IF(AND(N285="",O285=""),"",MAX(N285,O285)*1.150779448))</f>
      </c>
      <c r="Q285" s="175" t="str">
        <v>KEDW 130255Z 35003KT 40SM SCT260 22/M01 A3013 RMK AO2A SLP194 T02221012 56006</v>
      </c>
    </row>
    <row r="286" hidden="0">
      <c r="A286" s="150" t="str">
        <v>2026-03-13 03:00 UTC</v>
      </c>
      <c r="B286" s="155" t="str">
        <v>2026-03-13 03:55 UTC</v>
      </c>
      <c r="C286" s="155" t="str">
        <v>2026-03-12 20:55 PDT</v>
      </c>
      <c r="D286" s="155" t="str">
        <v>2026-03-12</v>
      </c>
      <c r="E286" s="155" t="str">
        <v>March</v>
      </c>
      <c r="F286" s="154" t="str">
        <v>Accepted</v>
      </c>
      <c r="G286" s="155" t="str">
        <v>290</v>
      </c>
      <c r="H286" s="153" t="n">
        <v>290</v>
      </c>
      <c r="I286" s="155" t="str">
        <v>W</v>
      </c>
      <c r="J286" s="153" t="n">
        <v>110</v>
      </c>
      <c r="K286" s="155" t="str">
        <v>E</v>
      </c>
      <c r="L286" s="153" t="n">
        <v>8</v>
      </c>
      <c r="M286" s="153" t="n">
        <f>IF(F286="Accepted",L286*1.150779448,"")</f>
        <v>9.206235584</v>
      </c>
      <c r="N286" s="163"/>
      <c r="O286" s="163"/>
      <c r="P286" s="163" t="str">
        <f>IF(F286&lt;&gt;"Accepted","",IF(AND(N286="",O286=""),"",MAX(N286,O286)*1.150779448))</f>
      </c>
      <c r="Q286" s="175" t="str">
        <v>KEDW 130355Z 29008KT 40SM FEW260 20/07 A3014 RMK AO2A SLP198 T01950066</v>
      </c>
    </row>
    <row r="287" hidden="0">
      <c r="A287" s="150" t="str">
        <v>2026-03-13 04:00 UTC</v>
      </c>
      <c r="B287" s="155" t="str">
        <v>2026-03-13 04:55 UTC</v>
      </c>
      <c r="C287" s="155" t="str">
        <v>2026-03-12 21:55 PDT</v>
      </c>
      <c r="D287" s="155" t="str">
        <v>2026-03-12</v>
      </c>
      <c r="E287" s="155" t="str">
        <v>March</v>
      </c>
      <c r="F287" s="154" t="str">
        <v>Accepted</v>
      </c>
      <c r="G287" s="155" t="str">
        <v>210</v>
      </c>
      <c r="H287" s="153" t="n">
        <v>210</v>
      </c>
      <c r="I287" s="155" t="str">
        <v>SW</v>
      </c>
      <c r="J287" s="153" t="n">
        <v>30</v>
      </c>
      <c r="K287" s="155" t="str">
        <v>NE</v>
      </c>
      <c r="L287" s="153" t="n">
        <v>7</v>
      </c>
      <c r="M287" s="153" t="n">
        <f>IF(F287="Accepted",L287*1.150779448,"")</f>
        <v>8.055456136</v>
      </c>
      <c r="N287" s="163"/>
      <c r="O287" s="163"/>
      <c r="P287" s="163" t="str">
        <f>IF(F287&lt;&gt;"Accepted","",IF(AND(N287="",O287=""),"",MAX(N287,O287)*1.150779448))</f>
      </c>
      <c r="Q287" s="175" t="str">
        <v>KEDW 130455Z 21007KT 40SM CLR 15/07 A3015 RMK AO2A SLP203 T01510069</v>
      </c>
    </row>
    <row r="288" hidden="0">
      <c r="A288" s="150" t="str">
        <v>2026-03-13 05:00 UTC</v>
      </c>
      <c r="B288" s="155" t="str">
        <v>2026-03-13 05:55 UTC</v>
      </c>
      <c r="C288" s="155" t="str">
        <v>2026-03-12 22:55 PDT</v>
      </c>
      <c r="D288" s="155" t="str">
        <v>2026-03-12</v>
      </c>
      <c r="E288" s="155" t="str">
        <v>March</v>
      </c>
      <c r="F288" s="154" t="str">
        <v>Accepted</v>
      </c>
      <c r="G288" s="155" t="str">
        <v>220</v>
      </c>
      <c r="H288" s="153" t="n">
        <v>220</v>
      </c>
      <c r="I288" s="155" t="str">
        <v>SW</v>
      </c>
      <c r="J288" s="153" t="n">
        <v>40</v>
      </c>
      <c r="K288" s="155" t="str">
        <v>NE</v>
      </c>
      <c r="L288" s="153" t="n">
        <v>4</v>
      </c>
      <c r="M288" s="153" t="n">
        <f>IF(F288="Accepted",L288*1.150779448,"")</f>
        <v>4.603117792</v>
      </c>
      <c r="N288" s="163"/>
      <c r="O288" s="163"/>
      <c r="P288" s="163" t="str">
        <f>IF(F288&lt;&gt;"Accepted","",IF(AND(N288="",O288=""),"",MAX(N288,O288)*1.150779448))</f>
      </c>
      <c r="Q288" s="175" t="str">
        <v>KEDW 130555Z AUTO 22004KT 10SM CLR 13/07 A3015 RMK AO2 SLP201 T01340072 10282 20134 52008 $</v>
      </c>
    </row>
    <row r="289" hidden="0">
      <c r="A289" s="150" t="str">
        <v>2026-03-13 06:00 UTC</v>
      </c>
      <c r="B289" s="155" t="str">
        <v>2026-03-13 06:55 UTC</v>
      </c>
      <c r="C289" s="155" t="str">
        <v>2026-03-12 23:55 PDT</v>
      </c>
      <c r="D289" s="155" t="str">
        <v>2026-03-12</v>
      </c>
      <c r="E289" s="155" t="str">
        <v>March</v>
      </c>
      <c r="F289" s="154" t="str">
        <v>Accepted</v>
      </c>
      <c r="G289" s="155" t="str">
        <v>230</v>
      </c>
      <c r="H289" s="153" t="n">
        <v>230</v>
      </c>
      <c r="I289" s="155" t="str">
        <v>SW</v>
      </c>
      <c r="J289" s="153" t="n">
        <v>50</v>
      </c>
      <c r="K289" s="155" t="str">
        <v>NE</v>
      </c>
      <c r="L289" s="153" t="n">
        <v>6</v>
      </c>
      <c r="M289" s="153" t="n">
        <f>IF(F289="Accepted",L289*1.150779448,"")</f>
        <v>6.904676688</v>
      </c>
      <c r="N289" s="163"/>
      <c r="O289" s="163"/>
      <c r="P289" s="163" t="str">
        <f>IF(F289&lt;&gt;"Accepted","",IF(AND(N289="",O289=""),"",MAX(N289,O289)*1.150779448))</f>
      </c>
      <c r="Q289" s="175" t="str">
        <v>KEDW 130655Z AUTO 23006KT 10SM CLR 11/06 A3015 RMK AO2 SLP200 T01130058 $</v>
      </c>
    </row>
    <row r="290" hidden="0">
      <c r="A290" s="150" t="str">
        <v>2026-03-13 07:00 UTC</v>
      </c>
      <c r="B290" s="155" t="str">
        <v>2026-03-13 07:55 UTC</v>
      </c>
      <c r="C290" s="155" t="str">
        <v>2026-03-13 00:55 PDT</v>
      </c>
      <c r="D290" s="155" t="str">
        <v>2026-03-13</v>
      </c>
      <c r="E290" s="155" t="str">
        <v>March</v>
      </c>
      <c r="F290" s="154" t="str">
        <v>Accepted</v>
      </c>
      <c r="G290" s="155" t="str">
        <v>260</v>
      </c>
      <c r="H290" s="153" t="n">
        <v>260</v>
      </c>
      <c r="I290" s="155" t="str">
        <v>W</v>
      </c>
      <c r="J290" s="153" t="n">
        <v>80</v>
      </c>
      <c r="K290" s="155" t="str">
        <v>E</v>
      </c>
      <c r="L290" s="153" t="n">
        <v>3</v>
      </c>
      <c r="M290" s="153" t="n">
        <f>IF(F290="Accepted",L290*1.150779448,"")</f>
        <v>3.452338344</v>
      </c>
      <c r="N290" s="163"/>
      <c r="O290" s="163"/>
      <c r="P290" s="163" t="str">
        <f>IF(F290&lt;&gt;"Accepted","",IF(AND(N290="",O290=""),"",MAX(N290,O290)*1.150779448))</f>
      </c>
      <c r="Q290" s="175" t="str">
        <v>KEDW 130755Z AUTO 26003KT 10SM CLR 10/05 A3014 RMK AO2 SLP195 T00990051 402880045 $</v>
      </c>
    </row>
    <row r="291" hidden="0">
      <c r="A291" s="150" t="str">
        <v>2026-03-13 08:00 UTC</v>
      </c>
      <c r="B291" s="155" t="str">
        <v>2026-03-13 08:55 UTC</v>
      </c>
      <c r="C291" s="155" t="str">
        <v>2026-03-13 01:55 PDT</v>
      </c>
      <c r="D291" s="155" t="str">
        <v>2026-03-13</v>
      </c>
      <c r="E291" s="155" t="str">
        <v>March</v>
      </c>
      <c r="F291" s="154" t="str">
        <v>Accepted</v>
      </c>
      <c r="G291" s="155" t="str">
        <v>160</v>
      </c>
      <c r="H291" s="153" t="n">
        <v>160</v>
      </c>
      <c r="I291" s="155" t="str">
        <v>S</v>
      </c>
      <c r="J291" s="153" t="n">
        <v>340</v>
      </c>
      <c r="K291" s="155" t="str">
        <v>N</v>
      </c>
      <c r="L291" s="153" t="n">
        <v>3</v>
      </c>
      <c r="M291" s="153" t="n">
        <f>IF(F291="Accepted",L291*1.150779448,"")</f>
        <v>3.452338344</v>
      </c>
      <c r="N291" s="163"/>
      <c r="O291" s="163"/>
      <c r="P291" s="163" t="str">
        <f>IF(F291&lt;&gt;"Accepted","",IF(AND(N291="",O291=""),"",MAX(N291,O291)*1.150779448))</f>
      </c>
      <c r="Q291" s="175" t="str">
        <v>KEDW 130855Z AUTO 16003KT 10SM CLR 09/04 A3014 RMK AO2 SLP193 T00850043 56005 $</v>
      </c>
    </row>
    <row r="292" hidden="0">
      <c r="A292" s="150" t="str">
        <v>2026-03-13 09:00 UTC</v>
      </c>
      <c r="B292" s="155" t="str">
        <v>2026-03-13 09:55 UTC</v>
      </c>
      <c r="C292" s="155" t="str">
        <v>2026-03-13 02:55 PDT</v>
      </c>
      <c r="D292" s="155" t="str">
        <v>2026-03-13</v>
      </c>
      <c r="E292" s="155" t="str">
        <v>March</v>
      </c>
      <c r="F292" s="154" t="str">
        <v>Accepted</v>
      </c>
      <c r="G292" s="155" t="str">
        <v>250</v>
      </c>
      <c r="H292" s="153" t="n">
        <v>250</v>
      </c>
      <c r="I292" s="155" t="str">
        <v>W</v>
      </c>
      <c r="J292" s="153" t="n">
        <v>70</v>
      </c>
      <c r="K292" s="155" t="str">
        <v>E</v>
      </c>
      <c r="L292" s="153" t="n">
        <v>5</v>
      </c>
      <c r="M292" s="153" t="n">
        <f>IF(F292="Accepted",L292*1.150779448,"")</f>
        <v>5.75389724</v>
      </c>
      <c r="N292" s="163"/>
      <c r="O292" s="163"/>
      <c r="P292" s="163" t="str">
        <f>IF(F292&lt;&gt;"Accepted","",IF(AND(N292="",O292=""),"",MAX(N292,O292)*1.150779448))</f>
      </c>
      <c r="Q292" s="175" t="str">
        <v>KEDW 130955Z AUTO 25005KT 10SM CLR 09/05 A3011 RMK AO2 SLP183 T00880048 $</v>
      </c>
    </row>
    <row r="293" hidden="0">
      <c r="A293" s="150" t="str">
        <v>2026-03-13 10:00 UTC</v>
      </c>
      <c r="B293" s="155" t="str">
        <v>2026-03-13 10:55 UTC</v>
      </c>
      <c r="C293" s="155" t="str">
        <v>2026-03-13 03:55 PDT</v>
      </c>
      <c r="D293" s="155" t="str">
        <v>2026-03-13</v>
      </c>
      <c r="E293" s="155" t="str">
        <v>March</v>
      </c>
      <c r="F293" s="154" t="str">
        <v>Accepted</v>
      </c>
      <c r="G293" s="155" t="str">
        <v>190</v>
      </c>
      <c r="H293" s="153" t="n">
        <v>190</v>
      </c>
      <c r="I293" s="155" t="str">
        <v>S</v>
      </c>
      <c r="J293" s="153" t="n">
        <v>10</v>
      </c>
      <c r="K293" s="155" t="str">
        <v>N</v>
      </c>
      <c r="L293" s="153" t="n">
        <v>3</v>
      </c>
      <c r="M293" s="153" t="n">
        <f>IF(F293="Accepted",L293*1.150779448,"")</f>
        <v>3.452338344</v>
      </c>
      <c r="N293" s="163"/>
      <c r="O293" s="163"/>
      <c r="P293" s="163" t="str">
        <f>IF(F293&lt;&gt;"Accepted","",IF(AND(N293="",O293=""),"",MAX(N293,O293)*1.150779448))</f>
      </c>
      <c r="Q293" s="175" t="str">
        <v>KEDW 131055Z AUTO 19003KT 10SM CLR 06/03 A3010 RMK AO2 SLP181 T00640028 $</v>
      </c>
    </row>
    <row r="294" hidden="0">
      <c r="A294" s="150" t="str">
        <v>2026-03-13 11:00 UTC</v>
      </c>
      <c r="B294" s="155" t="str">
        <v>2026-03-13 11:55 UTC</v>
      </c>
      <c r="C294" s="155" t="str">
        <v>2026-03-13 04:55 PDT</v>
      </c>
      <c r="D294" s="155" t="str">
        <v>2026-03-13</v>
      </c>
      <c r="E294" s="155" t="str">
        <v>March</v>
      </c>
      <c r="F294" s="154" t="str">
        <v>Accepted</v>
      </c>
      <c r="G294" s="155" t="str">
        <v>150</v>
      </c>
      <c r="H294" s="153" t="n">
        <v>150</v>
      </c>
      <c r="I294" s="155" t="str">
        <v>SE</v>
      </c>
      <c r="J294" s="153" t="n">
        <v>330</v>
      </c>
      <c r="K294" s="155" t="str">
        <v>NW</v>
      </c>
      <c r="L294" s="153" t="n">
        <v>3</v>
      </c>
      <c r="M294" s="153" t="n">
        <f>IF(F294="Accepted",L294*1.150779448,"")</f>
        <v>3.452338344</v>
      </c>
      <c r="N294" s="163"/>
      <c r="O294" s="163"/>
      <c r="P294" s="163" t="str">
        <f>IF(F294&lt;&gt;"Accepted","",IF(AND(N294="",O294=""),"",MAX(N294,O294)*1.150779448))</f>
      </c>
      <c r="Q294" s="175" t="str">
        <v>KEDW 131155Z AUTO 15003KT 10SM CLR 06/03 A3010 RMK AO2 SLP181 T00570025 10133 20053 56013 $</v>
      </c>
    </row>
    <row r="295" hidden="0">
      <c r="A295" s="150" t="str">
        <v>2026-03-13 12:00 UTC</v>
      </c>
      <c r="B295" s="155" t="str">
        <v>2026-03-13 12:55 UTC</v>
      </c>
      <c r="C295" s="155" t="str">
        <v>2026-03-13 05:55 PDT</v>
      </c>
      <c r="D295" s="155" t="str">
        <v>2026-03-13</v>
      </c>
      <c r="E295" s="155" t="str">
        <v>March</v>
      </c>
      <c r="F295" s="154" t="str">
        <v>Accepted</v>
      </c>
      <c r="G295" s="155" t="str">
        <v>000</v>
      </c>
      <c r="H295" s="153" t="n">
        <v>0</v>
      </c>
      <c r="I295" s="155" t="str">
        <v>Calm</v>
      </c>
      <c r="J295" s="153" t="n">
        <v>180</v>
      </c>
      <c r="K295" s="155" t="str">
        <v>Calm</v>
      </c>
      <c r="L295" s="153" t="n">
        <v>0</v>
      </c>
      <c r="M295" s="153" t="n">
        <f>IF(F295="Accepted",L295*1.150779448,"")</f>
        <v>0</v>
      </c>
      <c r="N295" s="163"/>
      <c r="O295" s="163"/>
      <c r="P295" s="163" t="str">
        <f>IF(F295&lt;&gt;"Accepted","",IF(AND(N295="",O295=""),"",MAX(N295,O295)*1.150779448))</f>
      </c>
      <c r="Q295" s="175" t="str">
        <v>KEDW 131255Z 00000KT 40SM FEW300 07/03 A3011 RMK AO2A SLP184 T00700029</v>
      </c>
    </row>
    <row r="296" hidden="0">
      <c r="A296" s="150" t="str">
        <v>2026-03-13 13:00 UTC</v>
      </c>
      <c r="B296" s="155" t="str">
        <v>2026-03-13 13:55 UTC</v>
      </c>
      <c r="C296" s="155" t="str">
        <v>2026-03-13 06:55 PDT</v>
      </c>
      <c r="D296" s="155" t="str">
        <v>2026-03-13</v>
      </c>
      <c r="E296" s="155" t="str">
        <v>March</v>
      </c>
      <c r="F296" s="154" t="str">
        <v>Accepted</v>
      </c>
      <c r="G296" s="155" t="str">
        <v>000</v>
      </c>
      <c r="H296" s="153" t="n">
        <v>0</v>
      </c>
      <c r="I296" s="155" t="str">
        <v>Calm</v>
      </c>
      <c r="J296" s="153" t="n">
        <v>180</v>
      </c>
      <c r="K296" s="155" t="str">
        <v>Calm</v>
      </c>
      <c r="L296" s="153" t="n">
        <v>0</v>
      </c>
      <c r="M296" s="153" t="n">
        <f>IF(F296="Accepted",L296*1.150779448,"")</f>
        <v>0</v>
      </c>
      <c r="N296" s="163"/>
      <c r="O296" s="163"/>
      <c r="P296" s="163" t="str">
        <f>IF(F296&lt;&gt;"Accepted","",IF(AND(N296="",O296=""),"",MAX(N296,O296)*1.150779448))</f>
      </c>
      <c r="Q296" s="175" t="str">
        <v>KEDW 131355Z 00000KT 50SM FEW300 06/02 A3011 RMK AO2A SLP186 T00570020</v>
      </c>
    </row>
    <row r="297" hidden="0">
      <c r="A297" s="150" t="str">
        <v>2026-03-13 14:00 UTC</v>
      </c>
      <c r="B297" s="155" t="str">
        <v>2026-03-13 14:55 UTC</v>
      </c>
      <c r="C297" s="155" t="str">
        <v>2026-03-13 07:55 PDT</v>
      </c>
      <c r="D297" s="155" t="str">
        <v>2026-03-13</v>
      </c>
      <c r="E297" s="155" t="str">
        <v>March</v>
      </c>
      <c r="F297" s="154" t="str">
        <v>Accepted</v>
      </c>
      <c r="G297" s="155" t="str">
        <v>000</v>
      </c>
      <c r="H297" s="153" t="n">
        <v>0</v>
      </c>
      <c r="I297" s="155" t="str">
        <v>Calm</v>
      </c>
      <c r="J297" s="153" t="n">
        <v>180</v>
      </c>
      <c r="K297" s="155" t="str">
        <v>Calm</v>
      </c>
      <c r="L297" s="153" t="n">
        <v>0</v>
      </c>
      <c r="M297" s="153" t="n">
        <f>IF(F297="Accepted",L297*1.150779448,"")</f>
        <v>0</v>
      </c>
      <c r="N297" s="163"/>
      <c r="O297" s="163"/>
      <c r="P297" s="163" t="str">
        <f>IF(F297&lt;&gt;"Accepted","",IF(AND(N297="",O297=""),"",MAX(N297,O297)*1.150779448))</f>
      </c>
      <c r="Q297" s="175" t="str">
        <v>KEDW 131455Z 00000KT 60SM FEW300 08/03 A3012 RMK AO2A SLP191 T00840032 52007</v>
      </c>
    </row>
    <row r="298" hidden="0">
      <c r="A298" s="150" t="str">
        <v>2026-03-13 15:00 UTC</v>
      </c>
      <c r="B298" s="155" t="str">
        <v>2026-03-13 15:55 UTC</v>
      </c>
      <c r="C298" s="155" t="str">
        <v>2026-03-13 08:55 PDT</v>
      </c>
      <c r="D298" s="155" t="str">
        <v>2026-03-13</v>
      </c>
      <c r="E298" s="155" t="str">
        <v>March</v>
      </c>
      <c r="F298" s="154" t="str">
        <v>Accepted</v>
      </c>
      <c r="G298" s="155" t="str">
        <v>030</v>
      </c>
      <c r="H298" s="153" t="n">
        <v>30</v>
      </c>
      <c r="I298" s="155" t="str">
        <v>NE</v>
      </c>
      <c r="J298" s="153" t="n">
        <v>210</v>
      </c>
      <c r="K298" s="155" t="str">
        <v>SW</v>
      </c>
      <c r="L298" s="153" t="n">
        <v>3</v>
      </c>
      <c r="M298" s="153" t="n">
        <f>IF(F298="Accepted",L298*1.150779448,"")</f>
        <v>3.452338344</v>
      </c>
      <c r="N298" s="163"/>
      <c r="O298" s="163"/>
      <c r="P298" s="163" t="str">
        <f>IF(F298&lt;&gt;"Accepted","",IF(AND(N298="",O298=""),"",MAX(N298,O298)*1.150779448))</f>
      </c>
      <c r="Q298" s="175" t="str">
        <v>KEDW 131555Z 03003KT 80SM SCT340 10/04 A3012 RMK AO2A SLP191 T01010040</v>
      </c>
    </row>
    <row r="299" hidden="0">
      <c r="A299" s="150" t="str">
        <v>2026-03-13 16:00 UTC</v>
      </c>
      <c r="B299" s="155" t="str">
        <v>2026-03-13 16:55 UTC</v>
      </c>
      <c r="C299" s="155" t="str">
        <v>2026-03-13 09:55 PDT</v>
      </c>
      <c r="D299" s="155" t="str">
        <v>2026-03-13</v>
      </c>
      <c r="E299" s="155" t="str">
        <v>March</v>
      </c>
      <c r="F299" s="154" t="str">
        <v>Accepted</v>
      </c>
      <c r="G299" s="155" t="str">
        <v>000</v>
      </c>
      <c r="H299" s="153" t="n">
        <v>0</v>
      </c>
      <c r="I299" s="155" t="str">
        <v>Calm</v>
      </c>
      <c r="J299" s="153" t="n">
        <v>180</v>
      </c>
      <c r="K299" s="155" t="str">
        <v>Calm</v>
      </c>
      <c r="L299" s="153" t="n">
        <v>0</v>
      </c>
      <c r="M299" s="153" t="n">
        <f>IF(F299="Accepted",L299*1.150779448,"")</f>
        <v>0</v>
      </c>
      <c r="N299" s="163"/>
      <c r="O299" s="163"/>
      <c r="P299" s="163" t="str">
        <f>IF(F299&lt;&gt;"Accepted","",IF(AND(N299="",O299=""),"",MAX(N299,O299)*1.150779448))</f>
      </c>
      <c r="Q299" s="175" t="str">
        <v>KEDW 131655Z 00000KT 90SM SCT340 13/04 A3013 RMK AO2A SLP196 T01330044</v>
      </c>
    </row>
    <row r="300" hidden="0">
      <c r="A300" s="150" t="str">
        <v>2026-03-13 17:00 UTC</v>
      </c>
      <c r="B300" s="155" t="str">
        <v>2026-03-13 17:55 UTC</v>
      </c>
      <c r="C300" s="155" t="str">
        <v>2026-03-13 10:55 PDT</v>
      </c>
      <c r="D300" s="155" t="str">
        <v>2026-03-13</v>
      </c>
      <c r="E300" s="155" t="str">
        <v>March</v>
      </c>
      <c r="F300" s="154" t="str">
        <v>Accepted</v>
      </c>
      <c r="G300" s="155" t="str">
        <v>000</v>
      </c>
      <c r="H300" s="153" t="n">
        <v>0</v>
      </c>
      <c r="I300" s="155" t="str">
        <v>Calm</v>
      </c>
      <c r="J300" s="153" t="n">
        <v>180</v>
      </c>
      <c r="K300" s="155" t="str">
        <v>Calm</v>
      </c>
      <c r="L300" s="153" t="n">
        <v>0</v>
      </c>
      <c r="M300" s="153" t="n">
        <f>IF(F300="Accepted",L300*1.150779448,"")</f>
        <v>0</v>
      </c>
      <c r="N300" s="163"/>
      <c r="O300" s="163"/>
      <c r="P300" s="163" t="str">
        <f>IF(F300&lt;&gt;"Accepted","",IF(AND(N300="",O300=""),"",MAX(N300,O300)*1.150779448))</f>
      </c>
      <c r="Q300" s="175" t="str">
        <v>KEDW 131755Z 00000KT 90SM FEW320 19/04 A3012 RMK AO2A SLP189 T01870041 10187 20048 58001</v>
      </c>
    </row>
    <row r="301" hidden="0">
      <c r="A301" s="150" t="str">
        <v>2026-03-13 18:00 UTC</v>
      </c>
      <c r="B301" s="155" t="str">
        <v>2026-03-13 18:55 UTC</v>
      </c>
      <c r="C301" s="155" t="str">
        <v>2026-03-13 11:55 PDT</v>
      </c>
      <c r="D301" s="155" t="str">
        <v>2026-03-13</v>
      </c>
      <c r="E301" s="155" t="str">
        <v>March</v>
      </c>
      <c r="F301" s="154" t="str">
        <v>Accepted</v>
      </c>
      <c r="G301" s="155" t="str">
        <v>000</v>
      </c>
      <c r="H301" s="153" t="n">
        <v>0</v>
      </c>
      <c r="I301" s="155" t="str">
        <v>Calm</v>
      </c>
      <c r="J301" s="153" t="n">
        <v>180</v>
      </c>
      <c r="K301" s="155" t="str">
        <v>Calm</v>
      </c>
      <c r="L301" s="153" t="n">
        <v>0</v>
      </c>
      <c r="M301" s="153" t="n">
        <f>IF(F301="Accepted",L301*1.150779448,"")</f>
        <v>0</v>
      </c>
      <c r="N301" s="163"/>
      <c r="O301" s="163"/>
      <c r="P301" s="163" t="str">
        <f>IF(F301&lt;&gt;"Accepted","",IF(AND(N301="",O301=""),"",MAX(N301,O301)*1.150779448))</f>
      </c>
      <c r="Q301" s="175" t="str">
        <v>KEDW 131855Z 00000KT 90SM FEW300 22/05 A3010 RMK AO2A SLP181 T02200045</v>
      </c>
    </row>
    <row r="302" hidden="0">
      <c r="A302" s="150" t="str">
        <v>2026-03-13 20:00 UTC</v>
      </c>
      <c r="B302" s="155" t="str">
        <v>2026-03-13 20:55 UTC</v>
      </c>
      <c r="C302" s="155" t="str">
        <v>2026-03-13 13:55 PDT</v>
      </c>
      <c r="D302" s="155" t="str">
        <v>2026-03-13</v>
      </c>
      <c r="E302" s="155" t="str">
        <v>March</v>
      </c>
      <c r="F302" s="154" t="str">
        <v>Accepted</v>
      </c>
      <c r="G302" s="155" t="str">
        <v>060</v>
      </c>
      <c r="H302" s="153" t="n">
        <v>60</v>
      </c>
      <c r="I302" s="155" t="str">
        <v>NE</v>
      </c>
      <c r="J302" s="153" t="n">
        <v>240</v>
      </c>
      <c r="K302" s="155" t="str">
        <v>SW</v>
      </c>
      <c r="L302" s="153" t="n">
        <v>3</v>
      </c>
      <c r="M302" s="153" t="n">
        <f>IF(F302="Accepted",L302*1.150779448,"")</f>
        <v>3.452338344</v>
      </c>
      <c r="N302" s="163"/>
      <c r="O302" s="163"/>
      <c r="P302" s="163" t="str">
        <f>IF(F302&lt;&gt;"Accepted","",IF(AND(N302="",O302=""),"",MAX(N302,O302)*1.150779448))</f>
      </c>
      <c r="Q302" s="175" t="str">
        <v>KEDW 132055Z 06003KT 90SM SCT350 26/M02 A3005 RMK AO2A SLP164 T02641023 57022</v>
      </c>
    </row>
    <row r="303" hidden="0">
      <c r="A303" s="150" t="str">
        <v>2026-03-13 21:00 UTC</v>
      </c>
      <c r="B303" s="155" t="str">
        <v>2026-03-13 21:55 UTC</v>
      </c>
      <c r="C303" s="155" t="str">
        <v>2026-03-13 14:55 PDT</v>
      </c>
      <c r="D303" s="155" t="str">
        <v>2026-03-13</v>
      </c>
      <c r="E303" s="155" t="str">
        <v>March</v>
      </c>
      <c r="F303" s="154" t="str">
        <v>Accepted</v>
      </c>
      <c r="G303" s="155" t="str">
        <v>000</v>
      </c>
      <c r="H303" s="153" t="n">
        <v>0</v>
      </c>
      <c r="I303" s="155" t="str">
        <v>Calm</v>
      </c>
      <c r="J303" s="153" t="n">
        <v>180</v>
      </c>
      <c r="K303" s="155" t="str">
        <v>Calm</v>
      </c>
      <c r="L303" s="153" t="n">
        <v>0</v>
      </c>
      <c r="M303" s="153" t="n">
        <f>IF(F303="Accepted",L303*1.150779448,"")</f>
        <v>0</v>
      </c>
      <c r="N303" s="163"/>
      <c r="O303" s="163"/>
      <c r="P303" s="163" t="str">
        <f>IF(F303&lt;&gt;"Accepted","",IF(AND(N303="",O303=""),"",MAX(N303,O303)*1.150779448))</f>
      </c>
      <c r="Q303" s="175" t="str">
        <v>KEDW 132155Z 00000KT 90SM SCT350 28/M05 A3001 RMK AO2A SLP149 T02791053</v>
      </c>
    </row>
    <row r="304" hidden="0">
      <c r="A304" s="150" t="str">
        <v>2026-03-13 23:00 UTC</v>
      </c>
      <c r="B304" s="155" t="str">
        <v>2026-03-13 23:55 UTC</v>
      </c>
      <c r="C304" s="155" t="str">
        <v>2026-03-13 16:55 PDT</v>
      </c>
      <c r="D304" s="155" t="str">
        <v>2026-03-13</v>
      </c>
      <c r="E304" s="155" t="str">
        <v>March</v>
      </c>
      <c r="F304" s="154" t="str">
        <v>Accepted</v>
      </c>
      <c r="G304" s="155" t="str">
        <v>000</v>
      </c>
      <c r="H304" s="153" t="n">
        <v>0</v>
      </c>
      <c r="I304" s="155" t="str">
        <v>Calm</v>
      </c>
      <c r="J304" s="153" t="n">
        <v>180</v>
      </c>
      <c r="K304" s="155" t="str">
        <v>Calm</v>
      </c>
      <c r="L304" s="153" t="n">
        <v>0</v>
      </c>
      <c r="M304" s="153" t="n">
        <f>IF(F304="Accepted",L304*1.150779448,"")</f>
        <v>0</v>
      </c>
      <c r="N304" s="163"/>
      <c r="O304" s="163"/>
      <c r="P304" s="163" t="str">
        <f>IF(F304&lt;&gt;"Accepted","",IF(AND(N304="",O304=""),"",MAX(N304,O304)*1.150779448))</f>
      </c>
      <c r="Q304" s="175" t="str">
        <v>KEDW 132355Z 00000KT 90SM SCT250 BKN320 28/M04 A2997 RMK AO2A SLP136 T02811040 10291 20188 57026</v>
      </c>
    </row>
    <row r="305" hidden="0">
      <c r="A305" s="150" t="str">
        <v>2026-03-14 00:00 UTC</v>
      </c>
      <c r="B305" s="155" t="str">
        <v>2026-03-14 00:55 UTC</v>
      </c>
      <c r="C305" s="155" t="str">
        <v>2026-03-13 17:55 PDT</v>
      </c>
      <c r="D305" s="155" t="str">
        <v>2026-03-13</v>
      </c>
      <c r="E305" s="155" t="str">
        <v>March</v>
      </c>
      <c r="F305" s="154" t="str">
        <v>Accepted</v>
      </c>
      <c r="G305" s="155" t="str">
        <v>180</v>
      </c>
      <c r="H305" s="153" t="n">
        <v>180</v>
      </c>
      <c r="I305" s="155" t="str">
        <v>S</v>
      </c>
      <c r="J305" s="153" t="n">
        <v>0</v>
      </c>
      <c r="K305" s="155" t="str">
        <v>N</v>
      </c>
      <c r="L305" s="153" t="n">
        <v>4</v>
      </c>
      <c r="M305" s="153" t="n">
        <f>IF(F305="Accepted",L305*1.150779448,"")</f>
        <v>4.603117792</v>
      </c>
      <c r="N305" s="163"/>
      <c r="O305" s="163"/>
      <c r="P305" s="163" t="str">
        <f>IF(F305&lt;&gt;"Accepted","",IF(AND(N305="",O305=""),"",MAX(N305,O305)*1.150779448))</f>
      </c>
      <c r="Q305" s="175" t="str">
        <v>KEDW 140055Z 18004KT 90SM SCT250 BKN320 26/01 A2995 RMK AO2A SLP129 T02630008</v>
      </c>
    </row>
    <row r="306" hidden="0">
      <c r="A306" s="150" t="str">
        <v>2026-03-14 02:00 UTC</v>
      </c>
      <c r="B306" s="155" t="str">
        <v>2026-03-14 02:55 UTC</v>
      </c>
      <c r="C306" s="155" t="str">
        <v>2026-03-13 19:55 PDT</v>
      </c>
      <c r="D306" s="155" t="str">
        <v>2026-03-13</v>
      </c>
      <c r="E306" s="155" t="str">
        <v>March</v>
      </c>
      <c r="F306" s="154" t="str">
        <v>Accepted</v>
      </c>
      <c r="G306" s="155" t="str">
        <v>290</v>
      </c>
      <c r="H306" s="153" t="n">
        <v>290</v>
      </c>
      <c r="I306" s="155" t="str">
        <v>W</v>
      </c>
      <c r="J306" s="153" t="n">
        <v>110</v>
      </c>
      <c r="K306" s="155" t="str">
        <v>E</v>
      </c>
      <c r="L306" s="153" t="n">
        <v>10</v>
      </c>
      <c r="M306" s="153" t="n">
        <f>IF(F306="Accepted",L306*1.150779448,"")</f>
        <v>11.50779448</v>
      </c>
      <c r="N306" s="163"/>
      <c r="O306" s="163"/>
      <c r="P306" s="163" t="str">
        <f>IF(F306&lt;&gt;"Accepted","",IF(AND(N306="",O306=""),"",MAX(N306,O306)*1.150779448))</f>
      </c>
      <c r="Q306" s="175" t="str">
        <v>KEDW 140255Z 29010KT 40SM BKN270 22/06 A2996 RMK AO2A SLP136 T02240058 55002</v>
      </c>
    </row>
    <row r="307" hidden="0">
      <c r="A307" s="150" t="str">
        <v>2026-03-14 04:00 UTC</v>
      </c>
      <c r="B307" s="155" t="str">
        <v>2026-03-14 04:55 UTC</v>
      </c>
      <c r="C307" s="155" t="str">
        <v>2026-03-13 21:55 PDT</v>
      </c>
      <c r="D307" s="155" t="str">
        <v>2026-03-13</v>
      </c>
      <c r="E307" s="155" t="str">
        <v>March</v>
      </c>
      <c r="F307" s="154" t="str">
        <v>Accepted</v>
      </c>
      <c r="G307" s="155" t="str">
        <v>160</v>
      </c>
      <c r="H307" s="153" t="n">
        <v>160</v>
      </c>
      <c r="I307" s="155" t="str">
        <v>S</v>
      </c>
      <c r="J307" s="153" t="n">
        <v>340</v>
      </c>
      <c r="K307" s="155" t="str">
        <v>N</v>
      </c>
      <c r="L307" s="153" t="n">
        <v>7</v>
      </c>
      <c r="M307" s="153" t="n">
        <f>IF(F307="Accepted",L307*1.150779448,"")</f>
        <v>8.055456136</v>
      </c>
      <c r="N307" s="163"/>
      <c r="O307" s="163"/>
      <c r="P307" s="163" t="str">
        <f>IF(F307&lt;&gt;"Accepted","",IF(AND(N307="",O307=""),"",MAX(N307,O307)*1.150779448))</f>
      </c>
      <c r="Q307" s="175" t="str">
        <v>KEDW 140455Z 16007KT 40SM SCT340 16/09 A2997 RMK AO2A SLP139 T01550085</v>
      </c>
    </row>
    <row r="308" hidden="0">
      <c r="A308" s="150" t="str">
        <v>2026-03-14 06:00 UTC</v>
      </c>
      <c r="B308" s="155" t="str">
        <v>2026-03-14 06:55 UTC</v>
      </c>
      <c r="C308" s="155" t="str">
        <v>2026-03-13 23:55 PDT</v>
      </c>
      <c r="D308" s="155" t="str">
        <v>2026-03-13</v>
      </c>
      <c r="E308" s="155" t="str">
        <v>March</v>
      </c>
      <c r="F308" s="154" t="str">
        <v>Accepted</v>
      </c>
      <c r="G308" s="155" t="str">
        <v>210</v>
      </c>
      <c r="H308" s="153" t="n">
        <v>210</v>
      </c>
      <c r="I308" s="155" t="str">
        <v>SW</v>
      </c>
      <c r="J308" s="153" t="n">
        <v>30</v>
      </c>
      <c r="K308" s="155" t="str">
        <v>NE</v>
      </c>
      <c r="L308" s="153" t="n">
        <v>6</v>
      </c>
      <c r="M308" s="153" t="n">
        <f>IF(F308="Accepted",L308*1.150779448,"")</f>
        <v>6.904676688</v>
      </c>
      <c r="N308" s="163"/>
      <c r="O308" s="163"/>
      <c r="P308" s="163" t="str">
        <f>IF(F308&lt;&gt;"Accepted","",IF(AND(N308="",O308=""),"",MAX(N308,O308)*1.150779448))</f>
      </c>
      <c r="Q308" s="175" t="str">
        <v>KEDW 140655Z AUTO 21006KT 10SM CLR 14/08 A2997 RMK AO2 SLP135 T01400077 $</v>
      </c>
    </row>
    <row r="309" hidden="0">
      <c r="A309" s="150" t="str">
        <v>2026-03-14 07:00 UTC</v>
      </c>
      <c r="B309" s="155" t="str">
        <v>2026-03-14 07:55 UTC</v>
      </c>
      <c r="C309" s="155" t="str">
        <v>2026-03-14 00:55 PDT</v>
      </c>
      <c r="D309" s="155" t="str">
        <v>2026-03-14</v>
      </c>
      <c r="E309" s="155" t="str">
        <v>March</v>
      </c>
      <c r="F309" s="154" t="str">
        <v>Accepted</v>
      </c>
      <c r="G309" s="155" t="str">
        <v>000</v>
      </c>
      <c r="H309" s="153" t="n">
        <v>0</v>
      </c>
      <c r="I309" s="155" t="str">
        <v>Calm</v>
      </c>
      <c r="J309" s="153" t="n">
        <v>180</v>
      </c>
      <c r="K309" s="155" t="str">
        <v>Calm</v>
      </c>
      <c r="L309" s="153" t="n">
        <v>0</v>
      </c>
      <c r="M309" s="153" t="n">
        <f>IF(F309="Accepted",L309*1.150779448,"")</f>
        <v>0</v>
      </c>
      <c r="N309" s="163"/>
      <c r="O309" s="163"/>
      <c r="P309" s="163" t="str">
        <f>IF(F309&lt;&gt;"Accepted","",IF(AND(N309="",O309=""),"",MAX(N309,O309)*1.150779448))</f>
      </c>
      <c r="Q309" s="175" t="str">
        <v>KEDW 140755Z AUTO 00000KT 10SM CLR 12/07 A2996 RMK AO2 SLP130 T01230074 402910048 $</v>
      </c>
    </row>
    <row r="310" hidden="0">
      <c r="A310" s="150" t="str">
        <v>2026-03-14 08:00 UTC</v>
      </c>
      <c r="B310" s="155" t="str">
        <v>2026-03-14 08:55 UTC</v>
      </c>
      <c r="C310" s="155" t="str">
        <v>2026-03-14 01:55 PDT</v>
      </c>
      <c r="D310" s="155" t="str">
        <v>2026-03-14</v>
      </c>
      <c r="E310" s="155" t="str">
        <v>March</v>
      </c>
      <c r="F310" s="154" t="str">
        <v>Accepted</v>
      </c>
      <c r="G310" s="155" t="str">
        <v>180</v>
      </c>
      <c r="H310" s="153" t="n">
        <v>180</v>
      </c>
      <c r="I310" s="155" t="str">
        <v>S</v>
      </c>
      <c r="J310" s="153" t="n">
        <v>0</v>
      </c>
      <c r="K310" s="155" t="str">
        <v>N</v>
      </c>
      <c r="L310" s="153" t="n">
        <v>3</v>
      </c>
      <c r="M310" s="153" t="n">
        <f>IF(F310="Accepted",L310*1.150779448,"")</f>
        <v>3.452338344</v>
      </c>
      <c r="N310" s="163"/>
      <c r="O310" s="163"/>
      <c r="P310" s="163" t="str">
        <f>IF(F310&lt;&gt;"Accepted","",IF(AND(N310="",O310=""),"",MAX(N310,O310)*1.150779448))</f>
      </c>
      <c r="Q310" s="175" t="str">
        <v>KEDW 140855Z AUTO 18003KT 10SM CLR 11/06 A2994 RMK AO2 SLP123 T01050063 57010 $</v>
      </c>
    </row>
    <row r="311" hidden="0">
      <c r="A311" s="150" t="str">
        <v>2026-03-14 10:00 UTC</v>
      </c>
      <c r="B311" s="155" t="str">
        <v>2026-03-14 10:55 UTC</v>
      </c>
      <c r="C311" s="155" t="str">
        <v>2026-03-14 03:55 PDT</v>
      </c>
      <c r="D311" s="155" t="str">
        <v>2026-03-14</v>
      </c>
      <c r="E311" s="155" t="str">
        <v>March</v>
      </c>
      <c r="F311" s="154" t="str">
        <v>Accepted</v>
      </c>
      <c r="G311" s="155" t="str">
        <v>180</v>
      </c>
      <c r="H311" s="153" t="n">
        <v>180</v>
      </c>
      <c r="I311" s="155" t="str">
        <v>S</v>
      </c>
      <c r="J311" s="153" t="n">
        <v>0</v>
      </c>
      <c r="K311" s="155" t="str">
        <v>N</v>
      </c>
      <c r="L311" s="153" t="n">
        <v>8</v>
      </c>
      <c r="M311" s="153" t="n">
        <f>IF(F311="Accepted",L311*1.150779448,"")</f>
        <v>9.206235584</v>
      </c>
      <c r="N311" s="163"/>
      <c r="O311" s="163"/>
      <c r="P311" s="163" t="str">
        <f>IF(F311&lt;&gt;"Accepted","",IF(AND(N311="",O311=""),"",MAX(N311,O311)*1.150779448))</f>
      </c>
      <c r="Q311" s="175" t="str">
        <v>KEDW 141055Z AUTO 18008KT 10SM CLR 09/05 A2992 RMK AO2 SLP116 T00920048 $</v>
      </c>
    </row>
    <row r="312" hidden="0">
      <c r="A312" s="150" t="str">
        <v>2026-03-14 11:00 UTC</v>
      </c>
      <c r="B312" s="155" t="str">
        <v>2026-03-14 11:55 UTC</v>
      </c>
      <c r="C312" s="155" t="str">
        <v>2026-03-14 04:55 PDT</v>
      </c>
      <c r="D312" s="155" t="str">
        <v>2026-03-14</v>
      </c>
      <c r="E312" s="155" t="str">
        <v>March</v>
      </c>
      <c r="F312" s="154" t="str">
        <v>Accepted</v>
      </c>
      <c r="G312" s="155" t="str">
        <v>260</v>
      </c>
      <c r="H312" s="153" t="n">
        <v>260</v>
      </c>
      <c r="I312" s="155" t="str">
        <v>W</v>
      </c>
      <c r="J312" s="153" t="n">
        <v>80</v>
      </c>
      <c r="K312" s="155" t="str">
        <v>E</v>
      </c>
      <c r="L312" s="153" t="n">
        <v>7</v>
      </c>
      <c r="M312" s="153" t="n">
        <f>IF(F312="Accepted",L312*1.150779448,"")</f>
        <v>8.055456136</v>
      </c>
      <c r="N312" s="163"/>
      <c r="O312" s="163"/>
      <c r="P312" s="163" t="str">
        <f>IF(F312&lt;&gt;"Accepted","",IF(AND(N312="",O312=""),"",MAX(N312,O312)*1.150779448))</f>
      </c>
      <c r="Q312" s="175" t="str">
        <v>KEDW 141155Z AUTO 26007KT 10SM CLR 17/04 A2992 RMK AO2 SLP111 T01650039 10166 20087 55009 $</v>
      </c>
    </row>
    <row r="313" hidden="0">
      <c r="A313" s="150" t="str">
        <v>2026-03-14 12:00 UTC</v>
      </c>
      <c r="B313" s="155" t="str">
        <v>2026-03-14 12:55 UTC</v>
      </c>
      <c r="C313" s="155" t="str">
        <v>2026-03-14 05:55 PDT</v>
      </c>
      <c r="D313" s="155" t="str">
        <v>2026-03-14</v>
      </c>
      <c r="E313" s="155" t="str">
        <v>March</v>
      </c>
      <c r="F313" s="154" t="str">
        <v>Accepted</v>
      </c>
      <c r="G313" s="155" t="str">
        <v>200</v>
      </c>
      <c r="H313" s="153" t="n">
        <v>200</v>
      </c>
      <c r="I313" s="155" t="str">
        <v>S</v>
      </c>
      <c r="J313" s="153" t="n">
        <v>20</v>
      </c>
      <c r="K313" s="155" t="str">
        <v>N</v>
      </c>
      <c r="L313" s="153" t="n">
        <v>5</v>
      </c>
      <c r="M313" s="153" t="n">
        <f>IF(F313="Accepted",L313*1.150779448,"")</f>
        <v>5.75389724</v>
      </c>
      <c r="N313" s="163"/>
      <c r="O313" s="163"/>
      <c r="P313" s="163" t="str">
        <f>IF(F313&lt;&gt;"Accepted","",IF(AND(N313="",O313=""),"",MAX(N313,O313)*1.150779448))</f>
      </c>
      <c r="Q313" s="175" t="str">
        <v>KEDW 141255Z COR AUTO 20005KT 40SM SCT230 BKN320 14/04 A2992 RMK AO2A SLP115 T01390042 COR 1343</v>
      </c>
    </row>
    <row r="314" hidden="0">
      <c r="A314" s="150" t="str">
        <v>2026-03-14 13:00 UTC</v>
      </c>
      <c r="B314" s="155" t="str">
        <v>2026-03-14 13:55 UTC</v>
      </c>
      <c r="C314" s="155" t="str">
        <v>2026-03-14 06:55 PDT</v>
      </c>
      <c r="D314" s="155" t="str">
        <v>2026-03-14</v>
      </c>
      <c r="E314" s="155" t="str">
        <v>March</v>
      </c>
      <c r="F314" s="154" t="str">
        <v>Accepted</v>
      </c>
      <c r="G314" s="155" t="str">
        <v>210</v>
      </c>
      <c r="H314" s="153" t="n">
        <v>210</v>
      </c>
      <c r="I314" s="155" t="str">
        <v>SW</v>
      </c>
      <c r="J314" s="153" t="n">
        <v>30</v>
      </c>
      <c r="K314" s="155" t="str">
        <v>NE</v>
      </c>
      <c r="L314" s="153" t="n">
        <v>3</v>
      </c>
      <c r="M314" s="153" t="n">
        <f>IF(F314="Accepted",L314*1.150779448,"")</f>
        <v>3.452338344</v>
      </c>
      <c r="N314" s="163"/>
      <c r="O314" s="163"/>
      <c r="P314" s="163" t="str">
        <f>IF(F314&lt;&gt;"Accepted","",IF(AND(N314="",O314=""),"",MAX(N314,O314)*1.150779448))</f>
      </c>
      <c r="Q314" s="175" t="str">
        <v>KEDW 141355Z 21003KT 90SM SCT250 BKN330 12/06 A2992 RMK AO2A SLP119 T01190055</v>
      </c>
    </row>
    <row r="315" hidden="0">
      <c r="A315" s="150" t="str">
        <v>2026-03-14 14:00 UTC</v>
      </c>
      <c r="B315" s="155" t="str">
        <v>2026-03-14 14:55 UTC</v>
      </c>
      <c r="C315" s="155" t="str">
        <v>2026-03-14 07:55 PDT</v>
      </c>
      <c r="D315" s="155" t="str">
        <v>2026-03-14</v>
      </c>
      <c r="E315" s="155" t="str">
        <v>March</v>
      </c>
      <c r="F315" s="154" t="str">
        <v>Accepted</v>
      </c>
      <c r="G315" s="155" t="str">
        <v>220</v>
      </c>
      <c r="H315" s="153" t="n">
        <v>220</v>
      </c>
      <c r="I315" s="155" t="str">
        <v>SW</v>
      </c>
      <c r="J315" s="153" t="n">
        <v>40</v>
      </c>
      <c r="K315" s="155" t="str">
        <v>NE</v>
      </c>
      <c r="L315" s="153" t="n">
        <v>6</v>
      </c>
      <c r="M315" s="153" t="n">
        <f>IF(F315="Accepted",L315*1.150779448,"")</f>
        <v>6.904676688</v>
      </c>
      <c r="N315" s="163"/>
      <c r="O315" s="163"/>
      <c r="P315" s="163" t="str">
        <f>IF(F315&lt;&gt;"Accepted","",IF(AND(N315="",O315=""),"",MAX(N315,O315)*1.150779448))</f>
      </c>
      <c r="Q315" s="175" t="str">
        <v>KEDW 141455Z 22006KT 70SM BKN250 13/05 A2993 RMK AO2A SLP121 T01340051 53005</v>
      </c>
    </row>
    <row r="316" hidden="0">
      <c r="A316" s="150" t="str">
        <v>2026-03-14 15:00 UTC</v>
      </c>
      <c r="B316" s="155" t="str">
        <v>2026-03-14 15:55 UTC</v>
      </c>
      <c r="C316" s="155" t="str">
        <v>2026-03-14 08:55 PDT</v>
      </c>
      <c r="D316" s="155" t="str">
        <v>2026-03-14</v>
      </c>
      <c r="E316" s="155" t="str">
        <v>March</v>
      </c>
      <c r="F316" s="154" t="str">
        <v>Accepted</v>
      </c>
      <c r="G316" s="155" t="str">
        <v>220</v>
      </c>
      <c r="H316" s="153" t="n">
        <v>220</v>
      </c>
      <c r="I316" s="155" t="str">
        <v>SW</v>
      </c>
      <c r="J316" s="153" t="n">
        <v>40</v>
      </c>
      <c r="K316" s="155" t="str">
        <v>NE</v>
      </c>
      <c r="L316" s="153" t="n">
        <v>9</v>
      </c>
      <c r="M316" s="153" t="n">
        <f>IF(F316="Accepted",L316*1.150779448,"")</f>
        <v>10.357015032</v>
      </c>
      <c r="N316" s="163"/>
      <c r="O316" s="163"/>
      <c r="P316" s="163" t="str">
        <f>IF(F316&lt;&gt;"Accepted","",IF(AND(N316="",O316=""),"",MAX(N316,O316)*1.150779448))</f>
      </c>
      <c r="Q316" s="175" t="str">
        <v>KEDW 141555Z 22009KT 70SM SCT250 16/06 A2995 RMK AO2A SLP128 T01550062</v>
      </c>
    </row>
    <row r="317" hidden="0">
      <c r="A317" s="150" t="str">
        <v>2026-03-14 16:00 UTC</v>
      </c>
      <c r="B317" s="155" t="str">
        <v>2026-03-14 16:55 UTC</v>
      </c>
      <c r="C317" s="155" t="str">
        <v>2026-03-14 09:55 PDT</v>
      </c>
      <c r="D317" s="155" t="str">
        <v>2026-03-14</v>
      </c>
      <c r="E317" s="155" t="str">
        <v>March</v>
      </c>
      <c r="F317" s="154" t="str">
        <v>Accepted</v>
      </c>
      <c r="G317" s="155" t="str">
        <v>230</v>
      </c>
      <c r="H317" s="153" t="n">
        <v>230</v>
      </c>
      <c r="I317" s="155" t="str">
        <v>SW</v>
      </c>
      <c r="J317" s="153" t="n">
        <v>50</v>
      </c>
      <c r="K317" s="155" t="str">
        <v>NE</v>
      </c>
      <c r="L317" s="153" t="n">
        <v>10</v>
      </c>
      <c r="M317" s="153" t="n">
        <f>IF(F317="Accepted",L317*1.150779448,"")</f>
        <v>11.50779448</v>
      </c>
      <c r="N317" s="153" t="n">
        <v>15</v>
      </c>
      <c r="O317" s="163"/>
      <c r="P317" s="153" t="n">
        <f>IF(F317&lt;&gt;"Accepted","",IF(AND(N317="",O317=""),"",MAX(N317,O317)*1.150779448))</f>
        <v>17.261691719999998</v>
      </c>
      <c r="Q317" s="175" t="str">
        <v>KEDW 141655Z 23010G15KT 70SM FEW250 21/06 A2995 RMK AO2A SLP128 T02070059</v>
      </c>
    </row>
    <row r="318" hidden="0">
      <c r="A318" s="150" t="str">
        <v>2026-03-14 17:00 UTC</v>
      </c>
      <c r="B318" s="155" t="str">
        <v>2026-03-14 17:55 UTC</v>
      </c>
      <c r="C318" s="155" t="str">
        <v>2026-03-14 10:55 PDT</v>
      </c>
      <c r="D318" s="155" t="str">
        <v>2026-03-14</v>
      </c>
      <c r="E318" s="155" t="str">
        <v>March</v>
      </c>
      <c r="F318" s="154" t="str">
        <v>Accepted</v>
      </c>
      <c r="G318" s="155" t="str">
        <v>250</v>
      </c>
      <c r="H318" s="153" t="n">
        <v>250</v>
      </c>
      <c r="I318" s="155" t="str">
        <v>W</v>
      </c>
      <c r="J318" s="153" t="n">
        <v>70</v>
      </c>
      <c r="K318" s="155" t="str">
        <v>E</v>
      </c>
      <c r="L318" s="153" t="n">
        <v>13</v>
      </c>
      <c r="M318" s="153" t="n">
        <f>IF(F318="Accepted",L318*1.150779448,"")</f>
        <v>14.960132824</v>
      </c>
      <c r="N318" s="153" t="n">
        <v>18</v>
      </c>
      <c r="O318" s="163"/>
      <c r="P318" s="153" t="n">
        <f>IF(F318&lt;&gt;"Accepted","",IF(AND(N318="",O318=""),"",MAX(N318,O318)*1.150779448))</f>
        <v>20.714030064</v>
      </c>
      <c r="Q318" s="175" t="str">
        <v>KEDW 141755Z 25013G18KT 70SM FEW250 24/04 A2995 RMK AO2A SLP127 T02360035 10236 20117 50006</v>
      </c>
    </row>
    <row r="319" hidden="0">
      <c r="A319" s="150" t="str">
        <v>2026-03-14 18:00 UTC</v>
      </c>
      <c r="B319" s="155" t="str">
        <v>2026-03-14 18:55 UTC</v>
      </c>
      <c r="C319" s="155" t="str">
        <v>2026-03-14 11:55 PDT</v>
      </c>
      <c r="D319" s="155" t="str">
        <v>2026-03-14</v>
      </c>
      <c r="E319" s="155" t="str">
        <v>March</v>
      </c>
      <c r="F319" s="154" t="str">
        <v>Accepted</v>
      </c>
      <c r="G319" s="155" t="str">
        <v>010</v>
      </c>
      <c r="H319" s="153" t="n">
        <v>10</v>
      </c>
      <c r="I319" s="155" t="str">
        <v>N</v>
      </c>
      <c r="J319" s="153" t="n">
        <v>190</v>
      </c>
      <c r="K319" s="155" t="str">
        <v>S</v>
      </c>
      <c r="L319" s="153" t="n">
        <v>3</v>
      </c>
      <c r="M319" s="153" t="n">
        <f>IF(F319="Accepted",L319*1.150779448,"")</f>
        <v>3.452338344</v>
      </c>
      <c r="N319" s="163"/>
      <c r="O319" s="163"/>
      <c r="P319" s="163" t="str">
        <f>IF(F319&lt;&gt;"Accepted","",IF(AND(N319="",O319=""),"",MAX(N319,O319)*1.150779448))</f>
      </c>
      <c r="Q319" s="175" t="str">
        <v>KEDW 141855Z 01003KT 70SM FEW250 24/06 A2994 RMK AO2A SLP123 T02430056</v>
      </c>
    </row>
    <row r="320" hidden="0">
      <c r="A320" s="150" t="str">
        <v>2026-03-14 19:00 UTC</v>
      </c>
      <c r="B320" s="155" t="str">
        <v>2026-03-14 19:55 UTC</v>
      </c>
      <c r="C320" s="155" t="str">
        <v>2026-03-14 12:55 PDT</v>
      </c>
      <c r="D320" s="155" t="str">
        <v>2026-03-14</v>
      </c>
      <c r="E320" s="155" t="str">
        <v>March</v>
      </c>
      <c r="F320" s="154" t="str">
        <v>Accepted</v>
      </c>
      <c r="G320" s="155" t="str">
        <v>310</v>
      </c>
      <c r="H320" s="153" t="n">
        <v>310</v>
      </c>
      <c r="I320" s="155" t="str">
        <v>NW</v>
      </c>
      <c r="J320" s="153" t="n">
        <v>130</v>
      </c>
      <c r="K320" s="155" t="str">
        <v>SE</v>
      </c>
      <c r="L320" s="153" t="n">
        <v>8</v>
      </c>
      <c r="M320" s="153" t="n">
        <f>IF(F320="Accepted",L320*1.150779448,"")</f>
        <v>9.206235584</v>
      </c>
      <c r="N320" s="163"/>
      <c r="O320" s="163"/>
      <c r="P320" s="163" t="str">
        <f>IF(F320&lt;&gt;"Accepted","",IF(AND(N320="",O320=""),"",MAX(N320,O320)*1.150779448))</f>
      </c>
      <c r="Q320" s="175" t="str">
        <v>KEDW 141955Z 31008KT 70SM FEW250 28/02 A2992 RMK AO2A SLP115 T02750018</v>
      </c>
    </row>
    <row r="321" hidden="0">
      <c r="A321" s="150" t="str">
        <v>2026-03-14 20:00 UTC</v>
      </c>
      <c r="B321" s="155" t="str">
        <v>2026-03-14 20:55 UTC</v>
      </c>
      <c r="C321" s="155" t="str">
        <v>2026-03-14 13:55 PDT</v>
      </c>
      <c r="D321" s="155" t="str">
        <v>2026-03-14</v>
      </c>
      <c r="E321" s="155" t="str">
        <v>March</v>
      </c>
      <c r="F321" s="154" t="str">
        <v>Accepted</v>
      </c>
      <c r="G321" s="155" t="str">
        <v>270</v>
      </c>
      <c r="H321" s="153" t="n">
        <v>270</v>
      </c>
      <c r="I321" s="155" t="str">
        <v>W</v>
      </c>
      <c r="J321" s="153" t="n">
        <v>90</v>
      </c>
      <c r="K321" s="155" t="str">
        <v>E</v>
      </c>
      <c r="L321" s="153" t="n">
        <v>18</v>
      </c>
      <c r="M321" s="153" t="n">
        <f>IF(F321="Accepted",L321*1.150779448,"")</f>
        <v>20.714030064</v>
      </c>
      <c r="N321" s="163"/>
      <c r="O321" s="153" t="n">
        <v>26</v>
      </c>
      <c r="P321" s="153" t="n">
        <f>IF(F321&lt;&gt;"Accepted","",IF(AND(N321="",O321=""),"",MAX(N321,O321)*1.150779448))</f>
        <v>29.920265648</v>
      </c>
      <c r="Q321" s="175" t="str">
        <v>KEDW 142055Z 27018KT 70SM FEW250 29/M00 A2990 RMK AO2A PK WND 27026/54 SLP108 T02871005 57017</v>
      </c>
    </row>
    <row r="322" hidden="0">
      <c r="A322" s="150" t="str">
        <v>2026-03-14 21:00 UTC</v>
      </c>
      <c r="B322" s="155" t="str">
        <v>2026-03-14 21:55 UTC</v>
      </c>
      <c r="C322" s="155" t="str">
        <v>2026-03-14 14:55 PDT</v>
      </c>
      <c r="D322" s="155" t="str">
        <v>2026-03-14</v>
      </c>
      <c r="E322" s="155" t="str">
        <v>March</v>
      </c>
      <c r="F322" s="154" t="str">
        <v>Accepted</v>
      </c>
      <c r="G322" s="155" t="str">
        <v>290</v>
      </c>
      <c r="H322" s="153" t="n">
        <v>290</v>
      </c>
      <c r="I322" s="155" t="str">
        <v>W</v>
      </c>
      <c r="J322" s="153" t="n">
        <v>110</v>
      </c>
      <c r="K322" s="155" t="str">
        <v>E</v>
      </c>
      <c r="L322" s="153" t="n">
        <v>24</v>
      </c>
      <c r="M322" s="153" t="n">
        <f>IF(F322="Accepted",L322*1.150779448,"")</f>
        <v>27.618706752</v>
      </c>
      <c r="N322" s="163"/>
      <c r="O322" s="153" t="n">
        <v>31</v>
      </c>
      <c r="P322" s="153" t="n">
        <f>IF(F322&lt;&gt;"Accepted","",IF(AND(N322="",O322=""),"",MAX(N322,O322)*1.150779448))</f>
        <v>35.674162888</v>
      </c>
      <c r="Q322" s="175" t="str">
        <v>KEDW 142155Z AUTO 29024KT 10SM CLR 28/02 A2986 RMK AO2 PK WND 27031/20 SLP096 T02760019 $</v>
      </c>
    </row>
    <row r="323" hidden="0">
      <c r="A323" s="150" t="str">
        <v>2026-03-14 22:00 UTC</v>
      </c>
      <c r="B323" s="155" t="str">
        <v>2026-03-14 22:55 UTC</v>
      </c>
      <c r="C323" s="155" t="str">
        <v>2026-03-14 15:55 PDT</v>
      </c>
      <c r="D323" s="155" t="str">
        <v>2026-03-14</v>
      </c>
      <c r="E323" s="155" t="str">
        <v>March</v>
      </c>
      <c r="F323" s="154" t="str">
        <v>Accepted</v>
      </c>
      <c r="G323" s="155" t="str">
        <v>270</v>
      </c>
      <c r="H323" s="153" t="n">
        <v>270</v>
      </c>
      <c r="I323" s="155" t="str">
        <v>W</v>
      </c>
      <c r="J323" s="153" t="n">
        <v>90</v>
      </c>
      <c r="K323" s="155" t="str">
        <v>E</v>
      </c>
      <c r="L323" s="153" t="n">
        <v>22</v>
      </c>
      <c r="M323" s="153" t="n">
        <f>IF(F323="Accepted",L323*1.150779448,"")</f>
        <v>25.317147856</v>
      </c>
      <c r="N323" s="153" t="n">
        <v>30</v>
      </c>
      <c r="O323" s="153" t="n">
        <v>33</v>
      </c>
      <c r="P323" s="153" t="n">
        <f>IF(F323&lt;&gt;"Accepted","",IF(AND(N323="",O323=""),"",MAX(N323,O323)*1.150779448))</f>
        <v>37.975721784</v>
      </c>
      <c r="Q323" s="175" t="str">
        <v>KEDW 142255Z AUTO 27022G30KT 10SM CLR 28/01 A2989 RMK AO2 PK WND 27033/38 SLP106 T02780005 $</v>
      </c>
    </row>
    <row r="324" hidden="0">
      <c r="A324" s="150" t="str">
        <v>2026-03-14 23:00 UTC</v>
      </c>
      <c r="B324" s="155" t="str">
        <v>2026-03-14 23:55 UTC</v>
      </c>
      <c r="C324" s="155" t="str">
        <v>2026-03-14 16:55 PDT</v>
      </c>
      <c r="D324" s="155" t="str">
        <v>2026-03-14</v>
      </c>
      <c r="E324" s="155" t="str">
        <v>March</v>
      </c>
      <c r="F324" s="154" t="str">
        <v>Accepted</v>
      </c>
      <c r="G324" s="155" t="str">
        <v>270</v>
      </c>
      <c r="H324" s="153" t="n">
        <v>270</v>
      </c>
      <c r="I324" s="155" t="str">
        <v>W</v>
      </c>
      <c r="J324" s="153" t="n">
        <v>90</v>
      </c>
      <c r="K324" s="155" t="str">
        <v>E</v>
      </c>
      <c r="L324" s="153" t="n">
        <v>19</v>
      </c>
      <c r="M324" s="153" t="n">
        <f>IF(F324="Accepted",L324*1.150779448,"")</f>
        <v>21.864809512</v>
      </c>
      <c r="N324" s="153" t="n">
        <v>25</v>
      </c>
      <c r="O324" s="153" t="n">
        <v>30</v>
      </c>
      <c r="P324" s="153" t="n">
        <f>IF(F324&lt;&gt;"Accepted","",IF(AND(N324="",O324=""),"",MAX(N324,O324)*1.150779448))</f>
        <v>34.523383439999996</v>
      </c>
      <c r="Q324" s="175" t="str">
        <v>KEDW 142355Z AUTO 27019G25KT 10SM CLR 27/02 A2989 RMK AO2 PK WND 28030/36 SLP102 T02660018 10293 20234 55003 $</v>
      </c>
    </row>
    <row r="325" hidden="0">
      <c r="A325" s="150" t="str">
        <v>2026-03-15 00:00 UTC</v>
      </c>
      <c r="B325" s="155" t="str">
        <v>2026-03-15 00:55 UTC</v>
      </c>
      <c r="C325" s="155" t="str">
        <v>2026-03-14 17:55 PDT</v>
      </c>
      <c r="D325" s="155" t="str">
        <v>2026-03-14</v>
      </c>
      <c r="E325" s="155" t="str">
        <v>March</v>
      </c>
      <c r="F325" s="154" t="str">
        <v>Accepted</v>
      </c>
      <c r="G325" s="155" t="str">
        <v>240</v>
      </c>
      <c r="H325" s="153" t="n">
        <v>240</v>
      </c>
      <c r="I325" s="155" t="str">
        <v>SW</v>
      </c>
      <c r="J325" s="153" t="n">
        <v>60</v>
      </c>
      <c r="K325" s="155" t="str">
        <v>NE</v>
      </c>
      <c r="L325" s="153" t="n">
        <v>14</v>
      </c>
      <c r="M325" s="153" t="n">
        <f>IF(F325="Accepted",L325*1.150779448,"")</f>
        <v>16.110912272</v>
      </c>
      <c r="N325" s="163"/>
      <c r="O325" s="163"/>
      <c r="P325" s="163" t="str">
        <f>IF(F325&lt;&gt;"Accepted","",IF(AND(N325="",O325=""),"",MAX(N325,O325)*1.150779448))</f>
      </c>
      <c r="Q325" s="175" t="str">
        <v>KEDW 150055Z AUTO 24014KT 10SM M 25/04 A2990 RMK AO2 SLP109 T02450037 $</v>
      </c>
    </row>
    <row r="326" hidden="0">
      <c r="A326" s="150" t="str">
        <v>2026-03-15 01:00 UTC</v>
      </c>
      <c r="B326" s="155" t="str">
        <v>2026-03-15 01:55 UTC</v>
      </c>
      <c r="C326" s="155" t="str">
        <v>2026-03-14 18:55 PDT</v>
      </c>
      <c r="D326" s="155" t="str">
        <v>2026-03-14</v>
      </c>
      <c r="E326" s="155" t="str">
        <v>March</v>
      </c>
      <c r="F326" s="154" t="str">
        <v>Accepted</v>
      </c>
      <c r="G326" s="155" t="str">
        <v>280</v>
      </c>
      <c r="H326" s="153" t="n">
        <v>280</v>
      </c>
      <c r="I326" s="155" t="str">
        <v>W</v>
      </c>
      <c r="J326" s="153" t="n">
        <v>100</v>
      </c>
      <c r="K326" s="155" t="str">
        <v>E</v>
      </c>
      <c r="L326" s="153" t="n">
        <v>19</v>
      </c>
      <c r="M326" s="153" t="n">
        <f>IF(F326="Accepted",L326*1.150779448,"")</f>
        <v>21.864809512</v>
      </c>
      <c r="N326" s="163"/>
      <c r="O326" s="163"/>
      <c r="P326" s="163" t="str">
        <f>IF(F326&lt;&gt;"Accepted","",IF(AND(N326="",O326=""),"",MAX(N326,O326)*1.150779448))</f>
      </c>
      <c r="Q326" s="175" t="str">
        <v>KEDW 150155Z AUTO 28019KT 10SM CLR 22/04 A2989 RMK AO2 SLP109 T02240040 $</v>
      </c>
    </row>
    <row r="327" hidden="0">
      <c r="A327" s="150" t="str">
        <v>2026-03-15 02:00 UTC</v>
      </c>
      <c r="B327" s="155" t="str">
        <v>2026-03-15 02:55 UTC</v>
      </c>
      <c r="C327" s="155" t="str">
        <v>2026-03-14 19:55 PDT</v>
      </c>
      <c r="D327" s="155" t="str">
        <v>2026-03-14</v>
      </c>
      <c r="E327" s="155" t="str">
        <v>March</v>
      </c>
      <c r="F327" s="154" t="str">
        <v>Accepted</v>
      </c>
      <c r="G327" s="155" t="str">
        <v>270</v>
      </c>
      <c r="H327" s="153" t="n">
        <v>270</v>
      </c>
      <c r="I327" s="155" t="str">
        <v>W</v>
      </c>
      <c r="J327" s="153" t="n">
        <v>90</v>
      </c>
      <c r="K327" s="155" t="str">
        <v>E</v>
      </c>
      <c r="L327" s="153" t="n">
        <v>13</v>
      </c>
      <c r="M327" s="153" t="n">
        <f>IF(F327="Accepted",L327*1.150779448,"")</f>
        <v>14.960132824</v>
      </c>
      <c r="N327" s="163"/>
      <c r="O327" s="163"/>
      <c r="P327" s="163" t="str">
        <f>IF(F327&lt;&gt;"Accepted","",IF(AND(N327="",O327=""),"",MAX(N327,O327)*1.150779448))</f>
      </c>
      <c r="Q327" s="175" t="str">
        <v>KEDW 150255Z AUTO 27013KT 10SM CLR 21/05 A2991 RMK AO2 SLP116 T02050045 50007 $</v>
      </c>
    </row>
    <row r="328" hidden="0">
      <c r="A328" s="150" t="str">
        <v>2026-03-15 03:00 UTC</v>
      </c>
      <c r="B328" s="155" t="str">
        <v>2026-03-15 03:55 UTC</v>
      </c>
      <c r="C328" s="155" t="str">
        <v>2026-03-14 20:55 PDT</v>
      </c>
      <c r="D328" s="155" t="str">
        <v>2026-03-14</v>
      </c>
      <c r="E328" s="155" t="str">
        <v>March</v>
      </c>
      <c r="F328" s="154" t="str">
        <v>Accepted</v>
      </c>
      <c r="G328" s="155" t="str">
        <v>240</v>
      </c>
      <c r="H328" s="153" t="n">
        <v>240</v>
      </c>
      <c r="I328" s="155" t="str">
        <v>SW</v>
      </c>
      <c r="J328" s="153" t="n">
        <v>60</v>
      </c>
      <c r="K328" s="155" t="str">
        <v>NE</v>
      </c>
      <c r="L328" s="153" t="n">
        <v>11</v>
      </c>
      <c r="M328" s="153" t="n">
        <f>IF(F328="Accepted",L328*1.150779448,"")</f>
        <v>12.658573928</v>
      </c>
      <c r="N328" s="163"/>
      <c r="O328" s="163"/>
      <c r="P328" s="163" t="str">
        <f>IF(F328&lt;&gt;"Accepted","",IF(AND(N328="",O328=""),"",MAX(N328,O328)*1.150779448))</f>
      </c>
      <c r="Q328" s="175" t="str">
        <v>KEDW 150355Z AUTO 24011KT 10SM CLR 19/04 A2993 RMK AO2 SLP123 T01910041 $</v>
      </c>
    </row>
    <row r="329" hidden="0">
      <c r="A329" s="150" t="str">
        <v>2026-03-15 04:00 UTC</v>
      </c>
      <c r="B329" s="155" t="str">
        <v>2026-03-15 04:55 UTC</v>
      </c>
      <c r="C329" s="155" t="str">
        <v>2026-03-14 21:55 PDT</v>
      </c>
      <c r="D329" s="155" t="str">
        <v>2026-03-14</v>
      </c>
      <c r="E329" s="155" t="str">
        <v>March</v>
      </c>
      <c r="F329" s="154" t="str">
        <v>Accepted</v>
      </c>
      <c r="G329" s="155" t="str">
        <v>220</v>
      </c>
      <c r="H329" s="153" t="n">
        <v>220</v>
      </c>
      <c r="I329" s="155" t="str">
        <v>SW</v>
      </c>
      <c r="J329" s="153" t="n">
        <v>40</v>
      </c>
      <c r="K329" s="155" t="str">
        <v>NE</v>
      </c>
      <c r="L329" s="153" t="n">
        <v>11</v>
      </c>
      <c r="M329" s="153" t="n">
        <f>IF(F329="Accepted",L329*1.150779448,"")</f>
        <v>12.658573928</v>
      </c>
      <c r="N329" s="163"/>
      <c r="O329" s="163"/>
      <c r="P329" s="163" t="str">
        <f>IF(F329&lt;&gt;"Accepted","",IF(AND(N329="",O329=""),"",MAX(N329,O329)*1.150779448))</f>
      </c>
      <c r="Q329" s="175" t="str">
        <v>KEDW 150455Z AUTO 22011KT 10SM CLR 17/05 A2995 RMK AO2 SLP127 T01740047 $</v>
      </c>
    </row>
    <row r="330" hidden="0">
      <c r="A330" s="150" t="str">
        <v>2026-03-15 05:00 UTC</v>
      </c>
      <c r="B330" s="155" t="str">
        <v>2026-03-15 05:55 UTC</v>
      </c>
      <c r="C330" s="155" t="str">
        <v>2026-03-14 22:55 PDT</v>
      </c>
      <c r="D330" s="155" t="str">
        <v>2026-03-14</v>
      </c>
      <c r="E330" s="155" t="str">
        <v>March</v>
      </c>
      <c r="F330" s="154" t="str">
        <v>Accepted</v>
      </c>
      <c r="G330" s="155" t="str">
        <v>220</v>
      </c>
      <c r="H330" s="153" t="n">
        <v>220</v>
      </c>
      <c r="I330" s="155" t="str">
        <v>SW</v>
      </c>
      <c r="J330" s="153" t="n">
        <v>40</v>
      </c>
      <c r="K330" s="155" t="str">
        <v>NE</v>
      </c>
      <c r="L330" s="153" t="n">
        <v>11</v>
      </c>
      <c r="M330" s="153" t="n">
        <f>IF(F330="Accepted",L330*1.150779448,"")</f>
        <v>12.658573928</v>
      </c>
      <c r="N330" s="163"/>
      <c r="O330" s="163"/>
      <c r="P330" s="163" t="str">
        <f>IF(F330&lt;&gt;"Accepted","",IF(AND(N330="",O330=""),"",MAX(N330,O330)*1.150779448))</f>
      </c>
      <c r="Q330" s="175" t="str">
        <v>KEDW 150555Z AUTO 22011KT 10SM CLR 16/05 A2996 RMK AO2 SLP129 T01610045 10266 20161 52016 $</v>
      </c>
    </row>
    <row r="331" hidden="0">
      <c r="A331" s="150" t="str">
        <v>2026-03-15 06:00 UTC</v>
      </c>
      <c r="B331" s="155" t="str">
        <v>2026-03-15 06:55 UTC</v>
      </c>
      <c r="C331" s="155" t="str">
        <v>2026-03-14 23:55 PDT</v>
      </c>
      <c r="D331" s="155" t="str">
        <v>2026-03-14</v>
      </c>
      <c r="E331" s="155" t="str">
        <v>March</v>
      </c>
      <c r="F331" s="154" t="str">
        <v>Accepted</v>
      </c>
      <c r="G331" s="155" t="str">
        <v>210</v>
      </c>
      <c r="H331" s="153" t="n">
        <v>210</v>
      </c>
      <c r="I331" s="155" t="str">
        <v>SW</v>
      </c>
      <c r="J331" s="153" t="n">
        <v>30</v>
      </c>
      <c r="K331" s="155" t="str">
        <v>NE</v>
      </c>
      <c r="L331" s="153" t="n">
        <v>11</v>
      </c>
      <c r="M331" s="153" t="n">
        <f>IF(F331="Accepted",L331*1.150779448,"")</f>
        <v>12.658573928</v>
      </c>
      <c r="N331" s="163"/>
      <c r="O331" s="163"/>
      <c r="P331" s="163" t="str">
        <f>IF(F331&lt;&gt;"Accepted","",IF(AND(N331="",O331=""),"",MAX(N331,O331)*1.150779448))</f>
      </c>
      <c r="Q331" s="175" t="str">
        <v>KEDW 150655Z AUTO 21011KT 10SM CLR 15/04 A2997 RMK AO2 SLP132 T01520037 $</v>
      </c>
    </row>
    <row r="332" hidden="0">
      <c r="A332" s="150" t="str">
        <v>2026-03-15 07:00 UTC</v>
      </c>
      <c r="B332" s="155" t="str">
        <v>2026-03-15 07:55 UTC</v>
      </c>
      <c r="C332" s="155" t="str">
        <v>2026-03-15 00:55 PDT</v>
      </c>
      <c r="D332" s="155" t="str">
        <v>2026-03-15</v>
      </c>
      <c r="E332" s="155" t="str">
        <v>March</v>
      </c>
      <c r="F332" s="154" t="str">
        <v>Accepted</v>
      </c>
      <c r="G332" s="155" t="str">
        <v>200</v>
      </c>
      <c r="H332" s="153" t="n">
        <v>200</v>
      </c>
      <c r="I332" s="155" t="str">
        <v>S</v>
      </c>
      <c r="J332" s="153" t="n">
        <v>20</v>
      </c>
      <c r="K332" s="155" t="str">
        <v>N</v>
      </c>
      <c r="L332" s="153" t="n">
        <v>7</v>
      </c>
      <c r="M332" s="153" t="n">
        <f>IF(F332="Accepted",L332*1.150779448,"")</f>
        <v>8.055456136</v>
      </c>
      <c r="N332" s="163"/>
      <c r="O332" s="163"/>
      <c r="P332" s="163" t="str">
        <f>IF(F332&lt;&gt;"Accepted","",IF(AND(N332="",O332=""),"",MAX(N332,O332)*1.150779448))</f>
      </c>
      <c r="Q332" s="175" t="str">
        <v>KEDW 150755Z AUTO 20007KT 10SM CLR 14/04 A2998 RMK AO2 SLP134 T01380041 402930087 $</v>
      </c>
    </row>
    <row r="333" hidden="0">
      <c r="A333" s="150" t="str">
        <v>2026-03-15 08:00 UTC</v>
      </c>
      <c r="B333" s="155" t="str">
        <v>2026-03-15 08:55 UTC</v>
      </c>
      <c r="C333" s="155" t="str">
        <v>2026-03-15 01:55 PDT</v>
      </c>
      <c r="D333" s="155" t="str">
        <v>2026-03-15</v>
      </c>
      <c r="E333" s="155" t="str">
        <v>March</v>
      </c>
      <c r="F333" s="154" t="str">
        <v>Accepted</v>
      </c>
      <c r="G333" s="155" t="str">
        <v>210</v>
      </c>
      <c r="H333" s="153" t="n">
        <v>210</v>
      </c>
      <c r="I333" s="155" t="str">
        <v>SW</v>
      </c>
      <c r="J333" s="153" t="n">
        <v>30</v>
      </c>
      <c r="K333" s="155" t="str">
        <v>NE</v>
      </c>
      <c r="L333" s="153" t="n">
        <v>5</v>
      </c>
      <c r="M333" s="153" t="n">
        <f>IF(F333="Accepted",L333*1.150779448,"")</f>
        <v>5.75389724</v>
      </c>
      <c r="N333" s="163"/>
      <c r="O333" s="163"/>
      <c r="P333" s="163" t="str">
        <f>IF(F333&lt;&gt;"Accepted","",IF(AND(N333="",O333=""),"",MAX(N333,O333)*1.150779448))</f>
      </c>
      <c r="Q333" s="175" t="str">
        <v>KEDW 150855Z AUTO 21005KT 10SM CLR 13/05 A2999 RMK AO2 SLP138 T01270046 52008 $</v>
      </c>
    </row>
    <row r="334" hidden="0">
      <c r="A334" s="150" t="str">
        <v>2026-03-15 09:00 UTC</v>
      </c>
      <c r="B334" s="155" t="str">
        <v>2026-03-15 09:55 UTC</v>
      </c>
      <c r="C334" s="155" t="str">
        <v>2026-03-15 02:55 PDT</v>
      </c>
      <c r="D334" s="155" t="str">
        <v>2026-03-15</v>
      </c>
      <c r="E334" s="155" t="str">
        <v>March</v>
      </c>
      <c r="F334" s="154" t="str">
        <v>Accepted</v>
      </c>
      <c r="G334" s="155" t="str">
        <v>210</v>
      </c>
      <c r="H334" s="153" t="n">
        <v>210</v>
      </c>
      <c r="I334" s="155" t="str">
        <v>SW</v>
      </c>
      <c r="J334" s="153" t="n">
        <v>30</v>
      </c>
      <c r="K334" s="155" t="str">
        <v>NE</v>
      </c>
      <c r="L334" s="153" t="n">
        <v>3</v>
      </c>
      <c r="M334" s="153" t="n">
        <f>IF(F334="Accepted",L334*1.150779448,"")</f>
        <v>3.452338344</v>
      </c>
      <c r="N334" s="163"/>
      <c r="O334" s="163"/>
      <c r="P334" s="163" t="str">
        <f>IF(F334&lt;&gt;"Accepted","",IF(AND(N334="",O334=""),"",MAX(N334,O334)*1.150779448))</f>
      </c>
      <c r="Q334" s="175" t="str">
        <v>KEDW 150955Z AUTO 21003KT 10SM CLR 11/04 A2999 RMK AO2 SLP140 T01130043 $</v>
      </c>
    </row>
    <row r="335" hidden="0">
      <c r="A335" s="150" t="str">
        <v>2026-03-15 10:00 UTC</v>
      </c>
      <c r="B335" s="155" t="str">
        <v>2026-03-15 10:55 UTC</v>
      </c>
      <c r="C335" s="155" t="str">
        <v>2026-03-15 03:55 PDT</v>
      </c>
      <c r="D335" s="155" t="str">
        <v>2026-03-15</v>
      </c>
      <c r="E335" s="155" t="str">
        <v>March</v>
      </c>
      <c r="F335" s="154" t="str">
        <v>Accepted</v>
      </c>
      <c r="G335" s="155" t="str">
        <v>360</v>
      </c>
      <c r="H335" s="153" t="n">
        <v>360</v>
      </c>
      <c r="I335" s="155" t="str">
        <v>N</v>
      </c>
      <c r="J335" s="153" t="n">
        <v>180</v>
      </c>
      <c r="K335" s="155" t="str">
        <v>S</v>
      </c>
      <c r="L335" s="153" t="n">
        <v>4</v>
      </c>
      <c r="M335" s="153" t="n">
        <f>IF(F335="Accepted",L335*1.150779448,"")</f>
        <v>4.603117792</v>
      </c>
      <c r="N335" s="163"/>
      <c r="O335" s="163"/>
      <c r="P335" s="163" t="str">
        <f>IF(F335&lt;&gt;"Accepted","",IF(AND(N335="",O335=""),"",MAX(N335,O335)*1.150779448))</f>
      </c>
      <c r="Q335" s="175" t="str">
        <v>KEDW 151055Z AUTO 36004KT 10SM CLR 10/04 A2999 RMK AO2 SLP140 T00980044 $</v>
      </c>
    </row>
    <row r="336" hidden="0">
      <c r="A336" s="150" t="str">
        <v>2026-03-15 11:00 UTC</v>
      </c>
      <c r="B336" s="155" t="str">
        <v>2026-03-15 11:55 UTC</v>
      </c>
      <c r="C336" s="155" t="str">
        <v>2026-03-15 04:55 PDT</v>
      </c>
      <c r="D336" s="155" t="str">
        <v>2026-03-15</v>
      </c>
      <c r="E336" s="155" t="str">
        <v>March</v>
      </c>
      <c r="F336" s="154" t="str">
        <v>Accepted</v>
      </c>
      <c r="G336" s="155" t="str">
        <v>020</v>
      </c>
      <c r="H336" s="153" t="n">
        <v>20</v>
      </c>
      <c r="I336" s="155" t="str">
        <v>N</v>
      </c>
      <c r="J336" s="153" t="n">
        <v>200</v>
      </c>
      <c r="K336" s="155" t="str">
        <v>S</v>
      </c>
      <c r="L336" s="153" t="n">
        <v>3</v>
      </c>
      <c r="M336" s="153" t="n">
        <f>IF(F336="Accepted",L336*1.150779448,"")</f>
        <v>3.452338344</v>
      </c>
      <c r="N336" s="163"/>
      <c r="O336" s="163"/>
      <c r="P336" s="163" t="str">
        <f>IF(F336&lt;&gt;"Accepted","",IF(AND(N336="",O336=""),"",MAX(N336,O336)*1.150779448))</f>
      </c>
      <c r="Q336" s="175" t="str">
        <v>KEDW 151155Z AUTO 02003KT 10SM CLR 09/04 A3000 RMK AO2 SLP145 T00900038 10163 20086 52005 $</v>
      </c>
    </row>
    <row r="337" hidden="0">
      <c r="A337" s="150" t="str">
        <v>2026-03-15 12:00 UTC</v>
      </c>
      <c r="B337" s="155" t="str">
        <v>2026-03-15 12:55 UTC</v>
      </c>
      <c r="C337" s="155" t="str">
        <v>2026-03-15 05:55 PDT</v>
      </c>
      <c r="D337" s="155" t="str">
        <v>2026-03-15</v>
      </c>
      <c r="E337" s="155" t="str">
        <v>March</v>
      </c>
      <c r="F337" s="154" t="str">
        <v>Accepted</v>
      </c>
      <c r="G337" s="155" t="str">
        <v>000</v>
      </c>
      <c r="H337" s="153" t="n">
        <v>0</v>
      </c>
      <c r="I337" s="155" t="str">
        <v>Calm</v>
      </c>
      <c r="J337" s="153" t="n">
        <v>180</v>
      </c>
      <c r="K337" s="155" t="str">
        <v>Calm</v>
      </c>
      <c r="L337" s="153" t="n">
        <v>0</v>
      </c>
      <c r="M337" s="153" t="n">
        <f>IF(F337="Accepted",L337*1.150779448,"")</f>
        <v>0</v>
      </c>
      <c r="N337" s="163"/>
      <c r="O337" s="163"/>
      <c r="P337" s="163" t="str">
        <f>IF(F337&lt;&gt;"Accepted","",IF(AND(N337="",O337=""),"",MAX(N337,O337)*1.150779448))</f>
      </c>
      <c r="Q337" s="175" t="str">
        <v>KEDW 151255Z AUTO 00000KT 10SM CLR 07/04 A3002 RMK AO2 SLP155 T00730035 $</v>
      </c>
    </row>
    <row r="338" hidden="0">
      <c r="A338" s="150" t="str">
        <v>2026-03-15 13:00 UTC</v>
      </c>
      <c r="B338" s="155" t="str">
        <v>2026-03-15 13:55 UTC</v>
      </c>
      <c r="C338" s="155" t="str">
        <v>2026-03-15 06:55 PDT</v>
      </c>
      <c r="D338" s="155" t="str">
        <v>2026-03-15</v>
      </c>
      <c r="E338" s="155" t="str">
        <v>March</v>
      </c>
      <c r="F338" s="154" t="str">
        <v>Accepted</v>
      </c>
      <c r="G338" s="155" t="str">
        <v>000</v>
      </c>
      <c r="H338" s="153" t="n">
        <v>0</v>
      </c>
      <c r="I338" s="155" t="str">
        <v>Calm</v>
      </c>
      <c r="J338" s="153" t="n">
        <v>180</v>
      </c>
      <c r="K338" s="155" t="str">
        <v>Calm</v>
      </c>
      <c r="L338" s="153" t="n">
        <v>0</v>
      </c>
      <c r="M338" s="153" t="n">
        <f>IF(F338="Accepted",L338*1.150779448,"")</f>
        <v>0</v>
      </c>
      <c r="N338" s="163"/>
      <c r="O338" s="163"/>
      <c r="P338" s="163" t="str">
        <f>IF(F338&lt;&gt;"Accepted","",IF(AND(N338="",O338=""),"",MAX(N338,O338)*1.150779448))</f>
      </c>
      <c r="Q338" s="175" t="str">
        <v>KEDW 151355Z AUTO 00000KT 10SM CLR 08/04 A3005 RMK AO2 SLP167 T00800036 $</v>
      </c>
    </row>
    <row r="339" hidden="0">
      <c r="A339" s="150" t="str">
        <v>2026-03-15 14:00 UTC</v>
      </c>
      <c r="B339" s="155" t="str">
        <v>2026-03-15 14:55 UTC</v>
      </c>
      <c r="C339" s="155" t="str">
        <v>2026-03-15 07:55 PDT</v>
      </c>
      <c r="D339" s="155" t="str">
        <v>2026-03-15</v>
      </c>
      <c r="E339" s="155" t="str">
        <v>March</v>
      </c>
      <c r="F339" s="154" t="str">
        <v>Accepted</v>
      </c>
      <c r="G339" s="155" t="str">
        <v>000</v>
      </c>
      <c r="H339" s="153" t="n">
        <v>0</v>
      </c>
      <c r="I339" s="155" t="str">
        <v>Calm</v>
      </c>
      <c r="J339" s="153" t="n">
        <v>180</v>
      </c>
      <c r="K339" s="155" t="str">
        <v>Calm</v>
      </c>
      <c r="L339" s="153" t="n">
        <v>0</v>
      </c>
      <c r="M339" s="153" t="n">
        <f>IF(F339="Accepted",L339*1.150779448,"")</f>
        <v>0</v>
      </c>
      <c r="N339" s="163"/>
      <c r="O339" s="163"/>
      <c r="P339" s="163" t="str">
        <f>IF(F339&lt;&gt;"Accepted","",IF(AND(N339="",O339=""),"",MAX(N339,O339)*1.150779448))</f>
      </c>
      <c r="Q339" s="175" t="str">
        <v>KEDW 151455Z AUTO 00000KT 10SM CLR 09/04 A3007 RMK AO2 SLP174 T00920042 52023 $</v>
      </c>
    </row>
    <row r="340" hidden="0">
      <c r="A340" s="150" t="str">
        <v>2026-03-15 15:00 UTC</v>
      </c>
      <c r="B340" s="155" t="str">
        <v>2026-03-15 15:55 UTC</v>
      </c>
      <c r="C340" s="155" t="str">
        <v>2026-03-15 08:55 PDT</v>
      </c>
      <c r="D340" s="155" t="str">
        <v>2026-03-15</v>
      </c>
      <c r="E340" s="155" t="str">
        <v>March</v>
      </c>
      <c r="F340" s="154" t="str">
        <v>Accepted</v>
      </c>
      <c r="G340" s="155" t="str">
        <v>000</v>
      </c>
      <c r="H340" s="153" t="n">
        <v>0</v>
      </c>
      <c r="I340" s="155" t="str">
        <v>Calm</v>
      </c>
      <c r="J340" s="153" t="n">
        <v>180</v>
      </c>
      <c r="K340" s="155" t="str">
        <v>Calm</v>
      </c>
      <c r="L340" s="153" t="n">
        <v>0</v>
      </c>
      <c r="M340" s="153" t="n">
        <f>IF(F340="Accepted",L340*1.150779448,"")</f>
        <v>0</v>
      </c>
      <c r="N340" s="163"/>
      <c r="O340" s="163"/>
      <c r="P340" s="163" t="str">
        <f>IF(F340&lt;&gt;"Accepted","",IF(AND(N340="",O340=""),"",MAX(N340,O340)*1.150779448))</f>
      </c>
      <c r="Q340" s="175" t="str">
        <v>KEDW 151555Z AUTO 00000KT 10SM CLR 12/05 A3010 RMK AO2 SLP183 T01200054 $</v>
      </c>
    </row>
    <row r="341" hidden="0">
      <c r="A341" s="150" t="str">
        <v>2026-03-15 16:00 UTC</v>
      </c>
      <c r="B341" s="155" t="str">
        <v>2026-03-15 16:55 UTC</v>
      </c>
      <c r="C341" s="155" t="str">
        <v>2026-03-15 09:55 PDT</v>
      </c>
      <c r="D341" s="155" t="str">
        <v>2026-03-15</v>
      </c>
      <c r="E341" s="155" t="str">
        <v>March</v>
      </c>
      <c r="F341" s="154" t="str">
        <v>Accepted</v>
      </c>
      <c r="G341" s="155" t="str">
        <v>240</v>
      </c>
      <c r="H341" s="153" t="n">
        <v>240</v>
      </c>
      <c r="I341" s="155" t="str">
        <v>SW</v>
      </c>
      <c r="J341" s="153" t="n">
        <v>60</v>
      </c>
      <c r="K341" s="155" t="str">
        <v>NE</v>
      </c>
      <c r="L341" s="153" t="n">
        <v>3</v>
      </c>
      <c r="M341" s="153" t="n">
        <f>IF(F341="Accepted",L341*1.150779448,"")</f>
        <v>3.452338344</v>
      </c>
      <c r="N341" s="163"/>
      <c r="O341" s="163"/>
      <c r="P341" s="163" t="str">
        <f>IF(F341&lt;&gt;"Accepted","",IF(AND(N341="",O341=""),"",MAX(N341,O341)*1.150779448))</f>
      </c>
      <c r="Q341" s="175" t="str">
        <v>KEDW 151655Z 24003KT 40SM SCT380 18/06 A3011 RMK AO2A SLP183 T01800059</v>
      </c>
    </row>
    <row r="342" hidden="0">
      <c r="A342" s="150" t="str">
        <v>2026-03-15 17:00 UTC</v>
      </c>
      <c r="B342" s="155" t="str">
        <v>2026-03-15 17:55 UTC</v>
      </c>
      <c r="C342" s="155" t="str">
        <v>2026-03-15 10:55 PDT</v>
      </c>
      <c r="D342" s="155" t="str">
        <v>2026-03-15</v>
      </c>
      <c r="E342" s="155" t="str">
        <v>March</v>
      </c>
      <c r="F342" s="154" t="str">
        <v>Accepted</v>
      </c>
      <c r="G342" s="155" t="str">
        <v>000</v>
      </c>
      <c r="H342" s="153" t="n">
        <v>0</v>
      </c>
      <c r="I342" s="155" t="str">
        <v>Calm</v>
      </c>
      <c r="J342" s="153" t="n">
        <v>180</v>
      </c>
      <c r="K342" s="155" t="str">
        <v>Calm</v>
      </c>
      <c r="L342" s="153" t="n">
        <v>0</v>
      </c>
      <c r="M342" s="153" t="n">
        <f>IF(F342="Accepted",L342*1.150779448,"")</f>
        <v>0</v>
      </c>
      <c r="N342" s="163"/>
      <c r="O342" s="163"/>
      <c r="P342" s="163" t="str">
        <f>IF(F342&lt;&gt;"Accepted","",IF(AND(N342="",O342=""),"",MAX(N342,O342)*1.150779448))</f>
      </c>
      <c r="Q342" s="175" t="str">
        <v>KEDW 151755Z 00000KT 40SM SCT380 20/06 A3012 RMK AO2A SLP186 T02010061 10201 20068 52014</v>
      </c>
    </row>
    <row r="343" hidden="0">
      <c r="A343" s="150" t="str">
        <v>2026-03-15 18:00 UTC</v>
      </c>
      <c r="B343" s="155" t="str">
        <v>2026-03-15 18:55 UTC</v>
      </c>
      <c r="C343" s="155" t="str">
        <v>2026-03-15 11:55 PDT</v>
      </c>
      <c r="D343" s="155" t="str">
        <v>2026-03-15</v>
      </c>
      <c r="E343" s="155" t="str">
        <v>March</v>
      </c>
      <c r="F343" s="154" t="str">
        <v>Accepted</v>
      </c>
      <c r="G343" s="155" t="str">
        <v>000</v>
      </c>
      <c r="H343" s="153" t="n">
        <v>0</v>
      </c>
      <c r="I343" s="155" t="str">
        <v>Calm</v>
      </c>
      <c r="J343" s="153" t="n">
        <v>180</v>
      </c>
      <c r="K343" s="155" t="str">
        <v>Calm</v>
      </c>
      <c r="L343" s="153" t="n">
        <v>0</v>
      </c>
      <c r="M343" s="153" t="n">
        <f>IF(F343="Accepted",L343*1.150779448,"")</f>
        <v>0</v>
      </c>
      <c r="N343" s="163"/>
      <c r="O343" s="163"/>
      <c r="P343" s="163" t="str">
        <f>IF(F343&lt;&gt;"Accepted","",IF(AND(N343="",O343=""),"",MAX(N343,O343)*1.150779448))</f>
      </c>
      <c r="Q343" s="175" t="str">
        <v>KEDW 151855Z 00000KT 50SM SCT380 22/03 A3011 RMK AO2A SLP182 T02240030</v>
      </c>
    </row>
    <row r="344" hidden="0">
      <c r="A344" s="150" t="str">
        <v>2026-03-15 19:00 UTC</v>
      </c>
      <c r="B344" s="155" t="str">
        <v>2026-03-15 19:55 UTC</v>
      </c>
      <c r="C344" s="155" t="str">
        <v>2026-03-15 12:55 PDT</v>
      </c>
      <c r="D344" s="155" t="str">
        <v>2026-03-15</v>
      </c>
      <c r="E344" s="155" t="str">
        <v>March</v>
      </c>
      <c r="F344" s="154" t="str">
        <v>Accepted</v>
      </c>
      <c r="G344" s="155" t="str">
        <v>050</v>
      </c>
      <c r="H344" s="153" t="n">
        <v>50</v>
      </c>
      <c r="I344" s="155" t="str">
        <v>NE</v>
      </c>
      <c r="J344" s="153" t="n">
        <v>230</v>
      </c>
      <c r="K344" s="155" t="str">
        <v>SW</v>
      </c>
      <c r="L344" s="153" t="n">
        <v>3</v>
      </c>
      <c r="M344" s="153" t="n">
        <f>IF(F344="Accepted",L344*1.150779448,"")</f>
        <v>3.452338344</v>
      </c>
      <c r="N344" s="163"/>
      <c r="O344" s="163"/>
      <c r="P344" s="163" t="str">
        <f>IF(F344&lt;&gt;"Accepted","",IF(AND(N344="",O344=""),"",MAX(N344,O344)*1.150779448))</f>
      </c>
      <c r="Q344" s="175" t="str">
        <v>KEDW 151955Z 05003KT 50SM SCT380 25/02 A3009 RMK AO2A SLP175 T02500018</v>
      </c>
    </row>
    <row r="345" hidden="0">
      <c r="A345" s="150" t="str">
        <v>2026-03-15 20:00 UTC</v>
      </c>
      <c r="B345" s="155" t="str">
        <v>2026-03-15 20:55 UTC</v>
      </c>
      <c r="C345" s="155" t="str">
        <v>2026-03-15 13:55 PDT</v>
      </c>
      <c r="D345" s="155" t="str">
        <v>2026-03-15</v>
      </c>
      <c r="E345" s="155" t="str">
        <v>March</v>
      </c>
      <c r="F345" s="154" t="str">
        <v>Accepted</v>
      </c>
      <c r="G345" s="155" t="str">
        <v>020</v>
      </c>
      <c r="H345" s="153" t="n">
        <v>20</v>
      </c>
      <c r="I345" s="155" t="str">
        <v>N</v>
      </c>
      <c r="J345" s="153" t="n">
        <v>200</v>
      </c>
      <c r="K345" s="155" t="str">
        <v>S</v>
      </c>
      <c r="L345" s="153" t="n">
        <v>3</v>
      </c>
      <c r="M345" s="153" t="n">
        <f>IF(F345="Accepted",L345*1.150779448,"")</f>
        <v>3.452338344</v>
      </c>
      <c r="N345" s="163"/>
      <c r="O345" s="163"/>
      <c r="P345" s="163" t="str">
        <f>IF(F345&lt;&gt;"Accepted","",IF(AND(N345="",O345=""),"",MAX(N345,O345)*1.150779448))</f>
      </c>
      <c r="Q345" s="175" t="str">
        <v>KEDW 152055Z 02003KT 50SM SCT390 27/02 A3007 RMK AO2A SLP166 T02650017 58017</v>
      </c>
    </row>
    <row r="346" hidden="0">
      <c r="A346" s="150" t="str">
        <v>2026-03-15 21:00 UTC</v>
      </c>
      <c r="B346" s="155" t="str">
        <v>2026-03-15 21:55 UTC</v>
      </c>
      <c r="C346" s="155" t="str">
        <v>2026-03-15 14:55 PDT</v>
      </c>
      <c r="D346" s="155" t="str">
        <v>2026-03-15</v>
      </c>
      <c r="E346" s="155" t="str">
        <v>March</v>
      </c>
      <c r="F346" s="154" t="str">
        <v>Accepted</v>
      </c>
      <c r="G346" s="155" t="str">
        <v>070</v>
      </c>
      <c r="H346" s="153" t="n">
        <v>70</v>
      </c>
      <c r="I346" s="155" t="str">
        <v>E</v>
      </c>
      <c r="J346" s="153" t="n">
        <v>250</v>
      </c>
      <c r="K346" s="155" t="str">
        <v>W</v>
      </c>
      <c r="L346" s="153" t="n">
        <v>4</v>
      </c>
      <c r="M346" s="153" t="n">
        <f>IF(F346="Accepted",L346*1.150779448,"")</f>
        <v>4.603117792</v>
      </c>
      <c r="N346" s="163"/>
      <c r="O346" s="163"/>
      <c r="P346" s="163" t="str">
        <f>IF(F346&lt;&gt;"Accepted","",IF(AND(N346="",O346=""),"",MAX(N346,O346)*1.150779448))</f>
      </c>
      <c r="Q346" s="175" t="str">
        <v>KEDW 152155Z 07004KT 50SM SCT400 28/M03 A3004 RMK AO2A SLP156 T02791031</v>
      </c>
    </row>
    <row r="347" hidden="0">
      <c r="A347" s="150" t="str">
        <v>2026-03-15 22:00 UTC</v>
      </c>
      <c r="B347" s="155" t="str">
        <v>2026-03-15 22:55 UTC</v>
      </c>
      <c r="C347" s="155" t="str">
        <v>2026-03-15 15:55 PDT</v>
      </c>
      <c r="D347" s="155" t="str">
        <v>2026-03-15</v>
      </c>
      <c r="E347" s="155" t="str">
        <v>March</v>
      </c>
      <c r="F347" s="154" t="str">
        <v>Accepted</v>
      </c>
      <c r="G347" s="155" t="str">
        <v>040</v>
      </c>
      <c r="H347" s="153" t="n">
        <v>40</v>
      </c>
      <c r="I347" s="155" t="str">
        <v>NE</v>
      </c>
      <c r="J347" s="153" t="n">
        <v>220</v>
      </c>
      <c r="K347" s="155" t="str">
        <v>SW</v>
      </c>
      <c r="L347" s="153" t="n">
        <v>4</v>
      </c>
      <c r="M347" s="153" t="n">
        <f>IF(F347="Accepted",L347*1.150779448,"")</f>
        <v>4.603117792</v>
      </c>
      <c r="N347" s="163"/>
      <c r="O347" s="163"/>
      <c r="P347" s="163" t="str">
        <f>IF(F347&lt;&gt;"Accepted","",IF(AND(N347="",O347=""),"",MAX(N347,O347)*1.150779448))</f>
      </c>
      <c r="Q347" s="175" t="str">
        <v>KEDW 152255Z 04004KT 50SM SCT400 29/M08 A3002 RMK AO2A SLP151 T02921085</v>
      </c>
    </row>
    <row r="348" hidden="0">
      <c r="A348" s="150" t="str">
        <v>2026-03-15 23:00 UTC</v>
      </c>
      <c r="B348" s="155" t="str">
        <v>2026-03-15 23:55 UTC</v>
      </c>
      <c r="C348" s="155" t="str">
        <v>2026-03-15 16:55 PDT</v>
      </c>
      <c r="D348" s="155" t="str">
        <v>2026-03-15</v>
      </c>
      <c r="E348" s="155" t="str">
        <v>March</v>
      </c>
      <c r="F348" s="154" t="str">
        <v>Accepted</v>
      </c>
      <c r="G348" s="155" t="str">
        <v>030</v>
      </c>
      <c r="H348" s="153" t="n">
        <v>30</v>
      </c>
      <c r="I348" s="155" t="str">
        <v>NE</v>
      </c>
      <c r="J348" s="153" t="n">
        <v>210</v>
      </c>
      <c r="K348" s="155" t="str">
        <v>SW</v>
      </c>
      <c r="L348" s="153" t="n">
        <v>7</v>
      </c>
      <c r="M348" s="153" t="n">
        <f>IF(F348="Accepted",L348*1.150779448,"")</f>
        <v>8.055456136</v>
      </c>
      <c r="N348" s="163"/>
      <c r="O348" s="163"/>
      <c r="P348" s="163" t="str">
        <f>IF(F348&lt;&gt;"Accepted","",IF(AND(N348="",O348=""),"",MAX(N348,O348)*1.150779448))</f>
      </c>
      <c r="Q348" s="175" t="str">
        <v>KEDW 152355Z 03007KT 70SM SCT400 30/M10 A3001 RMK AO2A SLP147 T02951100 10296 20202 57018</v>
      </c>
    </row>
    <row r="349" hidden="0">
      <c r="A349" s="150" t="str">
        <v>2026-03-16 00:00 UTC</v>
      </c>
      <c r="B349" s="155" t="str">
        <v>2026-03-16 00:55 UTC</v>
      </c>
      <c r="C349" s="155" t="str">
        <v>2026-03-15 17:55 PDT</v>
      </c>
      <c r="D349" s="155" t="str">
        <v>2026-03-15</v>
      </c>
      <c r="E349" s="155" t="str">
        <v>March</v>
      </c>
      <c r="F349" s="154" t="str">
        <v>Accepted</v>
      </c>
      <c r="G349" s="155" t="str">
        <v>140</v>
      </c>
      <c r="H349" s="153" t="n">
        <v>140</v>
      </c>
      <c r="I349" s="155" t="str">
        <v>SE</v>
      </c>
      <c r="J349" s="153" t="n">
        <v>320</v>
      </c>
      <c r="K349" s="155" t="str">
        <v>NW</v>
      </c>
      <c r="L349" s="153" t="n">
        <v>3</v>
      </c>
      <c r="M349" s="153" t="n">
        <f>IF(F349="Accepted",L349*1.150779448,"")</f>
        <v>3.452338344</v>
      </c>
      <c r="N349" s="163"/>
      <c r="O349" s="163"/>
      <c r="P349" s="163" t="str">
        <f>IF(F349&lt;&gt;"Accepted","",IF(AND(N349="",O349=""),"",MAX(N349,O349)*1.150779448))</f>
      </c>
      <c r="Q349" s="175" t="str">
        <v>KEDW 160055Z 14003KT 80SM SCT400 29/M06 A3001 RMK AO2A SLP149 T02881059</v>
      </c>
    </row>
    <row r="350" hidden="0">
      <c r="A350" s="150" t="str">
        <v>2026-03-16 01:00 UTC</v>
      </c>
      <c r="B350" s="155" t="str">
        <v>2026-03-16 01:55 UTC</v>
      </c>
      <c r="C350" s="155" t="str">
        <v>2026-03-15 18:55 PDT</v>
      </c>
      <c r="D350" s="155" t="str">
        <v>2026-03-15</v>
      </c>
      <c r="E350" s="155" t="str">
        <v>March</v>
      </c>
      <c r="F350" s="154" t="str">
        <v>Accepted</v>
      </c>
      <c r="G350" s="155" t="str">
        <v>160</v>
      </c>
      <c r="H350" s="153" t="n">
        <v>160</v>
      </c>
      <c r="I350" s="155" t="str">
        <v>S</v>
      </c>
      <c r="J350" s="153" t="n">
        <v>340</v>
      </c>
      <c r="K350" s="155" t="str">
        <v>N</v>
      </c>
      <c r="L350" s="153" t="n">
        <v>3</v>
      </c>
      <c r="M350" s="153" t="n">
        <f>IF(F350="Accepted",L350*1.150779448,"")</f>
        <v>3.452338344</v>
      </c>
      <c r="N350" s="163"/>
      <c r="O350" s="163"/>
      <c r="P350" s="163" t="str">
        <f>IF(F350&lt;&gt;"Accepted","",IF(AND(N350="",O350=""),"",MAX(N350,O350)*1.150779448))</f>
      </c>
      <c r="Q350" s="175" t="str">
        <v>KEDW 160155Z AUTO 16003KT 10SM CLR 25/02 A3001 RMK AO2 SLP150 T02530020 $</v>
      </c>
    </row>
    <row r="351" hidden="0">
      <c r="A351" s="150" t="str">
        <v>2026-03-16 02:00 UTC</v>
      </c>
      <c r="B351" s="155" t="str">
        <v>2026-03-16 02:55 UTC</v>
      </c>
      <c r="C351" s="155" t="str">
        <v>2026-03-15 19:55 PDT</v>
      </c>
      <c r="D351" s="155" t="str">
        <v>2026-03-15</v>
      </c>
      <c r="E351" s="155" t="str">
        <v>March</v>
      </c>
      <c r="F351" s="154" t="str">
        <v>Accepted</v>
      </c>
      <c r="G351" s="155" t="str">
        <v>260</v>
      </c>
      <c r="H351" s="153" t="n">
        <v>260</v>
      </c>
      <c r="I351" s="155" t="str">
        <v>W</v>
      </c>
      <c r="J351" s="153" t="n">
        <v>80</v>
      </c>
      <c r="K351" s="155" t="str">
        <v>E</v>
      </c>
      <c r="L351" s="153" t="n">
        <v>3</v>
      </c>
      <c r="M351" s="153" t="n">
        <f>IF(F351="Accepted",L351*1.150779448,"")</f>
        <v>3.452338344</v>
      </c>
      <c r="N351" s="163"/>
      <c r="O351" s="163"/>
      <c r="P351" s="163" t="str">
        <f>IF(F351&lt;&gt;"Accepted","",IF(AND(N351="",O351=""),"",MAX(N351,O351)*1.150779448))</f>
      </c>
      <c r="Q351" s="175" t="str">
        <v>KEDW 160255Z AUTO 26003KT 10SM CLR 22/02 A3002 RMK AO2 SLP155 T02150022 51005 $</v>
      </c>
    </row>
    <row r="352" hidden="0">
      <c r="A352" s="150" t="str">
        <v>2026-03-16 03:00 UTC</v>
      </c>
      <c r="B352" s="155" t="str">
        <v>2026-03-16 03:55 UTC</v>
      </c>
      <c r="C352" s="155" t="str">
        <v>2026-03-15 20:55 PDT</v>
      </c>
      <c r="D352" s="155" t="str">
        <v>2026-03-15</v>
      </c>
      <c r="E352" s="155" t="str">
        <v>March</v>
      </c>
      <c r="F352" s="154" t="str">
        <v>Accepted</v>
      </c>
      <c r="G352" s="155" t="str">
        <v>160</v>
      </c>
      <c r="H352" s="153" t="n">
        <v>160</v>
      </c>
      <c r="I352" s="155" t="str">
        <v>S</v>
      </c>
      <c r="J352" s="153" t="n">
        <v>340</v>
      </c>
      <c r="K352" s="155" t="str">
        <v>N</v>
      </c>
      <c r="L352" s="153" t="n">
        <v>3</v>
      </c>
      <c r="M352" s="153" t="n">
        <f>IF(F352="Accepted",L352*1.150779448,"")</f>
        <v>3.452338344</v>
      </c>
      <c r="N352" s="163"/>
      <c r="O352" s="163"/>
      <c r="P352" s="163" t="str">
        <f>IF(F352&lt;&gt;"Accepted","",IF(AND(N352="",O352=""),"",MAX(N352,O352)*1.150779448))</f>
      </c>
      <c r="Q352" s="175" t="str">
        <v>KEDW 160355Z AUTO 16003KT 10SM CLR 17/05 A3003 RMK AO2 SLP160 T01720045 $</v>
      </c>
    </row>
    <row r="353" hidden="0">
      <c r="A353" s="150" t="str">
        <v>2026-03-16 04:00 UTC</v>
      </c>
      <c r="B353" s="155" t="str">
        <v>2026-03-16 04:55 UTC</v>
      </c>
      <c r="C353" s="155" t="str">
        <v>2026-03-15 21:55 PDT</v>
      </c>
      <c r="D353" s="155" t="str">
        <v>2026-03-15</v>
      </c>
      <c r="E353" s="155" t="str">
        <v>March</v>
      </c>
      <c r="F353" s="154" t="str">
        <v>Accepted</v>
      </c>
      <c r="G353" s="155" t="str">
        <v>310</v>
      </c>
      <c r="H353" s="153" t="n">
        <v>310</v>
      </c>
      <c r="I353" s="155" t="str">
        <v>NW</v>
      </c>
      <c r="J353" s="153" t="n">
        <v>130</v>
      </c>
      <c r="K353" s="155" t="str">
        <v>SE</v>
      </c>
      <c r="L353" s="153" t="n">
        <v>3</v>
      </c>
      <c r="M353" s="153" t="n">
        <f>IF(F353="Accepted",L353*1.150779448,"")</f>
        <v>3.452338344</v>
      </c>
      <c r="N353" s="163"/>
      <c r="O353" s="163"/>
      <c r="P353" s="163" t="str">
        <f>IF(F353&lt;&gt;"Accepted","",IF(AND(N353="",O353=""),"",MAX(N353,O353)*1.150779448))</f>
      </c>
      <c r="Q353" s="175" t="str">
        <v>KEDW 160455Z AUTO 31003KT 10SM CLR 15/03 A3005 RMK AO2 SLP164 T01480030 $</v>
      </c>
    </row>
    <row r="354" hidden="0">
      <c r="A354" s="150" t="str">
        <v>2026-03-16 05:00 UTC</v>
      </c>
      <c r="B354" s="155" t="str">
        <v>2026-03-16 05:55 UTC</v>
      </c>
      <c r="C354" s="155" t="str">
        <v>2026-03-15 22:55 PDT</v>
      </c>
      <c r="D354" s="155" t="str">
        <v>2026-03-15</v>
      </c>
      <c r="E354" s="155" t="str">
        <v>March</v>
      </c>
      <c r="F354" s="154" t="str">
        <v>Accepted</v>
      </c>
      <c r="G354" s="155" t="str">
        <v>300</v>
      </c>
      <c r="H354" s="153" t="n">
        <v>300</v>
      </c>
      <c r="I354" s="155" t="str">
        <v>NW</v>
      </c>
      <c r="J354" s="153" t="n">
        <v>120</v>
      </c>
      <c r="K354" s="155" t="str">
        <v>SE</v>
      </c>
      <c r="L354" s="153" t="n">
        <v>6</v>
      </c>
      <c r="M354" s="153" t="n">
        <f>IF(F354="Accepted",L354*1.150779448,"")</f>
        <v>6.904676688</v>
      </c>
      <c r="N354" s="163"/>
      <c r="O354" s="163"/>
      <c r="P354" s="163" t="str">
        <f>IF(F354&lt;&gt;"Accepted","",IF(AND(N354="",O354=""),"",MAX(N354,O354)*1.150779448))</f>
      </c>
      <c r="Q354" s="175" t="str">
        <v>KEDW 160555Z AUTO 30006KT 10SM CLR 15/06 A3007 RMK AO2 SLP169 T01530058 10296 20139 52015 $</v>
      </c>
    </row>
    <row r="355" hidden="0">
      <c r="A355" s="150" t="str">
        <v>2026-03-16 06:00 UTC</v>
      </c>
      <c r="B355" s="155" t="str">
        <v>2026-03-16 06:55 UTC</v>
      </c>
      <c r="C355" s="155" t="str">
        <v>2026-03-15 23:55 PDT</v>
      </c>
      <c r="D355" s="155" t="str">
        <v>2026-03-15</v>
      </c>
      <c r="E355" s="155" t="str">
        <v>March</v>
      </c>
      <c r="F355" s="154" t="str">
        <v>Accepted</v>
      </c>
      <c r="G355" s="155" t="str">
        <v>160</v>
      </c>
      <c r="H355" s="153" t="n">
        <v>160</v>
      </c>
      <c r="I355" s="155" t="str">
        <v>S</v>
      </c>
      <c r="J355" s="153" t="n">
        <v>340</v>
      </c>
      <c r="K355" s="155" t="str">
        <v>N</v>
      </c>
      <c r="L355" s="153" t="n">
        <v>4</v>
      </c>
      <c r="M355" s="153" t="n">
        <f>IF(F355="Accepted",L355*1.150779448,"")</f>
        <v>4.603117792</v>
      </c>
      <c r="N355" s="163"/>
      <c r="O355" s="163"/>
      <c r="P355" s="163" t="str">
        <f>IF(F355&lt;&gt;"Accepted","",IF(AND(N355="",O355=""),"",MAX(N355,O355)*1.150779448))</f>
      </c>
      <c r="Q355" s="175" t="str">
        <v>KEDW 160655Z AUTO 16004KT 10SM CLR 13/06 A3008 RMK AO2 SLP173 T01260060 $</v>
      </c>
    </row>
    <row r="356" hidden="0">
      <c r="A356" s="150" t="str">
        <v>2026-03-16 07:00 UTC</v>
      </c>
      <c r="B356" s="155" t="str">
        <v>2026-03-16 07:55 UTC</v>
      </c>
      <c r="C356" s="155" t="str">
        <v>2026-03-16 00:55 PDT</v>
      </c>
      <c r="D356" s="155" t="str">
        <v>2026-03-16</v>
      </c>
      <c r="E356" s="155" t="str">
        <v>March</v>
      </c>
      <c r="F356" s="154" t="str">
        <v>Accepted</v>
      </c>
      <c r="G356" s="155" t="str">
        <v>000</v>
      </c>
      <c r="H356" s="153" t="n">
        <v>0</v>
      </c>
      <c r="I356" s="155" t="str">
        <v>Calm</v>
      </c>
      <c r="J356" s="153" t="n">
        <v>180</v>
      </c>
      <c r="K356" s="155" t="str">
        <v>Calm</v>
      </c>
      <c r="L356" s="153" t="n">
        <v>0</v>
      </c>
      <c r="M356" s="153" t="n">
        <f>IF(F356="Accepted",L356*1.150779448,"")</f>
        <v>0</v>
      </c>
      <c r="N356" s="163"/>
      <c r="O356" s="163"/>
      <c r="P356" s="163" t="str">
        <f>IF(F356&lt;&gt;"Accepted","",IF(AND(N356="",O356=""),"",MAX(N356,O356)*1.150779448))</f>
      </c>
      <c r="Q356" s="175" t="str">
        <v>KEDW 160755Z AUTO 00000KT 10SM CLR 11/05 A3009 RMK AO2 SLP176 T01070050 402960068 $</v>
      </c>
    </row>
    <row r="357" hidden="0">
      <c r="A357" s="150" t="str">
        <v>2026-03-16 08:00 UTC</v>
      </c>
      <c r="B357" s="155" t="str">
        <v>2026-03-16 08:55 UTC</v>
      </c>
      <c r="C357" s="155" t="str">
        <v>2026-03-16 01:55 PDT</v>
      </c>
      <c r="D357" s="155" t="str">
        <v>2026-03-16</v>
      </c>
      <c r="E357" s="155" t="str">
        <v>March</v>
      </c>
      <c r="F357" s="154" t="str">
        <v>Accepted</v>
      </c>
      <c r="G357" s="155" t="str">
        <v>250</v>
      </c>
      <c r="H357" s="153" t="n">
        <v>250</v>
      </c>
      <c r="I357" s="155" t="str">
        <v>W</v>
      </c>
      <c r="J357" s="153" t="n">
        <v>70</v>
      </c>
      <c r="K357" s="155" t="str">
        <v>E</v>
      </c>
      <c r="L357" s="153" t="n">
        <v>5</v>
      </c>
      <c r="M357" s="153" t="n">
        <f>IF(F357="Accepted",L357*1.150779448,"")</f>
        <v>5.75389724</v>
      </c>
      <c r="N357" s="163"/>
      <c r="O357" s="163"/>
      <c r="P357" s="163" t="str">
        <f>IF(F357&lt;&gt;"Accepted","",IF(AND(N357="",O357=""),"",MAX(N357,O357)*1.150779448))</f>
      </c>
      <c r="Q357" s="175" t="str">
        <v>KEDW 160855Z AUTO 25005KT 10SM CLR 11/05 A3009 RMK AO2 SLP175 T01120051 51004 $</v>
      </c>
    </row>
    <row r="358" hidden="0">
      <c r="A358" s="150" t="str">
        <v>2026-03-16 09:00 UTC</v>
      </c>
      <c r="B358" s="155" t="str">
        <v>2026-03-16 09:55 UTC</v>
      </c>
      <c r="C358" s="155" t="str">
        <v>2026-03-16 02:55 PDT</v>
      </c>
      <c r="D358" s="155" t="str">
        <v>2026-03-16</v>
      </c>
      <c r="E358" s="155" t="str">
        <v>March</v>
      </c>
      <c r="F358" s="154" t="str">
        <v>Accepted</v>
      </c>
      <c r="G358" s="155" t="str">
        <v>000</v>
      </c>
      <c r="H358" s="153" t="n">
        <v>0</v>
      </c>
      <c r="I358" s="155" t="str">
        <v>Calm</v>
      </c>
      <c r="J358" s="153" t="n">
        <v>180</v>
      </c>
      <c r="K358" s="155" t="str">
        <v>Calm</v>
      </c>
      <c r="L358" s="153" t="n">
        <v>0</v>
      </c>
      <c r="M358" s="153" t="n">
        <f>IF(F358="Accepted",L358*1.150779448,"")</f>
        <v>0</v>
      </c>
      <c r="N358" s="163"/>
      <c r="O358" s="163"/>
      <c r="P358" s="163" t="str">
        <f>IF(F358&lt;&gt;"Accepted","",IF(AND(N358="",O358=""),"",MAX(N358,O358)*1.150779448))</f>
      </c>
      <c r="Q358" s="175" t="str">
        <v>KEDW 160955Z AUTO 00000KT 10SM CLR 09/05 A3009 RMK AO2 SLP175 T00930053 $</v>
      </c>
    </row>
    <row r="359" hidden="0">
      <c r="A359" s="150" t="str">
        <v>2026-03-16 10:00 UTC</v>
      </c>
      <c r="B359" s="155" t="str">
        <v>2026-03-16 10:55 UTC</v>
      </c>
      <c r="C359" s="155" t="str">
        <v>2026-03-16 03:55 PDT</v>
      </c>
      <c r="D359" s="155" t="str">
        <v>2026-03-16</v>
      </c>
      <c r="E359" s="155" t="str">
        <v>March</v>
      </c>
      <c r="F359" s="154" t="str">
        <v>Accepted</v>
      </c>
      <c r="G359" s="155" t="str">
        <v>000</v>
      </c>
      <c r="H359" s="153" t="n">
        <v>0</v>
      </c>
      <c r="I359" s="155" t="str">
        <v>Calm</v>
      </c>
      <c r="J359" s="153" t="n">
        <v>180</v>
      </c>
      <c r="K359" s="155" t="str">
        <v>Calm</v>
      </c>
      <c r="L359" s="153" t="n">
        <v>0</v>
      </c>
      <c r="M359" s="153" t="n">
        <f>IF(F359="Accepted",L359*1.150779448,"")</f>
        <v>0</v>
      </c>
      <c r="N359" s="163"/>
      <c r="O359" s="163"/>
      <c r="P359" s="163" t="str">
        <f>IF(F359&lt;&gt;"Accepted","",IF(AND(N359="",O359=""),"",MAX(N359,O359)*1.150779448))</f>
      </c>
      <c r="Q359" s="175" t="str">
        <v>KEDW 161055Z AUTO 00000KT 10SM CLR 09/05 A3008 RMK AO2 SLP171 T00910045 $</v>
      </c>
    </row>
    <row r="360" hidden="0">
      <c r="A360" s="150" t="str">
        <v>2026-03-16 11:00 UTC</v>
      </c>
      <c r="B360" s="155" t="str">
        <v>2026-03-16 11:55 UTC</v>
      </c>
      <c r="C360" s="155" t="str">
        <v>2026-03-16 04:55 PDT</v>
      </c>
      <c r="D360" s="155" t="str">
        <v>2026-03-16</v>
      </c>
      <c r="E360" s="155" t="str">
        <v>March</v>
      </c>
      <c r="F360" s="154" t="str">
        <v>Accepted</v>
      </c>
      <c r="G360" s="155" t="str">
        <v>340</v>
      </c>
      <c r="H360" s="153" t="n">
        <v>340</v>
      </c>
      <c r="I360" s="155" t="str">
        <v>N</v>
      </c>
      <c r="J360" s="153" t="n">
        <v>160</v>
      </c>
      <c r="K360" s="155" t="str">
        <v>S</v>
      </c>
      <c r="L360" s="153" t="n">
        <v>5</v>
      </c>
      <c r="M360" s="153" t="n">
        <f>IF(F360="Accepted",L360*1.150779448,"")</f>
        <v>5.75389724</v>
      </c>
      <c r="N360" s="163"/>
      <c r="O360" s="163"/>
      <c r="P360" s="163" t="str">
        <f>IF(F360&lt;&gt;"Accepted","",IF(AND(N360="",O360=""),"",MAX(N360,O360)*1.150779448))</f>
      </c>
      <c r="Q360" s="175" t="str">
        <v>KEDW 161155Z AUTO 34005KT 10SM CLR 09/03 A3009 RMK AO2 SLP175 T00850029 10163 20079 53001 $</v>
      </c>
    </row>
    <row r="361" hidden="0">
      <c r="A361" s="150" t="str">
        <v>2026-03-16 12:00 UTC</v>
      </c>
      <c r="B361" s="155" t="str">
        <v>2026-03-16 12:55 UTC</v>
      </c>
      <c r="C361" s="155" t="str">
        <v>2026-03-16 05:55 PDT</v>
      </c>
      <c r="D361" s="155" t="str">
        <v>2026-03-16</v>
      </c>
      <c r="E361" s="155" t="str">
        <v>March</v>
      </c>
      <c r="F361" s="154" t="str">
        <v>Accepted</v>
      </c>
      <c r="G361" s="155" t="str">
        <v>000</v>
      </c>
      <c r="H361" s="153" t="n">
        <v>0</v>
      </c>
      <c r="I361" s="155" t="str">
        <v>Calm</v>
      </c>
      <c r="J361" s="153" t="n">
        <v>180</v>
      </c>
      <c r="K361" s="155" t="str">
        <v>Calm</v>
      </c>
      <c r="L361" s="153" t="n">
        <v>0</v>
      </c>
      <c r="M361" s="153" t="n">
        <f>IF(F361="Accepted",L361*1.150779448,"")</f>
        <v>0</v>
      </c>
      <c r="N361" s="163"/>
      <c r="O361" s="163"/>
      <c r="P361" s="163" t="str">
        <f>IF(F361&lt;&gt;"Accepted","",IF(AND(N361="",O361=""),"",MAX(N361,O361)*1.150779448))</f>
      </c>
      <c r="Q361" s="175" t="str">
        <v>KEDW 161255Z 00000KT 40SM FEW360 07/03 A3009 RMK AO2A SLP176 T00740031</v>
      </c>
    </row>
    <row r="362" hidden="0">
      <c r="A362" s="150" t="str">
        <v>2026-03-16 13:00 UTC</v>
      </c>
      <c r="B362" s="155" t="str">
        <v>2026-03-16 13:55 UTC</v>
      </c>
      <c r="C362" s="155" t="str">
        <v>2026-03-16 06:55 PDT</v>
      </c>
      <c r="D362" s="155" t="str">
        <v>2026-03-16</v>
      </c>
      <c r="E362" s="155" t="str">
        <v>March</v>
      </c>
      <c r="F362" s="154" t="str">
        <v>Accepted</v>
      </c>
      <c r="G362" s="155" t="str">
        <v>240</v>
      </c>
      <c r="H362" s="153" t="n">
        <v>240</v>
      </c>
      <c r="I362" s="155" t="str">
        <v>SW</v>
      </c>
      <c r="J362" s="153" t="n">
        <v>60</v>
      </c>
      <c r="K362" s="155" t="str">
        <v>NE</v>
      </c>
      <c r="L362" s="153" t="n">
        <v>5</v>
      </c>
      <c r="M362" s="153" t="n">
        <f>IF(F362="Accepted",L362*1.150779448,"")</f>
        <v>5.75389724</v>
      </c>
      <c r="N362" s="163"/>
      <c r="O362" s="163"/>
      <c r="P362" s="163" t="str">
        <f>IF(F362&lt;&gt;"Accepted","",IF(AND(N362="",O362=""),"",MAX(N362,O362)*1.150779448))</f>
      </c>
      <c r="Q362" s="175" t="str">
        <v>KEDW 161355Z 24005KT 50SM SCT360 07/03 A3010 RMK AO2A SLP183 T00740034</v>
      </c>
    </row>
    <row r="363" hidden="0">
      <c r="A363" s="150" t="str">
        <v>2026-03-16 14:00 UTC</v>
      </c>
      <c r="B363" s="155" t="str">
        <v>2026-03-16 14:55 UTC</v>
      </c>
      <c r="C363" s="155" t="str">
        <v>2026-03-16 07:55 PDT</v>
      </c>
      <c r="D363" s="155" t="str">
        <v>2026-03-16</v>
      </c>
      <c r="E363" s="155" t="str">
        <v>March</v>
      </c>
      <c r="F363" s="154" t="str">
        <v>Accepted</v>
      </c>
      <c r="G363" s="155" t="str">
        <v>250</v>
      </c>
      <c r="H363" s="153" t="n">
        <v>250</v>
      </c>
      <c r="I363" s="155" t="str">
        <v>W</v>
      </c>
      <c r="J363" s="153" t="n">
        <v>70</v>
      </c>
      <c r="K363" s="155" t="str">
        <v>E</v>
      </c>
      <c r="L363" s="153" t="n">
        <v>4</v>
      </c>
      <c r="M363" s="153" t="n">
        <f>IF(F363="Accepted",L363*1.150779448,"")</f>
        <v>4.603117792</v>
      </c>
      <c r="N363" s="163"/>
      <c r="O363" s="163"/>
      <c r="P363" s="163" t="str">
        <f>IF(F363&lt;&gt;"Accepted","",IF(AND(N363="",O363=""),"",MAX(N363,O363)*1.150779448))</f>
      </c>
      <c r="Q363" s="175" t="str">
        <v>KEDW 161455Z 25004KT 50SM SCT370 09/05 A3012 RMK AO2A SLP191 T00910045 52010</v>
      </c>
    </row>
    <row r="364" hidden="0">
      <c r="A364" s="150" t="str">
        <v>2026-03-16 15:00 UTC</v>
      </c>
      <c r="B364" s="155" t="str">
        <v>2026-03-16 15:55 UTC</v>
      </c>
      <c r="C364" s="155" t="str">
        <v>2026-03-16 08:55 PDT</v>
      </c>
      <c r="D364" s="155" t="str">
        <v>2026-03-16</v>
      </c>
      <c r="E364" s="155" t="str">
        <v>March</v>
      </c>
      <c r="F364" s="154" t="str">
        <v>Accepted</v>
      </c>
      <c r="G364" s="155" t="str">
        <v>000</v>
      </c>
      <c r="H364" s="153" t="n">
        <v>0</v>
      </c>
      <c r="I364" s="155" t="str">
        <v>Calm</v>
      </c>
      <c r="J364" s="153" t="n">
        <v>180</v>
      </c>
      <c r="K364" s="155" t="str">
        <v>Calm</v>
      </c>
      <c r="L364" s="153" t="n">
        <v>0</v>
      </c>
      <c r="M364" s="153" t="n">
        <f>IF(F364="Accepted",L364*1.150779448,"")</f>
        <v>0</v>
      </c>
      <c r="N364" s="163"/>
      <c r="O364" s="163"/>
      <c r="P364" s="163" t="str">
        <f>IF(F364&lt;&gt;"Accepted","",IF(AND(N364="",O364=""),"",MAX(N364,O364)*1.150779448))</f>
      </c>
      <c r="Q364" s="175" t="str">
        <v>KEDW 161555Z 00000KT 50SM SCT380 13/03 A3014 RMK AO2A SLP198 T01250026</v>
      </c>
    </row>
    <row r="365" hidden="0">
      <c r="A365" s="150" t="str">
        <v>2026-03-16 16:00 UTC</v>
      </c>
      <c r="B365" s="155" t="str">
        <v>2026-03-16 16:55 UTC</v>
      </c>
      <c r="C365" s="155" t="str">
        <v>2026-03-16 09:55 PDT</v>
      </c>
      <c r="D365" s="155" t="str">
        <v>2026-03-16</v>
      </c>
      <c r="E365" s="155" t="str">
        <v>March</v>
      </c>
      <c r="F365" s="154" t="str">
        <v>Accepted</v>
      </c>
      <c r="G365" s="155" t="str">
        <v>000</v>
      </c>
      <c r="H365" s="153" t="n">
        <v>0</v>
      </c>
      <c r="I365" s="155" t="str">
        <v>Calm</v>
      </c>
      <c r="J365" s="153" t="n">
        <v>180</v>
      </c>
      <c r="K365" s="155" t="str">
        <v>Calm</v>
      </c>
      <c r="L365" s="153" t="n">
        <v>0</v>
      </c>
      <c r="M365" s="153" t="n">
        <f>IF(F365="Accepted",L365*1.150779448,"")</f>
        <v>0</v>
      </c>
      <c r="N365" s="163"/>
      <c r="O365" s="163"/>
      <c r="P365" s="163" t="str">
        <f>IF(F365&lt;&gt;"Accepted","",IF(AND(N365="",O365=""),"",MAX(N365,O365)*1.150779448))</f>
      </c>
      <c r="Q365" s="175" t="str">
        <v>KEDW 161655Z 00000KT 50SM SCT380 15/04 A3015 RMK AO2A SLP201 T01520040</v>
      </c>
    </row>
    <row r="366" hidden="0">
      <c r="A366" s="150" t="str">
        <v>2026-03-16 17:00 UTC</v>
      </c>
      <c r="B366" s="155" t="str">
        <v>2026-03-16 17:55 UTC</v>
      </c>
      <c r="C366" s="155" t="str">
        <v>2026-03-16 10:55 PDT</v>
      </c>
      <c r="D366" s="155" t="str">
        <v>2026-03-16</v>
      </c>
      <c r="E366" s="155" t="str">
        <v>March</v>
      </c>
      <c r="F366" s="154" t="str">
        <v>Accepted</v>
      </c>
      <c r="G366" s="155" t="str">
        <v>000</v>
      </c>
      <c r="H366" s="153" t="n">
        <v>0</v>
      </c>
      <c r="I366" s="155" t="str">
        <v>Calm</v>
      </c>
      <c r="J366" s="153" t="n">
        <v>180</v>
      </c>
      <c r="K366" s="155" t="str">
        <v>Calm</v>
      </c>
      <c r="L366" s="153" t="n">
        <v>0</v>
      </c>
      <c r="M366" s="153" t="n">
        <f>IF(F366="Accepted",L366*1.150779448,"")</f>
        <v>0</v>
      </c>
      <c r="N366" s="163"/>
      <c r="O366" s="163"/>
      <c r="P366" s="163" t="str">
        <f>IF(F366&lt;&gt;"Accepted","",IF(AND(N366="",O366=""),"",MAX(N366,O366)*1.150779448))</f>
      </c>
      <c r="Q366" s="175" t="str">
        <v>KEDW 161755Z 00000KT 60SM SCT380 20/05 A3015 RMK AO2A SLP197 T01960049 10196 20065 51008</v>
      </c>
    </row>
    <row r="367" hidden="0">
      <c r="A367" s="150" t="str">
        <v>2026-03-16 18:00 UTC</v>
      </c>
      <c r="B367" s="155" t="str">
        <v>2026-03-16 18:55 UTC</v>
      </c>
      <c r="C367" s="155" t="str">
        <v>2026-03-16 11:55 PDT</v>
      </c>
      <c r="D367" s="155" t="str">
        <v>2026-03-16</v>
      </c>
      <c r="E367" s="155" t="str">
        <v>March</v>
      </c>
      <c r="F367" s="154" t="str">
        <v>Accepted</v>
      </c>
      <c r="G367" s="155" t="str">
        <v>000</v>
      </c>
      <c r="H367" s="153" t="n">
        <v>0</v>
      </c>
      <c r="I367" s="155" t="str">
        <v>Calm</v>
      </c>
      <c r="J367" s="153" t="n">
        <v>180</v>
      </c>
      <c r="K367" s="155" t="str">
        <v>Calm</v>
      </c>
      <c r="L367" s="153" t="n">
        <v>0</v>
      </c>
      <c r="M367" s="153" t="n">
        <f>IF(F367="Accepted",L367*1.150779448,"")</f>
        <v>0</v>
      </c>
      <c r="N367" s="163"/>
      <c r="O367" s="163"/>
      <c r="P367" s="163" t="str">
        <f>IF(F367&lt;&gt;"Accepted","",IF(AND(N367="",O367=""),"",MAX(N367,O367)*1.150779448))</f>
      </c>
      <c r="Q367" s="175" t="str">
        <v>KEDW 161855Z 00000KT 50SM SCT380 23/00 A3013 RMK AO2A SLP190 T02260004</v>
      </c>
    </row>
    <row r="368" hidden="0">
      <c r="A368" s="150" t="str">
        <v>2026-03-16 19:00 UTC</v>
      </c>
      <c r="B368" s="155" t="str">
        <v>2026-03-16 19:55 UTC</v>
      </c>
      <c r="C368" s="155" t="str">
        <v>2026-03-16 12:55 PDT</v>
      </c>
      <c r="D368" s="155" t="str">
        <v>2026-03-16</v>
      </c>
      <c r="E368" s="155" t="str">
        <v>March</v>
      </c>
      <c r="F368" s="154" t="str">
        <v>Accepted</v>
      </c>
      <c r="G368" s="155" t="str">
        <v>050</v>
      </c>
      <c r="H368" s="153" t="n">
        <v>50</v>
      </c>
      <c r="I368" s="155" t="str">
        <v>NE</v>
      </c>
      <c r="J368" s="153" t="n">
        <v>230</v>
      </c>
      <c r="K368" s="155" t="str">
        <v>SW</v>
      </c>
      <c r="L368" s="153" t="n">
        <v>3</v>
      </c>
      <c r="M368" s="153" t="n">
        <f>IF(F368="Accepted",L368*1.150779448,"")</f>
        <v>3.452338344</v>
      </c>
      <c r="N368" s="163"/>
      <c r="O368" s="163"/>
      <c r="P368" s="163" t="str">
        <f>IF(F368&lt;&gt;"Accepted","",IF(AND(N368="",O368=""),"",MAX(N368,O368)*1.150779448))</f>
      </c>
      <c r="Q368" s="175" t="str">
        <v>KEDW 161955Z 05003KT 50SM SCT380 27/M03 A3010 RMK AO2A SLP178 T02691029</v>
      </c>
    </row>
    <row r="369" hidden="0">
      <c r="A369" s="150" t="str">
        <v>2026-03-16 20:00 UTC</v>
      </c>
      <c r="B369" s="155" t="str">
        <v>2026-03-16 20:55 UTC</v>
      </c>
      <c r="C369" s="155" t="str">
        <v>2026-03-16 13:55 PDT</v>
      </c>
      <c r="D369" s="155" t="str">
        <v>2026-03-16</v>
      </c>
      <c r="E369" s="155" t="str">
        <v>March</v>
      </c>
      <c r="F369" s="154" t="str">
        <v>Accepted</v>
      </c>
      <c r="G369" s="155" t="str">
        <v>050</v>
      </c>
      <c r="H369" s="153" t="n">
        <v>50</v>
      </c>
      <c r="I369" s="155" t="str">
        <v>NE</v>
      </c>
      <c r="J369" s="153" t="n">
        <v>230</v>
      </c>
      <c r="K369" s="155" t="str">
        <v>SW</v>
      </c>
      <c r="L369" s="153" t="n">
        <v>3</v>
      </c>
      <c r="M369" s="153" t="n">
        <f>IF(F369="Accepted",L369*1.150779448,"")</f>
        <v>3.452338344</v>
      </c>
      <c r="N369" s="163"/>
      <c r="O369" s="163"/>
      <c r="P369" s="163" t="str">
        <f>IF(F369&lt;&gt;"Accepted","",IF(AND(N369="",O369=""),"",MAX(N369,O369)*1.150779448))</f>
      </c>
      <c r="Q369" s="175" t="str">
        <v>KEDW 162055Z 05003KT 80SM SCT380 28/M03 A3006 RMK AO2A SLP163 T02821028 57026</v>
      </c>
    </row>
    <row r="370" hidden="0">
      <c r="A370" s="150" t="str">
        <v>2026-03-16 21:00 UTC</v>
      </c>
      <c r="B370" s="155" t="str">
        <v>2026-03-16 21:55 UTC</v>
      </c>
      <c r="C370" s="155" t="str">
        <v>2026-03-16 14:55 PDT</v>
      </c>
      <c r="D370" s="155" t="str">
        <v>2026-03-16</v>
      </c>
      <c r="E370" s="155" t="str">
        <v>March</v>
      </c>
      <c r="F370" s="154" t="str">
        <v>Accepted</v>
      </c>
      <c r="G370" s="155" t="str">
        <v>030</v>
      </c>
      <c r="H370" s="153" t="n">
        <v>30</v>
      </c>
      <c r="I370" s="155" t="str">
        <v>NE</v>
      </c>
      <c r="J370" s="153" t="n">
        <v>210</v>
      </c>
      <c r="K370" s="155" t="str">
        <v>SW</v>
      </c>
      <c r="L370" s="153" t="n">
        <v>3</v>
      </c>
      <c r="M370" s="153" t="n">
        <f>IF(F370="Accepted",L370*1.150779448,"")</f>
        <v>3.452338344</v>
      </c>
      <c r="N370" s="163"/>
      <c r="O370" s="163"/>
      <c r="P370" s="163" t="str">
        <f>IF(F370&lt;&gt;"Accepted","",IF(AND(N370="",O370=""),"",MAX(N370,O370)*1.150779448))</f>
      </c>
      <c r="Q370" s="175" t="str">
        <v>KEDW 162155Z 03003KT 80SM SCT380 29/M04 A3004 RMK AO2A SLP157 T02931042</v>
      </c>
    </row>
    <row r="371" hidden="0">
      <c r="A371" s="150" t="str">
        <v>2026-03-16 22:00 UTC</v>
      </c>
      <c r="B371" s="155" t="str">
        <v>2026-03-16 22:55 UTC</v>
      </c>
      <c r="C371" s="155" t="str">
        <v>2026-03-16 15:55 PDT</v>
      </c>
      <c r="D371" s="155" t="str">
        <v>2026-03-16</v>
      </c>
      <c r="E371" s="155" t="str">
        <v>March</v>
      </c>
      <c r="F371" s="154" t="str">
        <v>Accepted</v>
      </c>
      <c r="G371" s="155" t="str">
        <v>060</v>
      </c>
      <c r="H371" s="153" t="n">
        <v>60</v>
      </c>
      <c r="I371" s="155" t="str">
        <v>NE</v>
      </c>
      <c r="J371" s="153" t="n">
        <v>240</v>
      </c>
      <c r="K371" s="155" t="str">
        <v>SW</v>
      </c>
      <c r="L371" s="153" t="n">
        <v>8</v>
      </c>
      <c r="M371" s="153" t="n">
        <f>IF(F371="Accepted",L371*1.150779448,"")</f>
        <v>9.206235584</v>
      </c>
      <c r="N371" s="163"/>
      <c r="O371" s="163"/>
      <c r="P371" s="163" t="str">
        <f>IF(F371&lt;&gt;"Accepted","",IF(AND(N371="",O371=""),"",MAX(N371,O371)*1.150779448))</f>
      </c>
      <c r="Q371" s="175" t="str">
        <v>KEDW 162255Z 06008KT 80SM SCT350 30/M04 A3002 RMK AO2A SLP149 T03011036</v>
      </c>
    </row>
    <row r="372" hidden="0">
      <c r="A372" s="150" t="str">
        <v>2026-03-16 23:00 UTC</v>
      </c>
      <c r="B372" s="155" t="str">
        <v>2026-03-16 23:55 UTC</v>
      </c>
      <c r="C372" s="155" t="str">
        <v>2026-03-16 16:55 PDT</v>
      </c>
      <c r="D372" s="155" t="str">
        <v>2026-03-16</v>
      </c>
      <c r="E372" s="155" t="str">
        <v>March</v>
      </c>
      <c r="F372" s="154" t="str">
        <v>Accepted</v>
      </c>
      <c r="G372" s="155" t="str">
        <v>040</v>
      </c>
      <c r="H372" s="153" t="n">
        <v>40</v>
      </c>
      <c r="I372" s="155" t="str">
        <v>NE</v>
      </c>
      <c r="J372" s="153" t="n">
        <v>220</v>
      </c>
      <c r="K372" s="155" t="str">
        <v>SW</v>
      </c>
      <c r="L372" s="153" t="n">
        <v>6</v>
      </c>
      <c r="M372" s="153" t="n">
        <f>IF(F372="Accepted",L372*1.150779448,"")</f>
        <v>6.904676688</v>
      </c>
      <c r="N372" s="163"/>
      <c r="O372" s="163"/>
      <c r="P372" s="163" t="str">
        <f>IF(F372&lt;&gt;"Accepted","",IF(AND(N372="",O372=""),"",MAX(N372,O372)*1.150779448))</f>
      </c>
      <c r="Q372" s="175" t="str">
        <v>KEDW 162355Z 04006KT 80SM SCT400 30/M03 A3001 RMK AO2A SLP147 T03031035 10305 20197 57017</v>
      </c>
    </row>
    <row r="373" hidden="0">
      <c r="A373" s="150" t="str">
        <v>2026-03-17 00:00 UTC</v>
      </c>
      <c r="B373" s="155" t="str">
        <v>2026-03-17 00:55 UTC</v>
      </c>
      <c r="C373" s="155" t="str">
        <v>2026-03-16 17:55 PDT</v>
      </c>
      <c r="D373" s="155" t="str">
        <v>2026-03-16</v>
      </c>
      <c r="E373" s="155" t="str">
        <v>March</v>
      </c>
      <c r="F373" s="154" t="str">
        <v>Accepted</v>
      </c>
      <c r="G373" s="155" t="str">
        <v>040</v>
      </c>
      <c r="H373" s="153" t="n">
        <v>40</v>
      </c>
      <c r="I373" s="155" t="str">
        <v>NE</v>
      </c>
      <c r="J373" s="153" t="n">
        <v>220</v>
      </c>
      <c r="K373" s="155" t="str">
        <v>SW</v>
      </c>
      <c r="L373" s="153" t="n">
        <v>3</v>
      </c>
      <c r="M373" s="153" t="n">
        <f>IF(F373="Accepted",L373*1.150779448,"")</f>
        <v>3.452338344</v>
      </c>
      <c r="N373" s="163"/>
      <c r="O373" s="163"/>
      <c r="P373" s="163" t="str">
        <f>IF(F373&lt;&gt;"Accepted","",IF(AND(N373="",O373=""),"",MAX(N373,O373)*1.150779448))</f>
      </c>
      <c r="Q373" s="175" t="str">
        <v>KEDW 170055Z 04003KT 80SM BKN350 30/M03 A3001 RMK AO2A SLP147 T02951029</v>
      </c>
    </row>
    <row r="374" hidden="0">
      <c r="A374" s="150" t="str">
        <v>2026-03-17 01:00 UTC</v>
      </c>
      <c r="B374" s="155" t="str">
        <v>2026-03-17 01:55 UTC</v>
      </c>
      <c r="C374" s="155" t="str">
        <v>2026-03-16 18:55 PDT</v>
      </c>
      <c r="D374" s="155" t="str">
        <v>2026-03-16</v>
      </c>
      <c r="E374" s="155" t="str">
        <v>March</v>
      </c>
      <c r="F374" s="154" t="str">
        <v>Accepted</v>
      </c>
      <c r="G374" s="155" t="str">
        <v>060</v>
      </c>
      <c r="H374" s="153" t="n">
        <v>60</v>
      </c>
      <c r="I374" s="155" t="str">
        <v>NE</v>
      </c>
      <c r="J374" s="153" t="n">
        <v>240</v>
      </c>
      <c r="K374" s="155" t="str">
        <v>SW</v>
      </c>
      <c r="L374" s="153" t="n">
        <v>4</v>
      </c>
      <c r="M374" s="153" t="n">
        <f>IF(F374="Accepted",L374*1.150779448,"")</f>
        <v>4.603117792</v>
      </c>
      <c r="N374" s="163"/>
      <c r="O374" s="163"/>
      <c r="P374" s="163" t="str">
        <f>IF(F374&lt;&gt;"Accepted","",IF(AND(N374="",O374=""),"",MAX(N374,O374)*1.150779448))</f>
      </c>
      <c r="Q374" s="175" t="str">
        <v>KEDW 170155Z 06004KT 70SM SCT350 26/02 A3001 RMK AO2A SLP150 T02620015 $</v>
      </c>
    </row>
    <row r="375" hidden="0">
      <c r="A375" s="150" t="str">
        <v>2026-03-17 02:00 UTC</v>
      </c>
      <c r="B375" s="155" t="str">
        <v>2026-03-17 02:55 UTC</v>
      </c>
      <c r="C375" s="155" t="str">
        <v>2026-03-16 19:55 PDT</v>
      </c>
      <c r="D375" s="155" t="str">
        <v>2026-03-16</v>
      </c>
      <c r="E375" s="155" t="str">
        <v>March</v>
      </c>
      <c r="F375" s="154" t="str">
        <v>Accepted</v>
      </c>
      <c r="G375" s="155" t="str">
        <v>120</v>
      </c>
      <c r="H375" s="153" t="n">
        <v>120</v>
      </c>
      <c r="I375" s="155" t="str">
        <v>SE</v>
      </c>
      <c r="J375" s="153" t="n">
        <v>300</v>
      </c>
      <c r="K375" s="155" t="str">
        <v>NW</v>
      </c>
      <c r="L375" s="153" t="n">
        <v>3</v>
      </c>
      <c r="M375" s="153" t="n">
        <f>IF(F375="Accepted",L375*1.150779448,"")</f>
        <v>3.452338344</v>
      </c>
      <c r="N375" s="163"/>
      <c r="O375" s="163"/>
      <c r="P375" s="163" t="str">
        <f>IF(F375&lt;&gt;"Accepted","",IF(AND(N375="",O375=""),"",MAX(N375,O375)*1.150779448))</f>
      </c>
      <c r="Q375" s="175" t="str">
        <v>KEDW 170255Z 12003KT 40SM SCT330 23/01 A3002 RMK AO2A SLP155 T02340011 53006</v>
      </c>
    </row>
    <row r="376" hidden="0">
      <c r="A376" s="150" t="str">
        <v>2026-03-17 03:00 UTC</v>
      </c>
      <c r="B376" s="155" t="str">
        <v>2026-03-17 03:55 UTC</v>
      </c>
      <c r="C376" s="155" t="str">
        <v>2026-03-16 20:55 PDT</v>
      </c>
      <c r="D376" s="155" t="str">
        <v>2026-03-16</v>
      </c>
      <c r="E376" s="155" t="str">
        <v>March</v>
      </c>
      <c r="F376" s="154" t="str">
        <v>Accepted</v>
      </c>
      <c r="G376" s="155" t="str">
        <v>000</v>
      </c>
      <c r="H376" s="153" t="n">
        <v>0</v>
      </c>
      <c r="I376" s="155" t="str">
        <v>Calm</v>
      </c>
      <c r="J376" s="153" t="n">
        <v>180</v>
      </c>
      <c r="K376" s="155" t="str">
        <v>Calm</v>
      </c>
      <c r="L376" s="153" t="n">
        <v>0</v>
      </c>
      <c r="M376" s="153" t="n">
        <f>IF(F376="Accepted",L376*1.150779448,"")</f>
        <v>0</v>
      </c>
      <c r="N376" s="163"/>
      <c r="O376" s="163"/>
      <c r="P376" s="163" t="str">
        <f>IF(F376&lt;&gt;"Accepted","",IF(AND(N376="",O376=""),"",MAX(N376,O376)*1.150779448))</f>
      </c>
      <c r="Q376" s="175" t="str">
        <v>KEDW 170355Z 00000KT 40SM SCT350 20/03 A3004 RMK AO2A SLP162 T01960029</v>
      </c>
    </row>
    <row r="377" hidden="0">
      <c r="A377" s="150" t="str">
        <v>2026-03-17 04:00 UTC</v>
      </c>
      <c r="B377" s="155" t="str">
        <v>2026-03-17 04:55 UTC</v>
      </c>
      <c r="C377" s="155" t="str">
        <v>2026-03-16 21:55 PDT</v>
      </c>
      <c r="D377" s="155" t="str">
        <v>2026-03-16</v>
      </c>
      <c r="E377" s="155" t="str">
        <v>March</v>
      </c>
      <c r="F377" s="154" t="str">
        <v>Accepted</v>
      </c>
      <c r="G377" s="155" t="str">
        <v>240</v>
      </c>
      <c r="H377" s="153" t="n">
        <v>240</v>
      </c>
      <c r="I377" s="155" t="str">
        <v>SW</v>
      </c>
      <c r="J377" s="153" t="n">
        <v>60</v>
      </c>
      <c r="K377" s="155" t="str">
        <v>NE</v>
      </c>
      <c r="L377" s="153" t="n">
        <v>3</v>
      </c>
      <c r="M377" s="153" t="n">
        <f>IF(F377="Accepted",L377*1.150779448,"")</f>
        <v>3.452338344</v>
      </c>
      <c r="N377" s="163"/>
      <c r="O377" s="163"/>
      <c r="P377" s="163" t="str">
        <f>IF(F377&lt;&gt;"Accepted","",IF(AND(N377="",O377=""),"",MAX(N377,O377)*1.150779448))</f>
      </c>
      <c r="Q377" s="175" t="str">
        <v>KEDW 170455Z 24003KT 40SM SCT350 16/04 A3006 RMK AO2A SLP169 T01640044</v>
      </c>
    </row>
    <row r="378" hidden="0">
      <c r="A378" s="150" t="str">
        <v>2026-03-17 05:00 UTC</v>
      </c>
      <c r="B378" s="155" t="str">
        <v>2026-03-17 05:55 UTC</v>
      </c>
      <c r="C378" s="155" t="str">
        <v>2026-03-16 22:55 PDT</v>
      </c>
      <c r="D378" s="155" t="str">
        <v>2026-03-16</v>
      </c>
      <c r="E378" s="155" t="str">
        <v>March</v>
      </c>
      <c r="F378" s="154" t="str">
        <v>Accepted</v>
      </c>
      <c r="G378" s="155" t="str">
        <v>340</v>
      </c>
      <c r="H378" s="153" t="n">
        <v>340</v>
      </c>
      <c r="I378" s="155" t="str">
        <v>N</v>
      </c>
      <c r="J378" s="153" t="n">
        <v>160</v>
      </c>
      <c r="K378" s="155" t="str">
        <v>S</v>
      </c>
      <c r="L378" s="153" t="n">
        <v>7</v>
      </c>
      <c r="M378" s="153" t="n">
        <f>IF(F378="Accepted",L378*1.150779448,"")</f>
        <v>8.055456136</v>
      </c>
      <c r="N378" s="163"/>
      <c r="O378" s="163"/>
      <c r="P378" s="163" t="str">
        <f>IF(F378&lt;&gt;"Accepted","",IF(AND(N378="",O378=""),"",MAX(N378,O378)*1.150779448))</f>
      </c>
      <c r="Q378" s="175" t="str">
        <v>KEDW 170555Z AUTO 34007KT 10SM CLR 18/04 A3006 RMK AO2 SLP164 T01760038 10302 20150 52012 $</v>
      </c>
    </row>
    <row r="379" hidden="0">
      <c r="A379" s="150" t="str">
        <v>2026-03-17 06:00 UTC</v>
      </c>
      <c r="B379" s="155" t="str">
        <v>2026-03-17 06:55 UTC</v>
      </c>
      <c r="C379" s="155" t="str">
        <v>2026-03-16 23:55 PDT</v>
      </c>
      <c r="D379" s="155" t="str">
        <v>2026-03-16</v>
      </c>
      <c r="E379" s="155" t="str">
        <v>March</v>
      </c>
      <c r="F379" s="154" t="str">
        <v>Accepted</v>
      </c>
      <c r="G379" s="155" t="str">
        <v>190</v>
      </c>
      <c r="H379" s="153" t="n">
        <v>190</v>
      </c>
      <c r="I379" s="155" t="str">
        <v>S</v>
      </c>
      <c r="J379" s="153" t="n">
        <v>10</v>
      </c>
      <c r="K379" s="155" t="str">
        <v>N</v>
      </c>
      <c r="L379" s="153" t="n">
        <v>4</v>
      </c>
      <c r="M379" s="153" t="n">
        <f>IF(F379="Accepted",L379*1.150779448,"")</f>
        <v>4.603117792</v>
      </c>
      <c r="N379" s="163"/>
      <c r="O379" s="163"/>
      <c r="P379" s="163" t="str">
        <f>IF(F379&lt;&gt;"Accepted","",IF(AND(N379="",O379=""),"",MAX(N379,O379)*1.150779448))</f>
      </c>
      <c r="Q379" s="175" t="str">
        <v>KEDW 170655Z AUTO 19004KT 10SM CLR 15/05 A3007 RMK AO2 SLP168 T01530049 $</v>
      </c>
    </row>
    <row r="380" hidden="0">
      <c r="A380" s="150" t="str">
        <v>2026-03-17 07:00 UTC</v>
      </c>
      <c r="B380" s="155" t="str">
        <v>2026-03-17 07:55 UTC</v>
      </c>
      <c r="C380" s="155" t="str">
        <v>2026-03-17 00:55 PDT</v>
      </c>
      <c r="D380" s="155" t="str">
        <v>2026-03-17</v>
      </c>
      <c r="E380" s="155" t="str">
        <v>March</v>
      </c>
      <c r="F380" s="154" t="str">
        <v>Accepted</v>
      </c>
      <c r="G380" s="155" t="str">
        <v>230</v>
      </c>
      <c r="H380" s="153" t="n">
        <v>230</v>
      </c>
      <c r="I380" s="155" t="str">
        <v>SW</v>
      </c>
      <c r="J380" s="153" t="n">
        <v>50</v>
      </c>
      <c r="K380" s="155" t="str">
        <v>NE</v>
      </c>
      <c r="L380" s="153" t="n">
        <v>4</v>
      </c>
      <c r="M380" s="153" t="n">
        <f>IF(F380="Accepted",L380*1.150779448,"")</f>
        <v>4.603117792</v>
      </c>
      <c r="N380" s="163"/>
      <c r="O380" s="163"/>
      <c r="P380" s="163" t="str">
        <f>IF(F380&lt;&gt;"Accepted","",IF(AND(N380="",O380=""),"",MAX(N380,O380)*1.150779448))</f>
      </c>
      <c r="Q380" s="175" t="str">
        <v>KEDW 170755Z AUTO 23004KT 10SM CLR 13/04 A3007 RMK AO2 SLP166 T01340037 403050065 $</v>
      </c>
    </row>
    <row r="381" hidden="0">
      <c r="A381" s="150" t="str">
        <v>2026-03-17 08:00 UTC</v>
      </c>
      <c r="B381" s="155" t="str">
        <v>2026-03-17 08:55 UTC</v>
      </c>
      <c r="C381" s="155" t="str">
        <v>2026-03-17 01:55 PDT</v>
      </c>
      <c r="D381" s="155" t="str">
        <v>2026-03-17</v>
      </c>
      <c r="E381" s="155" t="str">
        <v>March</v>
      </c>
      <c r="F381" s="154" t="str">
        <v>Accepted</v>
      </c>
      <c r="G381" s="155" t="str">
        <v>200</v>
      </c>
      <c r="H381" s="153" t="n">
        <v>200</v>
      </c>
      <c r="I381" s="155" t="str">
        <v>S</v>
      </c>
      <c r="J381" s="153" t="n">
        <v>20</v>
      </c>
      <c r="K381" s="155" t="str">
        <v>N</v>
      </c>
      <c r="L381" s="153" t="n">
        <v>6</v>
      </c>
      <c r="M381" s="153" t="n">
        <f>IF(F381="Accepted",L381*1.150779448,"")</f>
        <v>6.904676688</v>
      </c>
      <c r="N381" s="163"/>
      <c r="O381" s="163"/>
      <c r="P381" s="163" t="str">
        <f>IF(F381&lt;&gt;"Accepted","",IF(AND(N381="",O381=""),"",MAX(N381,O381)*1.150779448))</f>
      </c>
      <c r="Q381" s="175" t="str">
        <v>KEDW 170855Z AUTO 20006KT 10SM CLR 13/04 A3007 RMK AO2 SLP165 T01250040 50003 $</v>
      </c>
    </row>
    <row r="382" hidden="0">
      <c r="A382" s="150" t="str">
        <v>2026-03-17 09:00 UTC</v>
      </c>
      <c r="B382" s="155" t="str">
        <v>2026-03-17 09:55 UTC</v>
      </c>
      <c r="C382" s="155" t="str">
        <v>2026-03-17 02:55 PDT</v>
      </c>
      <c r="D382" s="155" t="str">
        <v>2026-03-17</v>
      </c>
      <c r="E382" s="155" t="str">
        <v>March</v>
      </c>
      <c r="F382" s="154" t="str">
        <v>Accepted</v>
      </c>
      <c r="G382" s="155" t="str">
        <v>250</v>
      </c>
      <c r="H382" s="153" t="n">
        <v>250</v>
      </c>
      <c r="I382" s="155" t="str">
        <v>W</v>
      </c>
      <c r="J382" s="153" t="n">
        <v>70</v>
      </c>
      <c r="K382" s="155" t="str">
        <v>E</v>
      </c>
      <c r="L382" s="153" t="n">
        <v>5</v>
      </c>
      <c r="M382" s="153" t="n">
        <f>IF(F382="Accepted",L382*1.150779448,"")</f>
        <v>5.75389724</v>
      </c>
      <c r="N382" s="163"/>
      <c r="O382" s="163"/>
      <c r="P382" s="163" t="str">
        <f>IF(F382&lt;&gt;"Accepted","",IF(AND(N382="",O382=""),"",MAX(N382,O382)*1.150779448))</f>
      </c>
      <c r="Q382" s="175" t="str">
        <v>KEDW 170955Z AUTO 25005KT 10SM CLR 12/05 A3006 RMK AO2 SLP162 T01180048 $</v>
      </c>
    </row>
    <row r="383" hidden="0">
      <c r="A383" s="150" t="str">
        <v>2026-03-17 10:00 UTC</v>
      </c>
      <c r="B383" s="155" t="str">
        <v>2026-03-17 10:55 UTC</v>
      </c>
      <c r="C383" s="155" t="str">
        <v>2026-03-17 03:55 PDT</v>
      </c>
      <c r="D383" s="155" t="str">
        <v>2026-03-17</v>
      </c>
      <c r="E383" s="155" t="str">
        <v>March</v>
      </c>
      <c r="F383" s="154" t="str">
        <v>Accepted</v>
      </c>
      <c r="G383" s="155" t="str">
        <v>270</v>
      </c>
      <c r="H383" s="153" t="n">
        <v>270</v>
      </c>
      <c r="I383" s="155" t="str">
        <v>W</v>
      </c>
      <c r="J383" s="153" t="n">
        <v>90</v>
      </c>
      <c r="K383" s="155" t="str">
        <v>E</v>
      </c>
      <c r="L383" s="153" t="n">
        <v>4</v>
      </c>
      <c r="M383" s="153" t="n">
        <f>IF(F383="Accepted",L383*1.150779448,"")</f>
        <v>4.603117792</v>
      </c>
      <c r="N383" s="163"/>
      <c r="O383" s="163"/>
      <c r="P383" s="163" t="str">
        <f>IF(F383&lt;&gt;"Accepted","",IF(AND(N383="",O383=""),"",MAX(N383,O383)*1.150779448))</f>
      </c>
      <c r="Q383" s="175" t="str">
        <v>KEDW 171055Z AUTO 27004KT 10SM CLR 11/05 A3005 RMK AO2 SLP158 T01080049 $</v>
      </c>
    </row>
    <row r="384" hidden="0">
      <c r="A384" s="150" t="str">
        <v>2026-03-17 11:00 UTC</v>
      </c>
      <c r="B384" s="155" t="str">
        <v>2026-03-17 11:55 UTC</v>
      </c>
      <c r="C384" s="155" t="str">
        <v>2026-03-17 04:55 PDT</v>
      </c>
      <c r="D384" s="155" t="str">
        <v>2026-03-17</v>
      </c>
      <c r="E384" s="155" t="str">
        <v>March</v>
      </c>
      <c r="F384" s="154" t="str">
        <v>Accepted</v>
      </c>
      <c r="G384" s="155" t="str">
        <v>260</v>
      </c>
      <c r="H384" s="153" t="n">
        <v>260</v>
      </c>
      <c r="I384" s="155" t="str">
        <v>W</v>
      </c>
      <c r="J384" s="153" t="n">
        <v>80</v>
      </c>
      <c r="K384" s="155" t="str">
        <v>E</v>
      </c>
      <c r="L384" s="153" t="n">
        <v>4</v>
      </c>
      <c r="M384" s="153" t="n">
        <f>IF(F384="Accepted",L384*1.150779448,"")</f>
        <v>4.603117792</v>
      </c>
      <c r="N384" s="163"/>
      <c r="O384" s="163"/>
      <c r="P384" s="163" t="str">
        <f>IF(F384&lt;&gt;"Accepted","",IF(AND(N384="",O384=""),"",MAX(N384,O384)*1.150779448))</f>
      </c>
      <c r="Q384" s="175" t="str">
        <v>KEDW 171155Z AUTO 26004KT 10SM CLR 10/05 A3006 RMK AO2 SLP163 T00960048 10176 20087 55003 $</v>
      </c>
    </row>
    <row r="385" hidden="0">
      <c r="A385" s="150" t="str">
        <v>2026-03-17 12:00 UTC</v>
      </c>
      <c r="B385" s="155" t="str">
        <v>2026-03-17 12:55 UTC</v>
      </c>
      <c r="C385" s="155" t="str">
        <v>2026-03-17 05:55 PDT</v>
      </c>
      <c r="D385" s="155" t="str">
        <v>2026-03-17</v>
      </c>
      <c r="E385" s="155" t="str">
        <v>March</v>
      </c>
      <c r="F385" s="154" t="str">
        <v>Accepted</v>
      </c>
      <c r="G385" s="155" t="str">
        <v>240</v>
      </c>
      <c r="H385" s="153" t="n">
        <v>240</v>
      </c>
      <c r="I385" s="155" t="str">
        <v>SW</v>
      </c>
      <c r="J385" s="153" t="n">
        <v>60</v>
      </c>
      <c r="K385" s="155" t="str">
        <v>NE</v>
      </c>
      <c r="L385" s="153" t="n">
        <v>5</v>
      </c>
      <c r="M385" s="153" t="n">
        <f>IF(F385="Accepted",L385*1.150779448,"")</f>
        <v>5.75389724</v>
      </c>
      <c r="N385" s="163"/>
      <c r="O385" s="163"/>
      <c r="P385" s="163" t="str">
        <f>IF(F385&lt;&gt;"Accepted","",IF(AND(N385="",O385=""),"",MAX(N385,O385)*1.150779448))</f>
      </c>
      <c r="Q385" s="175" t="str">
        <v>KEDW 171255Z 24005KT 40SM FEW350 09/04 A3007 RMK AO2A SLP168 T00920042</v>
      </c>
    </row>
    <row r="386" hidden="0">
      <c r="A386" s="150" t="str">
        <v>2026-03-17 13:00 UTC</v>
      </c>
      <c r="B386" s="155" t="str">
        <v>2026-03-17 13:55 UTC</v>
      </c>
      <c r="C386" s="155" t="str">
        <v>2026-03-17 06:55 PDT</v>
      </c>
      <c r="D386" s="155" t="str">
        <v>2026-03-17</v>
      </c>
      <c r="E386" s="155" t="str">
        <v>March</v>
      </c>
      <c r="F386" s="154" t="str">
        <v>Accepted</v>
      </c>
      <c r="G386" s="155" t="str">
        <v>000</v>
      </c>
      <c r="H386" s="153" t="n">
        <v>0</v>
      </c>
      <c r="I386" s="155" t="str">
        <v>Calm</v>
      </c>
      <c r="J386" s="153" t="n">
        <v>180</v>
      </c>
      <c r="K386" s="155" t="str">
        <v>Calm</v>
      </c>
      <c r="L386" s="153" t="n">
        <v>0</v>
      </c>
      <c r="M386" s="153" t="n">
        <f>IF(F386="Accepted",L386*1.150779448,"")</f>
        <v>0</v>
      </c>
      <c r="N386" s="163"/>
      <c r="O386" s="163"/>
      <c r="P386" s="163" t="str">
        <f>IF(F386&lt;&gt;"Accepted","",IF(AND(N386="",O386=""),"",MAX(N386,O386)*1.150779448))</f>
      </c>
      <c r="Q386" s="175" t="str">
        <v>KEDW 171355Z 00000KT 50SM FEW400 08/04 A3008 RMK AO2A SLP174 T00810036</v>
      </c>
    </row>
    <row r="387" hidden="0">
      <c r="A387" s="150" t="str">
        <v>2026-03-17 14:00 UTC</v>
      </c>
      <c r="B387" s="155" t="str">
        <v>2026-03-17 14:55 UTC</v>
      </c>
      <c r="C387" s="155" t="str">
        <v>2026-03-17 07:55 PDT</v>
      </c>
      <c r="D387" s="155" t="str">
        <v>2026-03-17</v>
      </c>
      <c r="E387" s="155" t="str">
        <v>March</v>
      </c>
      <c r="F387" s="154" t="str">
        <v>Accepted</v>
      </c>
      <c r="G387" s="155" t="str">
        <v>000</v>
      </c>
      <c r="H387" s="153" t="n">
        <v>0</v>
      </c>
      <c r="I387" s="155" t="str">
        <v>Calm</v>
      </c>
      <c r="J387" s="153" t="n">
        <v>180</v>
      </c>
      <c r="K387" s="155" t="str">
        <v>Calm</v>
      </c>
      <c r="L387" s="153" t="n">
        <v>0</v>
      </c>
      <c r="M387" s="153" t="n">
        <f>IF(F387="Accepted",L387*1.150779448,"")</f>
        <v>0</v>
      </c>
      <c r="N387" s="163"/>
      <c r="O387" s="163"/>
      <c r="P387" s="163" t="str">
        <f>IF(F387&lt;&gt;"Accepted","",IF(AND(N387="",O387=""),"",MAX(N387,O387)*1.150779448))</f>
      </c>
      <c r="Q387" s="175" t="str">
        <v>KEDW 171455Z 00000KT 80SM FEW390 10/03 A3010 RMK AO2A SLP181 T00990030 52012</v>
      </c>
    </row>
    <row r="388" hidden="0">
      <c r="A388" s="150" t="str">
        <v>2026-03-17 15:00 UTC</v>
      </c>
      <c r="B388" s="155" t="str">
        <v>2026-03-17 15:55 UTC</v>
      </c>
      <c r="C388" s="155" t="str">
        <v>2026-03-17 08:55 PDT</v>
      </c>
      <c r="D388" s="155" t="str">
        <v>2026-03-17</v>
      </c>
      <c r="E388" s="155" t="str">
        <v>March</v>
      </c>
      <c r="F388" s="154" t="str">
        <v>Accepted</v>
      </c>
      <c r="G388" s="155" t="str">
        <v>000</v>
      </c>
      <c r="H388" s="153" t="n">
        <v>0</v>
      </c>
      <c r="I388" s="155" t="str">
        <v>Calm</v>
      </c>
      <c r="J388" s="153" t="n">
        <v>180</v>
      </c>
      <c r="K388" s="155" t="str">
        <v>Calm</v>
      </c>
      <c r="L388" s="153" t="n">
        <v>0</v>
      </c>
      <c r="M388" s="153" t="n">
        <f>IF(F388="Accepted",L388*1.150779448,"")</f>
        <v>0</v>
      </c>
      <c r="N388" s="163"/>
      <c r="O388" s="163"/>
      <c r="P388" s="163" t="str">
        <f>IF(F388&lt;&gt;"Accepted","",IF(AND(N388="",O388=""),"",MAX(N388,O388)*1.150779448))</f>
      </c>
      <c r="Q388" s="175" t="str">
        <v>KEDW 171555Z 00000KT 70SM FEW390 12/03 A3012 RMK AO2A SLP189 T01240033</v>
      </c>
    </row>
    <row r="389" hidden="0">
      <c r="A389" s="150" t="str">
        <v>2026-03-17 16:00 UTC</v>
      </c>
      <c r="B389" s="155" t="str">
        <v>2026-03-17 16:55 UTC</v>
      </c>
      <c r="C389" s="155" t="str">
        <v>2026-03-17 09:55 PDT</v>
      </c>
      <c r="D389" s="155" t="str">
        <v>2026-03-17</v>
      </c>
      <c r="E389" s="155" t="str">
        <v>March</v>
      </c>
      <c r="F389" s="154" t="str">
        <v>Accepted</v>
      </c>
      <c r="G389" s="155" t="str">
        <v>000</v>
      </c>
      <c r="H389" s="153" t="n">
        <v>0</v>
      </c>
      <c r="I389" s="155" t="str">
        <v>Calm</v>
      </c>
      <c r="J389" s="153" t="n">
        <v>180</v>
      </c>
      <c r="K389" s="155" t="str">
        <v>Calm</v>
      </c>
      <c r="L389" s="153" t="n">
        <v>0</v>
      </c>
      <c r="M389" s="153" t="n">
        <f>IF(F389="Accepted",L389*1.150779448,"")</f>
        <v>0</v>
      </c>
      <c r="N389" s="163"/>
      <c r="O389" s="163"/>
      <c r="P389" s="163" t="str">
        <f>IF(F389&lt;&gt;"Accepted","",IF(AND(N389="",O389=""),"",MAX(N389,O389)*1.150779448))</f>
      </c>
      <c r="Q389" s="175" t="str">
        <v>KEDW 171655Z 00000KT 80SM FEW390 19/04 A3012 RMK AO2A SLP186 T01860044</v>
      </c>
    </row>
    <row r="390" hidden="0">
      <c r="A390" s="150" t="str">
        <v>2026-03-17 17:00 UTC</v>
      </c>
      <c r="B390" s="155" t="str">
        <v>2026-03-17 17:55 UTC</v>
      </c>
      <c r="C390" s="155" t="str">
        <v>2026-03-17 10:55 PDT</v>
      </c>
      <c r="D390" s="155" t="str">
        <v>2026-03-17</v>
      </c>
      <c r="E390" s="155" t="str">
        <v>March</v>
      </c>
      <c r="F390" s="154" t="str">
        <v>Accepted</v>
      </c>
      <c r="G390" s="155" t="str">
        <v>080</v>
      </c>
      <c r="H390" s="153" t="n">
        <v>80</v>
      </c>
      <c r="I390" s="155" t="str">
        <v>E</v>
      </c>
      <c r="J390" s="153" t="n">
        <v>260</v>
      </c>
      <c r="K390" s="155" t="str">
        <v>W</v>
      </c>
      <c r="L390" s="153" t="n">
        <v>3</v>
      </c>
      <c r="M390" s="153" t="n">
        <f>IF(F390="Accepted",L390*1.150779448,"")</f>
        <v>3.452338344</v>
      </c>
      <c r="N390" s="163"/>
      <c r="O390" s="163"/>
      <c r="P390" s="163" t="str">
        <f>IF(F390&lt;&gt;"Accepted","",IF(AND(N390="",O390=""),"",MAX(N390,O390)*1.150779448))</f>
      </c>
      <c r="Q390" s="175" t="str">
        <v>KEDW 171755Z 08003KT 80SM FEW400 21/06 A3011 RMK AO2A SLP182 T02130056 10213 20077 50005</v>
      </c>
    </row>
    <row r="391" hidden="0">
      <c r="A391" s="150" t="str">
        <v>2026-03-17 19:00 UTC</v>
      </c>
      <c r="B391" s="155" t="str">
        <v>2026-03-17 19:55 UTC</v>
      </c>
      <c r="C391" s="155" t="str">
        <v>2026-03-17 12:55 PDT</v>
      </c>
      <c r="D391" s="155" t="str">
        <v>2026-03-17</v>
      </c>
      <c r="E391" s="155" t="str">
        <v>March</v>
      </c>
      <c r="F391" s="154" t="str">
        <v>Accepted</v>
      </c>
      <c r="G391" s="155" t="str">
        <v>360</v>
      </c>
      <c r="H391" s="153" t="n">
        <v>360</v>
      </c>
      <c r="I391" s="155" t="str">
        <v>N</v>
      </c>
      <c r="J391" s="153" t="n">
        <v>180</v>
      </c>
      <c r="K391" s="155" t="str">
        <v>S</v>
      </c>
      <c r="L391" s="153" t="n">
        <v>5</v>
      </c>
      <c r="M391" s="153" t="n">
        <f>IF(F391="Accepted",L391*1.150779448,"")</f>
        <v>5.75389724</v>
      </c>
      <c r="N391" s="163"/>
      <c r="O391" s="163"/>
      <c r="P391" s="163" t="str">
        <f>IF(F391&lt;&gt;"Accepted","",IF(AND(N391="",O391=""),"",MAX(N391,O391)*1.150779448))</f>
      </c>
      <c r="Q391" s="175" t="str">
        <v>KEDW 171955Z 36005KT 90SM SCT390 29/M01 A3009 RMK AO2A SLP172 T02851007</v>
      </c>
    </row>
    <row r="392" hidden="0">
      <c r="A392" s="150" t="str">
        <v>2026-03-17 20:00 UTC</v>
      </c>
      <c r="B392" s="155" t="str">
        <v>2026-03-17 20:55 UTC</v>
      </c>
      <c r="C392" s="155" t="str">
        <v>2026-03-17 13:55 PDT</v>
      </c>
      <c r="D392" s="155" t="str">
        <v>2026-03-17</v>
      </c>
      <c r="E392" s="155" t="str">
        <v>March</v>
      </c>
      <c r="F392" s="154" t="str">
        <v>Accepted</v>
      </c>
      <c r="G392" s="155" t="str">
        <v>360</v>
      </c>
      <c r="H392" s="153" t="n">
        <v>360</v>
      </c>
      <c r="I392" s="155" t="str">
        <v>N</v>
      </c>
      <c r="J392" s="153" t="n">
        <v>180</v>
      </c>
      <c r="K392" s="155" t="str">
        <v>S</v>
      </c>
      <c r="L392" s="153" t="n">
        <v>8</v>
      </c>
      <c r="M392" s="153" t="n">
        <f>IF(F392="Accepted",L392*1.150779448,"")</f>
        <v>9.206235584</v>
      </c>
      <c r="N392" s="163"/>
      <c r="O392" s="163"/>
      <c r="P392" s="163" t="str">
        <f>IF(F392&lt;&gt;"Accepted","",IF(AND(N392="",O392=""),"",MAX(N392,O392)*1.150779448))</f>
      </c>
      <c r="Q392" s="175" t="str">
        <v>KEDW 172055Z 36008KT 90SM SCT390 31/M01 A3005 RMK AO2A SLP157 T03061010 57019</v>
      </c>
    </row>
    <row r="393" hidden="0">
      <c r="A393" s="150" t="str">
        <v>2026-03-17 22:00 UTC</v>
      </c>
      <c r="B393" s="155" t="str">
        <v>2026-03-17 22:55 UTC</v>
      </c>
      <c r="C393" s="155" t="str">
        <v>2026-03-17 15:55 PDT</v>
      </c>
      <c r="D393" s="155" t="str">
        <v>2026-03-17</v>
      </c>
      <c r="E393" s="155" t="str">
        <v>March</v>
      </c>
      <c r="F393" s="154" t="str">
        <v>Accepted</v>
      </c>
      <c r="G393" s="155" t="str">
        <v>040</v>
      </c>
      <c r="H393" s="153" t="n">
        <v>40</v>
      </c>
      <c r="I393" s="155" t="str">
        <v>NE</v>
      </c>
      <c r="J393" s="153" t="n">
        <v>220</v>
      </c>
      <c r="K393" s="155" t="str">
        <v>SW</v>
      </c>
      <c r="L393" s="153" t="n">
        <v>6</v>
      </c>
      <c r="M393" s="153" t="n">
        <f>IF(F393="Accepted",L393*1.150779448,"")</f>
        <v>6.904676688</v>
      </c>
      <c r="N393" s="163"/>
      <c r="O393" s="163"/>
      <c r="P393" s="163" t="str">
        <f>IF(F393&lt;&gt;"Accepted","",IF(AND(N393="",O393=""),"",MAX(N393,O393)*1.150779448))</f>
      </c>
      <c r="Q393" s="175" t="str">
        <v>KEDW 172255Z 04006KT 90SM SCT400 32/M02 A3001 RMK AO2A SLP145 T03221020</v>
      </c>
    </row>
    <row r="394" hidden="0">
      <c r="A394" s="150" t="str">
        <v>2026-03-17 23:00 UTC</v>
      </c>
      <c r="B394" s="155" t="str">
        <v>2026-03-17 23:55 UTC</v>
      </c>
      <c r="C394" s="155" t="str">
        <v>2026-03-17 16:55 PDT</v>
      </c>
      <c r="D394" s="155" t="str">
        <v>2026-03-17</v>
      </c>
      <c r="E394" s="155" t="str">
        <v>March</v>
      </c>
      <c r="F394" s="154" t="str">
        <v>Accepted</v>
      </c>
      <c r="G394" s="155" t="str">
        <v>040</v>
      </c>
      <c r="H394" s="153" t="n">
        <v>40</v>
      </c>
      <c r="I394" s="155" t="str">
        <v>NE</v>
      </c>
      <c r="J394" s="153" t="n">
        <v>220</v>
      </c>
      <c r="K394" s="155" t="str">
        <v>SW</v>
      </c>
      <c r="L394" s="153" t="n">
        <v>4</v>
      </c>
      <c r="M394" s="153" t="n">
        <f>IF(F394="Accepted",L394*1.150779448,"")</f>
        <v>4.603117792</v>
      </c>
      <c r="N394" s="163"/>
      <c r="O394" s="163"/>
      <c r="P394" s="163" t="str">
        <f>IF(F394&lt;&gt;"Accepted","",IF(AND(N394="",O394=""),"",MAX(N394,O394)*1.150779448))</f>
      </c>
      <c r="Q394" s="175" t="str">
        <v>KEDW 172355Z 04004KT 90SM FEW400 32/M01 A2999 RMK AO2A SLP138 T03221008 10326 20214 57020</v>
      </c>
    </row>
    <row r="395" hidden="0">
      <c r="A395" s="150" t="str">
        <v>2026-03-18 00:00 UTC</v>
      </c>
      <c r="B395" s="155" t="str">
        <v>2026-03-18 00:55 UTC</v>
      </c>
      <c r="C395" s="155" t="str">
        <v>2026-03-17 17:55 PDT</v>
      </c>
      <c r="D395" s="155" t="str">
        <v>2026-03-17</v>
      </c>
      <c r="E395" s="155" t="str">
        <v>March</v>
      </c>
      <c r="F395" s="154" t="str">
        <v>Accepted</v>
      </c>
      <c r="G395" s="155" t="str">
        <v>000</v>
      </c>
      <c r="H395" s="153" t="n">
        <v>0</v>
      </c>
      <c r="I395" s="155" t="str">
        <v>Calm</v>
      </c>
      <c r="J395" s="153" t="n">
        <v>180</v>
      </c>
      <c r="K395" s="155" t="str">
        <v>Calm</v>
      </c>
      <c r="L395" s="153" t="n">
        <v>0</v>
      </c>
      <c r="M395" s="153" t="n">
        <f>IF(F395="Accepted",L395*1.150779448,"")</f>
        <v>0</v>
      </c>
      <c r="N395" s="163"/>
      <c r="O395" s="163"/>
      <c r="P395" s="163" t="str">
        <f>IF(F395&lt;&gt;"Accepted","",IF(AND(N395="",O395=""),"",MAX(N395,O395)*1.150779448))</f>
      </c>
      <c r="Q395" s="175" t="str">
        <v>KEDW 180055Z 00000KT 90SM FEW400 32/M01 A2998 RMK AO2A SLP134 T03181011</v>
      </c>
    </row>
    <row r="396" hidden="0">
      <c r="A396" s="150" t="str">
        <v>2026-03-18 01:00 UTC</v>
      </c>
      <c r="B396" s="155" t="str">
        <v>2026-03-18 01:55 UTC</v>
      </c>
      <c r="C396" s="155" t="str">
        <v>2026-03-17 18:55 PDT</v>
      </c>
      <c r="D396" s="155" t="str">
        <v>2026-03-17</v>
      </c>
      <c r="E396" s="155" t="str">
        <v>March</v>
      </c>
      <c r="F396" s="154" t="str">
        <v>Accepted</v>
      </c>
      <c r="G396" s="155" t="str">
        <v>240</v>
      </c>
      <c r="H396" s="153" t="n">
        <v>240</v>
      </c>
      <c r="I396" s="155" t="str">
        <v>SW</v>
      </c>
      <c r="J396" s="153" t="n">
        <v>60</v>
      </c>
      <c r="K396" s="155" t="str">
        <v>NE</v>
      </c>
      <c r="L396" s="153" t="n">
        <v>3</v>
      </c>
      <c r="M396" s="153" t="n">
        <f>IF(F396="Accepted",L396*1.150779448,"")</f>
        <v>3.452338344</v>
      </c>
      <c r="N396" s="163"/>
      <c r="O396" s="163"/>
      <c r="P396" s="163" t="str">
        <f>IF(F396&lt;&gt;"Accepted","",IF(AND(N396="",O396=""),"",MAX(N396,O396)*1.150779448))</f>
      </c>
      <c r="Q396" s="175" t="str">
        <v>KEDW 180155Z 24003KT 60SM SCT400 28/04 A2998 RMK AO2A SLP138 T02770040</v>
      </c>
    </row>
    <row r="397" hidden="0">
      <c r="A397" s="150" t="str">
        <v>2026-03-18 02:00 UTC</v>
      </c>
      <c r="B397" s="155" t="str">
        <v>2026-03-18 02:55 UTC</v>
      </c>
      <c r="C397" s="155" t="str">
        <v>2026-03-17 19:55 PDT</v>
      </c>
      <c r="D397" s="155" t="str">
        <v>2026-03-17</v>
      </c>
      <c r="E397" s="155" t="str">
        <v>March</v>
      </c>
      <c r="F397" s="154" t="str">
        <v>Accepted</v>
      </c>
      <c r="G397" s="155" t="str">
        <v>310</v>
      </c>
      <c r="H397" s="153" t="n">
        <v>310</v>
      </c>
      <c r="I397" s="155" t="str">
        <v>NW</v>
      </c>
      <c r="J397" s="153" t="n">
        <v>130</v>
      </c>
      <c r="K397" s="155" t="str">
        <v>SE</v>
      </c>
      <c r="L397" s="153" t="n">
        <v>4</v>
      </c>
      <c r="M397" s="153" t="n">
        <f>IF(F397="Accepted",L397*1.150779448,"")</f>
        <v>4.603117792</v>
      </c>
      <c r="N397" s="163"/>
      <c r="O397" s="163"/>
      <c r="P397" s="163" t="str">
        <f>IF(F397&lt;&gt;"Accepted","",IF(AND(N397="",O397=""),"",MAX(N397,O397)*1.150779448))</f>
      </c>
      <c r="Q397" s="175" t="str">
        <v>KEDW 180255Z 31004KT 40SM FEW400 26/03 A2999 RMK AO2A SLP142 T02580031 53001</v>
      </c>
    </row>
    <row r="398" hidden="0">
      <c r="A398" s="150" t="str">
        <v>2026-03-18 03:00 UTC</v>
      </c>
      <c r="B398" s="155" t="str">
        <v>2026-03-18 03:55 UTC</v>
      </c>
      <c r="C398" s="155" t="str">
        <v>2026-03-17 20:55 PDT</v>
      </c>
      <c r="D398" s="155" t="str">
        <v>2026-03-17</v>
      </c>
      <c r="E398" s="155" t="str">
        <v>March</v>
      </c>
      <c r="F398" s="154" t="str">
        <v>Accepted</v>
      </c>
      <c r="G398" s="155" t="str">
        <v>170</v>
      </c>
      <c r="H398" s="153" t="n">
        <v>170</v>
      </c>
      <c r="I398" s="155" t="str">
        <v>S</v>
      </c>
      <c r="J398" s="153" t="n">
        <v>350</v>
      </c>
      <c r="K398" s="155" t="str">
        <v>N</v>
      </c>
      <c r="L398" s="153" t="n">
        <v>4</v>
      </c>
      <c r="M398" s="153" t="n">
        <f>IF(F398="Accepted",L398*1.150779448,"")</f>
        <v>4.603117792</v>
      </c>
      <c r="N398" s="163"/>
      <c r="O398" s="163"/>
      <c r="P398" s="163" t="str">
        <f>IF(F398&lt;&gt;"Accepted","",IF(AND(N398="",O398=""),"",MAX(N398,O398)*1.150779448))</f>
      </c>
      <c r="Q398" s="175" t="str">
        <v>KEDW 180355Z 17004KT 40SM FEW390 21/05 A3001 RMK AO2A SLP150 T02110054</v>
      </c>
    </row>
    <row r="399" hidden="0">
      <c r="A399" s="150" t="str">
        <v>2026-03-18 04:00 UTC</v>
      </c>
      <c r="B399" s="155" t="str">
        <v>2026-03-18 04:55 UTC</v>
      </c>
      <c r="C399" s="155" t="str">
        <v>2026-03-17 21:55 PDT</v>
      </c>
      <c r="D399" s="155" t="str">
        <v>2026-03-17</v>
      </c>
      <c r="E399" s="155" t="str">
        <v>March</v>
      </c>
      <c r="F399" s="154" t="str">
        <v>Accepted</v>
      </c>
      <c r="G399" s="155" t="str">
        <v>250</v>
      </c>
      <c r="H399" s="153" t="n">
        <v>250</v>
      </c>
      <c r="I399" s="155" t="str">
        <v>W</v>
      </c>
      <c r="J399" s="153" t="n">
        <v>70</v>
      </c>
      <c r="K399" s="155" t="str">
        <v>E</v>
      </c>
      <c r="L399" s="153" t="n">
        <v>6</v>
      </c>
      <c r="M399" s="153" t="n">
        <f>IF(F399="Accepted",L399*1.150779448,"")</f>
        <v>6.904676688</v>
      </c>
      <c r="N399" s="163"/>
      <c r="O399" s="163"/>
      <c r="P399" s="163" t="str">
        <f>IF(F399&lt;&gt;"Accepted","",IF(AND(N399="",O399=""),"",MAX(N399,O399)*1.150779448))</f>
      </c>
      <c r="Q399" s="175" t="str">
        <v>KEDW 180455Z 25006KT 40SM FEW390 20/05 A3004 RMK AO2A SLP157 T02040052</v>
      </c>
    </row>
    <row r="400" hidden="0">
      <c r="A400" s="150" t="str">
        <v>2026-03-18 05:00 UTC</v>
      </c>
      <c r="B400" s="155" t="str">
        <v>2026-03-18 05:55 UTC</v>
      </c>
      <c r="C400" s="155" t="str">
        <v>2026-03-17 22:55 PDT</v>
      </c>
      <c r="D400" s="155" t="str">
        <v>2026-03-17</v>
      </c>
      <c r="E400" s="155" t="str">
        <v>March</v>
      </c>
      <c r="F400" s="154" t="str">
        <v>Accepted</v>
      </c>
      <c r="G400" s="155" t="str">
        <v>230</v>
      </c>
      <c r="H400" s="153" t="n">
        <v>230</v>
      </c>
      <c r="I400" s="155" t="str">
        <v>SW</v>
      </c>
      <c r="J400" s="153" t="n">
        <v>50</v>
      </c>
      <c r="K400" s="155" t="str">
        <v>NE</v>
      </c>
      <c r="L400" s="153" t="n">
        <v>4</v>
      </c>
      <c r="M400" s="153" t="n">
        <f>IF(F400="Accepted",L400*1.150779448,"")</f>
        <v>4.603117792</v>
      </c>
      <c r="N400" s="163"/>
      <c r="O400" s="163"/>
      <c r="P400" s="163" t="str">
        <f>IF(F400&lt;&gt;"Accepted","",IF(AND(N400="",O400=""),"",MAX(N400,O400)*1.150779448))</f>
      </c>
      <c r="Q400" s="175" t="str">
        <v>KEDW 180555Z AUTO 23004KT 10SM CLR 17/06 A3006 RMK AO2 SLP164 T01700059 10323 20163 52021 $</v>
      </c>
    </row>
    <row r="401" hidden="0">
      <c r="A401" s="150" t="str">
        <v>2026-03-18 06:00 UTC</v>
      </c>
      <c r="B401" s="155" t="str">
        <v>2026-03-18 06:55 UTC</v>
      </c>
      <c r="C401" s="155" t="str">
        <v>2026-03-17 23:55 PDT</v>
      </c>
      <c r="D401" s="155" t="str">
        <v>2026-03-17</v>
      </c>
      <c r="E401" s="155" t="str">
        <v>March</v>
      </c>
      <c r="F401" s="154" t="str">
        <v>Accepted</v>
      </c>
      <c r="G401" s="155" t="str">
        <v>250</v>
      </c>
      <c r="H401" s="153" t="n">
        <v>250</v>
      </c>
      <c r="I401" s="155" t="str">
        <v>W</v>
      </c>
      <c r="J401" s="153" t="n">
        <v>70</v>
      </c>
      <c r="K401" s="155" t="str">
        <v>E</v>
      </c>
      <c r="L401" s="153" t="n">
        <v>6</v>
      </c>
      <c r="M401" s="153" t="n">
        <f>IF(F401="Accepted",L401*1.150779448,"")</f>
        <v>6.904676688</v>
      </c>
      <c r="N401" s="163"/>
      <c r="O401" s="163"/>
      <c r="P401" s="163" t="str">
        <f>IF(F401&lt;&gt;"Accepted","",IF(AND(N401="",O401=""),"",MAX(N401,O401)*1.150779448))</f>
      </c>
      <c r="Q401" s="175" t="str">
        <v>KEDW 180655Z AUTO 25006KT 10SM CLR 15/07 A3007 RMK AO2 SLP166 T01520067 $</v>
      </c>
    </row>
    <row r="402" hidden="0">
      <c r="A402" s="150" t="str">
        <v>2026-03-18 07:00 UTC</v>
      </c>
      <c r="B402" s="155" t="str">
        <v>2026-03-18 07:55 UTC</v>
      </c>
      <c r="C402" s="155" t="str">
        <v>2026-03-18 00:55 PDT</v>
      </c>
      <c r="D402" s="155" t="str">
        <v>2026-03-18</v>
      </c>
      <c r="E402" s="155" t="str">
        <v>March</v>
      </c>
      <c r="F402" s="154" t="str">
        <v>Accepted</v>
      </c>
      <c r="G402" s="155" t="str">
        <v>240</v>
      </c>
      <c r="H402" s="153" t="n">
        <v>240</v>
      </c>
      <c r="I402" s="155" t="str">
        <v>SW</v>
      </c>
      <c r="J402" s="153" t="n">
        <v>60</v>
      </c>
      <c r="K402" s="155" t="str">
        <v>NE</v>
      </c>
      <c r="L402" s="153" t="n">
        <v>5</v>
      </c>
      <c r="M402" s="153" t="n">
        <f>IF(F402="Accepted",L402*1.150779448,"")</f>
        <v>5.75389724</v>
      </c>
      <c r="N402" s="163"/>
      <c r="O402" s="163"/>
      <c r="P402" s="163" t="str">
        <f>IF(F402&lt;&gt;"Accepted","",IF(AND(N402="",O402=""),"",MAX(N402,O402)*1.150779448))</f>
      </c>
      <c r="Q402" s="175" t="str">
        <v>KEDW 180755Z AUTO 24005KT 10SM CLR 13/06 A3007 RMK AO2 SLP165 T01320063 403260077 $</v>
      </c>
    </row>
    <row r="403" hidden="0">
      <c r="A403" s="150" t="str">
        <v>2026-03-18 08:00 UTC</v>
      </c>
      <c r="B403" s="155" t="str">
        <v>2026-03-18 08:55 UTC</v>
      </c>
      <c r="C403" s="155" t="str">
        <v>2026-03-18 01:55 PDT</v>
      </c>
      <c r="D403" s="155" t="str">
        <v>2026-03-18</v>
      </c>
      <c r="E403" s="155" t="str">
        <v>March</v>
      </c>
      <c r="F403" s="154" t="str">
        <v>Accepted</v>
      </c>
      <c r="G403" s="155" t="str">
        <v>250</v>
      </c>
      <c r="H403" s="153" t="n">
        <v>250</v>
      </c>
      <c r="I403" s="155" t="str">
        <v>W</v>
      </c>
      <c r="J403" s="153" t="n">
        <v>70</v>
      </c>
      <c r="K403" s="155" t="str">
        <v>E</v>
      </c>
      <c r="L403" s="153" t="n">
        <v>5</v>
      </c>
      <c r="M403" s="153" t="n">
        <f>IF(F403="Accepted",L403*1.150779448,"")</f>
        <v>5.75389724</v>
      </c>
      <c r="N403" s="163"/>
      <c r="O403" s="163"/>
      <c r="P403" s="163" t="str">
        <f>IF(F403&lt;&gt;"Accepted","",IF(AND(N403="",O403=""),"",MAX(N403,O403)*1.150779448))</f>
      </c>
      <c r="Q403" s="175" t="str">
        <v>KEDW 180855Z AUTO 25005KT 10SM CLR 12/07 A3007 RMK AO2 SLP165 T01230070 50004 $</v>
      </c>
    </row>
    <row r="404" hidden="0">
      <c r="A404" s="150" t="str">
        <v>2026-03-18 09:00 UTC</v>
      </c>
      <c r="B404" s="155" t="str">
        <v>2026-03-18 09:55 UTC</v>
      </c>
      <c r="C404" s="155" t="str">
        <v>2026-03-18 02:55 PDT</v>
      </c>
      <c r="D404" s="155" t="str">
        <v>2026-03-18</v>
      </c>
      <c r="E404" s="155" t="str">
        <v>March</v>
      </c>
      <c r="F404" s="154" t="str">
        <v>Accepted</v>
      </c>
      <c r="G404" s="155" t="str">
        <v>000</v>
      </c>
      <c r="H404" s="153" t="n">
        <v>0</v>
      </c>
      <c r="I404" s="155" t="str">
        <v>Calm</v>
      </c>
      <c r="J404" s="153" t="n">
        <v>180</v>
      </c>
      <c r="K404" s="155" t="str">
        <v>Calm</v>
      </c>
      <c r="L404" s="153" t="n">
        <v>0</v>
      </c>
      <c r="M404" s="153" t="n">
        <f>IF(F404="Accepted",L404*1.150779448,"")</f>
        <v>0</v>
      </c>
      <c r="N404" s="163"/>
      <c r="O404" s="163"/>
      <c r="P404" s="163" t="str">
        <f>IF(F404&lt;&gt;"Accepted","",IF(AND(N404="",O404=""),"",MAX(N404,O404)*1.150779448))</f>
      </c>
      <c r="Q404" s="175" t="str">
        <v>KEDW 180955Z AUTO 00000KT 10SM CLR 13/07 A3007 RMK AO2 SLP164 T01260066 $</v>
      </c>
    </row>
    <row r="405" hidden="0">
      <c r="A405" s="150" t="str">
        <v>2026-03-18 10:00 UTC</v>
      </c>
      <c r="B405" s="155" t="str">
        <v>2026-03-18 10:55 UTC</v>
      </c>
      <c r="C405" s="155" t="str">
        <v>2026-03-18 03:55 PDT</v>
      </c>
      <c r="D405" s="155" t="str">
        <v>2026-03-18</v>
      </c>
      <c r="E405" s="155" t="str">
        <v>March</v>
      </c>
      <c r="F405" s="154" t="str">
        <v>Accepted</v>
      </c>
      <c r="G405" s="155" t="str">
        <v>010</v>
      </c>
      <c r="H405" s="153" t="n">
        <v>10</v>
      </c>
      <c r="I405" s="155" t="str">
        <v>N</v>
      </c>
      <c r="J405" s="153" t="n">
        <v>190</v>
      </c>
      <c r="K405" s="155" t="str">
        <v>S</v>
      </c>
      <c r="L405" s="153" t="n">
        <v>3</v>
      </c>
      <c r="M405" s="153" t="n">
        <f>IF(F405="Accepted",L405*1.150779448,"")</f>
        <v>3.452338344</v>
      </c>
      <c r="N405" s="163"/>
      <c r="O405" s="163"/>
      <c r="P405" s="163" t="str">
        <f>IF(F405&lt;&gt;"Accepted","",IF(AND(N405="",O405=""),"",MAX(N405,O405)*1.150779448))</f>
      </c>
      <c r="Q405" s="175" t="str">
        <v>KEDW 181055Z AUTO 01003KT 10SM CLR 12/05 A3007 RMK AO2 SLP164 T01200052 $</v>
      </c>
    </row>
    <row r="406" hidden="0">
      <c r="A406" s="150" t="str">
        <v>2026-03-18 11:00 UTC</v>
      </c>
      <c r="B406" s="155" t="str">
        <v>2026-03-18 11:55 UTC</v>
      </c>
      <c r="C406" s="155" t="str">
        <v>2026-03-18 04:55 PDT</v>
      </c>
      <c r="D406" s="155" t="str">
        <v>2026-03-18</v>
      </c>
      <c r="E406" s="155" t="str">
        <v>March</v>
      </c>
      <c r="F406" s="154" t="str">
        <v>Accepted</v>
      </c>
      <c r="G406" s="155" t="str">
        <v>000</v>
      </c>
      <c r="H406" s="153" t="n">
        <v>0</v>
      </c>
      <c r="I406" s="155" t="str">
        <v>Calm</v>
      </c>
      <c r="J406" s="153" t="n">
        <v>180</v>
      </c>
      <c r="K406" s="155" t="str">
        <v>Calm</v>
      </c>
      <c r="L406" s="153" t="n">
        <v>0</v>
      </c>
      <c r="M406" s="153" t="n">
        <f>IF(F406="Accepted",L406*1.150779448,"")</f>
        <v>0</v>
      </c>
      <c r="N406" s="163"/>
      <c r="O406" s="163"/>
      <c r="P406" s="163" t="str">
        <f>IF(F406&lt;&gt;"Accepted","",IF(AND(N406="",O406=""),"",MAX(N406,O406)*1.150779448))</f>
      </c>
      <c r="Q406" s="175" t="str">
        <v>KEDW 181155Z AUTO 00000KT 10SM CLR 11/05 A3007 RMK AO2 SLP164 T01140051 10168 20112 50001 $</v>
      </c>
    </row>
    <row r="407" hidden="0">
      <c r="A407" s="150" t="str">
        <v>2026-03-18 12:00 UTC</v>
      </c>
      <c r="B407" s="155" t="str">
        <v>2026-03-18 12:55 UTC</v>
      </c>
      <c r="C407" s="155" t="str">
        <v>2026-03-18 05:55 PDT</v>
      </c>
      <c r="D407" s="155" t="str">
        <v>2026-03-18</v>
      </c>
      <c r="E407" s="155" t="str">
        <v>March</v>
      </c>
      <c r="F407" s="154" t="str">
        <v>Accepted</v>
      </c>
      <c r="G407" s="155" t="str">
        <v>000</v>
      </c>
      <c r="H407" s="153" t="n">
        <v>0</v>
      </c>
      <c r="I407" s="155" t="str">
        <v>Calm</v>
      </c>
      <c r="J407" s="153" t="n">
        <v>180</v>
      </c>
      <c r="K407" s="155" t="str">
        <v>Calm</v>
      </c>
      <c r="L407" s="153" t="n">
        <v>0</v>
      </c>
      <c r="M407" s="153" t="n">
        <f>IF(F407="Accepted",L407*1.150779448,"")</f>
        <v>0</v>
      </c>
      <c r="N407" s="163"/>
      <c r="O407" s="163"/>
      <c r="P407" s="163" t="str">
        <f>IF(F407&lt;&gt;"Accepted","",IF(AND(N407="",O407=""),"",MAX(N407,O407)*1.150779448))</f>
      </c>
      <c r="Q407" s="175" t="str">
        <v>KEDW 181255Z 00000KT 40SM FEW300 11/06 A3008 RMK AO2A SLP169 T01100055</v>
      </c>
    </row>
    <row r="408" hidden="0">
      <c r="A408" s="150" t="str">
        <v>2026-03-18 13:00 UTC</v>
      </c>
      <c r="B408" s="155" t="str">
        <v>2026-03-18 13:55 UTC</v>
      </c>
      <c r="C408" s="155" t="str">
        <v>2026-03-18 06:55 PDT</v>
      </c>
      <c r="D408" s="155" t="str">
        <v>2026-03-18</v>
      </c>
      <c r="E408" s="155" t="str">
        <v>March</v>
      </c>
      <c r="F408" s="154" t="str">
        <v>Accepted</v>
      </c>
      <c r="G408" s="155" t="str">
        <v>000</v>
      </c>
      <c r="H408" s="153" t="n">
        <v>0</v>
      </c>
      <c r="I408" s="155" t="str">
        <v>Calm</v>
      </c>
      <c r="J408" s="153" t="n">
        <v>180</v>
      </c>
      <c r="K408" s="155" t="str">
        <v>Calm</v>
      </c>
      <c r="L408" s="153" t="n">
        <v>0</v>
      </c>
      <c r="M408" s="153" t="n">
        <f>IF(F408="Accepted",L408*1.150779448,"")</f>
        <v>0</v>
      </c>
      <c r="N408" s="163"/>
      <c r="O408" s="163"/>
      <c r="P408" s="163" t="str">
        <f>IF(F408&lt;&gt;"Accepted","",IF(AND(N408="",O408=""),"",MAX(N408,O408)*1.150779448))</f>
      </c>
      <c r="Q408" s="175" t="str">
        <v>KEDW 181355Z 00000KT 50SM FEW300 09/05 A3010 RMK AO2A SLP180 T00870047</v>
      </c>
    </row>
    <row r="409" hidden="0">
      <c r="A409" s="150" t="str">
        <v>2026-03-18 14:00 UTC</v>
      </c>
      <c r="B409" s="155" t="str">
        <v>2026-03-18 14:55 UTC</v>
      </c>
      <c r="C409" s="155" t="str">
        <v>2026-03-18 07:55 PDT</v>
      </c>
      <c r="D409" s="155" t="str">
        <v>2026-03-18</v>
      </c>
      <c r="E409" s="155" t="str">
        <v>March</v>
      </c>
      <c r="F409" s="154" t="str">
        <v>Accepted</v>
      </c>
      <c r="G409" s="155" t="str">
        <v>000</v>
      </c>
      <c r="H409" s="153" t="n">
        <v>0</v>
      </c>
      <c r="I409" s="155" t="str">
        <v>Calm</v>
      </c>
      <c r="J409" s="153" t="n">
        <v>180</v>
      </c>
      <c r="K409" s="155" t="str">
        <v>Calm</v>
      </c>
      <c r="L409" s="153" t="n">
        <v>0</v>
      </c>
      <c r="M409" s="153" t="n">
        <f>IF(F409="Accepted",L409*1.150779448,"")</f>
        <v>0</v>
      </c>
      <c r="N409" s="163"/>
      <c r="O409" s="163"/>
      <c r="P409" s="163" t="str">
        <f>IF(F409&lt;&gt;"Accepted","",IF(AND(N409="",O409=""),"",MAX(N409,O409)*1.150779448))</f>
      </c>
      <c r="Q409" s="175" t="str">
        <v>KEDW 181455Z 00000KT 50SM FEW300 12/06 A3011 RMK AO2A SLP182 T01220060 52012</v>
      </c>
    </row>
    <row r="410" hidden="0">
      <c r="A410" s="150" t="str">
        <v>2026-03-18 15:00 UTC</v>
      </c>
      <c r="B410" s="155" t="str">
        <v>2026-03-18 15:55 UTC</v>
      </c>
      <c r="C410" s="155" t="str">
        <v>2026-03-18 08:55 PDT</v>
      </c>
      <c r="D410" s="155" t="str">
        <v>2026-03-18</v>
      </c>
      <c r="E410" s="155" t="str">
        <v>March</v>
      </c>
      <c r="F410" s="154" t="str">
        <v>Accepted</v>
      </c>
      <c r="G410" s="155" t="str">
        <v>000</v>
      </c>
      <c r="H410" s="153" t="n">
        <v>0</v>
      </c>
      <c r="I410" s="155" t="str">
        <v>Calm</v>
      </c>
      <c r="J410" s="153" t="n">
        <v>180</v>
      </c>
      <c r="K410" s="155" t="str">
        <v>Calm</v>
      </c>
      <c r="L410" s="153" t="n">
        <v>0</v>
      </c>
      <c r="M410" s="153" t="n">
        <f>IF(F410="Accepted",L410*1.150779448,"")</f>
        <v>0</v>
      </c>
      <c r="N410" s="163"/>
      <c r="O410" s="163"/>
      <c r="P410" s="163" t="str">
        <f>IF(F410&lt;&gt;"Accepted","",IF(AND(N410="",O410=""),"",MAX(N410,O410)*1.150779448))</f>
      </c>
      <c r="Q410" s="175" t="str">
        <v>KEDW 181555Z 00000KT 50SM FEW300 15/05 A3013 RMK AO2A SLP190 T01450048</v>
      </c>
    </row>
    <row r="411" hidden="0">
      <c r="A411" s="150" t="str">
        <v>2026-03-18 16:00 UTC</v>
      </c>
      <c r="B411" s="155" t="str">
        <v>2026-03-18 16:55 UTC</v>
      </c>
      <c r="C411" s="155" t="str">
        <v>2026-03-18 09:55 PDT</v>
      </c>
      <c r="D411" s="155" t="str">
        <v>2026-03-18</v>
      </c>
      <c r="E411" s="155" t="str">
        <v>March</v>
      </c>
      <c r="F411" s="154" t="str">
        <v>Accepted</v>
      </c>
      <c r="G411" s="155" t="str">
        <v>000</v>
      </c>
      <c r="H411" s="153" t="n">
        <v>0</v>
      </c>
      <c r="I411" s="155" t="str">
        <v>Calm</v>
      </c>
      <c r="J411" s="153" t="n">
        <v>180</v>
      </c>
      <c r="K411" s="155" t="str">
        <v>Calm</v>
      </c>
      <c r="L411" s="153" t="n">
        <v>0</v>
      </c>
      <c r="M411" s="153" t="n">
        <f>IF(F411="Accepted",L411*1.150779448,"")</f>
        <v>0</v>
      </c>
      <c r="N411" s="163"/>
      <c r="O411" s="163"/>
      <c r="P411" s="163" t="str">
        <f>IF(F411&lt;&gt;"Accepted","",IF(AND(N411="",O411=""),"",MAX(N411,O411)*1.150779448))</f>
      </c>
      <c r="Q411" s="175" t="str">
        <v>KEDW 181655Z 00000KT 70SM FEW300 19/06 A3015 RMK AO2A SLP194 T01910062</v>
      </c>
    </row>
    <row r="412" hidden="0">
      <c r="A412" s="150" t="str">
        <v>2026-03-18 17:00 UTC</v>
      </c>
      <c r="B412" s="155" t="str">
        <v>2026-03-18 17:55 UTC</v>
      </c>
      <c r="C412" s="155" t="str">
        <v>2026-03-18 10:55 PDT</v>
      </c>
      <c r="D412" s="155" t="str">
        <v>2026-03-18</v>
      </c>
      <c r="E412" s="155" t="str">
        <v>March</v>
      </c>
      <c r="F412" s="154" t="str">
        <v>Accepted</v>
      </c>
      <c r="G412" s="155" t="str">
        <v>060</v>
      </c>
      <c r="H412" s="153" t="n">
        <v>60</v>
      </c>
      <c r="I412" s="155" t="str">
        <v>NE</v>
      </c>
      <c r="J412" s="153" t="n">
        <v>240</v>
      </c>
      <c r="K412" s="155" t="str">
        <v>SW</v>
      </c>
      <c r="L412" s="153" t="n">
        <v>3</v>
      </c>
      <c r="M412" s="153" t="n">
        <f>IF(F412="Accepted",L412*1.150779448,"")</f>
        <v>3.452338344</v>
      </c>
      <c r="N412" s="163"/>
      <c r="O412" s="163"/>
      <c r="P412" s="163" t="str">
        <f>IF(F412&lt;&gt;"Accepted","",IF(AND(N412="",O412=""),"",MAX(N412,O412)*1.150779448))</f>
      </c>
      <c r="Q412" s="175" t="str">
        <v>KEDW 181755Z 06003KT 60SM FEW400 23/06 A3015 RMK AO2A SLP194 T02260055 10226 20085 50010</v>
      </c>
    </row>
    <row r="413" hidden="0">
      <c r="A413" s="150" t="str">
        <v>2026-03-18 18:00 UTC</v>
      </c>
      <c r="B413" s="155" t="str">
        <v>2026-03-18 18:55 UTC</v>
      </c>
      <c r="C413" s="155" t="str">
        <v>2026-03-18 11:55 PDT</v>
      </c>
      <c r="D413" s="155" t="str">
        <v>2026-03-18</v>
      </c>
      <c r="E413" s="155" t="str">
        <v>March</v>
      </c>
      <c r="F413" s="154" t="str">
        <v>Accepted</v>
      </c>
      <c r="G413" s="155" t="str">
        <v>020</v>
      </c>
      <c r="H413" s="153" t="n">
        <v>20</v>
      </c>
      <c r="I413" s="155" t="str">
        <v>N</v>
      </c>
      <c r="J413" s="153" t="n">
        <v>200</v>
      </c>
      <c r="K413" s="155" t="str">
        <v>S</v>
      </c>
      <c r="L413" s="153" t="n">
        <v>5</v>
      </c>
      <c r="M413" s="153" t="n">
        <f>IF(F413="Accepted",L413*1.150779448,"")</f>
        <v>5.75389724</v>
      </c>
      <c r="N413" s="163"/>
      <c r="O413" s="163"/>
      <c r="P413" s="163" t="str">
        <f>IF(F413&lt;&gt;"Accepted","",IF(AND(N413="",O413=""),"",MAX(N413,O413)*1.150779448))</f>
      </c>
      <c r="Q413" s="175" t="str">
        <v>KEDW 181855Z 02005KT 90SM FEW400 26/04 A3013 RMK AO2A SLP186 T02620040</v>
      </c>
    </row>
    <row r="414" hidden="0">
      <c r="A414" s="150" t="str">
        <v>2026-03-18 19:00 UTC</v>
      </c>
      <c r="B414" s="155" t="str">
        <v>2026-03-18 19:55 UTC</v>
      </c>
      <c r="C414" s="155" t="str">
        <v>2026-03-18 12:55 PDT</v>
      </c>
      <c r="D414" s="155" t="str">
        <v>2026-03-18</v>
      </c>
      <c r="E414" s="155" t="str">
        <v>March</v>
      </c>
      <c r="F414" s="154" t="str">
        <v>Accepted</v>
      </c>
      <c r="G414" s="155" t="str">
        <v>010</v>
      </c>
      <c r="H414" s="153" t="n">
        <v>10</v>
      </c>
      <c r="I414" s="155" t="str">
        <v>N</v>
      </c>
      <c r="J414" s="153" t="n">
        <v>190</v>
      </c>
      <c r="K414" s="155" t="str">
        <v>S</v>
      </c>
      <c r="L414" s="153" t="n">
        <v>6</v>
      </c>
      <c r="M414" s="153" t="n">
        <f>IF(F414="Accepted",L414*1.150779448,"")</f>
        <v>6.904676688</v>
      </c>
      <c r="N414" s="163"/>
      <c r="O414" s="163"/>
      <c r="P414" s="163" t="str">
        <f>IF(F414&lt;&gt;"Accepted","",IF(AND(N414="",O414=""),"",MAX(N414,O414)*1.150779448))</f>
      </c>
      <c r="Q414" s="175" t="str">
        <v>KEDW 181955Z COR AUTO 01006KT 90SM FEW400 30/05 A3011 RMK AO2 SLP178 T03030048 COR 2036</v>
      </c>
    </row>
    <row r="415" hidden="0">
      <c r="A415" s="150" t="str">
        <v>2026-03-18 20:00 UTC</v>
      </c>
      <c r="B415" s="155" t="str">
        <v>2026-03-18 20:55 UTC</v>
      </c>
      <c r="C415" s="155" t="str">
        <v>2026-03-18 13:55 PDT</v>
      </c>
      <c r="D415" s="155" t="str">
        <v>2026-03-18</v>
      </c>
      <c r="E415" s="155" t="str">
        <v>March</v>
      </c>
      <c r="F415" s="154" t="str">
        <v>Accepted</v>
      </c>
      <c r="G415" s="155" t="str">
        <v>010</v>
      </c>
      <c r="H415" s="153" t="n">
        <v>10</v>
      </c>
      <c r="I415" s="155" t="str">
        <v>N</v>
      </c>
      <c r="J415" s="153" t="n">
        <v>190</v>
      </c>
      <c r="K415" s="155" t="str">
        <v>S</v>
      </c>
      <c r="L415" s="153" t="n">
        <v>5</v>
      </c>
      <c r="M415" s="153" t="n">
        <f>IF(F415="Accepted",L415*1.150779448,"")</f>
        <v>5.75389724</v>
      </c>
      <c r="N415" s="163"/>
      <c r="O415" s="163"/>
      <c r="P415" s="163" t="str">
        <f>IF(F415&lt;&gt;"Accepted","",IF(AND(N415="",O415=""),"",MAX(N415,O415)*1.150779448))</f>
      </c>
      <c r="Q415" s="175" t="str">
        <v>KEDW 182055Z 01005KT 90SM CLR 32/02 A3009 RMK AO2A SLP171 T03240024 57017</v>
      </c>
    </row>
    <row r="416" hidden="0">
      <c r="A416" s="150" t="str">
        <v>2026-03-18 21:00 UTC</v>
      </c>
      <c r="B416" s="155" t="str">
        <v>2026-03-18 21:55 UTC</v>
      </c>
      <c r="C416" s="155" t="str">
        <v>2026-03-18 14:55 PDT</v>
      </c>
      <c r="D416" s="155" t="str">
        <v>2026-03-18</v>
      </c>
      <c r="E416" s="155" t="str">
        <v>March</v>
      </c>
      <c r="F416" s="154" t="str">
        <v>Accepted</v>
      </c>
      <c r="G416" s="155" t="str">
        <v>330</v>
      </c>
      <c r="H416" s="153" t="n">
        <v>330</v>
      </c>
      <c r="I416" s="155" t="str">
        <v>NW</v>
      </c>
      <c r="J416" s="153" t="n">
        <v>150</v>
      </c>
      <c r="K416" s="155" t="str">
        <v>SE</v>
      </c>
      <c r="L416" s="153" t="n">
        <v>6</v>
      </c>
      <c r="M416" s="153" t="n">
        <f>IF(F416="Accepted",L416*1.150779448,"")</f>
        <v>6.904676688</v>
      </c>
      <c r="N416" s="163"/>
      <c r="O416" s="163"/>
      <c r="P416" s="163" t="str">
        <f>IF(F416&lt;&gt;"Accepted","",IF(AND(N416="",O416=""),"",MAX(N416,O416)*1.150779448))</f>
      </c>
      <c r="Q416" s="175" t="str">
        <v>KEDW 182155Z 33006KT 90SM CLR 33/M01 A3007 RMK AO2A SLP163 T03341011</v>
      </c>
    </row>
    <row r="417" hidden="0">
      <c r="A417" s="150" t="str">
        <v>2026-03-18 22:00 UTC</v>
      </c>
      <c r="B417" s="155" t="str">
        <v>2026-03-18 22:55 UTC</v>
      </c>
      <c r="C417" s="155" t="str">
        <v>2026-03-18 15:55 PDT</v>
      </c>
      <c r="D417" s="155" t="str">
        <v>2026-03-18</v>
      </c>
      <c r="E417" s="155" t="str">
        <v>March</v>
      </c>
      <c r="F417" s="154" t="str">
        <v>Accepted</v>
      </c>
      <c r="G417" s="155" t="str">
        <v>000</v>
      </c>
      <c r="H417" s="153" t="n">
        <v>0</v>
      </c>
      <c r="I417" s="155" t="str">
        <v>Calm</v>
      </c>
      <c r="J417" s="153" t="n">
        <v>180</v>
      </c>
      <c r="K417" s="155" t="str">
        <v>Calm</v>
      </c>
      <c r="L417" s="153" t="n">
        <v>0</v>
      </c>
      <c r="M417" s="153" t="n">
        <f>IF(F417="Accepted",L417*1.150779448,"")</f>
        <v>0</v>
      </c>
      <c r="N417" s="163"/>
      <c r="O417" s="163"/>
      <c r="P417" s="163" t="str">
        <f>IF(F417&lt;&gt;"Accepted","",IF(AND(N417="",O417=""),"",MAX(N417,O417)*1.150779448))</f>
      </c>
      <c r="Q417" s="175" t="str">
        <v>KEDW 182255Z 00000KT 90SM FEW350 33/M07 A3006 RMK AO2A SLP159 T03341071</v>
      </c>
    </row>
    <row r="418" hidden="0">
      <c r="A418" s="150" t="str">
        <v>2026-03-18 23:00 UTC</v>
      </c>
      <c r="B418" s="155" t="str">
        <v>2026-03-18 23:55 UTC</v>
      </c>
      <c r="C418" s="155" t="str">
        <v>2026-03-18 16:55 PDT</v>
      </c>
      <c r="D418" s="155" t="str">
        <v>2026-03-18</v>
      </c>
      <c r="E418" s="155" t="str">
        <v>March</v>
      </c>
      <c r="F418" s="154" t="str">
        <v>Accepted</v>
      </c>
      <c r="G418" s="155" t="str">
        <v>290</v>
      </c>
      <c r="H418" s="153" t="n">
        <v>290</v>
      </c>
      <c r="I418" s="155" t="str">
        <v>W</v>
      </c>
      <c r="J418" s="153" t="n">
        <v>110</v>
      </c>
      <c r="K418" s="155" t="str">
        <v>E</v>
      </c>
      <c r="L418" s="153" t="n">
        <v>4</v>
      </c>
      <c r="M418" s="153" t="n">
        <f>IF(F418="Accepted",L418*1.150779448,"")</f>
        <v>4.603117792</v>
      </c>
      <c r="N418" s="163"/>
      <c r="O418" s="163"/>
      <c r="P418" s="163" t="str">
        <f>IF(F418&lt;&gt;"Accepted","",IF(AND(N418="",O418=""),"",MAX(N418,O418)*1.150779448))</f>
      </c>
      <c r="Q418" s="175" t="str">
        <v>KEDW 182355Z 29004KT 90SM CLR 34/M09 A3004 RMK AO2A SLP153 T03401087 10346 20227 57016</v>
      </c>
    </row>
    <row r="419" hidden="0">
      <c r="A419" s="150" t="str">
        <v>2026-03-19 00:00 UTC</v>
      </c>
      <c r="B419" s="155" t="str">
        <v>2026-03-19 00:55 UTC</v>
      </c>
      <c r="C419" s="155" t="str">
        <v>2026-03-18 17:55 PDT</v>
      </c>
      <c r="D419" s="155" t="str">
        <v>2026-03-18</v>
      </c>
      <c r="E419" s="155" t="str">
        <v>March</v>
      </c>
      <c r="F419" s="154" t="str">
        <v>Accepted</v>
      </c>
      <c r="G419" s="155" t="str">
        <v>240</v>
      </c>
      <c r="H419" s="153" t="n">
        <v>240</v>
      </c>
      <c r="I419" s="155" t="str">
        <v>SW</v>
      </c>
      <c r="J419" s="153" t="n">
        <v>60</v>
      </c>
      <c r="K419" s="155" t="str">
        <v>NE</v>
      </c>
      <c r="L419" s="153" t="n">
        <v>5</v>
      </c>
      <c r="M419" s="153" t="n">
        <f>IF(F419="Accepted",L419*1.150779448,"")</f>
        <v>5.75389724</v>
      </c>
      <c r="N419" s="163"/>
      <c r="O419" s="163"/>
      <c r="P419" s="163" t="str">
        <f>IF(F419&lt;&gt;"Accepted","",IF(AND(N419="",O419=""),"",MAX(N419,O419)*1.150779448))</f>
      </c>
      <c r="Q419" s="175" t="str">
        <v>KEDW 190055Z 24005KT 60SM FEW400 34/M03 A3004 RMK AO2A SLP153 T03391034</v>
      </c>
    </row>
    <row r="420" hidden="0">
      <c r="A420" s="150" t="str">
        <v>2026-03-19 01:00 UTC</v>
      </c>
      <c r="B420" s="155" t="str">
        <v>2026-03-19 01:55 UTC</v>
      </c>
      <c r="C420" s="155" t="str">
        <v>2026-03-18 18:55 PDT</v>
      </c>
      <c r="D420" s="155" t="str">
        <v>2026-03-18</v>
      </c>
      <c r="E420" s="155" t="str">
        <v>March</v>
      </c>
      <c r="F420" s="154" t="str">
        <v>Accepted</v>
      </c>
      <c r="G420" s="155" t="str">
        <v>240</v>
      </c>
      <c r="H420" s="153" t="n">
        <v>240</v>
      </c>
      <c r="I420" s="155" t="str">
        <v>SW</v>
      </c>
      <c r="J420" s="153" t="n">
        <v>60</v>
      </c>
      <c r="K420" s="155" t="str">
        <v>NE</v>
      </c>
      <c r="L420" s="153" t="n">
        <v>6</v>
      </c>
      <c r="M420" s="153" t="n">
        <f>IF(F420="Accepted",L420*1.150779448,"")</f>
        <v>6.904676688</v>
      </c>
      <c r="N420" s="163"/>
      <c r="O420" s="163"/>
      <c r="P420" s="163" t="str">
        <f>IF(F420&lt;&gt;"Accepted","",IF(AND(N420="",O420=""),"",MAX(N420,O420)*1.150779448))</f>
      </c>
      <c r="Q420" s="175" t="str">
        <v>KEDW 190155Z 24006KT 60SM FEW400 28/M01 A3004 RMK AO2A SLP159 T0284100</v>
      </c>
    </row>
    <row r="421" hidden="0">
      <c r="A421" s="150" t="str">
        <v>2026-03-19 02:00 UTC</v>
      </c>
      <c r="B421" s="155" t="str">
        <v>2026-03-19 02:55 UTC</v>
      </c>
      <c r="C421" s="155" t="str">
        <v>2026-03-18 19:55 PDT</v>
      </c>
      <c r="D421" s="155" t="str">
        <v>2026-03-18</v>
      </c>
      <c r="E421" s="155" t="str">
        <v>March</v>
      </c>
      <c r="F421" s="154" t="str">
        <v>Accepted</v>
      </c>
      <c r="G421" s="155" t="str">
        <v>280</v>
      </c>
      <c r="H421" s="153" t="n">
        <v>280</v>
      </c>
      <c r="I421" s="155" t="str">
        <v>W</v>
      </c>
      <c r="J421" s="153" t="n">
        <v>100</v>
      </c>
      <c r="K421" s="155" t="str">
        <v>E</v>
      </c>
      <c r="L421" s="153" t="n">
        <v>8</v>
      </c>
      <c r="M421" s="153" t="n">
        <f>IF(F421="Accepted",L421*1.150779448,"")</f>
        <v>9.206235584</v>
      </c>
      <c r="N421" s="163"/>
      <c r="O421" s="163"/>
      <c r="P421" s="163" t="str">
        <f>IF(F421&lt;&gt;"Accepted","",IF(AND(N421="",O421=""),"",MAX(N421,O421)*1.150779448))</f>
      </c>
      <c r="Q421" s="175" t="str">
        <v>KEDW 190255Z 28008KT 40SM FEW400 27/M01 A3006 RMK AO2A SLP163 T02691011 53006</v>
      </c>
    </row>
    <row r="422" hidden="0">
      <c r="A422" s="150" t="str">
        <v>2026-03-19 03:00 UTC</v>
      </c>
      <c r="B422" s="155" t="str">
        <v>2026-03-19 03:55 UTC</v>
      </c>
      <c r="C422" s="155" t="str">
        <v>2026-03-18 20:55 PDT</v>
      </c>
      <c r="D422" s="155" t="str">
        <v>2026-03-18</v>
      </c>
      <c r="E422" s="155" t="str">
        <v>March</v>
      </c>
      <c r="F422" s="154" t="str">
        <v>Accepted</v>
      </c>
      <c r="G422" s="155" t="str">
        <v>250</v>
      </c>
      <c r="H422" s="153" t="n">
        <v>250</v>
      </c>
      <c r="I422" s="155" t="str">
        <v>W</v>
      </c>
      <c r="J422" s="153" t="n">
        <v>70</v>
      </c>
      <c r="K422" s="155" t="str">
        <v>E</v>
      </c>
      <c r="L422" s="153" t="n">
        <v>7</v>
      </c>
      <c r="M422" s="153" t="n">
        <f>IF(F422="Accepted",L422*1.150779448,"")</f>
        <v>8.055456136</v>
      </c>
      <c r="N422" s="163"/>
      <c r="O422" s="163"/>
      <c r="P422" s="163" t="str">
        <f>IF(F422&lt;&gt;"Accepted","",IF(AND(N422="",O422=""),"",MAX(N422,O422)*1.150779448))</f>
      </c>
      <c r="Q422" s="175" t="str">
        <v>KEDW 190355Z 25007KT 40SM FEW400 22/05 A3008 RMK AO2A SLP173 T02200054</v>
      </c>
    </row>
    <row r="423" hidden="0">
      <c r="A423" s="150" t="str">
        <v>2026-03-19 04:00 UTC</v>
      </c>
      <c r="B423" s="155" t="str">
        <v>2026-03-19 04:55 UTC</v>
      </c>
      <c r="C423" s="155" t="str">
        <v>2026-03-18 21:55 PDT</v>
      </c>
      <c r="D423" s="155" t="str">
        <v>2026-03-18</v>
      </c>
      <c r="E423" s="155" t="str">
        <v>March</v>
      </c>
      <c r="F423" s="154" t="str">
        <v>Accepted</v>
      </c>
      <c r="G423" s="155" t="str">
        <v>190</v>
      </c>
      <c r="H423" s="153" t="n">
        <v>190</v>
      </c>
      <c r="I423" s="155" t="str">
        <v>S</v>
      </c>
      <c r="J423" s="153" t="n">
        <v>10</v>
      </c>
      <c r="K423" s="155" t="str">
        <v>N</v>
      </c>
      <c r="L423" s="153" t="n">
        <v>7</v>
      </c>
      <c r="M423" s="153" t="n">
        <f>IF(F423="Accepted",L423*1.150779448,"")</f>
        <v>8.055456136</v>
      </c>
      <c r="N423" s="163"/>
      <c r="O423" s="163"/>
      <c r="P423" s="163" t="str">
        <f>IF(F423&lt;&gt;"Accepted","",IF(AND(N423="",O423=""),"",MAX(N423,O423)*1.150779448))</f>
      </c>
      <c r="Q423" s="175" t="str">
        <v>KEDW 190455Z 19007KT 40SM FEW400 21/09 A3010 RMK AO2A SLP177 T02050094</v>
      </c>
    </row>
    <row r="424" hidden="0">
      <c r="A424" s="150" t="str">
        <v>2026-03-19 05:00 UTC</v>
      </c>
      <c r="B424" s="155" t="str">
        <v>2026-03-19 05:55 UTC</v>
      </c>
      <c r="C424" s="155" t="str">
        <v>2026-03-18 22:55 PDT</v>
      </c>
      <c r="D424" s="155" t="str">
        <v>2026-03-18</v>
      </c>
      <c r="E424" s="155" t="str">
        <v>March</v>
      </c>
      <c r="F424" s="154" t="str">
        <v>Accepted</v>
      </c>
      <c r="G424" s="155" t="str">
        <v>190</v>
      </c>
      <c r="H424" s="153" t="n">
        <v>190</v>
      </c>
      <c r="I424" s="155" t="str">
        <v>S</v>
      </c>
      <c r="J424" s="153" t="n">
        <v>10</v>
      </c>
      <c r="K424" s="155" t="str">
        <v>N</v>
      </c>
      <c r="L424" s="153" t="n">
        <v>6</v>
      </c>
      <c r="M424" s="153" t="n">
        <f>IF(F424="Accepted",L424*1.150779448,"")</f>
        <v>6.904676688</v>
      </c>
      <c r="N424" s="163"/>
      <c r="O424" s="163"/>
      <c r="P424" s="163" t="str">
        <f>IF(F424&lt;&gt;"Accepted","",IF(AND(N424="",O424=""),"",MAX(N424,O424)*1.150779448))</f>
      </c>
      <c r="Q424" s="175" t="str">
        <v>KEDW 190555Z AUTO 19006KT 10SM CLR 19/09 A3012 RMK AO2 SLP182 T01850087 10345 20183 52018 $</v>
      </c>
    </row>
    <row r="425" hidden="0">
      <c r="A425" s="150" t="str">
        <v>2026-03-19 06:00 UTC</v>
      </c>
      <c r="B425" s="155" t="str">
        <v>2026-03-19 06:55 UTC</v>
      </c>
      <c r="C425" s="155" t="str">
        <v>2026-03-18 23:55 PDT</v>
      </c>
      <c r="D425" s="155" t="str">
        <v>2026-03-18</v>
      </c>
      <c r="E425" s="155" t="str">
        <v>March</v>
      </c>
      <c r="F425" s="154" t="str">
        <v>Accepted</v>
      </c>
      <c r="G425" s="155" t="str">
        <v>200</v>
      </c>
      <c r="H425" s="153" t="n">
        <v>200</v>
      </c>
      <c r="I425" s="155" t="str">
        <v>S</v>
      </c>
      <c r="J425" s="153" t="n">
        <v>20</v>
      </c>
      <c r="K425" s="155" t="str">
        <v>N</v>
      </c>
      <c r="L425" s="153" t="n">
        <v>7</v>
      </c>
      <c r="M425" s="153" t="n">
        <f>IF(F425="Accepted",L425*1.150779448,"")</f>
        <v>8.055456136</v>
      </c>
      <c r="N425" s="163"/>
      <c r="O425" s="163"/>
      <c r="P425" s="163" t="str">
        <f>IF(F425&lt;&gt;"Accepted","",IF(AND(N425="",O425=""),"",MAX(N425,O425)*1.150779448))</f>
      </c>
      <c r="Q425" s="175" t="str">
        <v>KEDW 190655Z AUTO 20007KT 10SM CLR 19/07 A3012 RMK AO2 SLP180 T01850067 $</v>
      </c>
    </row>
    <row r="426" hidden="0">
      <c r="A426" s="150" t="str">
        <v>2026-03-19 07:00 UTC</v>
      </c>
      <c r="B426" s="155" t="str">
        <v>2026-03-19 07:55 UTC</v>
      </c>
      <c r="C426" s="155" t="str">
        <v>2026-03-19 00:55 PDT</v>
      </c>
      <c r="D426" s="155" t="str">
        <v>2026-03-19</v>
      </c>
      <c r="E426" s="155" t="str">
        <v>March</v>
      </c>
      <c r="F426" s="154" t="str">
        <v>Accepted</v>
      </c>
      <c r="G426" s="155" t="str">
        <v>230</v>
      </c>
      <c r="H426" s="153" t="n">
        <v>230</v>
      </c>
      <c r="I426" s="155" t="str">
        <v>SW</v>
      </c>
      <c r="J426" s="153" t="n">
        <v>50</v>
      </c>
      <c r="K426" s="155" t="str">
        <v>NE</v>
      </c>
      <c r="L426" s="153" t="n">
        <v>6</v>
      </c>
      <c r="M426" s="153" t="n">
        <f>IF(F426="Accepted",L426*1.150779448,"")</f>
        <v>6.904676688</v>
      </c>
      <c r="N426" s="163"/>
      <c r="O426" s="163"/>
      <c r="P426" s="163" t="str">
        <f>IF(F426&lt;&gt;"Accepted","",IF(AND(N426="",O426=""),"",MAX(N426,O426)*1.150779448))</f>
      </c>
      <c r="Q426" s="175" t="str">
        <v>KEDW 190755Z AUTO 23006KT 10SM CLR 16/07 A3011 RMK AO2 SLP177 T01550068 403460085 $</v>
      </c>
    </row>
    <row r="427" hidden="0">
      <c r="A427" s="150" t="str">
        <v>2026-03-19 08:00 UTC</v>
      </c>
      <c r="B427" s="155" t="str">
        <v>2026-03-19 08:55 UTC</v>
      </c>
      <c r="C427" s="155" t="str">
        <v>2026-03-19 01:55 PDT</v>
      </c>
      <c r="D427" s="155" t="str">
        <v>2026-03-19</v>
      </c>
      <c r="E427" s="155" t="str">
        <v>March</v>
      </c>
      <c r="F427" s="154" t="str">
        <v>Accepted</v>
      </c>
      <c r="G427" s="155" t="str">
        <v>240</v>
      </c>
      <c r="H427" s="153" t="n">
        <v>240</v>
      </c>
      <c r="I427" s="155" t="str">
        <v>SW</v>
      </c>
      <c r="J427" s="153" t="n">
        <v>60</v>
      </c>
      <c r="K427" s="155" t="str">
        <v>NE</v>
      </c>
      <c r="L427" s="153" t="n">
        <v>6</v>
      </c>
      <c r="M427" s="153" t="n">
        <f>IF(F427="Accepted",L427*1.150779448,"")</f>
        <v>6.904676688</v>
      </c>
      <c r="N427" s="163"/>
      <c r="O427" s="163"/>
      <c r="P427" s="163" t="str">
        <f>IF(F427&lt;&gt;"Accepted","",IF(AND(N427="",O427=""),"",MAX(N427,O427)*1.150779448))</f>
      </c>
      <c r="Q427" s="175" t="str">
        <v>KEDW 190855Z AUTO 24006KT 10SM CLR 14/07 A3012 RMK AO2 SLP180 T01440074 55000 $</v>
      </c>
    </row>
    <row r="428" hidden="0">
      <c r="A428" s="150" t="str">
        <v>2026-03-19 09:00 UTC</v>
      </c>
      <c r="B428" s="155" t="str">
        <v>2026-03-19 09:55 UTC</v>
      </c>
      <c r="C428" s="155" t="str">
        <v>2026-03-19 02:55 PDT</v>
      </c>
      <c r="D428" s="155" t="str">
        <v>2026-03-19</v>
      </c>
      <c r="E428" s="155" t="str">
        <v>March</v>
      </c>
      <c r="F428" s="154" t="str">
        <v>Accepted</v>
      </c>
      <c r="G428" s="155" t="str">
        <v>230</v>
      </c>
      <c r="H428" s="153" t="n">
        <v>230</v>
      </c>
      <c r="I428" s="155" t="str">
        <v>SW</v>
      </c>
      <c r="J428" s="153" t="n">
        <v>50</v>
      </c>
      <c r="K428" s="155" t="str">
        <v>NE</v>
      </c>
      <c r="L428" s="153" t="n">
        <v>4</v>
      </c>
      <c r="M428" s="153" t="n">
        <f>IF(F428="Accepted",L428*1.150779448,"")</f>
        <v>4.603117792</v>
      </c>
      <c r="N428" s="163"/>
      <c r="O428" s="163"/>
      <c r="P428" s="163" t="str">
        <f>IF(F428&lt;&gt;"Accepted","",IF(AND(N428="",O428=""),"",MAX(N428,O428)*1.150779448))</f>
      </c>
      <c r="Q428" s="175" t="str">
        <v>KEDW 190955Z AUTO 23004KT 10SM CLR 14/08 A3011 RMK AO2 SLP175 T01400077 $</v>
      </c>
    </row>
    <row r="429" hidden="0">
      <c r="A429" s="150" t="str">
        <v>2026-03-19 12:00 UTC</v>
      </c>
      <c r="B429" s="155" t="str">
        <v>2026-03-19 12:55 UTC</v>
      </c>
      <c r="C429" s="155" t="str">
        <v>2026-03-19 05:55 PDT</v>
      </c>
      <c r="D429" s="155" t="str">
        <v>2026-03-19</v>
      </c>
      <c r="E429" s="155" t="str">
        <v>March</v>
      </c>
      <c r="F429" s="154" t="str">
        <v>Accepted</v>
      </c>
      <c r="G429" s="155" t="str">
        <v>010</v>
      </c>
      <c r="H429" s="153" t="n">
        <v>10</v>
      </c>
      <c r="I429" s="155" t="str">
        <v>N</v>
      </c>
      <c r="J429" s="153" t="n">
        <v>190</v>
      </c>
      <c r="K429" s="155" t="str">
        <v>S</v>
      </c>
      <c r="L429" s="153" t="n">
        <v>5</v>
      </c>
      <c r="M429" s="153" t="n">
        <f>IF(F429="Accepted",L429*1.150779448,"")</f>
        <v>5.75389724</v>
      </c>
      <c r="N429" s="163"/>
      <c r="O429" s="163"/>
      <c r="P429" s="163" t="str">
        <f>IF(F429&lt;&gt;"Accepted","",IF(AND(N429="",O429=""),"",MAX(N429,O429)*1.150779448))</f>
      </c>
      <c r="Q429" s="175" t="str">
        <v>KEDW 191255Z 01005KT 40SM CLR 11/06 A3011 RMK AO2A SLP178 T01140059</v>
      </c>
    </row>
    <row r="430" hidden="0">
      <c r="A430" s="150" t="str">
        <v>2026-03-19 13:00 UTC</v>
      </c>
      <c r="B430" s="155" t="str">
        <v>2026-03-19 13:55 UTC</v>
      </c>
      <c r="C430" s="155" t="str">
        <v>2026-03-19 06:55 PDT</v>
      </c>
      <c r="D430" s="155" t="str">
        <v>2026-03-19</v>
      </c>
      <c r="E430" s="155" t="str">
        <v>March</v>
      </c>
      <c r="F430" s="154" t="str">
        <v>Accepted</v>
      </c>
      <c r="G430" s="155" t="str">
        <v>330</v>
      </c>
      <c r="H430" s="153" t="n">
        <v>330</v>
      </c>
      <c r="I430" s="155" t="str">
        <v>NW</v>
      </c>
      <c r="J430" s="153" t="n">
        <v>150</v>
      </c>
      <c r="K430" s="155" t="str">
        <v>SE</v>
      </c>
      <c r="L430" s="153" t="n">
        <v>4</v>
      </c>
      <c r="M430" s="153" t="n">
        <f>IF(F430="Accepted",L430*1.150779448,"")</f>
        <v>4.603117792</v>
      </c>
      <c r="N430" s="163"/>
      <c r="O430" s="163"/>
      <c r="P430" s="163" t="str">
        <f>IF(F430&lt;&gt;"Accepted","",IF(AND(N430="",O430=""),"",MAX(N430,O430)*1.150779448))</f>
      </c>
      <c r="Q430" s="175" t="str">
        <v>KEDW 191355Z COR 33004KT 40SM FEW400 11/06 A3013 RMK AO2 SLP187 T01120063 $ COR 1406</v>
      </c>
    </row>
    <row r="431" hidden="0">
      <c r="A431" s="150" t="str">
        <v>2026-03-19 14:00 UTC</v>
      </c>
      <c r="B431" s="155" t="str">
        <v>2026-03-19 14:55 UTC</v>
      </c>
      <c r="C431" s="155" t="str">
        <v>2026-03-19 07:55 PDT</v>
      </c>
      <c r="D431" s="155" t="str">
        <v>2026-03-19</v>
      </c>
      <c r="E431" s="155" t="str">
        <v>March</v>
      </c>
      <c r="F431" s="154" t="str">
        <v>Accepted</v>
      </c>
      <c r="G431" s="155" t="str">
        <v>000</v>
      </c>
      <c r="H431" s="153" t="n">
        <v>0</v>
      </c>
      <c r="I431" s="155" t="str">
        <v>Calm</v>
      </c>
      <c r="J431" s="153" t="n">
        <v>180</v>
      </c>
      <c r="K431" s="155" t="str">
        <v>Calm</v>
      </c>
      <c r="L431" s="153" t="n">
        <v>0</v>
      </c>
      <c r="M431" s="153" t="n">
        <f>IF(F431="Accepted",L431*1.150779448,"")</f>
        <v>0</v>
      </c>
      <c r="N431" s="163"/>
      <c r="O431" s="163"/>
      <c r="P431" s="163" t="str">
        <f>IF(F431&lt;&gt;"Accepted","",IF(AND(N431="",O431=""),"",MAX(N431,O431)*1.150779448))</f>
      </c>
      <c r="Q431" s="175" t="str">
        <v>KEDW 191455Z 00000KT 50SM FEW400 13/07 A3015 RMK AO2A SLP194 T01290067</v>
      </c>
    </row>
    <row r="432" hidden="0">
      <c r="A432" s="150" t="str">
        <v>2026-03-19 15:00 UTC</v>
      </c>
      <c r="B432" s="155" t="str">
        <v>2026-03-19 15:55 UTC</v>
      </c>
      <c r="C432" s="155" t="str">
        <v>2026-03-19 08:55 PDT</v>
      </c>
      <c r="D432" s="155" t="str">
        <v>2026-03-19</v>
      </c>
      <c r="E432" s="155" t="str">
        <v>March</v>
      </c>
      <c r="F432" s="154" t="str">
        <v>Accepted</v>
      </c>
      <c r="G432" s="155" t="str">
        <v>020</v>
      </c>
      <c r="H432" s="153" t="n">
        <v>20</v>
      </c>
      <c r="I432" s="155" t="str">
        <v>N</v>
      </c>
      <c r="J432" s="153" t="n">
        <v>200</v>
      </c>
      <c r="K432" s="155" t="str">
        <v>S</v>
      </c>
      <c r="L432" s="153" t="n">
        <v>3</v>
      </c>
      <c r="M432" s="153" t="n">
        <f>IF(F432="Accepted",L432*1.150779448,"")</f>
        <v>3.452338344</v>
      </c>
      <c r="N432" s="163"/>
      <c r="O432" s="163"/>
      <c r="P432" s="163" t="str">
        <f>IF(F432&lt;&gt;"Accepted","",IF(AND(N432="",O432=""),"",MAX(N432,O432)*1.150779448))</f>
      </c>
      <c r="Q432" s="175" t="str">
        <v>KEDW 191555Z 02003KT 40SM FEW400 16/07 A3018 RMK AO2A SLP206 T01580073</v>
      </c>
    </row>
    <row r="433" hidden="0">
      <c r="A433" s="150" t="str">
        <v>2026-03-19 16:00 UTC</v>
      </c>
      <c r="B433" s="155" t="str">
        <v>2026-03-19 16:55 UTC</v>
      </c>
      <c r="C433" s="155" t="str">
        <v>2026-03-19 09:55 PDT</v>
      </c>
      <c r="D433" s="155" t="str">
        <v>2026-03-19</v>
      </c>
      <c r="E433" s="155" t="str">
        <v>March</v>
      </c>
      <c r="F433" s="154" t="str">
        <v>Accepted</v>
      </c>
      <c r="G433" s="155" t="str">
        <v>000</v>
      </c>
      <c r="H433" s="153" t="n">
        <v>0</v>
      </c>
      <c r="I433" s="155" t="str">
        <v>Calm</v>
      </c>
      <c r="J433" s="153" t="n">
        <v>180</v>
      </c>
      <c r="K433" s="155" t="str">
        <v>Calm</v>
      </c>
      <c r="L433" s="153" t="n">
        <v>0</v>
      </c>
      <c r="M433" s="153" t="n">
        <f>IF(F433="Accepted",L433*1.150779448,"")</f>
        <v>0</v>
      </c>
      <c r="N433" s="163"/>
      <c r="O433" s="163"/>
      <c r="P433" s="163" t="str">
        <f>IF(F433&lt;&gt;"Accepted","",IF(AND(N433="",O433=""),"",MAX(N433,O433)*1.150779448))</f>
      </c>
      <c r="Q433" s="175" t="str">
        <v>KEDW 191655Z 00000KT 40SM FEW400 20/08 A3018 RMK AO2A SLP204 T01950076</v>
      </c>
    </row>
    <row r="434" hidden="0">
      <c r="A434" s="150" t="str">
        <v>2026-03-19 17:00 UTC</v>
      </c>
      <c r="B434" s="155" t="str">
        <v>2026-03-19 17:55 UTC</v>
      </c>
      <c r="C434" s="155" t="str">
        <v>2026-03-19 10:55 PDT</v>
      </c>
      <c r="D434" s="155" t="str">
        <v>2026-03-19</v>
      </c>
      <c r="E434" s="155" t="str">
        <v>March</v>
      </c>
      <c r="F434" s="154" t="str">
        <v>Accepted</v>
      </c>
      <c r="G434" s="155" t="str">
        <v>000</v>
      </c>
      <c r="H434" s="153" t="n">
        <v>0</v>
      </c>
      <c r="I434" s="155" t="str">
        <v>Calm</v>
      </c>
      <c r="J434" s="153" t="n">
        <v>180</v>
      </c>
      <c r="K434" s="155" t="str">
        <v>Calm</v>
      </c>
      <c r="L434" s="153" t="n">
        <v>0</v>
      </c>
      <c r="M434" s="153" t="n">
        <f>IF(F434="Accepted",L434*1.150779448,"")</f>
        <v>0</v>
      </c>
      <c r="N434" s="163"/>
      <c r="O434" s="163"/>
      <c r="P434" s="163" t="str">
        <f>IF(F434&lt;&gt;"Accepted","",IF(AND(N434="",O434=""),"",MAX(N434,O434)*1.150779448))</f>
      </c>
      <c r="Q434" s="175" t="str">
        <v>KEDW 191755Z 00000KT 40SM CLR 25/08 A3018 RMK AO2A SLP202 T02450076 10245 20109 50009</v>
      </c>
    </row>
    <row r="435" hidden="0">
      <c r="A435" s="150" t="str">
        <v>2026-03-19 18:00 UTC</v>
      </c>
      <c r="B435" s="155" t="str">
        <v>2026-03-19 18:55 UTC</v>
      </c>
      <c r="C435" s="155" t="str">
        <v>2026-03-19 11:55 PDT</v>
      </c>
      <c r="D435" s="155" t="str">
        <v>2026-03-19</v>
      </c>
      <c r="E435" s="155" t="str">
        <v>March</v>
      </c>
      <c r="F435" s="154" t="str">
        <v>Accepted</v>
      </c>
      <c r="G435" s="155" t="str">
        <v>100</v>
      </c>
      <c r="H435" s="153" t="n">
        <v>100</v>
      </c>
      <c r="I435" s="155" t="str">
        <v>E</v>
      </c>
      <c r="J435" s="153" t="n">
        <v>280</v>
      </c>
      <c r="K435" s="155" t="str">
        <v>W</v>
      </c>
      <c r="L435" s="153" t="n">
        <v>3</v>
      </c>
      <c r="M435" s="153" t="n">
        <f>IF(F435="Accepted",L435*1.150779448,"")</f>
        <v>3.452338344</v>
      </c>
      <c r="N435" s="163"/>
      <c r="O435" s="163"/>
      <c r="P435" s="163" t="str">
        <f>IF(F435&lt;&gt;"Accepted","",IF(AND(N435="",O435=""),"",MAX(N435,O435)*1.150779448))</f>
      </c>
      <c r="Q435" s="175" t="str">
        <v>KEDW 191855Z 10003KT 40SM CLR 28/05 A3016 RMK AO2A SLP194 T02790054</v>
      </c>
    </row>
    <row r="436" hidden="0">
      <c r="A436" s="150" t="str">
        <v>2026-03-19 19:00 UTC</v>
      </c>
      <c r="B436" s="155" t="str">
        <v>2026-03-19 19:55 UTC</v>
      </c>
      <c r="C436" s="155" t="str">
        <v>2026-03-19 12:55 PDT</v>
      </c>
      <c r="D436" s="155" t="str">
        <v>2026-03-19</v>
      </c>
      <c r="E436" s="155" t="str">
        <v>March</v>
      </c>
      <c r="F436" s="154" t="str">
        <v>Accepted</v>
      </c>
      <c r="G436" s="155" t="str">
        <v>040</v>
      </c>
      <c r="H436" s="153" t="n">
        <v>40</v>
      </c>
      <c r="I436" s="155" t="str">
        <v>NE</v>
      </c>
      <c r="J436" s="153" t="n">
        <v>220</v>
      </c>
      <c r="K436" s="155" t="str">
        <v>SW</v>
      </c>
      <c r="L436" s="153" t="n">
        <v>3</v>
      </c>
      <c r="M436" s="153" t="n">
        <f>IF(F436="Accepted",L436*1.150779448,"")</f>
        <v>3.452338344</v>
      </c>
      <c r="N436" s="163"/>
      <c r="O436" s="163"/>
      <c r="P436" s="163" t="str">
        <f>IF(F436&lt;&gt;"Accepted","",IF(AND(N436="",O436=""),"",MAX(N436,O436)*1.150779448))</f>
      </c>
      <c r="Q436" s="175" t="str">
        <v>KEDW 191955Z 04003KT 40SM CLR 29/04 A3014 RMK AO2A SLP188 T02940041</v>
      </c>
    </row>
    <row r="437" hidden="0">
      <c r="A437" s="150" t="str">
        <v>2026-03-19 20:00 UTC</v>
      </c>
      <c r="B437" s="155" t="str">
        <v>2026-03-19 20:55 UTC</v>
      </c>
      <c r="C437" s="155" t="str">
        <v>2026-03-19 13:55 PDT</v>
      </c>
      <c r="D437" s="155" t="str">
        <v>2026-03-19</v>
      </c>
      <c r="E437" s="155" t="str">
        <v>March</v>
      </c>
      <c r="F437" s="154" t="str">
        <v>Accepted</v>
      </c>
      <c r="G437" s="155" t="str">
        <v>000</v>
      </c>
      <c r="H437" s="153" t="n">
        <v>0</v>
      </c>
      <c r="I437" s="155" t="str">
        <v>Calm</v>
      </c>
      <c r="J437" s="153" t="n">
        <v>180</v>
      </c>
      <c r="K437" s="155" t="str">
        <v>Calm</v>
      </c>
      <c r="L437" s="153" t="n">
        <v>0</v>
      </c>
      <c r="M437" s="153" t="n">
        <f>IF(F437="Accepted",L437*1.150779448,"")</f>
        <v>0</v>
      </c>
      <c r="N437" s="163"/>
      <c r="O437" s="163"/>
      <c r="P437" s="163" t="str">
        <f>IF(F437&lt;&gt;"Accepted","",IF(AND(N437="",O437=""),"",MAX(N437,O437)*1.150779448))</f>
      </c>
      <c r="Q437" s="175" t="str">
        <v>KEDW 192055Z 00000KT 70SM CLR 31/01 A3011 RMK AO2A SLP177 T03070011 57021</v>
      </c>
    </row>
    <row r="438" hidden="0">
      <c r="A438" s="150" t="str">
        <v>2026-03-19 21:00 UTC</v>
      </c>
      <c r="B438" s="155" t="str">
        <v>2026-03-19 21:55 UTC</v>
      </c>
      <c r="C438" s="155" t="str">
        <v>2026-03-19 14:55 PDT</v>
      </c>
      <c r="D438" s="155" t="str">
        <v>2026-03-19</v>
      </c>
      <c r="E438" s="155" t="str">
        <v>March</v>
      </c>
      <c r="F438" s="154" t="str">
        <v>Accepted</v>
      </c>
      <c r="G438" s="155" t="str">
        <v>000</v>
      </c>
      <c r="H438" s="153" t="n">
        <v>0</v>
      </c>
      <c r="I438" s="155" t="str">
        <v>Calm</v>
      </c>
      <c r="J438" s="153" t="n">
        <v>180</v>
      </c>
      <c r="K438" s="155" t="str">
        <v>Calm</v>
      </c>
      <c r="L438" s="153" t="n">
        <v>0</v>
      </c>
      <c r="M438" s="153" t="n">
        <f>IF(F438="Accepted",L438*1.150779448,"")</f>
        <v>0</v>
      </c>
      <c r="N438" s="163"/>
      <c r="O438" s="163"/>
      <c r="P438" s="163" t="str">
        <f>IF(F438&lt;&gt;"Accepted","",IF(AND(N438="",O438=""),"",MAX(N438,O438)*1.150779448))</f>
      </c>
      <c r="Q438" s="175" t="str">
        <v>KEDW 192155Z 00000KT 70SM CLR 33/M04 A3008 RMK AO2A SLP165 T03271043</v>
      </c>
    </row>
    <row r="439" hidden="0">
      <c r="A439" s="150" t="str">
        <v>2026-03-19 22:00 UTC</v>
      </c>
      <c r="B439" s="155" t="str">
        <v>2026-03-19 22:55 UTC</v>
      </c>
      <c r="C439" s="155" t="str">
        <v>2026-03-19 15:55 PDT</v>
      </c>
      <c r="D439" s="155" t="str">
        <v>2026-03-19</v>
      </c>
      <c r="E439" s="155" t="str">
        <v>March</v>
      </c>
      <c r="F439" s="154" t="str">
        <v>Accepted</v>
      </c>
      <c r="G439" s="155" t="str">
        <v>040</v>
      </c>
      <c r="H439" s="153" t="n">
        <v>40</v>
      </c>
      <c r="I439" s="155" t="str">
        <v>NE</v>
      </c>
      <c r="J439" s="153" t="n">
        <v>220</v>
      </c>
      <c r="K439" s="155" t="str">
        <v>SW</v>
      </c>
      <c r="L439" s="153" t="n">
        <v>4</v>
      </c>
      <c r="M439" s="153" t="n">
        <f>IF(F439="Accepted",L439*1.150779448,"")</f>
        <v>4.603117792</v>
      </c>
      <c r="N439" s="163"/>
      <c r="O439" s="163"/>
      <c r="P439" s="163" t="str">
        <f>IF(F439&lt;&gt;"Accepted","",IF(AND(N439="",O439=""),"",MAX(N439,O439)*1.150779448))</f>
      </c>
      <c r="Q439" s="175" t="str">
        <v>KEDW 192255Z 04004KT 70SM CLR 34/M07 A3006 RMK AO2A SLPNO T03391068</v>
      </c>
    </row>
    <row r="440" hidden="0">
      <c r="A440" s="150" t="str">
        <v>2026-03-19 23:00 UTC</v>
      </c>
      <c r="B440" s="155" t="str">
        <v>2026-03-19 23:55 UTC</v>
      </c>
      <c r="C440" s="155" t="str">
        <v>2026-03-19 16:55 PDT</v>
      </c>
      <c r="D440" s="155" t="str">
        <v>2026-03-19</v>
      </c>
      <c r="E440" s="155" t="str">
        <v>March</v>
      </c>
      <c r="F440" s="154" t="str">
        <v>Accepted</v>
      </c>
      <c r="G440" s="155" t="str">
        <v>140</v>
      </c>
      <c r="H440" s="153" t="n">
        <v>140</v>
      </c>
      <c r="I440" s="155" t="str">
        <v>SE</v>
      </c>
      <c r="J440" s="153" t="n">
        <v>320</v>
      </c>
      <c r="K440" s="155" t="str">
        <v>NW</v>
      </c>
      <c r="L440" s="153" t="n">
        <v>3</v>
      </c>
      <c r="M440" s="153" t="n">
        <f>IF(F440="Accepted",L440*1.150779448,"")</f>
        <v>3.452338344</v>
      </c>
      <c r="N440" s="163"/>
      <c r="O440" s="163"/>
      <c r="P440" s="163" t="str">
        <f>IF(F440&lt;&gt;"Accepted","",IF(AND(N440="",O440=""),"",MAX(N440,O440)*1.150779448))</f>
      </c>
      <c r="Q440" s="175" t="str">
        <v>KEDW 192355Z 14003KT 70SM CLR 34/M05 A3004 RMK AO2A SLPNO T03381051 10339 20247 57022</v>
      </c>
    </row>
    <row r="441" hidden="0">
      <c r="A441" s="150" t="str">
        <v>2026-03-20 00:00 UTC</v>
      </c>
      <c r="B441" s="155" t="str">
        <v>2026-03-20 00:55 UTC</v>
      </c>
      <c r="C441" s="155" t="str">
        <v>2026-03-19 17:55 PDT</v>
      </c>
      <c r="D441" s="155" t="str">
        <v>2026-03-19</v>
      </c>
      <c r="E441" s="155" t="str">
        <v>March</v>
      </c>
      <c r="F441" s="154" t="str">
        <v>Accepted</v>
      </c>
      <c r="G441" s="155" t="str">
        <v>210</v>
      </c>
      <c r="H441" s="153" t="n">
        <v>210</v>
      </c>
      <c r="I441" s="155" t="str">
        <v>SW</v>
      </c>
      <c r="J441" s="153" t="n">
        <v>30</v>
      </c>
      <c r="K441" s="155" t="str">
        <v>NE</v>
      </c>
      <c r="L441" s="153" t="n">
        <v>4</v>
      </c>
      <c r="M441" s="153" t="n">
        <f>IF(F441="Accepted",L441*1.150779448,"")</f>
        <v>4.603117792</v>
      </c>
      <c r="N441" s="163"/>
      <c r="O441" s="163"/>
      <c r="P441" s="163" t="str">
        <f>IF(F441&lt;&gt;"Accepted","",IF(AND(N441="",O441=""),"",MAX(N441,O441)*1.150779448))</f>
      </c>
      <c r="Q441" s="175" t="str">
        <v>KEDW 200055Z 21004KT 70SM CLR 34/M01 A3004 RMK AO2A SLP153 T03391007</v>
      </c>
    </row>
    <row r="442" hidden="0">
      <c r="A442" s="150" t="str">
        <v>2026-03-20 01:00 UTC</v>
      </c>
      <c r="B442" s="155" t="str">
        <v>2026-03-20 01:55 UTC</v>
      </c>
      <c r="C442" s="155" t="str">
        <v>2026-03-19 18:55 PDT</v>
      </c>
      <c r="D442" s="155" t="str">
        <v>2026-03-19</v>
      </c>
      <c r="E442" s="155" t="str">
        <v>March</v>
      </c>
      <c r="F442" s="154" t="str">
        <v>Accepted</v>
      </c>
      <c r="G442" s="155" t="str">
        <v>000</v>
      </c>
      <c r="H442" s="153" t="n">
        <v>0</v>
      </c>
      <c r="I442" s="155" t="str">
        <v>Calm</v>
      </c>
      <c r="J442" s="153" t="n">
        <v>180</v>
      </c>
      <c r="K442" s="155" t="str">
        <v>Calm</v>
      </c>
      <c r="L442" s="153" t="n">
        <v>0</v>
      </c>
      <c r="M442" s="153" t="n">
        <f>IF(F442="Accepted",L442*1.150779448,"")</f>
        <v>0</v>
      </c>
      <c r="N442" s="163"/>
      <c r="O442" s="163"/>
      <c r="P442" s="163" t="str">
        <f>IF(F442&lt;&gt;"Accepted","",IF(AND(N442="",O442=""),"",MAX(N442,O442)*1.150779448))</f>
      </c>
      <c r="Q442" s="175" t="str">
        <v>KEDW 200155Z 00000KT 60SM CLR 30/05 A3004 RMK AO2A SLP155 T02970050</v>
      </c>
    </row>
    <row r="443" hidden="0">
      <c r="A443" s="150" t="str">
        <v>2026-03-20 02:00 UTC</v>
      </c>
      <c r="B443" s="155" t="str">
        <v>2026-03-20 02:55 UTC</v>
      </c>
      <c r="C443" s="155" t="str">
        <v>2026-03-19 19:55 PDT</v>
      </c>
      <c r="D443" s="155" t="str">
        <v>2026-03-19</v>
      </c>
      <c r="E443" s="155" t="str">
        <v>March</v>
      </c>
      <c r="F443" s="154" t="str">
        <v>Accepted</v>
      </c>
      <c r="G443" s="155" t="str">
        <v>000</v>
      </c>
      <c r="H443" s="153" t="n">
        <v>0</v>
      </c>
      <c r="I443" s="155" t="str">
        <v>Calm</v>
      </c>
      <c r="J443" s="153" t="n">
        <v>180</v>
      </c>
      <c r="K443" s="155" t="str">
        <v>Calm</v>
      </c>
      <c r="L443" s="153" t="n">
        <v>0</v>
      </c>
      <c r="M443" s="153" t="n">
        <f>IF(F443="Accepted",L443*1.150779448,"")</f>
        <v>0</v>
      </c>
      <c r="N443" s="163"/>
      <c r="O443" s="163"/>
      <c r="P443" s="163" t="str">
        <f>IF(F443&lt;&gt;"Accepted","",IF(AND(N443="",O443=""),"",MAX(N443,O443)*1.150779448))</f>
      </c>
      <c r="Q443" s="175" t="str">
        <v>KEDW 200255Z 00000KT 40SM CLR 28/05 A3004 RMK AO2A SLP156 T02750045 55002</v>
      </c>
    </row>
    <row r="444" hidden="0">
      <c r="A444" s="150" t="str">
        <v>2026-03-20 03:00 UTC</v>
      </c>
      <c r="B444" s="155" t="str">
        <v>2026-03-20 03:55 UTC</v>
      </c>
      <c r="C444" s="155" t="str">
        <v>2026-03-19 20:55 PDT</v>
      </c>
      <c r="D444" s="155" t="str">
        <v>2026-03-19</v>
      </c>
      <c r="E444" s="155" t="str">
        <v>March</v>
      </c>
      <c r="F444" s="154" t="str">
        <v>Accepted</v>
      </c>
      <c r="G444" s="155" t="str">
        <v>280</v>
      </c>
      <c r="H444" s="153" t="n">
        <v>280</v>
      </c>
      <c r="I444" s="155" t="str">
        <v>W</v>
      </c>
      <c r="J444" s="153" t="n">
        <v>100</v>
      </c>
      <c r="K444" s="155" t="str">
        <v>E</v>
      </c>
      <c r="L444" s="153" t="n">
        <v>3</v>
      </c>
      <c r="M444" s="153" t="n">
        <f>IF(F444="Accepted",L444*1.150779448,"")</f>
        <v>3.452338344</v>
      </c>
      <c r="N444" s="163"/>
      <c r="O444" s="163"/>
      <c r="P444" s="163" t="str">
        <f>IF(F444&lt;&gt;"Accepted","",IF(AND(N444="",O444=""),"",MAX(N444,O444)*1.150779448))</f>
      </c>
      <c r="Q444" s="175" t="str">
        <v>KEDW 200355Z 28003KT 40SM CLR 23/07 A3006 RMK AO2A SLP164 T02290066</v>
      </c>
    </row>
    <row r="445" hidden="0">
      <c r="A445" s="150" t="str">
        <v>2026-03-20 04:00 UTC</v>
      </c>
      <c r="B445" s="155" t="str">
        <v>2026-03-20 04:55 UTC</v>
      </c>
      <c r="C445" s="155" t="str">
        <v>2026-03-19 21:55 PDT</v>
      </c>
      <c r="D445" s="155" t="str">
        <v>2026-03-19</v>
      </c>
      <c r="E445" s="155" t="str">
        <v>March</v>
      </c>
      <c r="F445" s="154" t="str">
        <v>Accepted</v>
      </c>
      <c r="G445" s="155" t="str">
        <v>200</v>
      </c>
      <c r="H445" s="153" t="n">
        <v>200</v>
      </c>
      <c r="I445" s="155" t="str">
        <v>S</v>
      </c>
      <c r="J445" s="153" t="n">
        <v>20</v>
      </c>
      <c r="K445" s="155" t="str">
        <v>N</v>
      </c>
      <c r="L445" s="153" t="n">
        <v>6</v>
      </c>
      <c r="M445" s="153" t="n">
        <f>IF(F445="Accepted",L445*1.150779448,"")</f>
        <v>6.904676688</v>
      </c>
      <c r="N445" s="163"/>
      <c r="O445" s="163"/>
      <c r="P445" s="163" t="str">
        <f>IF(F445&lt;&gt;"Accepted","",IF(AND(N445="",O445=""),"",MAX(N445,O445)*1.150779448))</f>
      </c>
      <c r="Q445" s="175" t="str">
        <v>KEDW 200455Z 20006KT 40SM CLR 19/09 A3007 RMK AO2A SLP168 T01920085</v>
      </c>
    </row>
    <row r="446" hidden="0">
      <c r="A446" s="150" t="str">
        <v>2026-03-20 05:00 UTC</v>
      </c>
      <c r="B446" s="155" t="str">
        <v>2026-03-20 05:55 UTC</v>
      </c>
      <c r="C446" s="155" t="str">
        <v>2026-03-19 22:55 PDT</v>
      </c>
      <c r="D446" s="155" t="str">
        <v>2026-03-19</v>
      </c>
      <c r="E446" s="155" t="str">
        <v>March</v>
      </c>
      <c r="F446" s="154" t="str">
        <v>Accepted</v>
      </c>
      <c r="G446" s="155" t="str">
        <v>230</v>
      </c>
      <c r="H446" s="153" t="n">
        <v>230</v>
      </c>
      <c r="I446" s="155" t="str">
        <v>SW</v>
      </c>
      <c r="J446" s="153" t="n">
        <v>50</v>
      </c>
      <c r="K446" s="155" t="str">
        <v>NE</v>
      </c>
      <c r="L446" s="153" t="n">
        <v>5</v>
      </c>
      <c r="M446" s="153" t="n">
        <f>IF(F446="Accepted",L446*1.150779448,"")</f>
        <v>5.75389724</v>
      </c>
      <c r="N446" s="163"/>
      <c r="O446" s="163"/>
      <c r="P446" s="163" t="str">
        <f>IF(F446&lt;&gt;"Accepted","",IF(AND(N446="",O446=""),"",MAX(N446,O446)*1.150779448))</f>
      </c>
      <c r="Q446" s="175" t="str">
        <v>KEDW 200555Z AUTO 23005KT 10SM CLR 18/10 A3008 RMK AO2 SLP169 T01760100 10347 20176 52014 $</v>
      </c>
    </row>
    <row r="447" hidden="0">
      <c r="A447" s="150" t="str">
        <v>2026-03-20 06:00 UTC</v>
      </c>
      <c r="B447" s="155" t="str">
        <v>2026-03-20 06:55 UTC</v>
      </c>
      <c r="C447" s="155" t="str">
        <v>2026-03-19 23:55 PDT</v>
      </c>
      <c r="D447" s="155" t="str">
        <v>2026-03-19</v>
      </c>
      <c r="E447" s="155" t="str">
        <v>March</v>
      </c>
      <c r="F447" s="154" t="str">
        <v>Accepted</v>
      </c>
      <c r="G447" s="155" t="str">
        <v>240</v>
      </c>
      <c r="H447" s="153" t="n">
        <v>240</v>
      </c>
      <c r="I447" s="155" t="str">
        <v>SW</v>
      </c>
      <c r="J447" s="153" t="n">
        <v>60</v>
      </c>
      <c r="K447" s="155" t="str">
        <v>NE</v>
      </c>
      <c r="L447" s="153" t="n">
        <v>5</v>
      </c>
      <c r="M447" s="153" t="n">
        <f>IF(F447="Accepted",L447*1.150779448,"")</f>
        <v>5.75389724</v>
      </c>
      <c r="N447" s="163"/>
      <c r="O447" s="163"/>
      <c r="P447" s="163" t="str">
        <f>IF(F447&lt;&gt;"Accepted","",IF(AND(N447="",O447=""),"",MAX(N447,O447)*1.150779448))</f>
      </c>
      <c r="Q447" s="175" t="str">
        <v>KEDW 200655Z AUTO 24005KT 10SM CLR 16/10 A3009 RMK AO2 SLP171 T01620098 $</v>
      </c>
    </row>
    <row r="448" hidden="0">
      <c r="A448" s="150" t="str">
        <v>2026-03-20 07:00 UTC</v>
      </c>
      <c r="B448" s="155" t="str">
        <v>2026-03-20 07:55 UTC</v>
      </c>
      <c r="C448" s="155" t="str">
        <v>2026-03-20 00:55 PDT</v>
      </c>
      <c r="D448" s="155" t="str">
        <v>2026-03-20</v>
      </c>
      <c r="E448" s="155" t="str">
        <v>March</v>
      </c>
      <c r="F448" s="154" t="str">
        <v>Accepted</v>
      </c>
      <c r="G448" s="155" t="str">
        <v>220</v>
      </c>
      <c r="H448" s="153" t="n">
        <v>220</v>
      </c>
      <c r="I448" s="155" t="str">
        <v>SW</v>
      </c>
      <c r="J448" s="153" t="n">
        <v>40</v>
      </c>
      <c r="K448" s="155" t="str">
        <v>NE</v>
      </c>
      <c r="L448" s="153" t="n">
        <v>6</v>
      </c>
      <c r="M448" s="153" t="n">
        <f>IF(F448="Accepted",L448*1.150779448,"")</f>
        <v>6.904676688</v>
      </c>
      <c r="N448" s="163"/>
      <c r="O448" s="163"/>
      <c r="P448" s="163" t="str">
        <f>IF(F448&lt;&gt;"Accepted","",IF(AND(N448="",O448=""),"",MAX(N448,O448)*1.150779448))</f>
      </c>
      <c r="Q448" s="175" t="str">
        <v>KEDW 200755Z AUTO 22006KT 10SM CLR 15/10 A3009 RMK AO2 SLP171 T01520095 403470109 $</v>
      </c>
    </row>
    <row r="449" hidden="0">
      <c r="A449" s="150" t="str">
        <v>2026-03-20 08:00 UTC</v>
      </c>
      <c r="B449" s="155" t="str">
        <v>2026-03-20 08:55 UTC</v>
      </c>
      <c r="C449" s="155" t="str">
        <v>2026-03-20 01:55 PDT</v>
      </c>
      <c r="D449" s="155" t="str">
        <v>2026-03-20</v>
      </c>
      <c r="E449" s="155" t="str">
        <v>March</v>
      </c>
      <c r="F449" s="154" t="str">
        <v>Accepted</v>
      </c>
      <c r="G449" s="155" t="str">
        <v>000</v>
      </c>
      <c r="H449" s="153" t="n">
        <v>0</v>
      </c>
      <c r="I449" s="155" t="str">
        <v>Calm</v>
      </c>
      <c r="J449" s="153" t="n">
        <v>180</v>
      </c>
      <c r="K449" s="155" t="str">
        <v>Calm</v>
      </c>
      <c r="L449" s="153" t="n">
        <v>0</v>
      </c>
      <c r="M449" s="153" t="n">
        <f>IF(F449="Accepted",L449*1.150779448,"")</f>
        <v>0</v>
      </c>
      <c r="N449" s="163"/>
      <c r="O449" s="163"/>
      <c r="P449" s="163" t="str">
        <f>IF(F449&lt;&gt;"Accepted","",IF(AND(N449="",O449=""),"",MAX(N449,O449)*1.150779448))</f>
      </c>
      <c r="Q449" s="175" t="str">
        <v>KEDW 200855Z AUTO 00000KT 10SM CLR 13/08 A3009 RMK AO2 SLP171 T01300083 50002 $</v>
      </c>
    </row>
    <row r="450" hidden="0">
      <c r="A450" s="150" t="str">
        <v>2026-03-20 09:00 UTC</v>
      </c>
      <c r="B450" s="155" t="str">
        <v>2026-03-20 09:55 UTC</v>
      </c>
      <c r="C450" s="155" t="str">
        <v>2026-03-20 02:55 PDT</v>
      </c>
      <c r="D450" s="155" t="str">
        <v>2026-03-20</v>
      </c>
      <c r="E450" s="155" t="str">
        <v>March</v>
      </c>
      <c r="F450" s="154" t="str">
        <v>Accepted</v>
      </c>
      <c r="G450" s="155" t="str">
        <v>000</v>
      </c>
      <c r="H450" s="153" t="n">
        <v>0</v>
      </c>
      <c r="I450" s="155" t="str">
        <v>Calm</v>
      </c>
      <c r="J450" s="153" t="n">
        <v>180</v>
      </c>
      <c r="K450" s="155" t="str">
        <v>Calm</v>
      </c>
      <c r="L450" s="153" t="n">
        <v>0</v>
      </c>
      <c r="M450" s="153" t="n">
        <f>IF(F450="Accepted",L450*1.150779448,"")</f>
        <v>0</v>
      </c>
      <c r="N450" s="163"/>
      <c r="O450" s="163"/>
      <c r="P450" s="163" t="str">
        <f>IF(F450&lt;&gt;"Accepted","",IF(AND(N450="",O450=""),"",MAX(N450,O450)*1.150779448))</f>
      </c>
      <c r="Q450" s="175" t="str">
        <v>KEDW 200955Z AUTO 00000KT 10SM CLR 13/08 A3008 RMK AO2 SLP166 T01310082 $</v>
      </c>
    </row>
    <row r="451" hidden="0">
      <c r="A451" s="150" t="str">
        <v>2026-03-20 10:00 UTC</v>
      </c>
      <c r="B451" s="155" t="str">
        <v>2026-03-20 10:55 UTC</v>
      </c>
      <c r="C451" s="155" t="str">
        <v>2026-03-20 03:55 PDT</v>
      </c>
      <c r="D451" s="155" t="str">
        <v>2026-03-20</v>
      </c>
      <c r="E451" s="155" t="str">
        <v>March</v>
      </c>
      <c r="F451" s="154" t="str">
        <v>Accepted</v>
      </c>
      <c r="G451" s="155" t="str">
        <v>000</v>
      </c>
      <c r="H451" s="153" t="n">
        <v>0</v>
      </c>
      <c r="I451" s="155" t="str">
        <v>Calm</v>
      </c>
      <c r="J451" s="153" t="n">
        <v>180</v>
      </c>
      <c r="K451" s="155" t="str">
        <v>Calm</v>
      </c>
      <c r="L451" s="153" t="n">
        <v>0</v>
      </c>
      <c r="M451" s="153" t="n">
        <f>IF(F451="Accepted",L451*1.150779448,"")</f>
        <v>0</v>
      </c>
      <c r="N451" s="163"/>
      <c r="O451" s="163"/>
      <c r="P451" s="163" t="str">
        <f>IF(F451&lt;&gt;"Accepted","",IF(AND(N451="",O451=""),"",MAX(N451,O451)*1.150779448))</f>
      </c>
      <c r="Q451" s="175" t="str">
        <v>KEDW 201055Z AUTO 00000KT 10SM CLR 13/08 A3007 RMK AO2 SLP163 T01280079 $</v>
      </c>
    </row>
    <row r="452" hidden="0">
      <c r="A452" s="150" t="str">
        <v>2026-03-20 11:00 UTC</v>
      </c>
      <c r="B452" s="155" t="str">
        <v>2026-03-20 11:55 UTC</v>
      </c>
      <c r="C452" s="155" t="str">
        <v>2026-03-20 04:55 PDT</v>
      </c>
      <c r="D452" s="155" t="str">
        <v>2026-03-20</v>
      </c>
      <c r="E452" s="155" t="str">
        <v>March</v>
      </c>
      <c r="F452" s="154" t="str">
        <v>Accepted</v>
      </c>
      <c r="G452" s="155" t="str">
        <v>000</v>
      </c>
      <c r="H452" s="153" t="n">
        <v>0</v>
      </c>
      <c r="I452" s="155" t="str">
        <v>Calm</v>
      </c>
      <c r="J452" s="153" t="n">
        <v>180</v>
      </c>
      <c r="K452" s="155" t="str">
        <v>Calm</v>
      </c>
      <c r="L452" s="153" t="n">
        <v>0</v>
      </c>
      <c r="M452" s="153" t="n">
        <f>IF(F452="Accepted",L452*1.150779448,"")</f>
        <v>0</v>
      </c>
      <c r="N452" s="163"/>
      <c r="O452" s="163"/>
      <c r="P452" s="163" t="str">
        <f>IF(F452&lt;&gt;"Accepted","",IF(AND(N452="",O452=""),"",MAX(N452,O452)*1.150779448))</f>
      </c>
      <c r="Q452" s="175" t="str">
        <v>KEDW 201155Z AUTO 00000KT 10SM CLR 13/07 A3007 RMK AO2 SLP163 T01270074 10175 20117 57007 $</v>
      </c>
    </row>
    <row r="453" hidden="0">
      <c r="A453" s="150" t="str">
        <v>2026-03-20 12:00 UTC</v>
      </c>
      <c r="B453" s="155" t="str">
        <v>2026-03-20 12:55 UTC</v>
      </c>
      <c r="C453" s="155" t="str">
        <v>2026-03-20 05:55 PDT</v>
      </c>
      <c r="D453" s="155" t="str">
        <v>2026-03-20</v>
      </c>
      <c r="E453" s="155" t="str">
        <v>March</v>
      </c>
      <c r="F453" s="154" t="str">
        <v>Accepted</v>
      </c>
      <c r="G453" s="155" t="str">
        <v>000</v>
      </c>
      <c r="H453" s="153" t="n">
        <v>0</v>
      </c>
      <c r="I453" s="155" t="str">
        <v>Calm</v>
      </c>
      <c r="J453" s="153" t="n">
        <v>180</v>
      </c>
      <c r="K453" s="155" t="str">
        <v>Calm</v>
      </c>
      <c r="L453" s="153" t="n">
        <v>0</v>
      </c>
      <c r="M453" s="153" t="n">
        <f>IF(F453="Accepted",L453*1.150779448,"")</f>
        <v>0</v>
      </c>
      <c r="N453" s="163"/>
      <c r="O453" s="163"/>
      <c r="P453" s="163" t="str">
        <f>IF(F453&lt;&gt;"Accepted","",IF(AND(N453="",O453=""),"",MAX(N453,O453)*1.150779448))</f>
      </c>
      <c r="Q453" s="175" t="str">
        <v>KEDW 201255Z 00000KT 40SM CLR 11/07 A3007 RMK AO2A SLP164 T01050066</v>
      </c>
    </row>
    <row r="454" hidden="0">
      <c r="A454" s="150" t="str">
        <v>2026-03-20 13:00 UTC</v>
      </c>
      <c r="B454" s="155" t="str">
        <v>2026-03-20 13:55 UTC</v>
      </c>
      <c r="C454" s="155" t="str">
        <v>2026-03-20 06:55 PDT</v>
      </c>
      <c r="D454" s="155" t="str">
        <v>2026-03-20</v>
      </c>
      <c r="E454" s="155" t="str">
        <v>March</v>
      </c>
      <c r="F454" s="154" t="str">
        <v>Accepted</v>
      </c>
      <c r="G454" s="155" t="str">
        <v>000</v>
      </c>
      <c r="H454" s="153" t="n">
        <v>0</v>
      </c>
      <c r="I454" s="155" t="str">
        <v>Calm</v>
      </c>
      <c r="J454" s="153" t="n">
        <v>180</v>
      </c>
      <c r="K454" s="155" t="str">
        <v>Calm</v>
      </c>
      <c r="L454" s="153" t="n">
        <v>0</v>
      </c>
      <c r="M454" s="153" t="n">
        <f>IF(F454="Accepted",L454*1.150779448,"")</f>
        <v>0</v>
      </c>
      <c r="N454" s="163"/>
      <c r="O454" s="163"/>
      <c r="P454" s="163" t="str">
        <f>IF(F454&lt;&gt;"Accepted","",IF(AND(N454="",O454=""),"",MAX(N454,O454)*1.150779448))</f>
      </c>
      <c r="Q454" s="175" t="str">
        <v>KEDW 201355Z 00000KT 50SM CLR 11/05 A3008 RMK AO2A SLP170 T01050046</v>
      </c>
    </row>
    <row r="455" hidden="0">
      <c r="A455" s="150" t="str">
        <v>2026-03-20 14:00 UTC</v>
      </c>
      <c r="B455" s="155" t="str">
        <v>2026-03-20 14:55 UTC</v>
      </c>
      <c r="C455" s="155" t="str">
        <v>2026-03-20 07:55 PDT</v>
      </c>
      <c r="D455" s="155" t="str">
        <v>2026-03-20</v>
      </c>
      <c r="E455" s="155" t="str">
        <v>March</v>
      </c>
      <c r="F455" s="154" t="str">
        <v>Accepted</v>
      </c>
      <c r="G455" s="155" t="str">
        <v>000</v>
      </c>
      <c r="H455" s="153" t="n">
        <v>0</v>
      </c>
      <c r="I455" s="155" t="str">
        <v>Calm</v>
      </c>
      <c r="J455" s="153" t="n">
        <v>180</v>
      </c>
      <c r="K455" s="155" t="str">
        <v>Calm</v>
      </c>
      <c r="L455" s="153" t="n">
        <v>0</v>
      </c>
      <c r="M455" s="153" t="n">
        <f>IF(F455="Accepted",L455*1.150779448,"")</f>
        <v>0</v>
      </c>
      <c r="N455" s="163"/>
      <c r="O455" s="163"/>
      <c r="P455" s="163" t="str">
        <f>IF(F455&lt;&gt;"Accepted","",IF(AND(N455="",O455=""),"",MAX(N455,O455)*1.150779448))</f>
      </c>
      <c r="Q455" s="175" t="str">
        <v>KEDW 201455Z 00000KT 40SM CLR 12/06 A3009 RMK AO2A SLP173 T01200063 52008</v>
      </c>
    </row>
    <row r="456" hidden="0">
      <c r="A456" s="150" t="str">
        <v>2026-03-20 15:00 UTC</v>
      </c>
      <c r="B456" s="155" t="str">
        <v>2026-03-20 15:55 UTC</v>
      </c>
      <c r="C456" s="155" t="str">
        <v>2026-03-20 08:55 PDT</v>
      </c>
      <c r="D456" s="155" t="str">
        <v>2026-03-20</v>
      </c>
      <c r="E456" s="155" t="str">
        <v>March</v>
      </c>
      <c r="F456" s="154" t="str">
        <v>Accepted</v>
      </c>
      <c r="G456" s="155" t="str">
        <v>000</v>
      </c>
      <c r="H456" s="153" t="n">
        <v>0</v>
      </c>
      <c r="I456" s="155" t="str">
        <v>Calm</v>
      </c>
      <c r="J456" s="153" t="n">
        <v>180</v>
      </c>
      <c r="K456" s="155" t="str">
        <v>Calm</v>
      </c>
      <c r="L456" s="153" t="n">
        <v>0</v>
      </c>
      <c r="M456" s="153" t="n">
        <f>IF(F456="Accepted",L456*1.150779448,"")</f>
        <v>0</v>
      </c>
      <c r="N456" s="163"/>
      <c r="O456" s="163"/>
      <c r="P456" s="163" t="str">
        <f>IF(F456&lt;&gt;"Accepted","",IF(AND(N456="",O456=""),"",MAX(N456,O456)*1.150779448))</f>
      </c>
      <c r="Q456" s="175" t="str">
        <v>KEDW 201555Z 00000KT 40SM CLR 16/09 A3010 RMK AO2A SLP178 T01620087</v>
      </c>
    </row>
    <row r="457" hidden="0">
      <c r="A457" s="150" t="str">
        <v>2026-03-20 16:00 UTC</v>
      </c>
      <c r="B457" s="155" t="str">
        <v>2026-03-20 16:55 UTC</v>
      </c>
      <c r="C457" s="155" t="str">
        <v>2026-03-20 09:55 PDT</v>
      </c>
      <c r="D457" s="155" t="str">
        <v>2026-03-20</v>
      </c>
      <c r="E457" s="155" t="str">
        <v>March</v>
      </c>
      <c r="F457" s="154" t="str">
        <v>Accepted</v>
      </c>
      <c r="G457" s="155" t="str">
        <v>000</v>
      </c>
      <c r="H457" s="153" t="n">
        <v>0</v>
      </c>
      <c r="I457" s="155" t="str">
        <v>Calm</v>
      </c>
      <c r="J457" s="153" t="n">
        <v>180</v>
      </c>
      <c r="K457" s="155" t="str">
        <v>Calm</v>
      </c>
      <c r="L457" s="153" t="n">
        <v>0</v>
      </c>
      <c r="M457" s="153" t="n">
        <f>IF(F457="Accepted",L457*1.150779448,"")</f>
        <v>0</v>
      </c>
      <c r="N457" s="163"/>
      <c r="O457" s="163"/>
      <c r="P457" s="163" t="str">
        <f>IF(F457&lt;&gt;"Accepted","",IF(AND(N457="",O457=""),"",MAX(N457,O457)*1.150779448))</f>
      </c>
      <c r="Q457" s="175" t="str">
        <v>KEDW 201655Z 00000KT 40SM CLR 20/09 A3010 RMK AO2A SLP177 T02010093</v>
      </c>
    </row>
    <row r="458" hidden="0">
      <c r="A458" s="150" t="str">
        <v>2026-03-20 17:00 UTC</v>
      </c>
      <c r="B458" s="155" t="str">
        <v>2026-03-20 17:55 UTC</v>
      </c>
      <c r="C458" s="155" t="str">
        <v>2026-03-20 10:55 PDT</v>
      </c>
      <c r="D458" s="155" t="str">
        <v>2026-03-20</v>
      </c>
      <c r="E458" s="155" t="str">
        <v>March</v>
      </c>
      <c r="F458" s="154" t="str">
        <v>Accepted</v>
      </c>
      <c r="G458" s="155" t="str">
        <v>030</v>
      </c>
      <c r="H458" s="153" t="n">
        <v>30</v>
      </c>
      <c r="I458" s="155" t="str">
        <v>NE</v>
      </c>
      <c r="J458" s="153" t="n">
        <v>210</v>
      </c>
      <c r="K458" s="155" t="str">
        <v>SW</v>
      </c>
      <c r="L458" s="153" t="n">
        <v>3</v>
      </c>
      <c r="M458" s="153" t="n">
        <f>IF(F458="Accepted",L458*1.150779448,"")</f>
        <v>3.452338344</v>
      </c>
      <c r="N458" s="163"/>
      <c r="O458" s="163"/>
      <c r="P458" s="163" t="str">
        <f>IF(F458&lt;&gt;"Accepted","",IF(AND(N458="",O458=""),"",MAX(N458,O458)*1.150779448))</f>
      </c>
      <c r="Q458" s="175" t="str">
        <v>KEDW 201755Z 03003KT 40SM CLR 24/08 A3009 RMK AO2A SLP172 T02360080 10236 20097 50001</v>
      </c>
    </row>
    <row r="459" hidden="0">
      <c r="A459" s="150" t="str">
        <v>2026-03-20 18:00 UTC</v>
      </c>
      <c r="B459" s="155" t="str">
        <v>2026-03-20 18:55 UTC</v>
      </c>
      <c r="C459" s="155" t="str">
        <v>2026-03-20 11:55 PDT</v>
      </c>
      <c r="D459" s="155" t="str">
        <v>2026-03-20</v>
      </c>
      <c r="E459" s="155" t="str">
        <v>March</v>
      </c>
      <c r="F459" s="154" t="str">
        <v>Accepted</v>
      </c>
      <c r="G459" s="155" t="str">
        <v>000</v>
      </c>
      <c r="H459" s="153" t="n">
        <v>0</v>
      </c>
      <c r="I459" s="155" t="str">
        <v>Calm</v>
      </c>
      <c r="J459" s="153" t="n">
        <v>180</v>
      </c>
      <c r="K459" s="155" t="str">
        <v>Calm</v>
      </c>
      <c r="L459" s="153" t="n">
        <v>0</v>
      </c>
      <c r="M459" s="153" t="n">
        <f>IF(F459="Accepted",L459*1.150779448,"")</f>
        <v>0</v>
      </c>
      <c r="N459" s="163"/>
      <c r="O459" s="163"/>
      <c r="P459" s="163" t="str">
        <f>IF(F459&lt;&gt;"Accepted","",IF(AND(N459="",O459=""),"",MAX(N459,O459)*1.150779448))</f>
      </c>
      <c r="Q459" s="175" t="str">
        <v>KEDW 201855Z COR 00000KT 40SM CLR 27/09 A3008 RMK AO2A SLP167 T02680087 COR 2008</v>
      </c>
    </row>
    <row r="460" hidden="0">
      <c r="A460" s="150" t="str">
        <v>2026-03-20 19:00 UTC</v>
      </c>
      <c r="B460" s="155" t="str">
        <v>2026-03-20 19:55 UTC</v>
      </c>
      <c r="C460" s="155" t="str">
        <v>2026-03-20 12:55 PDT</v>
      </c>
      <c r="D460" s="155" t="str">
        <v>2026-03-20</v>
      </c>
      <c r="E460" s="155" t="str">
        <v>March</v>
      </c>
      <c r="F460" s="154" t="str">
        <v>Accepted</v>
      </c>
      <c r="G460" s="155" t="str">
        <v>020</v>
      </c>
      <c r="H460" s="153" t="n">
        <v>20</v>
      </c>
      <c r="I460" s="155" t="str">
        <v>N</v>
      </c>
      <c r="J460" s="153" t="n">
        <v>200</v>
      </c>
      <c r="K460" s="155" t="str">
        <v>S</v>
      </c>
      <c r="L460" s="153" t="n">
        <v>3</v>
      </c>
      <c r="M460" s="153" t="n">
        <f>IF(F460="Accepted",L460*1.150779448,"")</f>
        <v>3.452338344</v>
      </c>
      <c r="N460" s="163"/>
      <c r="O460" s="163"/>
      <c r="P460" s="163" t="str">
        <f>IF(F460&lt;&gt;"Accepted","",IF(AND(N460="",O460=""),"",MAX(N460,O460)*1.150779448))</f>
      </c>
      <c r="Q460" s="175" t="str">
        <v>KEDW 201955Z 02003KT 40SM CLR 30/03 A3006 RMK AO2A SLP159 T03020032</v>
      </c>
    </row>
    <row r="461" hidden="0">
      <c r="A461" s="150" t="str">
        <v>2026-03-20 20:00 UTC</v>
      </c>
      <c r="B461" s="155" t="str">
        <v>2026-03-20 20:55 UTC</v>
      </c>
      <c r="C461" s="155" t="str">
        <v>2026-03-20 13:55 PDT</v>
      </c>
      <c r="D461" s="155" t="str">
        <v>2026-03-20</v>
      </c>
      <c r="E461" s="155" t="str">
        <v>March</v>
      </c>
      <c r="F461" s="154" t="str">
        <v>Accepted</v>
      </c>
      <c r="G461" s="155" t="str">
        <v>000</v>
      </c>
      <c r="H461" s="153" t="n">
        <v>0</v>
      </c>
      <c r="I461" s="155" t="str">
        <v>Calm</v>
      </c>
      <c r="J461" s="153" t="n">
        <v>180</v>
      </c>
      <c r="K461" s="155" t="str">
        <v>Calm</v>
      </c>
      <c r="L461" s="153" t="n">
        <v>0</v>
      </c>
      <c r="M461" s="153" t="n">
        <f>IF(F461="Accepted",L461*1.150779448,"")</f>
        <v>0</v>
      </c>
      <c r="N461" s="163"/>
      <c r="O461" s="163"/>
      <c r="P461" s="163" t="str">
        <f>IF(F461&lt;&gt;"Accepted","",IF(AND(N461="",O461=""),"",MAX(N461,O461)*1.150779448))</f>
      </c>
      <c r="Q461" s="175" t="str">
        <v>KEDW 202055Z COR 00000KT 70SM CLR 33/M00 A3002 RMK AO2A SLP146 T03291003 57024 COR 2106</v>
      </c>
    </row>
    <row r="462" hidden="0">
      <c r="A462" s="150" t="str">
        <v>2026-03-20 21:00 UTC</v>
      </c>
      <c r="B462" s="155" t="str">
        <v>2026-03-20 21:55 UTC</v>
      </c>
      <c r="C462" s="155" t="str">
        <v>2026-03-20 14:55 PDT</v>
      </c>
      <c r="D462" s="155" t="str">
        <v>2026-03-20</v>
      </c>
      <c r="E462" s="155" t="str">
        <v>March</v>
      </c>
      <c r="F462" s="154" t="str">
        <v>Accepted</v>
      </c>
      <c r="G462" s="155" t="str">
        <v>080</v>
      </c>
      <c r="H462" s="153" t="n">
        <v>80</v>
      </c>
      <c r="I462" s="155" t="str">
        <v>E</v>
      </c>
      <c r="J462" s="153" t="n">
        <v>260</v>
      </c>
      <c r="K462" s="155" t="str">
        <v>W</v>
      </c>
      <c r="L462" s="153" t="n">
        <v>4</v>
      </c>
      <c r="M462" s="153" t="n">
        <f>IF(F462="Accepted",L462*1.150779448,"")</f>
        <v>4.603117792</v>
      </c>
      <c r="N462" s="163"/>
      <c r="O462" s="163"/>
      <c r="P462" s="163" t="str">
        <f>IF(F462&lt;&gt;"Accepted","",IF(AND(N462="",O462=""),"",MAX(N462,O462)*1.150779448))</f>
      </c>
      <c r="Q462" s="175" t="str">
        <v>KEDW 202155Z 08004KT 70SM CLR 35/M01 A2999 RMK AO2A SLP134 T03471014</v>
      </c>
    </row>
    <row r="463" hidden="0">
      <c r="A463" s="150" t="str">
        <v>2026-03-20 22:00 UTC</v>
      </c>
      <c r="B463" s="155" t="str">
        <v>2026-03-20 22:55 UTC</v>
      </c>
      <c r="C463" s="155" t="str">
        <v>2026-03-20 15:55 PDT</v>
      </c>
      <c r="D463" s="155" t="str">
        <v>2026-03-20</v>
      </c>
      <c r="E463" s="155" t="str">
        <v>March</v>
      </c>
      <c r="F463" s="154" t="str">
        <v>Accepted</v>
      </c>
      <c r="G463" s="155" t="str">
        <v>140</v>
      </c>
      <c r="H463" s="153" t="n">
        <v>140</v>
      </c>
      <c r="I463" s="155" t="str">
        <v>SE</v>
      </c>
      <c r="J463" s="153" t="n">
        <v>320</v>
      </c>
      <c r="K463" s="155" t="str">
        <v>NW</v>
      </c>
      <c r="L463" s="153" t="n">
        <v>3</v>
      </c>
      <c r="M463" s="153" t="n">
        <f>IF(F463="Accepted",L463*1.150779448,"")</f>
        <v>3.452338344</v>
      </c>
      <c r="N463" s="163"/>
      <c r="O463" s="163"/>
      <c r="P463" s="163" t="str">
        <f>IF(F463&lt;&gt;"Accepted","",IF(AND(N463="",O463=""),"",MAX(N463,O463)*1.150779448))</f>
      </c>
      <c r="Q463" s="175" t="str">
        <v>KEDW 202255Z 14003KT 70SM CLR 35/M04 A2997 RMK AO2A SLP127 T03491043</v>
      </c>
    </row>
    <row r="464" hidden="0">
      <c r="A464" s="150" t="str">
        <v>2026-03-20 23:00 UTC</v>
      </c>
      <c r="B464" s="155" t="str">
        <v>2026-03-20 23:55 UTC</v>
      </c>
      <c r="C464" s="155" t="str">
        <v>2026-03-20 16:55 PDT</v>
      </c>
      <c r="D464" s="155" t="str">
        <v>2026-03-20</v>
      </c>
      <c r="E464" s="155" t="str">
        <v>March</v>
      </c>
      <c r="F464" s="154" t="str">
        <v>Accepted</v>
      </c>
      <c r="G464" s="155" t="str">
        <v>260</v>
      </c>
      <c r="H464" s="153" t="n">
        <v>260</v>
      </c>
      <c r="I464" s="155" t="str">
        <v>W</v>
      </c>
      <c r="J464" s="153" t="n">
        <v>80</v>
      </c>
      <c r="K464" s="155" t="str">
        <v>E</v>
      </c>
      <c r="L464" s="153" t="n">
        <v>6</v>
      </c>
      <c r="M464" s="153" t="n">
        <f>IF(F464="Accepted",L464*1.150779448,"")</f>
        <v>6.904676688</v>
      </c>
      <c r="N464" s="163"/>
      <c r="O464" s="163"/>
      <c r="P464" s="163" t="str">
        <f>IF(F464&lt;&gt;"Accepted","",IF(AND(N464="",O464=""),"",MAX(N464,O464)*1.150779448))</f>
      </c>
      <c r="Q464" s="175" t="str">
        <v>KEDW 202355Z 26006KT 70SM CLR 35/M02 A2995 RMK AO2A SLP120 T03531024 10360 20233 57023</v>
      </c>
    </row>
    <row r="465" hidden="0">
      <c r="A465" s="150" t="str">
        <v>2026-03-21 00:00 UTC</v>
      </c>
      <c r="B465" s="155" t="str">
        <v>2026-03-21 00:55 UTC</v>
      </c>
      <c r="C465" s="155" t="str">
        <v>2026-03-20 17:55 PDT</v>
      </c>
      <c r="D465" s="155" t="str">
        <v>2026-03-20</v>
      </c>
      <c r="E465" s="155" t="str">
        <v>March</v>
      </c>
      <c r="F465" s="154" t="str">
        <v>Accepted</v>
      </c>
      <c r="G465" s="155" t="str">
        <v>250</v>
      </c>
      <c r="H465" s="153" t="n">
        <v>250</v>
      </c>
      <c r="I465" s="155" t="str">
        <v>W</v>
      </c>
      <c r="J465" s="153" t="n">
        <v>70</v>
      </c>
      <c r="K465" s="155" t="str">
        <v>E</v>
      </c>
      <c r="L465" s="153" t="n">
        <v>13</v>
      </c>
      <c r="M465" s="153" t="n">
        <f>IF(F465="Accepted",L465*1.150779448,"")</f>
        <v>14.960132824</v>
      </c>
      <c r="N465" s="163"/>
      <c r="O465" s="163"/>
      <c r="P465" s="163" t="str">
        <f>IF(F465&lt;&gt;"Accepted","",IF(AND(N465="",O465=""),"",MAX(N465,O465)*1.150779448))</f>
      </c>
      <c r="Q465" s="175" t="str">
        <v>KEDW 210055Z 25013KT 70SM CLR 34/M03 A2994 RMK AO2A SLP119 T03411033</v>
      </c>
    </row>
    <row r="466" hidden="0">
      <c r="A466" s="150" t="str">
        <v>2026-03-21 01:00 UTC</v>
      </c>
      <c r="B466" s="155" t="str">
        <v>2026-03-21 01:55 UTC</v>
      </c>
      <c r="C466" s="155" t="str">
        <v>2026-03-20 18:55 PDT</v>
      </c>
      <c r="D466" s="155" t="str">
        <v>2026-03-20</v>
      </c>
      <c r="E466" s="155" t="str">
        <v>March</v>
      </c>
      <c r="F466" s="154" t="str">
        <v>Accepted</v>
      </c>
      <c r="G466" s="155" t="str">
        <v>250</v>
      </c>
      <c r="H466" s="153" t="n">
        <v>250</v>
      </c>
      <c r="I466" s="155" t="str">
        <v>W</v>
      </c>
      <c r="J466" s="153" t="n">
        <v>70</v>
      </c>
      <c r="K466" s="155" t="str">
        <v>E</v>
      </c>
      <c r="L466" s="153" t="n">
        <v>11</v>
      </c>
      <c r="M466" s="153" t="n">
        <f>IF(F466="Accepted",L466*1.150779448,"")</f>
        <v>12.658573928</v>
      </c>
      <c r="N466" s="163"/>
      <c r="O466" s="163"/>
      <c r="P466" s="163" t="str">
        <f>IF(F466&lt;&gt;"Accepted","",IF(AND(N466="",O466=""),"",MAX(N466,O466)*1.150779448))</f>
      </c>
      <c r="Q466" s="175" t="str">
        <v>KEDW 210155Z 25011KT 60SM CLR 30/01 A2995 RMK AO2A SLP125 T03030008</v>
      </c>
    </row>
    <row r="467" hidden="0">
      <c r="A467" s="150" t="str">
        <v>2026-03-21 02:00 UTC</v>
      </c>
      <c r="B467" s="155" t="str">
        <v>2026-03-21 02:55 UTC</v>
      </c>
      <c r="C467" s="155" t="str">
        <v>2026-03-20 19:55 PDT</v>
      </c>
      <c r="D467" s="155" t="str">
        <v>2026-03-20</v>
      </c>
      <c r="E467" s="155" t="str">
        <v>March</v>
      </c>
      <c r="F467" s="154" t="str">
        <v>Accepted</v>
      </c>
      <c r="G467" s="155" t="str">
        <v>240</v>
      </c>
      <c r="H467" s="153" t="n">
        <v>240</v>
      </c>
      <c r="I467" s="155" t="str">
        <v>SW</v>
      </c>
      <c r="J467" s="153" t="n">
        <v>60</v>
      </c>
      <c r="K467" s="155" t="str">
        <v>NE</v>
      </c>
      <c r="L467" s="153" t="n">
        <v>9</v>
      </c>
      <c r="M467" s="153" t="n">
        <f>IF(F467="Accepted",L467*1.150779448,"")</f>
        <v>10.357015032</v>
      </c>
      <c r="N467" s="163"/>
      <c r="O467" s="163"/>
      <c r="P467" s="163" t="str">
        <f>IF(F467&lt;&gt;"Accepted","",IF(AND(N467="",O467=""),"",MAX(N467,O467)*1.150779448))</f>
      </c>
      <c r="Q467" s="175" t="str">
        <v>KEDW 210255Z 24009KT 40SM CLR 27/08 A2995 RMK AO2A SLP125 T02670077 53002</v>
      </c>
    </row>
    <row r="468" hidden="0">
      <c r="A468" s="150" t="str">
        <v>2026-03-21 03:00 UTC</v>
      </c>
      <c r="B468" s="155" t="str">
        <v>2026-03-21 03:55 UTC</v>
      </c>
      <c r="C468" s="155" t="str">
        <v>2026-03-20 20:55 PDT</v>
      </c>
      <c r="D468" s="155" t="str">
        <v>2026-03-20</v>
      </c>
      <c r="E468" s="155" t="str">
        <v>March</v>
      </c>
      <c r="F468" s="154" t="str">
        <v>Accepted</v>
      </c>
      <c r="G468" s="155" t="str">
        <v>230</v>
      </c>
      <c r="H468" s="153" t="n">
        <v>230</v>
      </c>
      <c r="I468" s="155" t="str">
        <v>SW</v>
      </c>
      <c r="J468" s="153" t="n">
        <v>50</v>
      </c>
      <c r="K468" s="155" t="str">
        <v>NE</v>
      </c>
      <c r="L468" s="153" t="n">
        <v>8</v>
      </c>
      <c r="M468" s="153" t="n">
        <f>IF(F468="Accepted",L468*1.150779448,"")</f>
        <v>9.206235584</v>
      </c>
      <c r="N468" s="163"/>
      <c r="O468" s="163"/>
      <c r="P468" s="163" t="str">
        <f>IF(F468&lt;&gt;"Accepted","",IF(AND(N468="",O468=""),"",MAX(N468,O468)*1.150779448))</f>
      </c>
      <c r="Q468" s="175" t="str">
        <v>KEDW 210355Z 23008KT 40SM CLR 24/07 A2997 RMK AO2A SLP132 T02370073</v>
      </c>
    </row>
    <row r="469" hidden="0">
      <c r="A469" s="150" t="str">
        <v>2026-03-21 04:00 UTC</v>
      </c>
      <c r="B469" s="155" t="str">
        <v>2026-03-21 04:55 UTC</v>
      </c>
      <c r="C469" s="155" t="str">
        <v>2026-03-20 21:55 PDT</v>
      </c>
      <c r="D469" s="155" t="str">
        <v>2026-03-20</v>
      </c>
      <c r="E469" s="155" t="str">
        <v>March</v>
      </c>
      <c r="F469" s="154" t="str">
        <v>Accepted</v>
      </c>
      <c r="G469" s="155" t="str">
        <v>170</v>
      </c>
      <c r="H469" s="153" t="n">
        <v>170</v>
      </c>
      <c r="I469" s="155" t="str">
        <v>S</v>
      </c>
      <c r="J469" s="153" t="n">
        <v>350</v>
      </c>
      <c r="K469" s="155" t="str">
        <v>N</v>
      </c>
      <c r="L469" s="153" t="n">
        <v>3</v>
      </c>
      <c r="M469" s="153" t="n">
        <f>IF(F469="Accepted",L469*1.150779448,"")</f>
        <v>3.452338344</v>
      </c>
      <c r="N469" s="163"/>
      <c r="O469" s="163"/>
      <c r="P469" s="163" t="str">
        <f>IF(F469&lt;&gt;"Accepted","",IF(AND(N469="",O469=""),"",MAX(N469,O469)*1.150779448))</f>
      </c>
      <c r="Q469" s="175" t="str">
        <v>KEDW 210455Z 17003KT 40SM CLR 20/07 A2998 RMK AO2A SLP135 T01980072</v>
      </c>
    </row>
    <row r="470" hidden="0">
      <c r="A470" s="150" t="str">
        <v>2026-03-21 05:00 UTC</v>
      </c>
      <c r="B470" s="155" t="str">
        <v>2026-03-21 05:55 UTC</v>
      </c>
      <c r="C470" s="155" t="str">
        <v>2026-03-20 22:55 PDT</v>
      </c>
      <c r="D470" s="155" t="str">
        <v>2026-03-20</v>
      </c>
      <c r="E470" s="155" t="str">
        <v>March</v>
      </c>
      <c r="F470" s="154" t="str">
        <v>Accepted</v>
      </c>
      <c r="G470" s="155" t="str">
        <v>220</v>
      </c>
      <c r="H470" s="153" t="n">
        <v>220</v>
      </c>
      <c r="I470" s="155" t="str">
        <v>SW</v>
      </c>
      <c r="J470" s="153" t="n">
        <v>40</v>
      </c>
      <c r="K470" s="155" t="str">
        <v>NE</v>
      </c>
      <c r="L470" s="153" t="n">
        <v>6</v>
      </c>
      <c r="M470" s="153" t="n">
        <f>IF(F470="Accepted",L470*1.150779448,"")</f>
        <v>6.904676688</v>
      </c>
      <c r="N470" s="163"/>
      <c r="O470" s="163"/>
      <c r="P470" s="163" t="str">
        <f>IF(F470&lt;&gt;"Accepted","",IF(AND(N470="",O470=""),"",MAX(N470,O470)*1.150779448))</f>
      </c>
      <c r="Q470" s="175" t="str">
        <v>KEDW 210555Z AUTO 22006KT 10SM CLR 18/08 A2998 RMK AO2 SLP134 T01750078 10354 20174 50008 $</v>
      </c>
    </row>
    <row r="471" hidden="0">
      <c r="A471" s="150" t="str">
        <v>2026-03-21 06:00 UTC</v>
      </c>
      <c r="B471" s="155" t="str">
        <v>2026-03-21 06:55 UTC</v>
      </c>
      <c r="C471" s="155" t="str">
        <v>2026-03-20 23:55 PDT</v>
      </c>
      <c r="D471" s="155" t="str">
        <v>2026-03-20</v>
      </c>
      <c r="E471" s="155" t="str">
        <v>March</v>
      </c>
      <c r="F471" s="154" t="str">
        <v>Accepted</v>
      </c>
      <c r="G471" s="155" t="str">
        <v>220</v>
      </c>
      <c r="H471" s="153" t="n">
        <v>220</v>
      </c>
      <c r="I471" s="155" t="str">
        <v>SW</v>
      </c>
      <c r="J471" s="153" t="n">
        <v>40</v>
      </c>
      <c r="K471" s="155" t="str">
        <v>NE</v>
      </c>
      <c r="L471" s="153" t="n">
        <v>5</v>
      </c>
      <c r="M471" s="153" t="n">
        <f>IF(F471="Accepted",L471*1.150779448,"")</f>
        <v>5.75389724</v>
      </c>
      <c r="N471" s="163"/>
      <c r="O471" s="163"/>
      <c r="P471" s="163" t="str">
        <f>IF(F471&lt;&gt;"Accepted","",IF(AND(N471="",O471=""),"",MAX(N471,O471)*1.150779448))</f>
      </c>
      <c r="Q471" s="175" t="str">
        <v>KEDW 210655Z AUTO 22005KT 10SM CLR 16/05 A2997 RMK AO2 SLP131 T01590052 $</v>
      </c>
    </row>
    <row r="472" hidden="0">
      <c r="A472" s="150" t="str">
        <v>2026-03-21 07:00 UTC</v>
      </c>
      <c r="B472" s="155" t="str">
        <v>2026-03-21 07:55 UTC</v>
      </c>
      <c r="C472" s="155" t="str">
        <v>2026-03-21 00:55 PDT</v>
      </c>
      <c r="D472" s="155" t="str">
        <v>2026-03-21</v>
      </c>
      <c r="E472" s="155" t="str">
        <v>March</v>
      </c>
      <c r="F472" s="154" t="str">
        <v>Accepted</v>
      </c>
      <c r="G472" s="155" t="str">
        <v>180</v>
      </c>
      <c r="H472" s="153" t="n">
        <v>180</v>
      </c>
      <c r="I472" s="155" t="str">
        <v>S</v>
      </c>
      <c r="J472" s="153" t="n">
        <v>0</v>
      </c>
      <c r="K472" s="155" t="str">
        <v>N</v>
      </c>
      <c r="L472" s="153" t="n">
        <v>10</v>
      </c>
      <c r="M472" s="153" t="n">
        <f>IF(F472="Accepted",L472*1.150779448,"")</f>
        <v>11.50779448</v>
      </c>
      <c r="N472" s="163"/>
      <c r="O472" s="163"/>
      <c r="P472" s="163" t="str">
        <f>IF(F472&lt;&gt;"Accepted","",IF(AND(N472="",O472=""),"",MAX(N472,O472)*1.150779448))</f>
      </c>
      <c r="Q472" s="175" t="str">
        <v>KEDW 210755Z AUTO 18010KT 10SM CLR 18/03 A2997 RMK AO2 SLP127 T01750030 403600097 $</v>
      </c>
    </row>
    <row r="473" hidden="0">
      <c r="A473" s="150" t="str">
        <v>2026-03-21 08:00 UTC</v>
      </c>
      <c r="B473" s="155" t="str">
        <v>2026-03-21 08:55 UTC</v>
      </c>
      <c r="C473" s="155" t="str">
        <v>2026-03-21 01:55 PDT</v>
      </c>
      <c r="D473" s="155" t="str">
        <v>2026-03-21</v>
      </c>
      <c r="E473" s="155" t="str">
        <v>March</v>
      </c>
      <c r="F473" s="154" t="str">
        <v>Accepted</v>
      </c>
      <c r="G473" s="155" t="str">
        <v>000</v>
      </c>
      <c r="H473" s="153" t="n">
        <v>0</v>
      </c>
      <c r="I473" s="155" t="str">
        <v>Calm</v>
      </c>
      <c r="J473" s="153" t="n">
        <v>180</v>
      </c>
      <c r="K473" s="155" t="str">
        <v>Calm</v>
      </c>
      <c r="L473" s="153" t="n">
        <v>0</v>
      </c>
      <c r="M473" s="153" t="n">
        <f>IF(F473="Accepted",L473*1.150779448,"")</f>
        <v>0</v>
      </c>
      <c r="N473" s="163"/>
      <c r="O473" s="163"/>
      <c r="P473" s="163" t="str">
        <f>IF(F473&lt;&gt;"Accepted","",IF(AND(N473="",O473=""),"",MAX(N473,O473)*1.150779448))</f>
      </c>
      <c r="Q473" s="175" t="str">
        <v>KEDW 210855Z AUTO 00000KT 10SM CLR 15/04 A2997 RMK AO2 SLP127 T01480036 56004 $</v>
      </c>
    </row>
    <row r="474" hidden="0">
      <c r="A474" s="150" t="str">
        <v>2026-03-21 09:00 UTC</v>
      </c>
      <c r="B474" s="155" t="str">
        <v>2026-03-21 09:55 UTC</v>
      </c>
      <c r="C474" s="155" t="str">
        <v>2026-03-21 02:55 PDT</v>
      </c>
      <c r="D474" s="155" t="str">
        <v>2026-03-21</v>
      </c>
      <c r="E474" s="155" t="str">
        <v>March</v>
      </c>
      <c r="F474" s="154" t="str">
        <v>Accepted</v>
      </c>
      <c r="G474" s="155" t="str">
        <v>000</v>
      </c>
      <c r="H474" s="153" t="n">
        <v>0</v>
      </c>
      <c r="I474" s="155" t="str">
        <v>Calm</v>
      </c>
      <c r="J474" s="153" t="n">
        <v>180</v>
      </c>
      <c r="K474" s="155" t="str">
        <v>Calm</v>
      </c>
      <c r="L474" s="153" t="n">
        <v>0</v>
      </c>
      <c r="M474" s="153" t="n">
        <f>IF(F474="Accepted",L474*1.150779448,"")</f>
        <v>0</v>
      </c>
      <c r="N474" s="163"/>
      <c r="O474" s="163"/>
      <c r="P474" s="163" t="str">
        <f>IF(F474&lt;&gt;"Accepted","",IF(AND(N474="",O474=""),"",MAX(N474,O474)*1.150779448))</f>
      </c>
      <c r="Q474" s="175" t="str">
        <v>KEDW 210955Z AUTO 00000KT 10SM CLR 15/03 A2997 RMK AO2 SLP126 T01460034 $</v>
      </c>
    </row>
    <row r="475" hidden="0">
      <c r="A475" s="150" t="str">
        <v>2026-03-21 10:00 UTC</v>
      </c>
      <c r="B475" s="155" t="str">
        <v>2026-03-21 10:55 UTC</v>
      </c>
      <c r="C475" s="155" t="str">
        <v>2026-03-21 03:55 PDT</v>
      </c>
      <c r="D475" s="155" t="str">
        <v>2026-03-21</v>
      </c>
      <c r="E475" s="155" t="str">
        <v>March</v>
      </c>
      <c r="F475" s="154" t="str">
        <v>Accepted</v>
      </c>
      <c r="G475" s="155" t="str">
        <v>220</v>
      </c>
      <c r="H475" s="153" t="n">
        <v>220</v>
      </c>
      <c r="I475" s="155" t="str">
        <v>SW</v>
      </c>
      <c r="J475" s="153" t="n">
        <v>40</v>
      </c>
      <c r="K475" s="155" t="str">
        <v>NE</v>
      </c>
      <c r="L475" s="153" t="n">
        <v>3</v>
      </c>
      <c r="M475" s="153" t="n">
        <f>IF(F475="Accepted",L475*1.150779448,"")</f>
        <v>3.452338344</v>
      </c>
      <c r="N475" s="163"/>
      <c r="O475" s="163"/>
      <c r="P475" s="163" t="str">
        <f>IF(F475&lt;&gt;"Accepted","",IF(AND(N475="",O475=""),"",MAX(N475,O475)*1.150779448))</f>
      </c>
      <c r="Q475" s="175" t="str">
        <v>KEDW 211055Z AUTO 22003KT 10SM CLR 14/03 A2995 RMK AO2 SLP120 T01430031 $</v>
      </c>
    </row>
    <row r="476" hidden="0">
      <c r="A476" s="150" t="str">
        <v>2026-03-21 11:00 UTC</v>
      </c>
      <c r="B476" s="155" t="str">
        <v>2026-03-21 11:55 UTC</v>
      </c>
      <c r="C476" s="155" t="str">
        <v>2026-03-21 04:55 PDT</v>
      </c>
      <c r="D476" s="155" t="str">
        <v>2026-03-21</v>
      </c>
      <c r="E476" s="155" t="str">
        <v>March</v>
      </c>
      <c r="F476" s="154" t="str">
        <v>Accepted</v>
      </c>
      <c r="G476" s="155" t="str">
        <v>000</v>
      </c>
      <c r="H476" s="153" t="n">
        <v>0</v>
      </c>
      <c r="I476" s="155" t="str">
        <v>Calm</v>
      </c>
      <c r="J476" s="153" t="n">
        <v>180</v>
      </c>
      <c r="K476" s="155" t="str">
        <v>Calm</v>
      </c>
      <c r="L476" s="153" t="n">
        <v>0</v>
      </c>
      <c r="M476" s="153" t="n">
        <f>IF(F476="Accepted",L476*1.150779448,"")</f>
        <v>0</v>
      </c>
      <c r="N476" s="163"/>
      <c r="O476" s="163"/>
      <c r="P476" s="163" t="str">
        <f>IF(F476&lt;&gt;"Accepted","",IF(AND(N476="",O476=""),"",MAX(N476,O476)*1.150779448))</f>
      </c>
      <c r="Q476" s="175" t="str">
        <v>KEDW 211155Z AUTO 00000KT 10SM CLR 12/04 A2994 RMK AO2 SLP117 T01230040 10181 20122 57008 $</v>
      </c>
    </row>
    <row r="477" hidden="0">
      <c r="A477" s="150" t="str">
        <v>2026-03-21 12:00 UTC</v>
      </c>
      <c r="B477" s="155" t="str">
        <v>2026-03-21 12:55 UTC</v>
      </c>
      <c r="C477" s="155" t="str">
        <v>2026-03-21 05:55 PDT</v>
      </c>
      <c r="D477" s="155" t="str">
        <v>2026-03-21</v>
      </c>
      <c r="E477" s="155" t="str">
        <v>March</v>
      </c>
      <c r="F477" s="154" t="str">
        <v>Accepted</v>
      </c>
      <c r="G477" s="155" t="str">
        <v>000</v>
      </c>
      <c r="H477" s="153" t="n">
        <v>0</v>
      </c>
      <c r="I477" s="155" t="str">
        <v>Calm</v>
      </c>
      <c r="J477" s="153" t="n">
        <v>180</v>
      </c>
      <c r="K477" s="155" t="str">
        <v>Calm</v>
      </c>
      <c r="L477" s="153" t="n">
        <v>0</v>
      </c>
      <c r="M477" s="153" t="n">
        <f>IF(F477="Accepted",L477*1.150779448,"")</f>
        <v>0</v>
      </c>
      <c r="N477" s="163"/>
      <c r="O477" s="163"/>
      <c r="P477" s="163" t="str">
        <f>IF(F477&lt;&gt;"Accepted","",IF(AND(N477="",O477=""),"",MAX(N477,O477)*1.150779448))</f>
      </c>
      <c r="Q477" s="175" t="str">
        <v>KEDW 211255Z AUTO 00000KT 10SM CLR 12/04 A2995 RMK AO2 SLP122 T01210036 $</v>
      </c>
    </row>
    <row r="478" hidden="0">
      <c r="A478" s="150" t="str">
        <v>2026-03-21 13:00 UTC</v>
      </c>
      <c r="B478" s="155" t="str">
        <v>2026-03-21 13:55 UTC</v>
      </c>
      <c r="C478" s="155" t="str">
        <v>2026-03-21 06:55 PDT</v>
      </c>
      <c r="D478" s="155" t="str">
        <v>2026-03-21</v>
      </c>
      <c r="E478" s="155" t="str">
        <v>March</v>
      </c>
      <c r="F478" s="154" t="str">
        <v>Accepted</v>
      </c>
      <c r="G478" s="155" t="str">
        <v>000</v>
      </c>
      <c r="H478" s="153" t="n">
        <v>0</v>
      </c>
      <c r="I478" s="155" t="str">
        <v>Calm</v>
      </c>
      <c r="J478" s="153" t="n">
        <v>180</v>
      </c>
      <c r="K478" s="155" t="str">
        <v>Calm</v>
      </c>
      <c r="L478" s="153" t="n">
        <v>0</v>
      </c>
      <c r="M478" s="153" t="n">
        <f>IF(F478="Accepted",L478*1.150779448,"")</f>
        <v>0</v>
      </c>
      <c r="N478" s="163"/>
      <c r="O478" s="163"/>
      <c r="P478" s="163" t="str">
        <f>IF(F478&lt;&gt;"Accepted","",IF(AND(N478="",O478=""),"",MAX(N478,O478)*1.150779448))</f>
      </c>
      <c r="Q478" s="175" t="str">
        <v>KEDW 211355Z AUTO 00000KT 10SM CLR 10/03 A2996 RMK AO2 SLP129 T01030033 $</v>
      </c>
    </row>
    <row r="479" hidden="0">
      <c r="A479" s="150" t="str">
        <v>2026-03-21 14:00 UTC</v>
      </c>
      <c r="B479" s="155" t="str">
        <v>2026-03-21 14:55 UTC</v>
      </c>
      <c r="C479" s="155" t="str">
        <v>2026-03-21 07:55 PDT</v>
      </c>
      <c r="D479" s="155" t="str">
        <v>2026-03-21</v>
      </c>
      <c r="E479" s="155" t="str">
        <v>March</v>
      </c>
      <c r="F479" s="154" t="str">
        <v>Accepted</v>
      </c>
      <c r="G479" s="155" t="str">
        <v>360</v>
      </c>
      <c r="H479" s="153" t="n">
        <v>360</v>
      </c>
      <c r="I479" s="155" t="str">
        <v>N</v>
      </c>
      <c r="J479" s="153" t="n">
        <v>180</v>
      </c>
      <c r="K479" s="155" t="str">
        <v>S</v>
      </c>
      <c r="L479" s="153" t="n">
        <v>3</v>
      </c>
      <c r="M479" s="153" t="n">
        <f>IF(F479="Accepted",L479*1.150779448,"")</f>
        <v>3.452338344</v>
      </c>
      <c r="N479" s="163"/>
      <c r="O479" s="163"/>
      <c r="P479" s="163" t="str">
        <f>IF(F479&lt;&gt;"Accepted","",IF(AND(N479="",O479=""),"",MAX(N479,O479)*1.150779448))</f>
      </c>
      <c r="Q479" s="175" t="str">
        <v>KEDW 211455Z AUTO 36003KT 10SM CLR 13/03 A2997 RMK AO2 SLP132 T01300034 52009 $</v>
      </c>
    </row>
    <row r="480" hidden="0">
      <c r="A480" s="150" t="str">
        <v>2026-03-21 15:00 UTC</v>
      </c>
      <c r="B480" s="155" t="str">
        <v>2026-03-21 15:55 UTC</v>
      </c>
      <c r="C480" s="155" t="str">
        <v>2026-03-21 08:55 PDT</v>
      </c>
      <c r="D480" s="155" t="str">
        <v>2026-03-21</v>
      </c>
      <c r="E480" s="155" t="str">
        <v>March</v>
      </c>
      <c r="F480" s="154" t="str">
        <v>Accepted</v>
      </c>
      <c r="G480" s="155" t="str">
        <v>000</v>
      </c>
      <c r="H480" s="153" t="n">
        <v>0</v>
      </c>
      <c r="I480" s="155" t="str">
        <v>Calm</v>
      </c>
      <c r="J480" s="153" t="n">
        <v>180</v>
      </c>
      <c r="K480" s="155" t="str">
        <v>Calm</v>
      </c>
      <c r="L480" s="153" t="n">
        <v>0</v>
      </c>
      <c r="M480" s="153" t="n">
        <f>IF(F480="Accepted",L480*1.150779448,"")</f>
        <v>0</v>
      </c>
      <c r="N480" s="163"/>
      <c r="O480" s="163"/>
      <c r="P480" s="163" t="str">
        <f>IF(F480&lt;&gt;"Accepted","",IF(AND(N480="",O480=""),"",MAX(N480,O480)*1.150779448))</f>
      </c>
      <c r="Q480" s="175" t="str">
        <v>KEDW 211555Z AUTO 00000KT 10SM CLR 16/04 A2998 RMK AO2 SLP135 T01550042 $</v>
      </c>
    </row>
    <row r="481" hidden="0">
      <c r="A481" s="150" t="str">
        <v>2026-03-21 16:00 UTC</v>
      </c>
      <c r="B481" s="155" t="str">
        <v>2026-03-21 16:55 UTC</v>
      </c>
      <c r="C481" s="155" t="str">
        <v>2026-03-21 09:55 PDT</v>
      </c>
      <c r="D481" s="155" t="str">
        <v>2026-03-21</v>
      </c>
      <c r="E481" s="155" t="str">
        <v>March</v>
      </c>
      <c r="F481" s="154" t="str">
        <v>Accepted</v>
      </c>
      <c r="G481" s="155" t="str">
        <v>000</v>
      </c>
      <c r="H481" s="153" t="n">
        <v>0</v>
      </c>
      <c r="I481" s="155" t="str">
        <v>Calm</v>
      </c>
      <c r="J481" s="153" t="n">
        <v>180</v>
      </c>
      <c r="K481" s="155" t="str">
        <v>Calm</v>
      </c>
      <c r="L481" s="153" t="n">
        <v>0</v>
      </c>
      <c r="M481" s="153" t="n">
        <f>IF(F481="Accepted",L481*1.150779448,"")</f>
        <v>0</v>
      </c>
      <c r="N481" s="163"/>
      <c r="O481" s="163"/>
      <c r="P481" s="163" t="str">
        <f>IF(F481&lt;&gt;"Accepted","",IF(AND(N481="",O481=""),"",MAX(N481,O481)*1.150779448))</f>
      </c>
      <c r="Q481" s="175" t="str">
        <v>KEDW 211655Z 00000KT 70SM SCT220 20/04 A2999 RMK AO2A SLP139 T02030043</v>
      </c>
    </row>
    <row r="482" hidden="0">
      <c r="A482" s="150" t="str">
        <v>2026-03-21 17:00 UTC</v>
      </c>
      <c r="B482" s="155" t="str">
        <v>2026-03-21 17:55 UTC</v>
      </c>
      <c r="C482" s="155" t="str">
        <v>2026-03-21 10:55 PDT</v>
      </c>
      <c r="D482" s="155" t="str">
        <v>2026-03-21</v>
      </c>
      <c r="E482" s="155" t="str">
        <v>March</v>
      </c>
      <c r="F482" s="154" t="str">
        <v>Accepted</v>
      </c>
      <c r="G482" s="155" t="str">
        <v>240</v>
      </c>
      <c r="H482" s="153" t="n">
        <v>240</v>
      </c>
      <c r="I482" s="155" t="str">
        <v>SW</v>
      </c>
      <c r="J482" s="153" t="n">
        <v>60</v>
      </c>
      <c r="K482" s="155" t="str">
        <v>NE</v>
      </c>
      <c r="L482" s="153" t="n">
        <v>8</v>
      </c>
      <c r="M482" s="153" t="n">
        <f>IF(F482="Accepted",L482*1.150779448,"")</f>
        <v>9.206235584</v>
      </c>
      <c r="N482" s="163"/>
      <c r="O482" s="163"/>
      <c r="P482" s="163" t="str">
        <f>IF(F482&lt;&gt;"Accepted","",IF(AND(N482="",O482=""),"",MAX(N482,O482)*1.150779448))</f>
      </c>
      <c r="Q482" s="175" t="str">
        <v>KEDW 211755Z 24008KT 70SM SCT220 28/02 A2998 RMK AO2A SLP132 T02820024 10282 20095 50003</v>
      </c>
    </row>
    <row r="483" hidden="0">
      <c r="A483" s="150" t="str">
        <v>2026-03-21 18:00 UTC</v>
      </c>
      <c r="B483" s="155" t="str">
        <v>2026-03-21 18:55 UTC</v>
      </c>
      <c r="C483" s="155" t="str">
        <v>2026-03-21 11:55 PDT</v>
      </c>
      <c r="D483" s="155" t="str">
        <v>2026-03-21</v>
      </c>
      <c r="E483" s="155" t="str">
        <v>March</v>
      </c>
      <c r="F483" s="154" t="str">
        <v>Accepted</v>
      </c>
      <c r="G483" s="155" t="str">
        <v>240</v>
      </c>
      <c r="H483" s="153" t="n">
        <v>240</v>
      </c>
      <c r="I483" s="155" t="str">
        <v>SW</v>
      </c>
      <c r="J483" s="153" t="n">
        <v>60</v>
      </c>
      <c r="K483" s="155" t="str">
        <v>NE</v>
      </c>
      <c r="L483" s="153" t="n">
        <v>10</v>
      </c>
      <c r="M483" s="153" t="n">
        <f>IF(F483="Accepted",L483*1.150779448,"")</f>
        <v>11.50779448</v>
      </c>
      <c r="N483" s="163"/>
      <c r="O483" s="163"/>
      <c r="P483" s="163" t="str">
        <f>IF(F483&lt;&gt;"Accepted","",IF(AND(N483="",O483=""),"",MAX(N483,O483)*1.150779448))</f>
      </c>
      <c r="Q483" s="175" t="str">
        <v>KEDW 211855Z 24010KT 70SM SCT220 31/M02 A2996 RMK AO2A SLP125 T03071020</v>
      </c>
    </row>
    <row r="484" hidden="0">
      <c r="A484" s="150" t="str">
        <v>2026-03-21 19:00 UTC</v>
      </c>
      <c r="B484" s="155" t="str">
        <v>2026-03-21 19:55 UTC</v>
      </c>
      <c r="C484" s="155" t="str">
        <v>2026-03-21 12:55 PDT</v>
      </c>
      <c r="D484" s="155" t="str">
        <v>2026-03-21</v>
      </c>
      <c r="E484" s="155" t="str">
        <v>March</v>
      </c>
      <c r="F484" s="154" t="str">
        <v>Accepted</v>
      </c>
      <c r="G484" s="155" t="str">
        <v>250</v>
      </c>
      <c r="H484" s="153" t="n">
        <v>250</v>
      </c>
      <c r="I484" s="155" t="str">
        <v>W</v>
      </c>
      <c r="J484" s="153" t="n">
        <v>70</v>
      </c>
      <c r="K484" s="155" t="str">
        <v>E</v>
      </c>
      <c r="L484" s="153" t="n">
        <v>15</v>
      </c>
      <c r="M484" s="153" t="n">
        <f>IF(F484="Accepted",L484*1.150779448,"")</f>
        <v>17.261691719999998</v>
      </c>
      <c r="N484" s="153" t="n">
        <v>20</v>
      </c>
      <c r="O484" s="163"/>
      <c r="P484" s="153" t="n">
        <f>IF(F484&lt;&gt;"Accepted","",IF(AND(N484="",O484=""),"",MAX(N484,O484)*1.150779448))</f>
        <v>23.01558896</v>
      </c>
      <c r="Q484" s="175" t="str">
        <v>KEDW 211955Z 25015G20KT 70SM SCT220 32/M06 A2994 RMK AO2A SLP116 T03231062</v>
      </c>
    </row>
    <row r="485" hidden="0">
      <c r="A485" s="150" t="str">
        <v>2026-03-21 20:00 UTC</v>
      </c>
      <c r="B485" s="155" t="str">
        <v>2026-03-21 20:55 UTC</v>
      </c>
      <c r="C485" s="155" t="str">
        <v>2026-03-21 13:55 PDT</v>
      </c>
      <c r="D485" s="155" t="str">
        <v>2026-03-21</v>
      </c>
      <c r="E485" s="155" t="str">
        <v>March</v>
      </c>
      <c r="F485" s="154" t="str">
        <v>Accepted</v>
      </c>
      <c r="G485" s="155" t="str">
        <v>210</v>
      </c>
      <c r="H485" s="153" t="n">
        <v>210</v>
      </c>
      <c r="I485" s="155" t="str">
        <v>SW</v>
      </c>
      <c r="J485" s="153" t="n">
        <v>30</v>
      </c>
      <c r="K485" s="155" t="str">
        <v>NE</v>
      </c>
      <c r="L485" s="153" t="n">
        <v>12</v>
      </c>
      <c r="M485" s="153" t="n">
        <f>IF(F485="Accepted",L485*1.150779448,"")</f>
        <v>13.809353376</v>
      </c>
      <c r="N485" s="153" t="n">
        <v>20</v>
      </c>
      <c r="O485" s="163"/>
      <c r="P485" s="153" t="n">
        <f>IF(F485&lt;&gt;"Accepted","",IF(AND(N485="",O485=""),"",MAX(N485,O485)*1.150779448))</f>
        <v>23.01558896</v>
      </c>
      <c r="Q485" s="175" t="str">
        <v>KEDW 212055Z 21012G20KT 60SM SCT220 33/M06 A2992 RMK AO2A SLP110 T03281058 57021</v>
      </c>
    </row>
    <row r="486" hidden="0">
      <c r="A486" s="150" t="str">
        <v>2026-03-21 21:00 UTC</v>
      </c>
      <c r="B486" s="155" t="str">
        <v>2026-03-21 21:55 UTC</v>
      </c>
      <c r="C486" s="155" t="str">
        <v>2026-03-21 14:55 PDT</v>
      </c>
      <c r="D486" s="155" t="str">
        <v>2026-03-21</v>
      </c>
      <c r="E486" s="155" t="str">
        <v>March</v>
      </c>
      <c r="F486" s="154" t="str">
        <v>Accepted</v>
      </c>
      <c r="G486" s="155" t="str">
        <v>230</v>
      </c>
      <c r="H486" s="153" t="n">
        <v>230</v>
      </c>
      <c r="I486" s="155" t="str">
        <v>SW</v>
      </c>
      <c r="J486" s="153" t="n">
        <v>50</v>
      </c>
      <c r="K486" s="155" t="str">
        <v>NE</v>
      </c>
      <c r="L486" s="153" t="n">
        <v>19</v>
      </c>
      <c r="M486" s="153" t="n">
        <f>IF(F486="Accepted",L486*1.150779448,"")</f>
        <v>21.864809512</v>
      </c>
      <c r="N486" s="153" t="n">
        <v>23</v>
      </c>
      <c r="O486" s="163"/>
      <c r="P486" s="153" t="n">
        <f>IF(F486&lt;&gt;"Accepted","",IF(AND(N486="",O486=""),"",MAX(N486,O486)*1.150779448))</f>
        <v>26.467927304</v>
      </c>
      <c r="Q486" s="175" t="str">
        <v>KEDW 212155Z 23019G23KT 60SM BKN220 33/M04 A2990 RMK AO2A SLP103 T03311040</v>
      </c>
    </row>
    <row r="487" hidden="0">
      <c r="A487" s="150" t="str">
        <v>2026-03-21 22:00 UTC</v>
      </c>
      <c r="B487" s="155" t="str">
        <v>2026-03-21 22:55 UTC</v>
      </c>
      <c r="C487" s="155" t="str">
        <v>2026-03-21 15:55 PDT</v>
      </c>
      <c r="D487" s="155" t="str">
        <v>2026-03-21</v>
      </c>
      <c r="E487" s="155" t="str">
        <v>March</v>
      </c>
      <c r="F487" s="154" t="str">
        <v>Accepted</v>
      </c>
      <c r="G487" s="155" t="str">
        <v>240</v>
      </c>
      <c r="H487" s="153" t="n">
        <v>240</v>
      </c>
      <c r="I487" s="155" t="str">
        <v>SW</v>
      </c>
      <c r="J487" s="153" t="n">
        <v>60</v>
      </c>
      <c r="K487" s="155" t="str">
        <v>NE</v>
      </c>
      <c r="L487" s="153" t="n">
        <v>20</v>
      </c>
      <c r="M487" s="153" t="n">
        <f>IF(F487="Accepted",L487*1.150779448,"")</f>
        <v>23.01558896</v>
      </c>
      <c r="N487" s="153" t="n">
        <v>25</v>
      </c>
      <c r="O487" s="153" t="n">
        <v>27</v>
      </c>
      <c r="P487" s="153" t="n">
        <f>IF(F487&lt;&gt;"Accepted","",IF(AND(N487="",O487=""),"",MAX(N487,O487)*1.150779448))</f>
        <v>31.071045096</v>
      </c>
      <c r="Q487" s="175" t="str">
        <v>KEDW 212255Z 24020G25KT 60SM FEW160 BKN250 32/M01 A2989 RMK AO2A PK WND 24027/08 SLP101 T03241007</v>
      </c>
    </row>
    <row r="488" hidden="0">
      <c r="A488" s="150" t="str">
        <v>2026-03-21 23:00 UTC</v>
      </c>
      <c r="B488" s="155" t="str">
        <v>2026-03-21 23:55 UTC</v>
      </c>
      <c r="C488" s="155" t="str">
        <v>2026-03-21 16:55 PDT</v>
      </c>
      <c r="D488" s="155" t="str">
        <v>2026-03-21</v>
      </c>
      <c r="E488" s="155" t="str">
        <v>March</v>
      </c>
      <c r="F488" s="154" t="str">
        <v>Accepted</v>
      </c>
      <c r="G488" s="155" t="str">
        <v>220</v>
      </c>
      <c r="H488" s="153" t="n">
        <v>220</v>
      </c>
      <c r="I488" s="155" t="str">
        <v>SW</v>
      </c>
      <c r="J488" s="153" t="n">
        <v>40</v>
      </c>
      <c r="K488" s="155" t="str">
        <v>NE</v>
      </c>
      <c r="L488" s="153" t="n">
        <v>19</v>
      </c>
      <c r="M488" s="153" t="n">
        <f>IF(F488="Accepted",L488*1.150779448,"")</f>
        <v>21.864809512</v>
      </c>
      <c r="N488" s="163"/>
      <c r="O488" s="153" t="n">
        <v>29</v>
      </c>
      <c r="P488" s="153" t="n">
        <f>IF(F488&lt;&gt;"Accepted","",IF(AND(N488="",O488=""),"",MAX(N488,O488)*1.150779448))</f>
        <v>33.372603992</v>
      </c>
      <c r="Q488" s="175" t="str">
        <v>KEDW 212355Z 22019KT 70SM SCT170 BKN250 31/M01 A2988 RMK AO2A PK WND 23029/36 SLP099 T03131015 10333 20283 57012</v>
      </c>
    </row>
    <row r="489" hidden="0">
      <c r="A489" s="150" t="str">
        <v>2026-03-22 00:00 UTC</v>
      </c>
      <c r="B489" s="155" t="str">
        <v>2026-03-22 00:55 UTC</v>
      </c>
      <c r="C489" s="155" t="str">
        <v>2026-03-21 17:55 PDT</v>
      </c>
      <c r="D489" s="155" t="str">
        <v>2026-03-21</v>
      </c>
      <c r="E489" s="155" t="str">
        <v>March</v>
      </c>
      <c r="F489" s="154" t="str">
        <v>Accepted</v>
      </c>
      <c r="G489" s="155" t="str">
        <v>230</v>
      </c>
      <c r="H489" s="153" t="n">
        <v>230</v>
      </c>
      <c r="I489" s="155" t="str">
        <v>SW</v>
      </c>
      <c r="J489" s="153" t="n">
        <v>50</v>
      </c>
      <c r="K489" s="155" t="str">
        <v>NE</v>
      </c>
      <c r="L489" s="153" t="n">
        <v>17</v>
      </c>
      <c r="M489" s="153" t="n">
        <f>IF(F489="Accepted",L489*1.150779448,"")</f>
        <v>19.563250616</v>
      </c>
      <c r="N489" s="163"/>
      <c r="O489" s="153" t="n">
        <v>27</v>
      </c>
      <c r="P489" s="153" t="n">
        <f>IF(F489&lt;&gt;"Accepted","",IF(AND(N489="",O489=""),"",MAX(N489,O489)*1.150779448))</f>
        <v>31.071045096</v>
      </c>
      <c r="Q489" s="175" t="str">
        <v>KEDW 220055Z 23017KT 70SM SCT170 BKN250 30/M01 A2989 RMK AO2A PK WND 23027/31 SLP103 T02951008</v>
      </c>
    </row>
    <row r="490" hidden="0">
      <c r="A490" s="150" t="str">
        <v>2026-03-22 01:00 UTC</v>
      </c>
      <c r="B490" s="155" t="str">
        <v>2026-03-22 01:55 UTC</v>
      </c>
      <c r="C490" s="155" t="str">
        <v>2026-03-21 18:55 PDT</v>
      </c>
      <c r="D490" s="155" t="str">
        <v>2026-03-21</v>
      </c>
      <c r="E490" s="155" t="str">
        <v>March</v>
      </c>
      <c r="F490" s="154" t="str">
        <v>Accepted</v>
      </c>
      <c r="G490" s="155" t="str">
        <v>240</v>
      </c>
      <c r="H490" s="153" t="n">
        <v>240</v>
      </c>
      <c r="I490" s="155" t="str">
        <v>SW</v>
      </c>
      <c r="J490" s="153" t="n">
        <v>60</v>
      </c>
      <c r="K490" s="155" t="str">
        <v>NE</v>
      </c>
      <c r="L490" s="153" t="n">
        <v>12</v>
      </c>
      <c r="M490" s="153" t="n">
        <f>IF(F490="Accepted",L490*1.150779448,"")</f>
        <v>13.809353376</v>
      </c>
      <c r="N490" s="163"/>
      <c r="O490" s="163"/>
      <c r="P490" s="163" t="str">
        <f>IF(F490&lt;&gt;"Accepted","",IF(AND(N490="",O490=""),"",MAX(N490,O490)*1.150779448))</f>
      </c>
      <c r="Q490" s="175" t="str">
        <v>KEDW 220155Z AUTO 24012KT 10SM CLR 26/M01 A2990 RMK AO2 SLP111 T02631007 $</v>
      </c>
    </row>
    <row r="491" hidden="0">
      <c r="A491" s="150" t="str">
        <v>2026-03-22 02:00 UTC</v>
      </c>
      <c r="B491" s="155" t="str">
        <v>2026-03-22 02:55 UTC</v>
      </c>
      <c r="C491" s="155" t="str">
        <v>2026-03-21 19:55 PDT</v>
      </c>
      <c r="D491" s="155" t="str">
        <v>2026-03-21</v>
      </c>
      <c r="E491" s="155" t="str">
        <v>March</v>
      </c>
      <c r="F491" s="154" t="str">
        <v>Accepted</v>
      </c>
      <c r="G491" s="155" t="str">
        <v>240</v>
      </c>
      <c r="H491" s="153" t="n">
        <v>240</v>
      </c>
      <c r="I491" s="155" t="str">
        <v>SW</v>
      </c>
      <c r="J491" s="153" t="n">
        <v>60</v>
      </c>
      <c r="K491" s="155" t="str">
        <v>NE</v>
      </c>
      <c r="L491" s="153" t="n">
        <v>11</v>
      </c>
      <c r="M491" s="153" t="n">
        <f>IF(F491="Accepted",L491*1.150779448,"")</f>
        <v>12.658573928</v>
      </c>
      <c r="N491" s="163"/>
      <c r="O491" s="163"/>
      <c r="P491" s="163" t="str">
        <f>IF(F491&lt;&gt;"Accepted","",IF(AND(N491="",O491=""),"",MAX(N491,O491)*1.150779448))</f>
      </c>
      <c r="Q491" s="175" t="str">
        <v>KEDW 220255Z AUTO 24011KT 10SM CLR 24/02 A2991 RMK AO2 SLP113 T02360024 52009 $</v>
      </c>
    </row>
    <row r="492" hidden="0">
      <c r="A492" s="150" t="str">
        <v>2026-03-22 03:00 UTC</v>
      </c>
      <c r="B492" s="155" t="str">
        <v>2026-03-22 03:55 UTC</v>
      </c>
      <c r="C492" s="155" t="str">
        <v>2026-03-21 20:55 PDT</v>
      </c>
      <c r="D492" s="155" t="str">
        <v>2026-03-21</v>
      </c>
      <c r="E492" s="155" t="str">
        <v>March</v>
      </c>
      <c r="F492" s="154" t="str">
        <v>Accepted</v>
      </c>
      <c r="G492" s="155" t="str">
        <v>230</v>
      </c>
      <c r="H492" s="153" t="n">
        <v>230</v>
      </c>
      <c r="I492" s="155" t="str">
        <v>SW</v>
      </c>
      <c r="J492" s="153" t="n">
        <v>50</v>
      </c>
      <c r="K492" s="155" t="str">
        <v>NE</v>
      </c>
      <c r="L492" s="153" t="n">
        <v>9</v>
      </c>
      <c r="M492" s="153" t="n">
        <f>IF(F492="Accepted",L492*1.150779448,"")</f>
        <v>10.357015032</v>
      </c>
      <c r="N492" s="163"/>
      <c r="O492" s="163"/>
      <c r="P492" s="163" t="str">
        <f>IF(F492&lt;&gt;"Accepted","",IF(AND(N492="",O492=""),"",MAX(N492,O492)*1.150779448))</f>
      </c>
      <c r="Q492" s="175" t="str">
        <v>KEDW 220355Z AUTO 23009KT 10SM CLR 22/05 A2991 RMK AO2 SLP113 T02190049 $</v>
      </c>
    </row>
    <row r="493" hidden="0">
      <c r="A493" s="150" t="str">
        <v>2026-03-22 04:00 UTC</v>
      </c>
      <c r="B493" s="155" t="str">
        <v>2026-03-22 04:55 UTC</v>
      </c>
      <c r="C493" s="155" t="str">
        <v>2026-03-21 21:55 PDT</v>
      </c>
      <c r="D493" s="155" t="str">
        <v>2026-03-21</v>
      </c>
      <c r="E493" s="155" t="str">
        <v>March</v>
      </c>
      <c r="F493" s="154" t="str">
        <v>Accepted</v>
      </c>
      <c r="G493" s="155" t="str">
        <v>230</v>
      </c>
      <c r="H493" s="153" t="n">
        <v>230</v>
      </c>
      <c r="I493" s="155" t="str">
        <v>SW</v>
      </c>
      <c r="J493" s="153" t="n">
        <v>50</v>
      </c>
      <c r="K493" s="155" t="str">
        <v>NE</v>
      </c>
      <c r="L493" s="153" t="n">
        <v>10</v>
      </c>
      <c r="M493" s="153" t="n">
        <f>IF(F493="Accepted",L493*1.150779448,"")</f>
        <v>11.50779448</v>
      </c>
      <c r="N493" s="163"/>
      <c r="O493" s="163"/>
      <c r="P493" s="163" t="str">
        <f>IF(F493&lt;&gt;"Accepted","",IF(AND(N493="",O493=""),"",MAX(N493,O493)*1.150779448))</f>
      </c>
      <c r="Q493" s="175" t="str">
        <v>KEDW 220455Z AUTO 23010KT 10SM CLR 21/06 A2992 RMK AO2 SLP114 T02140061 $</v>
      </c>
    </row>
    <row r="494" hidden="0">
      <c r="A494" s="150" t="str">
        <v>2026-03-22 05:00 UTC</v>
      </c>
      <c r="B494" s="155" t="str">
        <v>2026-03-22 05:55 UTC</v>
      </c>
      <c r="C494" s="155" t="str">
        <v>2026-03-21 22:55 PDT</v>
      </c>
      <c r="D494" s="155" t="str">
        <v>2026-03-21</v>
      </c>
      <c r="E494" s="155" t="str">
        <v>March</v>
      </c>
      <c r="F494" s="154" t="str">
        <v>Accepted</v>
      </c>
      <c r="G494" s="155" t="str">
        <v>210</v>
      </c>
      <c r="H494" s="153" t="n">
        <v>210</v>
      </c>
      <c r="I494" s="155" t="str">
        <v>SW</v>
      </c>
      <c r="J494" s="153" t="n">
        <v>30</v>
      </c>
      <c r="K494" s="155" t="str">
        <v>NE</v>
      </c>
      <c r="L494" s="153" t="n">
        <v>10</v>
      </c>
      <c r="M494" s="153" t="n">
        <f>IF(F494="Accepted",L494*1.150779448,"")</f>
        <v>11.50779448</v>
      </c>
      <c r="N494" s="163"/>
      <c r="O494" s="163"/>
      <c r="P494" s="163" t="str">
        <f>IF(F494&lt;&gt;"Accepted","",IF(AND(N494="",O494=""),"",MAX(N494,O494)*1.150779448))</f>
      </c>
      <c r="Q494" s="175" t="str">
        <v>KEDW 220555Z AUTO 21010KT 10SM CLR 20/06 A2991 RMK AO2 SLP107 T02040060 10312 20204 50001 $</v>
      </c>
    </row>
    <row r="495" hidden="0">
      <c r="A495" s="150" t="str">
        <v>2026-03-22 06:00 UTC</v>
      </c>
      <c r="B495" s="155" t="str">
        <v>2026-03-22 06:55 UTC</v>
      </c>
      <c r="C495" s="155" t="str">
        <v>2026-03-21 23:55 PDT</v>
      </c>
      <c r="D495" s="155" t="str">
        <v>2026-03-21</v>
      </c>
      <c r="E495" s="155" t="str">
        <v>March</v>
      </c>
      <c r="F495" s="154" t="str">
        <v>Accepted</v>
      </c>
      <c r="G495" s="155" t="str">
        <v>210</v>
      </c>
      <c r="H495" s="153" t="n">
        <v>210</v>
      </c>
      <c r="I495" s="155" t="str">
        <v>SW</v>
      </c>
      <c r="J495" s="153" t="n">
        <v>30</v>
      </c>
      <c r="K495" s="155" t="str">
        <v>NE</v>
      </c>
      <c r="L495" s="153" t="n">
        <v>10</v>
      </c>
      <c r="M495" s="153" t="n">
        <f>IF(F495="Accepted",L495*1.150779448,"")</f>
        <v>11.50779448</v>
      </c>
      <c r="N495" s="163"/>
      <c r="O495" s="163"/>
      <c r="P495" s="163" t="str">
        <f>IF(F495&lt;&gt;"Accepted","",IF(AND(N495="",O495=""),"",MAX(N495,O495)*1.150779448))</f>
      </c>
      <c r="Q495" s="175" t="str">
        <v>KEDW 220655Z AUTO 21010KT 10SM CLR 19/05 A2991 RMK AO2 SLP106 T01870048 $</v>
      </c>
    </row>
    <row r="496" hidden="0">
      <c r="A496" s="150" t="str">
        <v>2026-03-22 07:00 UTC</v>
      </c>
      <c r="B496" s="155" t="str">
        <v>2026-03-22 07:55 UTC</v>
      </c>
      <c r="C496" s="155" t="str">
        <v>2026-03-22 00:55 PDT</v>
      </c>
      <c r="D496" s="155" t="str">
        <v>2026-03-22</v>
      </c>
      <c r="E496" s="155" t="str">
        <v>March</v>
      </c>
      <c r="F496" s="154" t="str">
        <v>Accepted</v>
      </c>
      <c r="G496" s="155" t="str">
        <v>220</v>
      </c>
      <c r="H496" s="153" t="n">
        <v>220</v>
      </c>
      <c r="I496" s="155" t="str">
        <v>SW</v>
      </c>
      <c r="J496" s="153" t="n">
        <v>40</v>
      </c>
      <c r="K496" s="155" t="str">
        <v>NE</v>
      </c>
      <c r="L496" s="153" t="n">
        <v>11</v>
      </c>
      <c r="M496" s="153" t="n">
        <f>IF(F496="Accepted",L496*1.150779448,"")</f>
        <v>12.658573928</v>
      </c>
      <c r="N496" s="163"/>
      <c r="O496" s="163"/>
      <c r="P496" s="163" t="str">
        <f>IF(F496&lt;&gt;"Accepted","",IF(AND(N496="",O496=""),"",MAX(N496,O496)*1.150779448))</f>
      </c>
      <c r="Q496" s="175" t="str">
        <v>KEDW 220755Z AUTO 22011KT 10SM CLR 18/05 A2991 RMK AO2 SLP106 T01790051 403330095 $</v>
      </c>
    </row>
    <row r="497" hidden="0">
      <c r="A497" s="150" t="str">
        <v>2026-03-22 08:00 UTC</v>
      </c>
      <c r="B497" s="155" t="str">
        <v>2026-03-22 08:55 UTC</v>
      </c>
      <c r="C497" s="155" t="str">
        <v>2026-03-22 01:55 PDT</v>
      </c>
      <c r="D497" s="155" t="str">
        <v>2026-03-22</v>
      </c>
      <c r="E497" s="155" t="str">
        <v>March</v>
      </c>
      <c r="F497" s="154" t="str">
        <v>Accepted</v>
      </c>
      <c r="G497" s="155" t="str">
        <v>230</v>
      </c>
      <c r="H497" s="153" t="n">
        <v>230</v>
      </c>
      <c r="I497" s="155" t="str">
        <v>SW</v>
      </c>
      <c r="J497" s="153" t="n">
        <v>50</v>
      </c>
      <c r="K497" s="155" t="str">
        <v>NE</v>
      </c>
      <c r="L497" s="153" t="n">
        <v>10</v>
      </c>
      <c r="M497" s="153" t="n">
        <f>IF(F497="Accepted",L497*1.150779448,"")</f>
        <v>11.50779448</v>
      </c>
      <c r="N497" s="163"/>
      <c r="O497" s="163"/>
      <c r="P497" s="163" t="str">
        <f>IF(F497&lt;&gt;"Accepted","",IF(AND(N497="",O497=""),"",MAX(N497,O497)*1.150779448))</f>
      </c>
      <c r="Q497" s="175" t="str">
        <v>KEDW 220855Z AUTO 23010KT 10SM CLR 18/06 A2991 RMK AO2 SLP106 T01760061 50000 $</v>
      </c>
    </row>
    <row r="498" hidden="0">
      <c r="A498" s="150" t="str">
        <v>2026-03-22 09:00 UTC</v>
      </c>
      <c r="B498" s="155" t="str">
        <v>2026-03-22 09:55 UTC</v>
      </c>
      <c r="C498" s="155" t="str">
        <v>2026-03-22 02:55 PDT</v>
      </c>
      <c r="D498" s="155" t="str">
        <v>2026-03-22</v>
      </c>
      <c r="E498" s="155" t="str">
        <v>March</v>
      </c>
      <c r="F498" s="154" t="str">
        <v>Accepted</v>
      </c>
      <c r="G498" s="155" t="str">
        <v>220</v>
      </c>
      <c r="H498" s="153" t="n">
        <v>220</v>
      </c>
      <c r="I498" s="155" t="str">
        <v>SW</v>
      </c>
      <c r="J498" s="153" t="n">
        <v>40</v>
      </c>
      <c r="K498" s="155" t="str">
        <v>NE</v>
      </c>
      <c r="L498" s="153" t="n">
        <v>11</v>
      </c>
      <c r="M498" s="153" t="n">
        <f>IF(F498="Accepted",L498*1.150779448,"")</f>
        <v>12.658573928</v>
      </c>
      <c r="N498" s="163"/>
      <c r="O498" s="163"/>
      <c r="P498" s="163" t="str">
        <f>IF(F498&lt;&gt;"Accepted","",IF(AND(N498="",O498=""),"",MAX(N498,O498)*1.150779448))</f>
      </c>
      <c r="Q498" s="175" t="str">
        <v>KEDW 220955Z AUTO 22011KT 10SM CLR 17/09 A2989 RMK AO2 SLP099 T01670089 $</v>
      </c>
    </row>
    <row r="499" hidden="0">
      <c r="A499" s="150" t="str">
        <v>2026-03-22 10:00 UTC</v>
      </c>
      <c r="B499" s="155" t="str">
        <v>2026-03-22 10:55 UTC</v>
      </c>
      <c r="C499" s="155" t="str">
        <v>2026-03-22 03:55 PDT</v>
      </c>
      <c r="D499" s="155" t="str">
        <v>2026-03-22</v>
      </c>
      <c r="E499" s="155" t="str">
        <v>March</v>
      </c>
      <c r="F499" s="154" t="str">
        <v>Accepted</v>
      </c>
      <c r="G499" s="155" t="str">
        <v>210</v>
      </c>
      <c r="H499" s="153" t="n">
        <v>210</v>
      </c>
      <c r="I499" s="155" t="str">
        <v>SW</v>
      </c>
      <c r="J499" s="153" t="n">
        <v>30</v>
      </c>
      <c r="K499" s="155" t="str">
        <v>NE</v>
      </c>
      <c r="L499" s="153" t="n">
        <v>9</v>
      </c>
      <c r="M499" s="153" t="n">
        <f>IF(F499="Accepted",L499*1.150779448,"")</f>
        <v>10.357015032</v>
      </c>
      <c r="N499" s="163"/>
      <c r="O499" s="163"/>
      <c r="P499" s="163" t="str">
        <f>IF(F499&lt;&gt;"Accepted","",IF(AND(N499="",O499=""),"",MAX(N499,O499)*1.150779448))</f>
      </c>
      <c r="Q499" s="175" t="str">
        <v>KEDW 221055Z AUTO 21009KT 10SM CLR 16/10 A2989 RMK AO2 SLP100 T01560104 $</v>
      </c>
    </row>
    <row r="500" hidden="0">
      <c r="A500" s="150" t="str">
        <v>2026-03-22 11:00 UTC</v>
      </c>
      <c r="B500" s="155" t="str">
        <v>2026-03-22 11:55 UTC</v>
      </c>
      <c r="C500" s="155" t="str">
        <v>2026-03-22 04:55 PDT</v>
      </c>
      <c r="D500" s="155" t="str">
        <v>2026-03-22</v>
      </c>
      <c r="E500" s="155" t="str">
        <v>March</v>
      </c>
      <c r="F500" s="154" t="str">
        <v>Accepted</v>
      </c>
      <c r="G500" s="155" t="str">
        <v>220</v>
      </c>
      <c r="H500" s="153" t="n">
        <v>220</v>
      </c>
      <c r="I500" s="155" t="str">
        <v>SW</v>
      </c>
      <c r="J500" s="153" t="n">
        <v>40</v>
      </c>
      <c r="K500" s="155" t="str">
        <v>NE</v>
      </c>
      <c r="L500" s="153" t="n">
        <v>9</v>
      </c>
      <c r="M500" s="153" t="n">
        <f>IF(F500="Accepted",L500*1.150779448,"")</f>
        <v>10.357015032</v>
      </c>
      <c r="N500" s="163"/>
      <c r="O500" s="163"/>
      <c r="P500" s="163" t="str">
        <f>IF(F500&lt;&gt;"Accepted","",IF(AND(N500="",O500=""),"",MAX(N500,O500)*1.150779448))</f>
      </c>
      <c r="Q500" s="175" t="str">
        <v>KEDW 221155Z AUTO 22009KT 10SM CLR 15/10 A2988 RMK AO2 SLP098 T01520100 10204 20151 56009 $</v>
      </c>
    </row>
    <row r="501" hidden="0">
      <c r="A501" s="150" t="str">
        <v>2026-03-22 12:00 UTC</v>
      </c>
      <c r="B501" s="155" t="str">
        <v>2026-03-22 12:55 UTC</v>
      </c>
      <c r="C501" s="155" t="str">
        <v>2026-03-22 05:55 PDT</v>
      </c>
      <c r="D501" s="155" t="str">
        <v>2026-03-22</v>
      </c>
      <c r="E501" s="155" t="str">
        <v>March</v>
      </c>
      <c r="F501" s="154" t="str">
        <v>Accepted</v>
      </c>
      <c r="G501" s="155" t="str">
        <v>220</v>
      </c>
      <c r="H501" s="153" t="n">
        <v>220</v>
      </c>
      <c r="I501" s="155" t="str">
        <v>SW</v>
      </c>
      <c r="J501" s="153" t="n">
        <v>40</v>
      </c>
      <c r="K501" s="155" t="str">
        <v>NE</v>
      </c>
      <c r="L501" s="153" t="n">
        <v>7</v>
      </c>
      <c r="M501" s="153" t="n">
        <f>IF(F501="Accepted",L501*1.150779448,"")</f>
        <v>8.055456136</v>
      </c>
      <c r="N501" s="163"/>
      <c r="O501" s="163"/>
      <c r="P501" s="163" t="str">
        <f>IF(F501&lt;&gt;"Accepted","",IF(AND(N501="",O501=""),"",MAX(N501,O501)*1.150779448))</f>
      </c>
      <c r="Q501" s="175" t="str">
        <v>KEDW 221255Z AUTO 22007KT 10SM CLR 15/09 A2989 RMK AO2 SLP102 T01450087 $</v>
      </c>
    </row>
    <row r="502" hidden="0">
      <c r="A502" s="150" t="str">
        <v>2026-03-22 13:00 UTC</v>
      </c>
      <c r="B502" s="155" t="str">
        <v>2026-03-22 13:55 UTC</v>
      </c>
      <c r="C502" s="155" t="str">
        <v>2026-03-22 06:55 PDT</v>
      </c>
      <c r="D502" s="155" t="str">
        <v>2026-03-22</v>
      </c>
      <c r="E502" s="155" t="str">
        <v>March</v>
      </c>
      <c r="F502" s="154" t="str">
        <v>Accepted</v>
      </c>
      <c r="G502" s="155" t="str">
        <v>290</v>
      </c>
      <c r="H502" s="153" t="n">
        <v>290</v>
      </c>
      <c r="I502" s="155" t="str">
        <v>W</v>
      </c>
      <c r="J502" s="153" t="n">
        <v>110</v>
      </c>
      <c r="K502" s="155" t="str">
        <v>E</v>
      </c>
      <c r="L502" s="153" t="n">
        <v>3</v>
      </c>
      <c r="M502" s="153" t="n">
        <f>IF(F502="Accepted",L502*1.150779448,"")</f>
        <v>3.452338344</v>
      </c>
      <c r="N502" s="163"/>
      <c r="O502" s="163"/>
      <c r="P502" s="163" t="str">
        <f>IF(F502&lt;&gt;"Accepted","",IF(AND(N502="",O502=""),"",MAX(N502,O502)*1.150779448))</f>
      </c>
      <c r="Q502" s="175" t="str">
        <v>KEDW 221355Z AUTO 29003KT 10SM FEW230 12/07 A2991 RMK AO2 SLP113 T01230068 $</v>
      </c>
    </row>
    <row r="503" hidden="0">
      <c r="A503" s="150" t="str">
        <v>2026-03-22 14:00 UTC</v>
      </c>
      <c r="B503" s="155" t="str">
        <v>2026-03-22 14:55 UTC</v>
      </c>
      <c r="C503" s="155" t="str">
        <v>2026-03-22 07:55 PDT</v>
      </c>
      <c r="D503" s="155" t="str">
        <v>2026-03-22</v>
      </c>
      <c r="E503" s="155" t="str">
        <v>March</v>
      </c>
      <c r="F503" s="154" t="str">
        <v>Accepted</v>
      </c>
      <c r="G503" s="155" t="str">
        <v>000</v>
      </c>
      <c r="H503" s="153" t="n">
        <v>0</v>
      </c>
      <c r="I503" s="155" t="str">
        <v>Calm</v>
      </c>
      <c r="J503" s="153" t="n">
        <v>180</v>
      </c>
      <c r="K503" s="155" t="str">
        <v>Calm</v>
      </c>
      <c r="L503" s="153" t="n">
        <v>0</v>
      </c>
      <c r="M503" s="153" t="n">
        <f>IF(F503="Accepted",L503*1.150779448,"")</f>
        <v>0</v>
      </c>
      <c r="N503" s="163"/>
      <c r="O503" s="163"/>
      <c r="P503" s="163" t="str">
        <f>IF(F503&lt;&gt;"Accepted","",IF(AND(N503="",O503=""),"",MAX(N503,O503)*1.150779448))</f>
      </c>
      <c r="Q503" s="175" t="str">
        <v>KEDW 221455Z AUTO 00000KT 10SM CLR 13/08 A2993 RMK AO2 SLP121 T01280075 52016 $</v>
      </c>
    </row>
    <row r="504" hidden="0">
      <c r="A504" s="150" t="str">
        <v>2026-03-22 15:00 UTC</v>
      </c>
      <c r="B504" s="155" t="str">
        <v>2026-03-22 15:55 UTC</v>
      </c>
      <c r="C504" s="155" t="str">
        <v>2026-03-22 08:55 PDT</v>
      </c>
      <c r="D504" s="155" t="str">
        <v>2026-03-22</v>
      </c>
      <c r="E504" s="155" t="str">
        <v>March</v>
      </c>
      <c r="F504" s="154" t="str">
        <v>Accepted</v>
      </c>
      <c r="G504" s="155" t="str">
        <v>000</v>
      </c>
      <c r="H504" s="153" t="n">
        <v>0</v>
      </c>
      <c r="I504" s="155" t="str">
        <v>Calm</v>
      </c>
      <c r="J504" s="153" t="n">
        <v>180</v>
      </c>
      <c r="K504" s="155" t="str">
        <v>Calm</v>
      </c>
      <c r="L504" s="153" t="n">
        <v>0</v>
      </c>
      <c r="M504" s="153" t="n">
        <f>IF(F504="Accepted",L504*1.150779448,"")</f>
        <v>0</v>
      </c>
      <c r="N504" s="163"/>
      <c r="O504" s="163"/>
      <c r="P504" s="163" t="str">
        <f>IF(F504&lt;&gt;"Accepted","",IF(AND(N504="",O504=""),"",MAX(N504,O504)*1.150779448))</f>
      </c>
      <c r="Q504" s="175" t="str">
        <v>KEDW 221555Z AUTO 00000KT 10SM CLR 17/08 A2995 RMK AO2 SLP127 T01670079 $</v>
      </c>
    </row>
    <row r="505" hidden="0">
      <c r="A505" s="150" t="str">
        <v>2026-03-22 16:00 UTC</v>
      </c>
      <c r="B505" s="155" t="str">
        <v>2026-03-22 16:55 UTC</v>
      </c>
      <c r="C505" s="155" t="str">
        <v>2026-03-22 09:55 PDT</v>
      </c>
      <c r="D505" s="155" t="str">
        <v>2026-03-22</v>
      </c>
      <c r="E505" s="155" t="str">
        <v>March</v>
      </c>
      <c r="F505" s="154" t="str">
        <v>Accepted</v>
      </c>
      <c r="G505" s="155" t="str">
        <v>000</v>
      </c>
      <c r="H505" s="153" t="n">
        <v>0</v>
      </c>
      <c r="I505" s="155" t="str">
        <v>Calm</v>
      </c>
      <c r="J505" s="153" t="n">
        <v>180</v>
      </c>
      <c r="K505" s="155" t="str">
        <v>Calm</v>
      </c>
      <c r="L505" s="153" t="n">
        <v>0</v>
      </c>
      <c r="M505" s="153" t="n">
        <f>IF(F505="Accepted",L505*1.150779448,"")</f>
        <v>0</v>
      </c>
      <c r="N505" s="163"/>
      <c r="O505" s="163"/>
      <c r="P505" s="163" t="str">
        <f>IF(F505&lt;&gt;"Accepted","",IF(AND(N505="",O505=""),"",MAX(N505,O505)*1.150779448))</f>
      </c>
      <c r="Q505" s="175" t="str">
        <v>KEDW 221655Z 00000KT 60SM FEW180 SCT250 18/09 A2995 RMK AO2A SLP125 T01820087</v>
      </c>
    </row>
    <row r="506" hidden="0">
      <c r="A506" s="150" t="str">
        <v>2026-03-22 17:00 UTC</v>
      </c>
      <c r="B506" s="155" t="str">
        <v>2026-03-22 17:55 UTC</v>
      </c>
      <c r="C506" s="155" t="str">
        <v>2026-03-22 10:55 PDT</v>
      </c>
      <c r="D506" s="155" t="str">
        <v>2026-03-22</v>
      </c>
      <c r="E506" s="155" t="str">
        <v>March</v>
      </c>
      <c r="F506" s="154" t="str">
        <v>Accepted</v>
      </c>
      <c r="G506" s="155" t="str">
        <v>200</v>
      </c>
      <c r="H506" s="153" t="n">
        <v>200</v>
      </c>
      <c r="I506" s="155" t="str">
        <v>S</v>
      </c>
      <c r="J506" s="153" t="n">
        <v>20</v>
      </c>
      <c r="K506" s="155" t="str">
        <v>N</v>
      </c>
      <c r="L506" s="153" t="n">
        <v>6</v>
      </c>
      <c r="M506" s="153" t="n">
        <f>IF(F506="Accepted",L506*1.150779448,"")</f>
        <v>6.904676688</v>
      </c>
      <c r="N506" s="163"/>
      <c r="O506" s="163"/>
      <c r="P506" s="163" t="str">
        <f>IF(F506&lt;&gt;"Accepted","",IF(AND(N506="",O506=""),"",MAX(N506,O506)*1.150779448))</f>
      </c>
      <c r="Q506" s="175" t="str">
        <v>KEDW 221755Z 20006KT 60SM FEW180 SCT250 24/09 A2995 RMK AO2A SLP123 T02380094 10238 20122 50005</v>
      </c>
    </row>
    <row r="507" hidden="0">
      <c r="A507" s="150" t="str">
        <v>2026-03-22 18:00 UTC</v>
      </c>
      <c r="B507" s="155" t="str">
        <v>2026-03-22 18:55 UTC</v>
      </c>
      <c r="C507" s="155" t="str">
        <v>2026-03-22 11:55 PDT</v>
      </c>
      <c r="D507" s="155" t="str">
        <v>2026-03-22</v>
      </c>
      <c r="E507" s="155" t="str">
        <v>March</v>
      </c>
      <c r="F507" s="154" t="str">
        <v>Accepted</v>
      </c>
      <c r="G507" s="155" t="str">
        <v>270</v>
      </c>
      <c r="H507" s="153" t="n">
        <v>270</v>
      </c>
      <c r="I507" s="155" t="str">
        <v>W</v>
      </c>
      <c r="J507" s="153" t="n">
        <v>90</v>
      </c>
      <c r="K507" s="155" t="str">
        <v>E</v>
      </c>
      <c r="L507" s="153" t="n">
        <v>3</v>
      </c>
      <c r="M507" s="153" t="n">
        <f>IF(F507="Accepted",L507*1.150779448,"")</f>
        <v>3.452338344</v>
      </c>
      <c r="N507" s="163"/>
      <c r="O507" s="163"/>
      <c r="P507" s="163" t="str">
        <f>IF(F507&lt;&gt;"Accepted","",IF(AND(N507="",O507=""),"",MAX(N507,O507)*1.150779448))</f>
      </c>
      <c r="Q507" s="175" t="str">
        <v>KEDW 221855Z COR 27003KT 70SM FEW180 SCT250 27/06 A2994 RMK AO2A SLP118 T02680062 COR 1907</v>
      </c>
    </row>
    <row r="508" hidden="0">
      <c r="A508" s="150" t="str">
        <v>2026-03-22 19:00 UTC</v>
      </c>
      <c r="B508" s="155" t="str">
        <v>2026-03-22 19:55 UTC</v>
      </c>
      <c r="C508" s="155" t="str">
        <v>2026-03-22 12:55 PDT</v>
      </c>
      <c r="D508" s="155" t="str">
        <v>2026-03-22</v>
      </c>
      <c r="E508" s="155" t="str">
        <v>March</v>
      </c>
      <c r="F508" s="154" t="str">
        <v>Accepted</v>
      </c>
      <c r="G508" s="155" t="str">
        <v>000</v>
      </c>
      <c r="H508" s="153" t="n">
        <v>0</v>
      </c>
      <c r="I508" s="155" t="str">
        <v>Calm</v>
      </c>
      <c r="J508" s="153" t="n">
        <v>180</v>
      </c>
      <c r="K508" s="155" t="str">
        <v>Calm</v>
      </c>
      <c r="L508" s="153" t="n">
        <v>0</v>
      </c>
      <c r="M508" s="153" t="n">
        <f>IF(F508="Accepted",L508*1.150779448,"")</f>
        <v>0</v>
      </c>
      <c r="N508" s="163"/>
      <c r="O508" s="163"/>
      <c r="P508" s="163" t="str">
        <f>IF(F508&lt;&gt;"Accepted","",IF(AND(N508="",O508=""),"",MAX(N508,O508)*1.150779448))</f>
      </c>
      <c r="Q508" s="175" t="str">
        <v>KEDW 221955Z 00000KT 70SM FEW180 SCT250 29/04 A2992 RMK AO2A SLP110 T02880036</v>
      </c>
    </row>
    <row r="509" hidden="0">
      <c r="A509" s="150" t="str">
        <v>2026-03-22 20:00 UTC</v>
      </c>
      <c r="B509" s="155" t="str">
        <v>2026-03-22 20:55 UTC</v>
      </c>
      <c r="C509" s="155" t="str">
        <v>2026-03-22 13:55 PDT</v>
      </c>
      <c r="D509" s="155" t="str">
        <v>2026-03-22</v>
      </c>
      <c r="E509" s="155" t="str">
        <v>March</v>
      </c>
      <c r="F509" s="154" t="str">
        <v>Accepted</v>
      </c>
      <c r="G509" s="155" t="str">
        <v>080</v>
      </c>
      <c r="H509" s="153" t="n">
        <v>80</v>
      </c>
      <c r="I509" s="155" t="str">
        <v>E</v>
      </c>
      <c r="J509" s="153" t="n">
        <v>260</v>
      </c>
      <c r="K509" s="155" t="str">
        <v>W</v>
      </c>
      <c r="L509" s="153" t="n">
        <v>6</v>
      </c>
      <c r="M509" s="153" t="n">
        <f>IF(F509="Accepted",L509*1.150779448,"")</f>
        <v>6.904676688</v>
      </c>
      <c r="N509" s="163"/>
      <c r="O509" s="163"/>
      <c r="P509" s="163" t="str">
        <f>IF(F509&lt;&gt;"Accepted","",IF(AND(N509="",O509=""),"",MAX(N509,O509)*1.150779448))</f>
      </c>
      <c r="Q509" s="175" t="str">
        <v>KEDW 222055Z 08006KT 70SM FEW180 SCT250 31/02 A2989 RMK AO2A SLP100 T03050018 57018</v>
      </c>
    </row>
    <row r="510" hidden="0">
      <c r="A510" s="150" t="str">
        <v>2026-03-22 21:00 UTC</v>
      </c>
      <c r="B510" s="155" t="str">
        <v>2026-03-22 21:55 UTC</v>
      </c>
      <c r="C510" s="155" t="str">
        <v>2026-03-22 14:55 PDT</v>
      </c>
      <c r="D510" s="155" t="str">
        <v>2026-03-22</v>
      </c>
      <c r="E510" s="155" t="str">
        <v>March</v>
      </c>
      <c r="F510" s="154" t="str">
        <v>Accepted</v>
      </c>
      <c r="G510" s="155" t="str">
        <v>000</v>
      </c>
      <c r="H510" s="153" t="n">
        <v>0</v>
      </c>
      <c r="I510" s="155" t="str">
        <v>Calm</v>
      </c>
      <c r="J510" s="153" t="n">
        <v>180</v>
      </c>
      <c r="K510" s="155" t="str">
        <v>Calm</v>
      </c>
      <c r="L510" s="153" t="n">
        <v>0</v>
      </c>
      <c r="M510" s="153" t="n">
        <f>IF(F510="Accepted",L510*1.150779448,"")</f>
        <v>0</v>
      </c>
      <c r="N510" s="163"/>
      <c r="O510" s="163"/>
      <c r="P510" s="163" t="str">
        <f>IF(F510&lt;&gt;"Accepted","",IF(AND(N510="",O510=""),"",MAX(N510,O510)*1.150779448))</f>
      </c>
      <c r="Q510" s="175" t="str">
        <v>KEDW 222155Z 00000KT 70SM FEW150 FEW250 31/01 A2987 RMK AO2A SLP093 T03090012</v>
      </c>
    </row>
    <row r="511" hidden="0">
      <c r="A511" s="150" t="str">
        <v>2026-03-22 22:00 UTC</v>
      </c>
      <c r="B511" s="155" t="str">
        <v>2026-03-22 22:55 UTC</v>
      </c>
      <c r="C511" s="155" t="str">
        <v>2026-03-22 15:55 PDT</v>
      </c>
      <c r="D511" s="155" t="str">
        <v>2026-03-22</v>
      </c>
      <c r="E511" s="155" t="str">
        <v>March</v>
      </c>
      <c r="F511" s="154" t="str">
        <v>Accepted</v>
      </c>
      <c r="G511" s="155" t="str">
        <v>000</v>
      </c>
      <c r="H511" s="153" t="n">
        <v>0</v>
      </c>
      <c r="I511" s="155" t="str">
        <v>Calm</v>
      </c>
      <c r="J511" s="153" t="n">
        <v>180</v>
      </c>
      <c r="K511" s="155" t="str">
        <v>Calm</v>
      </c>
      <c r="L511" s="153" t="n">
        <v>0</v>
      </c>
      <c r="M511" s="153" t="n">
        <f>IF(F511="Accepted",L511*1.150779448,"")</f>
        <v>0</v>
      </c>
      <c r="N511" s="163"/>
      <c r="O511" s="163"/>
      <c r="P511" s="163" t="str">
        <f>IF(F511&lt;&gt;"Accepted","",IF(AND(N511="",O511=""),"",MAX(N511,O511)*1.150779448))</f>
      </c>
      <c r="Q511" s="175" t="str">
        <v>KEDW 222255Z 00000KT 70SM FEW150 FEW250 33/02 A2986 RMK AO2A SLP090 T03260016</v>
      </c>
    </row>
    <row r="512" hidden="0">
      <c r="A512" s="150" t="str">
        <v>2026-03-22 23:00 UTC</v>
      </c>
      <c r="B512" s="155" t="str">
        <v>2026-03-22 23:55 UTC</v>
      </c>
      <c r="C512" s="155" t="str">
        <v>2026-03-22 16:55 PDT</v>
      </c>
      <c r="D512" s="155" t="str">
        <v>2026-03-22</v>
      </c>
      <c r="E512" s="155" t="str">
        <v>March</v>
      </c>
      <c r="F512" s="154" t="str">
        <v>Accepted</v>
      </c>
      <c r="G512" s="155" t="str">
        <v>190</v>
      </c>
      <c r="H512" s="153" t="n">
        <v>190</v>
      </c>
      <c r="I512" s="155" t="str">
        <v>S</v>
      </c>
      <c r="J512" s="153" t="n">
        <v>10</v>
      </c>
      <c r="K512" s="155" t="str">
        <v>N</v>
      </c>
      <c r="L512" s="153" t="n">
        <v>3</v>
      </c>
      <c r="M512" s="153" t="n">
        <f>IF(F512="Accepted",L512*1.150779448,"")</f>
        <v>3.452338344</v>
      </c>
      <c r="N512" s="163"/>
      <c r="O512" s="163"/>
      <c r="P512" s="163" t="str">
        <f>IF(F512&lt;&gt;"Accepted","",IF(AND(N512="",O512=""),"",MAX(N512,O512)*1.150779448))</f>
      </c>
      <c r="Q512" s="175" t="str">
        <v>KEDW 222355Z 19003KT 70SM FEW150 FEW250 33/01 A2984 RMK AO2A SLP083 T03280007 10329 20239 57015</v>
      </c>
    </row>
    <row r="513" hidden="0">
      <c r="A513" s="150" t="str">
        <v>2026-03-23 00:00 UTC</v>
      </c>
      <c r="B513" s="155" t="str">
        <v>2026-03-23 00:55 UTC</v>
      </c>
      <c r="C513" s="155" t="str">
        <v>2026-03-22 17:55 PDT</v>
      </c>
      <c r="D513" s="155" t="str">
        <v>2026-03-22</v>
      </c>
      <c r="E513" s="155" t="str">
        <v>March</v>
      </c>
      <c r="F513" s="154" t="str">
        <v>Accepted</v>
      </c>
      <c r="G513" s="155" t="str">
        <v>000</v>
      </c>
      <c r="H513" s="153" t="n">
        <v>0</v>
      </c>
      <c r="I513" s="155" t="str">
        <v>Calm</v>
      </c>
      <c r="J513" s="153" t="n">
        <v>180</v>
      </c>
      <c r="K513" s="155" t="str">
        <v>Calm</v>
      </c>
      <c r="L513" s="153" t="n">
        <v>0</v>
      </c>
      <c r="M513" s="153" t="n">
        <f>IF(F513="Accepted",L513*1.150779448,"")</f>
        <v>0</v>
      </c>
      <c r="N513" s="163"/>
      <c r="O513" s="163"/>
      <c r="P513" s="163" t="str">
        <f>IF(F513&lt;&gt;"Accepted","",IF(AND(N513="",O513=""),"",MAX(N513,O513)*1.150779448))</f>
      </c>
      <c r="Q513" s="175" t="str">
        <v>KEDW 230055Z 00000KT 80SM FEW150 FEW250 32/00 A2984 RMK AO2A SLP084 T03220003</v>
      </c>
    </row>
    <row r="514" hidden="0">
      <c r="A514" s="150" t="str">
        <v>2026-03-23 01:00 UTC</v>
      </c>
      <c r="B514" s="155" t="str">
        <v>2026-03-23 01:55 UTC</v>
      </c>
      <c r="C514" s="155" t="str">
        <v>2026-03-22 18:55 PDT</v>
      </c>
      <c r="D514" s="155" t="str">
        <v>2026-03-22</v>
      </c>
      <c r="E514" s="155" t="str">
        <v>March</v>
      </c>
      <c r="F514" s="154" t="str">
        <v>Accepted</v>
      </c>
      <c r="G514" s="155" t="str">
        <v>280</v>
      </c>
      <c r="H514" s="153" t="n">
        <v>280</v>
      </c>
      <c r="I514" s="155" t="str">
        <v>W</v>
      </c>
      <c r="J514" s="153" t="n">
        <v>100</v>
      </c>
      <c r="K514" s="155" t="str">
        <v>E</v>
      </c>
      <c r="L514" s="153" t="n">
        <v>12</v>
      </c>
      <c r="M514" s="153" t="n">
        <f>IF(F514="Accepted",L514*1.150779448,"")</f>
        <v>13.809353376</v>
      </c>
      <c r="N514" s="163"/>
      <c r="O514" s="163"/>
      <c r="P514" s="163" t="str">
        <f>IF(F514&lt;&gt;"Accepted","",IF(AND(N514="",O514=""),"",MAX(N514,O514)*1.150779448))</f>
      </c>
      <c r="Q514" s="175" t="str">
        <v>KEDW 230155Z AUTO 28012KT 10SM CLR 28/10 A2984 RMK AO2 SLP087 T02750098 $</v>
      </c>
    </row>
    <row r="515" hidden="0">
      <c r="A515" s="150" t="str">
        <v>2026-03-23 02:00 UTC</v>
      </c>
      <c r="B515" s="155" t="str">
        <v>2026-03-23 02:55 UTC</v>
      </c>
      <c r="C515" s="155" t="str">
        <v>2026-03-22 19:55 PDT</v>
      </c>
      <c r="D515" s="155" t="str">
        <v>2026-03-22</v>
      </c>
      <c r="E515" s="155" t="str">
        <v>March</v>
      </c>
      <c r="F515" s="154" t="str">
        <v>Accepted</v>
      </c>
      <c r="G515" s="155" t="str">
        <v>230</v>
      </c>
      <c r="H515" s="153" t="n">
        <v>230</v>
      </c>
      <c r="I515" s="155" t="str">
        <v>SW</v>
      </c>
      <c r="J515" s="153" t="n">
        <v>50</v>
      </c>
      <c r="K515" s="155" t="str">
        <v>NE</v>
      </c>
      <c r="L515" s="153" t="n">
        <v>8</v>
      </c>
      <c r="M515" s="153" t="n">
        <f>IF(F515="Accepted",L515*1.150779448,"")</f>
        <v>9.206235584</v>
      </c>
      <c r="N515" s="163"/>
      <c r="O515" s="163"/>
      <c r="P515" s="163" t="str">
        <f>IF(F515&lt;&gt;"Accepted","",IF(AND(N515="",O515=""),"",MAX(N515,O515)*1.150779448))</f>
      </c>
      <c r="Q515" s="175" t="str">
        <v>KEDW 230255Z AUTO 23008KT 10SM CLR 25/10 A2986 RMK AO2 SLP096 T02480099 53006 $</v>
      </c>
    </row>
    <row r="516" hidden="0">
      <c r="A516" s="150" t="str">
        <v>2026-03-23 03:00 UTC</v>
      </c>
      <c r="B516" s="155" t="str">
        <v>2026-03-23 03:55 UTC</v>
      </c>
      <c r="C516" s="155" t="str">
        <v>2026-03-22 20:55 PDT</v>
      </c>
      <c r="D516" s="155" t="str">
        <v>2026-03-22</v>
      </c>
      <c r="E516" s="155" t="str">
        <v>March</v>
      </c>
      <c r="F516" s="154" t="str">
        <v>Accepted</v>
      </c>
      <c r="G516" s="155" t="str">
        <v>240</v>
      </c>
      <c r="H516" s="153" t="n">
        <v>240</v>
      </c>
      <c r="I516" s="155" t="str">
        <v>SW</v>
      </c>
      <c r="J516" s="153" t="n">
        <v>60</v>
      </c>
      <c r="K516" s="155" t="str">
        <v>NE</v>
      </c>
      <c r="L516" s="153" t="n">
        <v>10</v>
      </c>
      <c r="M516" s="153" t="n">
        <f>IF(F516="Accepted",L516*1.150779448,"")</f>
        <v>11.50779448</v>
      </c>
      <c r="N516" s="163"/>
      <c r="O516" s="163"/>
      <c r="P516" s="163" t="str">
        <f>IF(F516&lt;&gt;"Accepted","",IF(AND(N516="",O516=""),"",MAX(N516,O516)*1.150779448))</f>
      </c>
      <c r="Q516" s="175" t="str">
        <v>KEDW 230355Z AUTO 24010KT 10SM CLR 22/11 A2989 RMK AO2 SLP106 T02190110 $</v>
      </c>
    </row>
    <row r="517" hidden="0">
      <c r="A517" s="150" t="str">
        <v>2026-03-23 04:00 UTC</v>
      </c>
      <c r="B517" s="155" t="str">
        <v>2026-03-23 04:55 UTC</v>
      </c>
      <c r="C517" s="155" t="str">
        <v>2026-03-22 21:55 PDT</v>
      </c>
      <c r="D517" s="155" t="str">
        <v>2026-03-22</v>
      </c>
      <c r="E517" s="155" t="str">
        <v>March</v>
      </c>
      <c r="F517" s="154" t="str">
        <v>Accepted</v>
      </c>
      <c r="G517" s="155" t="str">
        <v>230</v>
      </c>
      <c r="H517" s="153" t="n">
        <v>230</v>
      </c>
      <c r="I517" s="155" t="str">
        <v>SW</v>
      </c>
      <c r="J517" s="153" t="n">
        <v>50</v>
      </c>
      <c r="K517" s="155" t="str">
        <v>NE</v>
      </c>
      <c r="L517" s="153" t="n">
        <v>10</v>
      </c>
      <c r="M517" s="153" t="n">
        <f>IF(F517="Accepted",L517*1.150779448,"")</f>
        <v>11.50779448</v>
      </c>
      <c r="N517" s="163"/>
      <c r="O517" s="163"/>
      <c r="P517" s="163" t="str">
        <f>IF(F517&lt;&gt;"Accepted","",IF(AND(N517="",O517=""),"",MAX(N517,O517)*1.150779448))</f>
      </c>
      <c r="Q517" s="175" t="str">
        <v>KEDW 230455Z AUTO 23010KT 10SM CLR 21/10 A2992 RMK AO2 SLP115 T02090101 $</v>
      </c>
    </row>
    <row r="518" hidden="0">
      <c r="A518" s="150" t="str">
        <v>2026-03-23 05:00 UTC</v>
      </c>
      <c r="B518" s="155" t="str">
        <v>2026-03-23 05:55 UTC</v>
      </c>
      <c r="C518" s="155" t="str">
        <v>2026-03-22 22:55 PDT</v>
      </c>
      <c r="D518" s="155" t="str">
        <v>2026-03-22</v>
      </c>
      <c r="E518" s="155" t="str">
        <v>March</v>
      </c>
      <c r="F518" s="154" t="str">
        <v>Accepted</v>
      </c>
      <c r="G518" s="155" t="str">
        <v>210</v>
      </c>
      <c r="H518" s="153" t="n">
        <v>210</v>
      </c>
      <c r="I518" s="155" t="str">
        <v>SW</v>
      </c>
      <c r="J518" s="153" t="n">
        <v>30</v>
      </c>
      <c r="K518" s="155" t="str">
        <v>NE</v>
      </c>
      <c r="L518" s="153" t="n">
        <v>11</v>
      </c>
      <c r="M518" s="153" t="n">
        <f>IF(F518="Accepted",L518*1.150779448,"")</f>
        <v>12.658573928</v>
      </c>
      <c r="N518" s="163"/>
      <c r="O518" s="163"/>
      <c r="P518" s="163" t="str">
        <f>IF(F518&lt;&gt;"Accepted","",IF(AND(N518="",O518=""),"",MAX(N518,O518)*1.150779448))</f>
      </c>
      <c r="Q518" s="175" t="str">
        <v>KEDW 230555Z AUTO 21011KT 10SM CLR 20/09 A2992 RMK AO2 SLP112 T01990089 10328 20198 50017 $</v>
      </c>
    </row>
    <row r="519" hidden="0">
      <c r="A519" s="150" t="str">
        <v>2026-03-23 06:00 UTC</v>
      </c>
      <c r="B519" s="155" t="str">
        <v>2026-03-23 06:55 UTC</v>
      </c>
      <c r="C519" s="155" t="str">
        <v>2026-03-22 23:55 PDT</v>
      </c>
      <c r="D519" s="155" t="str">
        <v>2026-03-22</v>
      </c>
      <c r="E519" s="155" t="str">
        <v>March</v>
      </c>
      <c r="F519" s="154" t="str">
        <v>Accepted</v>
      </c>
      <c r="G519" s="155" t="str">
        <v>230</v>
      </c>
      <c r="H519" s="153" t="n">
        <v>230</v>
      </c>
      <c r="I519" s="155" t="str">
        <v>SW</v>
      </c>
      <c r="J519" s="153" t="n">
        <v>50</v>
      </c>
      <c r="K519" s="155" t="str">
        <v>NE</v>
      </c>
      <c r="L519" s="153" t="n">
        <v>9</v>
      </c>
      <c r="M519" s="153" t="n">
        <f>IF(F519="Accepted",L519*1.150779448,"")</f>
        <v>10.357015032</v>
      </c>
      <c r="N519" s="163"/>
      <c r="O519" s="163"/>
      <c r="P519" s="163" t="str">
        <f>IF(F519&lt;&gt;"Accepted","",IF(AND(N519="",O519=""),"",MAX(N519,O519)*1.150779448))</f>
      </c>
      <c r="Q519" s="175" t="str">
        <v>KEDW 230655Z AUTO 23009KT 10SM CLR 18/09 A2992 RMK AO2 SLP112 T01840086 $</v>
      </c>
    </row>
    <row r="520" hidden="0">
      <c r="A520" s="150" t="str">
        <v>2026-03-23 07:00 UTC</v>
      </c>
      <c r="B520" s="155" t="str">
        <v>2026-03-23 07:55 UTC</v>
      </c>
      <c r="C520" s="155" t="str">
        <v>2026-03-23 00:55 PDT</v>
      </c>
      <c r="D520" s="155" t="str">
        <v>2026-03-23</v>
      </c>
      <c r="E520" s="155" t="str">
        <v>March</v>
      </c>
      <c r="F520" s="154" t="str">
        <v>Accepted</v>
      </c>
      <c r="G520" s="155" t="str">
        <v>230</v>
      </c>
      <c r="H520" s="153" t="n">
        <v>230</v>
      </c>
      <c r="I520" s="155" t="str">
        <v>SW</v>
      </c>
      <c r="J520" s="153" t="n">
        <v>50</v>
      </c>
      <c r="K520" s="155" t="str">
        <v>NE</v>
      </c>
      <c r="L520" s="153" t="n">
        <v>11</v>
      </c>
      <c r="M520" s="153" t="n">
        <f>IF(F520="Accepted",L520*1.150779448,"")</f>
        <v>12.658573928</v>
      </c>
      <c r="N520" s="163"/>
      <c r="O520" s="163"/>
      <c r="P520" s="163" t="str">
        <f>IF(F520&lt;&gt;"Accepted","",IF(AND(N520="",O520=""),"",MAX(N520,O520)*1.150779448))</f>
      </c>
      <c r="Q520" s="175" t="str">
        <v>KEDW 230755Z AUTO 23011KT 10SM CLR 17/08 A2991 RMK AO2 SLP108 T01740080 403290122 $</v>
      </c>
    </row>
    <row r="521" hidden="0">
      <c r="A521" s="150" t="str">
        <v>2026-03-23 08:00 UTC</v>
      </c>
      <c r="B521" s="155" t="str">
        <v>2026-03-23 08:55 UTC</v>
      </c>
      <c r="C521" s="155" t="str">
        <v>2026-03-23 01:55 PDT</v>
      </c>
      <c r="D521" s="155" t="str">
        <v>2026-03-23</v>
      </c>
      <c r="E521" s="155" t="str">
        <v>March</v>
      </c>
      <c r="F521" s="154" t="str">
        <v>Accepted</v>
      </c>
      <c r="G521" s="155" t="str">
        <v>200</v>
      </c>
      <c r="H521" s="153" t="n">
        <v>200</v>
      </c>
      <c r="I521" s="155" t="str">
        <v>S</v>
      </c>
      <c r="J521" s="153" t="n">
        <v>20</v>
      </c>
      <c r="K521" s="155" t="str">
        <v>N</v>
      </c>
      <c r="L521" s="153" t="n">
        <v>8</v>
      </c>
      <c r="M521" s="153" t="n">
        <f>IF(F521="Accepted",L521*1.150779448,"")</f>
        <v>9.206235584</v>
      </c>
      <c r="N521" s="163"/>
      <c r="O521" s="163"/>
      <c r="P521" s="163" t="str">
        <f>IF(F521&lt;&gt;"Accepted","",IF(AND(N521="",O521=""),"",MAX(N521,O521)*1.150779448))</f>
      </c>
      <c r="Q521" s="175" t="str">
        <v>KEDW 230855Z AUTO 20008KT 10SM CLR 16/08 A2992 RMK AO2 SLP111 T01600075 55001 $</v>
      </c>
    </row>
    <row r="522" hidden="0">
      <c r="A522" s="150" t="str">
        <v>2026-03-23 09:00 UTC</v>
      </c>
      <c r="B522" s="155" t="str">
        <v>2026-03-23 09:55 UTC</v>
      </c>
      <c r="C522" s="155" t="str">
        <v>2026-03-23 02:55 PDT</v>
      </c>
      <c r="D522" s="155" t="str">
        <v>2026-03-23</v>
      </c>
      <c r="E522" s="155" t="str">
        <v>March</v>
      </c>
      <c r="F522" s="154" t="str">
        <v>Accepted</v>
      </c>
      <c r="G522" s="155" t="str">
        <v>200</v>
      </c>
      <c r="H522" s="153" t="n">
        <v>200</v>
      </c>
      <c r="I522" s="155" t="str">
        <v>S</v>
      </c>
      <c r="J522" s="153" t="n">
        <v>20</v>
      </c>
      <c r="K522" s="155" t="str">
        <v>N</v>
      </c>
      <c r="L522" s="153" t="n">
        <v>8</v>
      </c>
      <c r="M522" s="153" t="n">
        <f>IF(F522="Accepted",L522*1.150779448,"")</f>
        <v>9.206235584</v>
      </c>
      <c r="N522" s="163"/>
      <c r="O522" s="163"/>
      <c r="P522" s="163" t="str">
        <f>IF(F522&lt;&gt;"Accepted","",IF(AND(N522="",O522=""),"",MAX(N522,O522)*1.150779448))</f>
      </c>
      <c r="Q522" s="175" t="str">
        <v>KEDW 230955Z AUTO 20008KT 10SM CLR 15/07 A2991 RMK AO2 SLP108 T01520067 $</v>
      </c>
    </row>
    <row r="523" hidden="0">
      <c r="A523" s="150" t="str">
        <v>2026-03-23 10:00 UTC</v>
      </c>
      <c r="B523" s="155" t="str">
        <v>2026-03-23 10:55 UTC</v>
      </c>
      <c r="C523" s="155" t="str">
        <v>2026-03-23 03:55 PDT</v>
      </c>
      <c r="D523" s="155" t="str">
        <v>2026-03-23</v>
      </c>
      <c r="E523" s="155" t="str">
        <v>March</v>
      </c>
      <c r="F523" s="154" t="str">
        <v>Accepted</v>
      </c>
      <c r="G523" s="155" t="str">
        <v>210</v>
      </c>
      <c r="H523" s="153" t="n">
        <v>210</v>
      </c>
      <c r="I523" s="155" t="str">
        <v>SW</v>
      </c>
      <c r="J523" s="153" t="n">
        <v>30</v>
      </c>
      <c r="K523" s="155" t="str">
        <v>NE</v>
      </c>
      <c r="L523" s="153" t="n">
        <v>7</v>
      </c>
      <c r="M523" s="153" t="n">
        <f>IF(F523="Accepted",L523*1.150779448,"")</f>
        <v>8.055456136</v>
      </c>
      <c r="N523" s="163"/>
      <c r="O523" s="163"/>
      <c r="P523" s="163" t="str">
        <f>IF(F523&lt;&gt;"Accepted","",IF(AND(N523="",O523=""),"",MAX(N523,O523)*1.150779448))</f>
      </c>
      <c r="Q523" s="175" t="str">
        <v>KEDW 231055Z AUTO 21007KT 10SM CLR 15/07 A2990 RMK AO2 SLP103 T01510066 $</v>
      </c>
    </row>
    <row r="524" hidden="0">
      <c r="A524" s="150" t="str">
        <v>2026-03-23 11:00 UTC</v>
      </c>
      <c r="B524" s="155" t="str">
        <v>2026-03-23 11:55 UTC</v>
      </c>
      <c r="C524" s="155" t="str">
        <v>2026-03-23 04:55 PDT</v>
      </c>
      <c r="D524" s="155" t="str">
        <v>2026-03-23</v>
      </c>
      <c r="E524" s="155" t="str">
        <v>March</v>
      </c>
      <c r="F524" s="154" t="str">
        <v>Accepted</v>
      </c>
      <c r="G524" s="155" t="str">
        <v>210</v>
      </c>
      <c r="H524" s="153" t="n">
        <v>210</v>
      </c>
      <c r="I524" s="155" t="str">
        <v>SW</v>
      </c>
      <c r="J524" s="153" t="n">
        <v>30</v>
      </c>
      <c r="K524" s="155" t="str">
        <v>NE</v>
      </c>
      <c r="L524" s="153" t="n">
        <v>7</v>
      </c>
      <c r="M524" s="153" t="n">
        <f>IF(F524="Accepted",L524*1.150779448,"")</f>
        <v>8.055456136</v>
      </c>
      <c r="N524" s="163"/>
      <c r="O524" s="163"/>
      <c r="P524" s="163" t="str">
        <f>IF(F524&lt;&gt;"Accepted","",IF(AND(N524="",O524=""),"",MAX(N524,O524)*1.150779448))</f>
      </c>
      <c r="Q524" s="175" t="str">
        <v>KEDW 231155Z AUTO 21007KT 10SM CLR 14/06 A2990 RMK AO2 SLP104 T01410064 10198 20136 56005 $</v>
      </c>
    </row>
    <row r="525" hidden="0">
      <c r="A525" s="150" t="str">
        <v>2026-03-23 12:00 UTC</v>
      </c>
      <c r="B525" s="155" t="str">
        <v>2026-03-23 12:55 UTC</v>
      </c>
      <c r="C525" s="155" t="str">
        <v>2026-03-23 05:55 PDT</v>
      </c>
      <c r="D525" s="155" t="str">
        <v>2026-03-23</v>
      </c>
      <c r="E525" s="155" t="str">
        <v>March</v>
      </c>
      <c r="F525" s="154" t="str">
        <v>Accepted</v>
      </c>
      <c r="G525" s="155" t="str">
        <v>230</v>
      </c>
      <c r="H525" s="153" t="n">
        <v>230</v>
      </c>
      <c r="I525" s="155" t="str">
        <v>SW</v>
      </c>
      <c r="J525" s="153" t="n">
        <v>50</v>
      </c>
      <c r="K525" s="155" t="str">
        <v>NE</v>
      </c>
      <c r="L525" s="153" t="n">
        <v>5</v>
      </c>
      <c r="M525" s="153" t="n">
        <f>IF(F525="Accepted",L525*1.150779448,"")</f>
        <v>5.75389724</v>
      </c>
      <c r="N525" s="163"/>
      <c r="O525" s="163"/>
      <c r="P525" s="163" t="str">
        <f>IF(F525&lt;&gt;"Accepted","",IF(AND(N525="",O525=""),"",MAX(N525,O525)*1.150779448))</f>
      </c>
      <c r="Q525" s="175" t="str">
        <v>KEDW 231255Z 23005KT 40SM FEW300 13/05 A2991 RMK AO2A SLP108 T01260050</v>
      </c>
    </row>
    <row r="526" hidden="0">
      <c r="A526" s="150" t="str">
        <v>2026-03-23 13:00 UTC</v>
      </c>
      <c r="B526" s="155" t="str">
        <v>2026-03-23 13:55 UTC</v>
      </c>
      <c r="C526" s="155" t="str">
        <v>2026-03-23 06:55 PDT</v>
      </c>
      <c r="D526" s="155" t="str">
        <v>2026-03-23</v>
      </c>
      <c r="E526" s="155" t="str">
        <v>March</v>
      </c>
      <c r="F526" s="154" t="str">
        <v>Accepted</v>
      </c>
      <c r="G526" s="155" t="str">
        <v>220</v>
      </c>
      <c r="H526" s="153" t="n">
        <v>220</v>
      </c>
      <c r="I526" s="155" t="str">
        <v>SW</v>
      </c>
      <c r="J526" s="153" t="n">
        <v>40</v>
      </c>
      <c r="K526" s="155" t="str">
        <v>NE</v>
      </c>
      <c r="L526" s="153" t="n">
        <v>5</v>
      </c>
      <c r="M526" s="153" t="n">
        <f>IF(F526="Accepted",L526*1.150779448,"")</f>
        <v>5.75389724</v>
      </c>
      <c r="N526" s="163"/>
      <c r="O526" s="163"/>
      <c r="P526" s="163" t="str">
        <f>IF(F526&lt;&gt;"Accepted","",IF(AND(N526="",O526=""),"",MAX(N526,O526)*1.150779448))</f>
      </c>
      <c r="Q526" s="175" t="str">
        <v>KEDW 231355Z 22005KT 50SM FEW300 11/05 A2993 RMK AO2A SLP120 T01120046</v>
      </c>
    </row>
    <row r="527" hidden="0">
      <c r="A527" s="150" t="str">
        <v>2026-03-23 14:00 UTC</v>
      </c>
      <c r="B527" s="155" t="str">
        <v>2026-03-23 14:55 UTC</v>
      </c>
      <c r="C527" s="155" t="str">
        <v>2026-03-23 07:55 PDT</v>
      </c>
      <c r="D527" s="155" t="str">
        <v>2026-03-23</v>
      </c>
      <c r="E527" s="155" t="str">
        <v>March</v>
      </c>
      <c r="F527" s="154" t="str">
        <v>Accepted</v>
      </c>
      <c r="G527" s="155" t="str">
        <v>000</v>
      </c>
      <c r="H527" s="153" t="n">
        <v>0</v>
      </c>
      <c r="I527" s="155" t="str">
        <v>Calm</v>
      </c>
      <c r="J527" s="153" t="n">
        <v>180</v>
      </c>
      <c r="K527" s="155" t="str">
        <v>Calm</v>
      </c>
      <c r="L527" s="153" t="n">
        <v>0</v>
      </c>
      <c r="M527" s="153" t="n">
        <f>IF(F527="Accepted",L527*1.150779448,"")</f>
        <v>0</v>
      </c>
      <c r="N527" s="163"/>
      <c r="O527" s="163"/>
      <c r="P527" s="163" t="str">
        <f>IF(F527&lt;&gt;"Accepted","",IF(AND(N527="",O527=""),"",MAX(N527,O527)*1.150779448))</f>
      </c>
      <c r="Q527" s="175" t="str">
        <v>KEDW 231455Z 00000KT 40SM FEW300 13/07 A2995 RMK AO2A SLP127 T01270065 52018</v>
      </c>
    </row>
    <row r="528" hidden="0">
      <c r="A528" s="150" t="str">
        <v>2026-03-23 15:00 UTC</v>
      </c>
      <c r="B528" s="155" t="str">
        <v>2026-03-23 15:55 UTC</v>
      </c>
      <c r="C528" s="155" t="str">
        <v>2026-03-23 08:55 PDT</v>
      </c>
      <c r="D528" s="155" t="str">
        <v>2026-03-23</v>
      </c>
      <c r="E528" s="155" t="str">
        <v>March</v>
      </c>
      <c r="F528" s="154" t="str">
        <v>Accepted</v>
      </c>
      <c r="G528" s="155" t="str">
        <v>000</v>
      </c>
      <c r="H528" s="153" t="n">
        <v>0</v>
      </c>
      <c r="I528" s="155" t="str">
        <v>Calm</v>
      </c>
      <c r="J528" s="153" t="n">
        <v>180</v>
      </c>
      <c r="K528" s="155" t="str">
        <v>Calm</v>
      </c>
      <c r="L528" s="153" t="n">
        <v>0</v>
      </c>
      <c r="M528" s="153" t="n">
        <f>IF(F528="Accepted",L528*1.150779448,"")</f>
        <v>0</v>
      </c>
      <c r="N528" s="163"/>
      <c r="O528" s="163"/>
      <c r="P528" s="163" t="str">
        <f>IF(F528&lt;&gt;"Accepted","",IF(AND(N528="",O528=""),"",MAX(N528,O528)*1.150779448))</f>
      </c>
      <c r="Q528" s="175" t="str">
        <v>KEDW 231555Z 00000KT 40SM FEW300 16/07 A2997 RMK AO2A SLP133 T01560066</v>
      </c>
    </row>
    <row r="529" hidden="0">
      <c r="A529" s="150" t="str">
        <v>2026-03-23 16:00 UTC</v>
      </c>
      <c r="B529" s="155" t="str">
        <v>2026-03-23 16:55 UTC</v>
      </c>
      <c r="C529" s="155" t="str">
        <v>2026-03-23 09:55 PDT</v>
      </c>
      <c r="D529" s="155" t="str">
        <v>2026-03-23</v>
      </c>
      <c r="E529" s="155" t="str">
        <v>March</v>
      </c>
      <c r="F529" s="154" t="str">
        <v>Accepted</v>
      </c>
      <c r="G529" s="155" t="str">
        <v>060</v>
      </c>
      <c r="H529" s="153" t="n">
        <v>60</v>
      </c>
      <c r="I529" s="155" t="str">
        <v>NE</v>
      </c>
      <c r="J529" s="153" t="n">
        <v>240</v>
      </c>
      <c r="K529" s="155" t="str">
        <v>SW</v>
      </c>
      <c r="L529" s="153" t="n">
        <v>6</v>
      </c>
      <c r="M529" s="153" t="n">
        <f>IF(F529="Accepted",L529*1.150779448,"")</f>
        <v>6.904676688</v>
      </c>
      <c r="N529" s="163"/>
      <c r="O529" s="163"/>
      <c r="P529" s="163" t="str">
        <f>IF(F529&lt;&gt;"Accepted","",IF(AND(N529="",O529=""),"",MAX(N529,O529)*1.150779448))</f>
      </c>
      <c r="Q529" s="175" t="str">
        <v>KEDW 231655Z 06006KT 40SM FEW250 21/08 A2998 RMK AO2A SLP134 T02110080</v>
      </c>
    </row>
    <row r="530" hidden="0">
      <c r="A530" s="150" t="str">
        <v>2026-03-23 17:00 UTC</v>
      </c>
      <c r="B530" s="155" t="str">
        <v>2026-03-23 17:55 UTC</v>
      </c>
      <c r="C530" s="155" t="str">
        <v>2026-03-23 10:55 PDT</v>
      </c>
      <c r="D530" s="155" t="str">
        <v>2026-03-23</v>
      </c>
      <c r="E530" s="155" t="str">
        <v>March</v>
      </c>
      <c r="F530" s="154" t="str">
        <v>Accepted</v>
      </c>
      <c r="G530" s="155" t="str">
        <v>170</v>
      </c>
      <c r="H530" s="153" t="n">
        <v>170</v>
      </c>
      <c r="I530" s="155" t="str">
        <v>S</v>
      </c>
      <c r="J530" s="153" t="n">
        <v>350</v>
      </c>
      <c r="K530" s="155" t="str">
        <v>N</v>
      </c>
      <c r="L530" s="153" t="n">
        <v>3</v>
      </c>
      <c r="M530" s="153" t="n">
        <f>IF(F530="Accepted",L530*1.150779448,"")</f>
        <v>3.452338344</v>
      </c>
      <c r="N530" s="163"/>
      <c r="O530" s="163"/>
      <c r="P530" s="163" t="str">
        <f>IF(F530&lt;&gt;"Accepted","",IF(AND(N530="",O530=""),"",MAX(N530,O530)*1.150779448))</f>
      </c>
      <c r="Q530" s="175" t="str">
        <v>KEDW 231755Z 17003KT 50SM FEW300 26/10 A2997 RMK AO2A SLP129 T02630096 10263 20111 50004</v>
      </c>
    </row>
    <row r="531" hidden="0">
      <c r="A531" s="150" t="str">
        <v>2026-03-23 18:00 UTC</v>
      </c>
      <c r="B531" s="155" t="str">
        <v>2026-03-23 18:55 UTC</v>
      </c>
      <c r="C531" s="155" t="str">
        <v>2026-03-23 11:55 PDT</v>
      </c>
      <c r="D531" s="155" t="str">
        <v>2026-03-23</v>
      </c>
      <c r="E531" s="155" t="str">
        <v>March</v>
      </c>
      <c r="F531" s="154" t="str">
        <v>Accepted</v>
      </c>
      <c r="G531" s="155" t="str">
        <v>000</v>
      </c>
      <c r="H531" s="153" t="n">
        <v>0</v>
      </c>
      <c r="I531" s="155" t="str">
        <v>Calm</v>
      </c>
      <c r="J531" s="153" t="n">
        <v>180</v>
      </c>
      <c r="K531" s="155" t="str">
        <v>Calm</v>
      </c>
      <c r="L531" s="153" t="n">
        <v>0</v>
      </c>
      <c r="M531" s="153" t="n">
        <f>IF(F531="Accepted",L531*1.150779448,"")</f>
        <v>0</v>
      </c>
      <c r="N531" s="163"/>
      <c r="O531" s="163"/>
      <c r="P531" s="163" t="str">
        <f>IF(F531&lt;&gt;"Accepted","",IF(AND(N531="",O531=""),"",MAX(N531,O531)*1.150779448))</f>
      </c>
      <c r="Q531" s="175" t="str">
        <v>KEDW 231855Z 00000KT 40SM FEW300 29/06 A2996 RMK AO2A SLP124 T02850059</v>
      </c>
    </row>
    <row r="532" hidden="0">
      <c r="A532" s="150" t="str">
        <v>2026-03-23 19:00 UTC</v>
      </c>
      <c r="B532" s="155" t="str">
        <v>2026-03-23 19:55 UTC</v>
      </c>
      <c r="C532" s="155" t="str">
        <v>2026-03-23 12:55 PDT</v>
      </c>
      <c r="D532" s="155" t="str">
        <v>2026-03-23</v>
      </c>
      <c r="E532" s="155" t="str">
        <v>March</v>
      </c>
      <c r="F532" s="154" t="str">
        <v>Accepted</v>
      </c>
      <c r="G532" s="155" t="str">
        <v>000</v>
      </c>
      <c r="H532" s="153" t="n">
        <v>0</v>
      </c>
      <c r="I532" s="155" t="str">
        <v>Calm</v>
      </c>
      <c r="J532" s="153" t="n">
        <v>180</v>
      </c>
      <c r="K532" s="155" t="str">
        <v>Calm</v>
      </c>
      <c r="L532" s="153" t="n">
        <v>0</v>
      </c>
      <c r="M532" s="153" t="n">
        <f>IF(F532="Accepted",L532*1.150779448,"")</f>
        <v>0</v>
      </c>
      <c r="N532" s="163"/>
      <c r="O532" s="163"/>
      <c r="P532" s="163" t="str">
        <f>IF(F532&lt;&gt;"Accepted","",IF(AND(N532="",O532=""),"",MAX(N532,O532)*1.150779448))</f>
      </c>
      <c r="Q532" s="175" t="str">
        <v>KEDW 231955Z 00000KT 40SM FEW300 30/06 A2994 RMK AO2A SLP117 T03020061</v>
      </c>
    </row>
    <row r="533" hidden="0">
      <c r="A533" s="150" t="str">
        <v>2026-03-23 20:00 UTC</v>
      </c>
      <c r="B533" s="155" t="str">
        <v>2026-03-23 20:55 UTC</v>
      </c>
      <c r="C533" s="155" t="str">
        <v>2026-03-23 13:55 PDT</v>
      </c>
      <c r="D533" s="155" t="str">
        <v>2026-03-23</v>
      </c>
      <c r="E533" s="155" t="str">
        <v>March</v>
      </c>
      <c r="F533" s="154" t="str">
        <v>Accepted</v>
      </c>
      <c r="G533" s="155" t="str">
        <v>240</v>
      </c>
      <c r="H533" s="153" t="n">
        <v>240</v>
      </c>
      <c r="I533" s="155" t="str">
        <v>SW</v>
      </c>
      <c r="J533" s="153" t="n">
        <v>60</v>
      </c>
      <c r="K533" s="155" t="str">
        <v>NE</v>
      </c>
      <c r="L533" s="153" t="n">
        <v>9</v>
      </c>
      <c r="M533" s="153" t="n">
        <f>IF(F533="Accepted",L533*1.150779448,"")</f>
        <v>10.357015032</v>
      </c>
      <c r="N533" s="163"/>
      <c r="O533" s="163"/>
      <c r="P533" s="163" t="str">
        <f>IF(F533&lt;&gt;"Accepted","",IF(AND(N533="",O533=""),"",MAX(N533,O533)*1.150779448))</f>
      </c>
      <c r="Q533" s="175" t="str">
        <v>KEDW 232055Z 24009KT 40SM FEW250 32/05 A2991 RMK AO2A SLP107 T03240050 58017</v>
      </c>
    </row>
    <row r="534" hidden="0">
      <c r="A534" s="150" t="str">
        <v>2026-03-23 21:00 UTC</v>
      </c>
      <c r="B534" s="155" t="str">
        <v>2026-03-23 21:55 UTC</v>
      </c>
      <c r="C534" s="155" t="str">
        <v>2026-03-23 14:55 PDT</v>
      </c>
      <c r="D534" s="155" t="str">
        <v>2026-03-23</v>
      </c>
      <c r="E534" s="155" t="str">
        <v>March</v>
      </c>
      <c r="F534" s="154" t="str">
        <v>Accepted</v>
      </c>
      <c r="G534" s="155" t="str">
        <v>280</v>
      </c>
      <c r="H534" s="153" t="n">
        <v>280</v>
      </c>
      <c r="I534" s="155" t="str">
        <v>W</v>
      </c>
      <c r="J534" s="153" t="n">
        <v>100</v>
      </c>
      <c r="K534" s="155" t="str">
        <v>E</v>
      </c>
      <c r="L534" s="153" t="n">
        <v>9</v>
      </c>
      <c r="M534" s="153" t="n">
        <f>IF(F534="Accepted",L534*1.150779448,"")</f>
        <v>10.357015032</v>
      </c>
      <c r="N534" s="163"/>
      <c r="O534" s="163"/>
      <c r="P534" s="163" t="str">
        <f>IF(F534&lt;&gt;"Accepted","",IF(AND(N534="",O534=""),"",MAX(N534,O534)*1.150779448))</f>
      </c>
      <c r="Q534" s="175" t="str">
        <v>KEDW 232155Z 28009KT 40SM FEW300 32/05 A2990 RMK AO2A SLP103 T03230049</v>
      </c>
    </row>
    <row r="535" hidden="0">
      <c r="A535" s="150" t="str">
        <v>2026-03-23 22:00 UTC</v>
      </c>
      <c r="B535" s="155" t="str">
        <v>2026-03-23 22:55 UTC</v>
      </c>
      <c r="C535" s="155" t="str">
        <v>2026-03-23 15:55 PDT</v>
      </c>
      <c r="D535" s="155" t="str">
        <v>2026-03-23</v>
      </c>
      <c r="E535" s="155" t="str">
        <v>March</v>
      </c>
      <c r="F535" s="154" t="str">
        <v>Accepted</v>
      </c>
      <c r="G535" s="155" t="str">
        <v>270</v>
      </c>
      <c r="H535" s="153" t="n">
        <v>270</v>
      </c>
      <c r="I535" s="155" t="str">
        <v>W</v>
      </c>
      <c r="J535" s="153" t="n">
        <v>90</v>
      </c>
      <c r="K535" s="155" t="str">
        <v>E</v>
      </c>
      <c r="L535" s="153" t="n">
        <v>13</v>
      </c>
      <c r="M535" s="153" t="n">
        <f>IF(F535="Accepted",L535*1.150779448,"")</f>
        <v>14.960132824</v>
      </c>
      <c r="N535" s="163"/>
      <c r="O535" s="163"/>
      <c r="P535" s="163" t="str">
        <f>IF(F535&lt;&gt;"Accepted","",IF(AND(N535="",O535=""),"",MAX(N535,O535)*1.150779448))</f>
      </c>
      <c r="Q535" s="175" t="str">
        <v>KEDW 232255Z COR 27013KT 40SM FEW300 33/03 A2989 RMK AO2A SLP100 T03290028 COR 2309</v>
      </c>
    </row>
    <row r="536" hidden="0">
      <c r="A536" s="150" t="str">
        <v>2026-03-23 23:00 UTC</v>
      </c>
      <c r="B536" s="155" t="str">
        <v>2026-03-23 23:55 UTC</v>
      </c>
      <c r="C536" s="155" t="str">
        <v>2026-03-23 16:55 PDT</v>
      </c>
      <c r="D536" s="155" t="str">
        <v>2026-03-23</v>
      </c>
      <c r="E536" s="155" t="str">
        <v>March</v>
      </c>
      <c r="F536" s="154" t="str">
        <v>Accepted</v>
      </c>
      <c r="G536" s="155" t="str">
        <v>270</v>
      </c>
      <c r="H536" s="153" t="n">
        <v>270</v>
      </c>
      <c r="I536" s="155" t="str">
        <v>W</v>
      </c>
      <c r="J536" s="153" t="n">
        <v>90</v>
      </c>
      <c r="K536" s="155" t="str">
        <v>E</v>
      </c>
      <c r="L536" s="153" t="n">
        <v>15</v>
      </c>
      <c r="M536" s="153" t="n">
        <f>IF(F536="Accepted",L536*1.150779448,"")</f>
        <v>17.261691719999998</v>
      </c>
      <c r="N536" s="153" t="n">
        <v>19</v>
      </c>
      <c r="O536" s="163"/>
      <c r="P536" s="153" t="n">
        <f>IF(F536&lt;&gt;"Accepted","",IF(AND(N536="",O536=""),"",MAX(N536,O536)*1.150779448))</f>
        <v>21.864809512</v>
      </c>
      <c r="Q536" s="175" t="str">
        <v>KEDW 232355Z 27015G19KT 40SM FEW300 32/03 A2988 RMK AO2A SLP098 T03240033 10331 20265 57010</v>
      </c>
    </row>
    <row r="537" hidden="0">
      <c r="A537" s="150" t="str">
        <v>2026-03-24 00:00 UTC</v>
      </c>
      <c r="B537" s="155" t="str">
        <v>2026-03-24 00:55 UTC</v>
      </c>
      <c r="C537" s="155" t="str">
        <v>2026-03-23 17:55 PDT</v>
      </c>
      <c r="D537" s="155" t="str">
        <v>2026-03-23</v>
      </c>
      <c r="E537" s="155" t="str">
        <v>March</v>
      </c>
      <c r="F537" s="154" t="str">
        <v>Accepted</v>
      </c>
      <c r="G537" s="155" t="str">
        <v>270</v>
      </c>
      <c r="H537" s="153" t="n">
        <v>270</v>
      </c>
      <c r="I537" s="155" t="str">
        <v>W</v>
      </c>
      <c r="J537" s="153" t="n">
        <v>90</v>
      </c>
      <c r="K537" s="155" t="str">
        <v>E</v>
      </c>
      <c r="L537" s="153" t="n">
        <v>14</v>
      </c>
      <c r="M537" s="153" t="n">
        <f>IF(F537="Accepted",L537*1.150779448,"")</f>
        <v>16.110912272</v>
      </c>
      <c r="N537" s="163"/>
      <c r="O537" s="163"/>
      <c r="P537" s="163" t="str">
        <f>IF(F537&lt;&gt;"Accepted","",IF(AND(N537="",O537=""),"",MAX(N537,O537)*1.150779448))</f>
      </c>
      <c r="Q537" s="175" t="str">
        <v>KEDW 240055Z 27014KT 40SM FEW300 31/04 A2989 RMK AO2A SLP102 T03060036</v>
      </c>
    </row>
    <row r="538" hidden="0">
      <c r="A538" s="150" t="str">
        <v>2026-03-24 01:00 UTC</v>
      </c>
      <c r="B538" s="155" t="str">
        <v>2026-03-24 01:55 UTC</v>
      </c>
      <c r="C538" s="155" t="str">
        <v>2026-03-23 18:55 PDT</v>
      </c>
      <c r="D538" s="155" t="str">
        <v>2026-03-23</v>
      </c>
      <c r="E538" s="155" t="str">
        <v>March</v>
      </c>
      <c r="F538" s="154" t="str">
        <v>Accepted</v>
      </c>
      <c r="G538" s="155" t="str">
        <v>240</v>
      </c>
      <c r="H538" s="153" t="n">
        <v>240</v>
      </c>
      <c r="I538" s="155" t="str">
        <v>SW</v>
      </c>
      <c r="J538" s="153" t="n">
        <v>60</v>
      </c>
      <c r="K538" s="155" t="str">
        <v>NE</v>
      </c>
      <c r="L538" s="153" t="n">
        <v>12</v>
      </c>
      <c r="M538" s="153" t="n">
        <f>IF(F538="Accepted",L538*1.150779448,"")</f>
        <v>13.809353376</v>
      </c>
      <c r="N538" s="163"/>
      <c r="O538" s="163"/>
      <c r="P538" s="163" t="str">
        <f>IF(F538&lt;&gt;"Accepted","",IF(AND(N538="",O538=""),"",MAX(N538,O538)*1.150779448))</f>
      </c>
      <c r="Q538" s="175" t="str">
        <v>KEDW 240155Z 24012KT 50SM FEW300 27/04 A2990 RMK AO2A SLP109 T02710042</v>
      </c>
    </row>
    <row r="539" hidden="0">
      <c r="A539" s="150" t="str">
        <v>2026-03-24 02:00 UTC</v>
      </c>
      <c r="B539" s="155" t="str">
        <v>2026-03-24 02:55 UTC</v>
      </c>
      <c r="C539" s="155" t="str">
        <v>2026-03-23 19:55 PDT</v>
      </c>
      <c r="D539" s="155" t="str">
        <v>2026-03-23</v>
      </c>
      <c r="E539" s="155" t="str">
        <v>March</v>
      </c>
      <c r="F539" s="154" t="str">
        <v>Accepted</v>
      </c>
      <c r="G539" s="155" t="str">
        <v>220</v>
      </c>
      <c r="H539" s="153" t="n">
        <v>220</v>
      </c>
      <c r="I539" s="155" t="str">
        <v>SW</v>
      </c>
      <c r="J539" s="153" t="n">
        <v>40</v>
      </c>
      <c r="K539" s="155" t="str">
        <v>NE</v>
      </c>
      <c r="L539" s="153" t="n">
        <v>8</v>
      </c>
      <c r="M539" s="153" t="n">
        <f>IF(F539="Accepted",L539*1.150779448,"")</f>
        <v>9.206235584</v>
      </c>
      <c r="N539" s="153" t="n">
        <v>18</v>
      </c>
      <c r="O539" s="163"/>
      <c r="P539" s="153" t="n">
        <f>IF(F539&lt;&gt;"Accepted","",IF(AND(N539="",O539=""),"",MAX(N539,O539)*1.150779448))</f>
        <v>20.714030064</v>
      </c>
      <c r="Q539" s="175" t="str">
        <v>KEDW 240255Z 22008G18KT 30SM FEW320 25/03 A2992 RMK AO2A SLP116 T02450026 52013</v>
      </c>
    </row>
    <row r="540" hidden="0">
      <c r="A540" s="150" t="str">
        <v>2026-03-24 03:00 UTC</v>
      </c>
      <c r="B540" s="155" t="str">
        <v>2026-03-24 03:55 UTC</v>
      </c>
      <c r="C540" s="155" t="str">
        <v>2026-03-23 20:55 PDT</v>
      </c>
      <c r="D540" s="155" t="str">
        <v>2026-03-23</v>
      </c>
      <c r="E540" s="155" t="str">
        <v>March</v>
      </c>
      <c r="F540" s="154" t="str">
        <v>Accepted</v>
      </c>
      <c r="G540" s="155" t="str">
        <v>220</v>
      </c>
      <c r="H540" s="153" t="n">
        <v>220</v>
      </c>
      <c r="I540" s="155" t="str">
        <v>SW</v>
      </c>
      <c r="J540" s="153" t="n">
        <v>40</v>
      </c>
      <c r="K540" s="155" t="str">
        <v>NE</v>
      </c>
      <c r="L540" s="153" t="n">
        <v>10</v>
      </c>
      <c r="M540" s="153" t="n">
        <f>IF(F540="Accepted",L540*1.150779448,"")</f>
        <v>11.50779448</v>
      </c>
      <c r="N540" s="163"/>
      <c r="O540" s="163"/>
      <c r="P540" s="163" t="str">
        <f>IF(F540&lt;&gt;"Accepted","",IF(AND(N540="",O540=""),"",MAX(N540,O540)*1.150779448))</f>
      </c>
      <c r="Q540" s="175" t="str">
        <v>KEDW 240355Z 22010KT 40SM FEW320 22/03 A2994 RMK AO2A SLP123 T02160028</v>
      </c>
    </row>
    <row r="541" hidden="0">
      <c r="A541" s="150" t="str">
        <v>2026-03-24 04:00 UTC</v>
      </c>
      <c r="B541" s="155" t="str">
        <v>2026-03-24 04:55 UTC</v>
      </c>
      <c r="C541" s="155" t="str">
        <v>2026-03-23 21:55 PDT</v>
      </c>
      <c r="D541" s="155" t="str">
        <v>2026-03-23</v>
      </c>
      <c r="E541" s="155" t="str">
        <v>March</v>
      </c>
      <c r="F541" s="154" t="str">
        <v>Accepted</v>
      </c>
      <c r="G541" s="155" t="str">
        <v>220</v>
      </c>
      <c r="H541" s="153" t="n">
        <v>220</v>
      </c>
      <c r="I541" s="155" t="str">
        <v>SW</v>
      </c>
      <c r="J541" s="153" t="n">
        <v>40</v>
      </c>
      <c r="K541" s="155" t="str">
        <v>NE</v>
      </c>
      <c r="L541" s="153" t="n">
        <v>11</v>
      </c>
      <c r="M541" s="153" t="n">
        <f>IF(F541="Accepted",L541*1.150779448,"")</f>
        <v>12.658573928</v>
      </c>
      <c r="N541" s="163"/>
      <c r="O541" s="163"/>
      <c r="P541" s="163" t="str">
        <f>IF(F541&lt;&gt;"Accepted","",IF(AND(N541="",O541=""),"",MAX(N541,O541)*1.150779448))</f>
      </c>
      <c r="Q541" s="175" t="str">
        <v>KEDW 240455Z 22011KT 40SM FEW320 21/01 A2995 RMK AO2A SLP124 T02060014</v>
      </c>
    </row>
    <row r="542" hidden="0">
      <c r="A542" s="150" t="str">
        <v>2026-03-24 05:00 UTC</v>
      </c>
      <c r="B542" s="155" t="str">
        <v>2026-03-24 05:55 UTC</v>
      </c>
      <c r="C542" s="155" t="str">
        <v>2026-03-23 22:55 PDT</v>
      </c>
      <c r="D542" s="155" t="str">
        <v>2026-03-23</v>
      </c>
      <c r="E542" s="155" t="str">
        <v>March</v>
      </c>
      <c r="F542" s="154" t="str">
        <v>Accepted</v>
      </c>
      <c r="G542" s="155" t="str">
        <v>200</v>
      </c>
      <c r="H542" s="153" t="n">
        <v>200</v>
      </c>
      <c r="I542" s="155" t="str">
        <v>S</v>
      </c>
      <c r="J542" s="153" t="n">
        <v>20</v>
      </c>
      <c r="K542" s="155" t="str">
        <v>N</v>
      </c>
      <c r="L542" s="153" t="n">
        <v>10</v>
      </c>
      <c r="M542" s="153" t="n">
        <f>IF(F542="Accepted",L542*1.150779448,"")</f>
        <v>11.50779448</v>
      </c>
      <c r="N542" s="163"/>
      <c r="O542" s="163"/>
      <c r="P542" s="163" t="str">
        <f>IF(F542&lt;&gt;"Accepted","",IF(AND(N542="",O542=""),"",MAX(N542,O542)*1.150779448))</f>
      </c>
      <c r="Q542" s="175" t="str">
        <v>KEDW 240555Z AUTO 20010KT 10SM CLR 19/00 A2995 RMK AO2 SLP122 T01910002 10323 20191 51008 $</v>
      </c>
    </row>
    <row r="543" hidden="0">
      <c r="A543" s="150" t="str">
        <v>2026-03-24 06:00 UTC</v>
      </c>
      <c r="B543" s="155" t="str">
        <v>2026-03-24 06:55 UTC</v>
      </c>
      <c r="C543" s="155" t="str">
        <v>2026-03-23 23:55 PDT</v>
      </c>
      <c r="D543" s="155" t="str">
        <v>2026-03-23</v>
      </c>
      <c r="E543" s="155" t="str">
        <v>March</v>
      </c>
      <c r="F543" s="154" t="str">
        <v>Accepted</v>
      </c>
      <c r="G543" s="155" t="str">
        <v>220</v>
      </c>
      <c r="H543" s="153" t="n">
        <v>220</v>
      </c>
      <c r="I543" s="155" t="str">
        <v>SW</v>
      </c>
      <c r="J543" s="153" t="n">
        <v>40</v>
      </c>
      <c r="K543" s="155" t="str">
        <v>NE</v>
      </c>
      <c r="L543" s="153" t="n">
        <v>13</v>
      </c>
      <c r="M543" s="153" t="n">
        <f>IF(F543="Accepted",L543*1.150779448,"")</f>
        <v>14.960132824</v>
      </c>
      <c r="N543" s="163"/>
      <c r="O543" s="163"/>
      <c r="P543" s="163" t="str">
        <f>IF(F543&lt;&gt;"Accepted","",IF(AND(N543="",O543=""),"",MAX(N543,O543)*1.150779448))</f>
      </c>
      <c r="Q543" s="175" t="str">
        <v>KEDW 240655Z AUTO 22013KT 10SM CLR 19/00 A2995 RMK AO2 SLP120 T01870003 $</v>
      </c>
    </row>
    <row r="544" hidden="0">
      <c r="A544" s="150" t="str">
        <v>2026-03-24 07:00 UTC</v>
      </c>
      <c r="B544" s="155" t="str">
        <v>2026-03-24 07:55 UTC</v>
      </c>
      <c r="C544" s="155" t="str">
        <v>2026-03-24 00:55 PDT</v>
      </c>
      <c r="D544" s="155" t="str">
        <v>2026-03-24</v>
      </c>
      <c r="E544" s="155" t="str">
        <v>March</v>
      </c>
      <c r="F544" s="154" t="str">
        <v>Accepted</v>
      </c>
      <c r="G544" s="155" t="str">
        <v>230</v>
      </c>
      <c r="H544" s="153" t="n">
        <v>230</v>
      </c>
      <c r="I544" s="155" t="str">
        <v>SW</v>
      </c>
      <c r="J544" s="153" t="n">
        <v>50</v>
      </c>
      <c r="K544" s="155" t="str">
        <v>NE</v>
      </c>
      <c r="L544" s="153" t="n">
        <v>11</v>
      </c>
      <c r="M544" s="153" t="n">
        <f>IF(F544="Accepted",L544*1.150779448,"")</f>
        <v>12.658573928</v>
      </c>
      <c r="N544" s="163"/>
      <c r="O544" s="163"/>
      <c r="P544" s="163" t="str">
        <f>IF(F544&lt;&gt;"Accepted","",IF(AND(N544="",O544=""),"",MAX(N544,O544)*1.150779448))</f>
      </c>
      <c r="Q544" s="175" t="str">
        <v>KEDW 240755Z AUTO 23011KT 10SM CLR 19/M00 A2996 RMK AO2 SLP123 T01851004 403310111 $</v>
      </c>
    </row>
    <row r="545" hidden="0">
      <c r="A545" s="150" t="str">
        <v>2026-03-24 08:00 UTC</v>
      </c>
      <c r="B545" s="155" t="str">
        <v>2026-03-24 08:55 UTC</v>
      </c>
      <c r="C545" s="155" t="str">
        <v>2026-03-24 01:55 PDT</v>
      </c>
      <c r="D545" s="155" t="str">
        <v>2026-03-24</v>
      </c>
      <c r="E545" s="155" t="str">
        <v>March</v>
      </c>
      <c r="F545" s="154" t="str">
        <v>Accepted</v>
      </c>
      <c r="G545" s="155" t="str">
        <v>210</v>
      </c>
      <c r="H545" s="153" t="n">
        <v>210</v>
      </c>
      <c r="I545" s="155" t="str">
        <v>SW</v>
      </c>
      <c r="J545" s="153" t="n">
        <v>30</v>
      </c>
      <c r="K545" s="155" t="str">
        <v>NE</v>
      </c>
      <c r="L545" s="153" t="n">
        <v>8</v>
      </c>
      <c r="M545" s="153" t="n">
        <f>IF(F545="Accepted",L545*1.150779448,"")</f>
        <v>9.206235584</v>
      </c>
      <c r="N545" s="163"/>
      <c r="O545" s="163"/>
      <c r="P545" s="163" t="str">
        <f>IF(F545&lt;&gt;"Accepted","",IF(AND(N545="",O545=""),"",MAX(N545,O545)*1.150779448))</f>
      </c>
      <c r="Q545" s="175" t="str">
        <v>KEDW 240855Z AUTO 21008KT 10SM CLR 18/00 A2997 RMK AO2 SLP126 T01780000 52006 $</v>
      </c>
    </row>
    <row r="546" hidden="0">
      <c r="A546" s="150" t="str">
        <v>2026-03-24 09:00 UTC</v>
      </c>
      <c r="B546" s="155" t="str">
        <v>2026-03-24 09:55 UTC</v>
      </c>
      <c r="C546" s="155" t="str">
        <v>2026-03-24 02:55 PDT</v>
      </c>
      <c r="D546" s="155" t="str">
        <v>2026-03-24</v>
      </c>
      <c r="E546" s="155" t="str">
        <v>March</v>
      </c>
      <c r="F546" s="154" t="str">
        <v>Accepted</v>
      </c>
      <c r="G546" s="155" t="str">
        <v>220</v>
      </c>
      <c r="H546" s="153" t="n">
        <v>220</v>
      </c>
      <c r="I546" s="155" t="str">
        <v>SW</v>
      </c>
      <c r="J546" s="153" t="n">
        <v>40</v>
      </c>
      <c r="K546" s="155" t="str">
        <v>NE</v>
      </c>
      <c r="L546" s="153" t="n">
        <v>7</v>
      </c>
      <c r="M546" s="153" t="n">
        <f>IF(F546="Accepted",L546*1.150779448,"")</f>
        <v>8.055456136</v>
      </c>
      <c r="N546" s="163"/>
      <c r="O546" s="163"/>
      <c r="P546" s="163" t="str">
        <f>IF(F546&lt;&gt;"Accepted","",IF(AND(N546="",O546=""),"",MAX(N546,O546)*1.150779448))</f>
      </c>
      <c r="Q546" s="175" t="str">
        <v>KEDW 240955Z AUTO 22007KT 10SM CLR 16/00 A2996 RMK AO2 SLP124 T01640001 $</v>
      </c>
    </row>
    <row r="547" hidden="0">
      <c r="A547" s="150" t="str">
        <v>2026-03-24 10:00 UTC</v>
      </c>
      <c r="B547" s="155" t="str">
        <v>2026-03-24 10:55 UTC</v>
      </c>
      <c r="C547" s="155" t="str">
        <v>2026-03-24 03:55 PDT</v>
      </c>
      <c r="D547" s="155" t="str">
        <v>2026-03-24</v>
      </c>
      <c r="E547" s="155" t="str">
        <v>March</v>
      </c>
      <c r="F547" s="154" t="str">
        <v>Accepted</v>
      </c>
      <c r="G547" s="155" t="str">
        <v>000</v>
      </c>
      <c r="H547" s="153" t="n">
        <v>0</v>
      </c>
      <c r="I547" s="155" t="str">
        <v>Calm</v>
      </c>
      <c r="J547" s="153" t="n">
        <v>180</v>
      </c>
      <c r="K547" s="155" t="str">
        <v>Calm</v>
      </c>
      <c r="L547" s="153" t="n">
        <v>0</v>
      </c>
      <c r="M547" s="153" t="n">
        <f>IF(F547="Accepted",L547*1.150779448,"")</f>
        <v>0</v>
      </c>
      <c r="N547" s="163"/>
      <c r="O547" s="163"/>
      <c r="P547" s="163" t="str">
        <f>IF(F547&lt;&gt;"Accepted","",IF(AND(N547="",O547=""),"",MAX(N547,O547)*1.150779448))</f>
      </c>
      <c r="Q547" s="175" t="str">
        <v>KEDW 241055Z AUTO 00000KT 10SM CLR 13/01 A2996 RMK AO2 SLP125 T01310014 $</v>
      </c>
    </row>
    <row r="548" hidden="0">
      <c r="A548" s="150" t="str">
        <v>2026-03-24 11:00 UTC</v>
      </c>
      <c r="B548" s="155" t="str">
        <v>2026-03-24 11:55 UTC</v>
      </c>
      <c r="C548" s="155" t="str">
        <v>2026-03-24 04:55 PDT</v>
      </c>
      <c r="D548" s="155" t="str">
        <v>2026-03-24</v>
      </c>
      <c r="E548" s="155" t="str">
        <v>March</v>
      </c>
      <c r="F548" s="154" t="str">
        <v>Accepted</v>
      </c>
      <c r="G548" s="155" t="str">
        <v>220</v>
      </c>
      <c r="H548" s="153" t="n">
        <v>220</v>
      </c>
      <c r="I548" s="155" t="str">
        <v>SW</v>
      </c>
      <c r="J548" s="153" t="n">
        <v>40</v>
      </c>
      <c r="K548" s="155" t="str">
        <v>NE</v>
      </c>
      <c r="L548" s="153" t="n">
        <v>5</v>
      </c>
      <c r="M548" s="153" t="n">
        <f>IF(F548="Accepted",L548*1.150779448,"")</f>
        <v>5.75389724</v>
      </c>
      <c r="N548" s="163"/>
      <c r="O548" s="163"/>
      <c r="P548" s="163" t="str">
        <f>IF(F548&lt;&gt;"Accepted","",IF(AND(N548="",O548=""),"",MAX(N548,O548)*1.150779448))</f>
      </c>
      <c r="Q548" s="175" t="str">
        <v>KEDW 241155Z AUTO 22005KT 10SM CLR 13/02 A2997 RMK AO2 SLP129 T01310020 10198 20121 55000 $</v>
      </c>
    </row>
    <row r="549" hidden="0">
      <c r="A549" s="150" t="str">
        <v>2026-03-24 12:00 UTC</v>
      </c>
      <c r="B549" s="155" t="str">
        <v>2026-03-24 12:55 UTC</v>
      </c>
      <c r="C549" s="155" t="str">
        <v>2026-03-24 05:55 PDT</v>
      </c>
      <c r="D549" s="155" t="str">
        <v>2026-03-24</v>
      </c>
      <c r="E549" s="155" t="str">
        <v>March</v>
      </c>
      <c r="F549" s="154" t="str">
        <v>Accepted</v>
      </c>
      <c r="G549" s="155" t="str">
        <v>180</v>
      </c>
      <c r="H549" s="153" t="n">
        <v>180</v>
      </c>
      <c r="I549" s="155" t="str">
        <v>S</v>
      </c>
      <c r="J549" s="153" t="n">
        <v>0</v>
      </c>
      <c r="K549" s="155" t="str">
        <v>N</v>
      </c>
      <c r="L549" s="153" t="n">
        <v>4</v>
      </c>
      <c r="M549" s="153" t="n">
        <f>IF(F549="Accepted",L549*1.150779448,"")</f>
        <v>4.603117792</v>
      </c>
      <c r="N549" s="163"/>
      <c r="O549" s="163"/>
      <c r="P549" s="163" t="str">
        <f>IF(F549&lt;&gt;"Accepted","",IF(AND(N549="",O549=""),"",MAX(N549,O549)*1.150779448))</f>
      </c>
      <c r="Q549" s="175" t="str">
        <v>KEDW 241255Z 18004KT 40SM FEW340 12/03 A2998 RMK AO2A SLP134 T01220026</v>
      </c>
    </row>
    <row r="550" hidden="0">
      <c r="A550" s="150" t="str">
        <v>2026-03-24 13:00 UTC</v>
      </c>
      <c r="B550" s="155" t="str">
        <v>2026-03-24 13:55 UTC</v>
      </c>
      <c r="C550" s="155" t="str">
        <v>2026-03-24 06:55 PDT</v>
      </c>
      <c r="D550" s="155" t="str">
        <v>2026-03-24</v>
      </c>
      <c r="E550" s="155" t="str">
        <v>March</v>
      </c>
      <c r="F550" s="154" t="str">
        <v>Accepted</v>
      </c>
      <c r="G550" s="155" t="str">
        <v>000</v>
      </c>
      <c r="H550" s="153" t="n">
        <v>0</v>
      </c>
      <c r="I550" s="155" t="str">
        <v>Calm</v>
      </c>
      <c r="J550" s="153" t="n">
        <v>180</v>
      </c>
      <c r="K550" s="155" t="str">
        <v>Calm</v>
      </c>
      <c r="L550" s="153" t="n">
        <v>0</v>
      </c>
      <c r="M550" s="153" t="n">
        <f>IF(F550="Accepted",L550*1.150779448,"")</f>
        <v>0</v>
      </c>
      <c r="N550" s="163"/>
      <c r="O550" s="163"/>
      <c r="P550" s="163" t="str">
        <f>IF(F550&lt;&gt;"Accepted","",IF(AND(N550="",O550=""),"",MAX(N550,O550)*1.150779448))</f>
      </c>
      <c r="Q550" s="175" t="str">
        <v>KEDW 241355Z 00000KT 50SM FEW250 SCT350 12/02 A2999 RMK AO2A SLP139 T01230022</v>
      </c>
    </row>
    <row r="551" hidden="0">
      <c r="A551" s="150" t="str">
        <v>2026-03-24 14:00 UTC</v>
      </c>
      <c r="B551" s="155" t="str">
        <v>2026-03-24 14:55 UTC</v>
      </c>
      <c r="C551" s="155" t="str">
        <v>2026-03-24 07:55 PDT</v>
      </c>
      <c r="D551" s="155" t="str">
        <v>2026-03-24</v>
      </c>
      <c r="E551" s="155" t="str">
        <v>March</v>
      </c>
      <c r="F551" s="154" t="str">
        <v>Accepted</v>
      </c>
      <c r="G551" s="155" t="str">
        <v>000</v>
      </c>
      <c r="H551" s="153" t="n">
        <v>0</v>
      </c>
      <c r="I551" s="155" t="str">
        <v>Calm</v>
      </c>
      <c r="J551" s="153" t="n">
        <v>180</v>
      </c>
      <c r="K551" s="155" t="str">
        <v>Calm</v>
      </c>
      <c r="L551" s="153" t="n">
        <v>0</v>
      </c>
      <c r="M551" s="153" t="n">
        <f>IF(F551="Accepted",L551*1.150779448,"")</f>
        <v>0</v>
      </c>
      <c r="N551" s="163"/>
      <c r="O551" s="163"/>
      <c r="P551" s="163" t="str">
        <f>IF(F551&lt;&gt;"Accepted","",IF(AND(N551="",O551=""),"",MAX(N551,O551)*1.150779448))</f>
      </c>
      <c r="Q551" s="175" t="str">
        <v>KEDW 241455Z 00000KT 40SM FEW250 SCT350 16/06 A3001 RMK AO2A SLP146 T01560055 52013</v>
      </c>
    </row>
    <row r="552" hidden="0">
      <c r="A552" s="150" t="str">
        <v>2026-03-24 15:00 UTC</v>
      </c>
      <c r="B552" s="155" t="str">
        <v>2026-03-24 15:55 UTC</v>
      </c>
      <c r="C552" s="155" t="str">
        <v>2026-03-24 08:55 PDT</v>
      </c>
      <c r="D552" s="155" t="str">
        <v>2026-03-24</v>
      </c>
      <c r="E552" s="155" t="str">
        <v>March</v>
      </c>
      <c r="F552" s="154" t="str">
        <v>Accepted</v>
      </c>
      <c r="G552" s="155" t="str">
        <v>020</v>
      </c>
      <c r="H552" s="153" t="n">
        <v>20</v>
      </c>
      <c r="I552" s="155" t="str">
        <v>N</v>
      </c>
      <c r="J552" s="153" t="n">
        <v>200</v>
      </c>
      <c r="K552" s="155" t="str">
        <v>S</v>
      </c>
      <c r="L552" s="153" t="n">
        <v>3</v>
      </c>
      <c r="M552" s="153" t="n">
        <f>IF(F552="Accepted",L552*1.150779448,"")</f>
        <v>3.452338344</v>
      </c>
      <c r="N552" s="163"/>
      <c r="O552" s="163"/>
      <c r="P552" s="163" t="str">
        <f>IF(F552&lt;&gt;"Accepted","",IF(AND(N552="",O552=""),"",MAX(N552,O552)*1.150779448))</f>
      </c>
      <c r="Q552" s="175" t="str">
        <v>KEDW 241555Z 02003KT 40SM FEW250 FEW350 16/04 A3001 RMK AO2A SLP147 T01620036</v>
      </c>
    </row>
    <row r="553" hidden="0">
      <c r="A553" s="150" t="str">
        <v>2026-03-24 16:00 UTC</v>
      </c>
      <c r="B553" s="155" t="str">
        <v>2026-03-24 16:55 UTC</v>
      </c>
      <c r="C553" s="155" t="str">
        <v>2026-03-24 09:55 PDT</v>
      </c>
      <c r="D553" s="155" t="str">
        <v>2026-03-24</v>
      </c>
      <c r="E553" s="155" t="str">
        <v>March</v>
      </c>
      <c r="F553" s="154" t="str">
        <v>Accepted</v>
      </c>
      <c r="G553" s="155" t="str">
        <v>000</v>
      </c>
      <c r="H553" s="153" t="n">
        <v>0</v>
      </c>
      <c r="I553" s="155" t="str">
        <v>Calm</v>
      </c>
      <c r="J553" s="153" t="n">
        <v>180</v>
      </c>
      <c r="K553" s="155" t="str">
        <v>Calm</v>
      </c>
      <c r="L553" s="153" t="n">
        <v>0</v>
      </c>
      <c r="M553" s="153" t="n">
        <f>IF(F553="Accepted",L553*1.150779448,"")</f>
        <v>0</v>
      </c>
      <c r="N553" s="163"/>
      <c r="O553" s="163"/>
      <c r="P553" s="163" t="str">
        <f>IF(F553&lt;&gt;"Accepted","",IF(AND(N553="",O553=""),"",MAX(N553,O553)*1.150779448))</f>
      </c>
      <c r="Q553" s="175" t="str">
        <v>KEDW 241655Z 00000KT 40SM FEW250 FEW350 21/06 A3003 RMK AO2A SLP151 T02080063</v>
      </c>
    </row>
    <row r="554" hidden="0">
      <c r="A554" s="150" t="str">
        <v>2026-03-24 17:00 UTC</v>
      </c>
      <c r="B554" s="155" t="str">
        <v>2026-03-24 17:55 UTC</v>
      </c>
      <c r="C554" s="155" t="str">
        <v>2026-03-24 10:55 PDT</v>
      </c>
      <c r="D554" s="155" t="str">
        <v>2026-03-24</v>
      </c>
      <c r="E554" s="155" t="str">
        <v>March</v>
      </c>
      <c r="F554" s="154" t="str">
        <v>Accepted</v>
      </c>
      <c r="G554" s="155" t="str">
        <v>000</v>
      </c>
      <c r="H554" s="153" t="n">
        <v>0</v>
      </c>
      <c r="I554" s="155" t="str">
        <v>Calm</v>
      </c>
      <c r="J554" s="153" t="n">
        <v>180</v>
      </c>
      <c r="K554" s="155" t="str">
        <v>Calm</v>
      </c>
      <c r="L554" s="153" t="n">
        <v>0</v>
      </c>
      <c r="M554" s="153" t="n">
        <f>IF(F554="Accepted",L554*1.150779448,"")</f>
        <v>0</v>
      </c>
      <c r="N554" s="163"/>
      <c r="O554" s="163"/>
      <c r="P554" s="163" t="str">
        <f>IF(F554&lt;&gt;"Accepted","",IF(AND(N554="",O554=""),"",MAX(N554,O554)*1.150779448))</f>
      </c>
      <c r="Q554" s="175" t="str">
        <v>KEDW 241755Z 00000KT 40SM FEW350 24/07 A3003 RMK AO2A SLP150 T02430070 10243 20113 51007</v>
      </c>
    </row>
    <row r="555" hidden="0">
      <c r="A555" s="150" t="str">
        <v>2026-03-24 18:00 UTC</v>
      </c>
      <c r="B555" s="155" t="str">
        <v>2026-03-24 18:55 UTC</v>
      </c>
      <c r="C555" s="155" t="str">
        <v>2026-03-24 11:55 PDT</v>
      </c>
      <c r="D555" s="155" t="str">
        <v>2026-03-24</v>
      </c>
      <c r="E555" s="155" t="str">
        <v>March</v>
      </c>
      <c r="F555" s="154" t="str">
        <v>Accepted</v>
      </c>
      <c r="G555" s="155" t="str">
        <v>130</v>
      </c>
      <c r="H555" s="153" t="n">
        <v>130</v>
      </c>
      <c r="I555" s="155" t="str">
        <v>SE</v>
      </c>
      <c r="J555" s="153" t="n">
        <v>310</v>
      </c>
      <c r="K555" s="155" t="str">
        <v>NW</v>
      </c>
      <c r="L555" s="153" t="n">
        <v>3</v>
      </c>
      <c r="M555" s="153" t="n">
        <f>IF(F555="Accepted",L555*1.150779448,"")</f>
        <v>3.452338344</v>
      </c>
      <c r="N555" s="163"/>
      <c r="O555" s="163"/>
      <c r="P555" s="163" t="str">
        <f>IF(F555&lt;&gt;"Accepted","",IF(AND(N555="",O555=""),"",MAX(N555,O555)*1.150779448))</f>
      </c>
      <c r="Q555" s="175" t="str">
        <v>KEDW 241855Z 13003KT 40SM FEW350 28/04 A3002 RMK AO2A SLP146 T02800043</v>
      </c>
    </row>
    <row r="556" hidden="0">
      <c r="A556" s="150" t="str">
        <v>2026-03-24 19:00 UTC</v>
      </c>
      <c r="B556" s="155" t="str">
        <v>2026-03-24 19:55 UTC</v>
      </c>
      <c r="C556" s="155" t="str">
        <v>2026-03-24 12:55 PDT</v>
      </c>
      <c r="D556" s="155" t="str">
        <v>2026-03-24</v>
      </c>
      <c r="E556" s="155" t="str">
        <v>March</v>
      </c>
      <c r="F556" s="154" t="str">
        <v>Accepted</v>
      </c>
      <c r="G556" s="155" t="str">
        <v>160</v>
      </c>
      <c r="H556" s="153" t="n">
        <v>160</v>
      </c>
      <c r="I556" s="155" t="str">
        <v>S</v>
      </c>
      <c r="J556" s="153" t="n">
        <v>340</v>
      </c>
      <c r="K556" s="155" t="str">
        <v>N</v>
      </c>
      <c r="L556" s="153" t="n">
        <v>3</v>
      </c>
      <c r="M556" s="153" t="n">
        <f>IF(F556="Accepted",L556*1.150779448,"")</f>
        <v>3.452338344</v>
      </c>
      <c r="N556" s="163"/>
      <c r="O556" s="163"/>
      <c r="P556" s="163" t="str">
        <f>IF(F556&lt;&gt;"Accepted","",IF(AND(N556="",O556=""),"",MAX(N556,O556)*1.150779448))</f>
      </c>
      <c r="Q556" s="175" t="str">
        <v>KEDW 241955Z 16003KT 40SM FEW350 30/06 A3000 RMK AO2A SLP138 T02960063</v>
      </c>
    </row>
    <row r="557" hidden="0">
      <c r="A557" s="150" t="str">
        <v>2026-03-24 20:00 UTC</v>
      </c>
      <c r="B557" s="155" t="str">
        <v>2026-03-24 20:55 UTC</v>
      </c>
      <c r="C557" s="155" t="str">
        <v>2026-03-24 13:55 PDT</v>
      </c>
      <c r="D557" s="155" t="str">
        <v>2026-03-24</v>
      </c>
      <c r="E557" s="155" t="str">
        <v>March</v>
      </c>
      <c r="F557" s="154" t="str">
        <v>Accepted</v>
      </c>
      <c r="G557" s="155" t="str">
        <v>150</v>
      </c>
      <c r="H557" s="153" t="n">
        <v>150</v>
      </c>
      <c r="I557" s="155" t="str">
        <v>SE</v>
      </c>
      <c r="J557" s="153" t="n">
        <v>330</v>
      </c>
      <c r="K557" s="155" t="str">
        <v>NW</v>
      </c>
      <c r="L557" s="153" t="n">
        <v>4</v>
      </c>
      <c r="M557" s="153" t="n">
        <f>IF(F557="Accepted",L557*1.150779448,"")</f>
        <v>4.603117792</v>
      </c>
      <c r="N557" s="163"/>
      <c r="O557" s="163"/>
      <c r="P557" s="163" t="str">
        <f>IF(F557&lt;&gt;"Accepted","",IF(AND(N557="",O557=""),"",MAX(N557,O557)*1.150779448))</f>
      </c>
      <c r="Q557" s="175" t="str">
        <v>KEDW 242055Z 15004KT 40SM FEW350 31/05 A2998 RMK AO2A SLP131 T03110047 57018</v>
      </c>
    </row>
    <row r="558" hidden="0">
      <c r="A558" s="150" t="str">
        <v>2026-03-24 21:00 UTC</v>
      </c>
      <c r="B558" s="155" t="str">
        <v>2026-03-24 21:55 UTC</v>
      </c>
      <c r="C558" s="155" t="str">
        <v>2026-03-24 14:55 PDT</v>
      </c>
      <c r="D558" s="155" t="str">
        <v>2026-03-24</v>
      </c>
      <c r="E558" s="155" t="str">
        <v>March</v>
      </c>
      <c r="F558" s="154" t="str">
        <v>Accepted</v>
      </c>
      <c r="G558" s="155" t="str">
        <v>230</v>
      </c>
      <c r="H558" s="153" t="n">
        <v>230</v>
      </c>
      <c r="I558" s="155" t="str">
        <v>SW</v>
      </c>
      <c r="J558" s="153" t="n">
        <v>50</v>
      </c>
      <c r="K558" s="155" t="str">
        <v>NE</v>
      </c>
      <c r="L558" s="153" t="n">
        <v>4</v>
      </c>
      <c r="M558" s="153" t="n">
        <f>IF(F558="Accepted",L558*1.150779448,"")</f>
        <v>4.603117792</v>
      </c>
      <c r="N558" s="163"/>
      <c r="O558" s="163"/>
      <c r="P558" s="163" t="str">
        <f>IF(F558&lt;&gt;"Accepted","",IF(AND(N558="",O558=""),"",MAX(N558,O558)*1.150779448))</f>
      </c>
      <c r="Q558" s="175" t="str">
        <v>KEDW 242155Z 23004KT 40SM FEW300 33/04 A2995 RMK AO2A SLP119 T03260044</v>
      </c>
    </row>
    <row r="559" hidden="0">
      <c r="A559" s="150" t="str">
        <v>2026-03-24 22:00 UTC</v>
      </c>
      <c r="B559" s="155" t="str">
        <v>2026-03-24 22:55 UTC</v>
      </c>
      <c r="C559" s="155" t="str">
        <v>2026-03-24 15:55 PDT</v>
      </c>
      <c r="D559" s="155" t="str">
        <v>2026-03-24</v>
      </c>
      <c r="E559" s="155" t="str">
        <v>March</v>
      </c>
      <c r="F559" s="154" t="str">
        <v>Accepted</v>
      </c>
      <c r="G559" s="155" t="str">
        <v>230</v>
      </c>
      <c r="H559" s="153" t="n">
        <v>230</v>
      </c>
      <c r="I559" s="155" t="str">
        <v>SW</v>
      </c>
      <c r="J559" s="153" t="n">
        <v>50</v>
      </c>
      <c r="K559" s="155" t="str">
        <v>NE</v>
      </c>
      <c r="L559" s="153" t="n">
        <v>10</v>
      </c>
      <c r="M559" s="153" t="n">
        <f>IF(F559="Accepted",L559*1.150779448,"")</f>
        <v>11.50779448</v>
      </c>
      <c r="N559" s="163"/>
      <c r="O559" s="163"/>
      <c r="P559" s="163" t="str">
        <f>IF(F559&lt;&gt;"Accepted","",IF(AND(N559="",O559=""),"",MAX(N559,O559)*1.150779448))</f>
      </c>
      <c r="Q559" s="175" t="str">
        <v>KEDW 242255Z 23010KT 50SM FEW350 34/02 A2993 RMK AO2A SLP114 T03350023</v>
      </c>
    </row>
    <row r="560" hidden="0">
      <c r="A560" s="150" t="str">
        <v>2026-03-24 23:00 UTC</v>
      </c>
      <c r="B560" s="155" t="str">
        <v>2026-03-24 23:55 UTC</v>
      </c>
      <c r="C560" s="155" t="str">
        <v>2026-03-24 16:55 PDT</v>
      </c>
      <c r="D560" s="155" t="str">
        <v>2026-03-24</v>
      </c>
      <c r="E560" s="155" t="str">
        <v>March</v>
      </c>
      <c r="F560" s="154" t="str">
        <v>Accepted</v>
      </c>
      <c r="G560" s="155" t="str">
        <v>220</v>
      </c>
      <c r="H560" s="153" t="n">
        <v>220</v>
      </c>
      <c r="I560" s="155" t="str">
        <v>SW</v>
      </c>
      <c r="J560" s="153" t="n">
        <v>40</v>
      </c>
      <c r="K560" s="155" t="str">
        <v>NE</v>
      </c>
      <c r="L560" s="153" t="n">
        <v>12</v>
      </c>
      <c r="M560" s="153" t="n">
        <f>IF(F560="Accepted",L560*1.150779448,"")</f>
        <v>13.809353376</v>
      </c>
      <c r="N560" s="163"/>
      <c r="O560" s="163"/>
      <c r="P560" s="163" t="str">
        <f>IF(F560&lt;&gt;"Accepted","",IF(AND(N560="",O560=""),"",MAX(N560,O560)*1.150779448))</f>
      </c>
      <c r="Q560" s="175" t="str">
        <v>KEDW 242355Z 22012KT 60SM FEW350 33/03 A2993 RMK AO2A SLP115 T03330031 10339 20244 56014</v>
      </c>
    </row>
    <row r="561" hidden="0">
      <c r="A561" s="150" t="str">
        <v>2026-03-25 00:00 UTC</v>
      </c>
      <c r="B561" s="155" t="str">
        <v>2026-03-25 00:55 UTC</v>
      </c>
      <c r="C561" s="155" t="str">
        <v>2026-03-24 17:55 PDT</v>
      </c>
      <c r="D561" s="155" t="str">
        <v>2026-03-24</v>
      </c>
      <c r="E561" s="155" t="str">
        <v>March</v>
      </c>
      <c r="F561" s="154" t="str">
        <v>Accepted</v>
      </c>
      <c r="G561" s="155" t="str">
        <v>240</v>
      </c>
      <c r="H561" s="153" t="n">
        <v>240</v>
      </c>
      <c r="I561" s="155" t="str">
        <v>SW</v>
      </c>
      <c r="J561" s="153" t="n">
        <v>60</v>
      </c>
      <c r="K561" s="155" t="str">
        <v>NE</v>
      </c>
      <c r="L561" s="153" t="n">
        <v>15</v>
      </c>
      <c r="M561" s="153" t="n">
        <f>IF(F561="Accepted",L561*1.150779448,"")</f>
        <v>17.261691719999998</v>
      </c>
      <c r="N561" s="163"/>
      <c r="O561" s="163"/>
      <c r="P561" s="163" t="str">
        <f>IF(F561&lt;&gt;"Accepted","",IF(AND(N561="",O561=""),"",MAX(N561,O561)*1.150779448))</f>
      </c>
      <c r="Q561" s="175" t="str">
        <v>KEDW 250055Z 24015KT 50SM FEW350 31/05 A2993 RMK AO2A SLP116 T03100047</v>
      </c>
    </row>
    <row r="562" hidden="0">
      <c r="A562" s="150" t="str">
        <v>2026-03-25 01:00 UTC</v>
      </c>
      <c r="B562" s="155" t="str">
        <v>2026-03-25 01:55 UTC</v>
      </c>
      <c r="C562" s="155" t="str">
        <v>2026-03-24 18:55 PDT</v>
      </c>
      <c r="D562" s="155" t="str">
        <v>2026-03-24</v>
      </c>
      <c r="E562" s="155" t="str">
        <v>March</v>
      </c>
      <c r="F562" s="154" t="str">
        <v>Accepted</v>
      </c>
      <c r="G562" s="155" t="str">
        <v>260</v>
      </c>
      <c r="H562" s="153" t="n">
        <v>260</v>
      </c>
      <c r="I562" s="155" t="str">
        <v>W</v>
      </c>
      <c r="J562" s="153" t="n">
        <v>80</v>
      </c>
      <c r="K562" s="155" t="str">
        <v>E</v>
      </c>
      <c r="L562" s="153" t="n">
        <v>15</v>
      </c>
      <c r="M562" s="153" t="n">
        <f>IF(F562="Accepted",L562*1.150779448,"")</f>
        <v>17.261691719999998</v>
      </c>
      <c r="N562" s="163"/>
      <c r="O562" s="163"/>
      <c r="P562" s="163" t="str">
        <f>IF(F562&lt;&gt;"Accepted","",IF(AND(N562="",O562=""),"",MAX(N562,O562)*1.150779448))</f>
      </c>
      <c r="Q562" s="175" t="str">
        <v>KEDW 250155Z 26015KT 50SM FEW350 28/06 A2993 RMK AO2A SLP118 T02800061</v>
      </c>
    </row>
    <row r="563" hidden="0">
      <c r="A563" s="150" t="str">
        <v>2026-03-25 02:00 UTC</v>
      </c>
      <c r="B563" s="155" t="str">
        <v>2026-03-25 02:55 UTC</v>
      </c>
      <c r="C563" s="155" t="str">
        <v>2026-03-24 19:55 PDT</v>
      </c>
      <c r="D563" s="155" t="str">
        <v>2026-03-24</v>
      </c>
      <c r="E563" s="155" t="str">
        <v>March</v>
      </c>
      <c r="F563" s="154" t="str">
        <v>Accepted</v>
      </c>
      <c r="G563" s="155" t="str">
        <v>260</v>
      </c>
      <c r="H563" s="153" t="n">
        <v>260</v>
      </c>
      <c r="I563" s="155" t="str">
        <v>W</v>
      </c>
      <c r="J563" s="153" t="n">
        <v>80</v>
      </c>
      <c r="K563" s="155" t="str">
        <v>E</v>
      </c>
      <c r="L563" s="153" t="n">
        <v>16</v>
      </c>
      <c r="M563" s="153" t="n">
        <f>IF(F563="Accepted",L563*1.150779448,"")</f>
        <v>18.412471168</v>
      </c>
      <c r="N563" s="163"/>
      <c r="O563" s="163"/>
      <c r="P563" s="163" t="str">
        <f>IF(F563&lt;&gt;"Accepted","",IF(AND(N563="",O563=""),"",MAX(N563,O563)*1.150779448))</f>
      </c>
      <c r="Q563" s="175" t="str">
        <v>KEDW 250255Z 26016KT 40SM CLR 26/04 A2995 RMK AO2A SLP124 T02550040 53006</v>
      </c>
    </row>
    <row r="564" hidden="0">
      <c r="A564" s="150" t="str">
        <v>2026-03-25 03:00 UTC</v>
      </c>
      <c r="B564" s="155" t="str">
        <v>2026-03-25 03:55 UTC</v>
      </c>
      <c r="C564" s="155" t="str">
        <v>2026-03-24 20:55 PDT</v>
      </c>
      <c r="D564" s="155" t="str">
        <v>2026-03-24</v>
      </c>
      <c r="E564" s="155" t="str">
        <v>March</v>
      </c>
      <c r="F564" s="154" t="str">
        <v>Accepted</v>
      </c>
      <c r="G564" s="155" t="str">
        <v>240</v>
      </c>
      <c r="H564" s="153" t="n">
        <v>240</v>
      </c>
      <c r="I564" s="155" t="str">
        <v>SW</v>
      </c>
      <c r="J564" s="153" t="n">
        <v>60</v>
      </c>
      <c r="K564" s="155" t="str">
        <v>NE</v>
      </c>
      <c r="L564" s="153" t="n">
        <v>13</v>
      </c>
      <c r="M564" s="153" t="n">
        <f>IF(F564="Accepted",L564*1.150779448,"")</f>
        <v>14.960132824</v>
      </c>
      <c r="N564" s="163"/>
      <c r="O564" s="163"/>
      <c r="P564" s="163" t="str">
        <f>IF(F564&lt;&gt;"Accepted","",IF(AND(N564="",O564=""),"",MAX(N564,O564)*1.150779448))</f>
      </c>
      <c r="Q564" s="175" t="str">
        <v>KEDW 250355Z 24013KT 40SM CLR 23/04 A2996 RMK AO2A SLP129 T02310036</v>
      </c>
    </row>
    <row r="565" hidden="0">
      <c r="A565" s="150" t="str">
        <v>2026-03-25 04:00 UTC</v>
      </c>
      <c r="B565" s="155" t="str">
        <v>2026-03-25 04:55 UTC</v>
      </c>
      <c r="C565" s="155" t="str">
        <v>2026-03-24 21:55 PDT</v>
      </c>
      <c r="D565" s="155" t="str">
        <v>2026-03-24</v>
      </c>
      <c r="E565" s="155" t="str">
        <v>March</v>
      </c>
      <c r="F565" s="154" t="str">
        <v>Accepted</v>
      </c>
      <c r="G565" s="155" t="str">
        <v>240</v>
      </c>
      <c r="H565" s="153" t="n">
        <v>240</v>
      </c>
      <c r="I565" s="155" t="str">
        <v>SW</v>
      </c>
      <c r="J565" s="153" t="n">
        <v>60</v>
      </c>
      <c r="K565" s="155" t="str">
        <v>NE</v>
      </c>
      <c r="L565" s="153" t="n">
        <v>9</v>
      </c>
      <c r="M565" s="153" t="n">
        <f>IF(F565="Accepted",L565*1.150779448,"")</f>
        <v>10.357015032</v>
      </c>
      <c r="N565" s="163"/>
      <c r="O565" s="163"/>
      <c r="P565" s="163" t="str">
        <f>IF(F565&lt;&gt;"Accepted","",IF(AND(N565="",O565=""),"",MAX(N565,O565)*1.150779448))</f>
      </c>
      <c r="Q565" s="175" t="str">
        <v>KEDW 250455Z 24009KT 40SM CLR 22/04 A2998 RMK AO2A SLP134 T02170038</v>
      </c>
    </row>
    <row r="566" hidden="0">
      <c r="A566" s="150" t="str">
        <v>2026-03-25 05:00 UTC</v>
      </c>
      <c r="B566" s="155" t="str">
        <v>2026-03-25 05:55 UTC</v>
      </c>
      <c r="C566" s="155" t="str">
        <v>2026-03-24 22:55 PDT</v>
      </c>
      <c r="D566" s="155" t="str">
        <v>2026-03-24</v>
      </c>
      <c r="E566" s="155" t="str">
        <v>March</v>
      </c>
      <c r="F566" s="154" t="str">
        <v>Accepted</v>
      </c>
      <c r="G566" s="155" t="str">
        <v>230</v>
      </c>
      <c r="H566" s="153" t="n">
        <v>230</v>
      </c>
      <c r="I566" s="155" t="str">
        <v>SW</v>
      </c>
      <c r="J566" s="153" t="n">
        <v>50</v>
      </c>
      <c r="K566" s="155" t="str">
        <v>NE</v>
      </c>
      <c r="L566" s="153" t="n">
        <v>10</v>
      </c>
      <c r="M566" s="153" t="n">
        <f>IF(F566="Accepted",L566*1.150779448,"")</f>
        <v>11.50779448</v>
      </c>
      <c r="N566" s="163"/>
      <c r="O566" s="163"/>
      <c r="P566" s="163" t="str">
        <f>IF(F566&lt;&gt;"Accepted","",IF(AND(N566="",O566=""),"",MAX(N566,O566)*1.150779448))</f>
      </c>
      <c r="Q566" s="175" t="str">
        <v>KEDW 250555Z AUTO 23010KT 10SM CLR 21/04 A2998 RMK AO2 SLP132 T02100041 10332 20205 52010 $</v>
      </c>
    </row>
    <row r="567" hidden="0">
      <c r="A567" s="150" t="str">
        <v>2026-03-25 06:00 UTC</v>
      </c>
      <c r="B567" s="155" t="str">
        <v>2026-03-25 06:55 UTC</v>
      </c>
      <c r="C567" s="155" t="str">
        <v>2026-03-24 23:55 PDT</v>
      </c>
      <c r="D567" s="155" t="str">
        <v>2026-03-24</v>
      </c>
      <c r="E567" s="155" t="str">
        <v>March</v>
      </c>
      <c r="F567" s="154" t="str">
        <v>Accepted</v>
      </c>
      <c r="G567" s="155" t="str">
        <v>250</v>
      </c>
      <c r="H567" s="153" t="n">
        <v>250</v>
      </c>
      <c r="I567" s="155" t="str">
        <v>W</v>
      </c>
      <c r="J567" s="153" t="n">
        <v>70</v>
      </c>
      <c r="K567" s="155" t="str">
        <v>E</v>
      </c>
      <c r="L567" s="153" t="n">
        <v>10</v>
      </c>
      <c r="M567" s="153" t="n">
        <f>IF(F567="Accepted",L567*1.150779448,"")</f>
        <v>11.50779448</v>
      </c>
      <c r="N567" s="163"/>
      <c r="O567" s="163"/>
      <c r="P567" s="163" t="str">
        <f>IF(F567&lt;&gt;"Accepted","",IF(AND(N567="",O567=""),"",MAX(N567,O567)*1.150779448))</f>
      </c>
      <c r="Q567" s="175" t="str">
        <v>KEDW 250655Z AUTO 25010KT 10SM CLR 21/04 A2998 RMK AO2 SLP130 T02080035 $</v>
      </c>
    </row>
    <row r="568" hidden="0">
      <c r="A568" s="150" t="str">
        <v>2026-03-25 07:00 UTC</v>
      </c>
      <c r="B568" s="155" t="str">
        <v>2026-03-25 07:55 UTC</v>
      </c>
      <c r="C568" s="155" t="str">
        <v>2026-03-25 00:55 PDT</v>
      </c>
      <c r="D568" s="155" t="str">
        <v>2026-03-25</v>
      </c>
      <c r="E568" s="155" t="str">
        <v>March</v>
      </c>
      <c r="F568" s="154" t="str">
        <v>Accepted</v>
      </c>
      <c r="G568" s="155" t="str">
        <v>240</v>
      </c>
      <c r="H568" s="153" t="n">
        <v>240</v>
      </c>
      <c r="I568" s="155" t="str">
        <v>SW</v>
      </c>
      <c r="J568" s="153" t="n">
        <v>60</v>
      </c>
      <c r="K568" s="155" t="str">
        <v>NE</v>
      </c>
      <c r="L568" s="153" t="n">
        <v>9</v>
      </c>
      <c r="M568" s="153" t="n">
        <f>IF(F568="Accepted",L568*1.150779448,"")</f>
        <v>10.357015032</v>
      </c>
      <c r="N568" s="163"/>
      <c r="O568" s="163"/>
      <c r="P568" s="163" t="str">
        <f>IF(F568&lt;&gt;"Accepted","",IF(AND(N568="",O568=""),"",MAX(N568,O568)*1.150779448))</f>
      </c>
      <c r="Q568" s="175" t="str">
        <v>KEDW 250755Z AUTO 24009KT 10SM CLR 18/05 A2998 RMK AO2 SLP131 T01840052 403390113 $</v>
      </c>
    </row>
    <row r="569" hidden="0">
      <c r="A569" s="150" t="str">
        <v>2026-03-25 08:00 UTC</v>
      </c>
      <c r="B569" s="155" t="str">
        <v>2026-03-25 08:55 UTC</v>
      </c>
      <c r="C569" s="155" t="str">
        <v>2026-03-25 01:55 PDT</v>
      </c>
      <c r="D569" s="155" t="str">
        <v>2026-03-25</v>
      </c>
      <c r="E569" s="155" t="str">
        <v>March</v>
      </c>
      <c r="F569" s="154" t="str">
        <v>Accepted</v>
      </c>
      <c r="G569" s="155" t="str">
        <v>240</v>
      </c>
      <c r="H569" s="153" t="n">
        <v>240</v>
      </c>
      <c r="I569" s="155" t="str">
        <v>SW</v>
      </c>
      <c r="J569" s="153" t="n">
        <v>60</v>
      </c>
      <c r="K569" s="155" t="str">
        <v>NE</v>
      </c>
      <c r="L569" s="153" t="n">
        <v>6</v>
      </c>
      <c r="M569" s="153" t="n">
        <f>IF(F569="Accepted",L569*1.150779448,"")</f>
        <v>6.904676688</v>
      </c>
      <c r="N569" s="163"/>
      <c r="O569" s="163"/>
      <c r="P569" s="163" t="str">
        <f>IF(F569&lt;&gt;"Accepted","",IF(AND(N569="",O569=""),"",MAX(N569,O569)*1.150779448))</f>
      </c>
      <c r="Q569" s="175" t="str">
        <v>KEDW 250855Z AUTO 24006KT 10SM CLR 17/07 A2998 RMK AO2 SLP131 T01710066 53001 $</v>
      </c>
    </row>
    <row r="570" hidden="0">
      <c r="A570" s="150" t="str">
        <v>2026-03-25 09:00 UTC</v>
      </c>
      <c r="B570" s="155" t="str">
        <v>2026-03-25 09:55 UTC</v>
      </c>
      <c r="C570" s="155" t="str">
        <v>2026-03-25 02:55 PDT</v>
      </c>
      <c r="D570" s="155" t="str">
        <v>2026-03-25</v>
      </c>
      <c r="E570" s="155" t="str">
        <v>March</v>
      </c>
      <c r="F570" s="154" t="str">
        <v>Accepted</v>
      </c>
      <c r="G570" s="155" t="str">
        <v>220</v>
      </c>
      <c r="H570" s="153" t="n">
        <v>220</v>
      </c>
      <c r="I570" s="155" t="str">
        <v>SW</v>
      </c>
      <c r="J570" s="153" t="n">
        <v>40</v>
      </c>
      <c r="K570" s="155" t="str">
        <v>NE</v>
      </c>
      <c r="L570" s="153" t="n">
        <v>6</v>
      </c>
      <c r="M570" s="153" t="n">
        <f>IF(F570="Accepted",L570*1.150779448,"")</f>
        <v>6.904676688</v>
      </c>
      <c r="N570" s="163"/>
      <c r="O570" s="163"/>
      <c r="P570" s="163" t="str">
        <f>IF(F570&lt;&gt;"Accepted","",IF(AND(N570="",O570=""),"",MAX(N570,O570)*1.150779448))</f>
      </c>
      <c r="Q570" s="175" t="str">
        <v>KEDW 250955Z AUTO 22006KT 10SM CLR 16/05 A2997 RMK AO2 SLP127 T01580051 $</v>
      </c>
    </row>
    <row r="571" hidden="0">
      <c r="A571" s="150" t="str">
        <v>2026-03-25 10:00 UTC</v>
      </c>
      <c r="B571" s="155" t="str">
        <v>2026-03-25 10:55 UTC</v>
      </c>
      <c r="C571" s="155" t="str">
        <v>2026-03-25 03:55 PDT</v>
      </c>
      <c r="D571" s="155" t="str">
        <v>2026-03-25</v>
      </c>
      <c r="E571" s="155" t="str">
        <v>March</v>
      </c>
      <c r="F571" s="154" t="str">
        <v>Accepted</v>
      </c>
      <c r="G571" s="155" t="str">
        <v>270</v>
      </c>
      <c r="H571" s="153" t="n">
        <v>270</v>
      </c>
      <c r="I571" s="155" t="str">
        <v>W</v>
      </c>
      <c r="J571" s="153" t="n">
        <v>90</v>
      </c>
      <c r="K571" s="155" t="str">
        <v>E</v>
      </c>
      <c r="L571" s="153" t="n">
        <v>3</v>
      </c>
      <c r="M571" s="153" t="n">
        <f>IF(F571="Accepted",L571*1.150779448,"")</f>
        <v>3.452338344</v>
      </c>
      <c r="N571" s="163"/>
      <c r="O571" s="163"/>
      <c r="P571" s="163" t="str">
        <f>IF(F571&lt;&gt;"Accepted","",IF(AND(N571="",O571=""),"",MAX(N571,O571)*1.150779448))</f>
      </c>
      <c r="Q571" s="175" t="str">
        <v>KEDW 251055Z AUTO 27003KT 10SM CLR 14/05 A2997 RMK AO2 SLP127 T01430051 $</v>
      </c>
    </row>
    <row r="572" hidden="0">
      <c r="A572" s="150" t="str">
        <v>2026-03-25 11:00 UTC</v>
      </c>
      <c r="B572" s="155" t="str">
        <v>2026-03-25 11:55 UTC</v>
      </c>
      <c r="C572" s="155" t="str">
        <v>2026-03-25 04:55 PDT</v>
      </c>
      <c r="D572" s="155" t="str">
        <v>2026-03-25</v>
      </c>
      <c r="E572" s="155" t="str">
        <v>March</v>
      </c>
      <c r="F572" s="154" t="str">
        <v>Accepted</v>
      </c>
      <c r="G572" s="155" t="str">
        <v>340</v>
      </c>
      <c r="H572" s="153" t="n">
        <v>340</v>
      </c>
      <c r="I572" s="155" t="str">
        <v>N</v>
      </c>
      <c r="J572" s="153" t="n">
        <v>160</v>
      </c>
      <c r="K572" s="155" t="str">
        <v>S</v>
      </c>
      <c r="L572" s="153" t="n">
        <v>3</v>
      </c>
      <c r="M572" s="153" t="n">
        <f>IF(F572="Accepted",L572*1.150779448,"")</f>
        <v>3.452338344</v>
      </c>
      <c r="N572" s="163"/>
      <c r="O572" s="163"/>
      <c r="P572" s="163" t="str">
        <f>IF(F572&lt;&gt;"Accepted","",IF(AND(N572="",O572=""),"",MAX(N572,O572)*1.150779448))</f>
      </c>
      <c r="Q572" s="175" t="str">
        <v>KEDW 251155Z AUTO 34003KT 10SM CLR 14/05 A2997 RMK AO2 SLP127 T01360047 10209 20135 57005 $</v>
      </c>
    </row>
    <row r="573" hidden="0">
      <c r="A573" s="150" t="str">
        <v>2026-03-25 12:00 UTC</v>
      </c>
      <c r="B573" s="155" t="str">
        <v>2026-03-25 12:55 UTC</v>
      </c>
      <c r="C573" s="155" t="str">
        <v>2026-03-25 05:55 PDT</v>
      </c>
      <c r="D573" s="155" t="str">
        <v>2026-03-25</v>
      </c>
      <c r="E573" s="155" t="str">
        <v>March</v>
      </c>
      <c r="F573" s="154" t="str">
        <v>Accepted</v>
      </c>
      <c r="G573" s="155" t="str">
        <v>000</v>
      </c>
      <c r="H573" s="153" t="n">
        <v>0</v>
      </c>
      <c r="I573" s="155" t="str">
        <v>Calm</v>
      </c>
      <c r="J573" s="153" t="n">
        <v>180</v>
      </c>
      <c r="K573" s="155" t="str">
        <v>Calm</v>
      </c>
      <c r="L573" s="153" t="n">
        <v>0</v>
      </c>
      <c r="M573" s="153" t="n">
        <f>IF(F573="Accepted",L573*1.150779448,"")</f>
        <v>0</v>
      </c>
      <c r="N573" s="163"/>
      <c r="O573" s="163"/>
      <c r="P573" s="163" t="str">
        <f>IF(F573&lt;&gt;"Accepted","",IF(AND(N573="",O573=""),"",MAX(N573,O573)*1.150779448))</f>
      </c>
      <c r="Q573" s="175" t="str">
        <v>KEDW 251255Z 00000KT 40SM CLR 12/05 A2997 RMK AO2A SLP131 T01190048</v>
      </c>
    </row>
    <row r="574" hidden="0">
      <c r="A574" s="150" t="str">
        <v>2026-03-25 13:00 UTC</v>
      </c>
      <c r="B574" s="155" t="str">
        <v>2026-03-25 13:55 UTC</v>
      </c>
      <c r="C574" s="155" t="str">
        <v>2026-03-25 06:55 PDT</v>
      </c>
      <c r="D574" s="155" t="str">
        <v>2026-03-25</v>
      </c>
      <c r="E574" s="155" t="str">
        <v>March</v>
      </c>
      <c r="F574" s="154" t="str">
        <v>Accepted</v>
      </c>
      <c r="G574" s="155" t="str">
        <v>000</v>
      </c>
      <c r="H574" s="153" t="n">
        <v>0</v>
      </c>
      <c r="I574" s="155" t="str">
        <v>Calm</v>
      </c>
      <c r="J574" s="153" t="n">
        <v>180</v>
      </c>
      <c r="K574" s="155" t="str">
        <v>Calm</v>
      </c>
      <c r="L574" s="153" t="n">
        <v>0</v>
      </c>
      <c r="M574" s="153" t="n">
        <f>IF(F574="Accepted",L574*1.150779448,"")</f>
        <v>0</v>
      </c>
      <c r="N574" s="163"/>
      <c r="O574" s="163"/>
      <c r="P574" s="163" t="str">
        <f>IF(F574&lt;&gt;"Accepted","",IF(AND(N574="",O574=""),"",MAX(N574,O574)*1.150779448))</f>
      </c>
      <c r="Q574" s="175" t="str">
        <v>KEDW 251355Z 00000KT 50SM CLR 11/04 A2998 RMK AO2A SLP137 T01110039</v>
      </c>
    </row>
    <row r="575" hidden="0">
      <c r="A575" s="150" t="str">
        <v>2026-03-25 14:00 UTC</v>
      </c>
      <c r="B575" s="155" t="str">
        <v>2026-03-25 14:55 UTC</v>
      </c>
      <c r="C575" s="155" t="str">
        <v>2026-03-25 07:55 PDT</v>
      </c>
      <c r="D575" s="155" t="str">
        <v>2026-03-25</v>
      </c>
      <c r="E575" s="155" t="str">
        <v>March</v>
      </c>
      <c r="F575" s="154" t="str">
        <v>Accepted</v>
      </c>
      <c r="G575" s="155" t="str">
        <v>000</v>
      </c>
      <c r="H575" s="153" t="n">
        <v>0</v>
      </c>
      <c r="I575" s="155" t="str">
        <v>Calm</v>
      </c>
      <c r="J575" s="153" t="n">
        <v>180</v>
      </c>
      <c r="K575" s="155" t="str">
        <v>Calm</v>
      </c>
      <c r="L575" s="153" t="n">
        <v>0</v>
      </c>
      <c r="M575" s="153" t="n">
        <f>IF(F575="Accepted",L575*1.150779448,"")</f>
        <v>0</v>
      </c>
      <c r="N575" s="163"/>
      <c r="O575" s="163"/>
      <c r="P575" s="163" t="str">
        <f>IF(F575&lt;&gt;"Accepted","",IF(AND(N575="",O575=""),"",MAX(N575,O575)*1.150779448))</f>
      </c>
      <c r="Q575" s="175" t="str">
        <v>KEDW 251455Z 00000KT 40SM CLR 15/05 A3000 RMK AO2A SLP142 T01490054 52008</v>
      </c>
    </row>
    <row r="576" hidden="0">
      <c r="A576" s="150" t="str">
        <v>2026-03-25 15:00 UTC</v>
      </c>
      <c r="B576" s="155" t="str">
        <v>2026-03-25 15:55 UTC</v>
      </c>
      <c r="C576" s="155" t="str">
        <v>2026-03-25 08:55 PDT</v>
      </c>
      <c r="D576" s="155" t="str">
        <v>2026-03-25</v>
      </c>
      <c r="E576" s="155" t="str">
        <v>March</v>
      </c>
      <c r="F576" s="154" t="str">
        <v>Accepted</v>
      </c>
      <c r="G576" s="155" t="str">
        <v>220</v>
      </c>
      <c r="H576" s="153" t="n">
        <v>220</v>
      </c>
      <c r="I576" s="155" t="str">
        <v>SW</v>
      </c>
      <c r="J576" s="153" t="n">
        <v>40</v>
      </c>
      <c r="K576" s="155" t="str">
        <v>NE</v>
      </c>
      <c r="L576" s="153" t="n">
        <v>4</v>
      </c>
      <c r="M576" s="153" t="n">
        <f>IF(F576="Accepted",L576*1.150779448,"")</f>
        <v>4.603117792</v>
      </c>
      <c r="N576" s="163"/>
      <c r="O576" s="163"/>
      <c r="P576" s="163" t="str">
        <f>IF(F576&lt;&gt;"Accepted","",IF(AND(N576="",O576=""),"",MAX(N576,O576)*1.150779448))</f>
      </c>
      <c r="Q576" s="175" t="str">
        <v>KEDW 251555Z 22004KT 40SM CLR 19/06 A3000 RMK AO2A SLP141 T01930057</v>
      </c>
    </row>
    <row r="577" hidden="0">
      <c r="A577" s="150" t="str">
        <v>2026-03-25 16:00 UTC</v>
      </c>
      <c r="B577" s="155" t="str">
        <v>2026-03-25 16:55 UTC</v>
      </c>
      <c r="C577" s="155" t="str">
        <v>2026-03-25 09:55 PDT</v>
      </c>
      <c r="D577" s="155" t="str">
        <v>2026-03-25</v>
      </c>
      <c r="E577" s="155" t="str">
        <v>March</v>
      </c>
      <c r="F577" s="154" t="str">
        <v>Accepted</v>
      </c>
      <c r="G577" s="155" t="str">
        <v>210</v>
      </c>
      <c r="H577" s="153" t="n">
        <v>210</v>
      </c>
      <c r="I577" s="155" t="str">
        <v>SW</v>
      </c>
      <c r="J577" s="153" t="n">
        <v>30</v>
      </c>
      <c r="K577" s="155" t="str">
        <v>NE</v>
      </c>
      <c r="L577" s="153" t="n">
        <v>9</v>
      </c>
      <c r="M577" s="153" t="n">
        <f>IF(F577="Accepted",L577*1.150779448,"")</f>
        <v>10.357015032</v>
      </c>
      <c r="N577" s="163"/>
      <c r="O577" s="163"/>
      <c r="P577" s="163" t="str">
        <f>IF(F577&lt;&gt;"Accepted","",IF(AND(N577="",O577=""),"",MAX(N577,O577)*1.150779448))</f>
      </c>
      <c r="Q577" s="175" t="str">
        <v>KEDW 251655Z 21009KT 40SM CLR 25/05 A3000 RMK AO2A SLP139 T02500052</v>
      </c>
    </row>
    <row r="578" hidden="0">
      <c r="A578" s="150" t="str">
        <v>2026-03-25 17:00 UTC</v>
      </c>
      <c r="B578" s="155" t="str">
        <v>2026-03-25 17:55 UTC</v>
      </c>
      <c r="C578" s="155" t="str">
        <v>2026-03-25 10:55 PDT</v>
      </c>
      <c r="D578" s="155" t="str">
        <v>2026-03-25</v>
      </c>
      <c r="E578" s="155" t="str">
        <v>March</v>
      </c>
      <c r="F578" s="154" t="str">
        <v>Accepted</v>
      </c>
      <c r="G578" s="155" t="str">
        <v>240</v>
      </c>
      <c r="H578" s="153" t="n">
        <v>240</v>
      </c>
      <c r="I578" s="155" t="str">
        <v>SW</v>
      </c>
      <c r="J578" s="153" t="n">
        <v>60</v>
      </c>
      <c r="K578" s="155" t="str">
        <v>NE</v>
      </c>
      <c r="L578" s="153" t="n">
        <v>11</v>
      </c>
      <c r="M578" s="153" t="n">
        <f>IF(F578="Accepted",L578*1.150779448,"")</f>
        <v>12.658573928</v>
      </c>
      <c r="N578" s="163"/>
      <c r="O578" s="163"/>
      <c r="P578" s="163" t="str">
        <f>IF(F578&lt;&gt;"Accepted","",IF(AND(N578="",O578=""),"",MAX(N578,O578)*1.150779448))</f>
      </c>
      <c r="Q578" s="175" t="str">
        <v>KEDW 251755Z 24011KT 40SM FEW300 28/05 A3000 RMK AO2A SLP138 T02750045 10275 20106 50001</v>
      </c>
    </row>
    <row r="579" hidden="0">
      <c r="A579" s="150" t="str">
        <v>2026-03-25 18:00 UTC</v>
      </c>
      <c r="B579" s="155" t="str">
        <v>2026-03-25 18:55 UTC</v>
      </c>
      <c r="C579" s="155" t="str">
        <v>2026-03-25 11:55 PDT</v>
      </c>
      <c r="D579" s="155" t="str">
        <v>2026-03-25</v>
      </c>
      <c r="E579" s="155" t="str">
        <v>March</v>
      </c>
      <c r="F579" s="154" t="str">
        <v>Accepted</v>
      </c>
      <c r="G579" s="155" t="str">
        <v>240</v>
      </c>
      <c r="H579" s="153" t="n">
        <v>240</v>
      </c>
      <c r="I579" s="155" t="str">
        <v>SW</v>
      </c>
      <c r="J579" s="153" t="n">
        <v>60</v>
      </c>
      <c r="K579" s="155" t="str">
        <v>NE</v>
      </c>
      <c r="L579" s="153" t="n">
        <v>10</v>
      </c>
      <c r="M579" s="153" t="n">
        <f>IF(F579="Accepted",L579*1.150779448,"")</f>
        <v>11.50779448</v>
      </c>
      <c r="N579" s="163"/>
      <c r="O579" s="163"/>
      <c r="P579" s="163" t="str">
        <f>IF(F579&lt;&gt;"Accepted","",IF(AND(N579="",O579=""),"",MAX(N579,O579)*1.150779448))</f>
      </c>
      <c r="Q579" s="175" t="str">
        <v>KEDW 251855Z 24010KT 50SM FEW300 30/03 A2998 RMK AO2A SLP130 T02950034</v>
      </c>
    </row>
    <row r="580" hidden="0">
      <c r="A580" s="150" t="str">
        <v>2026-03-25 19:00 UTC</v>
      </c>
      <c r="B580" s="155" t="str">
        <v>2026-03-25 19:55 UTC</v>
      </c>
      <c r="C580" s="155" t="str">
        <v>2026-03-25 12:55 PDT</v>
      </c>
      <c r="D580" s="155" t="str">
        <v>2026-03-25</v>
      </c>
      <c r="E580" s="155" t="str">
        <v>March</v>
      </c>
      <c r="F580" s="154" t="str">
        <v>Accepted</v>
      </c>
      <c r="G580" s="155" t="str">
        <v>230</v>
      </c>
      <c r="H580" s="153" t="n">
        <v>230</v>
      </c>
      <c r="I580" s="155" t="str">
        <v>SW</v>
      </c>
      <c r="J580" s="153" t="n">
        <v>50</v>
      </c>
      <c r="K580" s="155" t="str">
        <v>NE</v>
      </c>
      <c r="L580" s="153" t="n">
        <v>11</v>
      </c>
      <c r="M580" s="153" t="n">
        <f>IF(F580="Accepted",L580*1.150779448,"")</f>
        <v>12.658573928</v>
      </c>
      <c r="N580" s="153" t="n">
        <v>16</v>
      </c>
      <c r="O580" s="163"/>
      <c r="P580" s="153" t="n">
        <f>IF(F580&lt;&gt;"Accepted","",IF(AND(N580="",O580=""),"",MAX(N580,O580)*1.150779448))</f>
        <v>18.412471168</v>
      </c>
      <c r="Q580" s="175" t="str">
        <v>KEDW 251955Z 23011G16KT 40SM FEW300 31/00 A2995 RMK AO2A SLP119 T03090003</v>
      </c>
    </row>
    <row r="581" hidden="0">
      <c r="A581" s="150" t="str">
        <v>2026-03-25 20:00 UTC</v>
      </c>
      <c r="B581" s="155" t="str">
        <v>2026-03-25 20:55 UTC</v>
      </c>
      <c r="C581" s="155" t="str">
        <v>2026-03-25 13:55 PDT</v>
      </c>
      <c r="D581" s="155" t="str">
        <v>2026-03-25</v>
      </c>
      <c r="E581" s="155" t="str">
        <v>March</v>
      </c>
      <c r="F581" s="154" t="str">
        <v>Accepted</v>
      </c>
      <c r="G581" s="155" t="str">
        <v>260</v>
      </c>
      <c r="H581" s="153" t="n">
        <v>260</v>
      </c>
      <c r="I581" s="155" t="str">
        <v>W</v>
      </c>
      <c r="J581" s="153" t="n">
        <v>80</v>
      </c>
      <c r="K581" s="155" t="str">
        <v>E</v>
      </c>
      <c r="L581" s="153" t="n">
        <v>12</v>
      </c>
      <c r="M581" s="153" t="n">
        <f>IF(F581="Accepted",L581*1.150779448,"")</f>
        <v>13.809353376</v>
      </c>
      <c r="N581" s="153" t="n">
        <v>19</v>
      </c>
      <c r="O581" s="163"/>
      <c r="P581" s="153" t="n">
        <f>IF(F581&lt;&gt;"Accepted","",IF(AND(N581="",O581=""),"",MAX(N581,O581)*1.150779448))</f>
        <v>21.864809512</v>
      </c>
      <c r="Q581" s="175" t="str">
        <v>KEDW 252055Z 26012G19KT 60SM FEW300 32/00 A2992 RMK AO2A SLP109 T03230004 57024</v>
      </c>
    </row>
    <row r="582" hidden="0">
      <c r="A582" s="150" t="str">
        <v>2026-03-25 21:00 UTC</v>
      </c>
      <c r="B582" s="155" t="str">
        <v>2026-03-25 21:55 UTC</v>
      </c>
      <c r="C582" s="155" t="str">
        <v>2026-03-25 14:55 PDT</v>
      </c>
      <c r="D582" s="155" t="str">
        <v>2026-03-25</v>
      </c>
      <c r="E582" s="155" t="str">
        <v>March</v>
      </c>
      <c r="F582" s="154" t="str">
        <v>Accepted</v>
      </c>
      <c r="G582" s="155" t="str">
        <v>240</v>
      </c>
      <c r="H582" s="153" t="n">
        <v>240</v>
      </c>
      <c r="I582" s="155" t="str">
        <v>SW</v>
      </c>
      <c r="J582" s="153" t="n">
        <v>60</v>
      </c>
      <c r="K582" s="155" t="str">
        <v>NE</v>
      </c>
      <c r="L582" s="153" t="n">
        <v>16</v>
      </c>
      <c r="M582" s="153" t="n">
        <f>IF(F582="Accepted",L582*1.150779448,"")</f>
        <v>18.412471168</v>
      </c>
      <c r="N582" s="153" t="n">
        <v>20</v>
      </c>
      <c r="O582" s="163"/>
      <c r="P582" s="153" t="n">
        <f>IF(F582&lt;&gt;"Accepted","",IF(AND(N582="",O582=""),"",MAX(N582,O582)*1.150779448))</f>
        <v>23.01558896</v>
      </c>
      <c r="Q582" s="175" t="str">
        <v>KEDW 252155Z 24016G20KT 50SM FEW300 33/M00 A2989 RMK AO2A SLP100 T03311001</v>
      </c>
    </row>
    <row r="583" hidden="0">
      <c r="A583" s="150" t="str">
        <v>2026-03-25 22:00 UTC</v>
      </c>
      <c r="B583" s="155" t="str">
        <v>2026-03-25 22:55 UTC</v>
      </c>
      <c r="C583" s="155" t="str">
        <v>2026-03-25 15:55 PDT</v>
      </c>
      <c r="D583" s="155" t="str">
        <v>2026-03-25</v>
      </c>
      <c r="E583" s="155" t="str">
        <v>March</v>
      </c>
      <c r="F583" s="154" t="str">
        <v>Accepted</v>
      </c>
      <c r="G583" s="155" t="str">
        <v>240</v>
      </c>
      <c r="H583" s="153" t="n">
        <v>240</v>
      </c>
      <c r="I583" s="155" t="str">
        <v>SW</v>
      </c>
      <c r="J583" s="153" t="n">
        <v>60</v>
      </c>
      <c r="K583" s="155" t="str">
        <v>NE</v>
      </c>
      <c r="L583" s="153" t="n">
        <v>19</v>
      </c>
      <c r="M583" s="153" t="n">
        <f>IF(F583="Accepted",L583*1.150779448,"")</f>
        <v>21.864809512</v>
      </c>
      <c r="N583" s="153" t="n">
        <v>26</v>
      </c>
      <c r="O583" s="153" t="n">
        <v>28</v>
      </c>
      <c r="P583" s="153" t="n">
        <f>IF(F583&lt;&gt;"Accepted","",IF(AND(N583="",O583=""),"",MAX(N583,O583)*1.150779448))</f>
        <v>32.221824544</v>
      </c>
      <c r="Q583" s="175" t="str">
        <v>KEDW 252255Z 24019G26KT 40SM FEW300 31/06 A2989 RMK AO2A PK WND 21028/49 SLP101 T03120063</v>
      </c>
    </row>
    <row r="584" hidden="0">
      <c r="A584" s="150" t="str">
        <v>2026-03-25 23:00 UTC</v>
      </c>
      <c r="B584" s="155" t="str">
        <v>2026-03-25 23:55 UTC</v>
      </c>
      <c r="C584" s="155" t="str">
        <v>2026-03-25 16:55 PDT</v>
      </c>
      <c r="D584" s="155" t="str">
        <v>2026-03-25</v>
      </c>
      <c r="E584" s="155" t="str">
        <v>March</v>
      </c>
      <c r="F584" s="154" t="str">
        <v>Accepted</v>
      </c>
      <c r="G584" s="155" t="str">
        <v>250</v>
      </c>
      <c r="H584" s="153" t="n">
        <v>250</v>
      </c>
      <c r="I584" s="155" t="str">
        <v>W</v>
      </c>
      <c r="J584" s="153" t="n">
        <v>70</v>
      </c>
      <c r="K584" s="155" t="str">
        <v>E</v>
      </c>
      <c r="L584" s="153" t="n">
        <v>22</v>
      </c>
      <c r="M584" s="153" t="n">
        <f>IF(F584="Accepted",L584*1.150779448,"")</f>
        <v>25.317147856</v>
      </c>
      <c r="N584" s="163"/>
      <c r="O584" s="153" t="n">
        <v>28</v>
      </c>
      <c r="P584" s="153" t="n">
        <f>IF(F584&lt;&gt;"Accepted","",IF(AND(N584="",O584=""),"",MAX(N584,O584)*1.150779448))</f>
        <v>32.221824544</v>
      </c>
      <c r="Q584" s="175" t="str">
        <v>KEDW 252355Z COR 25022KT 40SM CLR 31/M02 A2988 RMK AO2A PK WND 26028/48 SLP099 T03061021 10331 20276 57012 COR 0010</v>
      </c>
    </row>
    <row r="585" hidden="0">
      <c r="A585" s="150" t="str">
        <v>2026-03-26 00:00 UTC</v>
      </c>
      <c r="B585" s="155" t="str">
        <v>2026-03-26 00:55 UTC</v>
      </c>
      <c r="C585" s="155" t="str">
        <v>2026-03-25 17:55 PDT</v>
      </c>
      <c r="D585" s="155" t="str">
        <v>2026-03-25</v>
      </c>
      <c r="E585" s="155" t="str">
        <v>March</v>
      </c>
      <c r="F585" s="154" t="str">
        <v>Accepted</v>
      </c>
      <c r="G585" s="155" t="str">
        <v>240</v>
      </c>
      <c r="H585" s="153" t="n">
        <v>240</v>
      </c>
      <c r="I585" s="155" t="str">
        <v>SW</v>
      </c>
      <c r="J585" s="153" t="n">
        <v>60</v>
      </c>
      <c r="K585" s="155" t="str">
        <v>NE</v>
      </c>
      <c r="L585" s="153" t="n">
        <v>15</v>
      </c>
      <c r="M585" s="153" t="n">
        <f>IF(F585="Accepted",L585*1.150779448,"")</f>
        <v>17.261691719999998</v>
      </c>
      <c r="N585" s="153" t="n">
        <v>18</v>
      </c>
      <c r="O585" s="153" t="n">
        <v>28</v>
      </c>
      <c r="P585" s="153" t="n">
        <f>IF(F585&lt;&gt;"Accepted","",IF(AND(N585="",O585=""),"",MAX(N585,O585)*1.150779448))</f>
        <v>32.221824544</v>
      </c>
      <c r="Q585" s="175" t="str">
        <v>KEDW 260055Z 24015G18KT 50SM CLR 29/04 A2988 RMK AO2A PK WND 25028/03 SLP101 T02910038</v>
      </c>
    </row>
    <row r="586" hidden="0">
      <c r="A586" s="150" t="str">
        <v>2026-03-26 01:00 UTC</v>
      </c>
      <c r="B586" s="155" t="str">
        <v>2026-03-26 01:55 UTC</v>
      </c>
      <c r="C586" s="155" t="str">
        <v>2026-03-25 18:55 PDT</v>
      </c>
      <c r="D586" s="155" t="str">
        <v>2026-03-25</v>
      </c>
      <c r="E586" s="155" t="str">
        <v>March</v>
      </c>
      <c r="F586" s="154" t="str">
        <v>Accepted</v>
      </c>
      <c r="G586" s="155" t="str">
        <v>250</v>
      </c>
      <c r="H586" s="153" t="n">
        <v>250</v>
      </c>
      <c r="I586" s="155" t="str">
        <v>W</v>
      </c>
      <c r="J586" s="153" t="n">
        <v>70</v>
      </c>
      <c r="K586" s="155" t="str">
        <v>E</v>
      </c>
      <c r="L586" s="153" t="n">
        <v>20</v>
      </c>
      <c r="M586" s="153" t="n">
        <f>IF(F586="Accepted",L586*1.150779448,"")</f>
        <v>23.01558896</v>
      </c>
      <c r="N586" s="153" t="n">
        <v>27</v>
      </c>
      <c r="O586" s="153" t="n">
        <v>30</v>
      </c>
      <c r="P586" s="153" t="n">
        <f>IF(F586&lt;&gt;"Accepted","",IF(AND(N586="",O586=""),"",MAX(N586,O586)*1.150779448))</f>
        <v>34.523383439999996</v>
      </c>
      <c r="Q586" s="175" t="str">
        <v>KEDW 260155Z 25020G27KT 50SM CLR 25/03 A2990 RMK AO2A PK WND 24030/47 SLP111 T02490029</v>
      </c>
    </row>
    <row r="587" hidden="0">
      <c r="A587" s="150" t="str">
        <v>2026-03-26 02:00 UTC</v>
      </c>
      <c r="B587" s="155" t="str">
        <v>2026-03-26 02:55 UTC</v>
      </c>
      <c r="C587" s="155" t="str">
        <v>2026-03-25 19:55 PDT</v>
      </c>
      <c r="D587" s="155" t="str">
        <v>2026-03-25</v>
      </c>
      <c r="E587" s="155" t="str">
        <v>March</v>
      </c>
      <c r="F587" s="154" t="str">
        <v>Accepted</v>
      </c>
      <c r="G587" s="155" t="str">
        <v>250</v>
      </c>
      <c r="H587" s="153" t="n">
        <v>250</v>
      </c>
      <c r="I587" s="155" t="str">
        <v>W</v>
      </c>
      <c r="J587" s="153" t="n">
        <v>70</v>
      </c>
      <c r="K587" s="155" t="str">
        <v>E</v>
      </c>
      <c r="L587" s="153" t="n">
        <v>20</v>
      </c>
      <c r="M587" s="153" t="n">
        <f>IF(F587="Accepted",L587*1.150779448,"")</f>
        <v>23.01558896</v>
      </c>
      <c r="N587" s="153" t="n">
        <v>25</v>
      </c>
      <c r="O587" s="153" t="n">
        <v>27</v>
      </c>
      <c r="P587" s="153" t="n">
        <f>IF(F587&lt;&gt;"Accepted","",IF(AND(N587="",O587=""),"",MAX(N587,O587)*1.150779448))</f>
        <v>31.071045096</v>
      </c>
      <c r="Q587" s="175" t="str">
        <v>KEDW 260255Z 25020G25KT 40SM CLR 23/02 A2990 RMK AO2A PK WND 24027/04 SLP109 T02290018 53006</v>
      </c>
    </row>
    <row r="588" hidden="0">
      <c r="A588" s="150" t="str">
        <v>2026-03-26 03:00 UTC</v>
      </c>
      <c r="B588" s="155" t="str">
        <v>2026-03-26 03:55 UTC</v>
      </c>
      <c r="C588" s="155" t="str">
        <v>2026-03-25 20:55 PDT</v>
      </c>
      <c r="D588" s="155" t="str">
        <v>2026-03-25</v>
      </c>
      <c r="E588" s="155" t="str">
        <v>March</v>
      </c>
      <c r="F588" s="154" t="str">
        <v>Accepted</v>
      </c>
      <c r="G588" s="155" t="str">
        <v>250</v>
      </c>
      <c r="H588" s="153" t="n">
        <v>250</v>
      </c>
      <c r="I588" s="155" t="str">
        <v>W</v>
      </c>
      <c r="J588" s="153" t="n">
        <v>70</v>
      </c>
      <c r="K588" s="155" t="str">
        <v>E</v>
      </c>
      <c r="L588" s="153" t="n">
        <v>12</v>
      </c>
      <c r="M588" s="153" t="n">
        <f>IF(F588="Accepted",L588*1.150779448,"")</f>
        <v>13.809353376</v>
      </c>
      <c r="N588" s="163"/>
      <c r="O588" s="153" t="n">
        <v>26</v>
      </c>
      <c r="P588" s="153" t="n">
        <f>IF(F588&lt;&gt;"Accepted","",IF(AND(N588="",O588=""),"",MAX(N588,O588)*1.150779448))</f>
        <v>29.920265648</v>
      </c>
      <c r="Q588" s="175" t="str">
        <v>KEDW 260355Z 25012KT 40SM CLR 22/01 A2992 RMK AO2A PK WND 25026/02 SLP114 T02150006</v>
      </c>
    </row>
    <row r="589" hidden="0">
      <c r="A589" s="150" t="str">
        <v>2026-03-26 04:00 UTC</v>
      </c>
      <c r="B589" s="155" t="str">
        <v>2026-03-26 04:55 UTC</v>
      </c>
      <c r="C589" s="155" t="str">
        <v>2026-03-25 21:55 PDT</v>
      </c>
      <c r="D589" s="155" t="str">
        <v>2026-03-25</v>
      </c>
      <c r="E589" s="155" t="str">
        <v>March</v>
      </c>
      <c r="F589" s="154" t="str">
        <v>Accepted</v>
      </c>
      <c r="G589" s="155" t="str">
        <v>230</v>
      </c>
      <c r="H589" s="153" t="n">
        <v>230</v>
      </c>
      <c r="I589" s="155" t="str">
        <v>SW</v>
      </c>
      <c r="J589" s="153" t="n">
        <v>50</v>
      </c>
      <c r="K589" s="155" t="str">
        <v>NE</v>
      </c>
      <c r="L589" s="153" t="n">
        <v>14</v>
      </c>
      <c r="M589" s="153" t="n">
        <f>IF(F589="Accepted",L589*1.150779448,"")</f>
        <v>16.110912272</v>
      </c>
      <c r="N589" s="163"/>
      <c r="O589" s="163"/>
      <c r="P589" s="163" t="str">
        <f>IF(F589&lt;&gt;"Accepted","",IF(AND(N589="",O589=""),"",MAX(N589,O589)*1.150779448))</f>
      </c>
      <c r="Q589" s="175" t="str">
        <v>KEDW 260455Z 23014KT 40SM CLR 20/01 A2993 RMK AO2A SLP115 T01960006</v>
      </c>
    </row>
    <row r="590" hidden="0">
      <c r="A590" s="150" t="str">
        <v>2026-03-26 05:00 UTC</v>
      </c>
      <c r="B590" s="155" t="str">
        <v>2026-03-26 05:55 UTC</v>
      </c>
      <c r="C590" s="155" t="str">
        <v>2026-03-25 22:55 PDT</v>
      </c>
      <c r="D590" s="155" t="str">
        <v>2026-03-25</v>
      </c>
      <c r="E590" s="155" t="str">
        <v>March</v>
      </c>
      <c r="F590" s="154" t="str">
        <v>Accepted</v>
      </c>
      <c r="G590" s="155" t="str">
        <v>240</v>
      </c>
      <c r="H590" s="153" t="n">
        <v>240</v>
      </c>
      <c r="I590" s="155" t="str">
        <v>SW</v>
      </c>
      <c r="J590" s="153" t="n">
        <v>60</v>
      </c>
      <c r="K590" s="155" t="str">
        <v>NE</v>
      </c>
      <c r="L590" s="153" t="n">
        <v>15</v>
      </c>
      <c r="M590" s="153" t="n">
        <f>IF(F590="Accepted",L590*1.150779448,"")</f>
        <v>17.261691719999998</v>
      </c>
      <c r="N590" s="153" t="n">
        <v>24</v>
      </c>
      <c r="O590" s="163"/>
      <c r="P590" s="153" t="n">
        <f>IF(F590&lt;&gt;"Accepted","",IF(AND(N590="",O590=""),"",MAX(N590,O590)*1.150779448))</f>
        <v>27.618706752</v>
      </c>
      <c r="Q590" s="175" t="str">
        <v>KEDW 260555Z AUTO 24015G24KT 10SM CLR 20/00 A2992 RMK AO2 SLP110 T02030002 10305 20196 50007 $</v>
      </c>
    </row>
    <row r="591" hidden="0">
      <c r="A591" s="150" t="str">
        <v>2026-03-26 06:00 UTC</v>
      </c>
      <c r="B591" s="155" t="str">
        <v>2026-03-26 06:55 UTC</v>
      </c>
      <c r="C591" s="155" t="str">
        <v>2026-03-25 23:55 PDT</v>
      </c>
      <c r="D591" s="155" t="str">
        <v>2026-03-25</v>
      </c>
      <c r="E591" s="155" t="str">
        <v>March</v>
      </c>
      <c r="F591" s="154" t="str">
        <v>Accepted</v>
      </c>
      <c r="G591" s="155" t="str">
        <v>220</v>
      </c>
      <c r="H591" s="153" t="n">
        <v>220</v>
      </c>
      <c r="I591" s="155" t="str">
        <v>SW</v>
      </c>
      <c r="J591" s="153" t="n">
        <v>40</v>
      </c>
      <c r="K591" s="155" t="str">
        <v>NE</v>
      </c>
      <c r="L591" s="153" t="n">
        <v>11</v>
      </c>
      <c r="M591" s="153" t="n">
        <f>IF(F591="Accepted",L591*1.150779448,"")</f>
        <v>12.658573928</v>
      </c>
      <c r="N591" s="163"/>
      <c r="O591" s="163"/>
      <c r="P591" s="163" t="str">
        <f>IF(F591&lt;&gt;"Accepted","",IF(AND(N591="",O591=""),"",MAX(N591,O591)*1.150779448))</f>
      </c>
      <c r="Q591" s="175" t="str">
        <v>KEDW 260655Z AUTO 22011KT 10SM CLR 19/M00 A2992 RMK AO2 SLP110 T01941001 $</v>
      </c>
    </row>
    <row r="592" hidden="0">
      <c r="A592" s="150" t="str">
        <v>2026-03-26 07:00 UTC</v>
      </c>
      <c r="B592" s="155" t="str">
        <v>2026-03-26 07:55 UTC</v>
      </c>
      <c r="C592" s="155" t="str">
        <v>2026-03-26 00:55 PDT</v>
      </c>
      <c r="D592" s="155" t="str">
        <v>2026-03-26</v>
      </c>
      <c r="E592" s="155" t="str">
        <v>March</v>
      </c>
      <c r="F592" s="154" t="str">
        <v>Accepted</v>
      </c>
      <c r="G592" s="155" t="str">
        <v>200</v>
      </c>
      <c r="H592" s="153" t="n">
        <v>200</v>
      </c>
      <c r="I592" s="155" t="str">
        <v>S</v>
      </c>
      <c r="J592" s="153" t="n">
        <v>20</v>
      </c>
      <c r="K592" s="155" t="str">
        <v>N</v>
      </c>
      <c r="L592" s="153" t="n">
        <v>9</v>
      </c>
      <c r="M592" s="153" t="n">
        <f>IF(F592="Accepted",L592*1.150779448,"")</f>
        <v>10.357015032</v>
      </c>
      <c r="N592" s="163"/>
      <c r="O592" s="163"/>
      <c r="P592" s="163" t="str">
        <f>IF(F592&lt;&gt;"Accepted","",IF(AND(N592="",O592=""),"",MAX(N592,O592)*1.150779448))</f>
      </c>
      <c r="Q592" s="175" t="str">
        <v>KEDW 260755Z AUTO 20009KT 10SM CLR 17/01 A2994 RMK AO2 SLP117 T01690009 403310106 $</v>
      </c>
    </row>
    <row r="593" hidden="0">
      <c r="A593" s="150" t="str">
        <v>2026-03-26 08:00 UTC</v>
      </c>
      <c r="B593" s="155" t="str">
        <v>2026-03-26 08:55 UTC</v>
      </c>
      <c r="C593" s="155" t="str">
        <v>2026-03-26 01:55 PDT</v>
      </c>
      <c r="D593" s="155" t="str">
        <v>2026-03-26</v>
      </c>
      <c r="E593" s="155" t="str">
        <v>March</v>
      </c>
      <c r="F593" s="154" t="str">
        <v>Accepted</v>
      </c>
      <c r="G593" s="155" t="str">
        <v>240</v>
      </c>
      <c r="H593" s="153" t="n">
        <v>240</v>
      </c>
      <c r="I593" s="155" t="str">
        <v>SW</v>
      </c>
      <c r="J593" s="153" t="n">
        <v>60</v>
      </c>
      <c r="K593" s="155" t="str">
        <v>NE</v>
      </c>
      <c r="L593" s="153" t="n">
        <v>14</v>
      </c>
      <c r="M593" s="153" t="n">
        <f>IF(F593="Accepted",L593*1.150779448,"")</f>
        <v>16.110912272</v>
      </c>
      <c r="N593" s="163"/>
      <c r="O593" s="153" t="n">
        <v>30</v>
      </c>
      <c r="P593" s="153" t="n">
        <f>IF(F593&lt;&gt;"Accepted","",IF(AND(N593="",O593=""),"",MAX(N593,O593)*1.150779448))</f>
        <v>34.523383439999996</v>
      </c>
      <c r="Q593" s="175" t="str">
        <v>KEDW 260855Z AUTO 24014KT 10SM CLR 20/03 A2993 RMK AO2 PK WND 23030/38 SLP111 T01960033 53000 $</v>
      </c>
    </row>
    <row r="594" hidden="0">
      <c r="A594" s="150" t="str">
        <v>2026-03-26 09:00 UTC</v>
      </c>
      <c r="B594" s="155" t="str">
        <v>2026-03-26 09:55 UTC</v>
      </c>
      <c r="C594" s="155" t="str">
        <v>2026-03-26 02:55 PDT</v>
      </c>
      <c r="D594" s="155" t="str">
        <v>2026-03-26</v>
      </c>
      <c r="E594" s="155" t="str">
        <v>March</v>
      </c>
      <c r="F594" s="154" t="str">
        <v>Accepted</v>
      </c>
      <c r="G594" s="155" t="str">
        <v>220</v>
      </c>
      <c r="H594" s="153" t="n">
        <v>220</v>
      </c>
      <c r="I594" s="155" t="str">
        <v>SW</v>
      </c>
      <c r="J594" s="153" t="n">
        <v>40</v>
      </c>
      <c r="K594" s="155" t="str">
        <v>NE</v>
      </c>
      <c r="L594" s="153" t="n">
        <v>15</v>
      </c>
      <c r="M594" s="153" t="n">
        <f>IF(F594="Accepted",L594*1.150779448,"")</f>
        <v>17.261691719999998</v>
      </c>
      <c r="N594" s="153" t="n">
        <v>21</v>
      </c>
      <c r="O594" s="163"/>
      <c r="P594" s="153" t="n">
        <f>IF(F594&lt;&gt;"Accepted","",IF(AND(N594="",O594=""),"",MAX(N594,O594)*1.150779448))</f>
        <v>24.166368408</v>
      </c>
      <c r="Q594" s="175" t="str">
        <v>KEDW 260955Z AUTO 22015G21KT 10SM CLR 19/06 A2992 RMK AO2 SLP108 T01890060 $</v>
      </c>
    </row>
    <row r="595" hidden="0">
      <c r="A595" s="150" t="str">
        <v>2026-03-26 10:00 UTC</v>
      </c>
      <c r="B595" s="155" t="str">
        <v>2026-03-26 10:55 UTC</v>
      </c>
      <c r="C595" s="155" t="str">
        <v>2026-03-26 03:55 PDT</v>
      </c>
      <c r="D595" s="155" t="str">
        <v>2026-03-26</v>
      </c>
      <c r="E595" s="155" t="str">
        <v>March</v>
      </c>
      <c r="F595" s="154" t="str">
        <v>Accepted</v>
      </c>
      <c r="G595" s="155" t="str">
        <v>230</v>
      </c>
      <c r="H595" s="153" t="n">
        <v>230</v>
      </c>
      <c r="I595" s="155" t="str">
        <v>SW</v>
      </c>
      <c r="J595" s="153" t="n">
        <v>50</v>
      </c>
      <c r="K595" s="155" t="str">
        <v>NE</v>
      </c>
      <c r="L595" s="153" t="n">
        <v>16</v>
      </c>
      <c r="M595" s="153" t="n">
        <f>IF(F595="Accepted",L595*1.150779448,"")</f>
        <v>18.412471168</v>
      </c>
      <c r="N595" s="163"/>
      <c r="O595" s="163"/>
      <c r="P595" s="163" t="str">
        <f>IF(F595&lt;&gt;"Accepted","",IF(AND(N595="",O595=""),"",MAX(N595,O595)*1.150779448))</f>
      </c>
      <c r="Q595" s="175" t="str">
        <v>KEDW 261055Z AUTO 23016KT 10SM CLR 19/05 A2992 RMK AO2 SLP109 T01880053 $</v>
      </c>
    </row>
    <row r="596" hidden="0">
      <c r="A596" s="150" t="str">
        <v>2026-03-26 11:00 UTC</v>
      </c>
      <c r="B596" s="155" t="str">
        <v>2026-03-26 11:55 UTC</v>
      </c>
      <c r="C596" s="155" t="str">
        <v>2026-03-26 04:55 PDT</v>
      </c>
      <c r="D596" s="155" t="str">
        <v>2026-03-26</v>
      </c>
      <c r="E596" s="155" t="str">
        <v>March</v>
      </c>
      <c r="F596" s="154" t="str">
        <v>Accepted</v>
      </c>
      <c r="G596" s="155" t="str">
        <v>220</v>
      </c>
      <c r="H596" s="153" t="n">
        <v>220</v>
      </c>
      <c r="I596" s="155" t="str">
        <v>SW</v>
      </c>
      <c r="J596" s="153" t="n">
        <v>40</v>
      </c>
      <c r="K596" s="155" t="str">
        <v>NE</v>
      </c>
      <c r="L596" s="153" t="n">
        <v>13</v>
      </c>
      <c r="M596" s="153" t="n">
        <f>IF(F596="Accepted",L596*1.150779448,"")</f>
        <v>14.960132824</v>
      </c>
      <c r="N596" s="163"/>
      <c r="O596" s="163"/>
      <c r="P596" s="163" t="str">
        <f>IF(F596&lt;&gt;"Accepted","",IF(AND(N596="",O596=""),"",MAX(N596,O596)*1.150779448))</f>
      </c>
      <c r="Q596" s="175" t="str">
        <v>KEDW 261155Z AUTO 22013KT 10SM CLR 17/03 A2991 RMK AO2 SLP107 T01670034 10207 20157 56005 $</v>
      </c>
    </row>
    <row r="597" hidden="0">
      <c r="A597" s="150" t="str">
        <v>2026-03-26 12:00 UTC</v>
      </c>
      <c r="B597" s="155" t="str">
        <v>2026-03-26 12:55 UTC</v>
      </c>
      <c r="C597" s="155" t="str">
        <v>2026-03-26 05:55 PDT</v>
      </c>
      <c r="D597" s="155" t="str">
        <v>2026-03-26</v>
      </c>
      <c r="E597" s="155" t="str">
        <v>March</v>
      </c>
      <c r="F597" s="154" t="str">
        <v>Accepted</v>
      </c>
      <c r="G597" s="155" t="str">
        <v>230</v>
      </c>
      <c r="H597" s="153" t="n">
        <v>230</v>
      </c>
      <c r="I597" s="155" t="str">
        <v>SW</v>
      </c>
      <c r="J597" s="153" t="n">
        <v>50</v>
      </c>
      <c r="K597" s="155" t="str">
        <v>NE</v>
      </c>
      <c r="L597" s="153" t="n">
        <v>12</v>
      </c>
      <c r="M597" s="153" t="n">
        <f>IF(F597="Accepted",L597*1.150779448,"")</f>
        <v>13.809353376</v>
      </c>
      <c r="N597" s="163"/>
      <c r="O597" s="163"/>
      <c r="P597" s="163" t="str">
        <f>IF(F597&lt;&gt;"Accepted","",IF(AND(N597="",O597=""),"",MAX(N597,O597)*1.150779448))</f>
      </c>
      <c r="Q597" s="175" t="str">
        <v>KEDW 261255Z 23012KT 40SM FEW350 15/04 A2993 RMK AO2A SLP116 T01460043</v>
      </c>
    </row>
    <row r="598" hidden="0">
      <c r="A598" s="150" t="str">
        <v>2026-03-26 13:00 UTC</v>
      </c>
      <c r="B598" s="155" t="str">
        <v>2026-03-26 13:55 UTC</v>
      </c>
      <c r="C598" s="155" t="str">
        <v>2026-03-26 06:55 PDT</v>
      </c>
      <c r="D598" s="155" t="str">
        <v>2026-03-26</v>
      </c>
      <c r="E598" s="155" t="str">
        <v>March</v>
      </c>
      <c r="F598" s="154" t="str">
        <v>Accepted</v>
      </c>
      <c r="G598" s="155" t="str">
        <v>220</v>
      </c>
      <c r="H598" s="153" t="n">
        <v>220</v>
      </c>
      <c r="I598" s="155" t="str">
        <v>SW</v>
      </c>
      <c r="J598" s="153" t="n">
        <v>40</v>
      </c>
      <c r="K598" s="155" t="str">
        <v>NE</v>
      </c>
      <c r="L598" s="153" t="n">
        <v>11</v>
      </c>
      <c r="M598" s="153" t="n">
        <f>IF(F598="Accepted",L598*1.150779448,"")</f>
        <v>12.658573928</v>
      </c>
      <c r="N598" s="163"/>
      <c r="O598" s="163"/>
      <c r="P598" s="163" t="str">
        <f>IF(F598&lt;&gt;"Accepted","",IF(AND(N598="",O598=""),"",MAX(N598,O598)*1.150779448))</f>
      </c>
      <c r="Q598" s="175" t="str">
        <v>KEDW 261355Z 22011KT 50SM SCT380 14/05 A2993 RMK AO2A SLP120 T01370051</v>
      </c>
    </row>
    <row r="599" hidden="0">
      <c r="A599" s="150" t="str">
        <v>2026-03-26 14:00 UTC</v>
      </c>
      <c r="B599" s="155" t="str">
        <v>2026-03-26 14:55 UTC</v>
      </c>
      <c r="C599" s="155" t="str">
        <v>2026-03-26 07:55 PDT</v>
      </c>
      <c r="D599" s="155" t="str">
        <v>2026-03-26</v>
      </c>
      <c r="E599" s="155" t="str">
        <v>March</v>
      </c>
      <c r="F599" s="154" t="str">
        <v>Accepted</v>
      </c>
      <c r="G599" s="155" t="str">
        <v>210</v>
      </c>
      <c r="H599" s="153" t="n">
        <v>210</v>
      </c>
      <c r="I599" s="155" t="str">
        <v>SW</v>
      </c>
      <c r="J599" s="153" t="n">
        <v>30</v>
      </c>
      <c r="K599" s="155" t="str">
        <v>NE</v>
      </c>
      <c r="L599" s="153" t="n">
        <v>10</v>
      </c>
      <c r="M599" s="153" t="n">
        <f>IF(F599="Accepted",L599*1.150779448,"")</f>
        <v>11.50779448</v>
      </c>
      <c r="N599" s="163"/>
      <c r="O599" s="163"/>
      <c r="P599" s="163" t="str">
        <f>IF(F599&lt;&gt;"Accepted","",IF(AND(N599="",O599=""),"",MAX(N599,O599)*1.150779448))</f>
      </c>
      <c r="Q599" s="175" t="str">
        <v>KEDW 261455Z 21010KT 50SM SCT340 16/06 A2995 RMK AO2A SLP127 T01580062 52013</v>
      </c>
    </row>
    <row r="600" hidden="0">
      <c r="A600" s="150" t="str">
        <v>2026-03-26 15:00 UTC</v>
      </c>
      <c r="B600" s="155" t="str">
        <v>2026-03-26 15:55 UTC</v>
      </c>
      <c r="C600" s="155" t="str">
        <v>2026-03-26 08:55 PDT</v>
      </c>
      <c r="D600" s="155" t="str">
        <v>2026-03-26</v>
      </c>
      <c r="E600" s="155" t="str">
        <v>March</v>
      </c>
      <c r="F600" s="154" t="str">
        <v>Accepted</v>
      </c>
      <c r="G600" s="155" t="str">
        <v>210</v>
      </c>
      <c r="H600" s="153" t="n">
        <v>210</v>
      </c>
      <c r="I600" s="155" t="str">
        <v>SW</v>
      </c>
      <c r="J600" s="153" t="n">
        <v>30</v>
      </c>
      <c r="K600" s="155" t="str">
        <v>NE</v>
      </c>
      <c r="L600" s="153" t="n">
        <v>9</v>
      </c>
      <c r="M600" s="153" t="n">
        <f>IF(F600="Accepted",L600*1.150779448,"")</f>
        <v>10.357015032</v>
      </c>
      <c r="N600" s="163"/>
      <c r="O600" s="163"/>
      <c r="P600" s="163" t="str">
        <f>IF(F600&lt;&gt;"Accepted","",IF(AND(N600="",O600=""),"",MAX(N600,O600)*1.150779448))</f>
      </c>
      <c r="Q600" s="175" t="str">
        <v>KEDW 261555Z 21009KT 60SM SCT320 18/07 A2998 RMK AO2A SLP135 T01840072</v>
      </c>
    </row>
    <row r="601" hidden="0">
      <c r="A601" s="150" t="str">
        <v>2026-03-26 16:00 UTC</v>
      </c>
      <c r="B601" s="155" t="str">
        <v>2026-03-26 16:55 UTC</v>
      </c>
      <c r="C601" s="155" t="str">
        <v>2026-03-26 09:55 PDT</v>
      </c>
      <c r="D601" s="155" t="str">
        <v>2026-03-26</v>
      </c>
      <c r="E601" s="155" t="str">
        <v>March</v>
      </c>
      <c r="F601" s="154" t="str">
        <v>Accepted</v>
      </c>
      <c r="G601" s="155" t="str">
        <v>260</v>
      </c>
      <c r="H601" s="153" t="n">
        <v>260</v>
      </c>
      <c r="I601" s="155" t="str">
        <v>W</v>
      </c>
      <c r="J601" s="153" t="n">
        <v>80</v>
      </c>
      <c r="K601" s="155" t="str">
        <v>E</v>
      </c>
      <c r="L601" s="153" t="n">
        <v>4</v>
      </c>
      <c r="M601" s="153" t="n">
        <f>IF(F601="Accepted",L601*1.150779448,"")</f>
        <v>4.603117792</v>
      </c>
      <c r="N601" s="163"/>
      <c r="O601" s="163"/>
      <c r="P601" s="163" t="str">
        <f>IF(F601&lt;&gt;"Accepted","",IF(AND(N601="",O601=""),"",MAX(N601,O601)*1.150779448))</f>
      </c>
      <c r="Q601" s="175" t="str">
        <v>KEDW 261655Z 26004KT 60SM SCT320 24/03 A2998 RMK AO2A SLP133 T02380031</v>
      </c>
    </row>
    <row r="602" hidden="0">
      <c r="A602" s="150" t="str">
        <v>2026-03-26 19:00 UTC</v>
      </c>
      <c r="B602" s="155" t="str">
        <v>2026-03-26 19:55 UTC</v>
      </c>
      <c r="C602" s="155" t="str">
        <v>2026-03-26 12:55 PDT</v>
      </c>
      <c r="D602" s="155" t="str">
        <v>2026-03-26</v>
      </c>
      <c r="E602" s="155" t="str">
        <v>March</v>
      </c>
      <c r="F602" s="154" t="str">
        <v>Accepted</v>
      </c>
      <c r="G602" s="155" t="str">
        <v>040</v>
      </c>
      <c r="H602" s="153" t="n">
        <v>40</v>
      </c>
      <c r="I602" s="155" t="str">
        <v>NE</v>
      </c>
      <c r="J602" s="153" t="n">
        <v>220</v>
      </c>
      <c r="K602" s="155" t="str">
        <v>SW</v>
      </c>
      <c r="L602" s="153" t="n">
        <v>5</v>
      </c>
      <c r="M602" s="153" t="n">
        <f>IF(F602="Accepted",L602*1.150779448,"")</f>
        <v>5.75389724</v>
      </c>
      <c r="N602" s="163"/>
      <c r="O602" s="163"/>
      <c r="P602" s="163" t="str">
        <f>IF(F602&lt;&gt;"Accepted","",IF(AND(N602="",O602=""),"",MAX(N602,O602)*1.150779448))</f>
      </c>
      <c r="Q602" s="175" t="str">
        <v>KEDW 261955Z 04005KT 70SM SCT320 29/M01 A2996 RMK AO2A SLP125 T02861006</v>
      </c>
    </row>
    <row r="603" hidden="0">
      <c r="A603" s="150" t="str">
        <v>2026-03-26 20:00 UTC</v>
      </c>
      <c r="B603" s="155" t="str">
        <v>2026-03-26 20:55 UTC</v>
      </c>
      <c r="C603" s="155" t="str">
        <v>2026-03-26 13:55 PDT</v>
      </c>
      <c r="D603" s="155" t="str">
        <v>2026-03-26</v>
      </c>
      <c r="E603" s="155" t="str">
        <v>March</v>
      </c>
      <c r="F603" s="154" t="str">
        <v>Accepted</v>
      </c>
      <c r="G603" s="155" t="str">
        <v>000</v>
      </c>
      <c r="H603" s="153" t="n">
        <v>0</v>
      </c>
      <c r="I603" s="155" t="str">
        <v>Calm</v>
      </c>
      <c r="J603" s="153" t="n">
        <v>180</v>
      </c>
      <c r="K603" s="155" t="str">
        <v>Calm</v>
      </c>
      <c r="L603" s="153" t="n">
        <v>0</v>
      </c>
      <c r="M603" s="153" t="n">
        <f>IF(F603="Accepted",L603*1.150779448,"")</f>
        <v>0</v>
      </c>
      <c r="N603" s="163"/>
      <c r="O603" s="163"/>
      <c r="P603" s="163" t="str">
        <f>IF(F603&lt;&gt;"Accepted","",IF(AND(N603="",O603=""),"",MAX(N603,O603)*1.150779448))</f>
      </c>
      <c r="Q603" s="175" t="str">
        <v>KEDW 262055Z 00000KT 70SM SCT320 29/M03 A2994 RMK AO2A SLP117 T02921031 57017</v>
      </c>
    </row>
    <row r="604" hidden="0">
      <c r="A604" s="150" t="str">
        <v>2026-03-26 23:00 UTC</v>
      </c>
      <c r="B604" s="155" t="str">
        <v>2026-03-26 23:55 UTC</v>
      </c>
      <c r="C604" s="155" t="str">
        <v>2026-03-26 16:55 PDT</v>
      </c>
      <c r="D604" s="155" t="str">
        <v>2026-03-26</v>
      </c>
      <c r="E604" s="155" t="str">
        <v>March</v>
      </c>
      <c r="F604" s="154" t="str">
        <v>Accepted</v>
      </c>
      <c r="G604" s="155" t="str">
        <v>010</v>
      </c>
      <c r="H604" s="153" t="n">
        <v>10</v>
      </c>
      <c r="I604" s="155" t="str">
        <v>N</v>
      </c>
      <c r="J604" s="153" t="n">
        <v>190</v>
      </c>
      <c r="K604" s="155" t="str">
        <v>S</v>
      </c>
      <c r="L604" s="153" t="n">
        <v>3</v>
      </c>
      <c r="M604" s="153" t="n">
        <f>IF(F604="Accepted",L604*1.150779448,"")</f>
        <v>3.452338344</v>
      </c>
      <c r="N604" s="163"/>
      <c r="O604" s="163"/>
      <c r="P604" s="163" t="str">
        <f>IF(F604&lt;&gt;"Accepted","",IF(AND(N604="",O604=""),"",MAX(N604,O604)*1.150779448))</f>
      </c>
      <c r="Q604" s="175" t="str">
        <v>KEDW 262355Z 01003KT 70SM SCT370 32/M04 A2989 RMK AO2A SLP100 T03171037 10317 20250 57016</v>
      </c>
    </row>
    <row r="605" hidden="0">
      <c r="A605" s="150" t="str">
        <v>2026-03-27 02:00 UTC</v>
      </c>
      <c r="B605" s="155" t="str">
        <v>2026-03-27 02:55 UTC</v>
      </c>
      <c r="C605" s="155" t="str">
        <v>2026-03-26 19:55 PDT</v>
      </c>
      <c r="D605" s="155" t="str">
        <v>2026-03-26</v>
      </c>
      <c r="E605" s="155" t="str">
        <v>March</v>
      </c>
      <c r="F605" s="154" t="str">
        <v>Accepted</v>
      </c>
      <c r="G605" s="155" t="str">
        <v>280</v>
      </c>
      <c r="H605" s="153" t="n">
        <v>280</v>
      </c>
      <c r="I605" s="155" t="str">
        <v>W</v>
      </c>
      <c r="J605" s="153" t="n">
        <v>100</v>
      </c>
      <c r="K605" s="155" t="str">
        <v>E</v>
      </c>
      <c r="L605" s="153" t="n">
        <v>7</v>
      </c>
      <c r="M605" s="153" t="n">
        <f>IF(F605="Accepted",L605*1.150779448,"")</f>
        <v>8.055456136</v>
      </c>
      <c r="N605" s="163"/>
      <c r="O605" s="163"/>
      <c r="P605" s="163" t="str">
        <f>IF(F605&lt;&gt;"Accepted","",IF(AND(N605="",O605=""),"",MAX(N605,O605)*1.150779448))</f>
      </c>
      <c r="Q605" s="175" t="str">
        <v>KEDW 270255Z 28007KT 40SM SCT380 25/07 A2990 RMK AO2A SLP108 T02500071 53005</v>
      </c>
    </row>
    <row r="606" hidden="0">
      <c r="A606" s="150" t="str">
        <v>2026-03-27 03:00 UTC</v>
      </c>
      <c r="B606" s="155" t="str">
        <v>2026-03-27 03:55 UTC</v>
      </c>
      <c r="C606" s="155" t="str">
        <v>2026-03-26 20:55 PDT</v>
      </c>
      <c r="D606" s="155" t="str">
        <v>2026-03-26</v>
      </c>
      <c r="E606" s="155" t="str">
        <v>March</v>
      </c>
      <c r="F606" s="154" t="str">
        <v>Accepted</v>
      </c>
      <c r="G606" s="155" t="str">
        <v>210</v>
      </c>
      <c r="H606" s="153" t="n">
        <v>210</v>
      </c>
      <c r="I606" s="155" t="str">
        <v>SW</v>
      </c>
      <c r="J606" s="153" t="n">
        <v>30</v>
      </c>
      <c r="K606" s="155" t="str">
        <v>NE</v>
      </c>
      <c r="L606" s="153" t="n">
        <v>4</v>
      </c>
      <c r="M606" s="153" t="n">
        <f>IF(F606="Accepted",L606*1.150779448,"")</f>
        <v>4.603117792</v>
      </c>
      <c r="N606" s="163"/>
      <c r="O606" s="163"/>
      <c r="P606" s="163" t="str">
        <f>IF(F606&lt;&gt;"Accepted","",IF(AND(N606="",O606=""),"",MAX(N606,O606)*1.150779448))</f>
      </c>
      <c r="Q606" s="175" t="str">
        <v>KEDW 270355Z AUTO 21004KT 10SM CLR 22/08 A2993 RMK AO2 SLP118 T02200081 $</v>
      </c>
    </row>
    <row r="607" hidden="0">
      <c r="A607" s="150" t="str">
        <v>2026-03-27 04:00 UTC</v>
      </c>
      <c r="B607" s="155" t="str">
        <v>2026-03-27 04:55 UTC</v>
      </c>
      <c r="C607" s="155" t="str">
        <v>2026-03-26 21:55 PDT</v>
      </c>
      <c r="D607" s="155" t="str">
        <v>2026-03-26</v>
      </c>
      <c r="E607" s="155" t="str">
        <v>March</v>
      </c>
      <c r="F607" s="154" t="str">
        <v>Accepted</v>
      </c>
      <c r="G607" s="155" t="str">
        <v>200</v>
      </c>
      <c r="H607" s="153" t="n">
        <v>200</v>
      </c>
      <c r="I607" s="155" t="str">
        <v>S</v>
      </c>
      <c r="J607" s="153" t="n">
        <v>20</v>
      </c>
      <c r="K607" s="155" t="str">
        <v>N</v>
      </c>
      <c r="L607" s="153" t="n">
        <v>6</v>
      </c>
      <c r="M607" s="153" t="n">
        <f>IF(F607="Accepted",L607*1.150779448,"")</f>
        <v>6.904676688</v>
      </c>
      <c r="N607" s="163"/>
      <c r="O607" s="163"/>
      <c r="P607" s="163" t="str">
        <f>IF(F607&lt;&gt;"Accepted","",IF(AND(N607="",O607=""),"",MAX(N607,O607)*1.150779448))</f>
      </c>
      <c r="Q607" s="175" t="str">
        <v>KEDW 270455Z 20006KT 40SM FEW370 19/09 A2995 RMK AO2A SLP124 T01890091</v>
      </c>
    </row>
    <row r="608" hidden="0">
      <c r="A608" s="150" t="str">
        <v>2026-03-27 05:00 UTC</v>
      </c>
      <c r="B608" s="155" t="str">
        <v>2026-03-27 05:55 UTC</v>
      </c>
      <c r="C608" s="155" t="str">
        <v>2026-03-26 22:55 PDT</v>
      </c>
      <c r="D608" s="155" t="str">
        <v>2026-03-26</v>
      </c>
      <c r="E608" s="155" t="str">
        <v>March</v>
      </c>
      <c r="F608" s="154" t="str">
        <v>Accepted</v>
      </c>
      <c r="G608" s="155" t="str">
        <v>210</v>
      </c>
      <c r="H608" s="153" t="n">
        <v>210</v>
      </c>
      <c r="I608" s="155" t="str">
        <v>SW</v>
      </c>
      <c r="J608" s="153" t="n">
        <v>30</v>
      </c>
      <c r="K608" s="155" t="str">
        <v>NE</v>
      </c>
      <c r="L608" s="153" t="n">
        <v>6</v>
      </c>
      <c r="M608" s="153" t="n">
        <f>IF(F608="Accepted",L608*1.150779448,"")</f>
        <v>6.904676688</v>
      </c>
      <c r="N608" s="163"/>
      <c r="O608" s="163"/>
      <c r="P608" s="163" t="str">
        <f>IF(F608&lt;&gt;"Accepted","",IF(AND(N608="",O608=""),"",MAX(N608,O608)*1.150779448))</f>
      </c>
      <c r="Q608" s="175" t="str">
        <v>KEDW 270555Z 21006KT 40SM FEW370 18/07 A2995 RMK AO2A SLP124 T01780072 10317 20178 51016</v>
      </c>
    </row>
    <row r="609" hidden="0">
      <c r="A609" s="150" t="str">
        <v>2026-03-27 07:00 UTC</v>
      </c>
      <c r="B609" s="155" t="str">
        <v>2026-03-27 07:55 UTC</v>
      </c>
      <c r="C609" s="155" t="str">
        <v>2026-03-27 00:55 PDT</v>
      </c>
      <c r="D609" s="155" t="str">
        <v>2026-03-27</v>
      </c>
      <c r="E609" s="155" t="str">
        <v>March</v>
      </c>
      <c r="F609" s="154" t="str">
        <v>Accepted</v>
      </c>
      <c r="G609" s="155" t="str">
        <v>180</v>
      </c>
      <c r="H609" s="153" t="n">
        <v>180</v>
      </c>
      <c r="I609" s="155" t="str">
        <v>S</v>
      </c>
      <c r="J609" s="153" t="n">
        <v>0</v>
      </c>
      <c r="K609" s="155" t="str">
        <v>N</v>
      </c>
      <c r="L609" s="153" t="n">
        <v>5</v>
      </c>
      <c r="M609" s="153" t="n">
        <f>IF(F609="Accepted",L609*1.150779448,"")</f>
        <v>5.75389724</v>
      </c>
      <c r="N609" s="163"/>
      <c r="O609" s="163"/>
      <c r="P609" s="163" t="str">
        <f>IF(F609&lt;&gt;"Accepted","",IF(AND(N609="",O609=""),"",MAX(N609,O609)*1.150779448))</f>
      </c>
      <c r="Q609" s="175" t="str">
        <v>KEDW 270755Z AUTO 18005KT 10SM CLR 14/07 A2996 RMK AO2 SLP127 T01370070 403170134 $</v>
      </c>
    </row>
    <row r="610" hidden="0">
      <c r="A610" s="150" t="str">
        <v>2026-03-27 08:00 UTC</v>
      </c>
      <c r="B610" s="155" t="str">
        <v>2026-03-27 08:55 UTC</v>
      </c>
      <c r="C610" s="155" t="str">
        <v>2026-03-27 01:55 PDT</v>
      </c>
      <c r="D610" s="155" t="str">
        <v>2026-03-27</v>
      </c>
      <c r="E610" s="155" t="str">
        <v>March</v>
      </c>
      <c r="F610" s="154" t="str">
        <v>Accepted</v>
      </c>
      <c r="G610" s="155" t="str">
        <v>230</v>
      </c>
      <c r="H610" s="153" t="n">
        <v>230</v>
      </c>
      <c r="I610" s="155" t="str">
        <v>SW</v>
      </c>
      <c r="J610" s="153" t="n">
        <v>50</v>
      </c>
      <c r="K610" s="155" t="str">
        <v>NE</v>
      </c>
      <c r="L610" s="153" t="n">
        <v>4</v>
      </c>
      <c r="M610" s="153" t="n">
        <f>IF(F610="Accepted",L610*1.150779448,"")</f>
        <v>4.603117792</v>
      </c>
      <c r="N610" s="163"/>
      <c r="O610" s="163"/>
      <c r="P610" s="163" t="str">
        <f>IF(F610&lt;&gt;"Accepted","",IF(AND(N610="",O610=""),"",MAX(N610,O610)*1.150779448))</f>
      </c>
      <c r="Q610" s="175" t="str">
        <v>KEDW 270855Z AUTO 23004KT 10SM CLR 13/07 A2996 RMK AO2 SLP127 T01290065 50002 $</v>
      </c>
    </row>
    <row r="611" hidden="0">
      <c r="A611" s="150" t="str">
        <v>2026-03-27 10:00 UTC</v>
      </c>
      <c r="B611" s="155" t="str">
        <v>2026-03-27 10:55 UTC</v>
      </c>
      <c r="C611" s="155" t="str">
        <v>2026-03-27 03:55 PDT</v>
      </c>
      <c r="D611" s="155" t="str">
        <v>2026-03-27</v>
      </c>
      <c r="E611" s="155" t="str">
        <v>March</v>
      </c>
      <c r="F611" s="154" t="str">
        <v>Accepted</v>
      </c>
      <c r="G611" s="155" t="str">
        <v>000</v>
      </c>
      <c r="H611" s="153" t="n">
        <v>0</v>
      </c>
      <c r="I611" s="155" t="str">
        <v>Calm</v>
      </c>
      <c r="J611" s="153" t="n">
        <v>180</v>
      </c>
      <c r="K611" s="155" t="str">
        <v>Calm</v>
      </c>
      <c r="L611" s="153" t="n">
        <v>0</v>
      </c>
      <c r="M611" s="153" t="n">
        <f>IF(F611="Accepted",L611*1.150779448,"")</f>
        <v>0</v>
      </c>
      <c r="N611" s="163"/>
      <c r="O611" s="163"/>
      <c r="P611" s="163" t="str">
        <f>IF(F611&lt;&gt;"Accepted","",IF(AND(N611="",O611=""),"",MAX(N611,O611)*1.150779448))</f>
      </c>
      <c r="Q611" s="175" t="str">
        <v>KEDW 271055Z AUTO 00000KT 10SM CLR 12/05 A2995 RMK AO2 SLP123 T01200049 $</v>
      </c>
    </row>
    <row r="612" hidden="0">
      <c r="A612" s="150" t="str">
        <v>2026-03-27 11:00 UTC</v>
      </c>
      <c r="B612" s="155" t="str">
        <v>2026-03-27 11:55 UTC</v>
      </c>
      <c r="C612" s="155" t="str">
        <v>2026-03-27 04:55 PDT</v>
      </c>
      <c r="D612" s="155" t="str">
        <v>2026-03-27</v>
      </c>
      <c r="E612" s="155" t="str">
        <v>March</v>
      </c>
      <c r="F612" s="154" t="str">
        <v>Accepted</v>
      </c>
      <c r="G612" s="155" t="str">
        <v>000</v>
      </c>
      <c r="H612" s="153" t="n">
        <v>0</v>
      </c>
      <c r="I612" s="155" t="str">
        <v>Calm</v>
      </c>
      <c r="J612" s="153" t="n">
        <v>180</v>
      </c>
      <c r="K612" s="155" t="str">
        <v>Calm</v>
      </c>
      <c r="L612" s="153" t="n">
        <v>0</v>
      </c>
      <c r="M612" s="153" t="n">
        <f>IF(F612="Accepted",L612*1.150779448,"")</f>
        <v>0</v>
      </c>
      <c r="N612" s="163"/>
      <c r="O612" s="163"/>
      <c r="P612" s="163" t="str">
        <f>IF(F612&lt;&gt;"Accepted","",IF(AND(N612="",O612=""),"",MAX(N612,O612)*1.150779448))</f>
      </c>
      <c r="Q612" s="175" t="str">
        <v>KEDW 271155Z AUTO 00000KT 10SM CLR 11/05 A2996 RMK AO2 SLP127 T01090052 10178 20109 53001 $</v>
      </c>
    </row>
    <row r="613" hidden="0">
      <c r="A613" s="150" t="str">
        <v>2026-03-27 14:00 UTC</v>
      </c>
      <c r="B613" s="155" t="str">
        <v>2026-03-27 14:55 UTC</v>
      </c>
      <c r="C613" s="155" t="str">
        <v>2026-03-27 07:55 PDT</v>
      </c>
      <c r="D613" s="155" t="str">
        <v>2026-03-27</v>
      </c>
      <c r="E613" s="155" t="str">
        <v>March</v>
      </c>
      <c r="F613" s="154" t="str">
        <v>Accepted</v>
      </c>
      <c r="G613" s="155" t="str">
        <v>000</v>
      </c>
      <c r="H613" s="153" t="n">
        <v>0</v>
      </c>
      <c r="I613" s="155" t="str">
        <v>Calm</v>
      </c>
      <c r="J613" s="153" t="n">
        <v>180</v>
      </c>
      <c r="K613" s="155" t="str">
        <v>Calm</v>
      </c>
      <c r="L613" s="153" t="n">
        <v>0</v>
      </c>
      <c r="M613" s="153" t="n">
        <f>IF(F613="Accepted",L613*1.150779448,"")</f>
        <v>0</v>
      </c>
      <c r="N613" s="163"/>
      <c r="O613" s="163"/>
      <c r="P613" s="163" t="str">
        <f>IF(F613&lt;&gt;"Accepted","",IF(AND(N613="",O613=""),"",MAX(N613,O613)*1.150779448))</f>
      </c>
      <c r="Q613" s="175" t="str">
        <v>KEDW 271455Z 00000KT 40SM SCT340 12/05 A3001 RMK AO2A SLP149 T01230048 52017</v>
      </c>
    </row>
    <row r="614" hidden="0">
      <c r="A614" s="150" t="str">
        <v>2026-03-27 18:00 UTC</v>
      </c>
      <c r="B614" s="155" t="str">
        <v>2026-03-27 18:55 UTC</v>
      </c>
      <c r="C614" s="155" t="str">
        <v>2026-03-27 11:55 PDT</v>
      </c>
      <c r="D614" s="155" t="str">
        <v>2026-03-27</v>
      </c>
      <c r="E614" s="155" t="str">
        <v>March</v>
      </c>
      <c r="F614" s="154" t="str">
        <v>Accepted</v>
      </c>
      <c r="G614" s="155" t="str">
        <v>010</v>
      </c>
      <c r="H614" s="153" t="n">
        <v>10</v>
      </c>
      <c r="I614" s="155" t="str">
        <v>N</v>
      </c>
      <c r="J614" s="153" t="n">
        <v>190</v>
      </c>
      <c r="K614" s="155" t="str">
        <v>S</v>
      </c>
      <c r="L614" s="153" t="n">
        <v>6</v>
      </c>
      <c r="M614" s="153" t="n">
        <f>IF(F614="Accepted",L614*1.150779448,"")</f>
        <v>6.904676688</v>
      </c>
      <c r="N614" s="163"/>
      <c r="O614" s="163"/>
      <c r="P614" s="163" t="str">
        <f>IF(F614&lt;&gt;"Accepted","",IF(AND(N614="",O614=""),"",MAX(N614,O614)*1.150779448))</f>
      </c>
      <c r="Q614" s="175" t="str">
        <v>KEDW 271855Z 01006KT 50SM SCT330 27/00 A3000 RMK AO2A SLP141 T02720000</v>
      </c>
    </row>
    <row r="615" hidden="0">
      <c r="A615" s="150" t="str">
        <v>2026-03-27 19:00 UTC</v>
      </c>
      <c r="B615" s="155" t="str">
        <v>2026-03-27 19:55 UTC</v>
      </c>
      <c r="C615" s="155" t="str">
        <v>2026-03-27 12:55 PDT</v>
      </c>
      <c r="D615" s="155" t="str">
        <v>2026-03-27</v>
      </c>
      <c r="E615" s="155" t="str">
        <v>March</v>
      </c>
      <c r="F615" s="154" t="str">
        <v>Accepted</v>
      </c>
      <c r="G615" s="155" t="str">
        <v>080</v>
      </c>
      <c r="H615" s="153" t="n">
        <v>80</v>
      </c>
      <c r="I615" s="155" t="str">
        <v>E</v>
      </c>
      <c r="J615" s="153" t="n">
        <v>260</v>
      </c>
      <c r="K615" s="155" t="str">
        <v>W</v>
      </c>
      <c r="L615" s="153" t="n">
        <v>7</v>
      </c>
      <c r="M615" s="153" t="n">
        <f>IF(F615="Accepted",L615*1.150779448,"")</f>
        <v>8.055456136</v>
      </c>
      <c r="N615" s="163"/>
      <c r="O615" s="163"/>
      <c r="P615" s="163" t="str">
        <f>IF(F615&lt;&gt;"Accepted","",IF(AND(N615="",O615=""),"",MAX(N615,O615)*1.150779448))</f>
      </c>
      <c r="Q615" s="175" t="str">
        <v>KEDW 271955Z 08007KT 50SM SCT340 31/M07 A2996 RMK AO2A SLP126 T03101071</v>
      </c>
    </row>
    <row r="616" hidden="0">
      <c r="A616" s="150" t="str">
        <v>2026-03-27 23:00 UTC</v>
      </c>
      <c r="B616" s="155" t="str">
        <v>2026-03-27 23:55 UTC</v>
      </c>
      <c r="C616" s="155" t="str">
        <v>2026-03-27 16:55 PDT</v>
      </c>
      <c r="D616" s="155" t="str">
        <v>2026-03-27</v>
      </c>
      <c r="E616" s="155" t="str">
        <v>March</v>
      </c>
      <c r="F616" s="154" t="str">
        <v>Accepted</v>
      </c>
      <c r="G616" s="155" t="str">
        <v>240</v>
      </c>
      <c r="H616" s="153" t="n">
        <v>240</v>
      </c>
      <c r="I616" s="155" t="str">
        <v>SW</v>
      </c>
      <c r="J616" s="153" t="n">
        <v>60</v>
      </c>
      <c r="K616" s="155" t="str">
        <v>NE</v>
      </c>
      <c r="L616" s="153" t="n">
        <v>15</v>
      </c>
      <c r="M616" s="153" t="n">
        <f>IF(F616="Accepted",L616*1.150779448,"")</f>
        <v>17.261691719999998</v>
      </c>
      <c r="N616" s="163"/>
      <c r="O616" s="163"/>
      <c r="P616" s="163" t="str">
        <f>IF(F616&lt;&gt;"Accepted","",IF(AND(N616="",O616=""),"",MAX(N616,O616)*1.150779448))</f>
      </c>
      <c r="Q616" s="175" t="str">
        <v>KEDW 272355Z 24015KT 60SM FEW250 BKN340 32/M04 A2987 RMK AO2A SLP096 T03161038 10331 20234 56019</v>
      </c>
    </row>
    <row r="617" hidden="0">
      <c r="A617" s="150" t="str">
        <v>2026-03-28 00:00 UTC</v>
      </c>
      <c r="B617" s="155" t="str">
        <v>2026-03-28 00:55 UTC</v>
      </c>
      <c r="C617" s="155" t="str">
        <v>2026-03-27 17:55 PDT</v>
      </c>
      <c r="D617" s="155" t="str">
        <v>2026-03-27</v>
      </c>
      <c r="E617" s="155" t="str">
        <v>March</v>
      </c>
      <c r="F617" s="154" t="str">
        <v>Accepted</v>
      </c>
      <c r="G617" s="155" t="str">
        <v>240</v>
      </c>
      <c r="H617" s="153" t="n">
        <v>240</v>
      </c>
      <c r="I617" s="155" t="str">
        <v>SW</v>
      </c>
      <c r="J617" s="153" t="n">
        <v>60</v>
      </c>
      <c r="K617" s="155" t="str">
        <v>NE</v>
      </c>
      <c r="L617" s="153" t="n">
        <v>17</v>
      </c>
      <c r="M617" s="153" t="n">
        <f>IF(F617="Accepted",L617*1.150779448,"")</f>
        <v>19.563250616</v>
      </c>
      <c r="N617" s="163"/>
      <c r="O617" s="153" t="n">
        <v>28</v>
      </c>
      <c r="P617" s="153" t="n">
        <f>IF(F617&lt;&gt;"Accepted","",IF(AND(N617="",O617=""),"",MAX(N617,O617)*1.150779448))</f>
        <v>32.221824544</v>
      </c>
      <c r="Q617" s="175" t="str">
        <v>KEDW 280055Z 24017KT 50SM FEW250 BKN340 28/05 A2989 RMK AO2A PK WND 24028/32 SLP106 T02830045</v>
      </c>
    </row>
    <row r="618" hidden="0">
      <c r="A618" s="150" t="str">
        <v>2026-03-28 01:00 UTC</v>
      </c>
      <c r="B618" s="155" t="str">
        <v>2026-03-28 01:55 UTC</v>
      </c>
      <c r="C618" s="155" t="str">
        <v>2026-03-27 18:55 PDT</v>
      </c>
      <c r="D618" s="155" t="str">
        <v>2026-03-27</v>
      </c>
      <c r="E618" s="155" t="str">
        <v>March</v>
      </c>
      <c r="F618" s="154" t="str">
        <v>Accepted</v>
      </c>
      <c r="G618" s="155" t="str">
        <v>240</v>
      </c>
      <c r="H618" s="153" t="n">
        <v>240</v>
      </c>
      <c r="I618" s="155" t="str">
        <v>SW</v>
      </c>
      <c r="J618" s="153" t="n">
        <v>60</v>
      </c>
      <c r="K618" s="155" t="str">
        <v>NE</v>
      </c>
      <c r="L618" s="153" t="n">
        <v>13</v>
      </c>
      <c r="M618" s="153" t="n">
        <f>IF(F618="Accepted",L618*1.150779448,"")</f>
        <v>14.960132824</v>
      </c>
      <c r="N618" s="163"/>
      <c r="O618" s="163"/>
      <c r="P618" s="163" t="str">
        <f>IF(F618&lt;&gt;"Accepted","",IF(AND(N618="",O618=""),"",MAX(N618,O618)*1.150779448))</f>
      </c>
      <c r="Q618" s="175" t="str">
        <v>KEDW 280155Z 24013KT 50SM FEW200 BKN270 27/M00 A2990 RMK AO2A SLP111 T02711001</v>
      </c>
    </row>
    <row r="619" hidden="0">
      <c r="A619" s="150" t="str">
        <v>2026-03-28 03:00 UTC</v>
      </c>
      <c r="B619" s="155" t="str">
        <v>2026-03-28 03:55 UTC</v>
      </c>
      <c r="C619" s="155" t="str">
        <v>2026-03-27 20:55 PDT</v>
      </c>
      <c r="D619" s="155" t="str">
        <v>2026-03-27</v>
      </c>
      <c r="E619" s="155" t="str">
        <v>March</v>
      </c>
      <c r="F619" s="154" t="str">
        <v>Accepted</v>
      </c>
      <c r="G619" s="155" t="str">
        <v>260</v>
      </c>
      <c r="H619" s="153" t="n">
        <v>260</v>
      </c>
      <c r="I619" s="155" t="str">
        <v>W</v>
      </c>
      <c r="J619" s="153" t="n">
        <v>80</v>
      </c>
      <c r="K619" s="155" t="str">
        <v>E</v>
      </c>
      <c r="L619" s="153" t="n">
        <v>12</v>
      </c>
      <c r="M619" s="153" t="n">
        <f>IF(F619="Accepted",L619*1.150779448,"")</f>
        <v>13.809353376</v>
      </c>
      <c r="N619" s="163"/>
      <c r="O619" s="163"/>
      <c r="P619" s="163" t="str">
        <f>IF(F619&lt;&gt;"Accepted","",IF(AND(N619="",O619=""),"",MAX(N619,O619)*1.150779448))</f>
      </c>
      <c r="Q619" s="175" t="str">
        <v>KEDW 280355Z 26012KT 40SM SCT370 24/M03 A2994 RMK AO2A SLP123 T02361029</v>
      </c>
    </row>
    <row r="620" hidden="0">
      <c r="A620" s="150" t="str">
        <v>2026-03-28 04:00 UTC</v>
      </c>
      <c r="B620" s="155" t="str">
        <v>2026-03-28 04:55 UTC</v>
      </c>
      <c r="C620" s="155" t="str">
        <v>2026-03-27 21:55 PDT</v>
      </c>
      <c r="D620" s="155" t="str">
        <v>2026-03-27</v>
      </c>
      <c r="E620" s="155" t="str">
        <v>March</v>
      </c>
      <c r="F620" s="154" t="str">
        <v>Accepted</v>
      </c>
      <c r="G620" s="155" t="str">
        <v>270</v>
      </c>
      <c r="H620" s="153" t="n">
        <v>270</v>
      </c>
      <c r="I620" s="155" t="str">
        <v>W</v>
      </c>
      <c r="J620" s="153" t="n">
        <v>90</v>
      </c>
      <c r="K620" s="155" t="str">
        <v>E</v>
      </c>
      <c r="L620" s="153" t="n">
        <v>8</v>
      </c>
      <c r="M620" s="153" t="n">
        <f>IF(F620="Accepted",L620*1.150779448,"")</f>
        <v>9.206235584</v>
      </c>
      <c r="N620" s="163"/>
      <c r="O620" s="163"/>
      <c r="P620" s="163" t="str">
        <f>IF(F620&lt;&gt;"Accepted","",IF(AND(N620="",O620=""),"",MAX(N620,O620)*1.150779448))</f>
      </c>
      <c r="Q620" s="175" t="str">
        <v>KEDW 280455Z 27008KT 40SM BKN370 22/M07 A2995 RMK AO2A SLP124 T02191068</v>
      </c>
    </row>
    <row r="621" hidden="0">
      <c r="A621" s="150" t="str">
        <v>2026-03-28 06:00 UTC</v>
      </c>
      <c r="B621" s="155" t="str">
        <v>2026-03-28 06:55 UTC</v>
      </c>
      <c r="C621" s="155" t="str">
        <v>2026-03-27 23:55 PDT</v>
      </c>
      <c r="D621" s="155" t="str">
        <v>2026-03-27</v>
      </c>
      <c r="E621" s="155" t="str">
        <v>March</v>
      </c>
      <c r="F621" s="154" t="str">
        <v>Accepted</v>
      </c>
      <c r="G621" s="155" t="str">
        <v>260</v>
      </c>
      <c r="H621" s="153" t="n">
        <v>260</v>
      </c>
      <c r="I621" s="155" t="str">
        <v>W</v>
      </c>
      <c r="J621" s="153" t="n">
        <v>80</v>
      </c>
      <c r="K621" s="155" t="str">
        <v>E</v>
      </c>
      <c r="L621" s="153" t="n">
        <v>10</v>
      </c>
      <c r="M621" s="153" t="n">
        <f>IF(F621="Accepted",L621*1.150779448,"")</f>
        <v>11.50779448</v>
      </c>
      <c r="N621" s="163"/>
      <c r="O621" s="163"/>
      <c r="P621" s="163" t="str">
        <f>IF(F621&lt;&gt;"Accepted","",IF(AND(N621="",O621=""),"",MAX(N621,O621)*1.150779448))</f>
      </c>
      <c r="Q621" s="175" t="str">
        <v>KEDW 280655Z AUTO 26010KT 10SM CLR 21/M08 A2996 RMK AO2 SLP124 T02081077 $</v>
      </c>
    </row>
    <row r="622" hidden="0">
      <c r="A622" s="150" t="str">
        <v>2026-03-28 07:00 UTC</v>
      </c>
      <c r="B622" s="155" t="str">
        <v>2026-03-28 07:55 UTC</v>
      </c>
      <c r="C622" s="155" t="str">
        <v>2026-03-28 00:55 PDT</v>
      </c>
      <c r="D622" s="155" t="str">
        <v>2026-03-28</v>
      </c>
      <c r="E622" s="155" t="str">
        <v>March</v>
      </c>
      <c r="F622" s="154" t="str">
        <v>Accepted</v>
      </c>
      <c r="G622" s="155" t="str">
        <v>000</v>
      </c>
      <c r="H622" s="153" t="n">
        <v>0</v>
      </c>
      <c r="I622" s="155" t="str">
        <v>Calm</v>
      </c>
      <c r="J622" s="153" t="n">
        <v>180</v>
      </c>
      <c r="K622" s="155" t="str">
        <v>Calm</v>
      </c>
      <c r="L622" s="153" t="n">
        <v>0</v>
      </c>
      <c r="M622" s="153" t="n">
        <f>IF(F622="Accepted",L622*1.150779448,"")</f>
        <v>0</v>
      </c>
      <c r="N622" s="163"/>
      <c r="O622" s="163"/>
      <c r="P622" s="163" t="str">
        <f>IF(F622&lt;&gt;"Accepted","",IF(AND(N622="",O622=""),"",MAX(N622,O622)*1.150779448))</f>
      </c>
      <c r="Q622" s="175" t="str">
        <v>KEDW 280755Z AUTO 00000KT 10SM CLR 17/M02 A2996 RMK AO2 SLP124 T01731024 403310093 $</v>
      </c>
    </row>
    <row r="623" hidden="0">
      <c r="A623" s="150" t="str">
        <v>2026-03-28 10:00 UTC</v>
      </c>
      <c r="B623" s="155" t="str">
        <v>2026-03-28 10:55 UTC</v>
      </c>
      <c r="C623" s="155" t="str">
        <v>2026-03-28 03:55 PDT</v>
      </c>
      <c r="D623" s="155" t="str">
        <v>2026-03-28</v>
      </c>
      <c r="E623" s="155" t="str">
        <v>March</v>
      </c>
      <c r="F623" s="154" t="str">
        <v>Accepted</v>
      </c>
      <c r="G623" s="155" t="str">
        <v>000</v>
      </c>
      <c r="H623" s="153" t="n">
        <v>0</v>
      </c>
      <c r="I623" s="155" t="str">
        <v>Calm</v>
      </c>
      <c r="J623" s="153" t="n">
        <v>180</v>
      </c>
      <c r="K623" s="155" t="str">
        <v>Calm</v>
      </c>
      <c r="L623" s="153" t="n">
        <v>0</v>
      </c>
      <c r="M623" s="153" t="n">
        <f>IF(F623="Accepted",L623*1.150779448,"")</f>
        <v>0</v>
      </c>
      <c r="N623" s="163"/>
      <c r="O623" s="163"/>
      <c r="P623" s="163" t="str">
        <f>IF(F623&lt;&gt;"Accepted","",IF(AND(N623="",O623=""),"",MAX(N623,O623)*1.150779448))</f>
      </c>
      <c r="Q623" s="175" t="str">
        <v>KEDW 281055Z AUTO 00000KT 10SM CLR 13/M00 A2996 RMK AO2 SLP125 T01321005 $</v>
      </c>
    </row>
    <row r="624" hidden="0">
      <c r="A624" s="150" t="str">
        <v>2026-03-28 11:00 UTC</v>
      </c>
      <c r="B624" s="155" t="str">
        <v>2026-03-28 11:55 UTC</v>
      </c>
      <c r="C624" s="155" t="str">
        <v>2026-03-28 04:55 PDT</v>
      </c>
      <c r="D624" s="155" t="str">
        <v>2026-03-28</v>
      </c>
      <c r="E624" s="155" t="str">
        <v>March</v>
      </c>
      <c r="F624" s="154" t="str">
        <v>Accepted</v>
      </c>
      <c r="G624" s="155" t="str">
        <v>200</v>
      </c>
      <c r="H624" s="153" t="n">
        <v>200</v>
      </c>
      <c r="I624" s="155" t="str">
        <v>S</v>
      </c>
      <c r="J624" s="153" t="n">
        <v>20</v>
      </c>
      <c r="K624" s="155" t="str">
        <v>N</v>
      </c>
      <c r="L624" s="153" t="n">
        <v>8</v>
      </c>
      <c r="M624" s="153" t="n">
        <f>IF(F624="Accepted",L624*1.150779448,"")</f>
        <v>9.206235584</v>
      </c>
      <c r="N624" s="163"/>
      <c r="O624" s="163"/>
      <c r="P624" s="163" t="str">
        <f>IF(F624&lt;&gt;"Accepted","",IF(AND(N624="",O624=""),"",MAX(N624,O624)*1.150779448))</f>
      </c>
      <c r="Q624" s="175" t="str">
        <v>KEDW 281155Z AUTO 20008KT 10SM CLR 13/M01 A2996 RMK AO2 SLP126 T01271009 10215 20125 53001 $</v>
      </c>
    </row>
    <row r="625" hidden="0">
      <c r="A625" s="150" t="str">
        <v>2026-03-28 12:00 UTC</v>
      </c>
      <c r="B625" s="155" t="str">
        <v>2026-03-28 12:55 UTC</v>
      </c>
      <c r="C625" s="155" t="str">
        <v>2026-03-28 05:55 PDT</v>
      </c>
      <c r="D625" s="155" t="str">
        <v>2026-03-28</v>
      </c>
      <c r="E625" s="155" t="str">
        <v>March</v>
      </c>
      <c r="F625" s="154" t="str">
        <v>Accepted</v>
      </c>
      <c r="G625" s="155" t="str">
        <v>230</v>
      </c>
      <c r="H625" s="153" t="n">
        <v>230</v>
      </c>
      <c r="I625" s="155" t="str">
        <v>SW</v>
      </c>
      <c r="J625" s="153" t="n">
        <v>50</v>
      </c>
      <c r="K625" s="155" t="str">
        <v>NE</v>
      </c>
      <c r="L625" s="153" t="n">
        <v>6</v>
      </c>
      <c r="M625" s="153" t="n">
        <f>IF(F625="Accepted",L625*1.150779448,"")</f>
        <v>6.904676688</v>
      </c>
      <c r="N625" s="163"/>
      <c r="O625" s="163"/>
      <c r="P625" s="163" t="str">
        <f>IF(F625&lt;&gt;"Accepted","",IF(AND(N625="",O625=""),"",MAX(N625,O625)*1.150779448))</f>
      </c>
      <c r="Q625" s="175" t="str">
        <v>KEDW 281255Z AUTO 23006KT 10SM CLR 10/00 A2997 RMK AO2 SLP133 T00960000 $</v>
      </c>
    </row>
    <row r="626" hidden="0">
      <c r="A626" s="150" t="str">
        <v>2026-03-28 15:00 UTC</v>
      </c>
      <c r="B626" s="155" t="str">
        <v>2026-03-28 15:55 UTC</v>
      </c>
      <c r="C626" s="155" t="str">
        <v>2026-03-28 08:55 PDT</v>
      </c>
      <c r="D626" s="155" t="str">
        <v>2026-03-28</v>
      </c>
      <c r="E626" s="155" t="str">
        <v>March</v>
      </c>
      <c r="F626" s="154" t="str">
        <v>Accepted</v>
      </c>
      <c r="G626" s="155" t="str">
        <v>200</v>
      </c>
      <c r="H626" s="153" t="n">
        <v>200</v>
      </c>
      <c r="I626" s="155" t="str">
        <v>S</v>
      </c>
      <c r="J626" s="153" t="n">
        <v>20</v>
      </c>
      <c r="K626" s="155" t="str">
        <v>N</v>
      </c>
      <c r="L626" s="153" t="n">
        <v>10</v>
      </c>
      <c r="M626" s="153" t="n">
        <f>IF(F626="Accepted",L626*1.150779448,"")</f>
        <v>11.50779448</v>
      </c>
      <c r="N626" s="163"/>
      <c r="O626" s="163"/>
      <c r="P626" s="163" t="str">
        <f>IF(F626&lt;&gt;"Accepted","",IF(AND(N626="",O626=""),"",MAX(N626,O626)*1.150779448))</f>
      </c>
      <c r="Q626" s="175" t="str">
        <v>KEDW 281555Z AUTO 20010KT 10SM CLR 19/03 A3000 RMK AO2 SLP141 T01860032 $</v>
      </c>
    </row>
    <row r="627" hidden="0">
      <c r="A627" s="150" t="str">
        <v>2026-03-28 16:00 UTC</v>
      </c>
      <c r="B627" s="155" t="str">
        <v>2026-03-28 16:55 UTC</v>
      </c>
      <c r="C627" s="155" t="str">
        <v>2026-03-28 09:55 PDT</v>
      </c>
      <c r="D627" s="155" t="str">
        <v>2026-03-28</v>
      </c>
      <c r="E627" s="155" t="str">
        <v>March</v>
      </c>
      <c r="F627" s="154" t="str">
        <v>Accepted</v>
      </c>
      <c r="G627" s="155" t="str">
        <v>220</v>
      </c>
      <c r="H627" s="153" t="n">
        <v>220</v>
      </c>
      <c r="I627" s="155" t="str">
        <v>SW</v>
      </c>
      <c r="J627" s="153" t="n">
        <v>40</v>
      </c>
      <c r="K627" s="155" t="str">
        <v>NE</v>
      </c>
      <c r="L627" s="153" t="n">
        <v>14</v>
      </c>
      <c r="M627" s="153" t="n">
        <f>IF(F627="Accepted",L627*1.150779448,"")</f>
        <v>16.110912272</v>
      </c>
      <c r="N627" s="163"/>
      <c r="O627" s="163"/>
      <c r="P627" s="163" t="str">
        <f>IF(F627&lt;&gt;"Accepted","",IF(AND(N627="",O627=""),"",MAX(N627,O627)*1.150779448))</f>
      </c>
      <c r="Q627" s="175" t="str">
        <v>KEDW 281655Z AUTO 22014KT 10SM CLR 24/05 A3001 RMK AO2 SLP142 T02370046 $</v>
      </c>
    </row>
    <row r="628" hidden="0">
      <c r="A628" s="150" t="str">
        <v>2026-03-28 17:00 UTC</v>
      </c>
      <c r="B628" s="155" t="str">
        <v>2026-03-28 17:55 UTC</v>
      </c>
      <c r="C628" s="155" t="str">
        <v>2026-03-28 10:55 PDT</v>
      </c>
      <c r="D628" s="155" t="str">
        <v>2026-03-28</v>
      </c>
      <c r="E628" s="155" t="str">
        <v>March</v>
      </c>
      <c r="F628" s="154" t="str">
        <v>Accepted</v>
      </c>
      <c r="G628" s="155" t="str">
        <v>230</v>
      </c>
      <c r="H628" s="153" t="n">
        <v>230</v>
      </c>
      <c r="I628" s="155" t="str">
        <v>SW</v>
      </c>
      <c r="J628" s="153" t="n">
        <v>50</v>
      </c>
      <c r="K628" s="155" t="str">
        <v>NE</v>
      </c>
      <c r="L628" s="153" t="n">
        <v>13</v>
      </c>
      <c r="M628" s="153" t="n">
        <f>IF(F628="Accepted",L628*1.150779448,"")</f>
        <v>14.960132824</v>
      </c>
      <c r="N628" s="163"/>
      <c r="O628" s="163"/>
      <c r="P628" s="163" t="str">
        <f>IF(F628&lt;&gt;"Accepted","",IF(AND(N628="",O628=""),"",MAX(N628,O628)*1.150779448))</f>
      </c>
      <c r="Q628" s="175" t="str">
        <v>KEDW 281755Z 23013KT 70SM FEW250 27/01 A3001 RMK AO2A SLP141 T02660011 10266 20090 50003</v>
      </c>
    </row>
    <row r="629" hidden="0">
      <c r="A629" s="150" t="str">
        <v>2026-03-28 18:00 UTC</v>
      </c>
      <c r="B629" s="155" t="str">
        <v>2026-03-28 18:55 UTC</v>
      </c>
      <c r="C629" s="155" t="str">
        <v>2026-03-28 11:55 PDT</v>
      </c>
      <c r="D629" s="155" t="str">
        <v>2026-03-28</v>
      </c>
      <c r="E629" s="155" t="str">
        <v>March</v>
      </c>
      <c r="F629" s="154" t="str">
        <v>Accepted</v>
      </c>
      <c r="G629" s="155" t="str">
        <v>230</v>
      </c>
      <c r="H629" s="153" t="n">
        <v>230</v>
      </c>
      <c r="I629" s="155" t="str">
        <v>SW</v>
      </c>
      <c r="J629" s="153" t="n">
        <v>50</v>
      </c>
      <c r="K629" s="155" t="str">
        <v>NE</v>
      </c>
      <c r="L629" s="153" t="n">
        <v>13</v>
      </c>
      <c r="M629" s="153" t="n">
        <f>IF(F629="Accepted",L629*1.150779448,"")</f>
        <v>14.960132824</v>
      </c>
      <c r="N629" s="163"/>
      <c r="O629" s="163"/>
      <c r="P629" s="163" t="str">
        <f>IF(F629&lt;&gt;"Accepted","",IF(AND(N629="",O629=""),"",MAX(N629,O629)*1.150779448))</f>
      </c>
      <c r="Q629" s="175" t="str">
        <v>KEDW 281855Z 23013KT 70SM SCT250 29/00 A2999 RMK AO2A SLP133 T02860003</v>
      </c>
    </row>
    <row r="630" hidden="0">
      <c r="A630" s="150" t="str">
        <v>2026-03-28 19:00 UTC</v>
      </c>
      <c r="B630" s="155" t="str">
        <v>2026-03-28 19:55 UTC</v>
      </c>
      <c r="C630" s="155" t="str">
        <v>2026-03-28 12:55 PDT</v>
      </c>
      <c r="D630" s="155" t="str">
        <v>2026-03-28</v>
      </c>
      <c r="E630" s="155" t="str">
        <v>March</v>
      </c>
      <c r="F630" s="154" t="str">
        <v>Accepted</v>
      </c>
      <c r="G630" s="155" t="str">
        <v>250</v>
      </c>
      <c r="H630" s="153" t="n">
        <v>250</v>
      </c>
      <c r="I630" s="155" t="str">
        <v>W</v>
      </c>
      <c r="J630" s="153" t="n">
        <v>70</v>
      </c>
      <c r="K630" s="155" t="str">
        <v>E</v>
      </c>
      <c r="L630" s="153" t="n">
        <v>14</v>
      </c>
      <c r="M630" s="153" t="n">
        <f>IF(F630="Accepted",L630*1.150779448,"")</f>
        <v>16.110912272</v>
      </c>
      <c r="N630" s="163"/>
      <c r="O630" s="163"/>
      <c r="P630" s="163" t="str">
        <f>IF(F630&lt;&gt;"Accepted","",IF(AND(N630="",O630=""),"",MAX(N630,O630)*1.150779448))</f>
      </c>
      <c r="Q630" s="175" t="str">
        <v>KEDW 281955Z 25014KT 70SM SCT250 30/M01 A2997 RMK AO2A SLP127 T02991015</v>
      </c>
    </row>
    <row r="631" hidden="0">
      <c r="A631" s="150" t="str">
        <v>2026-03-28 21:00 UTC</v>
      </c>
      <c r="B631" s="155" t="str">
        <v>2026-03-28 21:55 UTC</v>
      </c>
      <c r="C631" s="155" t="str">
        <v>2026-03-28 14:55 PDT</v>
      </c>
      <c r="D631" s="155" t="str">
        <v>2026-03-28</v>
      </c>
      <c r="E631" s="155" t="str">
        <v>March</v>
      </c>
      <c r="F631" s="154" t="str">
        <v>Accepted</v>
      </c>
      <c r="G631" s="155" t="str">
        <v>220</v>
      </c>
      <c r="H631" s="153" t="n">
        <v>220</v>
      </c>
      <c r="I631" s="155" t="str">
        <v>SW</v>
      </c>
      <c r="J631" s="153" t="n">
        <v>40</v>
      </c>
      <c r="K631" s="155" t="str">
        <v>NE</v>
      </c>
      <c r="L631" s="153" t="n">
        <v>14</v>
      </c>
      <c r="M631" s="153" t="n">
        <f>IF(F631="Accepted",L631*1.150779448,"")</f>
        <v>16.110912272</v>
      </c>
      <c r="N631" s="153" t="n">
        <v>19</v>
      </c>
      <c r="O631" s="163"/>
      <c r="P631" s="153" t="n">
        <f>IF(F631&lt;&gt;"Accepted","",IF(AND(N631="",O631=""),"",MAX(N631,O631)*1.150779448))</f>
        <v>21.864809512</v>
      </c>
      <c r="Q631" s="175" t="str">
        <v>KEDW 282155Z 22014G19KT 70SM SCT250 31/M05 A2992 RMK AO2A SLP111 T03131054</v>
      </c>
    </row>
    <row r="632" hidden="0">
      <c r="A632" s="150" t="str">
        <v>2026-03-28 22:00 UTC</v>
      </c>
      <c r="B632" s="155" t="str">
        <v>2026-03-28 22:55 UTC</v>
      </c>
      <c r="C632" s="155" t="str">
        <v>2026-03-28 15:55 PDT</v>
      </c>
      <c r="D632" s="155" t="str">
        <v>2026-03-28</v>
      </c>
      <c r="E632" s="155" t="str">
        <v>March</v>
      </c>
      <c r="F632" s="154" t="str">
        <v>Accepted</v>
      </c>
      <c r="G632" s="155" t="str">
        <v>220</v>
      </c>
      <c r="H632" s="153" t="n">
        <v>220</v>
      </c>
      <c r="I632" s="155" t="str">
        <v>SW</v>
      </c>
      <c r="J632" s="153" t="n">
        <v>40</v>
      </c>
      <c r="K632" s="155" t="str">
        <v>NE</v>
      </c>
      <c r="L632" s="153" t="n">
        <v>15</v>
      </c>
      <c r="M632" s="153" t="n">
        <f>IF(F632="Accepted",L632*1.150779448,"")</f>
        <v>17.261691719999998</v>
      </c>
      <c r="N632" s="153" t="n">
        <v>22</v>
      </c>
      <c r="O632" s="163"/>
      <c r="P632" s="153" t="n">
        <f>IF(F632&lt;&gt;"Accepted","",IF(AND(N632="",O632=""),"",MAX(N632,O632)*1.150779448))</f>
        <v>25.317147856</v>
      </c>
      <c r="Q632" s="175" t="str">
        <v>KEDW 282255Z 22015G22KT 80SM SCT250 31/M09 A2991 RMK AO2A SLP109 T03121087</v>
      </c>
    </row>
    <row r="633" hidden="0">
      <c r="A633" s="150" t="str">
        <v>2026-03-29 00:00 UTC</v>
      </c>
      <c r="B633" s="155" t="str">
        <v>2026-03-29 00:55 UTC</v>
      </c>
      <c r="C633" s="155" t="str">
        <v>2026-03-28 17:55 PDT</v>
      </c>
      <c r="D633" s="155" t="str">
        <v>2026-03-28</v>
      </c>
      <c r="E633" s="155" t="str">
        <v>March</v>
      </c>
      <c r="F633" s="154" t="str">
        <v>Accepted</v>
      </c>
      <c r="G633" s="155" t="str">
        <v>240</v>
      </c>
      <c r="H633" s="153" t="n">
        <v>240</v>
      </c>
      <c r="I633" s="155" t="str">
        <v>SW</v>
      </c>
      <c r="J633" s="153" t="n">
        <v>60</v>
      </c>
      <c r="K633" s="155" t="str">
        <v>NE</v>
      </c>
      <c r="L633" s="153" t="n">
        <v>18</v>
      </c>
      <c r="M633" s="153" t="n">
        <f>IF(F633="Accepted",L633*1.150779448,"")</f>
        <v>20.714030064</v>
      </c>
      <c r="N633" s="153" t="n">
        <v>25</v>
      </c>
      <c r="O633" s="163"/>
      <c r="P633" s="153" t="n">
        <f>IF(F633&lt;&gt;"Accepted","",IF(AND(N633="",O633=""),"",MAX(N633,O633)*1.150779448))</f>
        <v>28.7694862</v>
      </c>
      <c r="Q633" s="175" t="str">
        <v>KEDW 290055Z 24018G25KT 80SM SCT250 29/M04 A2991 RMK AO2A SLP113 T02861036</v>
      </c>
    </row>
    <row r="634" hidden="0">
      <c r="A634" s="150" t="str">
        <v>2026-03-29 01:00 UTC</v>
      </c>
      <c r="B634" s="155" t="str">
        <v>2026-03-29 01:55 UTC</v>
      </c>
      <c r="C634" s="155" t="str">
        <v>2026-03-28 18:55 PDT</v>
      </c>
      <c r="D634" s="155" t="str">
        <v>2026-03-28</v>
      </c>
      <c r="E634" s="155" t="str">
        <v>March</v>
      </c>
      <c r="F634" s="154" t="str">
        <v>Accepted</v>
      </c>
      <c r="G634" s="155" t="str">
        <v>240</v>
      </c>
      <c r="H634" s="153" t="n">
        <v>240</v>
      </c>
      <c r="I634" s="155" t="str">
        <v>SW</v>
      </c>
      <c r="J634" s="153" t="n">
        <v>60</v>
      </c>
      <c r="K634" s="155" t="str">
        <v>NE</v>
      </c>
      <c r="L634" s="153" t="n">
        <v>17</v>
      </c>
      <c r="M634" s="153" t="n">
        <f>IF(F634="Accepted",L634*1.150779448,"")</f>
        <v>19.563250616</v>
      </c>
      <c r="N634" s="163"/>
      <c r="O634" s="163"/>
      <c r="P634" s="163" t="str">
        <f>IF(F634&lt;&gt;"Accepted","",IF(AND(N634="",O634=""),"",MAX(N634,O634)*1.150779448))</f>
      </c>
      <c r="Q634" s="175" t="str">
        <v>KEDW 290155Z AUTO 24017KT 10SM CLR 26/M00 A2992 RMK AO2 SLP118 T02561005 $</v>
      </c>
    </row>
    <row r="635" hidden="0">
      <c r="A635" s="150" t="str">
        <v>2026-03-29 02:00 UTC</v>
      </c>
      <c r="B635" s="155" t="str">
        <v>2026-03-29 02:55 UTC</v>
      </c>
      <c r="C635" s="155" t="str">
        <v>2026-03-28 19:55 PDT</v>
      </c>
      <c r="D635" s="155" t="str">
        <v>2026-03-28</v>
      </c>
      <c r="E635" s="155" t="str">
        <v>March</v>
      </c>
      <c r="F635" s="154" t="str">
        <v>Accepted</v>
      </c>
      <c r="G635" s="155" t="str">
        <v>240</v>
      </c>
      <c r="H635" s="153" t="n">
        <v>240</v>
      </c>
      <c r="I635" s="155" t="str">
        <v>SW</v>
      </c>
      <c r="J635" s="153" t="n">
        <v>60</v>
      </c>
      <c r="K635" s="155" t="str">
        <v>NE</v>
      </c>
      <c r="L635" s="153" t="n">
        <v>10</v>
      </c>
      <c r="M635" s="153" t="n">
        <f>IF(F635="Accepted",L635*1.150779448,"")</f>
        <v>11.50779448</v>
      </c>
      <c r="N635" s="163"/>
      <c r="O635" s="163"/>
      <c r="P635" s="163" t="str">
        <f>IF(F635&lt;&gt;"Accepted","",IF(AND(N635="",O635=""),"",MAX(N635,O635)*1.150779448))</f>
      </c>
      <c r="Q635" s="175" t="str">
        <v>KEDW 290255Z AUTO 24010KT 10SM CLR 23/05 A2994 RMK AO2 SLP125 T02300045 53012 $</v>
      </c>
    </row>
    <row r="636" hidden="0">
      <c r="A636" s="150" t="str">
        <v>2026-03-29 04:00 UTC</v>
      </c>
      <c r="B636" s="155" t="str">
        <v>2026-03-29 04:55 UTC</v>
      </c>
      <c r="C636" s="155" t="str">
        <v>2026-03-28 21:55 PDT</v>
      </c>
      <c r="D636" s="155" t="str">
        <v>2026-03-28</v>
      </c>
      <c r="E636" s="155" t="str">
        <v>March</v>
      </c>
      <c r="F636" s="154" t="str">
        <v>Accepted</v>
      </c>
      <c r="G636" s="155" t="str">
        <v>230</v>
      </c>
      <c r="H636" s="153" t="n">
        <v>230</v>
      </c>
      <c r="I636" s="155" t="str">
        <v>SW</v>
      </c>
      <c r="J636" s="153" t="n">
        <v>50</v>
      </c>
      <c r="K636" s="155" t="str">
        <v>NE</v>
      </c>
      <c r="L636" s="153" t="n">
        <v>11</v>
      </c>
      <c r="M636" s="153" t="n">
        <f>IF(F636="Accepted",L636*1.150779448,"")</f>
        <v>12.658573928</v>
      </c>
      <c r="N636" s="163"/>
      <c r="O636" s="163"/>
      <c r="P636" s="163" t="str">
        <f>IF(F636&lt;&gt;"Accepted","",IF(AND(N636="",O636=""),"",MAX(N636,O636)*1.150779448))</f>
      </c>
      <c r="Q636" s="175" t="str">
        <v>KEDW 290455Z AUTO 23011KT 10SM CLR 20/05 A2998 RMK AO2 SLP133 T02000045 $</v>
      </c>
    </row>
    <row r="637" hidden="0">
      <c r="A637" s="150" t="str">
        <v>2026-03-29 05:00 UTC</v>
      </c>
      <c r="B637" s="155" t="str">
        <v>2026-03-29 05:55 UTC</v>
      </c>
      <c r="C637" s="155" t="str">
        <v>2026-03-28 22:55 PDT</v>
      </c>
      <c r="D637" s="155" t="str">
        <v>2026-03-28</v>
      </c>
      <c r="E637" s="155" t="str">
        <v>March</v>
      </c>
      <c r="F637" s="154" t="str">
        <v>Accepted</v>
      </c>
      <c r="G637" s="155" t="str">
        <v>230</v>
      </c>
      <c r="H637" s="153" t="n">
        <v>230</v>
      </c>
      <c r="I637" s="155" t="str">
        <v>SW</v>
      </c>
      <c r="J637" s="153" t="n">
        <v>50</v>
      </c>
      <c r="K637" s="155" t="str">
        <v>NE</v>
      </c>
      <c r="L637" s="153" t="n">
        <v>9</v>
      </c>
      <c r="M637" s="153" t="n">
        <f>IF(F637="Accepted",L637*1.150779448,"")</f>
        <v>10.357015032</v>
      </c>
      <c r="N637" s="163"/>
      <c r="O637" s="163"/>
      <c r="P637" s="163" t="str">
        <f>IF(F637&lt;&gt;"Accepted","",IF(AND(N637="",O637=""),"",MAX(N637,O637)*1.150779448))</f>
      </c>
      <c r="Q637" s="175" t="str">
        <v>KEDW 290555Z AUTO 23009KT 10SM CLR 19/05 A2997 RMK AO2 SLP129 T01870045 10300 20187 50011 $</v>
      </c>
    </row>
    <row r="638" hidden="0">
      <c r="A638" s="150" t="str">
        <v>2026-03-29 06:00 UTC</v>
      </c>
      <c r="B638" s="155" t="str">
        <v>2026-03-29 06:55 UTC</v>
      </c>
      <c r="C638" s="155" t="str">
        <v>2026-03-28 23:55 PDT</v>
      </c>
      <c r="D638" s="155" t="str">
        <v>2026-03-28</v>
      </c>
      <c r="E638" s="155" t="str">
        <v>March</v>
      </c>
      <c r="F638" s="154" t="str">
        <v>Accepted</v>
      </c>
      <c r="G638" s="155" t="str">
        <v>220</v>
      </c>
      <c r="H638" s="153" t="n">
        <v>220</v>
      </c>
      <c r="I638" s="155" t="str">
        <v>SW</v>
      </c>
      <c r="J638" s="153" t="n">
        <v>40</v>
      </c>
      <c r="K638" s="155" t="str">
        <v>NE</v>
      </c>
      <c r="L638" s="153" t="n">
        <v>12</v>
      </c>
      <c r="M638" s="153" t="n">
        <f>IF(F638="Accepted",L638*1.150779448,"")</f>
        <v>13.809353376</v>
      </c>
      <c r="N638" s="163"/>
      <c r="O638" s="163"/>
      <c r="P638" s="163" t="str">
        <f>IF(F638&lt;&gt;"Accepted","",IF(AND(N638="",O638=""),"",MAX(N638,O638)*1.150779448))</f>
      </c>
      <c r="Q638" s="175" t="str">
        <v>KEDW 290655Z AUTO 22012KT 10SM CLR 18/03 A2997 RMK AO2 SLP129 T01820033 $</v>
      </c>
    </row>
    <row r="639" hidden="0">
      <c r="A639" s="150" t="str">
        <v>2026-03-29 07:00 UTC</v>
      </c>
      <c r="B639" s="155" t="str">
        <v>2026-03-29 07:55 UTC</v>
      </c>
      <c r="C639" s="155" t="str">
        <v>2026-03-29 00:55 PDT</v>
      </c>
      <c r="D639" s="155" t="str">
        <v>2026-03-29</v>
      </c>
      <c r="E639" s="155" t="str">
        <v>March</v>
      </c>
      <c r="F639" s="154" t="str">
        <v>Accepted</v>
      </c>
      <c r="G639" s="155" t="str">
        <v>220</v>
      </c>
      <c r="H639" s="153" t="n">
        <v>220</v>
      </c>
      <c r="I639" s="155" t="str">
        <v>SW</v>
      </c>
      <c r="J639" s="153" t="n">
        <v>40</v>
      </c>
      <c r="K639" s="155" t="str">
        <v>NE</v>
      </c>
      <c r="L639" s="153" t="n">
        <v>12</v>
      </c>
      <c r="M639" s="153" t="n">
        <f>IF(F639="Accepted",L639*1.150779448,"")</f>
        <v>13.809353376</v>
      </c>
      <c r="N639" s="163"/>
      <c r="O639" s="163"/>
      <c r="P639" s="163" t="str">
        <f>IF(F639&lt;&gt;"Accepted","",IF(AND(N639="",O639=""),"",MAX(N639,O639)*1.150779448))</f>
      </c>
      <c r="Q639" s="175" t="str">
        <v>KEDW 290755Z AUTO 22012KT 10SM CLR 16/04 A2996 RMK AO2 SLP125 T01570035 403150090 $</v>
      </c>
    </row>
    <row r="640" hidden="0">
      <c r="A640" s="150" t="str">
        <v>2026-03-29 09:00 UTC</v>
      </c>
      <c r="B640" s="155" t="str">
        <v>2026-03-29 09:55 UTC</v>
      </c>
      <c r="C640" s="155" t="str">
        <v>2026-03-29 02:55 PDT</v>
      </c>
      <c r="D640" s="155" t="str">
        <v>2026-03-29</v>
      </c>
      <c r="E640" s="155" t="str">
        <v>March</v>
      </c>
      <c r="F640" s="154" t="str">
        <v>Accepted</v>
      </c>
      <c r="G640" s="155" t="str">
        <v>220</v>
      </c>
      <c r="H640" s="153" t="n">
        <v>220</v>
      </c>
      <c r="I640" s="155" t="str">
        <v>SW</v>
      </c>
      <c r="J640" s="153" t="n">
        <v>40</v>
      </c>
      <c r="K640" s="155" t="str">
        <v>NE</v>
      </c>
      <c r="L640" s="153" t="n">
        <v>12</v>
      </c>
      <c r="M640" s="153" t="n">
        <f>IF(F640="Accepted",L640*1.150779448,"")</f>
        <v>13.809353376</v>
      </c>
      <c r="N640" s="163"/>
      <c r="O640" s="163"/>
      <c r="P640" s="163" t="str">
        <f>IF(F640&lt;&gt;"Accepted","",IF(AND(N640="",O640=""),"",MAX(N640,O640)*1.150779448))</f>
      </c>
      <c r="Q640" s="175" t="str">
        <v>KEDW 290955Z AUTO 22012KT 10SM CLR 16/04 A2994 RMK AO2 SLP117 T01550039 $</v>
      </c>
    </row>
    <row r="641" hidden="0">
      <c r="A641" s="150" t="str">
        <v>2026-03-29 22:00 UTC</v>
      </c>
      <c r="B641" s="155" t="str">
        <v>2026-03-29 22:55 UTC</v>
      </c>
      <c r="C641" s="155" t="str">
        <v>2026-03-29 15:55 PDT</v>
      </c>
      <c r="D641" s="155" t="str">
        <v>2026-03-29</v>
      </c>
      <c r="E641" s="155" t="str">
        <v>March</v>
      </c>
      <c r="F641" s="154" t="str">
        <v>Accepted</v>
      </c>
      <c r="G641" s="155" t="str">
        <v>250</v>
      </c>
      <c r="H641" s="153" t="n">
        <v>250</v>
      </c>
      <c r="I641" s="155" t="str">
        <v>W</v>
      </c>
      <c r="J641" s="153" t="n">
        <v>70</v>
      </c>
      <c r="K641" s="155" t="str">
        <v>E</v>
      </c>
      <c r="L641" s="153" t="n">
        <v>17</v>
      </c>
      <c r="M641" s="153" t="n">
        <f>IF(F641="Accepted",L641*1.150779448,"")</f>
        <v>19.563250616</v>
      </c>
      <c r="N641" s="153" t="n">
        <v>22</v>
      </c>
      <c r="O641" s="163"/>
      <c r="P641" s="153" t="n">
        <f>IF(F641&lt;&gt;"Accepted","",IF(AND(N641="",O641=""),"",MAX(N641,O641)*1.150779448))</f>
        <v>25.317147856</v>
      </c>
      <c r="Q641" s="175" t="str">
        <v>KEDW 292255Z 25017G22KT 70SM FEW190 31/M24 A2990 RMK AO2A SLP106 T03141236 METAR RJOI 292256Z 36003KT 9999 FEW030 BKN250 13/06 A3009 RMK AO2A SLP190 T01280061 METAR FJDG 292255Z 26009KT 9999 FEW020 SCT080 BKN220 28/23 A2975 RMK SLP071 T02780233 NNNN META</v>
      </c>
    </row>
    <row r="642" hidden="0">
      <c r="A642" s="150" t="str">
        <v>2026-03-30 02:00 UTC</v>
      </c>
      <c r="B642" s="155" t="str">
        <v>2026-03-30 02:55 UTC</v>
      </c>
      <c r="C642" s="155" t="str">
        <v>2026-03-29 19:55 PDT</v>
      </c>
      <c r="D642" s="155" t="str">
        <v>2026-03-29</v>
      </c>
      <c r="E642" s="155" t="str">
        <v>March</v>
      </c>
      <c r="F642" s="154" t="str">
        <v>Accepted</v>
      </c>
      <c r="G642" s="155" t="str">
        <v>230</v>
      </c>
      <c r="H642" s="153" t="n">
        <v>230</v>
      </c>
      <c r="I642" s="155" t="str">
        <v>SW</v>
      </c>
      <c r="J642" s="153" t="n">
        <v>50</v>
      </c>
      <c r="K642" s="155" t="str">
        <v>NE</v>
      </c>
      <c r="L642" s="153" t="n">
        <v>10</v>
      </c>
      <c r="M642" s="153" t="n">
        <f>IF(F642="Accepted",L642*1.150779448,"")</f>
        <v>11.50779448</v>
      </c>
      <c r="N642" s="163"/>
      <c r="O642" s="163"/>
      <c r="P642" s="163" t="str">
        <f>IF(F642&lt;&gt;"Accepted","",IF(AND(N642="",O642=""),"",MAX(N642,O642)*1.150779448))</f>
      </c>
      <c r="Q642" s="175" t="str">
        <v>KEDW 300255Z AUTO 23010KT 10SM CLR 23/M10 A2992 RMK AO2 SLP118 T02271105 53009 $</v>
      </c>
    </row>
    <row r="643" hidden="0">
      <c r="A643" s="150" t="str">
        <v>2026-03-30 06:00 UTC</v>
      </c>
      <c r="B643" s="155" t="str">
        <v>2026-03-30 06:55 UTC</v>
      </c>
      <c r="C643" s="155" t="str">
        <v>2026-03-29 23:55 PDT</v>
      </c>
      <c r="D643" s="155" t="str">
        <v>2026-03-29</v>
      </c>
      <c r="E643" s="155" t="str">
        <v>March</v>
      </c>
      <c r="F643" s="154" t="str">
        <v>Accepted</v>
      </c>
      <c r="G643" s="155" t="str">
        <v>230</v>
      </c>
      <c r="H643" s="153" t="n">
        <v>230</v>
      </c>
      <c r="I643" s="155" t="str">
        <v>SW</v>
      </c>
      <c r="J643" s="153" t="n">
        <v>50</v>
      </c>
      <c r="K643" s="155" t="str">
        <v>NE</v>
      </c>
      <c r="L643" s="153" t="n">
        <v>9</v>
      </c>
      <c r="M643" s="153" t="n">
        <f>IF(F643="Accepted",L643*1.150779448,"")</f>
        <v>10.357015032</v>
      </c>
      <c r="N643" s="163"/>
      <c r="O643" s="163"/>
      <c r="P643" s="163" t="str">
        <f>IF(F643&lt;&gt;"Accepted","",IF(AND(N643="",O643=""),"",MAX(N643,O643)*1.150779448))</f>
      </c>
      <c r="Q643" s="175" t="str">
        <v>KEDW 300655Z AUTO 23009KT 10SM CLR 18/03 A2994 RMK AO2 SLP118 T01770028 $</v>
      </c>
    </row>
    <row r="644" hidden="0">
      <c r="A644" s="150" t="str">
        <v>2026-03-30 09:00 UTC</v>
      </c>
      <c r="B644" s="155" t="str">
        <v>2026-03-30 09:55 UTC</v>
      </c>
      <c r="C644" s="155" t="str">
        <v>2026-03-30 02:55 PDT</v>
      </c>
      <c r="D644" s="155" t="str">
        <v>2026-03-30</v>
      </c>
      <c r="E644" s="155" t="str">
        <v>March</v>
      </c>
      <c r="F644" s="154" t="str">
        <v>Accepted</v>
      </c>
      <c r="G644" s="155" t="str">
        <v>280</v>
      </c>
      <c r="H644" s="153" t="n">
        <v>280</v>
      </c>
      <c r="I644" s="155" t="str">
        <v>W</v>
      </c>
      <c r="J644" s="153" t="n">
        <v>100</v>
      </c>
      <c r="K644" s="155" t="str">
        <v>E</v>
      </c>
      <c r="L644" s="153" t="n">
        <v>6</v>
      </c>
      <c r="M644" s="153" t="n">
        <f>IF(F644="Accepted",L644*1.150779448,"")</f>
        <v>6.904676688</v>
      </c>
      <c r="N644" s="163"/>
      <c r="O644" s="163"/>
      <c r="P644" s="163" t="str">
        <f>IF(F644&lt;&gt;"Accepted","",IF(AND(N644="",O644=""),"",MAX(N644,O644)*1.150779448))</f>
      </c>
      <c r="Q644" s="175" t="str">
        <v>KEDW 300955Z AUTO 28006KT 10SM CLR 16/M01 A2994 RMK AO2 SLP117 T01551011 $</v>
      </c>
    </row>
    <row r="645" hidden="0">
      <c r="A645" s="150" t="str">
        <v>2026-03-30 11:00 UTC</v>
      </c>
      <c r="B645" s="155" t="str">
        <v>2026-03-30 11:55 UTC</v>
      </c>
      <c r="C645" s="155" t="str">
        <v>2026-03-30 04:55 PDT</v>
      </c>
      <c r="D645" s="155" t="str">
        <v>2026-03-30</v>
      </c>
      <c r="E645" s="155" t="str">
        <v>March</v>
      </c>
      <c r="F645" s="154" t="str">
        <v>Accepted</v>
      </c>
      <c r="G645" s="155" t="str">
        <v>220</v>
      </c>
      <c r="H645" s="153" t="n">
        <v>220</v>
      </c>
      <c r="I645" s="155" t="str">
        <v>SW</v>
      </c>
      <c r="J645" s="153" t="n">
        <v>40</v>
      </c>
      <c r="K645" s="155" t="str">
        <v>NE</v>
      </c>
      <c r="L645" s="153" t="n">
        <v>9</v>
      </c>
      <c r="M645" s="153" t="n">
        <f>IF(F645="Accepted",L645*1.150779448,"")</f>
        <v>10.357015032</v>
      </c>
      <c r="N645" s="163"/>
      <c r="O645" s="163"/>
      <c r="P645" s="163" t="str">
        <f>IF(F645&lt;&gt;"Accepted","",IF(AND(N645="",O645=""),"",MAX(N645,O645)*1.150779448))</f>
      </c>
      <c r="Q645" s="175" t="str">
        <v>KEDW 301155Z AUTO 22009KT 10SM CLR 11/00 A2992 RMK AO2 SLP114 T01080002 10187 20108 57004 $</v>
      </c>
    </row>
    <row r="646" hidden="0">
      <c r="A646" s="150" t="str">
        <v>2026-03-30 12:00 UTC</v>
      </c>
      <c r="B646" s="155" t="str">
        <v>2026-03-30 12:55 UTC</v>
      </c>
      <c r="C646" s="155" t="str">
        <v>2026-03-30 05:55 PDT</v>
      </c>
      <c r="D646" s="155" t="str">
        <v>2026-03-30</v>
      </c>
      <c r="E646" s="155" t="str">
        <v>March</v>
      </c>
      <c r="F646" s="154" t="str">
        <v>Accepted</v>
      </c>
      <c r="G646" s="155" t="str">
        <v>200</v>
      </c>
      <c r="H646" s="153" t="n">
        <v>200</v>
      </c>
      <c r="I646" s="155" t="str">
        <v>S</v>
      </c>
      <c r="J646" s="153" t="n">
        <v>20</v>
      </c>
      <c r="K646" s="155" t="str">
        <v>N</v>
      </c>
      <c r="L646" s="153" t="n">
        <v>6</v>
      </c>
      <c r="M646" s="153" t="n">
        <f>IF(F646="Accepted",L646*1.150779448,"")</f>
        <v>6.904676688</v>
      </c>
      <c r="N646" s="163"/>
      <c r="O646" s="163"/>
      <c r="P646" s="163" t="str">
        <f>IF(F646&lt;&gt;"Accepted","",IF(AND(N646="",O646=""),"",MAX(N646,O646)*1.150779448))</f>
      </c>
      <c r="Q646" s="175" t="str">
        <v>KEDW 301255Z 20006KT 40SM FEW300 12/01 A2992 RMK AO2A SLP114 T01170010</v>
      </c>
    </row>
    <row r="647" hidden="0">
      <c r="A647" s="150" t="str">
        <v>2026-03-30 13:00 UTC</v>
      </c>
      <c r="B647" s="155" t="str">
        <v>2026-03-30 13:55 UTC</v>
      </c>
      <c r="C647" s="155" t="str">
        <v>2026-03-30 06:55 PDT</v>
      </c>
      <c r="D647" s="155" t="str">
        <v>2026-03-30</v>
      </c>
      <c r="E647" s="155" t="str">
        <v>March</v>
      </c>
      <c r="F647" s="154" t="str">
        <v>Accepted</v>
      </c>
      <c r="G647" s="155" t="str">
        <v>190</v>
      </c>
      <c r="H647" s="153" t="n">
        <v>190</v>
      </c>
      <c r="I647" s="155" t="str">
        <v>S</v>
      </c>
      <c r="J647" s="153" t="n">
        <v>10</v>
      </c>
      <c r="K647" s="155" t="str">
        <v>N</v>
      </c>
      <c r="L647" s="153" t="n">
        <v>9</v>
      </c>
      <c r="M647" s="153" t="n">
        <f>IF(F647="Accepted",L647*1.150779448,"")</f>
        <v>10.357015032</v>
      </c>
      <c r="N647" s="163"/>
      <c r="O647" s="163"/>
      <c r="P647" s="163" t="str">
        <f>IF(F647&lt;&gt;"Accepted","",IF(AND(N647="",O647=""),"",MAX(N647,O647)*1.150779448))</f>
      </c>
      <c r="Q647" s="175" t="str">
        <v>KEDW 301355Z 19009KT 50SM SCT240 12/01 A2992 RMK AO2A SLP116 T01180011</v>
      </c>
    </row>
    <row r="648" hidden="0">
      <c r="A648" s="150" t="str">
        <v>2026-03-30 14:00 UTC</v>
      </c>
      <c r="B648" s="155" t="str">
        <v>2026-03-30 14:55 UTC</v>
      </c>
      <c r="C648" s="155" t="str">
        <v>2026-03-30 07:55 PDT</v>
      </c>
      <c r="D648" s="155" t="str">
        <v>2026-03-30</v>
      </c>
      <c r="E648" s="155" t="str">
        <v>March</v>
      </c>
      <c r="F648" s="154" t="str">
        <v>Accepted</v>
      </c>
      <c r="G648" s="155" t="str">
        <v>200</v>
      </c>
      <c r="H648" s="153" t="n">
        <v>200</v>
      </c>
      <c r="I648" s="155" t="str">
        <v>S</v>
      </c>
      <c r="J648" s="153" t="n">
        <v>20</v>
      </c>
      <c r="K648" s="155" t="str">
        <v>N</v>
      </c>
      <c r="L648" s="153" t="n">
        <v>6</v>
      </c>
      <c r="M648" s="153" t="n">
        <f>IF(F648="Accepted",L648*1.150779448,"")</f>
        <v>6.904676688</v>
      </c>
      <c r="N648" s="163"/>
      <c r="O648" s="163"/>
      <c r="P648" s="163" t="str">
        <f>IF(F648&lt;&gt;"Accepted","",IF(AND(N648="",O648=""),"",MAX(N648,O648)*1.150779448))</f>
      </c>
      <c r="Q648" s="175" t="str">
        <v>KEDW 301455Z 20006KT 50SM BKN250 14/01 A2994 RMK AO2A SLP125 T01350008 53006</v>
      </c>
    </row>
    <row r="649" hidden="0">
      <c r="A649" s="150" t="str">
        <v>2026-03-30 15:00 UTC</v>
      </c>
      <c r="B649" s="155" t="str">
        <v>2026-03-30 15:55 UTC</v>
      </c>
      <c r="C649" s="155" t="str">
        <v>2026-03-30 08:55 PDT</v>
      </c>
      <c r="D649" s="155" t="str">
        <v>2026-03-30</v>
      </c>
      <c r="E649" s="155" t="str">
        <v>March</v>
      </c>
      <c r="F649" s="154" t="str">
        <v>Accepted</v>
      </c>
      <c r="G649" s="155" t="str">
        <v>210</v>
      </c>
      <c r="H649" s="153" t="n">
        <v>210</v>
      </c>
      <c r="I649" s="155" t="str">
        <v>SW</v>
      </c>
      <c r="J649" s="153" t="n">
        <v>30</v>
      </c>
      <c r="K649" s="155" t="str">
        <v>NE</v>
      </c>
      <c r="L649" s="153" t="n">
        <v>6</v>
      </c>
      <c r="M649" s="153" t="n">
        <f>IF(F649="Accepted",L649*1.150779448,"")</f>
        <v>6.904676688</v>
      </c>
      <c r="N649" s="163"/>
      <c r="O649" s="163"/>
      <c r="P649" s="163" t="str">
        <f>IF(F649&lt;&gt;"Accepted","",IF(AND(N649="",O649=""),"",MAX(N649,O649)*1.150779448))</f>
      </c>
      <c r="Q649" s="175" t="str">
        <v>KEDW 301555Z 21006KT 50SM BKN270 18/01 A2996 RMK AO2A SLP129 T01810007</v>
      </c>
    </row>
    <row r="650" hidden="0">
      <c r="A650" s="150" t="str">
        <v>2026-03-30 17:00 UTC</v>
      </c>
      <c r="B650" s="155" t="str">
        <v>2026-03-30 17:55 UTC</v>
      </c>
      <c r="C650" s="155" t="str">
        <v>2026-03-30 10:55 PDT</v>
      </c>
      <c r="D650" s="155" t="str">
        <v>2026-03-30</v>
      </c>
      <c r="E650" s="155" t="str">
        <v>March</v>
      </c>
      <c r="F650" s="154" t="str">
        <v>Accepted</v>
      </c>
      <c r="G650" s="155" t="str">
        <v>240</v>
      </c>
      <c r="H650" s="153" t="n">
        <v>240</v>
      </c>
      <c r="I650" s="155" t="str">
        <v>SW</v>
      </c>
      <c r="J650" s="153" t="n">
        <v>60</v>
      </c>
      <c r="K650" s="155" t="str">
        <v>NE</v>
      </c>
      <c r="L650" s="153" t="n">
        <v>10</v>
      </c>
      <c r="M650" s="153" t="n">
        <f>IF(F650="Accepted",L650*1.150779448,"")</f>
        <v>11.50779448</v>
      </c>
      <c r="N650" s="163"/>
      <c r="O650" s="163"/>
      <c r="P650" s="163" t="str">
        <f>IF(F650&lt;&gt;"Accepted","",IF(AND(N650="",O650=""),"",MAX(N650,O650)*1.150779448))</f>
      </c>
      <c r="Q650" s="175" t="str">
        <v>KEDW 301755Z 24010KT 60SM BKN270 25/M10 A2999 RMK AO2A SLP138 T02531099 10253 20110 52016</v>
      </c>
    </row>
    <row r="651" hidden="0">
      <c r="A651" s="150" t="str">
        <v>2026-03-30 18:00 UTC</v>
      </c>
      <c r="B651" s="155" t="str">
        <v>2026-03-30 18:25 UTC</v>
      </c>
      <c r="C651" s="155" t="str">
        <v>2026-03-30 11:25 PDT</v>
      </c>
      <c r="D651" s="155" t="str">
        <v>2026-03-30</v>
      </c>
      <c r="E651" s="155" t="str">
        <v>March</v>
      </c>
      <c r="F651" s="154" t="str">
        <v>Accepted</v>
      </c>
      <c r="G651" s="155" t="str">
        <v>240</v>
      </c>
      <c r="H651" s="153" t="n">
        <v>240</v>
      </c>
      <c r="I651" s="155" t="str">
        <v>SW</v>
      </c>
      <c r="J651" s="153" t="n">
        <v>60</v>
      </c>
      <c r="K651" s="155" t="str">
        <v>NE</v>
      </c>
      <c r="L651" s="153" t="n">
        <v>16</v>
      </c>
      <c r="M651" s="153" t="n">
        <f>IF(F651="Accepted",L651*1.150779448,"")</f>
        <v>18.412471168</v>
      </c>
      <c r="N651" s="153" t="n">
        <v>22</v>
      </c>
      <c r="O651" s="163"/>
      <c r="P651" s="153" t="n">
        <f>IF(F651&lt;&gt;"Accepted","",IF(AND(N651="",O651=""),"",MAX(N651,O651)*1.150779448))</f>
        <v>25.317147856</v>
      </c>
      <c r="Q651" s="175" t="str">
        <v>KEDW 301825Z 24016G22KT 60SM BKN270 28/M18 A2998 RMK AO2A SLP132</v>
      </c>
    </row>
    <row r="652" hidden="0">
      <c r="A652" s="150" t="str">
        <v>2026-03-30 19:00 UTC</v>
      </c>
      <c r="B652" s="155" t="str">
        <v>2026-03-30 19:13 UTC</v>
      </c>
      <c r="C652" s="155" t="str">
        <v>2026-03-30 12:13 PDT</v>
      </c>
      <c r="D652" s="155" t="str">
        <v>2026-03-30</v>
      </c>
      <c r="E652" s="155" t="str">
        <v>March</v>
      </c>
      <c r="F652" s="154" t="str">
        <v>Accepted</v>
      </c>
      <c r="G652" s="155" t="str">
        <v>230</v>
      </c>
      <c r="H652" s="153" t="n">
        <v>230</v>
      </c>
      <c r="I652" s="155" t="str">
        <v>SW</v>
      </c>
      <c r="J652" s="153" t="n">
        <v>50</v>
      </c>
      <c r="K652" s="155" t="str">
        <v>NE</v>
      </c>
      <c r="L652" s="153" t="n">
        <v>20</v>
      </c>
      <c r="M652" s="153" t="n">
        <f>IF(F652="Accepted",L652*1.150779448,"")</f>
        <v>23.01558896</v>
      </c>
      <c r="N652" s="153" t="n">
        <v>25</v>
      </c>
      <c r="O652" s="163"/>
      <c r="P652" s="153" t="n">
        <f>IF(F652&lt;&gt;"Accepted","",IF(AND(N652="",O652=""),"",MAX(N652,O652)*1.150779448))</f>
        <v>28.7694862</v>
      </c>
      <c r="Q652" s="175" t="str">
        <v>KEDW 301913Z 23020G25KT 50SM BKN240 28/M26 A2997 RMK SLP129 $</v>
      </c>
    </row>
    <row r="653" hidden="0">
      <c r="A653" s="150" t="str">
        <v>2026-03-30 21:00 UTC</v>
      </c>
      <c r="B653" s="155" t="str">
        <v>2026-03-30 21:55 UTC</v>
      </c>
      <c r="C653" s="155" t="str">
        <v>2026-03-30 14:55 PDT</v>
      </c>
      <c r="D653" s="155" t="str">
        <v>2026-03-30</v>
      </c>
      <c r="E653" s="155" t="str">
        <v>March</v>
      </c>
      <c r="F653" s="154" t="str">
        <v>Accepted</v>
      </c>
      <c r="G653" s="155" t="str">
        <v>230</v>
      </c>
      <c r="H653" s="153" t="n">
        <v>230</v>
      </c>
      <c r="I653" s="155" t="str">
        <v>SW</v>
      </c>
      <c r="J653" s="153" t="n">
        <v>50</v>
      </c>
      <c r="K653" s="155" t="str">
        <v>NE</v>
      </c>
      <c r="L653" s="153" t="n">
        <v>17</v>
      </c>
      <c r="M653" s="153" t="n">
        <f>IF(F653="Accepted",L653*1.150779448,"")</f>
        <v>19.563250616</v>
      </c>
      <c r="N653" s="153" t="n">
        <v>27</v>
      </c>
      <c r="O653" s="153" t="n">
        <v>30</v>
      </c>
      <c r="P653" s="153" t="n">
        <f>IF(F653&lt;&gt;"Accepted","",IF(AND(N653="",O653=""),"",MAX(N653,O653)*1.150779448))</f>
        <v>34.523383439999996</v>
      </c>
      <c r="Q653" s="175" t="str">
        <v>KEDW 302155Z 23017G27KT 50SM BKN250 29/M09 A2992 RMK AO2A PK WND 22030/45 SLP112 T02881088</v>
      </c>
    </row>
    <row r="654" hidden="0">
      <c r="A654" s="150" t="str">
        <v>2026-03-30 23:00 UTC</v>
      </c>
      <c r="B654" s="155" t="str">
        <v>2026-03-30 23:55 UTC</v>
      </c>
      <c r="C654" s="155" t="str">
        <v>2026-03-30 16:55 PDT</v>
      </c>
      <c r="D654" s="155" t="str">
        <v>2026-03-30</v>
      </c>
      <c r="E654" s="155" t="str">
        <v>March</v>
      </c>
      <c r="F654" s="154" t="str">
        <v>Accepted</v>
      </c>
      <c r="G654" s="155" t="str">
        <v>230</v>
      </c>
      <c r="H654" s="153" t="n">
        <v>230</v>
      </c>
      <c r="I654" s="155" t="str">
        <v>SW</v>
      </c>
      <c r="J654" s="153" t="n">
        <v>50</v>
      </c>
      <c r="K654" s="155" t="str">
        <v>NE</v>
      </c>
      <c r="L654" s="153" t="n">
        <v>18</v>
      </c>
      <c r="M654" s="153" t="n">
        <f>IF(F654="Accepted",L654*1.150779448,"")</f>
        <v>20.714030064</v>
      </c>
      <c r="N654" s="153" t="n">
        <v>22</v>
      </c>
      <c r="O654" s="153" t="n">
        <v>27</v>
      </c>
      <c r="P654" s="153" t="n">
        <f>IF(F654&lt;&gt;"Accepted","",IF(AND(N654="",O654=""),"",MAX(N654,O654)*1.150779448))</f>
        <v>31.071045096</v>
      </c>
      <c r="Q654" s="175" t="str">
        <v>KEDW 302355Z 23018G22KT 60SM BKN220 27/M06 A2990 RMK AO2A PK WND 22027/2259 SLP109 T02681061 10292 20254 57012</v>
      </c>
    </row>
    <row r="655" hidden="0">
      <c r="A655" s="150" t="str">
        <v>2026-03-31 03:00 UTC</v>
      </c>
      <c r="B655" s="155" t="str">
        <v>2026-03-31 03:10 UTC</v>
      </c>
      <c r="C655" s="155" t="str">
        <v>2026-03-30 20:10 PDT</v>
      </c>
      <c r="D655" s="155" t="str">
        <v>2026-03-30</v>
      </c>
      <c r="E655" s="155" t="str">
        <v>March</v>
      </c>
      <c r="F655" s="154" t="str">
        <v>Accepted</v>
      </c>
      <c r="G655" s="155" t="str">
        <v>240</v>
      </c>
      <c r="H655" s="153" t="n">
        <v>240</v>
      </c>
      <c r="I655" s="155" t="str">
        <v>SW</v>
      </c>
      <c r="J655" s="153" t="n">
        <v>60</v>
      </c>
      <c r="K655" s="155" t="str">
        <v>NE</v>
      </c>
      <c r="L655" s="153" t="n">
        <v>14</v>
      </c>
      <c r="M655" s="153" t="n">
        <f>IF(F655="Accepted",L655*1.150779448,"")</f>
        <v>16.110912272</v>
      </c>
      <c r="N655" s="163"/>
      <c r="O655" s="163"/>
      <c r="P655" s="163" t="str">
        <f>IF(F655&lt;&gt;"Accepted","",IF(AND(N655="",O655=""),"",MAX(N655,O655)*1.150779448))</f>
      </c>
      <c r="Q655" s="175" t="str">
        <v>KEDW 310310Z COR 24014KT 40SM BKN180 21/01 A2993 RMK AO2A SLP121 COR 0321</v>
      </c>
    </row>
    <row r="656" hidden="0">
      <c r="A656" s="150" t="str">
        <v>2026-03-31 05:00 UTC</v>
      </c>
      <c r="B656" s="155" t="str">
        <v>2026-03-31 05:55 UTC</v>
      </c>
      <c r="C656" s="155" t="str">
        <v>2026-03-30 22:55 PDT</v>
      </c>
      <c r="D656" s="155" t="str">
        <v>2026-03-30</v>
      </c>
      <c r="E656" s="155" t="str">
        <v>March</v>
      </c>
      <c r="F656" s="154" t="str">
        <v>Accepted</v>
      </c>
      <c r="G656" s="155" t="str">
        <v>230</v>
      </c>
      <c r="H656" s="153" t="n">
        <v>230</v>
      </c>
      <c r="I656" s="155" t="str">
        <v>SW</v>
      </c>
      <c r="J656" s="153" t="n">
        <v>50</v>
      </c>
      <c r="K656" s="155" t="str">
        <v>NE</v>
      </c>
      <c r="L656" s="153" t="n">
        <v>8</v>
      </c>
      <c r="M656" s="153" t="n">
        <f>IF(F656="Accepted",L656*1.150779448,"")</f>
        <v>9.206235584</v>
      </c>
      <c r="N656" s="163"/>
      <c r="O656" s="163"/>
      <c r="P656" s="163" t="str">
        <f>IF(F656&lt;&gt;"Accepted","",IF(AND(N656="",O656=""),"",MAX(N656,O656)*1.150779448))</f>
      </c>
      <c r="Q656" s="175" t="str">
        <v>KEDW 310555Z AUTO 23008KT 10SM CLR 18/02 A2994 RMK AO2 SLP119 T01780021 10267 20178 50004 $</v>
      </c>
    </row>
    <row r="657" hidden="0">
      <c r="A657" s="150" t="str">
        <v>2026-03-31 06:00 UTC</v>
      </c>
      <c r="B657" s="155" t="str">
        <v>2026-03-31 06:55 UTC</v>
      </c>
      <c r="C657" s="155" t="str">
        <v>2026-03-30 23:55 PDT</v>
      </c>
      <c r="D657" s="155" t="str">
        <v>2026-03-30</v>
      </c>
      <c r="E657" s="155" t="str">
        <v>March</v>
      </c>
      <c r="F657" s="154" t="str">
        <v>Accepted</v>
      </c>
      <c r="G657" s="155" t="str">
        <v>250</v>
      </c>
      <c r="H657" s="153" t="n">
        <v>250</v>
      </c>
      <c r="I657" s="155" t="str">
        <v>W</v>
      </c>
      <c r="J657" s="153" t="n">
        <v>70</v>
      </c>
      <c r="K657" s="155" t="str">
        <v>E</v>
      </c>
      <c r="L657" s="153" t="n">
        <v>10</v>
      </c>
      <c r="M657" s="153" t="n">
        <f>IF(F657="Accepted",L657*1.150779448,"")</f>
        <v>11.50779448</v>
      </c>
      <c r="N657" s="163"/>
      <c r="O657" s="163"/>
      <c r="P657" s="163" t="str">
        <f>IF(F657&lt;&gt;"Accepted","",IF(AND(N657="",O657=""),"",MAX(N657,O657)*1.150779448))</f>
      </c>
      <c r="Q657" s="175" t="str">
        <v>KEDW 310655Z AUTO 25010KT 10SM CLR 18/M00 A2994 RMK AO2 SLP118 T01831005 $</v>
      </c>
    </row>
    <row r="658" hidden="0">
      <c r="A658" s="150" t="str">
        <v>2026-03-31 07:00 UTC</v>
      </c>
      <c r="B658" s="155" t="str">
        <v>2026-03-31 07:55 UTC</v>
      </c>
      <c r="C658" s="155" t="str">
        <v>2026-03-31 00:55 PDT</v>
      </c>
      <c r="D658" s="155" t="str">
        <v>2026-03-31</v>
      </c>
      <c r="E658" s="155" t="str">
        <v>March</v>
      </c>
      <c r="F658" s="154" t="str">
        <v>Accepted</v>
      </c>
      <c r="G658" s="155" t="str">
        <v>000</v>
      </c>
      <c r="H658" s="153" t="n">
        <v>0</v>
      </c>
      <c r="I658" s="155" t="str">
        <v>Calm</v>
      </c>
      <c r="J658" s="153" t="n">
        <v>180</v>
      </c>
      <c r="K658" s="155" t="str">
        <v>Calm</v>
      </c>
      <c r="L658" s="153" t="n">
        <v>0</v>
      </c>
      <c r="M658" s="153" t="n">
        <f>IF(F658="Accepted",L658*1.150779448,"")</f>
        <v>0</v>
      </c>
      <c r="N658" s="163"/>
      <c r="O658" s="163"/>
      <c r="P658" s="163" t="str">
        <f>IF(F658&lt;&gt;"Accepted","",IF(AND(N658="",O658=""),"",MAX(N658,O658)*1.150779448))</f>
      </c>
      <c r="Q658" s="175" t="str">
        <v>KEDW 310755Z AUTO 00000KT 10SM OVC160 17/01 A2993 RMK AO2 SLP115 T01670008 402920108 $</v>
      </c>
    </row>
    <row r="659" hidden="0">
      <c r="A659" s="150" t="str">
        <v>2026-03-31 08:00 UTC</v>
      </c>
      <c r="B659" s="155" t="str">
        <v>2026-03-31 08:55 UTC</v>
      </c>
      <c r="C659" s="155" t="str">
        <v>2026-03-31 01:55 PDT</v>
      </c>
      <c r="D659" s="155" t="str">
        <v>2026-03-31</v>
      </c>
      <c r="E659" s="155" t="str">
        <v>March</v>
      </c>
      <c r="F659" s="154" t="str">
        <v>Accepted</v>
      </c>
      <c r="G659" s="155" t="str">
        <v>150</v>
      </c>
      <c r="H659" s="153" t="n">
        <v>150</v>
      </c>
      <c r="I659" s="155" t="str">
        <v>SE</v>
      </c>
      <c r="J659" s="153" t="n">
        <v>330</v>
      </c>
      <c r="K659" s="155" t="str">
        <v>NW</v>
      </c>
      <c r="L659" s="153" t="n">
        <v>7</v>
      </c>
      <c r="M659" s="153" t="n">
        <f>IF(F659="Accepted",L659*1.150779448,"")</f>
        <v>8.055456136</v>
      </c>
      <c r="N659" s="163"/>
      <c r="O659" s="163"/>
      <c r="P659" s="163" t="str">
        <f>IF(F659&lt;&gt;"Accepted","",IF(AND(N659="",O659=""),"",MAX(N659,O659)*1.150779448))</f>
      </c>
      <c r="Q659" s="175" t="str">
        <v>KEDW 310855Z AUTO 15007KT 10SM OVC160 14/M00 A2992 RMK AO2 SLP114 T01411004 57006 $</v>
      </c>
    </row>
    <row r="660" hidden="0">
      <c r="A660" s="150" t="str">
        <v>2026-03-31 09:00 UTC</v>
      </c>
      <c r="B660" s="155" t="str">
        <v>2026-03-31 09:55 UTC</v>
      </c>
      <c r="C660" s="155" t="str">
        <v>2026-03-31 02:55 PDT</v>
      </c>
      <c r="D660" s="155" t="str">
        <v>2026-03-31</v>
      </c>
      <c r="E660" s="155" t="str">
        <v>March</v>
      </c>
      <c r="F660" s="154" t="str">
        <v>Accepted</v>
      </c>
      <c r="G660" s="155" t="str">
        <v>250</v>
      </c>
      <c r="H660" s="153" t="n">
        <v>250</v>
      </c>
      <c r="I660" s="155" t="str">
        <v>W</v>
      </c>
      <c r="J660" s="153" t="n">
        <v>70</v>
      </c>
      <c r="K660" s="155" t="str">
        <v>E</v>
      </c>
      <c r="L660" s="153" t="n">
        <v>12</v>
      </c>
      <c r="M660" s="153" t="n">
        <f>IF(F660="Accepted",L660*1.150779448,"")</f>
        <v>13.809353376</v>
      </c>
      <c r="N660" s="163"/>
      <c r="O660" s="163"/>
      <c r="P660" s="163" t="str">
        <f>IF(F660&lt;&gt;"Accepted","",IF(AND(N660="",O660=""),"",MAX(N660,O660)*1.150779448))</f>
      </c>
      <c r="Q660" s="175" t="str">
        <v>KEDW 310955Z AUTO 25012KT 10SM OVC150 19/M02 A2990 RMK AO2 SLP103 T01891016 $</v>
      </c>
    </row>
    <row r="661" hidden="0">
      <c r="A661" s="150" t="str">
        <v>2026-03-31 10:00 UTC</v>
      </c>
      <c r="B661" s="155" t="str">
        <v>2026-03-31 10:55 UTC</v>
      </c>
      <c r="C661" s="155" t="str">
        <v>2026-03-31 03:55 PDT</v>
      </c>
      <c r="D661" s="155" t="str">
        <v>2026-03-31</v>
      </c>
      <c r="E661" s="155" t="str">
        <v>March</v>
      </c>
      <c r="F661" s="154" t="str">
        <v>Accepted</v>
      </c>
      <c r="G661" s="155" t="str">
        <v>250</v>
      </c>
      <c r="H661" s="153" t="n">
        <v>250</v>
      </c>
      <c r="I661" s="155" t="str">
        <v>W</v>
      </c>
      <c r="J661" s="153" t="n">
        <v>70</v>
      </c>
      <c r="K661" s="155" t="str">
        <v>E</v>
      </c>
      <c r="L661" s="153" t="n">
        <v>12</v>
      </c>
      <c r="M661" s="153" t="n">
        <f>IF(F661="Accepted",L661*1.150779448,"")</f>
        <v>13.809353376</v>
      </c>
      <c r="N661" s="163"/>
      <c r="O661" s="163"/>
      <c r="P661" s="163" t="str">
        <f>IF(F661&lt;&gt;"Accepted","",IF(AND(N661="",O661=""),"",MAX(N661,O661)*1.150779448))</f>
      </c>
      <c r="Q661" s="175" t="str">
        <v>KEDW 311055Z AUTO 25012KT 10SM CLR 19/M03 A2989 RMK AO2 SLP101 T01881028 $</v>
      </c>
    </row>
    <row r="662" hidden="0">
      <c r="A662" s="150" t="str">
        <v>2026-03-31 12:00 UTC</v>
      </c>
      <c r="B662" s="155" t="str">
        <v>2026-03-31 12:55 UTC</v>
      </c>
      <c r="C662" s="155" t="str">
        <v>2026-03-31 05:55 PDT</v>
      </c>
      <c r="D662" s="155" t="str">
        <v>2026-03-31</v>
      </c>
      <c r="E662" s="155" t="str">
        <v>March</v>
      </c>
      <c r="F662" s="154" t="str">
        <v>Accepted</v>
      </c>
      <c r="G662" s="155" t="str">
        <v>220</v>
      </c>
      <c r="H662" s="153" t="n">
        <v>220</v>
      </c>
      <c r="I662" s="155" t="str">
        <v>SW</v>
      </c>
      <c r="J662" s="153" t="n">
        <v>40</v>
      </c>
      <c r="K662" s="155" t="str">
        <v>NE</v>
      </c>
      <c r="L662" s="153" t="n">
        <v>6</v>
      </c>
      <c r="M662" s="153" t="n">
        <f>IF(F662="Accepted",L662*1.150779448,"")</f>
        <v>6.904676688</v>
      </c>
      <c r="N662" s="163"/>
      <c r="O662" s="163"/>
      <c r="P662" s="163" t="str">
        <f>IF(F662&lt;&gt;"Accepted","",IF(AND(N662="",O662=""),"",MAX(N662,O662)*1.150779448))</f>
      </c>
      <c r="Q662" s="175" t="str">
        <v>KEDW 311255Z 22006KT 40SM BKN110 17/03 A2990 RMK AO2A SLP107 T01660033 METAR KAPG 311255Z AUTO 22012KT 10SM CLR 19/11 A3011 RMK AO2 SLP199 T01850113 $ METAR KNKX 311055Z 00000KT 7SM OVC010 18/16 A2996 RMK AO2 SLP140 T01780156 $ METAR KTBN 311255Z AUTO 18</v>
      </c>
    </row>
    <row r="663" hidden="0">
      <c r="A663" s="150" t="str">
        <v>2026-03-31 13:00 UTC</v>
      </c>
      <c r="B663" s="155" t="str">
        <v>2026-03-31 13:55 UTC</v>
      </c>
      <c r="C663" s="155" t="str">
        <v>2026-03-31 06:55 PDT</v>
      </c>
      <c r="D663" s="155" t="str">
        <v>2026-03-31</v>
      </c>
      <c r="E663" s="155" t="str">
        <v>March</v>
      </c>
      <c r="F663" s="154" t="str">
        <v>Accepted</v>
      </c>
      <c r="G663" s="155" t="str">
        <v>210</v>
      </c>
      <c r="H663" s="153" t="n">
        <v>210</v>
      </c>
      <c r="I663" s="155" t="str">
        <v>SW</v>
      </c>
      <c r="J663" s="153" t="n">
        <v>30</v>
      </c>
      <c r="K663" s="155" t="str">
        <v>NE</v>
      </c>
      <c r="L663" s="153" t="n">
        <v>7</v>
      </c>
      <c r="M663" s="153" t="n">
        <f>IF(F663="Accepted",L663*1.150779448,"")</f>
        <v>8.055456136</v>
      </c>
      <c r="N663" s="163"/>
      <c r="O663" s="163"/>
      <c r="P663" s="163" t="str">
        <f>IF(F663&lt;&gt;"Accepted","",IF(AND(N663="",O663=""),"",MAX(N663,O663)*1.150779448))</f>
      </c>
      <c r="Q663" s="175" t="str">
        <v>KEDW 311355Z 21007KT 70SM FEW060 OVC120 16/02 A2990 RMK AO2A SLP109 T01590016</v>
      </c>
    </row>
    <row r="664" hidden="0">
      <c r="A664" s="150" t="str">
        <v>2026-03-31 14:00 UTC</v>
      </c>
      <c r="B664" s="155" t="str">
        <v>2026-03-31 14:55 UTC</v>
      </c>
      <c r="C664" s="155" t="str">
        <v>2026-03-31 07:55 PDT</v>
      </c>
      <c r="D664" s="155" t="str">
        <v>2026-03-31</v>
      </c>
      <c r="E664" s="155" t="str">
        <v>March</v>
      </c>
      <c r="F664" s="154" t="str">
        <v>Accepted</v>
      </c>
      <c r="G664" s="155" t="str">
        <v>170</v>
      </c>
      <c r="H664" s="153" t="n">
        <v>170</v>
      </c>
      <c r="I664" s="155" t="str">
        <v>S</v>
      </c>
      <c r="J664" s="153" t="n">
        <v>350</v>
      </c>
      <c r="K664" s="155" t="str">
        <v>N</v>
      </c>
      <c r="L664" s="153" t="n">
        <v>3</v>
      </c>
      <c r="M664" s="153" t="n">
        <f>IF(F664="Accepted",L664*1.150779448,"")</f>
        <v>3.452338344</v>
      </c>
      <c r="N664" s="163"/>
      <c r="O664" s="163"/>
      <c r="P664" s="163" t="str">
        <f>IF(F664&lt;&gt;"Accepted","",IF(AND(N664="",O664=""),"",MAX(N664,O664)*1.150779448))</f>
      </c>
      <c r="Q664" s="175" t="str">
        <v>KEDW 311455Z 17003KT 80SM FEW060 OVC110 16/02 A2991 RMK AO2A SLP113 T01640020 51007</v>
      </c>
    </row>
    <row r="665" hidden="0">
      <c r="A665" s="150" t="str">
        <v>2026-03-31 15:00 UTC</v>
      </c>
      <c r="B665" s="155" t="str">
        <v>2026-03-31 15:55 UTC</v>
      </c>
      <c r="C665" s="155" t="str">
        <v>2026-03-31 08:55 PDT</v>
      </c>
      <c r="D665" s="155" t="str">
        <v>2026-03-31</v>
      </c>
      <c r="E665" s="155" t="str">
        <v>March</v>
      </c>
      <c r="F665" s="154" t="str">
        <v>Accepted</v>
      </c>
      <c r="G665" s="155" t="str">
        <v>230</v>
      </c>
      <c r="H665" s="153" t="n">
        <v>230</v>
      </c>
      <c r="I665" s="155" t="str">
        <v>SW</v>
      </c>
      <c r="J665" s="153" t="n">
        <v>50</v>
      </c>
      <c r="K665" s="155" t="str">
        <v>NE</v>
      </c>
      <c r="L665" s="153" t="n">
        <v>6</v>
      </c>
      <c r="M665" s="153" t="n">
        <f>IF(F665="Accepted",L665*1.150779448,"")</f>
        <v>6.904676688</v>
      </c>
      <c r="N665" s="163"/>
      <c r="O665" s="163"/>
      <c r="P665" s="163" t="str">
        <f>IF(F665&lt;&gt;"Accepted","",IF(AND(N665="",O665=""),"",MAX(N665,O665)*1.150779448))</f>
      </c>
      <c r="Q665" s="175" t="str">
        <v>KEDW 311555Z 23006KT 80SM FEW060 BKN110 18/06 A2992 RMK AO2A SLP116 T01830055</v>
      </c>
    </row>
    <row r="666" hidden="0">
      <c r="A666" s="150" t="str">
        <v>2026-03-31 16:00 UTC</v>
      </c>
      <c r="B666" s="155" t="str">
        <v>2026-03-31 16:55 UTC</v>
      </c>
      <c r="C666" s="155" t="str">
        <v>2026-03-31 09:55 PDT</v>
      </c>
      <c r="D666" s="155" t="str">
        <v>2026-03-31</v>
      </c>
      <c r="E666" s="155" t="str">
        <v>March</v>
      </c>
      <c r="F666" s="154" t="str">
        <v>Accepted</v>
      </c>
      <c r="G666" s="155" t="str">
        <v>250</v>
      </c>
      <c r="H666" s="153" t="n">
        <v>250</v>
      </c>
      <c r="I666" s="155" t="str">
        <v>W</v>
      </c>
      <c r="J666" s="153" t="n">
        <v>70</v>
      </c>
      <c r="K666" s="155" t="str">
        <v>E</v>
      </c>
      <c r="L666" s="153" t="n">
        <v>18</v>
      </c>
      <c r="M666" s="153" t="n">
        <f>IF(F666="Accepted",L666*1.150779448,"")</f>
        <v>20.714030064</v>
      </c>
      <c r="N666" s="163"/>
      <c r="O666" s="163"/>
      <c r="P666" s="163" t="str">
        <f>IF(F666&lt;&gt;"Accepted","",IF(AND(N666="",O666=""),"",MAX(N666,O666)*1.150779448))</f>
      </c>
      <c r="Q666" s="175" t="str">
        <v>KEDW 311655Z 25018KT 80SM FEW060 OVC150 19/06 A2993 RMK SLP120 T01890064 METAR PGUA 311655Z AUTO 07011KT 10SM SCT009 BKN014 BKN021 27/25 A2988 RMK AO2 CIG 008 RWY24L SLP109 T02650247 PNO $</v>
      </c>
    </row>
    <row r="667" hidden="0">
      <c r="A667" s="150" t="str">
        <v>2026-03-31 17:00 UTC</v>
      </c>
      <c r="B667" s="155" t="str">
        <v>2026-03-31 17:10 UTC</v>
      </c>
      <c r="C667" s="155" t="str">
        <v>2026-03-31 10:10 PDT</v>
      </c>
      <c r="D667" s="155" t="str">
        <v>2026-03-31</v>
      </c>
      <c r="E667" s="155" t="str">
        <v>March</v>
      </c>
      <c r="F667" s="154" t="str">
        <v>Accepted</v>
      </c>
      <c r="G667" s="155" t="str">
        <v>250</v>
      </c>
      <c r="H667" s="153" t="n">
        <v>250</v>
      </c>
      <c r="I667" s="155" t="str">
        <v>W</v>
      </c>
      <c r="J667" s="153" t="n">
        <v>70</v>
      </c>
      <c r="K667" s="155" t="str">
        <v>E</v>
      </c>
      <c r="L667" s="153" t="n">
        <v>17</v>
      </c>
      <c r="M667" s="153" t="n">
        <f>IF(F667="Accepted",L667*1.150779448,"")</f>
        <v>19.563250616</v>
      </c>
      <c r="N667" s="153" t="n">
        <v>24</v>
      </c>
      <c r="O667" s="163"/>
      <c r="P667" s="153" t="n">
        <f>IF(F667&lt;&gt;"Accepted","",IF(AND(N667="",O667=""),"",MAX(N667,O667)*1.150779448))</f>
        <v>27.618706752</v>
      </c>
      <c r="Q667" s="175" t="str">
        <v>KEDW 311710Z COR 25017G24KT 80SM FEW060 OVC150 18/07 A2993 RMK AO2A SLP121 COR 1736</v>
      </c>
    </row>
    <row r="668" hidden="0">
      <c r="A668" s="150" t="str">
        <v>2026-03-31 18:00 UTC</v>
      </c>
      <c r="B668" s="155" t="str">
        <v>2026-03-31 18:55 UTC</v>
      </c>
      <c r="C668" s="155" t="str">
        <v>2026-03-31 11:55 PDT</v>
      </c>
      <c r="D668" s="155" t="str">
        <v>2026-03-31</v>
      </c>
      <c r="E668" s="155" t="str">
        <v>March</v>
      </c>
      <c r="F668" s="154" t="str">
        <v>Accepted</v>
      </c>
      <c r="G668" s="155" t="str">
        <v>260</v>
      </c>
      <c r="H668" s="153" t="n">
        <v>260</v>
      </c>
      <c r="I668" s="155" t="str">
        <v>W</v>
      </c>
      <c r="J668" s="153" t="n">
        <v>80</v>
      </c>
      <c r="K668" s="155" t="str">
        <v>E</v>
      </c>
      <c r="L668" s="153" t="n">
        <v>16</v>
      </c>
      <c r="M668" s="153" t="n">
        <f>IF(F668="Accepted",L668*1.150779448,"")</f>
        <v>18.412471168</v>
      </c>
      <c r="N668" s="163"/>
      <c r="O668" s="163"/>
      <c r="P668" s="163" t="str">
        <f>IF(F668&lt;&gt;"Accepted","",IF(AND(N668="",O668=""),"",MAX(N668,O668)*1.150779448))</f>
      </c>
      <c r="Q668" s="175" t="str">
        <v>KEDW 311855Z 26016KT 40SM FEW070 OVC140 20/05 A2993 RMK AO2A SLP120 T02020054</v>
      </c>
    </row>
    <row r="669" hidden="0">
      <c r="A669" s="150" t="str">
        <v>2026-03-31 19:00 UTC</v>
      </c>
      <c r="B669" s="155" t="str">
        <v>2026-03-31 19:55 UTC</v>
      </c>
      <c r="C669" s="155" t="str">
        <v>2026-03-31 12:55 PDT</v>
      </c>
      <c r="D669" s="155" t="str">
        <v>2026-03-31</v>
      </c>
      <c r="E669" s="155" t="str">
        <v>March</v>
      </c>
      <c r="F669" s="154" t="str">
        <v>Accepted</v>
      </c>
      <c r="G669" s="155" t="str">
        <v>250</v>
      </c>
      <c r="H669" s="153" t="n">
        <v>250</v>
      </c>
      <c r="I669" s="155" t="str">
        <v>W</v>
      </c>
      <c r="J669" s="153" t="n">
        <v>70</v>
      </c>
      <c r="K669" s="155" t="str">
        <v>E</v>
      </c>
      <c r="L669" s="153" t="n">
        <v>22</v>
      </c>
      <c r="M669" s="153" t="n">
        <f>IF(F669="Accepted",L669*1.150779448,"")</f>
        <v>25.317147856</v>
      </c>
      <c r="N669" s="153" t="n">
        <v>28</v>
      </c>
      <c r="O669" s="153" t="n">
        <v>30</v>
      </c>
      <c r="P669" s="153" t="n">
        <f>IF(F669&lt;&gt;"Accepted","",IF(AND(N669="",O669=""),"",MAX(N669,O669)*1.150779448))</f>
        <v>34.523383439999996</v>
      </c>
      <c r="Q669" s="175" t="str">
        <v>KEDW 311955Z 25022G28KT 60SM FEW080 OVC140 21/03 A2990 RMK AO2A PK WND 25030/49 SLP109 T02140031</v>
      </c>
    </row>
    <row r="670" hidden="0">
      <c r="A670" s="150" t="str">
        <v>2026-03-31 20:00 UTC</v>
      </c>
      <c r="B670" s="155" t="str">
        <v>2026-03-31 20:56 UTC</v>
      </c>
      <c r="C670" s="155" t="str">
        <v>2026-03-31 13:56 PDT</v>
      </c>
      <c r="D670" s="155" t="str">
        <v>2026-03-31</v>
      </c>
      <c r="E670" s="155" t="str">
        <v>March</v>
      </c>
      <c r="F670" s="154" t="str">
        <v>Accepted</v>
      </c>
      <c r="G670" s="155" t="str">
        <v>250</v>
      </c>
      <c r="H670" s="153" t="n">
        <v>250</v>
      </c>
      <c r="I670" s="155" t="str">
        <v>W</v>
      </c>
      <c r="J670" s="153" t="n">
        <v>70</v>
      </c>
      <c r="K670" s="155" t="str">
        <v>E</v>
      </c>
      <c r="L670" s="153" t="n">
        <v>12</v>
      </c>
      <c r="M670" s="153" t="n">
        <f>IF(F670="Accepted",L670*1.150779448,"")</f>
        <v>13.809353376</v>
      </c>
      <c r="N670" s="153" t="n">
        <v>19</v>
      </c>
      <c r="O670" s="153" t="n">
        <v>27</v>
      </c>
      <c r="P670" s="153" t="n">
        <f>IF(F670&lt;&gt;"Accepted","",IF(AND(N670="",O670=""),"",MAX(N670,O670)*1.150779448))</f>
        <v>31.071045096</v>
      </c>
      <c r="Q670" s="175" t="str">
        <v>KEDW 312056Z 25012G19KT 60SM FEW080 OVC110 20/09 A2997 RMK AO2A PK WND 27027/1958 SLPN109 T02040089</v>
      </c>
    </row>
    <row r="671" hidden="0">
      <c r="A671" s="150" t="str">
        <v>2026-03-31 21:00 UTC</v>
      </c>
      <c r="B671" s="155" t="str">
        <v>2026-03-31 21:55 UTC</v>
      </c>
      <c r="C671" s="155" t="str">
        <v>2026-03-31 14:55 PDT</v>
      </c>
      <c r="D671" s="155" t="str">
        <v>2026-03-31</v>
      </c>
      <c r="E671" s="155" t="str">
        <v>March</v>
      </c>
      <c r="F671" s="154" t="str">
        <v>Accepted</v>
      </c>
      <c r="G671" s="155" t="str">
        <v>230</v>
      </c>
      <c r="H671" s="153" t="n">
        <v>230</v>
      </c>
      <c r="I671" s="155" t="str">
        <v>SW</v>
      </c>
      <c r="J671" s="153" t="n">
        <v>50</v>
      </c>
      <c r="K671" s="155" t="str">
        <v>NE</v>
      </c>
      <c r="L671" s="153" t="n">
        <v>19</v>
      </c>
      <c r="M671" s="153" t="n">
        <f>IF(F671="Accepted",L671*1.150779448,"")</f>
        <v>21.864809512</v>
      </c>
      <c r="N671" s="163"/>
      <c r="O671" s="153" t="n">
        <v>30</v>
      </c>
      <c r="P671" s="153" t="n">
        <f>IF(F671&lt;&gt;"Accepted","",IF(AND(N671="",O671=""),"",MAX(N671,O671)*1.150779448))</f>
        <v>34.523383439999996</v>
      </c>
      <c r="Q671" s="175" t="str">
        <v>KEDW 312155Z 23019KT 40SM FEW080 OVC110 20/06 A2989 RMK AO2A PK WND 24030/06 SLP106 T01960063</v>
      </c>
    </row>
    <row r="672" hidden="0">
      <c r="A672" s="150" t="str">
        <v>2026-03-31 22:00 UTC</v>
      </c>
      <c r="B672" s="155" t="str">
        <v>2026-03-31 22:55 UTC</v>
      </c>
      <c r="C672" s="155" t="str">
        <v>2026-03-31 15:55 PDT</v>
      </c>
      <c r="D672" s="155" t="str">
        <v>2026-03-31</v>
      </c>
      <c r="E672" s="155" t="str">
        <v>March</v>
      </c>
      <c r="F672" s="154" t="str">
        <v>Accepted</v>
      </c>
      <c r="G672" s="155" t="str">
        <v>250</v>
      </c>
      <c r="H672" s="153" t="n">
        <v>250</v>
      </c>
      <c r="I672" s="155" t="str">
        <v>W</v>
      </c>
      <c r="J672" s="153" t="n">
        <v>70</v>
      </c>
      <c r="K672" s="155" t="str">
        <v>E</v>
      </c>
      <c r="L672" s="153" t="n">
        <v>19</v>
      </c>
      <c r="M672" s="153" t="n">
        <f>IF(F672="Accepted",L672*1.150779448,"")</f>
        <v>21.864809512</v>
      </c>
      <c r="N672" s="153" t="n">
        <v>24</v>
      </c>
      <c r="O672" s="163"/>
      <c r="P672" s="153" t="n">
        <f>IF(F672&lt;&gt;"Accepted","",IF(AND(N672="",O672=""),"",MAX(N672,O672)*1.150779448))</f>
        <v>27.618706752</v>
      </c>
      <c r="Q672" s="175" t="str">
        <v>KEDW 312255Z 25019G24KT 60SM SCT049 BKN060 OVC100 19/08 A2989 RMK AO2A RAB47E48DZB48 SLP106 T01860080</v>
      </c>
    </row>
    <row r="673" hidden="0">
      <c r="A673" s="150" t="str">
        <v>2026-03-31 23:00 UTC</v>
      </c>
      <c r="B673" s="155" t="str">
        <v>2026-03-31 23:55 UTC</v>
      </c>
      <c r="C673" s="155" t="str">
        <v>2026-03-31 16:55 PDT</v>
      </c>
      <c r="D673" s="155" t="str">
        <v>2026-03-31</v>
      </c>
      <c r="E673" s="155" t="str">
        <v>March</v>
      </c>
      <c r="F673" s="154" t="str">
        <v>Accepted</v>
      </c>
      <c r="G673" s="155" t="str">
        <v>230</v>
      </c>
      <c r="H673" s="153" t="n">
        <v>230</v>
      </c>
      <c r="I673" s="155" t="str">
        <v>SW</v>
      </c>
      <c r="J673" s="153" t="n">
        <v>50</v>
      </c>
      <c r="K673" s="155" t="str">
        <v>NE</v>
      </c>
      <c r="L673" s="153" t="n">
        <v>21</v>
      </c>
      <c r="M673" s="153" t="n">
        <f>IF(F673="Accepted",L673*1.150779448,"")</f>
        <v>24.166368408</v>
      </c>
      <c r="N673" s="153" t="n">
        <v>26</v>
      </c>
      <c r="O673" s="153" t="n">
        <v>28</v>
      </c>
      <c r="P673" s="153" t="n">
        <f>IF(F673&lt;&gt;"Accepted","",IF(AND(N673="",O673=""),"",MAX(N673,O673)*1.150779448))</f>
        <v>32.221824544</v>
      </c>
      <c r="Q673" s="175" t="str">
        <v>KEDW 312355Z 23021G26KT 60SM SCT049 BKN060 OVC100 18/08 A2989 RMK AO2A PK WND 25028/48 DZB2255E14 SLP107 T01780081 10220 20178</v>
      </c>
    </row>
    <row r="674" hidden="0">
      <c r="A674" s="150" t="str">
        <v>2026-04-01 00:00 UTC</v>
      </c>
      <c r="B674" s="155" t="str">
        <v>2026-04-01 00:55 UTC</v>
      </c>
      <c r="C674" s="155" t="str">
        <v>2026-03-31 17:55 PDT</v>
      </c>
      <c r="D674" s="155" t="str">
        <v>2026-03-31</v>
      </c>
      <c r="E674" s="155" t="str">
        <v>March</v>
      </c>
      <c r="F674" s="154" t="str">
        <v>Accepted</v>
      </c>
      <c r="G674" s="155" t="str">
        <v>250</v>
      </c>
      <c r="H674" s="153" t="n">
        <v>250</v>
      </c>
      <c r="I674" s="155" t="str">
        <v>W</v>
      </c>
      <c r="J674" s="153" t="n">
        <v>70</v>
      </c>
      <c r="K674" s="155" t="str">
        <v>E</v>
      </c>
      <c r="L674" s="153" t="n">
        <v>13</v>
      </c>
      <c r="M674" s="153" t="n">
        <f>IF(F674="Accepted",L674*1.150779448,"")</f>
        <v>14.960132824</v>
      </c>
      <c r="N674" s="153" t="n">
        <v>25</v>
      </c>
      <c r="O674" s="153" t="n">
        <v>34</v>
      </c>
      <c r="P674" s="153" t="n">
        <f>IF(F674&lt;&gt;"Accepted","",IF(AND(N674="",O674=""),"",MAX(N674,O674)*1.150779448))</f>
        <v>39.126501232</v>
      </c>
      <c r="Q674" s="175" t="str">
        <v>KEDW 010055Z 25013G25KT 20SM -RA FEW040 SCT047 BKN060 OVC080 16/10 A2992 RMK AO2A PK WND 23034/33 DZE2355DZB38E40RAB40 SLP121 P0000 T01550098</v>
      </c>
    </row>
    <row r="675" hidden="0">
      <c r="A675" s="150" t="str">
        <v>2026-04-01 01:00 UTC</v>
      </c>
      <c r="B675" s="155" t="str">
        <v>2026-04-01 01:55 UTC</v>
      </c>
      <c r="C675" s="155" t="str">
        <v>2026-03-31 18:55 PDT</v>
      </c>
      <c r="D675" s="155" t="str">
        <v>2026-03-31</v>
      </c>
      <c r="E675" s="155" t="str">
        <v>March</v>
      </c>
      <c r="F675" s="154" t="str">
        <v>Accepted</v>
      </c>
      <c r="G675" s="155" t="str">
        <v>240</v>
      </c>
      <c r="H675" s="153" t="n">
        <v>240</v>
      </c>
      <c r="I675" s="155" t="str">
        <v>SW</v>
      </c>
      <c r="J675" s="153" t="n">
        <v>60</v>
      </c>
      <c r="K675" s="155" t="str">
        <v>NE</v>
      </c>
      <c r="L675" s="153" t="n">
        <v>15</v>
      </c>
      <c r="M675" s="153" t="n">
        <f>IF(F675="Accepted",L675*1.150779448,"")</f>
        <v>17.261691719999998</v>
      </c>
      <c r="N675" s="163"/>
      <c r="O675" s="163"/>
      <c r="P675" s="163" t="str">
        <f>IF(F675&lt;&gt;"Accepted","",IF(AND(N675="",O675=""),"",MAX(N675,O675)*1.150779448))</f>
      </c>
      <c r="Q675" s="175" t="str">
        <v>KEDW 010155Z 24015KT 30SM -RA SCT047 BKN060 OVC080 15/10 A2992 RMK AO2A RAE08DZB08E12RAB12E20RAB47 SLP121 P0000 T01520100</v>
      </c>
    </row>
    <row r="676" hidden="0">
      <c r="A676" s="150" t="str">
        <v>2026-04-01 02:00 UTC</v>
      </c>
      <c r="B676" s="155" t="str">
        <v>2026-04-01 02:55 UTC</v>
      </c>
      <c r="C676" s="155" t="str">
        <v>2026-03-31 19:55 PDT</v>
      </c>
      <c r="D676" s="155" t="str">
        <v>2026-03-31</v>
      </c>
      <c r="E676" s="155" t="str">
        <v>March</v>
      </c>
      <c r="F676" s="154" t="str">
        <v>Accepted</v>
      </c>
      <c r="G676" s="155" t="str">
        <v>260</v>
      </c>
      <c r="H676" s="153" t="n">
        <v>260</v>
      </c>
      <c r="I676" s="155" t="str">
        <v>W</v>
      </c>
      <c r="J676" s="153" t="n">
        <v>80</v>
      </c>
      <c r="K676" s="155" t="str">
        <v>E</v>
      </c>
      <c r="L676" s="153" t="n">
        <v>11</v>
      </c>
      <c r="M676" s="153" t="n">
        <f>IF(F676="Accepted",L676*1.150779448,"")</f>
        <v>12.658573928</v>
      </c>
      <c r="N676" s="163"/>
      <c r="O676" s="163"/>
      <c r="P676" s="163" t="str">
        <f>IF(F676&lt;&gt;"Accepted","",IF(AND(N676="",O676=""),"",MAX(N676,O676)*1.150779448))</f>
      </c>
      <c r="Q676" s="175" t="str">
        <v>KEDW 010255Z 26011KT 10SM -RA BKN035 OVC047 14/09 A2991 RMK AO2A SLP119 P0001 60001 T01360092 50007</v>
      </c>
    </row>
    <row r="677" hidden="0">
      <c r="A677" s="150" t="str">
        <v>2026-04-01 03:00 UTC</v>
      </c>
      <c r="B677" s="155" t="str">
        <v>2026-04-01 03:55 UTC</v>
      </c>
      <c r="C677" s="155" t="str">
        <v>2026-03-31 20:55 PDT</v>
      </c>
      <c r="D677" s="155" t="str">
        <v>2026-03-31</v>
      </c>
      <c r="E677" s="155" t="str">
        <v>March</v>
      </c>
      <c r="F677" s="154" t="str">
        <v>Accepted</v>
      </c>
      <c r="G677" s="155" t="str">
        <v>240</v>
      </c>
      <c r="H677" s="153" t="n">
        <v>240</v>
      </c>
      <c r="I677" s="155" t="str">
        <v>SW</v>
      </c>
      <c r="J677" s="153" t="n">
        <v>60</v>
      </c>
      <c r="K677" s="155" t="str">
        <v>NE</v>
      </c>
      <c r="L677" s="153" t="n">
        <v>12</v>
      </c>
      <c r="M677" s="153" t="n">
        <f>IF(F677="Accepted",L677*1.150779448,"")</f>
        <v>13.809353376</v>
      </c>
      <c r="N677" s="163"/>
      <c r="O677" s="163"/>
      <c r="P677" s="163" t="str">
        <f>IF(F677&lt;&gt;"Accepted","",IF(AND(N677="",O677=""),"",MAX(N677,O677)*1.150779448))</f>
      </c>
      <c r="Q677" s="175" t="str">
        <v>KEDW 010355Z 24012KT 8SM -RA BKN044 13/09 A2993 RMK SLP124 P0004 T01250093</v>
      </c>
    </row>
    <row r="678" hidden="0">
      <c r="A678" s="150" t="str">
        <v>2026-04-01 04:00 UTC</v>
      </c>
      <c r="B678" s="155" t="str">
        <v>2026-04-01 04:55 UTC</v>
      </c>
      <c r="C678" s="155" t="str">
        <v>2026-03-31 21:55 PDT</v>
      </c>
      <c r="D678" s="155" t="str">
        <v>2026-03-31</v>
      </c>
      <c r="E678" s="155" t="str">
        <v>March</v>
      </c>
      <c r="F678" s="154" t="str">
        <v>Accepted</v>
      </c>
      <c r="G678" s="155" t="str">
        <v>230</v>
      </c>
      <c r="H678" s="153" t="n">
        <v>230</v>
      </c>
      <c r="I678" s="155" t="str">
        <v>SW</v>
      </c>
      <c r="J678" s="153" t="n">
        <v>50</v>
      </c>
      <c r="K678" s="155" t="str">
        <v>NE</v>
      </c>
      <c r="L678" s="153" t="n">
        <v>8</v>
      </c>
      <c r="M678" s="153" t="n">
        <f>IF(F678="Accepted",L678*1.150779448,"")</f>
        <v>9.206235584</v>
      </c>
      <c r="N678" s="163"/>
      <c r="O678" s="163"/>
      <c r="P678" s="163" t="str">
        <f>IF(F678&lt;&gt;"Accepted","",IF(AND(N678="",O678=""),"",MAX(N678,O678)*1.150779448))</f>
      </c>
      <c r="Q678" s="175" t="str">
        <v>KEDW 010455Z 23008KT 30SM SCT035 BKN046 12/10 A2992 RMK AO2A RAB0355E46 SLP122 P0002 T01200097</v>
      </c>
    </row>
    <row r="679" hidden="0">
      <c r="A679" s="150" t="str">
        <v>2026-04-01 05:00 UTC</v>
      </c>
      <c r="B679" s="155" t="str">
        <v>2026-04-01 05:55 UTC</v>
      </c>
      <c r="C679" s="155" t="str">
        <v>2026-03-31 22:55 PDT</v>
      </c>
      <c r="D679" s="155" t="str">
        <v>2026-03-31</v>
      </c>
      <c r="E679" s="155" t="str">
        <v>March</v>
      </c>
      <c r="F679" s="154" t="str">
        <v>Accepted</v>
      </c>
      <c r="G679" s="155" t="str">
        <v>230</v>
      </c>
      <c r="H679" s="153" t="n">
        <v>230</v>
      </c>
      <c r="I679" s="155" t="str">
        <v>SW</v>
      </c>
      <c r="J679" s="153" t="n">
        <v>50</v>
      </c>
      <c r="K679" s="155" t="str">
        <v>NE</v>
      </c>
      <c r="L679" s="153" t="n">
        <v>10</v>
      </c>
      <c r="M679" s="153" t="n">
        <f>IF(F679="Accepted",L679*1.150779448,"")</f>
        <v>11.50779448</v>
      </c>
      <c r="N679" s="163"/>
      <c r="O679" s="163"/>
      <c r="P679" s="163" t="str">
        <f>IF(F679&lt;&gt;"Accepted","",IF(AND(N679="",O679=""),"",MAX(N679,O679)*1.150779448))</f>
      </c>
      <c r="Q679" s="175" t="str">
        <v>KEDW 010555Z AUTO 23010KT 10SM BKN095 12/10 A2990 RMK AO2 RAB13E19 SLP114 P0001 60008 T01190095 10179 20119 58003 $</v>
      </c>
    </row>
    <row r="680" hidden="0">
      <c r="A680" s="150" t="str">
        <v>2026-04-01 06:00 UTC</v>
      </c>
      <c r="B680" s="155" t="str">
        <v>2026-04-01 06:55 UTC</v>
      </c>
      <c r="C680" s="155" t="str">
        <v>2026-03-31 23:55 PDT</v>
      </c>
      <c r="D680" s="155" t="str">
        <v>2026-03-31</v>
      </c>
      <c r="E680" s="155" t="str">
        <v>March</v>
      </c>
      <c r="F680" s="154" t="str">
        <v>Accepted</v>
      </c>
      <c r="G680" s="155" t="str">
        <v>220</v>
      </c>
      <c r="H680" s="153" t="n">
        <v>220</v>
      </c>
      <c r="I680" s="155" t="str">
        <v>SW</v>
      </c>
      <c r="J680" s="153" t="n">
        <v>40</v>
      </c>
      <c r="K680" s="155" t="str">
        <v>NE</v>
      </c>
      <c r="L680" s="153" t="n">
        <v>9</v>
      </c>
      <c r="M680" s="153" t="n">
        <f>IF(F680="Accepted",L680*1.150779448,"")</f>
        <v>10.357015032</v>
      </c>
      <c r="N680" s="163"/>
      <c r="O680" s="163"/>
      <c r="P680" s="163" t="str">
        <f>IF(F680&lt;&gt;"Accepted","",IF(AND(N680="",O680=""),"",MAX(N680,O680)*1.150779448))</f>
      </c>
      <c r="Q680" s="175" t="str">
        <v>KEDW 010655Z AUTO 22009KT 10SM CLR 12/10 A2991 RMK AO2 SLP117 T01210098 $</v>
      </c>
    </row>
    <row r="681" hidden="0">
      <c r="A681" s="150" t="str">
        <v>2026-04-01 07:00 UTC</v>
      </c>
      <c r="B681" s="155" t="str">
        <v>2026-04-01 07:55 UTC</v>
      </c>
      <c r="C681" s="155" t="str">
        <v>2026-04-01 00:55 PDT</v>
      </c>
      <c r="D681" s="155" t="str">
        <v>2026-04-01</v>
      </c>
      <c r="E681" s="155" t="str">
        <v>April</v>
      </c>
      <c r="F681" s="154" t="str">
        <v>Accepted</v>
      </c>
      <c r="G681" s="155" t="str">
        <v>230</v>
      </c>
      <c r="H681" s="153" t="n">
        <v>230</v>
      </c>
      <c r="I681" s="155" t="str">
        <v>SW</v>
      </c>
      <c r="J681" s="153" t="n">
        <v>50</v>
      </c>
      <c r="K681" s="155" t="str">
        <v>NE</v>
      </c>
      <c r="L681" s="153" t="n">
        <v>9</v>
      </c>
      <c r="M681" s="153" t="n">
        <f>IF(F681="Accepted",L681*1.150779448,"")</f>
        <v>10.357015032</v>
      </c>
      <c r="N681" s="163"/>
      <c r="O681" s="163"/>
      <c r="P681" s="163" t="str">
        <f>IF(F681&lt;&gt;"Accepted","",IF(AND(N681="",O681=""),"",MAX(N681,O681)*1.150779448))</f>
      </c>
      <c r="Q681" s="175" t="str">
        <v>KEDW 010755Z AUTO 23009KT 10SM CLR 12/11 A2990 RMK AO2 SLP112 T01210107 402200118 $</v>
      </c>
    </row>
    <row r="682" hidden="0">
      <c r="A682" s="150" t="str">
        <v>2026-04-01 08:00 UTC</v>
      </c>
      <c r="B682" s="155" t="str">
        <v>2026-04-01 08:55 UTC</v>
      </c>
      <c r="C682" s="155" t="str">
        <v>2026-04-01 01:55 PDT</v>
      </c>
      <c r="D682" s="155" t="str">
        <v>2026-04-01</v>
      </c>
      <c r="E682" s="155" t="str">
        <v>April</v>
      </c>
      <c r="F682" s="154" t="str">
        <v>Accepted</v>
      </c>
      <c r="G682" s="155" t="str">
        <v>230</v>
      </c>
      <c r="H682" s="153" t="n">
        <v>230</v>
      </c>
      <c r="I682" s="155" t="str">
        <v>SW</v>
      </c>
      <c r="J682" s="153" t="n">
        <v>50</v>
      </c>
      <c r="K682" s="155" t="str">
        <v>NE</v>
      </c>
      <c r="L682" s="153" t="n">
        <v>11</v>
      </c>
      <c r="M682" s="153" t="n">
        <f>IF(F682="Accepted",L682*1.150779448,"")</f>
        <v>12.658573928</v>
      </c>
      <c r="N682" s="163"/>
      <c r="O682" s="163"/>
      <c r="P682" s="163" t="str">
        <f>IF(F682&lt;&gt;"Accepted","",IF(AND(N682="",O682=""),"",MAX(N682,O682)*1.150779448))</f>
      </c>
      <c r="Q682" s="175" t="str">
        <v>KEDW 010855Z AUTO 23011KT 10SM OVC120 12/10 A2989 RMK AO2 SLPNO T01240096 58004 $</v>
      </c>
    </row>
    <row r="683" hidden="0">
      <c r="A683" s="150" t="str">
        <v>2026-04-01 09:00 UTC</v>
      </c>
      <c r="B683" s="155" t="str">
        <v>2026-04-01 09:55 UTC</v>
      </c>
      <c r="C683" s="155" t="str">
        <v>2026-04-01 02:55 PDT</v>
      </c>
      <c r="D683" s="155" t="str">
        <v>2026-04-01</v>
      </c>
      <c r="E683" s="155" t="str">
        <v>April</v>
      </c>
      <c r="F683" s="154" t="str">
        <v>Accepted</v>
      </c>
      <c r="G683" s="155" t="str">
        <v>240</v>
      </c>
      <c r="H683" s="153" t="n">
        <v>240</v>
      </c>
      <c r="I683" s="155" t="str">
        <v>SW</v>
      </c>
      <c r="J683" s="153" t="n">
        <v>60</v>
      </c>
      <c r="K683" s="155" t="str">
        <v>NE</v>
      </c>
      <c r="L683" s="153" t="n">
        <v>10</v>
      </c>
      <c r="M683" s="153" t="n">
        <f>IF(F683="Accepted",L683*1.150779448,"")</f>
        <v>11.50779448</v>
      </c>
      <c r="N683" s="163"/>
      <c r="O683" s="163"/>
      <c r="P683" s="163" t="str">
        <f>IF(F683&lt;&gt;"Accepted","",IF(AND(N683="",O683=""),"",MAX(N683,O683)*1.150779448))</f>
      </c>
      <c r="Q683" s="175" t="str">
        <v>KEDW 010955Z AUTO 24010KT 10SM SCT060 12/09 A2988 RMK AO2 SLP107 T01150089 $</v>
      </c>
    </row>
    <row r="684" hidden="0">
      <c r="A684" s="150" t="str">
        <v>2026-04-01 10:00 UTC</v>
      </c>
      <c r="B684" s="155" t="str">
        <v>2026-04-01 10:55 UTC</v>
      </c>
      <c r="C684" s="155" t="str">
        <v>2026-04-01 03:55 PDT</v>
      </c>
      <c r="D684" s="155" t="str">
        <v>2026-04-01</v>
      </c>
      <c r="E684" s="155" t="str">
        <v>April</v>
      </c>
      <c r="F684" s="154" t="str">
        <v>Accepted</v>
      </c>
      <c r="G684" s="155" t="str">
        <v>240</v>
      </c>
      <c r="H684" s="153" t="n">
        <v>240</v>
      </c>
      <c r="I684" s="155" t="str">
        <v>SW</v>
      </c>
      <c r="J684" s="153" t="n">
        <v>60</v>
      </c>
      <c r="K684" s="155" t="str">
        <v>NE</v>
      </c>
      <c r="L684" s="153" t="n">
        <v>7</v>
      </c>
      <c r="M684" s="153" t="n">
        <f>IF(F684="Accepted",L684*1.150779448,"")</f>
        <v>8.055456136</v>
      </c>
      <c r="N684" s="163"/>
      <c r="O684" s="163"/>
      <c r="P684" s="163" t="str">
        <f>IF(F684&lt;&gt;"Accepted","",IF(AND(N684="",O684=""),"",MAX(N684,O684)*1.150779448))</f>
      </c>
      <c r="Q684" s="175" t="str">
        <v>KEDW 011055Z AUTO 24007KT 10SM CLR 11/09 A2986 RMK AO2 SLP101 T01070086 $</v>
      </c>
    </row>
    <row r="685" hidden="0">
      <c r="A685" s="150" t="str">
        <v>2026-04-01 11:00 UTC</v>
      </c>
      <c r="B685" s="155" t="str">
        <v>2026-04-01 11:55 UTC</v>
      </c>
      <c r="C685" s="155" t="str">
        <v>2026-04-01 04:55 PDT</v>
      </c>
      <c r="D685" s="155" t="str">
        <v>2026-04-01</v>
      </c>
      <c r="E685" s="155" t="str">
        <v>April</v>
      </c>
      <c r="F685" s="154" t="str">
        <v>Accepted</v>
      </c>
      <c r="G685" s="155" t="str">
        <v>260</v>
      </c>
      <c r="H685" s="153" t="n">
        <v>260</v>
      </c>
      <c r="I685" s="155" t="str">
        <v>W</v>
      </c>
      <c r="J685" s="153" t="n">
        <v>80</v>
      </c>
      <c r="K685" s="155" t="str">
        <v>E</v>
      </c>
      <c r="L685" s="153" t="n">
        <v>9</v>
      </c>
      <c r="M685" s="153" t="n">
        <f>IF(F685="Accepted",L685*1.150779448,"")</f>
        <v>10.357015032</v>
      </c>
      <c r="N685" s="163"/>
      <c r="O685" s="163"/>
      <c r="P685" s="163" t="str">
        <f>IF(F685&lt;&gt;"Accepted","",IF(AND(N685="",O685=""),"",MAX(N685,O685)*1.150779448))</f>
      </c>
      <c r="Q685" s="175" t="str">
        <v>KEDW 011155Z AUTO 26009KT 10SM BKN060 11/08 A2988 RMK AO2 SLP110 70008 T01070079 10125 20106 55004 $</v>
      </c>
    </row>
    <row r="686" hidden="0">
      <c r="A686" s="150" t="str">
        <v>2026-04-01 12:00 UTC</v>
      </c>
      <c r="B686" s="155" t="str">
        <v>2026-04-01 12:55 UTC</v>
      </c>
      <c r="C686" s="155" t="str">
        <v>2026-04-01 05:55 PDT</v>
      </c>
      <c r="D686" s="155" t="str">
        <v>2026-04-01</v>
      </c>
      <c r="E686" s="155" t="str">
        <v>April</v>
      </c>
      <c r="F686" s="154" t="str">
        <v>Accepted</v>
      </c>
      <c r="G686" s="155" t="str">
        <v>240</v>
      </c>
      <c r="H686" s="153" t="n">
        <v>240</v>
      </c>
      <c r="I686" s="155" t="str">
        <v>SW</v>
      </c>
      <c r="J686" s="153" t="n">
        <v>60</v>
      </c>
      <c r="K686" s="155" t="str">
        <v>NE</v>
      </c>
      <c r="L686" s="153" t="n">
        <v>8</v>
      </c>
      <c r="M686" s="153" t="n">
        <f>IF(F686="Accepted",L686*1.150779448,"")</f>
        <v>9.206235584</v>
      </c>
      <c r="N686" s="163"/>
      <c r="O686" s="163"/>
      <c r="P686" s="163" t="str">
        <f>IF(F686&lt;&gt;"Accepted","",IF(AND(N686="",O686=""),"",MAX(N686,O686)*1.150779448))</f>
      </c>
      <c r="Q686" s="175" t="str">
        <v>KEDW 011255Z 24008KT 40SM FEW040 FEW100 10/08 A2989 RMK AO2A SLP115 T01010079</v>
      </c>
    </row>
    <row r="687" hidden="0">
      <c r="A687" s="150" t="str">
        <v>2026-04-01 13:00 UTC</v>
      </c>
      <c r="B687" s="155" t="str">
        <v>2026-04-01 13:55 UTC</v>
      </c>
      <c r="C687" s="155" t="str">
        <v>2026-04-01 06:55 PDT</v>
      </c>
      <c r="D687" s="155" t="str">
        <v>2026-04-01</v>
      </c>
      <c r="E687" s="155" t="str">
        <v>April</v>
      </c>
      <c r="F687" s="154" t="str">
        <v>Accepted</v>
      </c>
      <c r="G687" s="155" t="str">
        <v>260</v>
      </c>
      <c r="H687" s="153" t="n">
        <v>260</v>
      </c>
      <c r="I687" s="155" t="str">
        <v>W</v>
      </c>
      <c r="J687" s="153" t="n">
        <v>80</v>
      </c>
      <c r="K687" s="155" t="str">
        <v>E</v>
      </c>
      <c r="L687" s="153" t="n">
        <v>6</v>
      </c>
      <c r="M687" s="153" t="n">
        <f>IF(F687="Accepted",L687*1.150779448,"")</f>
        <v>6.904676688</v>
      </c>
      <c r="N687" s="163"/>
      <c r="O687" s="163"/>
      <c r="P687" s="163" t="str">
        <f>IF(F687&lt;&gt;"Accepted","",IF(AND(N687="",O687=""),"",MAX(N687,O687)*1.150779448))</f>
      </c>
      <c r="Q687" s="175" t="str">
        <v>KEDW 011355Z 26006KT 40SM FEW060 10/08 A2991 RMK AO2A SLP122 T00990078</v>
      </c>
    </row>
    <row r="688" hidden="0">
      <c r="A688" s="150" t="str">
        <v>2026-04-01 14:00 UTC</v>
      </c>
      <c r="B688" s="155" t="str">
        <v>2026-04-01 14:55 UTC</v>
      </c>
      <c r="C688" s="155" t="str">
        <v>2026-04-01 07:55 PDT</v>
      </c>
      <c r="D688" s="155" t="str">
        <v>2026-04-01</v>
      </c>
      <c r="E688" s="155" t="str">
        <v>April</v>
      </c>
      <c r="F688" s="154" t="str">
        <v>Accepted</v>
      </c>
      <c r="G688" s="155" t="str">
        <v>230</v>
      </c>
      <c r="H688" s="153" t="n">
        <v>230</v>
      </c>
      <c r="I688" s="155" t="str">
        <v>SW</v>
      </c>
      <c r="J688" s="153" t="n">
        <v>50</v>
      </c>
      <c r="K688" s="155" t="str">
        <v>NE</v>
      </c>
      <c r="L688" s="153" t="n">
        <v>9</v>
      </c>
      <c r="M688" s="153" t="n">
        <f>IF(F688="Accepted",L688*1.150779448,"")</f>
        <v>10.357015032</v>
      </c>
      <c r="N688" s="163"/>
      <c r="O688" s="163"/>
      <c r="P688" s="163" t="str">
        <f>IF(F688&lt;&gt;"Accepted","",IF(AND(N688="",O688=""),"",MAX(N688,O688)*1.150779448))</f>
      </c>
      <c r="Q688" s="175" t="str">
        <v>KEDW 011455Z 23009KT 50SM FEW060 12/09 A2993 RMK AO2A SLP128 T01220088 52016</v>
      </c>
    </row>
    <row r="689" hidden="0">
      <c r="A689" s="150" t="str">
        <v>2026-04-01 15:00 UTC</v>
      </c>
      <c r="B689" s="155" t="str">
        <v>2026-04-01 15:55 UTC</v>
      </c>
      <c r="C689" s="155" t="str">
        <v>2026-04-01 08:55 PDT</v>
      </c>
      <c r="D689" s="155" t="str">
        <v>2026-04-01</v>
      </c>
      <c r="E689" s="155" t="str">
        <v>April</v>
      </c>
      <c r="F689" s="154" t="str">
        <v>Accepted</v>
      </c>
      <c r="G689" s="155" t="str">
        <v>230</v>
      </c>
      <c r="H689" s="153" t="n">
        <v>230</v>
      </c>
      <c r="I689" s="155" t="str">
        <v>SW</v>
      </c>
      <c r="J689" s="153" t="n">
        <v>50</v>
      </c>
      <c r="K689" s="155" t="str">
        <v>NE</v>
      </c>
      <c r="L689" s="153" t="n">
        <v>12</v>
      </c>
      <c r="M689" s="153" t="n">
        <f>IF(F689="Accepted",L689*1.150779448,"")</f>
        <v>13.809353376</v>
      </c>
      <c r="N689" s="163"/>
      <c r="O689" s="163"/>
      <c r="P689" s="163" t="str">
        <f>IF(F689&lt;&gt;"Accepted","",IF(AND(N689="",O689=""),"",MAX(N689,O689)*1.150779448))</f>
      </c>
      <c r="Q689" s="175" t="str">
        <v>KEDW 011555Z 23012KT 50SM FEW060 14/09 A2993 RMK AO2A SLP128 T01400090</v>
      </c>
    </row>
    <row r="690" hidden="0">
      <c r="A690" s="150" t="str">
        <v>2026-04-01 16:00 UTC</v>
      </c>
      <c r="B690" s="155" t="str">
        <v>2026-04-01 16:55 UTC</v>
      </c>
      <c r="C690" s="155" t="str">
        <v>2026-04-01 09:55 PDT</v>
      </c>
      <c r="D690" s="155" t="str">
        <v>2026-04-01</v>
      </c>
      <c r="E690" s="155" t="str">
        <v>April</v>
      </c>
      <c r="F690" s="154" t="str">
        <v>Accepted</v>
      </c>
      <c r="G690" s="155" t="str">
        <v>240</v>
      </c>
      <c r="H690" s="153" t="n">
        <v>240</v>
      </c>
      <c r="I690" s="155" t="str">
        <v>SW</v>
      </c>
      <c r="J690" s="153" t="n">
        <v>60</v>
      </c>
      <c r="K690" s="155" t="str">
        <v>NE</v>
      </c>
      <c r="L690" s="153" t="n">
        <v>16</v>
      </c>
      <c r="M690" s="153" t="n">
        <f>IF(F690="Accepted",L690*1.150779448,"")</f>
        <v>18.412471168</v>
      </c>
      <c r="N690" s="163"/>
      <c r="O690" s="163"/>
      <c r="P690" s="163" t="str">
        <f>IF(F690&lt;&gt;"Accepted","",IF(AND(N690="",O690=""),"",MAX(N690,O690)*1.150779448))</f>
      </c>
      <c r="Q690" s="175" t="str">
        <v>KEDW 011655Z 24016KT 50SM FEW060 16/08 A2995 RMK AO2A SLP134 T01570082</v>
      </c>
    </row>
    <row r="691" hidden="0">
      <c r="A691" s="150" t="str">
        <v>2026-04-01 17:00 UTC</v>
      </c>
      <c r="B691" s="155" t="str">
        <v>2026-04-01 17:46 UTC</v>
      </c>
      <c r="C691" s="155" t="str">
        <v>2026-04-01 10:46 PDT</v>
      </c>
      <c r="D691" s="155" t="str">
        <v>2026-04-01</v>
      </c>
      <c r="E691" s="155" t="str">
        <v>April</v>
      </c>
      <c r="F691" s="154" t="str">
        <v>Accepted</v>
      </c>
      <c r="G691" s="155" t="str">
        <v>240</v>
      </c>
      <c r="H691" s="153" t="n">
        <v>240</v>
      </c>
      <c r="I691" s="155" t="str">
        <v>SW</v>
      </c>
      <c r="J691" s="153" t="n">
        <v>60</v>
      </c>
      <c r="K691" s="155" t="str">
        <v>NE</v>
      </c>
      <c r="L691" s="153" t="n">
        <v>17</v>
      </c>
      <c r="M691" s="153" t="n">
        <f>IF(F691="Accepted",L691*1.150779448,"")</f>
        <v>19.563250616</v>
      </c>
      <c r="N691" s="153" t="n">
        <v>22</v>
      </c>
      <c r="O691" s="163"/>
      <c r="P691" s="153" t="n">
        <f>IF(F691&lt;&gt;"Accepted","",IF(AND(N691="",O691=""),"",MAX(N691,O691)*1.150779448))</f>
        <v>25.317147856</v>
      </c>
      <c r="Q691" s="175" t="str">
        <v>KEDW 011746Z 24017G22KT 50SM FEW060 17/07 A2995 RMK SLP134</v>
      </c>
    </row>
    <row r="692" hidden="0">
      <c r="A692" s="150" t="str">
        <v>2026-04-01 18:00 UTC</v>
      </c>
      <c r="B692" s="155" t="str">
        <v>2026-04-01 18:55 UTC</v>
      </c>
      <c r="C692" s="155" t="str">
        <v>2026-04-01 11:55 PDT</v>
      </c>
      <c r="D692" s="155" t="str">
        <v>2026-04-01</v>
      </c>
      <c r="E692" s="155" t="str">
        <v>April</v>
      </c>
      <c r="F692" s="154" t="str">
        <v>Accepted</v>
      </c>
      <c r="G692" s="155" t="str">
        <v>240</v>
      </c>
      <c r="H692" s="153" t="n">
        <v>240</v>
      </c>
      <c r="I692" s="155" t="str">
        <v>SW</v>
      </c>
      <c r="J692" s="153" t="n">
        <v>60</v>
      </c>
      <c r="K692" s="155" t="str">
        <v>NE</v>
      </c>
      <c r="L692" s="153" t="n">
        <v>16</v>
      </c>
      <c r="M692" s="153" t="n">
        <f>IF(F692="Accepted",L692*1.150779448,"")</f>
        <v>18.412471168</v>
      </c>
      <c r="N692" s="153" t="n">
        <v>23</v>
      </c>
      <c r="O692" s="163"/>
      <c r="P692" s="153" t="n">
        <f>IF(F692&lt;&gt;"Accepted","",IF(AND(N692="",O692=""),"",MAX(N692,O692)*1.150779448))</f>
        <v>26.467927304</v>
      </c>
      <c r="Q692" s="175" t="str">
        <v>KEDW 011855Z 24016G23KT 50SM SCT060 18/06 A2994 RMK AO2A SLP129 T01820061</v>
      </c>
    </row>
    <row r="693" hidden="0">
      <c r="A693" s="150" t="str">
        <v>2026-04-01 19:00 UTC</v>
      </c>
      <c r="B693" s="155" t="str">
        <v>2026-04-01 19:55 UTC</v>
      </c>
      <c r="C693" s="155" t="str">
        <v>2026-04-01 12:55 PDT</v>
      </c>
      <c r="D693" s="155" t="str">
        <v>2026-04-01</v>
      </c>
      <c r="E693" s="155" t="str">
        <v>April</v>
      </c>
      <c r="F693" s="154" t="str">
        <v>Accepted</v>
      </c>
      <c r="G693" s="155" t="str">
        <v>240</v>
      </c>
      <c r="H693" s="153" t="n">
        <v>240</v>
      </c>
      <c r="I693" s="155" t="str">
        <v>SW</v>
      </c>
      <c r="J693" s="153" t="n">
        <v>60</v>
      </c>
      <c r="K693" s="155" t="str">
        <v>NE</v>
      </c>
      <c r="L693" s="153" t="n">
        <v>19</v>
      </c>
      <c r="M693" s="153" t="n">
        <f>IF(F693="Accepted",L693*1.150779448,"")</f>
        <v>21.864809512</v>
      </c>
      <c r="N693" s="153" t="n">
        <v>27</v>
      </c>
      <c r="O693" s="153" t="n">
        <v>27</v>
      </c>
      <c r="P693" s="153" t="n">
        <f>IF(F693&lt;&gt;"Accepted","",IF(AND(N693="",O693=""),"",MAX(N693,O693)*1.150779448))</f>
        <v>31.071045096</v>
      </c>
      <c r="Q693" s="175" t="str">
        <v>KEDW 011955Z 24019G27KT 50SM FEW040 19/06 A2993 RMK AO2A PK WND 25027/48 SLP124 T01940061</v>
      </c>
    </row>
    <row r="694" hidden="0">
      <c r="A694" s="150" t="str">
        <v>2026-04-01 20:00 UTC</v>
      </c>
      <c r="B694" s="155" t="str">
        <v>2026-04-01 20:55 UTC</v>
      </c>
      <c r="C694" s="155" t="str">
        <v>2026-04-01 13:55 PDT</v>
      </c>
      <c r="D694" s="155" t="str">
        <v>2026-04-01</v>
      </c>
      <c r="E694" s="155" t="str">
        <v>April</v>
      </c>
      <c r="F694" s="154" t="str">
        <v>Accepted</v>
      </c>
      <c r="G694" s="155" t="str">
        <v>240</v>
      </c>
      <c r="H694" s="153" t="n">
        <v>240</v>
      </c>
      <c r="I694" s="155" t="str">
        <v>SW</v>
      </c>
      <c r="J694" s="153" t="n">
        <v>60</v>
      </c>
      <c r="K694" s="155" t="str">
        <v>NE</v>
      </c>
      <c r="L694" s="153" t="n">
        <v>17</v>
      </c>
      <c r="M694" s="153" t="n">
        <f>IF(F694="Accepted",L694*1.150779448,"")</f>
        <v>19.563250616</v>
      </c>
      <c r="N694" s="153" t="n">
        <v>22</v>
      </c>
      <c r="O694" s="153" t="n">
        <v>27</v>
      </c>
      <c r="P694" s="153" t="n">
        <f>IF(F694&lt;&gt;"Accepted","",IF(AND(N694="",O694=""),"",MAX(N694,O694)*1.150779448))</f>
        <v>31.071045096</v>
      </c>
      <c r="Q694" s="175" t="str">
        <v>KEDW 012055Z 24017G22KT 60SM FEW046 20/06 A2990 RMK AO2A PK WND 21027/33 SLP114 T02000063 58012</v>
      </c>
    </row>
    <row r="695" hidden="0">
      <c r="A695" s="150" t="str">
        <v>2026-04-01 21:00 UTC</v>
      </c>
      <c r="B695" s="155" t="str">
        <v>2026-04-01 21:55 UTC</v>
      </c>
      <c r="C695" s="155" t="str">
        <v>2026-04-01 14:55 PDT</v>
      </c>
      <c r="D695" s="155" t="str">
        <v>2026-04-01</v>
      </c>
      <c r="E695" s="155" t="str">
        <v>April</v>
      </c>
      <c r="F695" s="154" t="str">
        <v>Accepted</v>
      </c>
      <c r="G695" s="155" t="str">
        <v>230</v>
      </c>
      <c r="H695" s="153" t="n">
        <v>230</v>
      </c>
      <c r="I695" s="155" t="str">
        <v>SW</v>
      </c>
      <c r="J695" s="153" t="n">
        <v>50</v>
      </c>
      <c r="K695" s="155" t="str">
        <v>NE</v>
      </c>
      <c r="L695" s="153" t="n">
        <v>19</v>
      </c>
      <c r="M695" s="153" t="n">
        <f>IF(F695="Accepted",L695*1.150779448,"")</f>
        <v>21.864809512</v>
      </c>
      <c r="N695" s="153" t="n">
        <v>24</v>
      </c>
      <c r="O695" s="153" t="n">
        <v>29</v>
      </c>
      <c r="P695" s="153" t="n">
        <f>IF(F695&lt;&gt;"Accepted","",IF(AND(N695="",O695=""),"",MAX(N695,O695)*1.150779448))</f>
        <v>33.372603992</v>
      </c>
      <c r="Q695" s="175" t="str">
        <v>KEDW 012155Z 23019G24KT 70SM FEW047 21/07 A2988 RMK AO2A PK WND 24029/50 SLP107 T02070066</v>
      </c>
    </row>
    <row r="696" hidden="0">
      <c r="A696" s="150" t="str">
        <v>2026-04-01 22:00 UTC</v>
      </c>
      <c r="B696" s="155" t="str">
        <v>2026-04-01 22:55 UTC</v>
      </c>
      <c r="C696" s="155" t="str">
        <v>2026-04-01 15:55 PDT</v>
      </c>
      <c r="D696" s="155" t="str">
        <v>2026-04-01</v>
      </c>
      <c r="E696" s="155" t="str">
        <v>April</v>
      </c>
      <c r="F696" s="154" t="str">
        <v>Accepted</v>
      </c>
      <c r="G696" s="155" t="str">
        <v>240</v>
      </c>
      <c r="H696" s="153" t="n">
        <v>240</v>
      </c>
      <c r="I696" s="155" t="str">
        <v>SW</v>
      </c>
      <c r="J696" s="153" t="n">
        <v>60</v>
      </c>
      <c r="K696" s="155" t="str">
        <v>NE</v>
      </c>
      <c r="L696" s="153" t="n">
        <v>20</v>
      </c>
      <c r="M696" s="153" t="n">
        <f>IF(F696="Accepted",L696*1.150779448,"")</f>
        <v>23.01558896</v>
      </c>
      <c r="N696" s="153" t="n">
        <v>26</v>
      </c>
      <c r="O696" s="153" t="n">
        <v>32</v>
      </c>
      <c r="P696" s="153" t="n">
        <f>IF(F696&lt;&gt;"Accepted","",IF(AND(N696="",O696=""),"",MAX(N696,O696)*1.150779448))</f>
        <v>36.824942336</v>
      </c>
      <c r="Q696" s="175" t="str">
        <v>KEDW 012255Z 24020G26KT 70SM FEW060 20/07 A2987 RMK AO2A PK WND 22032/42 SLP105 T02020069</v>
      </c>
    </row>
    <row r="697" hidden="0">
      <c r="A697" s="150" t="str">
        <v>2026-04-01 23:00 UTC</v>
      </c>
      <c r="B697" s="155" t="str">
        <v>2026-04-01 23:55 UTC</v>
      </c>
      <c r="C697" s="155" t="str">
        <v>2026-04-01 16:55 PDT</v>
      </c>
      <c r="D697" s="155" t="str">
        <v>2026-04-01</v>
      </c>
      <c r="E697" s="155" t="str">
        <v>April</v>
      </c>
      <c r="F697" s="154" t="str">
        <v>Accepted</v>
      </c>
      <c r="G697" s="155" t="str">
        <v>250</v>
      </c>
      <c r="H697" s="153" t="n">
        <v>250</v>
      </c>
      <c r="I697" s="155" t="str">
        <v>W</v>
      </c>
      <c r="J697" s="153" t="n">
        <v>70</v>
      </c>
      <c r="K697" s="155" t="str">
        <v>E</v>
      </c>
      <c r="L697" s="153" t="n">
        <v>24</v>
      </c>
      <c r="M697" s="153" t="n">
        <f>IF(F697="Accepted",L697*1.150779448,"")</f>
        <v>27.618706752</v>
      </c>
      <c r="N697" s="163"/>
      <c r="O697" s="153" t="n">
        <v>32</v>
      </c>
      <c r="P697" s="153" t="n">
        <f>IF(F697&lt;&gt;"Accepted","",IF(AND(N697="",O697=""),"",MAX(N697,O697)*1.150779448))</f>
        <v>36.824942336</v>
      </c>
      <c r="Q697" s="175" t="str">
        <v>KEDW 012355Z 25024KT 60SM FEW060 19/07 A2986 RMK AO2A PK WND 23032/09 SLP101 T01940072 10208 20171 57013</v>
      </c>
    </row>
    <row r="698" hidden="0">
      <c r="A698" s="150" t="str">
        <v>2026-04-02 00:00 UTC</v>
      </c>
      <c r="B698" s="155" t="str">
        <v>2026-04-02 00:55 UTC</v>
      </c>
      <c r="C698" s="155" t="str">
        <v>2026-04-01 17:55 PDT</v>
      </c>
      <c r="D698" s="155" t="str">
        <v>2026-04-01</v>
      </c>
      <c r="E698" s="155" t="str">
        <v>April</v>
      </c>
      <c r="F698" s="154" t="str">
        <v>Accepted</v>
      </c>
      <c r="G698" s="155" t="str">
        <v>240</v>
      </c>
      <c r="H698" s="153" t="n">
        <v>240</v>
      </c>
      <c r="I698" s="155" t="str">
        <v>SW</v>
      </c>
      <c r="J698" s="153" t="n">
        <v>60</v>
      </c>
      <c r="K698" s="155" t="str">
        <v>NE</v>
      </c>
      <c r="L698" s="153" t="n">
        <v>21</v>
      </c>
      <c r="M698" s="153" t="n">
        <f>IF(F698="Accepted",L698*1.150779448,"")</f>
        <v>24.166368408</v>
      </c>
      <c r="N698" s="153" t="n">
        <v>29</v>
      </c>
      <c r="O698" s="153" t="n">
        <v>30</v>
      </c>
      <c r="P698" s="153" t="n">
        <f>IF(F698&lt;&gt;"Accepted","",IF(AND(N698="",O698=""),"",MAX(N698,O698)*1.150779448))</f>
        <v>34.523383439999996</v>
      </c>
      <c r="Q698" s="175" t="str">
        <v>KEDW 020055Z 24021G29KT 70SM FEW060 18/08 A2987 RMK AO2A PK WND 24030/52 SLP106 T01830080</v>
      </c>
    </row>
    <row r="699" hidden="0">
      <c r="A699" s="150" t="str">
        <v>2026-04-02 01:00 UTC</v>
      </c>
      <c r="B699" s="155" t="str">
        <v>2026-04-02 01:55 UTC</v>
      </c>
      <c r="C699" s="155" t="str">
        <v>2026-04-01 18:55 PDT</v>
      </c>
      <c r="D699" s="155" t="str">
        <v>2026-04-01</v>
      </c>
      <c r="E699" s="155" t="str">
        <v>April</v>
      </c>
      <c r="F699" s="154" t="str">
        <v>Accepted</v>
      </c>
      <c r="G699" s="155" t="str">
        <v>240</v>
      </c>
      <c r="H699" s="153" t="n">
        <v>240</v>
      </c>
      <c r="I699" s="155" t="str">
        <v>SW</v>
      </c>
      <c r="J699" s="153" t="n">
        <v>60</v>
      </c>
      <c r="K699" s="155" t="str">
        <v>NE</v>
      </c>
      <c r="L699" s="153" t="n">
        <v>17</v>
      </c>
      <c r="M699" s="153" t="n">
        <f>IF(F699="Accepted",L699*1.150779448,"")</f>
        <v>19.563250616</v>
      </c>
      <c r="N699" s="163"/>
      <c r="O699" s="153" t="n">
        <v>30</v>
      </c>
      <c r="P699" s="153" t="n">
        <f>IF(F699&lt;&gt;"Accepted","",IF(AND(N699="",O699=""),"",MAX(N699,O699)*1.150779448))</f>
        <v>34.523383439999996</v>
      </c>
      <c r="Q699" s="175" t="str">
        <v>KEDW 020155Z 24017KT 60SM FEW060 16/08 A2988 RMK AO2A PK WND 25030/0059 SLP111 T01640081</v>
      </c>
    </row>
    <row r="700" hidden="0">
      <c r="A700" s="150" t="str">
        <v>2026-04-02 02:00 UTC</v>
      </c>
      <c r="B700" s="155" t="str">
        <v>2026-04-02 02:55 UTC</v>
      </c>
      <c r="C700" s="155" t="str">
        <v>2026-04-01 19:55 PDT</v>
      </c>
      <c r="D700" s="155" t="str">
        <v>2026-04-01</v>
      </c>
      <c r="E700" s="155" t="str">
        <v>April</v>
      </c>
      <c r="F700" s="154" t="str">
        <v>Accepted</v>
      </c>
      <c r="G700" s="155" t="str">
        <v>240</v>
      </c>
      <c r="H700" s="153" t="n">
        <v>240</v>
      </c>
      <c r="I700" s="155" t="str">
        <v>SW</v>
      </c>
      <c r="J700" s="153" t="n">
        <v>60</v>
      </c>
      <c r="K700" s="155" t="str">
        <v>NE</v>
      </c>
      <c r="L700" s="153" t="n">
        <v>11</v>
      </c>
      <c r="M700" s="153" t="n">
        <f>IF(F700="Accepted",L700*1.150779448,"")</f>
        <v>12.658573928</v>
      </c>
      <c r="N700" s="163"/>
      <c r="O700" s="153" t="n">
        <v>27</v>
      </c>
      <c r="P700" s="153" t="n">
        <f>IF(F700&lt;&gt;"Accepted","",IF(AND(N700="",O700=""),"",MAX(N700,O700)*1.150779448))</f>
        <v>31.071045096</v>
      </c>
      <c r="Q700" s="175" t="str">
        <v>KEDW 020255Z 24011KT 40SM FEW080 15/08 A2991 RMK AO2A PK WND 23027/0159 SLP120 T01460083 52014</v>
      </c>
    </row>
    <row r="701" hidden="0">
      <c r="A701" s="150" t="str">
        <v>2026-04-02 03:00 UTC</v>
      </c>
      <c r="B701" s="155" t="str">
        <v>2026-04-02 03:55 UTC</v>
      </c>
      <c r="C701" s="155" t="str">
        <v>2026-04-01 20:55 PDT</v>
      </c>
      <c r="D701" s="155" t="str">
        <v>2026-04-01</v>
      </c>
      <c r="E701" s="155" t="str">
        <v>April</v>
      </c>
      <c r="F701" s="154" t="str">
        <v>Accepted</v>
      </c>
      <c r="G701" s="155" t="str">
        <v>230</v>
      </c>
      <c r="H701" s="153" t="n">
        <v>230</v>
      </c>
      <c r="I701" s="155" t="str">
        <v>SW</v>
      </c>
      <c r="J701" s="153" t="n">
        <v>50</v>
      </c>
      <c r="K701" s="155" t="str">
        <v>NE</v>
      </c>
      <c r="L701" s="153" t="n">
        <v>11</v>
      </c>
      <c r="M701" s="153" t="n">
        <f>IF(F701="Accepted",L701*1.150779448,"")</f>
        <v>12.658573928</v>
      </c>
      <c r="N701" s="163"/>
      <c r="O701" s="163"/>
      <c r="P701" s="163" t="str">
        <f>IF(F701&lt;&gt;"Accepted","",IF(AND(N701="",O701=""),"",MAX(N701,O701)*1.150779448))</f>
      </c>
      <c r="Q701" s="175" t="str">
        <v>KEDW 020355Z 23011KT 40SM FEW080 14/08 A2992 RMK AO2A SLP124 T01360082</v>
      </c>
    </row>
    <row r="702" hidden="0">
      <c r="A702" s="150" t="str">
        <v>2026-04-02 04:00 UTC</v>
      </c>
      <c r="B702" s="155" t="str">
        <v>2026-04-02 04:55 UTC</v>
      </c>
      <c r="C702" s="155" t="str">
        <v>2026-04-01 21:55 PDT</v>
      </c>
      <c r="D702" s="155" t="str">
        <v>2026-04-01</v>
      </c>
      <c r="E702" s="155" t="str">
        <v>April</v>
      </c>
      <c r="F702" s="154" t="str">
        <v>Accepted</v>
      </c>
      <c r="G702" s="155" t="str">
        <v>240</v>
      </c>
      <c r="H702" s="153" t="n">
        <v>240</v>
      </c>
      <c r="I702" s="155" t="str">
        <v>SW</v>
      </c>
      <c r="J702" s="153" t="n">
        <v>60</v>
      </c>
      <c r="K702" s="155" t="str">
        <v>NE</v>
      </c>
      <c r="L702" s="153" t="n">
        <v>13</v>
      </c>
      <c r="M702" s="153" t="n">
        <f>IF(F702="Accepted",L702*1.150779448,"")</f>
        <v>14.960132824</v>
      </c>
      <c r="N702" s="163"/>
      <c r="O702" s="163"/>
      <c r="P702" s="163" t="str">
        <f>IF(F702&lt;&gt;"Accepted","",IF(AND(N702="",O702=""),"",MAX(N702,O702)*1.150779448))</f>
      </c>
      <c r="Q702" s="175" t="str">
        <v>KEDW 020455Z 24013KT 40SM FEW080 14/08 A2993 RMK AO2A SLP125 T01360084</v>
      </c>
    </row>
    <row r="703" hidden="0">
      <c r="A703" s="150" t="str">
        <v>2026-04-02 05:00 UTC</v>
      </c>
      <c r="B703" s="155" t="str">
        <v>2026-04-02 05:55 UTC</v>
      </c>
      <c r="C703" s="155" t="str">
        <v>2026-04-01 22:55 PDT</v>
      </c>
      <c r="D703" s="155" t="str">
        <v>2026-04-01</v>
      </c>
      <c r="E703" s="155" t="str">
        <v>April</v>
      </c>
      <c r="F703" s="154" t="str">
        <v>Accepted</v>
      </c>
      <c r="G703" s="155" t="str">
        <v>250</v>
      </c>
      <c r="H703" s="153" t="n">
        <v>250</v>
      </c>
      <c r="I703" s="155" t="str">
        <v>W</v>
      </c>
      <c r="J703" s="153" t="n">
        <v>70</v>
      </c>
      <c r="K703" s="155" t="str">
        <v>E</v>
      </c>
      <c r="L703" s="153" t="n">
        <v>14</v>
      </c>
      <c r="M703" s="153" t="n">
        <f>IF(F703="Accepted",L703*1.150779448,"")</f>
        <v>16.110912272</v>
      </c>
      <c r="N703" s="163"/>
      <c r="O703" s="163"/>
      <c r="P703" s="163" t="str">
        <f>IF(F703&lt;&gt;"Accepted","",IF(AND(N703="",O703=""),"",MAX(N703,O703)*1.150779448))</f>
      </c>
      <c r="Q703" s="175" t="str">
        <v>KEDW 020555Z AUTO 25014KT 10SM CLR 13/09 A2993 RMK AO2 SLP125 T01310088 10195 20130 51007 $</v>
      </c>
    </row>
    <row r="704" hidden="0">
      <c r="A704" s="150" t="str">
        <v>2026-04-02 06:00 UTC</v>
      </c>
      <c r="B704" s="155" t="str">
        <v>2026-04-02 06:55 UTC</v>
      </c>
      <c r="C704" s="155" t="str">
        <v>2026-04-01 23:55 PDT</v>
      </c>
      <c r="D704" s="155" t="str">
        <v>2026-04-01</v>
      </c>
      <c r="E704" s="155" t="str">
        <v>April</v>
      </c>
      <c r="F704" s="154" t="str">
        <v>Accepted</v>
      </c>
      <c r="G704" s="155" t="str">
        <v>230</v>
      </c>
      <c r="H704" s="153" t="n">
        <v>230</v>
      </c>
      <c r="I704" s="155" t="str">
        <v>SW</v>
      </c>
      <c r="J704" s="153" t="n">
        <v>50</v>
      </c>
      <c r="K704" s="155" t="str">
        <v>NE</v>
      </c>
      <c r="L704" s="153" t="n">
        <v>13</v>
      </c>
      <c r="M704" s="153" t="n">
        <f>IF(F704="Accepted",L704*1.150779448,"")</f>
        <v>14.960132824</v>
      </c>
      <c r="N704" s="163"/>
      <c r="O704" s="163"/>
      <c r="P704" s="163" t="str">
        <f>IF(F704&lt;&gt;"Accepted","",IF(AND(N704="",O704=""),"",MAX(N704,O704)*1.150779448))</f>
      </c>
      <c r="Q704" s="175" t="str">
        <v>KEDW 020655Z AUTO 23013KT 10SM CLR 13/09 A2993 RMK AO2 SLP124 T01280089 $</v>
      </c>
    </row>
    <row r="705" hidden="0">
      <c r="A705" s="150" t="str">
        <v>2026-04-02 07:00 UTC</v>
      </c>
      <c r="B705" s="155" t="str">
        <v>2026-04-02 07:55 UTC</v>
      </c>
      <c r="C705" s="155" t="str">
        <v>2026-04-02 00:55 PDT</v>
      </c>
      <c r="D705" s="155" t="str">
        <v>2026-04-02</v>
      </c>
      <c r="E705" s="155" t="str">
        <v>April</v>
      </c>
      <c r="F705" s="154" t="str">
        <v>Accepted</v>
      </c>
      <c r="G705" s="155" t="str">
        <v>250</v>
      </c>
      <c r="H705" s="153" t="n">
        <v>250</v>
      </c>
      <c r="I705" s="155" t="str">
        <v>W</v>
      </c>
      <c r="J705" s="153" t="n">
        <v>70</v>
      </c>
      <c r="K705" s="155" t="str">
        <v>E</v>
      </c>
      <c r="L705" s="153" t="n">
        <v>13</v>
      </c>
      <c r="M705" s="153" t="n">
        <f>IF(F705="Accepted",L705*1.150779448,"")</f>
        <v>14.960132824</v>
      </c>
      <c r="N705" s="163"/>
      <c r="O705" s="163"/>
      <c r="P705" s="163" t="str">
        <f>IF(F705&lt;&gt;"Accepted","",IF(AND(N705="",O705=""),"",MAX(N705,O705)*1.150779448))</f>
      </c>
      <c r="Q705" s="175" t="str">
        <v>KEDW 020755Z AUTO 25013KT 10SM CLR 12/09 A2993 RMK AO2 SLP124 T01200090 402080096 $</v>
      </c>
    </row>
    <row r="706" hidden="0">
      <c r="A706" s="150" t="str">
        <v>2026-04-02 09:00 UTC</v>
      </c>
      <c r="B706" s="155" t="str">
        <v>2026-04-02 09:55 UTC</v>
      </c>
      <c r="C706" s="155" t="str">
        <v>2026-04-02 02:55 PDT</v>
      </c>
      <c r="D706" s="155" t="str">
        <v>2026-04-02</v>
      </c>
      <c r="E706" s="155" t="str">
        <v>April</v>
      </c>
      <c r="F706" s="154" t="str">
        <v>Accepted</v>
      </c>
      <c r="G706" s="155" t="str">
        <v>250</v>
      </c>
      <c r="H706" s="153" t="n">
        <v>250</v>
      </c>
      <c r="I706" s="155" t="str">
        <v>W</v>
      </c>
      <c r="J706" s="153" t="n">
        <v>70</v>
      </c>
      <c r="K706" s="155" t="str">
        <v>E</v>
      </c>
      <c r="L706" s="153" t="n">
        <v>9</v>
      </c>
      <c r="M706" s="153" t="n">
        <f>IF(F706="Accepted",L706*1.150779448,"")</f>
        <v>10.357015032</v>
      </c>
      <c r="N706" s="163"/>
      <c r="O706" s="163"/>
      <c r="P706" s="163" t="str">
        <f>IF(F706&lt;&gt;"Accepted","",IF(AND(N706="",O706=""),"",MAX(N706,O706)*1.150779448))</f>
      </c>
      <c r="Q706" s="175" t="str">
        <v>KEDW 020955Z AUTO 25009KT 10SM CLR 11/08 A2992 RMK AO2 SLP121 T01080078 $</v>
      </c>
    </row>
    <row r="707" hidden="0">
      <c r="A707" s="150" t="str">
        <v>2026-04-02 10:00 UTC</v>
      </c>
      <c r="B707" s="155" t="str">
        <v>2026-04-02 10:55 UTC</v>
      </c>
      <c r="C707" s="155" t="str">
        <v>2026-04-02 03:55 PDT</v>
      </c>
      <c r="D707" s="155" t="str">
        <v>2026-04-02</v>
      </c>
      <c r="E707" s="155" t="str">
        <v>April</v>
      </c>
      <c r="F707" s="154" t="str">
        <v>Accepted</v>
      </c>
      <c r="G707" s="155" t="str">
        <v>250</v>
      </c>
      <c r="H707" s="153" t="n">
        <v>250</v>
      </c>
      <c r="I707" s="155" t="str">
        <v>W</v>
      </c>
      <c r="J707" s="153" t="n">
        <v>70</v>
      </c>
      <c r="K707" s="155" t="str">
        <v>E</v>
      </c>
      <c r="L707" s="153" t="n">
        <v>13</v>
      </c>
      <c r="M707" s="153" t="n">
        <f>IF(F707="Accepted",L707*1.150779448,"")</f>
        <v>14.960132824</v>
      </c>
      <c r="N707" s="163"/>
      <c r="O707" s="163"/>
      <c r="P707" s="163" t="str">
        <f>IF(F707&lt;&gt;"Accepted","",IF(AND(N707="",O707=""),"",MAX(N707,O707)*1.150779448))</f>
      </c>
      <c r="Q707" s="175" t="str">
        <v>KEDW 021055Z AUTO 25013KT 10SM FEW047 11/07 A2989 RMK AO2 SLP110 T01140071 $</v>
      </c>
    </row>
    <row r="708" hidden="0">
      <c r="A708" s="150" t="str">
        <v>2026-04-02 11:00 UTC</v>
      </c>
      <c r="B708" s="155" t="str">
        <v>2026-04-02 11:55 UTC</v>
      </c>
      <c r="C708" s="155" t="str">
        <v>2026-04-02 04:55 PDT</v>
      </c>
      <c r="D708" s="155" t="str">
        <v>2026-04-02</v>
      </c>
      <c r="E708" s="155" t="str">
        <v>April</v>
      </c>
      <c r="F708" s="154" t="str">
        <v>Accepted</v>
      </c>
      <c r="G708" s="155" t="str">
        <v>240</v>
      </c>
      <c r="H708" s="153" t="n">
        <v>240</v>
      </c>
      <c r="I708" s="155" t="str">
        <v>SW</v>
      </c>
      <c r="J708" s="153" t="n">
        <v>60</v>
      </c>
      <c r="K708" s="155" t="str">
        <v>NE</v>
      </c>
      <c r="L708" s="153" t="n">
        <v>13</v>
      </c>
      <c r="M708" s="153" t="n">
        <f>IF(F708="Accepted",L708*1.150779448,"")</f>
        <v>14.960132824</v>
      </c>
      <c r="N708" s="163"/>
      <c r="O708" s="163"/>
      <c r="P708" s="163" t="str">
        <f>IF(F708&lt;&gt;"Accepted","",IF(AND(N708="",O708=""),"",MAX(N708,O708)*1.150779448))</f>
      </c>
      <c r="Q708" s="175" t="str">
        <v>KEDW 021155Z AUTO 24013KT 10SM BKN046 12/06 A2988 RMK AO2 SLP107 T01200061 10131 20108 57014 $</v>
      </c>
    </row>
    <row r="709" hidden="0">
      <c r="A709" s="150" t="str">
        <v>2026-04-02 12:00 UTC</v>
      </c>
      <c r="B709" s="155" t="str">
        <v>2026-04-02 12:55 UTC</v>
      </c>
      <c r="C709" s="155" t="str">
        <v>2026-04-02 05:55 PDT</v>
      </c>
      <c r="D709" s="155" t="str">
        <v>2026-04-02</v>
      </c>
      <c r="E709" s="155" t="str">
        <v>April</v>
      </c>
      <c r="F709" s="154" t="str">
        <v>Accepted</v>
      </c>
      <c r="G709" s="155" t="str">
        <v>230</v>
      </c>
      <c r="H709" s="153" t="n">
        <v>230</v>
      </c>
      <c r="I709" s="155" t="str">
        <v>SW</v>
      </c>
      <c r="J709" s="153" t="n">
        <v>50</v>
      </c>
      <c r="K709" s="155" t="str">
        <v>NE</v>
      </c>
      <c r="L709" s="153" t="n">
        <v>12</v>
      </c>
      <c r="M709" s="153" t="n">
        <f>IF(F709="Accepted",L709*1.150779448,"")</f>
        <v>13.809353376</v>
      </c>
      <c r="N709" s="163"/>
      <c r="O709" s="163"/>
      <c r="P709" s="163" t="str">
        <f>IF(F709&lt;&gt;"Accepted","",IF(AND(N709="",O709=""),"",MAX(N709,O709)*1.150779448))</f>
      </c>
      <c r="Q709" s="175" t="str">
        <v>KEDW 021255Z 23012KT 40SM SCT040 11/06 A2989 RMK AO2A SLP112 T01130060</v>
      </c>
    </row>
    <row r="710" hidden="0">
      <c r="A710" s="150" t="str">
        <v>2026-04-02 13:00 UTC</v>
      </c>
      <c r="B710" s="155" t="str">
        <v>2026-04-02 13:55 UTC</v>
      </c>
      <c r="C710" s="155" t="str">
        <v>2026-04-02 06:55 PDT</v>
      </c>
      <c r="D710" s="155" t="str">
        <v>2026-04-02</v>
      </c>
      <c r="E710" s="155" t="str">
        <v>April</v>
      </c>
      <c r="F710" s="154" t="str">
        <v>Accepted</v>
      </c>
      <c r="G710" s="155" t="str">
        <v>230</v>
      </c>
      <c r="H710" s="153" t="n">
        <v>230</v>
      </c>
      <c r="I710" s="155" t="str">
        <v>SW</v>
      </c>
      <c r="J710" s="153" t="n">
        <v>50</v>
      </c>
      <c r="K710" s="155" t="str">
        <v>NE</v>
      </c>
      <c r="L710" s="153" t="n">
        <v>18</v>
      </c>
      <c r="M710" s="153" t="n">
        <f>IF(F710="Accepted",L710*1.150779448,"")</f>
        <v>20.714030064</v>
      </c>
      <c r="N710" s="153" t="n">
        <v>24</v>
      </c>
      <c r="O710" s="163"/>
      <c r="P710" s="153" t="n">
        <f>IF(F710&lt;&gt;"Accepted","",IF(AND(N710="",O710=""),"",MAX(N710,O710)*1.150779448))</f>
        <v>27.618706752</v>
      </c>
      <c r="Q710" s="175" t="str">
        <v>KEDW 021355Z COR 23018G24KT 40SM BKN035 11/07 A2990 RMK AO2A SLP117 T01140065 COR 1401</v>
      </c>
    </row>
    <row r="711" hidden="0">
      <c r="A711" s="150" t="str">
        <v>2026-04-02 14:00 UTC</v>
      </c>
      <c r="B711" s="155" t="str">
        <v>2026-04-02 14:55 UTC</v>
      </c>
      <c r="C711" s="155" t="str">
        <v>2026-04-02 07:55 PDT</v>
      </c>
      <c r="D711" s="155" t="str">
        <v>2026-04-02</v>
      </c>
      <c r="E711" s="155" t="str">
        <v>April</v>
      </c>
      <c r="F711" s="154" t="str">
        <v>Accepted</v>
      </c>
      <c r="G711" s="155" t="str">
        <v>230</v>
      </c>
      <c r="H711" s="153" t="n">
        <v>230</v>
      </c>
      <c r="I711" s="155" t="str">
        <v>SW</v>
      </c>
      <c r="J711" s="153" t="n">
        <v>50</v>
      </c>
      <c r="K711" s="155" t="str">
        <v>NE</v>
      </c>
      <c r="L711" s="153" t="n">
        <v>16</v>
      </c>
      <c r="M711" s="153" t="n">
        <f>IF(F711="Accepted",L711*1.150779448,"")</f>
        <v>18.412471168</v>
      </c>
      <c r="N711" s="153" t="n">
        <v>22</v>
      </c>
      <c r="O711" s="163"/>
      <c r="P711" s="153" t="n">
        <f>IF(F711&lt;&gt;"Accepted","",IF(AND(N711="",O711=""),"",MAX(N711,O711)*1.150779448))</f>
        <v>25.317147856</v>
      </c>
      <c r="Q711" s="175" t="str">
        <v>KEDW 021455Z 23016G22KT 40SM BKN033 BKN360 12/07 A2992 RMK AO2A SLP125 T01220069 52015</v>
      </c>
    </row>
    <row r="712" hidden="0">
      <c r="A712" s="150" t="str">
        <v>2026-04-02 15:00 UTC</v>
      </c>
      <c r="B712" s="155" t="str">
        <v>2026-04-02 15:40 UTC</v>
      </c>
      <c r="C712" s="155" t="str">
        <v>2026-04-02 08:40 PDT</v>
      </c>
      <c r="D712" s="155" t="str">
        <v>2026-04-02</v>
      </c>
      <c r="E712" s="155" t="str">
        <v>April</v>
      </c>
      <c r="F712" s="154" t="str">
        <v>Accepted</v>
      </c>
      <c r="G712" s="155" t="str">
        <v>240</v>
      </c>
      <c r="H712" s="153" t="n">
        <v>240</v>
      </c>
      <c r="I712" s="155" t="str">
        <v>SW</v>
      </c>
      <c r="J712" s="153" t="n">
        <v>60</v>
      </c>
      <c r="K712" s="155" t="str">
        <v>NE</v>
      </c>
      <c r="L712" s="153" t="n">
        <v>15</v>
      </c>
      <c r="M712" s="153" t="n">
        <f>IF(F712="Accepted",L712*1.150779448,"")</f>
        <v>17.261691719999998</v>
      </c>
      <c r="N712" s="153" t="n">
        <v>19</v>
      </c>
      <c r="O712" s="163"/>
      <c r="P712" s="153" t="n">
        <f>IF(F712&lt;&gt;"Accepted","",IF(AND(N712="",O712=""),"",MAX(N712,O712)*1.150779448))</f>
        <v>21.864809512</v>
      </c>
      <c r="Q712" s="175" t="str">
        <v>KEDW 021540Z AUTO 24015G19KT 10SM BKN028 OVC036 13/07 A2993 RMK AO2 SLP128 $</v>
      </c>
    </row>
    <row r="713" hidden="0">
      <c r="A713" s="150" t="str">
        <v>2026-04-02 16:00 UTC</v>
      </c>
      <c r="B713" s="155" t="str">
        <v>2026-04-02 16:55 UTC</v>
      </c>
      <c r="C713" s="155" t="str">
        <v>2026-04-02 09:55 PDT</v>
      </c>
      <c r="D713" s="155" t="str">
        <v>2026-04-02</v>
      </c>
      <c r="E713" s="155" t="str">
        <v>April</v>
      </c>
      <c r="F713" s="154" t="str">
        <v>Accepted</v>
      </c>
      <c r="G713" s="155" t="str">
        <v>280</v>
      </c>
      <c r="H713" s="153" t="n">
        <v>280</v>
      </c>
      <c r="I713" s="155" t="str">
        <v>W</v>
      </c>
      <c r="J713" s="153" t="n">
        <v>100</v>
      </c>
      <c r="K713" s="155" t="str">
        <v>E</v>
      </c>
      <c r="L713" s="153" t="n">
        <v>17</v>
      </c>
      <c r="M713" s="153" t="n">
        <f>IF(F713="Accepted",L713*1.150779448,"")</f>
        <v>19.563250616</v>
      </c>
      <c r="N713" s="153" t="n">
        <v>23</v>
      </c>
      <c r="O713" s="163"/>
      <c r="P713" s="153" t="n">
        <f>IF(F713&lt;&gt;"Accepted","",IF(AND(N713="",O713=""),"",MAX(N713,O713)*1.150779448))</f>
        <v>26.467927304</v>
      </c>
      <c r="Q713" s="175" t="str">
        <v>KEDW 021655Z 28017G23KT 30SM SCT030 BKN250 14/07 A2994 RMK AO2A SLP130 T01400066</v>
      </c>
    </row>
    <row r="714" hidden="0">
      <c r="A714" s="150" t="str">
        <v>2026-04-02 18:00 UTC</v>
      </c>
      <c r="B714" s="155" t="str">
        <v>2026-04-02 18:55 UTC</v>
      </c>
      <c r="C714" s="155" t="str">
        <v>2026-04-02 11:55 PDT</v>
      </c>
      <c r="D714" s="155" t="str">
        <v>2026-04-02</v>
      </c>
      <c r="E714" s="155" t="str">
        <v>April</v>
      </c>
      <c r="F714" s="154" t="str">
        <v>Accepted</v>
      </c>
      <c r="G714" s="155" t="str">
        <v>270</v>
      </c>
      <c r="H714" s="153" t="n">
        <v>270</v>
      </c>
      <c r="I714" s="155" t="str">
        <v>W</v>
      </c>
      <c r="J714" s="153" t="n">
        <v>90</v>
      </c>
      <c r="K714" s="155" t="str">
        <v>E</v>
      </c>
      <c r="L714" s="153" t="n">
        <v>13</v>
      </c>
      <c r="M714" s="153" t="n">
        <f>IF(F714="Accepted",L714*1.150779448,"")</f>
        <v>14.960132824</v>
      </c>
      <c r="N714" s="153" t="n">
        <v>21</v>
      </c>
      <c r="O714" s="163"/>
      <c r="P714" s="153" t="n">
        <f>IF(F714&lt;&gt;"Accepted","",IF(AND(N714="",O714=""),"",MAX(N714,O714)*1.150779448))</f>
        <v>24.166368408</v>
      </c>
      <c r="Q714" s="175" t="str">
        <v>KEDW 021855Z 27013G21KT 40SM SCT040 BKN250 17/05 A2994 RMK AO2A SLP129 T01730049</v>
      </c>
    </row>
    <row r="715" hidden="0">
      <c r="A715" s="150" t="str">
        <v>2026-04-02 19:00 UTC</v>
      </c>
      <c r="B715" s="155" t="str">
        <v>2026-04-02 19:32 UTC</v>
      </c>
      <c r="C715" s="155" t="str">
        <v>2026-04-02 12:32 PDT</v>
      </c>
      <c r="D715" s="155" t="str">
        <v>2026-04-02</v>
      </c>
      <c r="E715" s="155" t="str">
        <v>April</v>
      </c>
      <c r="F715" s="154" t="str">
        <v>Accepted</v>
      </c>
      <c r="G715" s="155" t="str">
        <v>250</v>
      </c>
      <c r="H715" s="153" t="n">
        <v>250</v>
      </c>
      <c r="I715" s="155" t="str">
        <v>W</v>
      </c>
      <c r="J715" s="153" t="n">
        <v>70</v>
      </c>
      <c r="K715" s="155" t="str">
        <v>E</v>
      </c>
      <c r="L715" s="153" t="n">
        <v>18</v>
      </c>
      <c r="M715" s="153" t="n">
        <f>IF(F715="Accepted",L715*1.150779448,"")</f>
        <v>20.714030064</v>
      </c>
      <c r="N715" s="153" t="n">
        <v>24</v>
      </c>
      <c r="O715" s="163"/>
      <c r="P715" s="153" t="n">
        <f>IF(F715&lt;&gt;"Accepted","",IF(AND(N715="",O715=""),"",MAX(N715,O715)*1.150779448))</f>
        <v>27.618706752</v>
      </c>
      <c r="Q715" s="175" t="str">
        <v>KEDW 021932Z AUTO 25018G24KT 10SM SCT042 18/04 A2992 RMK AO2 WSHFT 26 SLP122 $</v>
      </c>
    </row>
    <row r="716" hidden="0">
      <c r="A716" s="150" t="str">
        <v>2026-04-02 22:00 UTC</v>
      </c>
      <c r="B716" s="155" t="str">
        <v>2026-04-02 22:55 UTC</v>
      </c>
      <c r="C716" s="155" t="str">
        <v>2026-04-02 15:55 PDT</v>
      </c>
      <c r="D716" s="155" t="str">
        <v>2026-04-02</v>
      </c>
      <c r="E716" s="155" t="str">
        <v>April</v>
      </c>
      <c r="F716" s="154" t="str">
        <v>Accepted</v>
      </c>
      <c r="G716" s="155" t="str">
        <v>270</v>
      </c>
      <c r="H716" s="153" t="n">
        <v>270</v>
      </c>
      <c r="I716" s="155" t="str">
        <v>W</v>
      </c>
      <c r="J716" s="153" t="n">
        <v>90</v>
      </c>
      <c r="K716" s="155" t="str">
        <v>E</v>
      </c>
      <c r="L716" s="153" t="n">
        <v>22</v>
      </c>
      <c r="M716" s="153" t="n">
        <f>IF(F716="Accepted",L716*1.150779448,"")</f>
        <v>25.317147856</v>
      </c>
      <c r="N716" s="153" t="n">
        <v>31</v>
      </c>
      <c r="O716" s="153" t="n">
        <v>32</v>
      </c>
      <c r="P716" s="153" t="n">
        <f>IF(F716&lt;&gt;"Accepted","",IF(AND(N716="",O716=""),"",MAX(N716,O716)*1.150779448))</f>
        <v>36.824942336</v>
      </c>
      <c r="Q716" s="175" t="str">
        <v>KEDW 022255Z 27022G31KT 60SM FEW040 SCT290 19/02 A2985 RMK AO2A PK WND 24032/40 SLP098 T01890023</v>
      </c>
    </row>
    <row r="717" hidden="0">
      <c r="A717" s="150" t="str">
        <v>2026-04-03 00:00 UTC</v>
      </c>
      <c r="B717" s="155" t="str">
        <v>2026-04-03 00:55 UTC</v>
      </c>
      <c r="C717" s="155" t="str">
        <v>2026-04-02 17:55 PDT</v>
      </c>
      <c r="D717" s="155" t="str">
        <v>2026-04-02</v>
      </c>
      <c r="E717" s="155" t="str">
        <v>April</v>
      </c>
      <c r="F717" s="154" t="str">
        <v>Accepted</v>
      </c>
      <c r="G717" s="155" t="str">
        <v>280</v>
      </c>
      <c r="H717" s="153" t="n">
        <v>280</v>
      </c>
      <c r="I717" s="155" t="str">
        <v>W</v>
      </c>
      <c r="J717" s="153" t="n">
        <v>100</v>
      </c>
      <c r="K717" s="155" t="str">
        <v>E</v>
      </c>
      <c r="L717" s="153" t="n">
        <v>23</v>
      </c>
      <c r="M717" s="153" t="n">
        <f>IF(F717="Accepted",L717*1.150779448,"")</f>
        <v>26.467927304</v>
      </c>
      <c r="N717" s="153" t="n">
        <v>34</v>
      </c>
      <c r="O717" s="153" t="n">
        <v>41</v>
      </c>
      <c r="P717" s="153" t="n">
        <f>IF(F717&lt;&gt;"Accepted","",IF(AND(N717="",O717=""),"",MAX(N717,O717)*1.150779448))</f>
        <v>47.181957368</v>
      </c>
      <c r="Q717" s="175" t="str">
        <v>KEDW 030055Z 28023G34KT 60SM FEW060 FEW290 17/02 A2982 RMK AO2A PK WND 28041/36 SLP089 T01740018</v>
      </c>
    </row>
    <row r="718" hidden="0">
      <c r="A718" s="150" t="str">
        <v>2026-04-03 01:00 UTC</v>
      </c>
      <c r="B718" s="155" t="str">
        <v>2026-04-03 01:55 UTC</v>
      </c>
      <c r="C718" s="155" t="str">
        <v>2026-04-02 18:55 PDT</v>
      </c>
      <c r="D718" s="155" t="str">
        <v>2026-04-02</v>
      </c>
      <c r="E718" s="155" t="str">
        <v>April</v>
      </c>
      <c r="F718" s="154" t="str">
        <v>Accepted</v>
      </c>
      <c r="G718" s="155" t="str">
        <v>280</v>
      </c>
      <c r="H718" s="153" t="n">
        <v>280</v>
      </c>
      <c r="I718" s="155" t="str">
        <v>W</v>
      </c>
      <c r="J718" s="153" t="n">
        <v>100</v>
      </c>
      <c r="K718" s="155" t="str">
        <v>E</v>
      </c>
      <c r="L718" s="153" t="n">
        <v>16</v>
      </c>
      <c r="M718" s="153" t="n">
        <f>IF(F718="Accepted",L718*1.150779448,"")</f>
        <v>18.412471168</v>
      </c>
      <c r="N718" s="163"/>
      <c r="O718" s="153" t="n">
        <v>39</v>
      </c>
      <c r="P718" s="153" t="n">
        <f>IF(F718&lt;&gt;"Accepted","",IF(AND(N718="",O718=""),"",MAX(N718,O718)*1.150779448))</f>
        <v>44.880398471999996</v>
      </c>
      <c r="Q718" s="175" t="str">
        <v>KEDW 030155Z 28016KT 60SM FEW290 16/04 A2984 RMK AO2A PK WND 27039/0056 SLP096 T01590037</v>
      </c>
    </row>
    <row r="719" hidden="0">
      <c r="A719" s="150" t="str">
        <v>2026-04-03 03:00 UTC</v>
      </c>
      <c r="B719" s="155" t="str">
        <v>2026-04-03 03:55 UTC</v>
      </c>
      <c r="C719" s="155" t="str">
        <v>2026-04-02 20:55 PDT</v>
      </c>
      <c r="D719" s="155" t="str">
        <v>2026-04-02</v>
      </c>
      <c r="E719" s="155" t="str">
        <v>April</v>
      </c>
      <c r="F719" s="154" t="str">
        <v>Accepted</v>
      </c>
      <c r="G719" s="155" t="str">
        <v>230</v>
      </c>
      <c r="H719" s="153" t="n">
        <v>230</v>
      </c>
      <c r="I719" s="155" t="str">
        <v>SW</v>
      </c>
      <c r="J719" s="153" t="n">
        <v>50</v>
      </c>
      <c r="K719" s="155" t="str">
        <v>NE</v>
      </c>
      <c r="L719" s="153" t="n">
        <v>8</v>
      </c>
      <c r="M719" s="153" t="n">
        <f>IF(F719="Accepted",L719*1.150779448,"")</f>
        <v>9.206235584</v>
      </c>
      <c r="N719" s="163"/>
      <c r="O719" s="163"/>
      <c r="P719" s="163" t="str">
        <f>IF(F719&lt;&gt;"Accepted","",IF(AND(N719="",O719=""),"",MAX(N719,O719)*1.150779448))</f>
      </c>
      <c r="Q719" s="175" t="str">
        <v>KEDW 030355Z 23008KT 40SM CLR 13/04 A2990 RMK AO2A SLP118 T01340043</v>
      </c>
    </row>
    <row r="720" hidden="0">
      <c r="A720" s="150" t="str">
        <v>2026-04-03 04:00 UTC</v>
      </c>
      <c r="B720" s="155" t="str">
        <v>2026-04-03 04:55 UTC</v>
      </c>
      <c r="C720" s="155" t="str">
        <v>2026-04-02 21:55 PDT</v>
      </c>
      <c r="D720" s="155" t="str">
        <v>2026-04-02</v>
      </c>
      <c r="E720" s="155" t="str">
        <v>April</v>
      </c>
      <c r="F720" s="154" t="str">
        <v>Accepted</v>
      </c>
      <c r="G720" s="155" t="str">
        <v>230</v>
      </c>
      <c r="H720" s="153" t="n">
        <v>230</v>
      </c>
      <c r="I720" s="155" t="str">
        <v>SW</v>
      </c>
      <c r="J720" s="153" t="n">
        <v>50</v>
      </c>
      <c r="K720" s="155" t="str">
        <v>NE</v>
      </c>
      <c r="L720" s="153" t="n">
        <v>7</v>
      </c>
      <c r="M720" s="153" t="n">
        <f>IF(F720="Accepted",L720*1.150779448,"")</f>
        <v>8.055456136</v>
      </c>
      <c r="N720" s="163"/>
      <c r="O720" s="163"/>
      <c r="P720" s="163" t="str">
        <f>IF(F720&lt;&gt;"Accepted","",IF(AND(N720="",O720=""),"",MAX(N720,O720)*1.150779448))</f>
      </c>
      <c r="Q720" s="175" t="str">
        <v>KEDW 030455Z 23007KT 40SM CLR 13/04 A2993 RMK AO2A SLP127 T01290038</v>
      </c>
    </row>
    <row r="721" hidden="0">
      <c r="A721" s="150" t="str">
        <v>2026-04-03 05:00 UTC</v>
      </c>
      <c r="B721" s="155" t="str">
        <v>2026-04-03 05:55 UTC</v>
      </c>
      <c r="C721" s="155" t="str">
        <v>2026-04-02 22:55 PDT</v>
      </c>
      <c r="D721" s="155" t="str">
        <v>2026-04-02</v>
      </c>
      <c r="E721" s="155" t="str">
        <v>April</v>
      </c>
      <c r="F721" s="154" t="str">
        <v>Accepted</v>
      </c>
      <c r="G721" s="155" t="str">
        <v>210</v>
      </c>
      <c r="H721" s="153" t="n">
        <v>210</v>
      </c>
      <c r="I721" s="155" t="str">
        <v>SW</v>
      </c>
      <c r="J721" s="153" t="n">
        <v>30</v>
      </c>
      <c r="K721" s="155" t="str">
        <v>NE</v>
      </c>
      <c r="L721" s="153" t="n">
        <v>7</v>
      </c>
      <c r="M721" s="153" t="n">
        <f>IF(F721="Accepted",L721*1.150779448,"")</f>
        <v>8.055456136</v>
      </c>
      <c r="N721" s="163"/>
      <c r="O721" s="163"/>
      <c r="P721" s="163" t="str">
        <f>IF(F721&lt;&gt;"Accepted","",IF(AND(N721="",O721=""),"",MAX(N721,O721)*1.150779448))</f>
      </c>
      <c r="Q721" s="175" t="str">
        <v>KEDW 030555Z AUTO 21007KT 10SM CLR 11/04 A2994 RMK AO2 SLP132 T01120042 10189 20112 52021 $</v>
      </c>
    </row>
    <row r="722" hidden="0">
      <c r="A722" s="150" t="str">
        <v>2026-04-03 06:00 UTC</v>
      </c>
      <c r="B722" s="155" t="str">
        <v>2026-04-03 06:55 UTC</v>
      </c>
      <c r="C722" s="155" t="str">
        <v>2026-04-02 23:55 PDT</v>
      </c>
      <c r="D722" s="155" t="str">
        <v>2026-04-02</v>
      </c>
      <c r="E722" s="155" t="str">
        <v>April</v>
      </c>
      <c r="F722" s="154" t="str">
        <v>Accepted</v>
      </c>
      <c r="G722" s="155" t="str">
        <v>210</v>
      </c>
      <c r="H722" s="153" t="n">
        <v>210</v>
      </c>
      <c r="I722" s="155" t="str">
        <v>SW</v>
      </c>
      <c r="J722" s="153" t="n">
        <v>30</v>
      </c>
      <c r="K722" s="155" t="str">
        <v>NE</v>
      </c>
      <c r="L722" s="153" t="n">
        <v>6</v>
      </c>
      <c r="M722" s="153" t="n">
        <f>IF(F722="Accepted",L722*1.150779448,"")</f>
        <v>6.904676688</v>
      </c>
      <c r="N722" s="163"/>
      <c r="O722" s="163"/>
      <c r="P722" s="163" t="str">
        <f>IF(F722&lt;&gt;"Accepted","",IF(AND(N722="",O722=""),"",MAX(N722,O722)*1.150779448))</f>
      </c>
      <c r="Q722" s="175" t="str">
        <v>KEDW 030655Z AUTO 21006KT 10SM CLR 11/04 A2997 RMK AO2 SLP141 T01100042 $</v>
      </c>
    </row>
    <row r="723" hidden="0">
      <c r="A723" s="150" t="str">
        <v>2026-04-03 07:00 UTC</v>
      </c>
      <c r="B723" s="155" t="str">
        <v>2026-04-03 07:55 UTC</v>
      </c>
      <c r="C723" s="155" t="str">
        <v>2026-04-03 00:55 PDT</v>
      </c>
      <c r="D723" s="155" t="str">
        <v>2026-04-03</v>
      </c>
      <c r="E723" s="155" t="str">
        <v>April</v>
      </c>
      <c r="F723" s="154" t="str">
        <v>Accepted</v>
      </c>
      <c r="G723" s="155" t="str">
        <v>200</v>
      </c>
      <c r="H723" s="153" t="n">
        <v>200</v>
      </c>
      <c r="I723" s="155" t="str">
        <v>S</v>
      </c>
      <c r="J723" s="153" t="n">
        <v>20</v>
      </c>
      <c r="K723" s="155" t="str">
        <v>N</v>
      </c>
      <c r="L723" s="153" t="n">
        <v>7</v>
      </c>
      <c r="M723" s="153" t="n">
        <f>IF(F723="Accepted",L723*1.150779448,"")</f>
        <v>8.055456136</v>
      </c>
      <c r="N723" s="163"/>
      <c r="O723" s="163"/>
      <c r="P723" s="163" t="str">
        <f>IF(F723&lt;&gt;"Accepted","",IF(AND(N723="",O723=""),"",MAX(N723,O723)*1.150779448))</f>
      </c>
      <c r="Q723" s="175" t="str">
        <v>KEDW 030755Z AUTO 20007KT 10SM CLR 10/04 A2999 RMK AO2 SLP148 T00970043 401950096 $</v>
      </c>
    </row>
    <row r="724" hidden="0">
      <c r="A724" s="150" t="str">
        <v>2026-04-03 08:00 UTC</v>
      </c>
      <c r="B724" s="155" t="str">
        <v>2026-04-03 08:55 UTC</v>
      </c>
      <c r="C724" s="155" t="str">
        <v>2026-04-03 01:55 PDT</v>
      </c>
      <c r="D724" s="155" t="str">
        <v>2026-04-03</v>
      </c>
      <c r="E724" s="155" t="str">
        <v>April</v>
      </c>
      <c r="F724" s="154" t="str">
        <v>Accepted</v>
      </c>
      <c r="G724" s="155" t="str">
        <v>000</v>
      </c>
      <c r="H724" s="153" t="n">
        <v>0</v>
      </c>
      <c r="I724" s="155" t="str">
        <v>Calm</v>
      </c>
      <c r="J724" s="153" t="n">
        <v>180</v>
      </c>
      <c r="K724" s="155" t="str">
        <v>Calm</v>
      </c>
      <c r="L724" s="153" t="n">
        <v>0</v>
      </c>
      <c r="M724" s="153" t="n">
        <f>IF(F724="Accepted",L724*1.150779448,"")</f>
        <v>0</v>
      </c>
      <c r="N724" s="163"/>
      <c r="O724" s="163"/>
      <c r="P724" s="163" t="str">
        <f>IF(F724&lt;&gt;"Accepted","",IF(AND(N724="",O724=""),"",MAX(N724,O724)*1.150779448))</f>
      </c>
      <c r="Q724" s="175" t="str">
        <v>KEDW 030855Z AUTO 00000KT 10SM CLR 09/04 A3000 RMK AO2 SLP153 T00900044 52019 $</v>
      </c>
    </row>
    <row r="725" hidden="0">
      <c r="A725" s="150" t="str">
        <v>2026-04-03 10:00 UTC</v>
      </c>
      <c r="B725" s="155" t="str">
        <v>2026-04-03 10:55 UTC</v>
      </c>
      <c r="C725" s="155" t="str">
        <v>2026-04-03 03:55 PDT</v>
      </c>
      <c r="D725" s="155" t="str">
        <v>2026-04-03</v>
      </c>
      <c r="E725" s="155" t="str">
        <v>April</v>
      </c>
      <c r="F725" s="154" t="str">
        <v>Accepted</v>
      </c>
      <c r="G725" s="155" t="str">
        <v>000</v>
      </c>
      <c r="H725" s="153" t="n">
        <v>0</v>
      </c>
      <c r="I725" s="155" t="str">
        <v>Calm</v>
      </c>
      <c r="J725" s="153" t="n">
        <v>180</v>
      </c>
      <c r="K725" s="155" t="str">
        <v>Calm</v>
      </c>
      <c r="L725" s="153" t="n">
        <v>0</v>
      </c>
      <c r="M725" s="153" t="n">
        <f>IF(F725="Accepted",L725*1.150779448,"")</f>
        <v>0</v>
      </c>
      <c r="N725" s="163"/>
      <c r="O725" s="163"/>
      <c r="P725" s="163" t="str">
        <f>IF(F725&lt;&gt;"Accepted","",IF(AND(N725="",O725=""),"",MAX(N725,O725)*1.150779448))</f>
      </c>
      <c r="Q725" s="175" t="str">
        <v>KEDW 031055Z AUTO 00000KT 10SM CLR 07/03 A3002 RMK AO2 SLP159 T00690031 $</v>
      </c>
    </row>
    <row r="726" hidden="0">
      <c r="A726" s="150" t="str">
        <v>2026-04-03 11:00 UTC</v>
      </c>
      <c r="B726" s="155" t="str">
        <v>2026-04-03 11:55 UTC</v>
      </c>
      <c r="C726" s="155" t="str">
        <v>2026-04-03 04:55 PDT</v>
      </c>
      <c r="D726" s="155" t="str">
        <v>2026-04-03</v>
      </c>
      <c r="E726" s="155" t="str">
        <v>April</v>
      </c>
      <c r="F726" s="154" t="str">
        <v>Accepted</v>
      </c>
      <c r="G726" s="155" t="str">
        <v>350</v>
      </c>
      <c r="H726" s="153" t="n">
        <v>350</v>
      </c>
      <c r="I726" s="155" t="str">
        <v>N</v>
      </c>
      <c r="J726" s="153" t="n">
        <v>170</v>
      </c>
      <c r="K726" s="155" t="str">
        <v>S</v>
      </c>
      <c r="L726" s="153" t="n">
        <v>5</v>
      </c>
      <c r="M726" s="153" t="n">
        <f>IF(F726="Accepted",L726*1.150779448,"")</f>
        <v>5.75389724</v>
      </c>
      <c r="N726" s="163"/>
      <c r="O726" s="163"/>
      <c r="P726" s="163" t="str">
        <f>IF(F726&lt;&gt;"Accepted","",IF(AND(N726="",O726=""),"",MAX(N726,O726)*1.150779448))</f>
      </c>
      <c r="Q726" s="175" t="str">
        <v>KEDW 031155Z AUTO 35005KT 10SM CLR 05/02 A3004 RMK AO2 SLP168 T00540017 10123 20054 52014 $</v>
      </c>
    </row>
    <row r="727" hidden="0">
      <c r="A727" s="150" t="str">
        <v>2026-04-03 12:00 UTC</v>
      </c>
      <c r="B727" s="155" t="str">
        <v>2026-04-03 12:55 UTC</v>
      </c>
      <c r="C727" s="155" t="str">
        <v>2026-04-03 05:55 PDT</v>
      </c>
      <c r="D727" s="155" t="str">
        <v>2026-04-03</v>
      </c>
      <c r="E727" s="155" t="str">
        <v>April</v>
      </c>
      <c r="F727" s="154" t="str">
        <v>Accepted</v>
      </c>
      <c r="G727" s="155" t="str">
        <v>020</v>
      </c>
      <c r="H727" s="153" t="n">
        <v>20</v>
      </c>
      <c r="I727" s="155" t="str">
        <v>N</v>
      </c>
      <c r="J727" s="153" t="n">
        <v>200</v>
      </c>
      <c r="K727" s="155" t="str">
        <v>S</v>
      </c>
      <c r="L727" s="153" t="n">
        <v>6</v>
      </c>
      <c r="M727" s="153" t="n">
        <f>IF(F727="Accepted",L727*1.150779448,"")</f>
        <v>6.904676688</v>
      </c>
      <c r="N727" s="163"/>
      <c r="O727" s="163"/>
      <c r="P727" s="163" t="str">
        <f>IF(F727&lt;&gt;"Accepted","",IF(AND(N727="",O727=""),"",MAX(N727,O727)*1.150779448))</f>
      </c>
      <c r="Q727" s="175" t="str">
        <v>KEDW 031255Z 02006KT 40SM CLR 05/01 A3007 RMK AO2A SLP180 T00510012</v>
      </c>
    </row>
    <row r="728" hidden="0">
      <c r="A728" s="150" t="str">
        <v>2026-04-03 13:00 UTC</v>
      </c>
      <c r="B728" s="155" t="str">
        <v>2026-04-03 13:55 UTC</v>
      </c>
      <c r="C728" s="155" t="str">
        <v>2026-04-03 06:55 PDT</v>
      </c>
      <c r="D728" s="155" t="str">
        <v>2026-04-03</v>
      </c>
      <c r="E728" s="155" t="str">
        <v>April</v>
      </c>
      <c r="F728" s="154" t="str">
        <v>Accepted</v>
      </c>
      <c r="G728" s="155" t="str">
        <v>360</v>
      </c>
      <c r="H728" s="153" t="n">
        <v>360</v>
      </c>
      <c r="I728" s="155" t="str">
        <v>N</v>
      </c>
      <c r="J728" s="153" t="n">
        <v>180</v>
      </c>
      <c r="K728" s="155" t="str">
        <v>S</v>
      </c>
      <c r="L728" s="153" t="n">
        <v>6</v>
      </c>
      <c r="M728" s="153" t="n">
        <f>IF(F728="Accepted",L728*1.150779448,"")</f>
        <v>6.904676688</v>
      </c>
      <c r="N728" s="163"/>
      <c r="O728" s="163"/>
      <c r="P728" s="163" t="str">
        <f>IF(F728&lt;&gt;"Accepted","",IF(AND(N728="",O728=""),"",MAX(N728,O728)*1.150779448))</f>
      </c>
      <c r="Q728" s="175" t="str">
        <v>KEDW 031355Z 36006KT 50SM FEW300 05/02 A3010 RMK AO2A SLP191 T00530020</v>
      </c>
    </row>
    <row r="729" hidden="0">
      <c r="A729" s="150" t="str">
        <v>2026-04-03 15:00 UTC</v>
      </c>
      <c r="B729" s="155" t="str">
        <v>2026-04-03 15:55 UTC</v>
      </c>
      <c r="C729" s="155" t="str">
        <v>2026-04-03 08:55 PDT</v>
      </c>
      <c r="D729" s="155" t="str">
        <v>2026-04-03</v>
      </c>
      <c r="E729" s="155" t="str">
        <v>April</v>
      </c>
      <c r="F729" s="154" t="str">
        <v>Accepted</v>
      </c>
      <c r="G729" s="155" t="str">
        <v>010</v>
      </c>
      <c r="H729" s="153" t="n">
        <v>10</v>
      </c>
      <c r="I729" s="155" t="str">
        <v>N</v>
      </c>
      <c r="J729" s="153" t="n">
        <v>190</v>
      </c>
      <c r="K729" s="155" t="str">
        <v>S</v>
      </c>
      <c r="L729" s="153" t="n">
        <v>4</v>
      </c>
      <c r="M729" s="153" t="n">
        <f>IF(F729="Accepted",L729*1.150779448,"")</f>
        <v>4.603117792</v>
      </c>
      <c r="N729" s="163"/>
      <c r="O729" s="163"/>
      <c r="P729" s="163" t="str">
        <f>IF(F729&lt;&gt;"Accepted","",IF(AND(N729="",O729=""),"",MAX(N729,O729)*1.150779448))</f>
      </c>
      <c r="Q729" s="175" t="str">
        <v>KEDW 031555Z 01004KT 40SM FEW300 11/04 A3016 RMK AO2A SLP209 T01140041</v>
      </c>
    </row>
    <row r="730" hidden="0">
      <c r="A730" s="150" t="str">
        <v>2026-04-03 16:00 UTC</v>
      </c>
      <c r="B730" s="155" t="str">
        <v>2026-04-03 16:55 UTC</v>
      </c>
      <c r="C730" s="155" t="str">
        <v>2026-04-03 09:55 PDT</v>
      </c>
      <c r="D730" s="155" t="str">
        <v>2026-04-03</v>
      </c>
      <c r="E730" s="155" t="str">
        <v>April</v>
      </c>
      <c r="F730" s="154" t="str">
        <v>Accepted</v>
      </c>
      <c r="G730" s="155" t="str">
        <v>050</v>
      </c>
      <c r="H730" s="153" t="n">
        <v>50</v>
      </c>
      <c r="I730" s="155" t="str">
        <v>NE</v>
      </c>
      <c r="J730" s="153" t="n">
        <v>230</v>
      </c>
      <c r="K730" s="155" t="str">
        <v>SW</v>
      </c>
      <c r="L730" s="153" t="n">
        <v>14</v>
      </c>
      <c r="M730" s="153" t="n">
        <f>IF(F730="Accepted",L730*1.150779448,"")</f>
        <v>16.110912272</v>
      </c>
      <c r="N730" s="163"/>
      <c r="O730" s="163"/>
      <c r="P730" s="163" t="str">
        <f>IF(F730&lt;&gt;"Accepted","",IF(AND(N730="",O730=""),"",MAX(N730,O730)*1.150779448))</f>
      </c>
      <c r="Q730" s="175" t="str">
        <v>KEDW 031655Z 05014KT 40SM FEW300 17/M08 A3017 RMK AO2A SLP208 T01671078 $</v>
      </c>
    </row>
    <row r="731" hidden="0">
      <c r="A731" s="150" t="str">
        <v>2026-04-03 18:00 UTC</v>
      </c>
      <c r="B731" s="155" t="str">
        <v>2026-04-03 18:55 UTC</v>
      </c>
      <c r="C731" s="155" t="str">
        <v>2026-04-03 11:55 PDT</v>
      </c>
      <c r="D731" s="155" t="str">
        <v>2026-04-03</v>
      </c>
      <c r="E731" s="155" t="str">
        <v>April</v>
      </c>
      <c r="F731" s="154" t="str">
        <v>Accepted</v>
      </c>
      <c r="G731" s="155" t="str">
        <v>040</v>
      </c>
      <c r="H731" s="153" t="n">
        <v>40</v>
      </c>
      <c r="I731" s="155" t="str">
        <v>NE</v>
      </c>
      <c r="J731" s="153" t="n">
        <v>220</v>
      </c>
      <c r="K731" s="155" t="str">
        <v>SW</v>
      </c>
      <c r="L731" s="153" t="n">
        <v>18</v>
      </c>
      <c r="M731" s="153" t="n">
        <f>IF(F731="Accepted",L731*1.150779448,"")</f>
        <v>20.714030064</v>
      </c>
      <c r="N731" s="153" t="n">
        <v>23</v>
      </c>
      <c r="O731" s="163"/>
      <c r="P731" s="153" t="n">
        <f>IF(F731&lt;&gt;"Accepted","",IF(AND(N731="",O731=""),"",MAX(N731,O731)*1.150779448))</f>
        <v>26.467927304</v>
      </c>
      <c r="Q731" s="175" t="str">
        <v>KEDW 031855Z 04018G23KT 50SM FEW300 20/M14 A3017 RMK AO2A SLP207 T01971141</v>
      </c>
    </row>
    <row r="732" hidden="0">
      <c r="A732" s="150" t="str">
        <v>2026-04-03 19:00 UTC</v>
      </c>
      <c r="B732" s="155" t="str">
        <v>2026-04-03 19:55 UTC</v>
      </c>
      <c r="C732" s="155" t="str">
        <v>2026-04-03 12:55 PDT</v>
      </c>
      <c r="D732" s="155" t="str">
        <v>2026-04-03</v>
      </c>
      <c r="E732" s="155" t="str">
        <v>April</v>
      </c>
      <c r="F732" s="154" t="str">
        <v>Accepted</v>
      </c>
      <c r="G732" s="155" t="str">
        <v>050</v>
      </c>
      <c r="H732" s="153" t="n">
        <v>50</v>
      </c>
      <c r="I732" s="155" t="str">
        <v>NE</v>
      </c>
      <c r="J732" s="153" t="n">
        <v>230</v>
      </c>
      <c r="K732" s="155" t="str">
        <v>SW</v>
      </c>
      <c r="L732" s="153" t="n">
        <v>14</v>
      </c>
      <c r="M732" s="153" t="n">
        <f>IF(F732="Accepted",L732*1.150779448,"")</f>
        <v>16.110912272</v>
      </c>
      <c r="N732" s="153" t="n">
        <v>19</v>
      </c>
      <c r="O732" s="163"/>
      <c r="P732" s="153" t="n">
        <f>IF(F732&lt;&gt;"Accepted","",IF(AND(N732="",O732=""),"",MAX(N732,O732)*1.150779448))</f>
        <v>21.864809512</v>
      </c>
      <c r="Q732" s="175" t="str">
        <v>KEDW 031955Z 05014G19KT 40SM SCT300 21/M15 A3016 RMK AO2A SLP205 T02071148</v>
      </c>
    </row>
    <row r="733" hidden="0">
      <c r="A733" s="150" t="str">
        <v>2026-04-03 20:00 UTC</v>
      </c>
      <c r="B733" s="155" t="str">
        <v>2026-04-03 20:55 UTC</v>
      </c>
      <c r="C733" s="155" t="str">
        <v>2026-04-03 13:55 PDT</v>
      </c>
      <c r="D733" s="155" t="str">
        <v>2026-04-03</v>
      </c>
      <c r="E733" s="155" t="str">
        <v>April</v>
      </c>
      <c r="F733" s="154" t="str">
        <v>Accepted</v>
      </c>
      <c r="G733" s="155" t="str">
        <v>040</v>
      </c>
      <c r="H733" s="153" t="n">
        <v>40</v>
      </c>
      <c r="I733" s="155" t="str">
        <v>NE</v>
      </c>
      <c r="J733" s="153" t="n">
        <v>220</v>
      </c>
      <c r="K733" s="155" t="str">
        <v>SW</v>
      </c>
      <c r="L733" s="153" t="n">
        <v>17</v>
      </c>
      <c r="M733" s="153" t="n">
        <f>IF(F733="Accepted",L733*1.150779448,"")</f>
        <v>19.563250616</v>
      </c>
      <c r="N733" s="153" t="n">
        <v>21</v>
      </c>
      <c r="O733" s="163"/>
      <c r="P733" s="153" t="n">
        <f>IF(F733&lt;&gt;"Accepted","",IF(AND(N733="",O733=""),"",MAX(N733,O733)*1.150779448))</f>
        <v>24.166368408</v>
      </c>
      <c r="Q733" s="175" t="str">
        <v>KEDW 032055Z 04017G21KT 40SM SCT280 21/M18 A3014 RMK AO2A SLP198 T02131178 57014</v>
      </c>
    </row>
    <row r="734" hidden="0">
      <c r="A734" s="150" t="str">
        <v>2026-04-03 21:00 UTC</v>
      </c>
      <c r="B734" s="155" t="str">
        <v>2026-04-03 21:55 UTC</v>
      </c>
      <c r="C734" s="155" t="str">
        <v>2026-04-03 14:55 PDT</v>
      </c>
      <c r="D734" s="155" t="str">
        <v>2026-04-03</v>
      </c>
      <c r="E734" s="155" t="str">
        <v>April</v>
      </c>
      <c r="F734" s="154" t="str">
        <v>Accepted</v>
      </c>
      <c r="G734" s="155" t="str">
        <v>050</v>
      </c>
      <c r="H734" s="153" t="n">
        <v>50</v>
      </c>
      <c r="I734" s="155" t="str">
        <v>NE</v>
      </c>
      <c r="J734" s="153" t="n">
        <v>230</v>
      </c>
      <c r="K734" s="155" t="str">
        <v>SW</v>
      </c>
      <c r="L734" s="153" t="n">
        <v>15</v>
      </c>
      <c r="M734" s="153" t="n">
        <f>IF(F734="Accepted",L734*1.150779448,"")</f>
        <v>17.261691719999998</v>
      </c>
      <c r="N734" s="153" t="n">
        <v>20</v>
      </c>
      <c r="O734" s="163"/>
      <c r="P734" s="153" t="n">
        <f>IF(F734&lt;&gt;"Accepted","",IF(AND(N734="",O734=""),"",MAX(N734,O734)*1.150779448))</f>
        <v>23.01558896</v>
      </c>
      <c r="Q734" s="175" t="str">
        <v>KEDW 032155Z 05015G20KT 90SM SCT280 21/M20 A3013 RMK AO2A SLP194 T02131199</v>
      </c>
    </row>
    <row r="735" hidden="0">
      <c r="A735" s="150" t="str">
        <v>2026-04-03 22:00 UTC</v>
      </c>
      <c r="B735" s="155" t="str">
        <v>2026-04-03 22:55 UTC</v>
      </c>
      <c r="C735" s="155" t="str">
        <v>2026-04-03 15:55 PDT</v>
      </c>
      <c r="D735" s="155" t="str">
        <v>2026-04-03</v>
      </c>
      <c r="E735" s="155" t="str">
        <v>April</v>
      </c>
      <c r="F735" s="154" t="str">
        <v>Accepted</v>
      </c>
      <c r="G735" s="155" t="str">
        <v>060</v>
      </c>
      <c r="H735" s="153" t="n">
        <v>60</v>
      </c>
      <c r="I735" s="155" t="str">
        <v>NE</v>
      </c>
      <c r="J735" s="153" t="n">
        <v>240</v>
      </c>
      <c r="K735" s="155" t="str">
        <v>SW</v>
      </c>
      <c r="L735" s="153" t="n">
        <v>15</v>
      </c>
      <c r="M735" s="153" t="n">
        <f>IF(F735="Accepted",L735*1.150779448,"")</f>
        <v>17.261691719999998</v>
      </c>
      <c r="N735" s="153" t="n">
        <v>25</v>
      </c>
      <c r="O735" s="163"/>
      <c r="P735" s="153" t="n">
        <f>IF(F735&lt;&gt;"Accepted","",IF(AND(N735="",O735=""),"",MAX(N735,O735)*1.150779448))</f>
        <v>28.7694862</v>
      </c>
      <c r="Q735" s="175" t="str">
        <v>KEDW 032255Z 06015G25KT 60SM BKN320 22/M22 A3011 RMK AO2A SLP189 T02191221</v>
      </c>
    </row>
    <row r="736" hidden="0">
      <c r="A736" s="150" t="str">
        <v>2026-04-03 23:00 UTC</v>
      </c>
      <c r="B736" s="155" t="str">
        <v>2026-04-03 23:55 UTC</v>
      </c>
      <c r="C736" s="155" t="str">
        <v>2026-04-03 16:55 PDT</v>
      </c>
      <c r="D736" s="155" t="str">
        <v>2026-04-03</v>
      </c>
      <c r="E736" s="155" t="str">
        <v>April</v>
      </c>
      <c r="F736" s="154" t="str">
        <v>Accepted</v>
      </c>
      <c r="G736" s="155" t="str">
        <v>040</v>
      </c>
      <c r="H736" s="153" t="n">
        <v>40</v>
      </c>
      <c r="I736" s="155" t="str">
        <v>NE</v>
      </c>
      <c r="J736" s="153" t="n">
        <v>220</v>
      </c>
      <c r="K736" s="155" t="str">
        <v>SW</v>
      </c>
      <c r="L736" s="153" t="n">
        <v>13</v>
      </c>
      <c r="M736" s="153" t="n">
        <f>IF(F736="Accepted",L736*1.150779448,"")</f>
        <v>14.960132824</v>
      </c>
      <c r="N736" s="163"/>
      <c r="O736" s="163"/>
      <c r="P736" s="163" t="str">
        <f>IF(F736&lt;&gt;"Accepted","",IF(AND(N736="",O736=""),"",MAX(N736,O736)*1.150779448))</f>
      </c>
      <c r="Q736" s="175" t="str">
        <v>KEDW 032355Z 04013KT 60SM BKN280 22/M22 A3011 RMK AO2A SLP189 T02161223 10223 20183 57009</v>
      </c>
    </row>
    <row r="737" hidden="0">
      <c r="A737" s="150" t="str">
        <v>2026-04-04 00:00 UTC</v>
      </c>
      <c r="B737" s="155" t="str">
        <v>2026-04-04 00:55 UTC</v>
      </c>
      <c r="C737" s="155" t="str">
        <v>2026-04-03 17:55 PDT</v>
      </c>
      <c r="D737" s="155" t="str">
        <v>2026-04-03</v>
      </c>
      <c r="E737" s="155" t="str">
        <v>April</v>
      </c>
      <c r="F737" s="154" t="str">
        <v>Accepted</v>
      </c>
      <c r="G737" s="155" t="str">
        <v>060</v>
      </c>
      <c r="H737" s="153" t="n">
        <v>60</v>
      </c>
      <c r="I737" s="155" t="str">
        <v>NE</v>
      </c>
      <c r="J737" s="153" t="n">
        <v>240</v>
      </c>
      <c r="K737" s="155" t="str">
        <v>SW</v>
      </c>
      <c r="L737" s="153" t="n">
        <v>17</v>
      </c>
      <c r="M737" s="153" t="n">
        <f>IF(F737="Accepted",L737*1.150779448,"")</f>
        <v>19.563250616</v>
      </c>
      <c r="N737" s="153" t="n">
        <v>22</v>
      </c>
      <c r="O737" s="163"/>
      <c r="P737" s="153" t="n">
        <f>IF(F737&lt;&gt;"Accepted","",IF(AND(N737="",O737=""),"",MAX(N737,O737)*1.150779448))</f>
        <v>25.317147856</v>
      </c>
      <c r="Q737" s="175" t="str">
        <v>KEDW 040055Z 06017G22KT 80SM BKN280 21/M20 A3010 RMK AO2A SLP187 T02091202</v>
      </c>
    </row>
    <row r="738" hidden="0">
      <c r="A738" s="150" t="str">
        <v>2026-04-04 01:00 UTC</v>
      </c>
      <c r="B738" s="155" t="str">
        <v>2026-04-04 01:55 UTC</v>
      </c>
      <c r="C738" s="155" t="str">
        <v>2026-04-03 18:55 PDT</v>
      </c>
      <c r="D738" s="155" t="str">
        <v>2026-04-03</v>
      </c>
      <c r="E738" s="155" t="str">
        <v>April</v>
      </c>
      <c r="F738" s="154" t="str">
        <v>Accepted</v>
      </c>
      <c r="G738" s="155" t="str">
        <v>060</v>
      </c>
      <c r="H738" s="153" t="n">
        <v>60</v>
      </c>
      <c r="I738" s="155" t="str">
        <v>NE</v>
      </c>
      <c r="J738" s="153" t="n">
        <v>240</v>
      </c>
      <c r="K738" s="155" t="str">
        <v>SW</v>
      </c>
      <c r="L738" s="153" t="n">
        <v>10</v>
      </c>
      <c r="M738" s="153" t="n">
        <f>IF(F738="Accepted",L738*1.150779448,"")</f>
        <v>11.50779448</v>
      </c>
      <c r="N738" s="163"/>
      <c r="O738" s="163"/>
      <c r="P738" s="163" t="str">
        <f>IF(F738&lt;&gt;"Accepted","",IF(AND(N738="",O738=""),"",MAX(N738,O738)*1.150779448))</f>
      </c>
      <c r="Q738" s="175" t="str">
        <v>KEDW 040155Z 06010KT 70SM BKN310 20/M19 A3012 RMK AO2A SLP194 T01951191</v>
      </c>
    </row>
    <row r="739" hidden="0">
      <c r="A739" s="150" t="str">
        <v>2026-04-04 03:00 UTC</v>
      </c>
      <c r="B739" s="155" t="str">
        <v>2026-04-04 03:55 UTC</v>
      </c>
      <c r="C739" s="155" t="str">
        <v>2026-04-03 20:55 PDT</v>
      </c>
      <c r="D739" s="155" t="str">
        <v>2026-04-03</v>
      </c>
      <c r="E739" s="155" t="str">
        <v>April</v>
      </c>
      <c r="F739" s="154" t="str">
        <v>Accepted</v>
      </c>
      <c r="G739" s="155" t="str">
        <v>080</v>
      </c>
      <c r="H739" s="153" t="n">
        <v>80</v>
      </c>
      <c r="I739" s="155" t="str">
        <v>E</v>
      </c>
      <c r="J739" s="153" t="n">
        <v>260</v>
      </c>
      <c r="K739" s="155" t="str">
        <v>W</v>
      </c>
      <c r="L739" s="153" t="n">
        <v>4</v>
      </c>
      <c r="M739" s="153" t="n">
        <f>IF(F739="Accepted",L739*1.150779448,"")</f>
        <v>4.603117792</v>
      </c>
      <c r="N739" s="163"/>
      <c r="O739" s="163"/>
      <c r="P739" s="163" t="str">
        <f>IF(F739&lt;&gt;"Accepted","",IF(AND(N739="",O739=""),"",MAX(N739,O739)*1.150779448))</f>
      </c>
      <c r="Q739" s="175" t="str">
        <v>KEDW 040355Z 08004KT 40SM FEW310 11/M12 A3015 RMK AO2A SLP207 T01121123</v>
      </c>
    </row>
    <row r="740" hidden="0">
      <c r="A740" s="150" t="str">
        <v>2026-04-04 04:00 UTC</v>
      </c>
      <c r="B740" s="155" t="str">
        <v>2026-04-04 04:55 UTC</v>
      </c>
      <c r="C740" s="155" t="str">
        <v>2026-04-03 21:55 PDT</v>
      </c>
      <c r="D740" s="155" t="str">
        <v>2026-04-03</v>
      </c>
      <c r="E740" s="155" t="str">
        <v>April</v>
      </c>
      <c r="F740" s="154" t="str">
        <v>Accepted</v>
      </c>
      <c r="G740" s="155" t="str">
        <v>040</v>
      </c>
      <c r="H740" s="153" t="n">
        <v>40</v>
      </c>
      <c r="I740" s="155" t="str">
        <v>NE</v>
      </c>
      <c r="J740" s="153" t="n">
        <v>220</v>
      </c>
      <c r="K740" s="155" t="str">
        <v>SW</v>
      </c>
      <c r="L740" s="153" t="n">
        <v>5</v>
      </c>
      <c r="M740" s="153" t="n">
        <f>IF(F740="Accepted",L740*1.150779448,"")</f>
        <v>5.75389724</v>
      </c>
      <c r="N740" s="163"/>
      <c r="O740" s="163"/>
      <c r="P740" s="163" t="str">
        <f>IF(F740&lt;&gt;"Accepted","",IF(AND(N740="",O740=""),"",MAX(N740,O740)*1.150779448))</f>
      </c>
      <c r="Q740" s="175" t="str">
        <v>KEDW 040455Z 04005KT 40SM FEW300 11/M14 A3017 RMK AO2A SLP209 T01141136</v>
      </c>
    </row>
    <row r="741" hidden="0">
      <c r="A741" s="150" t="str">
        <v>2026-04-04 06:00 UTC</v>
      </c>
      <c r="B741" s="155" t="str">
        <v>2026-04-04 06:55 UTC</v>
      </c>
      <c r="C741" s="155" t="str">
        <v>2026-04-03 23:55 PDT</v>
      </c>
      <c r="D741" s="155" t="str">
        <v>2026-04-03</v>
      </c>
      <c r="E741" s="155" t="str">
        <v>April</v>
      </c>
      <c r="F741" s="154" t="str">
        <v>Accepted</v>
      </c>
      <c r="G741" s="155" t="str">
        <v>350</v>
      </c>
      <c r="H741" s="153" t="n">
        <v>350</v>
      </c>
      <c r="I741" s="155" t="str">
        <v>N</v>
      </c>
      <c r="J741" s="153" t="n">
        <v>170</v>
      </c>
      <c r="K741" s="155" t="str">
        <v>S</v>
      </c>
      <c r="L741" s="153" t="n">
        <v>4</v>
      </c>
      <c r="M741" s="153" t="n">
        <f>IF(F741="Accepted",L741*1.150779448,"")</f>
        <v>4.603117792</v>
      </c>
      <c r="N741" s="163"/>
      <c r="O741" s="163"/>
      <c r="P741" s="163" t="str">
        <f>IF(F741&lt;&gt;"Accepted","",IF(AND(N741="",O741=""),"",MAX(N741,O741)*1.150779448))</f>
      </c>
      <c r="Q741" s="175" t="str">
        <v>KEDW 040655Z AUTO 35004KT 10SM CLR 10/M12 A3018 RMK AO2 SLP211 T00971122 $</v>
      </c>
    </row>
    <row r="742" hidden="0">
      <c r="A742" s="150" t="str">
        <v>2026-04-04 07:00 UTC</v>
      </c>
      <c r="B742" s="155" t="str">
        <v>2026-04-04 07:55 UTC</v>
      </c>
      <c r="C742" s="155" t="str">
        <v>2026-04-04 00:55 PDT</v>
      </c>
      <c r="D742" s="155" t="str">
        <v>2026-04-04</v>
      </c>
      <c r="E742" s="155" t="str">
        <v>April</v>
      </c>
      <c r="F742" s="154" t="str">
        <v>Accepted</v>
      </c>
      <c r="G742" s="155" t="str">
        <v>330</v>
      </c>
      <c r="H742" s="153" t="n">
        <v>330</v>
      </c>
      <c r="I742" s="155" t="str">
        <v>NW</v>
      </c>
      <c r="J742" s="153" t="n">
        <v>150</v>
      </c>
      <c r="K742" s="155" t="str">
        <v>SE</v>
      </c>
      <c r="L742" s="153" t="n">
        <v>3</v>
      </c>
      <c r="M742" s="153" t="n">
        <f>IF(F742="Accepted",L742*1.150779448,"")</f>
        <v>3.452338344</v>
      </c>
      <c r="N742" s="163"/>
      <c r="O742" s="163"/>
      <c r="P742" s="163" t="str">
        <f>IF(F742&lt;&gt;"Accepted","",IF(AND(N742="",O742=""),"",MAX(N742,O742)*1.150779448))</f>
      </c>
      <c r="Q742" s="175" t="str">
        <v>KEDW 040755Z AUTO 33003KT 10SM CLR 09/M12 A3017 RMK AO2 SLP208 T00871124 402230048 $</v>
      </c>
    </row>
    <row r="743" hidden="0">
      <c r="A743" s="150" t="str">
        <v>2026-04-04 08:00 UTC</v>
      </c>
      <c r="B743" s="155" t="str">
        <v>2026-04-04 08:55 UTC</v>
      </c>
      <c r="C743" s="155" t="str">
        <v>2026-04-04 01:55 PDT</v>
      </c>
      <c r="D743" s="155" t="str">
        <v>2026-04-04</v>
      </c>
      <c r="E743" s="155" t="str">
        <v>April</v>
      </c>
      <c r="F743" s="154" t="str">
        <v>Accepted</v>
      </c>
      <c r="G743" s="155" t="str">
        <v>340</v>
      </c>
      <c r="H743" s="153" t="n">
        <v>340</v>
      </c>
      <c r="I743" s="155" t="str">
        <v>N</v>
      </c>
      <c r="J743" s="153" t="n">
        <v>160</v>
      </c>
      <c r="K743" s="155" t="str">
        <v>S</v>
      </c>
      <c r="L743" s="153" t="n">
        <v>5</v>
      </c>
      <c r="M743" s="153" t="n">
        <f>IF(F743="Accepted",L743*1.150779448,"")</f>
        <v>5.75389724</v>
      </c>
      <c r="N743" s="163"/>
      <c r="O743" s="163"/>
      <c r="P743" s="163" t="str">
        <f>IF(F743&lt;&gt;"Accepted","",IF(AND(N743="",O743=""),"",MAX(N743,O743)*1.150779448))</f>
      </c>
      <c r="Q743" s="175" t="str">
        <v>KEDW 040855Z AUTO 34005KT 10SM CLR 06/M10 A3017 RMK AO2 SLP209 T00601099 58000 $</v>
      </c>
    </row>
    <row r="744" hidden="0">
      <c r="A744" s="150" t="str">
        <v>2026-04-04 09:00 UTC</v>
      </c>
      <c r="B744" s="155" t="str">
        <v>2026-04-04 09:55 UTC</v>
      </c>
      <c r="C744" s="155" t="str">
        <v>2026-04-04 02:55 PDT</v>
      </c>
      <c r="D744" s="155" t="str">
        <v>2026-04-04</v>
      </c>
      <c r="E744" s="155" t="str">
        <v>April</v>
      </c>
      <c r="F744" s="154" t="str">
        <v>Accepted</v>
      </c>
      <c r="G744" s="155" t="str">
        <v>330</v>
      </c>
      <c r="H744" s="153" t="n">
        <v>330</v>
      </c>
      <c r="I744" s="155" t="str">
        <v>NW</v>
      </c>
      <c r="J744" s="153" t="n">
        <v>150</v>
      </c>
      <c r="K744" s="155" t="str">
        <v>SE</v>
      </c>
      <c r="L744" s="153" t="n">
        <v>6</v>
      </c>
      <c r="M744" s="153" t="n">
        <f>IF(F744="Accepted",L744*1.150779448,"")</f>
        <v>6.904676688</v>
      </c>
      <c r="N744" s="163"/>
      <c r="O744" s="163"/>
      <c r="P744" s="163" t="str">
        <f>IF(F744&lt;&gt;"Accepted","",IF(AND(N744="",O744=""),"",MAX(N744,O744)*1.150779448))</f>
      </c>
      <c r="Q744" s="175" t="str">
        <v>KEDW 040955Z AUTO 33006KT 10SM CLR 06/M11 A3016 RMK AO2 SLP206 T00551111 $</v>
      </c>
    </row>
    <row r="745" hidden="0">
      <c r="A745" s="150" t="str">
        <v>2026-04-04 10:00 UTC</v>
      </c>
      <c r="B745" s="155" t="str">
        <v>2026-04-04 10:55 UTC</v>
      </c>
      <c r="C745" s="155" t="str">
        <v>2026-04-04 03:55 PDT</v>
      </c>
      <c r="D745" s="155" t="str">
        <v>2026-04-04</v>
      </c>
      <c r="E745" s="155" t="str">
        <v>April</v>
      </c>
      <c r="F745" s="154" t="str">
        <v>Accepted</v>
      </c>
      <c r="G745" s="155" t="str">
        <v>340</v>
      </c>
      <c r="H745" s="153" t="n">
        <v>340</v>
      </c>
      <c r="I745" s="155" t="str">
        <v>N</v>
      </c>
      <c r="J745" s="153" t="n">
        <v>160</v>
      </c>
      <c r="K745" s="155" t="str">
        <v>S</v>
      </c>
      <c r="L745" s="153" t="n">
        <v>8</v>
      </c>
      <c r="M745" s="153" t="n">
        <f>IF(F745="Accepted",L745*1.150779448,"")</f>
        <v>9.206235584</v>
      </c>
      <c r="N745" s="163"/>
      <c r="O745" s="163"/>
      <c r="P745" s="163" t="str">
        <f>IF(F745&lt;&gt;"Accepted","",IF(AND(N745="",O745=""),"",MAX(N745,O745)*1.150779448))</f>
      </c>
      <c r="Q745" s="175" t="str">
        <v>KEDW 041055Z AUTO 34008KT 10SM CLR 04/M12 A3015 RMK AO2 SLP204 T00351121 $</v>
      </c>
    </row>
    <row r="746" hidden="0">
      <c r="A746" s="150" t="str">
        <v>2026-04-04 11:00 UTC</v>
      </c>
      <c r="B746" s="155" t="str">
        <v>2026-04-04 11:55 UTC</v>
      </c>
      <c r="C746" s="155" t="str">
        <v>2026-04-04 04:55 PDT</v>
      </c>
      <c r="D746" s="155" t="str">
        <v>2026-04-04</v>
      </c>
      <c r="E746" s="155" t="str">
        <v>April</v>
      </c>
      <c r="F746" s="154" t="str">
        <v>Accepted</v>
      </c>
      <c r="G746" s="155" t="str">
        <v>340</v>
      </c>
      <c r="H746" s="153" t="n">
        <v>340</v>
      </c>
      <c r="I746" s="155" t="str">
        <v>N</v>
      </c>
      <c r="J746" s="153" t="n">
        <v>160</v>
      </c>
      <c r="K746" s="155" t="str">
        <v>S</v>
      </c>
      <c r="L746" s="153" t="n">
        <v>7</v>
      </c>
      <c r="M746" s="153" t="n">
        <f>IF(F746="Accepted",L746*1.150779448,"")</f>
        <v>8.055456136</v>
      </c>
      <c r="N746" s="163"/>
      <c r="O746" s="163"/>
      <c r="P746" s="163" t="str">
        <f>IF(F746&lt;&gt;"Accepted","",IF(AND(N746="",O746=""),"",MAX(N746,O746)*1.150779448))</f>
      </c>
      <c r="Q746" s="175" t="str">
        <v>KEDW 041155Z AUTO 34007KT 10SM CLR 03/M12 A3014 RMK AO2 SLP202 T00321119 10106 20019 57009 $</v>
      </c>
    </row>
    <row r="747" hidden="0">
      <c r="A747" s="150" t="str">
        <v>2026-04-04 12:00 UTC</v>
      </c>
      <c r="B747" s="155" t="str">
        <v>2026-04-04 12:55 UTC</v>
      </c>
      <c r="C747" s="155" t="str">
        <v>2026-04-04 05:55 PDT</v>
      </c>
      <c r="D747" s="155" t="str">
        <v>2026-04-04</v>
      </c>
      <c r="E747" s="155" t="str">
        <v>April</v>
      </c>
      <c r="F747" s="154" t="str">
        <v>Accepted</v>
      </c>
      <c r="G747" s="155" t="str">
        <v>220</v>
      </c>
      <c r="H747" s="153" t="n">
        <v>220</v>
      </c>
      <c r="I747" s="155" t="str">
        <v>SW</v>
      </c>
      <c r="J747" s="153" t="n">
        <v>40</v>
      </c>
      <c r="K747" s="155" t="str">
        <v>NE</v>
      </c>
      <c r="L747" s="153" t="n">
        <v>3</v>
      </c>
      <c r="M747" s="153" t="n">
        <f>IF(F747="Accepted",L747*1.150779448,"")</f>
        <v>3.452338344</v>
      </c>
      <c r="N747" s="163"/>
      <c r="O747" s="163"/>
      <c r="P747" s="163" t="str">
        <f>IF(F747&lt;&gt;"Accepted","",IF(AND(N747="",O747=""),"",MAX(N747,O747)*1.150779448))</f>
      </c>
      <c r="Q747" s="175" t="str">
        <v>KEDW 041255Z AUTO 22003KT 10SM CLR 02/M11 A3015 RMK AO2 SLP207 T00171108 $</v>
      </c>
    </row>
    <row r="748" hidden="0">
      <c r="A748" s="150" t="str">
        <v>2026-04-04 13:00 UTC</v>
      </c>
      <c r="B748" s="155" t="str">
        <v>2026-04-04 13:55 UTC</v>
      </c>
      <c r="C748" s="155" t="str">
        <v>2026-04-04 06:55 PDT</v>
      </c>
      <c r="D748" s="155" t="str">
        <v>2026-04-04</v>
      </c>
      <c r="E748" s="155" t="str">
        <v>April</v>
      </c>
      <c r="F748" s="154" t="str">
        <v>Accepted</v>
      </c>
      <c r="G748" s="155" t="str">
        <v>330</v>
      </c>
      <c r="H748" s="153" t="n">
        <v>330</v>
      </c>
      <c r="I748" s="155" t="str">
        <v>NW</v>
      </c>
      <c r="J748" s="153" t="n">
        <v>150</v>
      </c>
      <c r="K748" s="155" t="str">
        <v>SE</v>
      </c>
      <c r="L748" s="153" t="n">
        <v>5</v>
      </c>
      <c r="M748" s="153" t="n">
        <f>IF(F748="Accepted",L748*1.150779448,"")</f>
        <v>5.75389724</v>
      </c>
      <c r="N748" s="163"/>
      <c r="O748" s="163"/>
      <c r="P748" s="163" t="str">
        <f>IF(F748&lt;&gt;"Accepted","",IF(AND(N748="",O748=""),"",MAX(N748,O748)*1.150779448))</f>
      </c>
      <c r="Q748" s="175" t="str">
        <v>KEDW 041355Z AUTO 33005KT 10SM CLR 02/M08 A3016 RMK AO2 SLP210 T00221085 $</v>
      </c>
    </row>
    <row r="749" hidden="0">
      <c r="A749" s="150" t="str">
        <v>2026-04-04 15:00 UTC</v>
      </c>
      <c r="B749" s="155" t="str">
        <v>2026-04-04 15:55 UTC</v>
      </c>
      <c r="C749" s="155" t="str">
        <v>2026-04-04 08:55 PDT</v>
      </c>
      <c r="D749" s="155" t="str">
        <v>2026-04-04</v>
      </c>
      <c r="E749" s="155" t="str">
        <v>April</v>
      </c>
      <c r="F749" s="154" t="str">
        <v>Accepted</v>
      </c>
      <c r="G749" s="155" t="str">
        <v>000</v>
      </c>
      <c r="H749" s="153" t="n">
        <v>0</v>
      </c>
      <c r="I749" s="155" t="str">
        <v>Calm</v>
      </c>
      <c r="J749" s="153" t="n">
        <v>180</v>
      </c>
      <c r="K749" s="155" t="str">
        <v>Calm</v>
      </c>
      <c r="L749" s="153" t="n">
        <v>0</v>
      </c>
      <c r="M749" s="153" t="n">
        <f>IF(F749="Accepted",L749*1.150779448,"")</f>
        <v>0</v>
      </c>
      <c r="N749" s="163"/>
      <c r="O749" s="163"/>
      <c r="P749" s="163" t="str">
        <f>IF(F749&lt;&gt;"Accepted","",IF(AND(N749="",O749=""),"",MAX(N749,O749)*1.150779448))</f>
      </c>
      <c r="Q749" s="175" t="str">
        <v>KEDW 041555Z AUTO 00000KT 10SM CLR 11/M12 A3018 RMK AO2 SLP217 T01091125 $</v>
      </c>
    </row>
    <row r="750" hidden="0">
      <c r="A750" s="150" t="str">
        <v>2026-04-04 17:00 UTC</v>
      </c>
      <c r="B750" s="155" t="str">
        <v>2026-04-04 17:55 UTC</v>
      </c>
      <c r="C750" s="155" t="str">
        <v>2026-04-04 10:55 PDT</v>
      </c>
      <c r="D750" s="155" t="str">
        <v>2026-04-04</v>
      </c>
      <c r="E750" s="155" t="str">
        <v>April</v>
      </c>
      <c r="F750" s="154" t="str">
        <v>Accepted</v>
      </c>
      <c r="G750" s="155" t="str">
        <v>050</v>
      </c>
      <c r="H750" s="153" t="n">
        <v>50</v>
      </c>
      <c r="I750" s="155" t="str">
        <v>NE</v>
      </c>
      <c r="J750" s="153" t="n">
        <v>230</v>
      </c>
      <c r="K750" s="155" t="str">
        <v>SW</v>
      </c>
      <c r="L750" s="153" t="n">
        <v>14</v>
      </c>
      <c r="M750" s="153" t="n">
        <f>IF(F750="Accepted",L750*1.150779448,"")</f>
        <v>16.110912272</v>
      </c>
      <c r="N750" s="153" t="n">
        <v>19</v>
      </c>
      <c r="O750" s="163"/>
      <c r="P750" s="153" t="n">
        <f>IF(F750&lt;&gt;"Accepted","",IF(AND(N750="",O750=""),"",MAX(N750,O750)*1.150779448))</f>
        <v>21.864809512</v>
      </c>
      <c r="Q750" s="175" t="str">
        <v>KEDW 041755Z 05014G19KT 80SM BKN320 22/M14 A3017 RMK AO2A SLP207 T02231136 10223 20012 58000</v>
      </c>
    </row>
    <row r="751" hidden="0">
      <c r="A751" s="150" t="str">
        <v>2026-04-04 18:00 UTC</v>
      </c>
      <c r="B751" s="155" t="str">
        <v>2026-04-04 18:55 UTC</v>
      </c>
      <c r="C751" s="155" t="str">
        <v>2026-04-04 11:55 PDT</v>
      </c>
      <c r="D751" s="155" t="str">
        <v>2026-04-04</v>
      </c>
      <c r="E751" s="155" t="str">
        <v>April</v>
      </c>
      <c r="F751" s="154" t="str">
        <v>Accepted</v>
      </c>
      <c r="G751" s="155" t="str">
        <v>070</v>
      </c>
      <c r="H751" s="153" t="n">
        <v>70</v>
      </c>
      <c r="I751" s="155" t="str">
        <v>E</v>
      </c>
      <c r="J751" s="153" t="n">
        <v>250</v>
      </c>
      <c r="K751" s="155" t="str">
        <v>W</v>
      </c>
      <c r="L751" s="153" t="n">
        <v>14</v>
      </c>
      <c r="M751" s="153" t="n">
        <f>IF(F751="Accepted",L751*1.150779448,"")</f>
        <v>16.110912272</v>
      </c>
      <c r="N751" s="153" t="n">
        <v>19</v>
      </c>
      <c r="O751" s="163"/>
      <c r="P751" s="153" t="n">
        <f>IF(F751&lt;&gt;"Accepted","",IF(AND(N751="",O751=""),"",MAX(N751,O751)*1.150779448))</f>
        <v>21.864809512</v>
      </c>
      <c r="Q751" s="175" t="str">
        <v>KEDW 041855Z 07014G19KT 60SM SCT320 24/M18 A3015 RMK AO2A SLP198 T02401180</v>
      </c>
    </row>
    <row r="752" hidden="0">
      <c r="A752" s="150" t="str">
        <v>2026-04-04 21:00 UTC</v>
      </c>
      <c r="B752" s="155" t="str">
        <v>2026-04-04 21:55 UTC</v>
      </c>
      <c r="C752" s="155" t="str">
        <v>2026-04-04 14:55 PDT</v>
      </c>
      <c r="D752" s="155" t="str">
        <v>2026-04-04</v>
      </c>
      <c r="E752" s="155" t="str">
        <v>April</v>
      </c>
      <c r="F752" s="154" t="str">
        <v>Accepted</v>
      </c>
      <c r="G752" s="155" t="str">
        <v>070</v>
      </c>
      <c r="H752" s="153" t="n">
        <v>70</v>
      </c>
      <c r="I752" s="155" t="str">
        <v>E</v>
      </c>
      <c r="J752" s="153" t="n">
        <v>250</v>
      </c>
      <c r="K752" s="155" t="str">
        <v>W</v>
      </c>
      <c r="L752" s="153" t="n">
        <v>10</v>
      </c>
      <c r="M752" s="153" t="n">
        <f>IF(F752="Accepted",L752*1.150779448,"")</f>
        <v>11.50779448</v>
      </c>
      <c r="N752" s="153" t="n">
        <v>15</v>
      </c>
      <c r="O752" s="163"/>
      <c r="P752" s="153" t="n">
        <f>IF(F752&lt;&gt;"Accepted","",IF(AND(N752="",O752=""),"",MAX(N752,O752)*1.150779448))</f>
        <v>17.261691719999998</v>
      </c>
      <c r="Q752" s="175" t="str">
        <v>KEDW 042155Z 07010G15KT 90SM SCT260 SCT320 25/M20 A3007 RMK AO2A SLP174 T02531197</v>
      </c>
    </row>
    <row r="753" hidden="0">
      <c r="A753" s="150" t="str">
        <v>2026-04-04 23:00 UTC</v>
      </c>
      <c r="B753" s="155" t="str">
        <v>2026-04-04 23:55 UTC</v>
      </c>
      <c r="C753" s="155" t="str">
        <v>2026-04-04 16:55 PDT</v>
      </c>
      <c r="D753" s="155" t="str">
        <v>2026-04-04</v>
      </c>
      <c r="E753" s="155" t="str">
        <v>April</v>
      </c>
      <c r="F753" s="154" t="str">
        <v>Accepted</v>
      </c>
      <c r="G753" s="155" t="str">
        <v>070</v>
      </c>
      <c r="H753" s="153" t="n">
        <v>70</v>
      </c>
      <c r="I753" s="155" t="str">
        <v>E</v>
      </c>
      <c r="J753" s="153" t="n">
        <v>250</v>
      </c>
      <c r="K753" s="155" t="str">
        <v>W</v>
      </c>
      <c r="L753" s="153" t="n">
        <v>11</v>
      </c>
      <c r="M753" s="153" t="n">
        <f>IF(F753="Accepted",L753*1.150779448,"")</f>
        <v>12.658573928</v>
      </c>
      <c r="N753" s="153" t="n">
        <v>16</v>
      </c>
      <c r="O753" s="163"/>
      <c r="P753" s="153" t="n">
        <f>IF(F753&lt;&gt;"Accepted","",IF(AND(N753="",O753=""),"",MAX(N753,O753)*1.150779448))</f>
        <v>18.412471168</v>
      </c>
      <c r="Q753" s="175" t="str">
        <v>KEDW 042355Z 07011G16KT 90SM SCT260 BKN320 26/M23 A3004 RMK AO2A SLP163 T02601226 10267 20224 57020</v>
      </c>
    </row>
    <row r="754" hidden="0">
      <c r="A754" s="150" t="str">
        <v>2026-04-05 00:00 UTC</v>
      </c>
      <c r="B754" s="155" t="str">
        <v>2026-04-05 00:55 UTC</v>
      </c>
      <c r="C754" s="155" t="str">
        <v>2026-04-04 17:55 PDT</v>
      </c>
      <c r="D754" s="155" t="str">
        <v>2026-04-04</v>
      </c>
      <c r="E754" s="155" t="str">
        <v>April</v>
      </c>
      <c r="F754" s="154" t="str">
        <v>Accepted</v>
      </c>
      <c r="G754" s="155" t="str">
        <v>070</v>
      </c>
      <c r="H754" s="153" t="n">
        <v>70</v>
      </c>
      <c r="I754" s="155" t="str">
        <v>E</v>
      </c>
      <c r="J754" s="153" t="n">
        <v>250</v>
      </c>
      <c r="K754" s="155" t="str">
        <v>W</v>
      </c>
      <c r="L754" s="153" t="n">
        <v>12</v>
      </c>
      <c r="M754" s="153" t="n">
        <f>IF(F754="Accepted",L754*1.150779448,"")</f>
        <v>13.809353376</v>
      </c>
      <c r="N754" s="163"/>
      <c r="O754" s="163"/>
      <c r="P754" s="163" t="str">
        <f>IF(F754&lt;&gt;"Accepted","",IF(AND(N754="",O754=""),"",MAX(N754,O754)*1.150779448))</f>
      </c>
      <c r="Q754" s="175" t="str">
        <v>KEDW 050055Z 07012KT 90SM SCT320 25/M23 A3003 RMK AO2A SLP163 T02541230</v>
      </c>
    </row>
    <row r="755" hidden="0">
      <c r="A755" s="150" t="str">
        <v>2026-04-05 01:00 UTC</v>
      </c>
      <c r="B755" s="155" t="str">
        <v>2026-04-05 01:55 UTC</v>
      </c>
      <c r="C755" s="155" t="str">
        <v>2026-04-04 18:55 PDT</v>
      </c>
      <c r="D755" s="155" t="str">
        <v>2026-04-04</v>
      </c>
      <c r="E755" s="155" t="str">
        <v>April</v>
      </c>
      <c r="F755" s="154" t="str">
        <v>Accepted</v>
      </c>
      <c r="G755" s="155" t="str">
        <v>080</v>
      </c>
      <c r="H755" s="153" t="n">
        <v>80</v>
      </c>
      <c r="I755" s="155" t="str">
        <v>E</v>
      </c>
      <c r="J755" s="153" t="n">
        <v>260</v>
      </c>
      <c r="K755" s="155" t="str">
        <v>W</v>
      </c>
      <c r="L755" s="153" t="n">
        <v>7</v>
      </c>
      <c r="M755" s="153" t="n">
        <f>IF(F755="Accepted",L755*1.150779448,"")</f>
        <v>8.055456136</v>
      </c>
      <c r="N755" s="163"/>
      <c r="O755" s="163"/>
      <c r="P755" s="163" t="str">
        <f>IF(F755&lt;&gt;"Accepted","",IF(AND(N755="",O755=""),"",MAX(N755,O755)*1.150779448))</f>
      </c>
      <c r="Q755" s="175" t="str">
        <v>KEDW 050155Z AUTO 08007KT 10SM CLR 24/M18 A3004 RMK AO2 SLP166 T02351184 $</v>
      </c>
    </row>
    <row r="756" hidden="0">
      <c r="A756" s="150" t="str">
        <v>2026-04-05 02:00 UTC</v>
      </c>
      <c r="B756" s="155" t="str">
        <v>2026-04-05 02:55 UTC</v>
      </c>
      <c r="C756" s="155" t="str">
        <v>2026-04-04 19:55 PDT</v>
      </c>
      <c r="D756" s="155" t="str">
        <v>2026-04-04</v>
      </c>
      <c r="E756" s="155" t="str">
        <v>April</v>
      </c>
      <c r="F756" s="154" t="str">
        <v>Accepted</v>
      </c>
      <c r="G756" s="155" t="str">
        <v>080</v>
      </c>
      <c r="H756" s="153" t="n">
        <v>80</v>
      </c>
      <c r="I756" s="155" t="str">
        <v>E</v>
      </c>
      <c r="J756" s="153" t="n">
        <v>260</v>
      </c>
      <c r="K756" s="155" t="str">
        <v>W</v>
      </c>
      <c r="L756" s="153" t="n">
        <v>5</v>
      </c>
      <c r="M756" s="153" t="n">
        <f>IF(F756="Accepted",L756*1.150779448,"")</f>
        <v>5.75389724</v>
      </c>
      <c r="N756" s="163"/>
      <c r="O756" s="163"/>
      <c r="P756" s="163" t="str">
        <f>IF(F756&lt;&gt;"Accepted","",IF(AND(N756="",O756=""),"",MAX(N756,O756)*1.150779448))</f>
      </c>
      <c r="Q756" s="175" t="str">
        <v>KEDW 050255Z AUTO 08005KT 10SM CLR 19/M16 A3005 RMK AO2 SLP171 T01891161 53003 $</v>
      </c>
    </row>
    <row r="757" hidden="0">
      <c r="A757" s="150" t="str">
        <v>2026-04-05 03:00 UTC</v>
      </c>
      <c r="B757" s="155" t="str">
        <v>2026-04-05 03:55 UTC</v>
      </c>
      <c r="C757" s="155" t="str">
        <v>2026-04-04 20:55 PDT</v>
      </c>
      <c r="D757" s="155" t="str">
        <v>2026-04-04</v>
      </c>
      <c r="E757" s="155" t="str">
        <v>April</v>
      </c>
      <c r="F757" s="154" t="str">
        <v>Accepted</v>
      </c>
      <c r="G757" s="155" t="str">
        <v>360</v>
      </c>
      <c r="H757" s="153" t="n">
        <v>360</v>
      </c>
      <c r="I757" s="155" t="str">
        <v>N</v>
      </c>
      <c r="J757" s="153" t="n">
        <v>180</v>
      </c>
      <c r="K757" s="155" t="str">
        <v>S</v>
      </c>
      <c r="L757" s="153" t="n">
        <v>3</v>
      </c>
      <c r="M757" s="153" t="n">
        <f>IF(F757="Accepted",L757*1.150779448,"")</f>
        <v>3.452338344</v>
      </c>
      <c r="N757" s="163"/>
      <c r="O757" s="163"/>
      <c r="P757" s="163" t="str">
        <f>IF(F757&lt;&gt;"Accepted","",IF(AND(N757="",O757=""),"",MAX(N757,O757)*1.150779448))</f>
      </c>
      <c r="Q757" s="175" t="str">
        <v>KEDW 050355Z AUTO 36003KT 10SM CLR 15/M12 A3006 RMK AO2 SLP173 T01461118 $</v>
      </c>
    </row>
    <row r="758" hidden="0">
      <c r="A758" s="150" t="str">
        <v>2026-04-05 05:00 UTC</v>
      </c>
      <c r="B758" s="155" t="str">
        <v>2026-04-05 05:55 UTC</v>
      </c>
      <c r="C758" s="155" t="str">
        <v>2026-04-04 22:55 PDT</v>
      </c>
      <c r="D758" s="155" t="str">
        <v>2026-04-04</v>
      </c>
      <c r="E758" s="155" t="str">
        <v>April</v>
      </c>
      <c r="F758" s="154" t="str">
        <v>Accepted</v>
      </c>
      <c r="G758" s="155" t="str">
        <v>310</v>
      </c>
      <c r="H758" s="153" t="n">
        <v>310</v>
      </c>
      <c r="I758" s="155" t="str">
        <v>NW</v>
      </c>
      <c r="J758" s="153" t="n">
        <v>130</v>
      </c>
      <c r="K758" s="155" t="str">
        <v>SE</v>
      </c>
      <c r="L758" s="153" t="n">
        <v>4</v>
      </c>
      <c r="M758" s="153" t="n">
        <f>IF(F758="Accepted",L758*1.150779448,"")</f>
        <v>4.603117792</v>
      </c>
      <c r="N758" s="163"/>
      <c r="O758" s="163"/>
      <c r="P758" s="163" t="str">
        <f>IF(F758&lt;&gt;"Accepted","",IF(AND(N758="",O758=""),"",MAX(N758,O758)*1.150779448))</f>
      </c>
      <c r="Q758" s="175" t="str">
        <v>KEDW 050555Z AUTO 31004KT 10SM CLR 11/M09 A3008 RMK AO2 SLP174 T01091094 10262 20103 51011 $</v>
      </c>
    </row>
    <row r="759" hidden="0">
      <c r="A759" s="150" t="str">
        <v>2026-04-05 06:00 UTC</v>
      </c>
      <c r="B759" s="155" t="str">
        <v>2026-04-05 06:55 UTC</v>
      </c>
      <c r="C759" s="155" t="str">
        <v>2026-04-04 23:55 PDT</v>
      </c>
      <c r="D759" s="155" t="str">
        <v>2026-04-04</v>
      </c>
      <c r="E759" s="155" t="str">
        <v>April</v>
      </c>
      <c r="F759" s="154" t="str">
        <v>Accepted</v>
      </c>
      <c r="G759" s="155" t="str">
        <v>330</v>
      </c>
      <c r="H759" s="153" t="n">
        <v>330</v>
      </c>
      <c r="I759" s="155" t="str">
        <v>NW</v>
      </c>
      <c r="J759" s="153" t="n">
        <v>150</v>
      </c>
      <c r="K759" s="155" t="str">
        <v>SE</v>
      </c>
      <c r="L759" s="153" t="n">
        <v>5</v>
      </c>
      <c r="M759" s="153" t="n">
        <f>IF(F759="Accepted",L759*1.150779448,"")</f>
        <v>5.75389724</v>
      </c>
      <c r="N759" s="163"/>
      <c r="O759" s="163"/>
      <c r="P759" s="163" t="str">
        <f>IF(F759&lt;&gt;"Accepted","",IF(AND(N759="",O759=""),"",MAX(N759,O759)*1.150779448))</f>
      </c>
      <c r="Q759" s="175" t="str">
        <v>KEDW 050655Z AUTO 33005KT 10SM CLR 10/M12 A3008 RMK AO2 SLP174 T01011119 $</v>
      </c>
    </row>
    <row r="760" hidden="0">
      <c r="A760" s="150" t="str">
        <v>2026-04-05 07:00 UTC</v>
      </c>
      <c r="B760" s="155" t="str">
        <v>2026-04-05 07:55 UTC</v>
      </c>
      <c r="C760" s="155" t="str">
        <v>2026-04-05 00:55 PDT</v>
      </c>
      <c r="D760" s="155" t="str">
        <v>2026-04-05</v>
      </c>
      <c r="E760" s="155" t="str">
        <v>April</v>
      </c>
      <c r="F760" s="154" t="str">
        <v>Accepted</v>
      </c>
      <c r="G760" s="155" t="str">
        <v>320</v>
      </c>
      <c r="H760" s="153" t="n">
        <v>320</v>
      </c>
      <c r="I760" s="155" t="str">
        <v>NW</v>
      </c>
      <c r="J760" s="153" t="n">
        <v>140</v>
      </c>
      <c r="K760" s="155" t="str">
        <v>SE</v>
      </c>
      <c r="L760" s="153" t="n">
        <v>5</v>
      </c>
      <c r="M760" s="153" t="n">
        <f>IF(F760="Accepted",L760*1.150779448,"")</f>
        <v>5.75389724</v>
      </c>
      <c r="N760" s="163"/>
      <c r="O760" s="163"/>
      <c r="P760" s="163" t="str">
        <f>IF(F760&lt;&gt;"Accepted","",IF(AND(N760="",O760=""),"",MAX(N760,O760)*1.150779448))</f>
      </c>
      <c r="Q760" s="175" t="str">
        <v>KEDW 050755Z AUTO 32005KT 10SM CLR 08/M11 A3009 RMK AO2 SLP179 T00771106 402670012 $</v>
      </c>
    </row>
    <row r="761" hidden="0">
      <c r="A761" s="150" t="str">
        <v>2026-04-05 08:00 UTC</v>
      </c>
      <c r="B761" s="155" t="str">
        <v>2026-04-05 08:55 UTC</v>
      </c>
      <c r="C761" s="155" t="str">
        <v>2026-04-05 01:55 PDT</v>
      </c>
      <c r="D761" s="155" t="str">
        <v>2026-04-05</v>
      </c>
      <c r="E761" s="155" t="str">
        <v>April</v>
      </c>
      <c r="F761" s="154" t="str">
        <v>Accepted</v>
      </c>
      <c r="G761" s="155" t="str">
        <v>000</v>
      </c>
      <c r="H761" s="153" t="n">
        <v>0</v>
      </c>
      <c r="I761" s="155" t="str">
        <v>Calm</v>
      </c>
      <c r="J761" s="153" t="n">
        <v>180</v>
      </c>
      <c r="K761" s="155" t="str">
        <v>Calm</v>
      </c>
      <c r="L761" s="153" t="n">
        <v>0</v>
      </c>
      <c r="M761" s="153" t="n">
        <f>IF(F761="Accepted",L761*1.150779448,"")</f>
        <v>0</v>
      </c>
      <c r="N761" s="163"/>
      <c r="O761" s="163"/>
      <c r="P761" s="163" t="str">
        <f>IF(F761&lt;&gt;"Accepted","",IF(AND(N761="",O761=""),"",MAX(N761,O761)*1.150779448))</f>
      </c>
      <c r="Q761" s="175" t="str">
        <v>KEDW 050855Z AUTO 00000KT 10SM CLR 06/M10 A3009 RMK AO2 SLP179 T00601103 53002 $</v>
      </c>
    </row>
    <row r="762" hidden="0">
      <c r="A762" s="150" t="str">
        <v>2026-04-05 09:00 UTC</v>
      </c>
      <c r="B762" s="155" t="str">
        <v>2026-04-05 09:55 UTC</v>
      </c>
      <c r="C762" s="155" t="str">
        <v>2026-04-05 02:55 PDT</v>
      </c>
      <c r="D762" s="155" t="str">
        <v>2026-04-05</v>
      </c>
      <c r="E762" s="155" t="str">
        <v>April</v>
      </c>
      <c r="F762" s="154" t="str">
        <v>Accepted</v>
      </c>
      <c r="G762" s="155" t="str">
        <v>240</v>
      </c>
      <c r="H762" s="153" t="n">
        <v>240</v>
      </c>
      <c r="I762" s="155" t="str">
        <v>SW</v>
      </c>
      <c r="J762" s="153" t="n">
        <v>60</v>
      </c>
      <c r="K762" s="155" t="str">
        <v>NE</v>
      </c>
      <c r="L762" s="153" t="n">
        <v>6</v>
      </c>
      <c r="M762" s="153" t="n">
        <f>IF(F762="Accepted",L762*1.150779448,"")</f>
        <v>6.904676688</v>
      </c>
      <c r="N762" s="163"/>
      <c r="O762" s="163"/>
      <c r="P762" s="163" t="str">
        <f>IF(F762&lt;&gt;"Accepted","",IF(AND(N762="",O762=""),"",MAX(N762,O762)*1.150779448))</f>
      </c>
      <c r="Q762" s="175" t="str">
        <v>KEDW 050955Z AUTO 24006KT 10SM CLR 04/M09 A3008 RMK AO2 SLP177 T00441094 $</v>
      </c>
    </row>
    <row r="763" hidden="0">
      <c r="A763" s="150" t="str">
        <v>2026-04-05 10:00 UTC</v>
      </c>
      <c r="B763" s="155" t="str">
        <v>2026-04-05 10:55 UTC</v>
      </c>
      <c r="C763" s="155" t="str">
        <v>2026-04-05 03:55 PDT</v>
      </c>
      <c r="D763" s="155" t="str">
        <v>2026-04-05</v>
      </c>
      <c r="E763" s="155" t="str">
        <v>April</v>
      </c>
      <c r="F763" s="154" t="str">
        <v>Accepted</v>
      </c>
      <c r="G763" s="155" t="str">
        <v>000</v>
      </c>
      <c r="H763" s="153" t="n">
        <v>0</v>
      </c>
      <c r="I763" s="155" t="str">
        <v>Calm</v>
      </c>
      <c r="J763" s="153" t="n">
        <v>180</v>
      </c>
      <c r="K763" s="155" t="str">
        <v>Calm</v>
      </c>
      <c r="L763" s="153" t="n">
        <v>0</v>
      </c>
      <c r="M763" s="153" t="n">
        <f>IF(F763="Accepted",L763*1.150779448,"")</f>
        <v>0</v>
      </c>
      <c r="N763" s="163"/>
      <c r="O763" s="163"/>
      <c r="P763" s="163" t="str">
        <f>IF(F763&lt;&gt;"Accepted","",IF(AND(N763="",O763=""),"",MAX(N763,O763)*1.150779448))</f>
      </c>
      <c r="Q763" s="175" t="str">
        <v>KEDW 051055Z AUTO 00000KT 10SM CLR 04/M09 A3007 RMK AO2 SLP174 T00441087 $</v>
      </c>
    </row>
    <row r="764" hidden="0">
      <c r="A764" s="150" t="str">
        <v>2026-04-05 11:00 UTC</v>
      </c>
      <c r="B764" s="155" t="str">
        <v>2026-04-05 11:55 UTC</v>
      </c>
      <c r="C764" s="155" t="str">
        <v>2026-04-05 04:55 PDT</v>
      </c>
      <c r="D764" s="155" t="str">
        <v>2026-04-05</v>
      </c>
      <c r="E764" s="155" t="str">
        <v>April</v>
      </c>
      <c r="F764" s="154" t="str">
        <v>Accepted</v>
      </c>
      <c r="G764" s="155" t="str">
        <v>000</v>
      </c>
      <c r="H764" s="153" t="n">
        <v>0</v>
      </c>
      <c r="I764" s="155" t="str">
        <v>Calm</v>
      </c>
      <c r="J764" s="153" t="n">
        <v>180</v>
      </c>
      <c r="K764" s="155" t="str">
        <v>Calm</v>
      </c>
      <c r="L764" s="153" t="n">
        <v>0</v>
      </c>
      <c r="M764" s="153" t="n">
        <f>IF(F764="Accepted",L764*1.150779448,"")</f>
        <v>0</v>
      </c>
      <c r="N764" s="163"/>
      <c r="O764" s="163"/>
      <c r="P764" s="163" t="str">
        <f>IF(F764&lt;&gt;"Accepted","",IF(AND(N764="",O764=""),"",MAX(N764,O764)*1.150779448))</f>
      </c>
      <c r="Q764" s="175" t="str">
        <v>KEDW 051155Z AUTO 00000KT 10SM CLR 03/M09 A3007 RMK AO2 SLP174 T00251094 10120 20023 56005 $</v>
      </c>
    </row>
    <row r="765" hidden="0">
      <c r="A765" s="150" t="str">
        <v>2026-04-05 13:00 UTC</v>
      </c>
      <c r="B765" s="155" t="str">
        <v>2026-04-05 13:55 UTC</v>
      </c>
      <c r="C765" s="155" t="str">
        <v>2026-04-05 06:55 PDT</v>
      </c>
      <c r="D765" s="155" t="str">
        <v>2026-04-05</v>
      </c>
      <c r="E765" s="155" t="str">
        <v>April</v>
      </c>
      <c r="F765" s="154" t="str">
        <v>Accepted</v>
      </c>
      <c r="G765" s="155" t="str">
        <v>220</v>
      </c>
      <c r="H765" s="153" t="n">
        <v>220</v>
      </c>
      <c r="I765" s="155" t="str">
        <v>SW</v>
      </c>
      <c r="J765" s="153" t="n">
        <v>40</v>
      </c>
      <c r="K765" s="155" t="str">
        <v>NE</v>
      </c>
      <c r="L765" s="153" t="n">
        <v>3</v>
      </c>
      <c r="M765" s="153" t="n">
        <f>IF(F765="Accepted",L765*1.150779448,"")</f>
        <v>3.452338344</v>
      </c>
      <c r="N765" s="163"/>
      <c r="O765" s="163"/>
      <c r="P765" s="163" t="str">
        <f>IF(F765&lt;&gt;"Accepted","",IF(AND(N765="",O765=""),"",MAX(N765,O765)*1.150779448))</f>
      </c>
      <c r="Q765" s="175" t="str">
        <v>KEDW 051355Z AUTO 22003KT 10SM CLR 03/M10 A3009 RMK AO2 SLP183 T00251101 $</v>
      </c>
    </row>
    <row r="766" hidden="0">
      <c r="A766" s="150" t="str">
        <v>2026-04-05 14:00 UTC</v>
      </c>
      <c r="B766" s="155" t="str">
        <v>2026-04-05 14:55 UTC</v>
      </c>
      <c r="C766" s="155" t="str">
        <v>2026-04-05 07:55 PDT</v>
      </c>
      <c r="D766" s="155" t="str">
        <v>2026-04-05</v>
      </c>
      <c r="E766" s="155" t="str">
        <v>April</v>
      </c>
      <c r="F766" s="154" t="str">
        <v>Accepted</v>
      </c>
      <c r="G766" s="155" t="str">
        <v>000</v>
      </c>
      <c r="H766" s="153" t="n">
        <v>0</v>
      </c>
      <c r="I766" s="155" t="str">
        <v>Calm</v>
      </c>
      <c r="J766" s="153" t="n">
        <v>180</v>
      </c>
      <c r="K766" s="155" t="str">
        <v>Calm</v>
      </c>
      <c r="L766" s="153" t="n">
        <v>0</v>
      </c>
      <c r="M766" s="153" t="n">
        <f>IF(F766="Accepted",L766*1.150779448,"")</f>
        <v>0</v>
      </c>
      <c r="N766" s="163"/>
      <c r="O766" s="163"/>
      <c r="P766" s="163" t="str">
        <f>IF(F766&lt;&gt;"Accepted","",IF(AND(N766="",O766=""),"",MAX(N766,O766)*1.150779448))</f>
      </c>
      <c r="Q766" s="175" t="str">
        <v>KEDW 051455Z AUTO 00000KT 10SM CLR 07/M07 A3010 RMK AO2 SLP187 T00671066 53008 $</v>
      </c>
    </row>
    <row r="767" hidden="0">
      <c r="A767" s="150" t="str">
        <v>2026-04-05 15:00 UTC</v>
      </c>
      <c r="B767" s="155" t="str">
        <v>2026-04-05 15:55 UTC</v>
      </c>
      <c r="C767" s="155" t="str">
        <v>2026-04-05 08:55 PDT</v>
      </c>
      <c r="D767" s="155" t="str">
        <v>2026-04-05</v>
      </c>
      <c r="E767" s="155" t="str">
        <v>April</v>
      </c>
      <c r="F767" s="154" t="str">
        <v>Accepted</v>
      </c>
      <c r="G767" s="155" t="str">
        <v>000</v>
      </c>
      <c r="H767" s="153" t="n">
        <v>0</v>
      </c>
      <c r="I767" s="155" t="str">
        <v>Calm</v>
      </c>
      <c r="J767" s="153" t="n">
        <v>180</v>
      </c>
      <c r="K767" s="155" t="str">
        <v>Calm</v>
      </c>
      <c r="L767" s="153" t="n">
        <v>0</v>
      </c>
      <c r="M767" s="153" t="n">
        <f>IF(F767="Accepted",L767*1.150779448,"")</f>
        <v>0</v>
      </c>
      <c r="N767" s="163"/>
      <c r="O767" s="163"/>
      <c r="P767" s="163" t="str">
        <f>IF(F767&lt;&gt;"Accepted","",IF(AND(N767="",O767=""),"",MAX(N767,O767)*1.150779448))</f>
      </c>
      <c r="Q767" s="175" t="str">
        <v>KEDW 051555Z AUTO 00000KT 10SM CLR 11/M06 A3010 RMK AO2 SLP187 T01121057 $</v>
      </c>
    </row>
    <row r="768" hidden="0">
      <c r="A768" s="150" t="str">
        <v>2026-04-05 16:00 UTC</v>
      </c>
      <c r="B768" s="155" t="str">
        <v>2026-04-05 16:55 UTC</v>
      </c>
      <c r="C768" s="155" t="str">
        <v>2026-04-05 09:55 PDT</v>
      </c>
      <c r="D768" s="155" t="str">
        <v>2026-04-05</v>
      </c>
      <c r="E768" s="155" t="str">
        <v>April</v>
      </c>
      <c r="F768" s="154" t="str">
        <v>Accepted</v>
      </c>
      <c r="G768" s="155" t="str">
        <v>000</v>
      </c>
      <c r="H768" s="153" t="n">
        <v>0</v>
      </c>
      <c r="I768" s="155" t="str">
        <v>Calm</v>
      </c>
      <c r="J768" s="153" t="n">
        <v>180</v>
      </c>
      <c r="K768" s="155" t="str">
        <v>Calm</v>
      </c>
      <c r="L768" s="153" t="n">
        <v>0</v>
      </c>
      <c r="M768" s="153" t="n">
        <f>IF(F768="Accepted",L768*1.150779448,"")</f>
        <v>0</v>
      </c>
      <c r="N768" s="163"/>
      <c r="O768" s="163"/>
      <c r="P768" s="163" t="str">
        <f>IF(F768&lt;&gt;"Accepted","",IF(AND(N768="",O768=""),"",MAX(N768,O768)*1.150779448))</f>
      </c>
      <c r="Q768" s="175" t="str">
        <v>KEDW 051655Z 00000KT 90SM BKN310 16/M08 A3009 RMK AO2A SLP182 T01591084</v>
      </c>
    </row>
    <row r="769" hidden="0">
      <c r="A769" s="150" t="str">
        <v>2026-04-05 17:00 UTC</v>
      </c>
      <c r="B769" s="155" t="str">
        <v>2026-04-05 17:55 UTC</v>
      </c>
      <c r="C769" s="155" t="str">
        <v>2026-04-05 10:55 PDT</v>
      </c>
      <c r="D769" s="155" t="str">
        <v>2026-04-05</v>
      </c>
      <c r="E769" s="155" t="str">
        <v>April</v>
      </c>
      <c r="F769" s="154" t="str">
        <v>Accepted</v>
      </c>
      <c r="G769" s="155" t="str">
        <v>000</v>
      </c>
      <c r="H769" s="153" t="n">
        <v>0</v>
      </c>
      <c r="I769" s="155" t="str">
        <v>Calm</v>
      </c>
      <c r="J769" s="153" t="n">
        <v>180</v>
      </c>
      <c r="K769" s="155" t="str">
        <v>Calm</v>
      </c>
      <c r="L769" s="153" t="n">
        <v>0</v>
      </c>
      <c r="M769" s="153" t="n">
        <f>IF(F769="Accepted",L769*1.150779448,"")</f>
        <v>0</v>
      </c>
      <c r="N769" s="163"/>
      <c r="O769" s="163"/>
      <c r="P769" s="163" t="str">
        <f>IF(F769&lt;&gt;"Accepted","",IF(AND(N769="",O769=""),"",MAX(N769,O769)*1.150779448))</f>
      </c>
      <c r="Q769" s="175" t="str">
        <v>KEDW 051755Z 00000KT 90SM BKN320 19/M12 A3009 RMK AO2A SLP180 T01881123 10188 20009 56002</v>
      </c>
    </row>
    <row r="770" hidden="0">
      <c r="A770" s="150" t="str">
        <v>2026-04-05 18:00 UTC</v>
      </c>
      <c r="B770" s="155" t="str">
        <v>2026-04-05 18:55 UTC</v>
      </c>
      <c r="C770" s="155" t="str">
        <v>2026-04-05 11:55 PDT</v>
      </c>
      <c r="D770" s="155" t="str">
        <v>2026-04-05</v>
      </c>
      <c r="E770" s="155" t="str">
        <v>April</v>
      </c>
      <c r="F770" s="154" t="str">
        <v>Accepted</v>
      </c>
      <c r="G770" s="155" t="str">
        <v>040</v>
      </c>
      <c r="H770" s="153" t="n">
        <v>40</v>
      </c>
      <c r="I770" s="155" t="str">
        <v>NE</v>
      </c>
      <c r="J770" s="153" t="n">
        <v>220</v>
      </c>
      <c r="K770" s="155" t="str">
        <v>SW</v>
      </c>
      <c r="L770" s="153" t="n">
        <v>3</v>
      </c>
      <c r="M770" s="153" t="n">
        <f>IF(F770="Accepted",L770*1.150779448,"")</f>
        <v>3.452338344</v>
      </c>
      <c r="N770" s="163"/>
      <c r="O770" s="163"/>
      <c r="P770" s="163" t="str">
        <f>IF(F770&lt;&gt;"Accepted","",IF(AND(N770="",O770=""),"",MAX(N770,O770)*1.150779448))</f>
      </c>
      <c r="Q770" s="175" t="str">
        <v>KEDW 051855Z 04003KT 90SM SCT290 23/M15 A3007 RMK AO2A SLP172 T02261150</v>
      </c>
    </row>
    <row r="771" hidden="0">
      <c r="A771" s="150" t="str">
        <v>2026-04-05 21:00 UTC</v>
      </c>
      <c r="B771" s="155" t="str">
        <v>2026-04-05 21:55 UTC</v>
      </c>
      <c r="C771" s="155" t="str">
        <v>2026-04-05 14:55 PDT</v>
      </c>
      <c r="D771" s="155" t="str">
        <v>2026-04-05</v>
      </c>
      <c r="E771" s="155" t="str">
        <v>April</v>
      </c>
      <c r="F771" s="154" t="str">
        <v>Accepted</v>
      </c>
      <c r="G771" s="155" t="str">
        <v>100</v>
      </c>
      <c r="H771" s="153" t="n">
        <v>100</v>
      </c>
      <c r="I771" s="155" t="str">
        <v>E</v>
      </c>
      <c r="J771" s="153" t="n">
        <v>280</v>
      </c>
      <c r="K771" s="155" t="str">
        <v>W</v>
      </c>
      <c r="L771" s="153" t="n">
        <v>5</v>
      </c>
      <c r="M771" s="153" t="n">
        <f>IF(F771="Accepted",L771*1.150779448,"")</f>
        <v>5.75389724</v>
      </c>
      <c r="N771" s="163"/>
      <c r="O771" s="163"/>
      <c r="P771" s="163" t="str">
        <f>IF(F771&lt;&gt;"Accepted","",IF(AND(N771="",O771=""),"",MAX(N771,O771)*1.150779448))</f>
      </c>
      <c r="Q771" s="175" t="str">
        <v>KEDW 052155Z 10005KT 90SM SCT280 27/M18 A3000 RMK AO2A SLP148 T02741183</v>
      </c>
    </row>
    <row r="772" hidden="0">
      <c r="A772" s="150" t="str">
        <v>2026-04-06 00:00 UTC</v>
      </c>
      <c r="B772" s="155" t="str">
        <v>2026-04-06 00:55 UTC</v>
      </c>
      <c r="C772" s="155" t="str">
        <v>2026-04-05 17:55 PDT</v>
      </c>
      <c r="D772" s="155" t="str">
        <v>2026-04-05</v>
      </c>
      <c r="E772" s="155" t="str">
        <v>April</v>
      </c>
      <c r="F772" s="154" t="str">
        <v>Accepted</v>
      </c>
      <c r="G772" s="155" t="str">
        <v>270</v>
      </c>
      <c r="H772" s="153" t="n">
        <v>270</v>
      </c>
      <c r="I772" s="155" t="str">
        <v>W</v>
      </c>
      <c r="J772" s="153" t="n">
        <v>90</v>
      </c>
      <c r="K772" s="155" t="str">
        <v>E</v>
      </c>
      <c r="L772" s="153" t="n">
        <v>5</v>
      </c>
      <c r="M772" s="153" t="n">
        <f>IF(F772="Accepted",L772*1.150779448,"")</f>
        <v>5.75389724</v>
      </c>
      <c r="N772" s="163"/>
      <c r="O772" s="163"/>
      <c r="P772" s="163" t="str">
        <f>IF(F772&lt;&gt;"Accepted","",IF(AND(N772="",O772=""),"",MAX(N772,O772)*1.150779448))</f>
      </c>
      <c r="Q772" s="175" t="str">
        <v>KEDW 060055Z 27005KT 90SM SCT260 BKN320 28/M18 A2996 RMK AO2A SLP134 T02761181</v>
      </c>
    </row>
    <row r="773" hidden="0">
      <c r="A773" s="150" t="str">
        <v>2026-04-06 01:00 UTC</v>
      </c>
      <c r="B773" s="155" t="str">
        <v>2026-04-06 01:55 UTC</v>
      </c>
      <c r="C773" s="155" t="str">
        <v>2026-04-05 18:55 PDT</v>
      </c>
      <c r="D773" s="155" t="str">
        <v>2026-04-05</v>
      </c>
      <c r="E773" s="155" t="str">
        <v>April</v>
      </c>
      <c r="F773" s="154" t="str">
        <v>Accepted</v>
      </c>
      <c r="G773" s="155" t="str">
        <v>220</v>
      </c>
      <c r="H773" s="153" t="n">
        <v>220</v>
      </c>
      <c r="I773" s="155" t="str">
        <v>SW</v>
      </c>
      <c r="J773" s="153" t="n">
        <v>40</v>
      </c>
      <c r="K773" s="155" t="str">
        <v>NE</v>
      </c>
      <c r="L773" s="153" t="n">
        <v>4</v>
      </c>
      <c r="M773" s="153" t="n">
        <f>IF(F773="Accepted",L773*1.150779448,"")</f>
        <v>4.603117792</v>
      </c>
      <c r="N773" s="163"/>
      <c r="O773" s="163"/>
      <c r="P773" s="163" t="str">
        <f>IF(F773&lt;&gt;"Accepted","",IF(AND(N773="",O773=""),"",MAX(N773,O773)*1.150779448))</f>
      </c>
      <c r="Q773" s="175" t="str">
        <v>KEDW 060155Z AUTO 22004KT 10SM CLR 25/M13 A2996 RMK AO2 SLP137 T02521131 $</v>
      </c>
    </row>
    <row r="774" hidden="0">
      <c r="A774" s="150" t="str">
        <v>2026-04-06 02:00 UTC</v>
      </c>
      <c r="B774" s="155" t="str">
        <v>2026-04-06 02:55 UTC</v>
      </c>
      <c r="C774" s="155" t="str">
        <v>2026-04-05 19:55 PDT</v>
      </c>
      <c r="D774" s="155" t="str">
        <v>2026-04-05</v>
      </c>
      <c r="E774" s="155" t="str">
        <v>April</v>
      </c>
      <c r="F774" s="154" t="str">
        <v>Accepted</v>
      </c>
      <c r="G774" s="155" t="str">
        <v>240</v>
      </c>
      <c r="H774" s="153" t="n">
        <v>240</v>
      </c>
      <c r="I774" s="155" t="str">
        <v>SW</v>
      </c>
      <c r="J774" s="153" t="n">
        <v>60</v>
      </c>
      <c r="K774" s="155" t="str">
        <v>NE</v>
      </c>
      <c r="L774" s="153" t="n">
        <v>9</v>
      </c>
      <c r="M774" s="153" t="n">
        <f>IF(F774="Accepted",L774*1.150779448,"")</f>
        <v>10.357015032</v>
      </c>
      <c r="N774" s="163"/>
      <c r="O774" s="163"/>
      <c r="P774" s="163" t="str">
        <f>IF(F774&lt;&gt;"Accepted","",IF(AND(N774="",O774=""),"",MAX(N774,O774)*1.150779448))</f>
      </c>
      <c r="Q774" s="175" t="str">
        <v>KEDW 060255Z AUTO 24009KT 10SM CLR 22/M01 A2996 RMK AO2 SLP137 T02211013 55002 $</v>
      </c>
    </row>
    <row r="775" hidden="0">
      <c r="A775" s="150" t="str">
        <v>2026-04-06 03:00 UTC</v>
      </c>
      <c r="B775" s="155" t="str">
        <v>2026-04-06 03:55 UTC</v>
      </c>
      <c r="C775" s="155" t="str">
        <v>2026-04-05 20:55 PDT</v>
      </c>
      <c r="D775" s="155" t="str">
        <v>2026-04-05</v>
      </c>
      <c r="E775" s="155" t="str">
        <v>April</v>
      </c>
      <c r="F775" s="154" t="str">
        <v>Accepted</v>
      </c>
      <c r="G775" s="155" t="str">
        <v>250</v>
      </c>
      <c r="H775" s="153" t="n">
        <v>250</v>
      </c>
      <c r="I775" s="155" t="str">
        <v>W</v>
      </c>
      <c r="J775" s="153" t="n">
        <v>70</v>
      </c>
      <c r="K775" s="155" t="str">
        <v>E</v>
      </c>
      <c r="L775" s="153" t="n">
        <v>10</v>
      </c>
      <c r="M775" s="153" t="n">
        <f>IF(F775="Accepted",L775*1.150779448,"")</f>
        <v>11.50779448</v>
      </c>
      <c r="N775" s="163"/>
      <c r="O775" s="163"/>
      <c r="P775" s="163" t="str">
        <f>IF(F775&lt;&gt;"Accepted","",IF(AND(N775="",O775=""),"",MAX(N775,O775)*1.150779448))</f>
      </c>
      <c r="Q775" s="175" t="str">
        <v>KEDW 060355Z AUTO 25010KT 10SM CLR 21/M04 A2998 RMK AO2 SLP141 T02061038 $</v>
      </c>
    </row>
    <row r="776" hidden="0">
      <c r="A776" s="150" t="str">
        <v>2026-04-06 04:00 UTC</v>
      </c>
      <c r="B776" s="155" t="str">
        <v>2026-04-06 04:55 UTC</v>
      </c>
      <c r="C776" s="155" t="str">
        <v>2026-04-05 21:55 PDT</v>
      </c>
      <c r="D776" s="155" t="str">
        <v>2026-04-05</v>
      </c>
      <c r="E776" s="155" t="str">
        <v>April</v>
      </c>
      <c r="F776" s="154" t="str">
        <v>Accepted</v>
      </c>
      <c r="G776" s="155" t="str">
        <v>240</v>
      </c>
      <c r="H776" s="153" t="n">
        <v>240</v>
      </c>
      <c r="I776" s="155" t="str">
        <v>SW</v>
      </c>
      <c r="J776" s="153" t="n">
        <v>60</v>
      </c>
      <c r="K776" s="155" t="str">
        <v>NE</v>
      </c>
      <c r="L776" s="153" t="n">
        <v>9</v>
      </c>
      <c r="M776" s="153" t="n">
        <f>IF(F776="Accepted",L776*1.150779448,"")</f>
        <v>10.357015032</v>
      </c>
      <c r="N776" s="163"/>
      <c r="O776" s="163"/>
      <c r="P776" s="163" t="str">
        <f>IF(F776&lt;&gt;"Accepted","",IF(AND(N776="",O776=""),"",MAX(N776,O776)*1.150779448))</f>
      </c>
      <c r="Q776" s="175" t="str">
        <v>KEDW 060455Z AUTO 24009KT 10SM BKN230 20/M06 A2999 RMK AO2 SLP142 T01951062 $</v>
      </c>
    </row>
    <row r="777" hidden="0">
      <c r="A777" s="150" t="str">
        <v>2026-04-06 05:00 UTC</v>
      </c>
      <c r="B777" s="155" t="str">
        <v>2026-04-06 05:55 UTC</v>
      </c>
      <c r="C777" s="155" t="str">
        <v>2026-04-05 22:55 PDT</v>
      </c>
      <c r="D777" s="155" t="str">
        <v>2026-04-05</v>
      </c>
      <c r="E777" s="155" t="str">
        <v>April</v>
      </c>
      <c r="F777" s="154" t="str">
        <v>Accepted</v>
      </c>
      <c r="G777" s="155" t="str">
        <v>230</v>
      </c>
      <c r="H777" s="153" t="n">
        <v>230</v>
      </c>
      <c r="I777" s="155" t="str">
        <v>SW</v>
      </c>
      <c r="J777" s="153" t="n">
        <v>50</v>
      </c>
      <c r="K777" s="155" t="str">
        <v>NE</v>
      </c>
      <c r="L777" s="153" t="n">
        <v>9</v>
      </c>
      <c r="M777" s="153" t="n">
        <f>IF(F777="Accepted",L777*1.150779448,"")</f>
        <v>10.357015032</v>
      </c>
      <c r="N777" s="163"/>
      <c r="O777" s="163"/>
      <c r="P777" s="163" t="str">
        <f>IF(F777&lt;&gt;"Accepted","",IF(AND(N777="",O777=""),"",MAX(N777,O777)*1.150779448))</f>
      </c>
      <c r="Q777" s="175" t="str">
        <v>KEDW 060555Z AUTO 23009KT 10SM SCT230 18/M05 A2999 RMK AO2 SLP142 T01791054 10281 20176 51007 $</v>
      </c>
    </row>
    <row r="778" hidden="0">
      <c r="A778" s="150" t="str">
        <v>2026-04-06 06:00 UTC</v>
      </c>
      <c r="B778" s="155" t="str">
        <v>2026-04-06 06:55 UTC</v>
      </c>
      <c r="C778" s="155" t="str">
        <v>2026-04-05 23:55 PDT</v>
      </c>
      <c r="D778" s="155" t="str">
        <v>2026-04-05</v>
      </c>
      <c r="E778" s="155" t="str">
        <v>April</v>
      </c>
      <c r="F778" s="154" t="str">
        <v>Accepted</v>
      </c>
      <c r="G778" s="155" t="str">
        <v>220</v>
      </c>
      <c r="H778" s="153" t="n">
        <v>220</v>
      </c>
      <c r="I778" s="155" t="str">
        <v>SW</v>
      </c>
      <c r="J778" s="153" t="n">
        <v>40</v>
      </c>
      <c r="K778" s="155" t="str">
        <v>NE</v>
      </c>
      <c r="L778" s="153" t="n">
        <v>7</v>
      </c>
      <c r="M778" s="153" t="n">
        <f>IF(F778="Accepted",L778*1.150779448,"")</f>
        <v>8.055456136</v>
      </c>
      <c r="N778" s="163"/>
      <c r="O778" s="163"/>
      <c r="P778" s="163" t="str">
        <f>IF(F778&lt;&gt;"Accepted","",IF(AND(N778="",O778=""),"",MAX(N778,O778)*1.150779448))</f>
      </c>
      <c r="Q778" s="175" t="str">
        <v>KEDW 060655Z AUTO 22007KT 10SM SCT190 17/M05 A2998 RMK AO2 SLP135 T01731046 $</v>
      </c>
    </row>
    <row r="779" hidden="0">
      <c r="A779" s="150" t="str">
        <v>2026-04-06 07:00 UTC</v>
      </c>
      <c r="B779" s="155" t="str">
        <v>2026-04-06 07:55 UTC</v>
      </c>
      <c r="C779" s="155" t="str">
        <v>2026-04-06 00:55 PDT</v>
      </c>
      <c r="D779" s="155" t="str">
        <v>2026-04-06</v>
      </c>
      <c r="E779" s="155" t="str">
        <v>April</v>
      </c>
      <c r="F779" s="154" t="str">
        <v>Accepted</v>
      </c>
      <c r="G779" s="155" t="str">
        <v>220</v>
      </c>
      <c r="H779" s="153" t="n">
        <v>220</v>
      </c>
      <c r="I779" s="155" t="str">
        <v>SW</v>
      </c>
      <c r="J779" s="153" t="n">
        <v>40</v>
      </c>
      <c r="K779" s="155" t="str">
        <v>NE</v>
      </c>
      <c r="L779" s="153" t="n">
        <v>6</v>
      </c>
      <c r="M779" s="153" t="n">
        <f>IF(F779="Accepted",L779*1.150779448,"")</f>
        <v>6.904676688</v>
      </c>
      <c r="N779" s="163"/>
      <c r="O779" s="163"/>
      <c r="P779" s="163" t="str">
        <f>IF(F779&lt;&gt;"Accepted","",IF(AND(N779="",O779=""),"",MAX(N779,O779)*1.150779448))</f>
      </c>
      <c r="Q779" s="175" t="str">
        <v>KEDW 060755Z AUTO 22006KT 10SM SCT190 17/M02 A2999 RMK AO2 SLP138 T01671024 402890009 $</v>
      </c>
    </row>
    <row r="780" hidden="0">
      <c r="A780" s="150" t="str">
        <v>2026-04-06 09:00 UTC</v>
      </c>
      <c r="B780" s="155" t="str">
        <v>2026-04-06 09:55 UTC</v>
      </c>
      <c r="C780" s="155" t="str">
        <v>2026-04-06 02:55 PDT</v>
      </c>
      <c r="D780" s="155" t="str">
        <v>2026-04-06</v>
      </c>
      <c r="E780" s="155" t="str">
        <v>April</v>
      </c>
      <c r="F780" s="154" t="str">
        <v>Accepted</v>
      </c>
      <c r="G780" s="155" t="str">
        <v>220</v>
      </c>
      <c r="H780" s="153" t="n">
        <v>220</v>
      </c>
      <c r="I780" s="155" t="str">
        <v>SW</v>
      </c>
      <c r="J780" s="153" t="n">
        <v>40</v>
      </c>
      <c r="K780" s="155" t="str">
        <v>NE</v>
      </c>
      <c r="L780" s="153" t="n">
        <v>7</v>
      </c>
      <c r="M780" s="153" t="n">
        <f>IF(F780="Accepted",L780*1.150779448,"")</f>
        <v>8.055456136</v>
      </c>
      <c r="N780" s="163"/>
      <c r="O780" s="163"/>
      <c r="P780" s="163" t="str">
        <f>IF(F780&lt;&gt;"Accepted","",IF(AND(N780="",O780=""),"",MAX(N780,O780)*1.150779448))</f>
      </c>
      <c r="Q780" s="175" t="str">
        <v>KEDW 060955Z AUTO 22007KT 10SM FEW200 16/M02 A2996 RMK AO2 SLP126 T01631023 $</v>
      </c>
    </row>
    <row r="781" hidden="0">
      <c r="A781" s="150" t="str">
        <v>2026-04-06 13:00 UTC</v>
      </c>
      <c r="B781" s="155" t="str">
        <v>2026-04-06 13:40 UTC</v>
      </c>
      <c r="C781" s="155" t="str">
        <v>2026-04-06 06:40 PDT</v>
      </c>
      <c r="D781" s="155" t="str">
        <v>2026-04-06</v>
      </c>
      <c r="E781" s="155" t="str">
        <v>April</v>
      </c>
      <c r="F781" s="154" t="str">
        <v>Accepted</v>
      </c>
      <c r="G781" s="155" t="str">
        <v>220</v>
      </c>
      <c r="H781" s="153" t="n">
        <v>220</v>
      </c>
      <c r="I781" s="155" t="str">
        <v>SW</v>
      </c>
      <c r="J781" s="153" t="n">
        <v>40</v>
      </c>
      <c r="K781" s="155" t="str">
        <v>NE</v>
      </c>
      <c r="L781" s="153" t="n">
        <v>4</v>
      </c>
      <c r="M781" s="153" t="n">
        <f>IF(F781="Accepted",L781*1.150779448,"")</f>
        <v>4.603117792</v>
      </c>
      <c r="N781" s="163"/>
      <c r="O781" s="163"/>
      <c r="P781" s="163" t="str">
        <f>IF(F781&lt;&gt;"Accepted","",IF(AND(N781="",O781=""),"",MAX(N781,O781)*1.150779448))</f>
      </c>
      <c r="Q781" s="175" t="str">
        <v>KEDW 061340Z 22004KT 40SM BKN170 14/M02 A2997 RMK AO2A SLP132</v>
      </c>
    </row>
    <row r="782" hidden="0">
      <c r="A782" s="150" t="str">
        <v>2026-04-06 14:00 UTC</v>
      </c>
      <c r="B782" s="155" t="str">
        <v>2026-04-06 14:40 UTC</v>
      </c>
      <c r="C782" s="155" t="str">
        <v>2026-04-06 07:40 PDT</v>
      </c>
      <c r="D782" s="155" t="str">
        <v>2026-04-06</v>
      </c>
      <c r="E782" s="155" t="str">
        <v>April</v>
      </c>
      <c r="F782" s="154" t="str">
        <v>Accepted</v>
      </c>
      <c r="G782" s="155" t="str">
        <v>240</v>
      </c>
      <c r="H782" s="153" t="n">
        <v>240</v>
      </c>
      <c r="I782" s="155" t="str">
        <v>SW</v>
      </c>
      <c r="J782" s="153" t="n">
        <v>60</v>
      </c>
      <c r="K782" s="155" t="str">
        <v>NE</v>
      </c>
      <c r="L782" s="153" t="n">
        <v>8</v>
      </c>
      <c r="M782" s="153" t="n">
        <f>IF(F782="Accepted",L782*1.150779448,"")</f>
        <v>9.206235584</v>
      </c>
      <c r="N782" s="163"/>
      <c r="O782" s="163"/>
      <c r="P782" s="163" t="str">
        <f>IF(F782&lt;&gt;"Accepted","",IF(AND(N782="",O782=""),"",MAX(N782,O782)*1.150779448))</f>
      </c>
      <c r="Q782" s="175" t="str">
        <v>KEDW 061440Z 24008KT 60SM FEW130 BKN180 16/M01 A2998 RMK AO2A SLP137 $</v>
      </c>
    </row>
    <row r="783" hidden="0">
      <c r="A783" s="150" t="str">
        <v>2026-04-06 15:00 UTC</v>
      </c>
      <c r="B783" s="155" t="str">
        <v>2026-04-06 15:55 UTC</v>
      </c>
      <c r="C783" s="155" t="str">
        <v>2026-04-06 08:55 PDT</v>
      </c>
      <c r="D783" s="155" t="str">
        <v>2026-04-06</v>
      </c>
      <c r="E783" s="155" t="str">
        <v>April</v>
      </c>
      <c r="F783" s="154" t="str">
        <v>Accepted</v>
      </c>
      <c r="G783" s="155" t="str">
        <v>230</v>
      </c>
      <c r="H783" s="153" t="n">
        <v>230</v>
      </c>
      <c r="I783" s="155" t="str">
        <v>SW</v>
      </c>
      <c r="J783" s="153" t="n">
        <v>50</v>
      </c>
      <c r="K783" s="155" t="str">
        <v>NE</v>
      </c>
      <c r="L783" s="153" t="n">
        <v>12</v>
      </c>
      <c r="M783" s="153" t="n">
        <f>IF(F783="Accepted",L783*1.150779448,"")</f>
        <v>13.809353376</v>
      </c>
      <c r="N783" s="163"/>
      <c r="O783" s="163"/>
      <c r="P783" s="163" t="str">
        <f>IF(F783&lt;&gt;"Accepted","",IF(AND(N783="",O783=""),"",MAX(N783,O783)*1.150779448))</f>
      </c>
      <c r="Q783" s="175" t="str">
        <v>KEDW 061555Z 23012KT 50SM SCT180 SCT220 20/M03 A3000 RMK AO2A SLP142 T02041027</v>
      </c>
    </row>
    <row r="784" hidden="0">
      <c r="A784" s="150" t="str">
        <v>2026-04-06 18:00 UTC</v>
      </c>
      <c r="B784" s="155" t="str">
        <v>2026-04-06 18:25 UTC</v>
      </c>
      <c r="C784" s="155" t="str">
        <v>2026-04-06 11:25 PDT</v>
      </c>
      <c r="D784" s="155" t="str">
        <v>2026-04-06</v>
      </c>
      <c r="E784" s="155" t="str">
        <v>April</v>
      </c>
      <c r="F784" s="154" t="str">
        <v>Accepted</v>
      </c>
      <c r="G784" s="155" t="str">
        <v>240</v>
      </c>
      <c r="H784" s="153" t="n">
        <v>240</v>
      </c>
      <c r="I784" s="155" t="str">
        <v>SW</v>
      </c>
      <c r="J784" s="153" t="n">
        <v>60</v>
      </c>
      <c r="K784" s="155" t="str">
        <v>NE</v>
      </c>
      <c r="L784" s="153" t="n">
        <v>11</v>
      </c>
      <c r="M784" s="153" t="n">
        <f>IF(F784="Accepted",L784*1.150779448,"")</f>
        <v>12.658573928</v>
      </c>
      <c r="N784" s="163"/>
      <c r="O784" s="163"/>
      <c r="P784" s="163" t="str">
        <f>IF(F784&lt;&gt;"Accepted","",IF(AND(N784="",O784=""),"",MAX(N784,O784)*1.150779448))</f>
      </c>
      <c r="Q784" s="175" t="str">
        <v>KEDW 061825Z 24011KT 50SM BKN200 26/M05 A3000 RMK AO2A SLP140 $</v>
      </c>
    </row>
    <row r="785" hidden="0">
      <c r="A785" s="150" t="str">
        <v>2026-04-06 19:00 UTC</v>
      </c>
      <c r="B785" s="155" t="str">
        <v>2026-04-06 19:55 UTC</v>
      </c>
      <c r="C785" s="155" t="str">
        <v>2026-04-06 12:55 PDT</v>
      </c>
      <c r="D785" s="155" t="str">
        <v>2026-04-06</v>
      </c>
      <c r="E785" s="155" t="str">
        <v>April</v>
      </c>
      <c r="F785" s="154" t="str">
        <v>Accepted</v>
      </c>
      <c r="G785" s="155" t="str">
        <v>250</v>
      </c>
      <c r="H785" s="153" t="n">
        <v>250</v>
      </c>
      <c r="I785" s="155" t="str">
        <v>W</v>
      </c>
      <c r="J785" s="153" t="n">
        <v>70</v>
      </c>
      <c r="K785" s="155" t="str">
        <v>E</v>
      </c>
      <c r="L785" s="153" t="n">
        <v>9</v>
      </c>
      <c r="M785" s="153" t="n">
        <f>IF(F785="Accepted",L785*1.150779448,"")</f>
        <v>10.357015032</v>
      </c>
      <c r="N785" s="153" t="n">
        <v>16</v>
      </c>
      <c r="O785" s="163"/>
      <c r="P785" s="153" t="n">
        <f>IF(F785&lt;&gt;"Accepted","",IF(AND(N785="",O785=""),"",MAX(N785,O785)*1.150779448))</f>
        <v>18.412471168</v>
      </c>
      <c r="Q785" s="175" t="str">
        <v>KEDW 061955Z 25009G16KT 50SM FEW250 28/M08 A2997 RMK AO2A SLP130 T02791079</v>
      </c>
    </row>
    <row r="786" hidden="0">
      <c r="A786" s="150" t="str">
        <v>2026-04-06 20:00 UTC</v>
      </c>
      <c r="B786" s="155" t="str">
        <v>2026-04-06 20:55 UTC</v>
      </c>
      <c r="C786" s="155" t="str">
        <v>2026-04-06 13:55 PDT</v>
      </c>
      <c r="D786" s="155" t="str">
        <v>2026-04-06</v>
      </c>
      <c r="E786" s="155" t="str">
        <v>April</v>
      </c>
      <c r="F786" s="154" t="str">
        <v>Accepted</v>
      </c>
      <c r="G786" s="155" t="str">
        <v>260</v>
      </c>
      <c r="H786" s="153" t="n">
        <v>260</v>
      </c>
      <c r="I786" s="155" t="str">
        <v>W</v>
      </c>
      <c r="J786" s="153" t="n">
        <v>80</v>
      </c>
      <c r="K786" s="155" t="str">
        <v>E</v>
      </c>
      <c r="L786" s="153" t="n">
        <v>10</v>
      </c>
      <c r="M786" s="153" t="n">
        <f>IF(F786="Accepted",L786*1.150779448,"")</f>
        <v>11.50779448</v>
      </c>
      <c r="N786" s="163"/>
      <c r="O786" s="163"/>
      <c r="P786" s="163" t="str">
        <f>IF(F786&lt;&gt;"Accepted","",IF(AND(N786="",O786=""),"",MAX(N786,O786)*1.150779448))</f>
      </c>
      <c r="Q786" s="175" t="str">
        <v>KEDW 062055Z 26010KT 50SM FEW250 29/M09 A2995 RMK AO2A SLP122 T02901086 57016</v>
      </c>
    </row>
    <row r="787" hidden="0">
      <c r="A787" s="150" t="str">
        <v>2026-04-06 21:00 UTC</v>
      </c>
      <c r="B787" s="155" t="str">
        <v>2026-04-06 21:55 UTC</v>
      </c>
      <c r="C787" s="155" t="str">
        <v>2026-04-06 14:55 PDT</v>
      </c>
      <c r="D787" s="155" t="str">
        <v>2026-04-06</v>
      </c>
      <c r="E787" s="155" t="str">
        <v>April</v>
      </c>
      <c r="F787" s="154" t="str">
        <v>Accepted</v>
      </c>
      <c r="G787" s="155" t="str">
        <v>270</v>
      </c>
      <c r="H787" s="153" t="n">
        <v>270</v>
      </c>
      <c r="I787" s="155" t="str">
        <v>W</v>
      </c>
      <c r="J787" s="153" t="n">
        <v>90</v>
      </c>
      <c r="K787" s="155" t="str">
        <v>E</v>
      </c>
      <c r="L787" s="153" t="n">
        <v>15</v>
      </c>
      <c r="M787" s="153" t="n">
        <f>IF(F787="Accepted",L787*1.150779448,"")</f>
        <v>17.261691719999998</v>
      </c>
      <c r="N787" s="163"/>
      <c r="O787" s="163"/>
      <c r="P787" s="163" t="str">
        <f>IF(F787&lt;&gt;"Accepted","",IF(AND(N787="",O787=""),"",MAX(N787,O787)*1.150779448))</f>
      </c>
      <c r="Q787" s="175" t="str">
        <v>KEDW 062155Z 27015KT 70SM FEW250 29/M08 A2992 RMK AO2A SLP111 T02931084</v>
      </c>
    </row>
    <row r="788" hidden="0">
      <c r="A788" s="150" t="str">
        <v>2026-04-07 01:00 UTC</v>
      </c>
      <c r="B788" s="155" t="str">
        <v>2026-04-07 01:55 UTC</v>
      </c>
      <c r="C788" s="155" t="str">
        <v>2026-04-06 18:55 PDT</v>
      </c>
      <c r="D788" s="155" t="str">
        <v>2026-04-06</v>
      </c>
      <c r="E788" s="155" t="str">
        <v>April</v>
      </c>
      <c r="F788" s="154" t="str">
        <v>Accepted</v>
      </c>
      <c r="G788" s="155" t="str">
        <v>280</v>
      </c>
      <c r="H788" s="153" t="n">
        <v>280</v>
      </c>
      <c r="I788" s="155" t="str">
        <v>W</v>
      </c>
      <c r="J788" s="153" t="n">
        <v>100</v>
      </c>
      <c r="K788" s="155" t="str">
        <v>E</v>
      </c>
      <c r="L788" s="153" t="n">
        <v>13</v>
      </c>
      <c r="M788" s="153" t="n">
        <f>IF(F788="Accepted",L788*1.150779448,"")</f>
        <v>14.960132824</v>
      </c>
      <c r="N788" s="153" t="n">
        <v>20</v>
      </c>
      <c r="O788" s="153" t="n">
        <v>26</v>
      </c>
      <c r="P788" s="153" t="n">
        <f>IF(F788&lt;&gt;"Accepted","",IF(AND(N788="",O788=""),"",MAX(N788,O788)*1.150779448))</f>
        <v>29.920265648</v>
      </c>
      <c r="Q788" s="175" t="str">
        <v>KEDW 070155Z 28013G20KT 60SM CLR 25/M02 A2992 RMK AO2A PK WND 29026/01 SLP116 T02471020</v>
      </c>
    </row>
    <row r="789" hidden="0">
      <c r="A789" s="150" t="str">
        <v>2026-04-07 02:00 UTC</v>
      </c>
      <c r="B789" s="155" t="str">
        <v>2026-04-07 02:55 UTC</v>
      </c>
      <c r="C789" s="155" t="str">
        <v>2026-04-06 19:55 PDT</v>
      </c>
      <c r="D789" s="155" t="str">
        <v>2026-04-06</v>
      </c>
      <c r="E789" s="155" t="str">
        <v>April</v>
      </c>
      <c r="F789" s="154" t="str">
        <v>Accepted</v>
      </c>
      <c r="G789" s="155" t="str">
        <v>230</v>
      </c>
      <c r="H789" s="153" t="n">
        <v>230</v>
      </c>
      <c r="I789" s="155" t="str">
        <v>SW</v>
      </c>
      <c r="J789" s="153" t="n">
        <v>50</v>
      </c>
      <c r="K789" s="155" t="str">
        <v>NE</v>
      </c>
      <c r="L789" s="153" t="n">
        <v>12</v>
      </c>
      <c r="M789" s="153" t="n">
        <f>IF(F789="Accepted",L789*1.150779448,"")</f>
        <v>13.809353376</v>
      </c>
      <c r="N789" s="163"/>
      <c r="O789" s="163"/>
      <c r="P789" s="163" t="str">
        <f>IF(F789&lt;&gt;"Accepted","",IF(AND(N789="",O789=""),"",MAX(N789,O789)*1.150779448))</f>
      </c>
      <c r="Q789" s="175" t="str">
        <v>KEDW 070255Z 23012KT 40SM CLR 22/M02 A2993 RMK AO2A SLP120 T02171016 53008</v>
      </c>
    </row>
    <row r="790" hidden="0">
      <c r="A790" s="150" t="str">
        <v>2026-04-07 03:00 UTC</v>
      </c>
      <c r="B790" s="155" t="str">
        <v>2026-04-07 03:55 UTC</v>
      </c>
      <c r="C790" s="155" t="str">
        <v>2026-04-06 20:55 PDT</v>
      </c>
      <c r="D790" s="155" t="str">
        <v>2026-04-06</v>
      </c>
      <c r="E790" s="155" t="str">
        <v>April</v>
      </c>
      <c r="F790" s="154" t="str">
        <v>Accepted</v>
      </c>
      <c r="G790" s="155" t="str">
        <v>230</v>
      </c>
      <c r="H790" s="153" t="n">
        <v>230</v>
      </c>
      <c r="I790" s="155" t="str">
        <v>SW</v>
      </c>
      <c r="J790" s="153" t="n">
        <v>50</v>
      </c>
      <c r="K790" s="155" t="str">
        <v>NE</v>
      </c>
      <c r="L790" s="153" t="n">
        <v>9</v>
      </c>
      <c r="M790" s="153" t="n">
        <f>IF(F790="Accepted",L790*1.150779448,"")</f>
        <v>10.357015032</v>
      </c>
      <c r="N790" s="163"/>
      <c r="O790" s="163"/>
      <c r="P790" s="163" t="str">
        <f>IF(F790&lt;&gt;"Accepted","",IF(AND(N790="",O790=""),"",MAX(N790,O790)*1.150779448))</f>
      </c>
      <c r="Q790" s="175" t="str">
        <v>KEDW 070355Z 23009KT 40SM CLR 20/00 A2995 RMK AO2A SLP125 T02020001</v>
      </c>
    </row>
    <row r="791" hidden="0">
      <c r="A791" s="150" t="str">
        <v>2026-04-07 05:00 UTC</v>
      </c>
      <c r="B791" s="155" t="str">
        <v>2026-04-07 05:55 UTC</v>
      </c>
      <c r="C791" s="155" t="str">
        <v>2026-04-06 22:55 PDT</v>
      </c>
      <c r="D791" s="155" t="str">
        <v>2026-04-06</v>
      </c>
      <c r="E791" s="155" t="str">
        <v>April</v>
      </c>
      <c r="F791" s="154" t="str">
        <v>Accepted</v>
      </c>
      <c r="G791" s="155" t="str">
        <v>210</v>
      </c>
      <c r="H791" s="153" t="n">
        <v>210</v>
      </c>
      <c r="I791" s="155" t="str">
        <v>SW</v>
      </c>
      <c r="J791" s="153" t="n">
        <v>30</v>
      </c>
      <c r="K791" s="155" t="str">
        <v>NE</v>
      </c>
      <c r="L791" s="153" t="n">
        <v>11</v>
      </c>
      <c r="M791" s="153" t="n">
        <f>IF(F791="Accepted",L791*1.150779448,"")</f>
        <v>12.658573928</v>
      </c>
      <c r="N791" s="163"/>
      <c r="O791" s="163"/>
      <c r="P791" s="163" t="str">
        <f>IF(F791&lt;&gt;"Accepted","",IF(AND(N791="",O791=""),"",MAX(N791,O791)*1.150779448))</f>
      </c>
      <c r="Q791" s="175" t="str">
        <v>KEDW 070555Z AUTO 21011KT 10SM CLR 18/01 A2997 RMK AO2 SLP130 T01750006 10282 20168 50011 $</v>
      </c>
    </row>
    <row r="792" hidden="0">
      <c r="A792" s="150" t="str">
        <v>2026-04-07 07:00 UTC</v>
      </c>
      <c r="B792" s="155" t="str">
        <v>2026-04-07 07:55 UTC</v>
      </c>
      <c r="C792" s="155" t="str">
        <v>2026-04-07 00:55 PDT</v>
      </c>
      <c r="D792" s="155" t="str">
        <v>2026-04-07</v>
      </c>
      <c r="E792" s="155" t="str">
        <v>April</v>
      </c>
      <c r="F792" s="154" t="str">
        <v>Accepted</v>
      </c>
      <c r="G792" s="155" t="str">
        <v>210</v>
      </c>
      <c r="H792" s="153" t="n">
        <v>210</v>
      </c>
      <c r="I792" s="155" t="str">
        <v>SW</v>
      </c>
      <c r="J792" s="153" t="n">
        <v>30</v>
      </c>
      <c r="K792" s="155" t="str">
        <v>NE</v>
      </c>
      <c r="L792" s="153" t="n">
        <v>9</v>
      </c>
      <c r="M792" s="153" t="n">
        <f>IF(F792="Accepted",L792*1.150779448,"")</f>
        <v>10.357015032</v>
      </c>
      <c r="N792" s="163"/>
      <c r="O792" s="163"/>
      <c r="P792" s="163" t="str">
        <f>IF(F792&lt;&gt;"Accepted","",IF(AND(N792="",O792=""),"",MAX(N792,O792)*1.150779448))</f>
      </c>
      <c r="Q792" s="175" t="str">
        <v>KEDW 070755Z AUTO 21009KT 10SM CLR 17/M00 A2998 RMK AO2 SLP133 T01721001 402980133 $</v>
      </c>
    </row>
    <row r="793" hidden="0">
      <c r="A793" s="150" t="str">
        <v>2026-04-07 10:00 UTC</v>
      </c>
      <c r="B793" s="155" t="str">
        <v>2026-04-07 10:55 UTC</v>
      </c>
      <c r="C793" s="155" t="str">
        <v>2026-04-07 03:55 PDT</v>
      </c>
      <c r="D793" s="155" t="str">
        <v>2026-04-07</v>
      </c>
      <c r="E793" s="155" t="str">
        <v>April</v>
      </c>
      <c r="F793" s="154" t="str">
        <v>Accepted</v>
      </c>
      <c r="G793" s="155" t="str">
        <v>220</v>
      </c>
      <c r="H793" s="153" t="n">
        <v>220</v>
      </c>
      <c r="I793" s="155" t="str">
        <v>SW</v>
      </c>
      <c r="J793" s="153" t="n">
        <v>40</v>
      </c>
      <c r="K793" s="155" t="str">
        <v>NE</v>
      </c>
      <c r="L793" s="153" t="n">
        <v>15</v>
      </c>
      <c r="M793" s="153" t="n">
        <f>IF(F793="Accepted",L793*1.150779448,"")</f>
        <v>17.261691719999998</v>
      </c>
      <c r="N793" s="163"/>
      <c r="O793" s="163"/>
      <c r="P793" s="163" t="str">
        <f>IF(F793&lt;&gt;"Accepted","",IF(AND(N793="",O793=""),"",MAX(N793,O793)*1.150779448))</f>
      </c>
      <c r="Q793" s="175" t="str">
        <v>KEDW 071055Z AUTO 22015KT 10SM CLR 15/03 A2995 RMK AO2 SLP123 T01530025 $</v>
      </c>
    </row>
    <row r="794" hidden="0">
      <c r="A794" s="150" t="str">
        <v>2026-04-07 11:00 UTC</v>
      </c>
      <c r="B794" s="155" t="str">
        <v>2026-04-07 11:55 UTC</v>
      </c>
      <c r="C794" s="155" t="str">
        <v>2026-04-07 04:55 PDT</v>
      </c>
      <c r="D794" s="155" t="str">
        <v>2026-04-07</v>
      </c>
      <c r="E794" s="155" t="str">
        <v>April</v>
      </c>
      <c r="F794" s="154" t="str">
        <v>Accepted</v>
      </c>
      <c r="G794" s="155" t="str">
        <v>210</v>
      </c>
      <c r="H794" s="153" t="n">
        <v>210</v>
      </c>
      <c r="I794" s="155" t="str">
        <v>SW</v>
      </c>
      <c r="J794" s="153" t="n">
        <v>30</v>
      </c>
      <c r="K794" s="155" t="str">
        <v>NE</v>
      </c>
      <c r="L794" s="153" t="n">
        <v>11</v>
      </c>
      <c r="M794" s="153" t="n">
        <f>IF(F794="Accepted",L794*1.150779448,"")</f>
        <v>12.658573928</v>
      </c>
      <c r="N794" s="163"/>
      <c r="O794" s="163"/>
      <c r="P794" s="163" t="str">
        <f>IF(F794&lt;&gt;"Accepted","",IF(AND(N794="",O794=""),"",MAX(N794,O794)*1.150779448))</f>
      </c>
      <c r="Q794" s="175" t="str">
        <v>KEDW 071155Z AUTO 21011KT 10SM CLR 15/03 A2995 RMK AO2 SLP123 T01470032 10177 20143 57007 $</v>
      </c>
    </row>
    <row r="795" hidden="0">
      <c r="A795" s="150" t="str">
        <v>2026-04-07 13:00 UTC</v>
      </c>
      <c r="B795" s="155" t="str">
        <v>2026-04-07 13:55 UTC</v>
      </c>
      <c r="C795" s="155" t="str">
        <v>2026-04-07 06:55 PDT</v>
      </c>
      <c r="D795" s="155" t="str">
        <v>2026-04-07</v>
      </c>
      <c r="E795" s="155" t="str">
        <v>April</v>
      </c>
      <c r="F795" s="154" t="str">
        <v>Accepted</v>
      </c>
      <c r="G795" s="155" t="str">
        <v>210</v>
      </c>
      <c r="H795" s="153" t="n">
        <v>210</v>
      </c>
      <c r="I795" s="155" t="str">
        <v>SW</v>
      </c>
      <c r="J795" s="153" t="n">
        <v>30</v>
      </c>
      <c r="K795" s="155" t="str">
        <v>NE</v>
      </c>
      <c r="L795" s="153" t="n">
        <v>8</v>
      </c>
      <c r="M795" s="153" t="n">
        <f>IF(F795="Accepted",L795*1.150779448,"")</f>
        <v>9.206235584</v>
      </c>
      <c r="N795" s="163"/>
      <c r="O795" s="163"/>
      <c r="P795" s="163" t="str">
        <f>IF(F795&lt;&gt;"Accepted","",IF(AND(N795="",O795=""),"",MAX(N795,O795)*1.150779448))</f>
      </c>
      <c r="Q795" s="175" t="str">
        <v>KEDW 071355Z 21008KT 70SM FEW320 13/02 A2997 RMK AO2A SLP133 T01320021</v>
      </c>
    </row>
    <row r="796" hidden="0">
      <c r="A796" s="150" t="str">
        <v>2026-04-07 17:00 UTC</v>
      </c>
      <c r="B796" s="155" t="str">
        <v>2026-04-07 17:55 UTC</v>
      </c>
      <c r="C796" s="155" t="str">
        <v>2026-04-07 10:55 PDT</v>
      </c>
      <c r="D796" s="155" t="str">
        <v>2026-04-07</v>
      </c>
      <c r="E796" s="155" t="str">
        <v>April</v>
      </c>
      <c r="F796" s="154" t="str">
        <v>Accepted</v>
      </c>
      <c r="G796" s="155" t="str">
        <v>040</v>
      </c>
      <c r="H796" s="153" t="n">
        <v>40</v>
      </c>
      <c r="I796" s="155" t="str">
        <v>NE</v>
      </c>
      <c r="J796" s="153" t="n">
        <v>220</v>
      </c>
      <c r="K796" s="155" t="str">
        <v>SW</v>
      </c>
      <c r="L796" s="153" t="n">
        <v>3</v>
      </c>
      <c r="M796" s="153" t="n">
        <f>IF(F796="Accepted",L796*1.150779448,"")</f>
        <v>3.452338344</v>
      </c>
      <c r="N796" s="163"/>
      <c r="O796" s="163"/>
      <c r="P796" s="163" t="str">
        <f>IF(F796&lt;&gt;"Accepted","",IF(AND(N796="",O796=""),"",MAX(N796,O796)*1.150779448))</f>
      </c>
      <c r="Q796" s="175" t="str">
        <v>KEDW 071755Z 04003KT 90SM FEW390 25/M01 A2998 RMK AO2A SLP134 T02531007 10259 20126 50001</v>
      </c>
    </row>
    <row r="797" hidden="0">
      <c r="A797" s="150" t="str">
        <v>2026-04-07 18:00 UTC</v>
      </c>
      <c r="B797" s="155" t="str">
        <v>2026-04-07 18:18 UTC</v>
      </c>
      <c r="C797" s="155" t="str">
        <v>2026-04-07 11:18 PDT</v>
      </c>
      <c r="D797" s="155" t="str">
        <v>2026-04-07</v>
      </c>
      <c r="E797" s="155" t="str">
        <v>April</v>
      </c>
      <c r="F797" s="154" t="str">
        <v>Accepted</v>
      </c>
      <c r="G797" s="155" t="str">
        <v>000</v>
      </c>
      <c r="H797" s="153" t="n">
        <v>0</v>
      </c>
      <c r="I797" s="155" t="str">
        <v>Calm</v>
      </c>
      <c r="J797" s="153" t="n">
        <v>180</v>
      </c>
      <c r="K797" s="155" t="str">
        <v>Calm</v>
      </c>
      <c r="L797" s="153" t="n">
        <v>0</v>
      </c>
      <c r="M797" s="153" t="n">
        <f>IF(F797="Accepted",L797*1.150779448,"")</f>
        <v>0</v>
      </c>
      <c r="N797" s="163"/>
      <c r="O797" s="163"/>
      <c r="P797" s="163" t="str">
        <f>IF(F797&lt;&gt;"Accepted","",IF(AND(N797="",O797=""),"",MAX(N797,O797)*1.150779448))</f>
      </c>
      <c r="Q797" s="175" t="str">
        <v>KEDW 071818Z 00000KT 90SM FEW390 27/M02 A2998 RMK AO2A SLP133</v>
      </c>
    </row>
    <row r="798" hidden="0">
      <c r="A798" s="150" t="str">
        <v>2026-04-07 21:00 UTC</v>
      </c>
      <c r="B798" s="155" t="str">
        <v>2026-04-07 21:55 UTC</v>
      </c>
      <c r="C798" s="155" t="str">
        <v>2026-04-07 14:55 PDT</v>
      </c>
      <c r="D798" s="155" t="str">
        <v>2026-04-07</v>
      </c>
      <c r="E798" s="155" t="str">
        <v>April</v>
      </c>
      <c r="F798" s="154" t="str">
        <v>Accepted</v>
      </c>
      <c r="G798" s="155" t="str">
        <v>000</v>
      </c>
      <c r="H798" s="153" t="n">
        <v>0</v>
      </c>
      <c r="I798" s="155" t="str">
        <v>Calm</v>
      </c>
      <c r="J798" s="153" t="n">
        <v>180</v>
      </c>
      <c r="K798" s="155" t="str">
        <v>Calm</v>
      </c>
      <c r="L798" s="153" t="n">
        <v>0</v>
      </c>
      <c r="M798" s="153" t="n">
        <f>IF(F798="Accepted",L798*1.150779448,"")</f>
        <v>0</v>
      </c>
      <c r="N798" s="163"/>
      <c r="O798" s="163"/>
      <c r="P798" s="163" t="str">
        <f>IF(F798&lt;&gt;"Accepted","",IF(AND(N798="",O798=""),"",MAX(N798,O798)*1.150779448))</f>
      </c>
      <c r="Q798" s="175" t="str">
        <v>KEDW 072155Z 00000KT 70SM FEW080 FEW380 30/M06 A2990 RMK AO2A SLP106 T03011063</v>
      </c>
    </row>
    <row r="799" hidden="0">
      <c r="A799" s="150" t="str">
        <v>2026-04-07 22:00 UTC</v>
      </c>
      <c r="B799" s="155" t="str">
        <v>2026-04-07 22:55 UTC</v>
      </c>
      <c r="C799" s="155" t="str">
        <v>2026-04-07 15:55 PDT</v>
      </c>
      <c r="D799" s="155" t="str">
        <v>2026-04-07</v>
      </c>
      <c r="E799" s="155" t="str">
        <v>April</v>
      </c>
      <c r="F799" s="154" t="str">
        <v>Accepted</v>
      </c>
      <c r="G799" s="155" t="str">
        <v>290</v>
      </c>
      <c r="H799" s="153" t="n">
        <v>290</v>
      </c>
      <c r="I799" s="155" t="str">
        <v>W</v>
      </c>
      <c r="J799" s="153" t="n">
        <v>110</v>
      </c>
      <c r="K799" s="155" t="str">
        <v>E</v>
      </c>
      <c r="L799" s="153" t="n">
        <v>9</v>
      </c>
      <c r="M799" s="153" t="n">
        <f>IF(F799="Accepted",L799*1.150779448,"")</f>
        <v>10.357015032</v>
      </c>
      <c r="N799" s="163"/>
      <c r="O799" s="163"/>
      <c r="P799" s="163" t="str">
        <f>IF(F799&lt;&gt;"Accepted","",IF(AND(N799="",O799=""),"",MAX(N799,O799)*1.150779448))</f>
      </c>
      <c r="Q799" s="175" t="str">
        <v>KEDW 072255Z 29009KT 70SM FEW380 31/M04 A2987 RMK AO2A SLP094 T03061045</v>
      </c>
    </row>
    <row r="800" hidden="0">
      <c r="A800" s="150" t="str">
        <v>2026-04-07 23:00 UTC</v>
      </c>
      <c r="B800" s="155" t="str">
        <v>2026-04-07 23:55 UTC</v>
      </c>
      <c r="C800" s="155" t="str">
        <v>2026-04-07 16:55 PDT</v>
      </c>
      <c r="D800" s="155" t="str">
        <v>2026-04-07</v>
      </c>
      <c r="E800" s="155" t="str">
        <v>April</v>
      </c>
      <c r="F800" s="154" t="str">
        <v>Accepted</v>
      </c>
      <c r="G800" s="155" t="str">
        <v>280</v>
      </c>
      <c r="H800" s="153" t="n">
        <v>280</v>
      </c>
      <c r="I800" s="155" t="str">
        <v>W</v>
      </c>
      <c r="J800" s="153" t="n">
        <v>100</v>
      </c>
      <c r="K800" s="155" t="str">
        <v>E</v>
      </c>
      <c r="L800" s="153" t="n">
        <v>13</v>
      </c>
      <c r="M800" s="153" t="n">
        <f>IF(F800="Accepted",L800*1.150779448,"")</f>
        <v>14.960132824</v>
      </c>
      <c r="N800" s="163"/>
      <c r="O800" s="163"/>
      <c r="P800" s="163" t="str">
        <f>IF(F800&lt;&gt;"Accepted","",IF(AND(N800="",O800=""),"",MAX(N800,O800)*1.150779448))</f>
      </c>
      <c r="Q800" s="175" t="str">
        <v>KEDW 072355Z 28013KT 60SM FEW380 31/M06 A2987 RMK AO2A SLP094 T03051060 10310 20254 57015</v>
      </c>
    </row>
    <row r="801" hidden="0">
      <c r="A801" s="150" t="str">
        <v>2026-04-08 00:00 UTC</v>
      </c>
      <c r="B801" s="155" t="str">
        <v>2026-04-08 00:55 UTC</v>
      </c>
      <c r="C801" s="155" t="str">
        <v>2026-04-07 17:55 PDT</v>
      </c>
      <c r="D801" s="155" t="str">
        <v>2026-04-07</v>
      </c>
      <c r="E801" s="155" t="str">
        <v>April</v>
      </c>
      <c r="F801" s="154" t="str">
        <v>Accepted</v>
      </c>
      <c r="G801" s="155" t="str">
        <v>280</v>
      </c>
      <c r="H801" s="153" t="n">
        <v>280</v>
      </c>
      <c r="I801" s="155" t="str">
        <v>W</v>
      </c>
      <c r="J801" s="153" t="n">
        <v>100</v>
      </c>
      <c r="K801" s="155" t="str">
        <v>E</v>
      </c>
      <c r="L801" s="153" t="n">
        <v>17</v>
      </c>
      <c r="M801" s="153" t="n">
        <f>IF(F801="Accepted",L801*1.150779448,"")</f>
        <v>19.563250616</v>
      </c>
      <c r="N801" s="163"/>
      <c r="O801" s="163"/>
      <c r="P801" s="163" t="str">
        <f>IF(F801&lt;&gt;"Accepted","",IF(AND(N801="",O801=""),"",MAX(N801,O801)*1.150779448))</f>
      </c>
      <c r="Q801" s="175" t="str">
        <v>KEDW 080055Z 28017KT 70SM FEW380 28/M01 A2987 RMK AO2A SLP098 T02751006</v>
      </c>
    </row>
    <row r="802" hidden="0">
      <c r="A802" s="150" t="str">
        <v>2026-04-08 01:00 UTC</v>
      </c>
      <c r="B802" s="155" t="str">
        <v>2026-04-08 01:55 UTC</v>
      </c>
      <c r="C802" s="155" t="str">
        <v>2026-04-07 18:55 PDT</v>
      </c>
      <c r="D802" s="155" t="str">
        <v>2026-04-07</v>
      </c>
      <c r="E802" s="155" t="str">
        <v>April</v>
      </c>
      <c r="F802" s="154" t="str">
        <v>Accepted</v>
      </c>
      <c r="G802" s="155" t="str">
        <v>280</v>
      </c>
      <c r="H802" s="153" t="n">
        <v>280</v>
      </c>
      <c r="I802" s="155" t="str">
        <v>W</v>
      </c>
      <c r="J802" s="153" t="n">
        <v>100</v>
      </c>
      <c r="K802" s="155" t="str">
        <v>E</v>
      </c>
      <c r="L802" s="153" t="n">
        <v>18</v>
      </c>
      <c r="M802" s="153" t="n">
        <f>IF(F802="Accepted",L802*1.150779448,"")</f>
        <v>20.714030064</v>
      </c>
      <c r="N802" s="163"/>
      <c r="O802" s="163"/>
      <c r="P802" s="163" t="str">
        <f>IF(F802&lt;&gt;"Accepted","",IF(AND(N802="",O802=""),"",MAX(N802,O802)*1.150779448))</f>
      </c>
      <c r="Q802" s="175" t="str">
        <v>KEDW 080155Z COR 28018KT 60SM FEW380 25/M01 A2988 RMK AO2A SLP103 T02471012 COR 0216</v>
      </c>
    </row>
    <row r="803" hidden="0">
      <c r="A803" s="150" t="str">
        <v>2026-04-08 02:00 UTC</v>
      </c>
      <c r="B803" s="155" t="str">
        <v>2026-04-08 02:55 UTC</v>
      </c>
      <c r="C803" s="155" t="str">
        <v>2026-04-07 19:55 PDT</v>
      </c>
      <c r="D803" s="155" t="str">
        <v>2026-04-07</v>
      </c>
      <c r="E803" s="155" t="str">
        <v>April</v>
      </c>
      <c r="F803" s="154" t="str">
        <v>Accepted</v>
      </c>
      <c r="G803" s="155" t="str">
        <v>280</v>
      </c>
      <c r="H803" s="153" t="n">
        <v>280</v>
      </c>
      <c r="I803" s="155" t="str">
        <v>W</v>
      </c>
      <c r="J803" s="153" t="n">
        <v>100</v>
      </c>
      <c r="K803" s="155" t="str">
        <v>E</v>
      </c>
      <c r="L803" s="153" t="n">
        <v>16</v>
      </c>
      <c r="M803" s="153" t="n">
        <f>IF(F803="Accepted",L803*1.150779448,"")</f>
        <v>18.412471168</v>
      </c>
      <c r="N803" s="163"/>
      <c r="O803" s="163"/>
      <c r="P803" s="163" t="str">
        <f>IF(F803&lt;&gt;"Accepted","",IF(AND(N803="",O803=""),"",MAX(N803,O803)*1.150779448))</f>
      </c>
      <c r="Q803" s="175" t="str">
        <v>KEDW 080255Z 28016KT 40SM CLR 22/M00 A2989 RMK AO2A SLP106 T02231005 52006</v>
      </c>
    </row>
    <row r="804" hidden="0">
      <c r="A804" s="150" t="str">
        <v>2026-04-08 03:00 UTC</v>
      </c>
      <c r="B804" s="155" t="str">
        <v>2026-04-08 03:55 UTC</v>
      </c>
      <c r="C804" s="155" t="str">
        <v>2026-04-07 20:55 PDT</v>
      </c>
      <c r="D804" s="155" t="str">
        <v>2026-04-07</v>
      </c>
      <c r="E804" s="155" t="str">
        <v>April</v>
      </c>
      <c r="F804" s="154" t="str">
        <v>Accepted</v>
      </c>
      <c r="G804" s="155" t="str">
        <v>240</v>
      </c>
      <c r="H804" s="153" t="n">
        <v>240</v>
      </c>
      <c r="I804" s="155" t="str">
        <v>SW</v>
      </c>
      <c r="J804" s="153" t="n">
        <v>60</v>
      </c>
      <c r="K804" s="155" t="str">
        <v>NE</v>
      </c>
      <c r="L804" s="153" t="n">
        <v>9</v>
      </c>
      <c r="M804" s="153" t="n">
        <f>IF(F804="Accepted",L804*1.150779448,"")</f>
        <v>10.357015032</v>
      </c>
      <c r="N804" s="163"/>
      <c r="O804" s="163"/>
      <c r="P804" s="163" t="str">
        <f>IF(F804&lt;&gt;"Accepted","",IF(AND(N804="",O804=""),"",MAX(N804,O804)*1.150779448))</f>
      </c>
      <c r="Q804" s="175" t="str">
        <v>KEDW 080355Z 24009KT 40SM CLR 20/M01 A2992 RMK AO2A SLP115 T02041009</v>
      </c>
    </row>
    <row r="805" hidden="0">
      <c r="A805" s="150" t="str">
        <v>2026-04-08 04:00 UTC</v>
      </c>
      <c r="B805" s="155" t="str">
        <v>2026-04-08 04:55 UTC</v>
      </c>
      <c r="C805" s="155" t="str">
        <v>2026-04-07 21:55 PDT</v>
      </c>
      <c r="D805" s="155" t="str">
        <v>2026-04-07</v>
      </c>
      <c r="E805" s="155" t="str">
        <v>April</v>
      </c>
      <c r="F805" s="154" t="str">
        <v>Accepted</v>
      </c>
      <c r="G805" s="155" t="str">
        <v>230</v>
      </c>
      <c r="H805" s="153" t="n">
        <v>230</v>
      </c>
      <c r="I805" s="155" t="str">
        <v>SW</v>
      </c>
      <c r="J805" s="153" t="n">
        <v>50</v>
      </c>
      <c r="K805" s="155" t="str">
        <v>NE</v>
      </c>
      <c r="L805" s="153" t="n">
        <v>9</v>
      </c>
      <c r="M805" s="153" t="n">
        <f>IF(F805="Accepted",L805*1.150779448,"")</f>
        <v>10.357015032</v>
      </c>
      <c r="N805" s="163"/>
      <c r="O805" s="163"/>
      <c r="P805" s="163" t="str">
        <f>IF(F805&lt;&gt;"Accepted","",IF(AND(N805="",O805=""),"",MAX(N805,O805)*1.150779448))</f>
      </c>
      <c r="Q805" s="175" t="str">
        <v>KEDW 080455Z 23009KT 40SM CLR 19/M02 A2994 RMK AO2A SLP121 T01931018</v>
      </c>
    </row>
    <row r="806" hidden="0">
      <c r="A806" s="150" t="str">
        <v>2026-04-08 05:00 UTC</v>
      </c>
      <c r="B806" s="155" t="str">
        <v>2026-04-08 05:55 UTC</v>
      </c>
      <c r="C806" s="155" t="str">
        <v>2026-04-07 22:55 PDT</v>
      </c>
      <c r="D806" s="155" t="str">
        <v>2026-04-07</v>
      </c>
      <c r="E806" s="155" t="str">
        <v>April</v>
      </c>
      <c r="F806" s="154" t="str">
        <v>Accepted</v>
      </c>
      <c r="G806" s="155" t="str">
        <v>220</v>
      </c>
      <c r="H806" s="153" t="n">
        <v>220</v>
      </c>
      <c r="I806" s="155" t="str">
        <v>SW</v>
      </c>
      <c r="J806" s="153" t="n">
        <v>40</v>
      </c>
      <c r="K806" s="155" t="str">
        <v>NE</v>
      </c>
      <c r="L806" s="153" t="n">
        <v>10</v>
      </c>
      <c r="M806" s="153" t="n">
        <f>IF(F806="Accepted",L806*1.150779448,"")</f>
        <v>11.50779448</v>
      </c>
      <c r="N806" s="163"/>
      <c r="O806" s="163"/>
      <c r="P806" s="163" t="str">
        <f>IF(F806&lt;&gt;"Accepted","",IF(AND(N806="",O806=""),"",MAX(N806,O806)*1.150779448))</f>
      </c>
      <c r="Q806" s="175" t="str">
        <v>KEDW 080555Z AUTO 22010KT 10SM CLR 17/M02 A2993 RMK AO2 SLP117 T01701021 10303 20169 50014 $</v>
      </c>
    </row>
    <row r="807" hidden="0">
      <c r="A807" s="150" t="str">
        <v>2026-04-08 09:00 UTC</v>
      </c>
      <c r="B807" s="155" t="str">
        <v>2026-04-08 09:55 UTC</v>
      </c>
      <c r="C807" s="155" t="str">
        <v>2026-04-08 02:55 PDT</v>
      </c>
      <c r="D807" s="155" t="str">
        <v>2026-04-08</v>
      </c>
      <c r="E807" s="155" t="str">
        <v>April</v>
      </c>
      <c r="F807" s="154" t="str">
        <v>Accepted</v>
      </c>
      <c r="G807" s="155" t="str">
        <v>210</v>
      </c>
      <c r="H807" s="153" t="n">
        <v>210</v>
      </c>
      <c r="I807" s="155" t="str">
        <v>SW</v>
      </c>
      <c r="J807" s="153" t="n">
        <v>30</v>
      </c>
      <c r="K807" s="155" t="str">
        <v>NE</v>
      </c>
      <c r="L807" s="153" t="n">
        <v>9</v>
      </c>
      <c r="M807" s="153" t="n">
        <f>IF(F807="Accepted",L807*1.150779448,"")</f>
        <v>10.357015032</v>
      </c>
      <c r="N807" s="163"/>
      <c r="O807" s="163"/>
      <c r="P807" s="163" t="str">
        <f>IF(F807&lt;&gt;"Accepted","",IF(AND(N807="",O807=""),"",MAX(N807,O807)*1.150779448))</f>
      </c>
      <c r="Q807" s="175" t="str">
        <v>KEDW 080955Z AUTO 21009KT 10SM CLR 14/M01 A2992 RMK AO2 SLP112 T01431006 $</v>
      </c>
    </row>
    <row r="808" hidden="0">
      <c r="A808" s="150" t="str">
        <v>2026-04-08 11:00 UTC</v>
      </c>
      <c r="B808" s="155" t="str">
        <v>2026-04-08 11:55 UTC</v>
      </c>
      <c r="C808" s="155" t="str">
        <v>2026-04-08 04:55 PDT</v>
      </c>
      <c r="D808" s="155" t="str">
        <v>2026-04-08</v>
      </c>
      <c r="E808" s="155" t="str">
        <v>April</v>
      </c>
      <c r="F808" s="154" t="str">
        <v>Accepted</v>
      </c>
      <c r="G808" s="155" t="str">
        <v>230</v>
      </c>
      <c r="H808" s="153" t="n">
        <v>230</v>
      </c>
      <c r="I808" s="155" t="str">
        <v>SW</v>
      </c>
      <c r="J808" s="153" t="n">
        <v>50</v>
      </c>
      <c r="K808" s="155" t="str">
        <v>NE</v>
      </c>
      <c r="L808" s="153" t="n">
        <v>9</v>
      </c>
      <c r="M808" s="153" t="n">
        <f>IF(F808="Accepted",L808*1.150779448,"")</f>
        <v>10.357015032</v>
      </c>
      <c r="N808" s="163"/>
      <c r="O808" s="163"/>
      <c r="P808" s="163" t="str">
        <f>IF(F808&lt;&gt;"Accepted","",IF(AND(N808="",O808=""),"",MAX(N808,O808)*1.150779448))</f>
      </c>
      <c r="Q808" s="175" t="str">
        <v>KEDW 081155Z AUTO 23009KT 10SM CLR 13/01 A2990 RMK AO2 SLP106 T01290012 10172 20127 57007 $</v>
      </c>
    </row>
    <row r="809" hidden="0">
      <c r="A809" s="150" t="str">
        <v>2026-04-08 12:00 UTC</v>
      </c>
      <c r="B809" s="155" t="str">
        <v>2026-04-08 12:55 UTC</v>
      </c>
      <c r="C809" s="155" t="str">
        <v>2026-04-08 05:55 PDT</v>
      </c>
      <c r="D809" s="155" t="str">
        <v>2026-04-08</v>
      </c>
      <c r="E809" s="155" t="str">
        <v>April</v>
      </c>
      <c r="F809" s="154" t="str">
        <v>Accepted</v>
      </c>
      <c r="G809" s="155" t="str">
        <v>190</v>
      </c>
      <c r="H809" s="153" t="n">
        <v>190</v>
      </c>
      <c r="I809" s="155" t="str">
        <v>S</v>
      </c>
      <c r="J809" s="153" t="n">
        <v>10</v>
      </c>
      <c r="K809" s="155" t="str">
        <v>N</v>
      </c>
      <c r="L809" s="153" t="n">
        <v>7</v>
      </c>
      <c r="M809" s="153" t="n">
        <f>IF(F809="Accepted",L809*1.150779448,"")</f>
        <v>8.055456136</v>
      </c>
      <c r="N809" s="163"/>
      <c r="O809" s="163"/>
      <c r="P809" s="163" t="str">
        <f>IF(F809&lt;&gt;"Accepted","",IF(AND(N809="",O809=""),"",MAX(N809,O809)*1.150779448))</f>
      </c>
      <c r="Q809" s="175" t="str">
        <v>KEDW 081255Z 19007KT 50SM FEW350 11/01 A2991 RMK AO2A SLP113 T01130012</v>
      </c>
    </row>
    <row r="810" hidden="0">
      <c r="A810" s="150" t="str">
        <v>2026-04-08 13:00 UTC</v>
      </c>
      <c r="B810" s="155" t="str">
        <v>2026-04-08 13:55 UTC</v>
      </c>
      <c r="C810" s="155" t="str">
        <v>2026-04-08 06:55 PDT</v>
      </c>
      <c r="D810" s="155" t="str">
        <v>2026-04-08</v>
      </c>
      <c r="E810" s="155" t="str">
        <v>April</v>
      </c>
      <c r="F810" s="154" t="str">
        <v>Accepted</v>
      </c>
      <c r="G810" s="155" t="str">
        <v>190</v>
      </c>
      <c r="H810" s="153" t="n">
        <v>190</v>
      </c>
      <c r="I810" s="155" t="str">
        <v>S</v>
      </c>
      <c r="J810" s="153" t="n">
        <v>10</v>
      </c>
      <c r="K810" s="155" t="str">
        <v>N</v>
      </c>
      <c r="L810" s="153" t="n">
        <v>5</v>
      </c>
      <c r="M810" s="153" t="n">
        <f>IF(F810="Accepted",L810*1.150779448,"")</f>
        <v>5.75389724</v>
      </c>
      <c r="N810" s="163"/>
      <c r="O810" s="163"/>
      <c r="P810" s="163" t="str">
        <f>IF(F810&lt;&gt;"Accepted","",IF(AND(N810="",O810=""),"",MAX(N810,O810)*1.150779448))</f>
      </c>
      <c r="Q810" s="175" t="str">
        <v>KEDW 081355Z 19005KT 80SM FEW350 11/00 A2993 RMK AO2A SLP121 T01060003</v>
      </c>
    </row>
    <row r="811" hidden="0">
      <c r="A811" s="150" t="str">
        <v>2026-04-08 15:00 UTC</v>
      </c>
      <c r="B811" s="155" t="str">
        <v>2026-04-08 15:55 UTC</v>
      </c>
      <c r="C811" s="155" t="str">
        <v>2026-04-08 08:55 PDT</v>
      </c>
      <c r="D811" s="155" t="str">
        <v>2026-04-08</v>
      </c>
      <c r="E811" s="155" t="str">
        <v>April</v>
      </c>
      <c r="F811" s="154" t="str">
        <v>Accepted</v>
      </c>
      <c r="G811" s="155" t="str">
        <v>210</v>
      </c>
      <c r="H811" s="153" t="n">
        <v>210</v>
      </c>
      <c r="I811" s="155" t="str">
        <v>SW</v>
      </c>
      <c r="J811" s="153" t="n">
        <v>30</v>
      </c>
      <c r="K811" s="155" t="str">
        <v>NE</v>
      </c>
      <c r="L811" s="153" t="n">
        <v>7</v>
      </c>
      <c r="M811" s="153" t="n">
        <f>IF(F811="Accepted",L811*1.150779448,"")</f>
        <v>8.055456136</v>
      </c>
      <c r="N811" s="163"/>
      <c r="O811" s="163"/>
      <c r="P811" s="163" t="str">
        <f>IF(F811&lt;&gt;"Accepted","",IF(AND(N811="",O811=""),"",MAX(N811,O811)*1.150779448))</f>
      </c>
      <c r="Q811" s="175" t="str">
        <v>KEDW 081555Z 21007KT 90SM FEW350 20/M02 A2994 RMK AO2A SLP122 T01971020</v>
      </c>
    </row>
    <row r="812" hidden="0">
      <c r="A812" s="150" t="str">
        <v>2026-04-08 17:00 UTC</v>
      </c>
      <c r="B812" s="155" t="str">
        <v>2026-04-08 17:55 UTC</v>
      </c>
      <c r="C812" s="155" t="str">
        <v>2026-04-08 10:55 PDT</v>
      </c>
      <c r="D812" s="155" t="str">
        <v>2026-04-08</v>
      </c>
      <c r="E812" s="155" t="str">
        <v>April</v>
      </c>
      <c r="F812" s="154" t="str">
        <v>Accepted</v>
      </c>
      <c r="G812" s="155" t="str">
        <v>020</v>
      </c>
      <c r="H812" s="153" t="n">
        <v>20</v>
      </c>
      <c r="I812" s="155" t="str">
        <v>N</v>
      </c>
      <c r="J812" s="153" t="n">
        <v>200</v>
      </c>
      <c r="K812" s="155" t="str">
        <v>S</v>
      </c>
      <c r="L812" s="153" t="n">
        <v>4</v>
      </c>
      <c r="M812" s="153" t="n">
        <f>IF(F812="Accepted",L812*1.150779448,"")</f>
        <v>4.603117792</v>
      </c>
      <c r="N812" s="163"/>
      <c r="O812" s="163"/>
      <c r="P812" s="163" t="str">
        <f>IF(F812&lt;&gt;"Accepted","",IF(AND(N812="",O812=""),"",MAX(N812,O812)*1.150779448))</f>
      </c>
      <c r="Q812" s="175" t="str">
        <v>KEDW 081755Z 02004KT 90SM FEW350 26/M06 A2993 RMK AO2A SLP116 T02551060 10258 20102 58002 RVRNO</v>
      </c>
    </row>
    <row r="813" hidden="0">
      <c r="A813" s="150" t="str">
        <v>2026-04-08 18:00 UTC</v>
      </c>
      <c r="B813" s="155" t="str">
        <v>2026-04-08 18:10 UTC</v>
      </c>
      <c r="C813" s="155" t="str">
        <v>2026-04-08 11:10 PDT</v>
      </c>
      <c r="D813" s="155" t="str">
        <v>2026-04-08</v>
      </c>
      <c r="E813" s="155" t="str">
        <v>April</v>
      </c>
      <c r="F813" s="154" t="str">
        <v>Accepted</v>
      </c>
      <c r="G813" s="155" t="str">
        <v>090</v>
      </c>
      <c r="H813" s="153" t="n">
        <v>90</v>
      </c>
      <c r="I813" s="155" t="str">
        <v>E</v>
      </c>
      <c r="J813" s="153" t="n">
        <v>270</v>
      </c>
      <c r="K813" s="155" t="str">
        <v>W</v>
      </c>
      <c r="L813" s="153" t="n">
        <v>3</v>
      </c>
      <c r="M813" s="153" t="n">
        <f>IF(F813="Accepted",L813*1.150779448,"")</f>
        <v>3.452338344</v>
      </c>
      <c r="N813" s="163"/>
      <c r="O813" s="163"/>
      <c r="P813" s="163" t="str">
        <f>IF(F813&lt;&gt;"Accepted","",IF(AND(N813="",O813=""),"",MAX(N813,O813)*1.150779448))</f>
      </c>
      <c r="Q813" s="175" t="str">
        <v>KEDW 081810Z AUTO 09003KT M1/8SM R23/M0100V0100FT HZ CLR 26/M07 A2993 RMK AO2 SLP116 $</v>
      </c>
    </row>
    <row r="814" hidden="0">
      <c r="A814" s="150" t="str">
        <v>2026-04-08 19:00 UTC</v>
      </c>
      <c r="B814" s="155" t="str">
        <v>2026-04-08 19:55 UTC</v>
      </c>
      <c r="C814" s="155" t="str">
        <v>2026-04-08 12:55 PDT</v>
      </c>
      <c r="D814" s="155" t="str">
        <v>2026-04-08</v>
      </c>
      <c r="E814" s="155" t="str">
        <v>April</v>
      </c>
      <c r="F814" s="154" t="str">
        <v>Accepted</v>
      </c>
      <c r="G814" s="155" t="str">
        <v>000</v>
      </c>
      <c r="H814" s="153" t="n">
        <v>0</v>
      </c>
      <c r="I814" s="155" t="str">
        <v>Calm</v>
      </c>
      <c r="J814" s="153" t="n">
        <v>180</v>
      </c>
      <c r="K814" s="155" t="str">
        <v>Calm</v>
      </c>
      <c r="L814" s="153" t="n">
        <v>0</v>
      </c>
      <c r="M814" s="153" t="n">
        <f>IF(F814="Accepted",L814*1.150779448,"")</f>
        <v>0</v>
      </c>
      <c r="N814" s="163"/>
      <c r="O814" s="163"/>
      <c r="P814" s="163" t="str">
        <f>IF(F814&lt;&gt;"Accepted","",IF(AND(N814="",O814=""),"",MAX(N814,O814)*1.150779448))</f>
      </c>
      <c r="Q814" s="175" t="str">
        <v>KEDW 081955Z 00000KT 70SM FEW350 28/M07 A2989 RMK AO2A SLP102 T02781066</v>
      </c>
    </row>
    <row r="815" hidden="0">
      <c r="A815" s="150" t="str">
        <v>2026-04-08 21:00 UTC</v>
      </c>
      <c r="B815" s="155" t="str">
        <v>2026-04-08 21:55 UTC</v>
      </c>
      <c r="C815" s="155" t="str">
        <v>2026-04-08 14:55 PDT</v>
      </c>
      <c r="D815" s="155" t="str">
        <v>2026-04-08</v>
      </c>
      <c r="E815" s="155" t="str">
        <v>April</v>
      </c>
      <c r="F815" s="154" t="str">
        <v>Accepted</v>
      </c>
      <c r="G815" s="155" t="str">
        <v>280</v>
      </c>
      <c r="H815" s="153" t="n">
        <v>280</v>
      </c>
      <c r="I815" s="155" t="str">
        <v>W</v>
      </c>
      <c r="J815" s="153" t="n">
        <v>100</v>
      </c>
      <c r="K815" s="155" t="str">
        <v>E</v>
      </c>
      <c r="L815" s="153" t="n">
        <v>10</v>
      </c>
      <c r="M815" s="153" t="n">
        <f>IF(F815="Accepted",L815*1.150779448,"")</f>
        <v>11.50779448</v>
      </c>
      <c r="N815" s="153" t="n">
        <v>14</v>
      </c>
      <c r="O815" s="163"/>
      <c r="P815" s="153" t="n">
        <f>IF(F815&lt;&gt;"Accepted","",IF(AND(N815="",O815=""),"",MAX(N815,O815)*1.150779448))</f>
        <v>16.110912272</v>
      </c>
      <c r="Q815" s="175" t="str">
        <v>KEDW 082155Z 28010G14KT 70SM FEW350 30/M08 A2986 RMK AO2A SLP092 T02981080</v>
      </c>
    </row>
    <row r="816" hidden="0">
      <c r="A816" s="150" t="str">
        <v>2026-04-08 22:00 UTC</v>
      </c>
      <c r="B816" s="155" t="str">
        <v>2026-04-08 22:55 UTC</v>
      </c>
      <c r="C816" s="155" t="str">
        <v>2026-04-08 15:55 PDT</v>
      </c>
      <c r="D816" s="155" t="str">
        <v>2026-04-08</v>
      </c>
      <c r="E816" s="155" t="str">
        <v>April</v>
      </c>
      <c r="F816" s="154" t="str">
        <v>Accepted</v>
      </c>
      <c r="G816" s="155" t="str">
        <v>290</v>
      </c>
      <c r="H816" s="153" t="n">
        <v>290</v>
      </c>
      <c r="I816" s="155" t="str">
        <v>W</v>
      </c>
      <c r="J816" s="153" t="n">
        <v>110</v>
      </c>
      <c r="K816" s="155" t="str">
        <v>E</v>
      </c>
      <c r="L816" s="153" t="n">
        <v>15</v>
      </c>
      <c r="M816" s="153" t="n">
        <f>IF(F816="Accepted",L816*1.150779448,"")</f>
        <v>17.261691719999998</v>
      </c>
      <c r="N816" s="153" t="n">
        <v>19</v>
      </c>
      <c r="O816" s="163"/>
      <c r="P816" s="153" t="n">
        <f>IF(F816&lt;&gt;"Accepted","",IF(AND(N816="",O816=""),"",MAX(N816,O816)*1.150779448))</f>
        <v>21.864809512</v>
      </c>
      <c r="Q816" s="175" t="str">
        <v>KEDW 082255Z 29015G19KT 60SM FEW350 29/M04 A2985 RMK AO2A LTG DSNT N SLP088 T02921043</v>
      </c>
    </row>
    <row r="817" hidden="0">
      <c r="A817" s="150" t="str">
        <v>2026-04-08 23:00 UTC</v>
      </c>
      <c r="B817" s="155" t="str">
        <v>2026-04-08 23:06 UTC</v>
      </c>
      <c r="C817" s="155" t="str">
        <v>2026-04-08 16:06 PDT</v>
      </c>
      <c r="D817" s="155" t="str">
        <v>2026-04-08</v>
      </c>
      <c r="E817" s="155" t="str">
        <v>April</v>
      </c>
      <c r="F817" s="154" t="str">
        <v>Accepted</v>
      </c>
      <c r="G817" s="155" t="str">
        <v>290</v>
      </c>
      <c r="H817" s="153" t="n">
        <v>290</v>
      </c>
      <c r="I817" s="155" t="str">
        <v>W</v>
      </c>
      <c r="J817" s="153" t="n">
        <v>110</v>
      </c>
      <c r="K817" s="155" t="str">
        <v>E</v>
      </c>
      <c r="L817" s="153" t="n">
        <v>14</v>
      </c>
      <c r="M817" s="153" t="n">
        <f>IF(F817="Accepted",L817*1.150779448,"")</f>
        <v>16.110912272</v>
      </c>
      <c r="N817" s="153" t="n">
        <v>20</v>
      </c>
      <c r="O817" s="163"/>
      <c r="P817" s="153" t="n">
        <f>IF(F817&lt;&gt;"Accepted","",IF(AND(N817="",O817=""),"",MAX(N817,O817)*1.150779448))</f>
        <v>23.01558896</v>
      </c>
      <c r="Q817" s="175" t="str">
        <v>KEDW 082306Z 29014G20KT 60SM FEW350 29/M05 A2985 RMK AO2A SLP090</v>
      </c>
    </row>
    <row r="818" hidden="0">
      <c r="A818" s="150" t="str">
        <v>2026-04-09 00:00 UTC</v>
      </c>
      <c r="B818" s="155" t="str">
        <v>2026-04-09 00:55 UTC</v>
      </c>
      <c r="C818" s="155" t="str">
        <v>2026-04-08 17:55 PDT</v>
      </c>
      <c r="D818" s="155" t="str">
        <v>2026-04-08</v>
      </c>
      <c r="E818" s="155" t="str">
        <v>April</v>
      </c>
      <c r="F818" s="154" t="str">
        <v>Accepted</v>
      </c>
      <c r="G818" s="155" t="str">
        <v>290</v>
      </c>
      <c r="H818" s="153" t="n">
        <v>290</v>
      </c>
      <c r="I818" s="155" t="str">
        <v>W</v>
      </c>
      <c r="J818" s="153" t="n">
        <v>110</v>
      </c>
      <c r="K818" s="155" t="str">
        <v>E</v>
      </c>
      <c r="L818" s="153" t="n">
        <v>18</v>
      </c>
      <c r="M818" s="153" t="n">
        <f>IF(F818="Accepted",L818*1.150779448,"")</f>
        <v>20.714030064</v>
      </c>
      <c r="N818" s="153" t="n">
        <v>23</v>
      </c>
      <c r="O818" s="163"/>
      <c r="P818" s="153" t="n">
        <f>IF(F818&lt;&gt;"Accepted","",IF(AND(N818="",O818=""),"",MAX(N818,O818)*1.150779448))</f>
        <v>26.467927304</v>
      </c>
      <c r="Q818" s="175" t="str">
        <v>KEDW 090055Z 29018G23KT 70SM FEW350 27/M04 A2984 RMK AO2A SLP089 T02661041</v>
      </c>
    </row>
    <row r="819" hidden="0">
      <c r="A819" s="150" t="str">
        <v>2026-04-09 01:00 UTC</v>
      </c>
      <c r="B819" s="155" t="str">
        <v>2026-04-09 01:55 UTC</v>
      </c>
      <c r="C819" s="155" t="str">
        <v>2026-04-08 18:55 PDT</v>
      </c>
      <c r="D819" s="155" t="str">
        <v>2026-04-08</v>
      </c>
      <c r="E819" s="155" t="str">
        <v>April</v>
      </c>
      <c r="F819" s="154" t="str">
        <v>Accepted</v>
      </c>
      <c r="G819" s="155" t="str">
        <v>280</v>
      </c>
      <c r="H819" s="153" t="n">
        <v>280</v>
      </c>
      <c r="I819" s="155" t="str">
        <v>W</v>
      </c>
      <c r="J819" s="153" t="n">
        <v>100</v>
      </c>
      <c r="K819" s="155" t="str">
        <v>E</v>
      </c>
      <c r="L819" s="153" t="n">
        <v>15</v>
      </c>
      <c r="M819" s="153" t="n">
        <f>IF(F819="Accepted",L819*1.150779448,"")</f>
        <v>17.261691719999998</v>
      </c>
      <c r="N819" s="163"/>
      <c r="O819" s="163"/>
      <c r="P819" s="163" t="str">
        <f>IF(F819&lt;&gt;"Accepted","",IF(AND(N819="",O819=""),"",MAX(N819,O819)*1.150779448))</f>
      </c>
      <c r="Q819" s="175" t="str">
        <v>KEDW 090155Z 28015KT 70SM FEW350 24/M04 A2985 RMK AO2A SLP095 T02441039</v>
      </c>
    </row>
    <row r="820" hidden="0">
      <c r="A820" s="150" t="str">
        <v>2026-04-09 02:00 UTC</v>
      </c>
      <c r="B820" s="155" t="str">
        <v>2026-04-09 02:55 UTC</v>
      </c>
      <c r="C820" s="155" t="str">
        <v>2026-04-08 19:55 PDT</v>
      </c>
      <c r="D820" s="155" t="str">
        <v>2026-04-08</v>
      </c>
      <c r="E820" s="155" t="str">
        <v>April</v>
      </c>
      <c r="F820" s="154" t="str">
        <v>Accepted</v>
      </c>
      <c r="G820" s="155" t="str">
        <v>260</v>
      </c>
      <c r="H820" s="153" t="n">
        <v>260</v>
      </c>
      <c r="I820" s="155" t="str">
        <v>W</v>
      </c>
      <c r="J820" s="153" t="n">
        <v>80</v>
      </c>
      <c r="K820" s="155" t="str">
        <v>E</v>
      </c>
      <c r="L820" s="153" t="n">
        <v>12</v>
      </c>
      <c r="M820" s="153" t="n">
        <f>IF(F820="Accepted",L820*1.150779448,"")</f>
        <v>13.809353376</v>
      </c>
      <c r="N820" s="163"/>
      <c r="O820" s="163"/>
      <c r="P820" s="163" t="str">
        <f>IF(F820&lt;&gt;"Accepted","",IF(AND(N820="",O820=""),"",MAX(N820,O820)*1.150779448))</f>
      </c>
      <c r="Q820" s="175" t="str">
        <v>KEDW 090255Z 26012KT 40SM CLR 22/M03 A2986 RMK AO2A SLP096 T02231032 53006</v>
      </c>
    </row>
    <row r="821" hidden="0">
      <c r="A821" s="150" t="str">
        <v>2026-04-09 03:00 UTC</v>
      </c>
      <c r="B821" s="155" t="str">
        <v>2026-04-09 03:55 UTC</v>
      </c>
      <c r="C821" s="155" t="str">
        <v>2026-04-08 20:55 PDT</v>
      </c>
      <c r="D821" s="155" t="str">
        <v>2026-04-08</v>
      </c>
      <c r="E821" s="155" t="str">
        <v>April</v>
      </c>
      <c r="F821" s="154" t="str">
        <v>Accepted</v>
      </c>
      <c r="G821" s="155" t="str">
        <v>220</v>
      </c>
      <c r="H821" s="153" t="n">
        <v>220</v>
      </c>
      <c r="I821" s="155" t="str">
        <v>SW</v>
      </c>
      <c r="J821" s="153" t="n">
        <v>40</v>
      </c>
      <c r="K821" s="155" t="str">
        <v>NE</v>
      </c>
      <c r="L821" s="153" t="n">
        <v>11</v>
      </c>
      <c r="M821" s="153" t="n">
        <f>IF(F821="Accepted",L821*1.150779448,"")</f>
        <v>12.658573928</v>
      </c>
      <c r="N821" s="163"/>
      <c r="O821" s="163"/>
      <c r="P821" s="163" t="str">
        <f>IF(F821&lt;&gt;"Accepted","",IF(AND(N821="",O821=""),"",MAX(N821,O821)*1.150779448))</f>
      </c>
      <c r="Q821" s="175" t="str">
        <v>KEDW 090355Z 22011KT 40SM FEW350 20/M04 A2988 RMK AO2A SLP101 T02001037</v>
      </c>
    </row>
    <row r="822" hidden="0">
      <c r="A822" s="150" t="str">
        <v>2026-04-09 04:00 UTC</v>
      </c>
      <c r="B822" s="155" t="str">
        <v>2026-04-09 04:55 UTC</v>
      </c>
      <c r="C822" s="155" t="str">
        <v>2026-04-08 21:55 PDT</v>
      </c>
      <c r="D822" s="155" t="str">
        <v>2026-04-08</v>
      </c>
      <c r="E822" s="155" t="str">
        <v>April</v>
      </c>
      <c r="F822" s="154" t="str">
        <v>Accepted</v>
      </c>
      <c r="G822" s="155" t="str">
        <v>230</v>
      </c>
      <c r="H822" s="153" t="n">
        <v>230</v>
      </c>
      <c r="I822" s="155" t="str">
        <v>SW</v>
      </c>
      <c r="J822" s="153" t="n">
        <v>50</v>
      </c>
      <c r="K822" s="155" t="str">
        <v>NE</v>
      </c>
      <c r="L822" s="153" t="n">
        <v>10</v>
      </c>
      <c r="M822" s="153" t="n">
        <f>IF(F822="Accepted",L822*1.150779448,"")</f>
        <v>11.50779448</v>
      </c>
      <c r="N822" s="163"/>
      <c r="O822" s="163"/>
      <c r="P822" s="163" t="str">
        <f>IF(F822&lt;&gt;"Accepted","",IF(AND(N822="",O822=""),"",MAX(N822,O822)*1.150779448))</f>
      </c>
      <c r="Q822" s="175" t="str">
        <v>KEDW 090455Z 23010KT 40SM FEW360 18/M01 A2990 RMK AO2A SLP107 T01801013</v>
      </c>
    </row>
    <row r="823" hidden="0">
      <c r="A823" s="150" t="str">
        <v>2026-04-09 05:00 UTC</v>
      </c>
      <c r="B823" s="155" t="str">
        <v>2026-04-09 05:55 UTC</v>
      </c>
      <c r="C823" s="155" t="str">
        <v>2026-04-08 22:55 PDT</v>
      </c>
      <c r="D823" s="155" t="str">
        <v>2026-04-08</v>
      </c>
      <c r="E823" s="155" t="str">
        <v>April</v>
      </c>
      <c r="F823" s="154" t="str">
        <v>Accepted</v>
      </c>
      <c r="G823" s="155" t="str">
        <v>220</v>
      </c>
      <c r="H823" s="153" t="n">
        <v>220</v>
      </c>
      <c r="I823" s="155" t="str">
        <v>SW</v>
      </c>
      <c r="J823" s="153" t="n">
        <v>40</v>
      </c>
      <c r="K823" s="155" t="str">
        <v>NE</v>
      </c>
      <c r="L823" s="153" t="n">
        <v>8</v>
      </c>
      <c r="M823" s="153" t="n">
        <f>IF(F823="Accepted",L823*1.150779448,"")</f>
        <v>9.206235584</v>
      </c>
      <c r="N823" s="163"/>
      <c r="O823" s="163"/>
      <c r="P823" s="163" t="str">
        <f>IF(F823&lt;&gt;"Accepted","",IF(AND(N823="",O823=""),"",MAX(N823,O823)*1.150779448))</f>
      </c>
      <c r="Q823" s="175" t="str">
        <v>KEDW 090555Z AUTO 22008KT 10SM CLR 17/M01 A2990 RMK AO2 SLP107 T01691008 10283 20167 51012</v>
      </c>
    </row>
    <row r="824" hidden="0">
      <c r="A824" s="150" t="str">
        <v>2026-04-09 07:00 UTC</v>
      </c>
      <c r="B824" s="155" t="str">
        <v>2026-04-09 07:55 UTC</v>
      </c>
      <c r="C824" s="155" t="str">
        <v>2026-04-09 00:55 PDT</v>
      </c>
      <c r="D824" s="155" t="str">
        <v>2026-04-09</v>
      </c>
      <c r="E824" s="155" t="str">
        <v>April</v>
      </c>
      <c r="F824" s="154" t="str">
        <v>Accepted</v>
      </c>
      <c r="G824" s="155" t="str">
        <v>220</v>
      </c>
      <c r="H824" s="153" t="n">
        <v>220</v>
      </c>
      <c r="I824" s="155" t="str">
        <v>SW</v>
      </c>
      <c r="J824" s="153" t="n">
        <v>40</v>
      </c>
      <c r="K824" s="155" t="str">
        <v>NE</v>
      </c>
      <c r="L824" s="153" t="n">
        <v>7</v>
      </c>
      <c r="M824" s="153" t="n">
        <f>IF(F824="Accepted",L824*1.150779448,"")</f>
        <v>8.055456136</v>
      </c>
      <c r="N824" s="163"/>
      <c r="O824" s="163"/>
      <c r="P824" s="163" t="str">
        <f>IF(F824&lt;&gt;"Accepted","",IF(AND(N824="",O824=""),"",MAX(N824,O824)*1.150779448))</f>
      </c>
      <c r="Q824" s="175" t="str">
        <v>KEDW 090755Z AUTO 22007KT 10SM CLR 15/M01 A2991 RMK AO2 SLP110 T01481009 402980102</v>
      </c>
    </row>
    <row r="825" hidden="0">
      <c r="A825" s="150" t="str">
        <v>2026-04-09 09:00 UTC</v>
      </c>
      <c r="B825" s="155" t="str">
        <v>2026-04-09 09:55 UTC</v>
      </c>
      <c r="C825" s="155" t="str">
        <v>2026-04-09 02:55 PDT</v>
      </c>
      <c r="D825" s="155" t="str">
        <v>2026-04-09</v>
      </c>
      <c r="E825" s="155" t="str">
        <v>April</v>
      </c>
      <c r="F825" s="154" t="str">
        <v>Accepted</v>
      </c>
      <c r="G825" s="155" t="str">
        <v>230</v>
      </c>
      <c r="H825" s="153" t="n">
        <v>230</v>
      </c>
      <c r="I825" s="155" t="str">
        <v>SW</v>
      </c>
      <c r="J825" s="153" t="n">
        <v>50</v>
      </c>
      <c r="K825" s="155" t="str">
        <v>NE</v>
      </c>
      <c r="L825" s="153" t="n">
        <v>10</v>
      </c>
      <c r="M825" s="153" t="n">
        <f>IF(F825="Accepted",L825*1.150779448,"")</f>
        <v>11.50779448</v>
      </c>
      <c r="N825" s="163"/>
      <c r="O825" s="163"/>
      <c r="P825" s="163" t="str">
        <f>IF(F825&lt;&gt;"Accepted","",IF(AND(N825="",O825=""),"",MAX(N825,O825)*1.150779448))</f>
      </c>
      <c r="Q825" s="175" t="str">
        <v>KEDW 090955Z AUTO 23010KT 10SM CLR 15/00 A2989 RMK AO2 SLP102 T01450000</v>
      </c>
    </row>
    <row r="826" hidden="0">
      <c r="A826" s="150" t="str">
        <v>2026-04-09 11:00 UTC</v>
      </c>
      <c r="B826" s="155" t="str">
        <v>2026-04-09 11:55 UTC</v>
      </c>
      <c r="C826" s="155" t="str">
        <v>2026-04-09 04:55 PDT</v>
      </c>
      <c r="D826" s="155" t="str">
        <v>2026-04-09</v>
      </c>
      <c r="E826" s="155" t="str">
        <v>April</v>
      </c>
      <c r="F826" s="154" t="str">
        <v>Accepted</v>
      </c>
      <c r="G826" s="155" t="str">
        <v>220</v>
      </c>
      <c r="H826" s="153" t="n">
        <v>220</v>
      </c>
      <c r="I826" s="155" t="str">
        <v>SW</v>
      </c>
      <c r="J826" s="153" t="n">
        <v>40</v>
      </c>
      <c r="K826" s="155" t="str">
        <v>NE</v>
      </c>
      <c r="L826" s="153" t="n">
        <v>10</v>
      </c>
      <c r="M826" s="153" t="n">
        <f>IF(F826="Accepted",L826*1.150779448,"")</f>
        <v>11.50779448</v>
      </c>
      <c r="N826" s="163"/>
      <c r="O826" s="163"/>
      <c r="P826" s="163" t="str">
        <f>IF(F826&lt;&gt;"Accepted","",IF(AND(N826="",O826=""),"",MAX(N826,O826)*1.150779448))</f>
      </c>
      <c r="Q826" s="175" t="str">
        <v>KEDW 091155Z AUTO 22010KT 10SM CLR 15/02 A2988 RMK AO2 SLP099 T01500022 10173 20141 56006</v>
      </c>
    </row>
    <row r="827" hidden="0">
      <c r="A827" s="150" t="str">
        <v>2026-04-09 13:00 UTC</v>
      </c>
      <c r="B827" s="155" t="str">
        <v>2026-04-09 13:55 UTC</v>
      </c>
      <c r="C827" s="155" t="str">
        <v>2026-04-09 06:55 PDT</v>
      </c>
      <c r="D827" s="155" t="str">
        <v>2026-04-09</v>
      </c>
      <c r="E827" s="155" t="str">
        <v>April</v>
      </c>
      <c r="F827" s="154" t="str">
        <v>Accepted</v>
      </c>
      <c r="G827" s="155" t="str">
        <v>230</v>
      </c>
      <c r="H827" s="153" t="n">
        <v>230</v>
      </c>
      <c r="I827" s="155" t="str">
        <v>SW</v>
      </c>
      <c r="J827" s="153" t="n">
        <v>50</v>
      </c>
      <c r="K827" s="155" t="str">
        <v>NE</v>
      </c>
      <c r="L827" s="153" t="n">
        <v>9</v>
      </c>
      <c r="M827" s="153" t="n">
        <f>IF(F827="Accepted",L827*1.150779448,"")</f>
        <v>10.357015032</v>
      </c>
      <c r="N827" s="163"/>
      <c r="O827" s="163"/>
      <c r="P827" s="163" t="str">
        <f>IF(F827&lt;&gt;"Accepted","",IF(AND(N827="",O827=""),"",MAX(N827,O827)*1.150779448))</f>
      </c>
      <c r="Q827" s="175" t="str">
        <v>KEDW 091355Z 23009KT 50SM SCT320 15/04 A2990 RMK AO2A SLP108 T01480042</v>
      </c>
    </row>
    <row r="828" hidden="0">
      <c r="A828" s="150" t="str">
        <v>2026-04-09 14:00 UTC</v>
      </c>
      <c r="B828" s="155" t="str">
        <v>2026-04-09 14:55 UTC</v>
      </c>
      <c r="C828" s="155" t="str">
        <v>2026-04-09 07:55 PDT</v>
      </c>
      <c r="D828" s="155" t="str">
        <v>2026-04-09</v>
      </c>
      <c r="E828" s="155" t="str">
        <v>April</v>
      </c>
      <c r="F828" s="154" t="str">
        <v>Accepted</v>
      </c>
      <c r="G828" s="155" t="str">
        <v>230</v>
      </c>
      <c r="H828" s="153" t="n">
        <v>230</v>
      </c>
      <c r="I828" s="155" t="str">
        <v>SW</v>
      </c>
      <c r="J828" s="153" t="n">
        <v>50</v>
      </c>
      <c r="K828" s="155" t="str">
        <v>NE</v>
      </c>
      <c r="L828" s="153" t="n">
        <v>11</v>
      </c>
      <c r="M828" s="153" t="n">
        <f>IF(F828="Accepted",L828*1.150779448,"")</f>
        <v>12.658573928</v>
      </c>
      <c r="N828" s="163"/>
      <c r="O828" s="163"/>
      <c r="P828" s="163" t="str">
        <f>IF(F828&lt;&gt;"Accepted","",IF(AND(N828="",O828=""),"",MAX(N828,O828)*1.150779448))</f>
      </c>
      <c r="Q828" s="175" t="str">
        <v>KEDW 091455Z 23011KT 40SM SCT320 18/06 A2991 RMK AO2A SLP111 T01790064 52011</v>
      </c>
    </row>
    <row r="829" hidden="0">
      <c r="A829" s="150" t="str">
        <v>2026-04-09 16:00 UTC</v>
      </c>
      <c r="B829" s="155" t="str">
        <v>2026-04-09 16:55 UTC</v>
      </c>
      <c r="C829" s="155" t="str">
        <v>2026-04-09 09:55 PDT</v>
      </c>
      <c r="D829" s="155" t="str">
        <v>2026-04-09</v>
      </c>
      <c r="E829" s="155" t="str">
        <v>April</v>
      </c>
      <c r="F829" s="154" t="str">
        <v>Accepted</v>
      </c>
      <c r="G829" s="155" t="str">
        <v>250</v>
      </c>
      <c r="H829" s="153" t="n">
        <v>250</v>
      </c>
      <c r="I829" s="155" t="str">
        <v>W</v>
      </c>
      <c r="J829" s="153" t="n">
        <v>70</v>
      </c>
      <c r="K829" s="155" t="str">
        <v>E</v>
      </c>
      <c r="L829" s="153" t="n">
        <v>12</v>
      </c>
      <c r="M829" s="153" t="n">
        <f>IF(F829="Accepted",L829*1.150779448,"")</f>
        <v>13.809353376</v>
      </c>
      <c r="N829" s="163"/>
      <c r="O829" s="163"/>
      <c r="P829" s="163" t="str">
        <f>IF(F829&lt;&gt;"Accepted","",IF(AND(N829="",O829=""),"",MAX(N829,O829)*1.150779448))</f>
      </c>
      <c r="Q829" s="175" t="str">
        <v>KEDW 091655Z 25012KT 40SM FEW310 24/05 A2992 RMK AO2A SLP114 T02400049</v>
      </c>
    </row>
    <row r="830" hidden="0">
      <c r="A830" s="150" t="str">
        <v>2026-04-09 17:00 UTC</v>
      </c>
      <c r="B830" s="155" t="str">
        <v>2026-04-09 17:55 UTC</v>
      </c>
      <c r="C830" s="155" t="str">
        <v>2026-04-09 10:55 PDT</v>
      </c>
      <c r="D830" s="155" t="str">
        <v>2026-04-09</v>
      </c>
      <c r="E830" s="155" t="str">
        <v>April</v>
      </c>
      <c r="F830" s="154" t="str">
        <v>Accepted</v>
      </c>
      <c r="G830" s="155" t="str">
        <v>270</v>
      </c>
      <c r="H830" s="153" t="n">
        <v>270</v>
      </c>
      <c r="I830" s="155" t="str">
        <v>W</v>
      </c>
      <c r="J830" s="153" t="n">
        <v>90</v>
      </c>
      <c r="K830" s="155" t="str">
        <v>E</v>
      </c>
      <c r="L830" s="153" t="n">
        <v>16</v>
      </c>
      <c r="M830" s="153" t="n">
        <f>IF(F830="Accepted",L830*1.150779448,"")</f>
        <v>18.412471168</v>
      </c>
      <c r="N830" s="163"/>
      <c r="O830" s="163"/>
      <c r="P830" s="163" t="str">
        <f>IF(F830&lt;&gt;"Accepted","",IF(AND(N830="",O830=""),"",MAX(N830,O830)*1.150779448))</f>
      </c>
      <c r="Q830" s="175" t="str">
        <v>KEDW 091755Z 27016KT 40SM FEW310 26/04 A2991 RMK AO2A SLP110 T02600039 10260 20141 58001</v>
      </c>
    </row>
    <row r="831" hidden="0">
      <c r="A831" s="150" t="str">
        <v>2026-04-09 18:00 UTC</v>
      </c>
      <c r="B831" s="155" t="str">
        <v>2026-04-09 18:55 UTC</v>
      </c>
      <c r="C831" s="155" t="str">
        <v>2026-04-09 11:55 PDT</v>
      </c>
      <c r="D831" s="155" t="str">
        <v>2026-04-09</v>
      </c>
      <c r="E831" s="155" t="str">
        <v>April</v>
      </c>
      <c r="F831" s="154" t="str">
        <v>Accepted</v>
      </c>
      <c r="G831" s="155" t="str">
        <v>260</v>
      </c>
      <c r="H831" s="153" t="n">
        <v>260</v>
      </c>
      <c r="I831" s="155" t="str">
        <v>W</v>
      </c>
      <c r="J831" s="153" t="n">
        <v>80</v>
      </c>
      <c r="K831" s="155" t="str">
        <v>E</v>
      </c>
      <c r="L831" s="153" t="n">
        <v>16</v>
      </c>
      <c r="M831" s="153" t="n">
        <f>IF(F831="Accepted",L831*1.150779448,"")</f>
        <v>18.412471168</v>
      </c>
      <c r="N831" s="163"/>
      <c r="O831" s="163"/>
      <c r="P831" s="163" t="str">
        <f>IF(F831&lt;&gt;"Accepted","",IF(AND(N831="",O831=""),"",MAX(N831,O831)*1.150779448))</f>
      </c>
      <c r="Q831" s="175" t="str">
        <v>KEDW 091855Z 26016KT 60SM FEW320 27/03 A2990 RMK AO2A SLP107 T02690034</v>
      </c>
    </row>
    <row r="832" hidden="0">
      <c r="A832" s="150" t="str">
        <v>2026-04-09 19:00 UTC</v>
      </c>
      <c r="B832" s="155" t="str">
        <v>2026-04-09 19:55 UTC</v>
      </c>
      <c r="C832" s="155" t="str">
        <v>2026-04-09 12:55 PDT</v>
      </c>
      <c r="D832" s="155" t="str">
        <v>2026-04-09</v>
      </c>
      <c r="E832" s="155" t="str">
        <v>April</v>
      </c>
      <c r="F832" s="154" t="str">
        <v>Accepted</v>
      </c>
      <c r="G832" s="155" t="str">
        <v>220</v>
      </c>
      <c r="H832" s="153" t="n">
        <v>220</v>
      </c>
      <c r="I832" s="155" t="str">
        <v>SW</v>
      </c>
      <c r="J832" s="153" t="n">
        <v>40</v>
      </c>
      <c r="K832" s="155" t="str">
        <v>NE</v>
      </c>
      <c r="L832" s="153" t="n">
        <v>20</v>
      </c>
      <c r="M832" s="153" t="n">
        <f>IF(F832="Accepted",L832*1.150779448,"")</f>
        <v>23.01558896</v>
      </c>
      <c r="N832" s="153" t="n">
        <v>24</v>
      </c>
      <c r="O832" s="153" t="n">
        <v>26</v>
      </c>
      <c r="P832" s="153" t="n">
        <f>IF(F832&lt;&gt;"Accepted","",IF(AND(N832="",O832=""),"",MAX(N832,O832)*1.150779448))</f>
        <v>29.920265648</v>
      </c>
      <c r="Q832" s="175" t="str">
        <v>KEDW 091955Z 22020G24KT 60SM FEW080 SCT320 28/05 A2988 RMK AO2A PK WND 25026/10 SLP100 T02760052</v>
      </c>
    </row>
    <row r="833" hidden="0">
      <c r="A833" s="150" t="str">
        <v>2026-04-09 20:00 UTC</v>
      </c>
      <c r="B833" s="155" t="str">
        <v>2026-04-09 20:55 UTC</v>
      </c>
      <c r="C833" s="155" t="str">
        <v>2026-04-09 13:55 PDT</v>
      </c>
      <c r="D833" s="155" t="str">
        <v>2026-04-09</v>
      </c>
      <c r="E833" s="155" t="str">
        <v>April</v>
      </c>
      <c r="F833" s="154" t="str">
        <v>Accepted</v>
      </c>
      <c r="G833" s="155" t="str">
        <v>240</v>
      </c>
      <c r="H833" s="153" t="n">
        <v>240</v>
      </c>
      <c r="I833" s="155" t="str">
        <v>SW</v>
      </c>
      <c r="J833" s="153" t="n">
        <v>60</v>
      </c>
      <c r="K833" s="155" t="str">
        <v>NE</v>
      </c>
      <c r="L833" s="153" t="n">
        <v>18</v>
      </c>
      <c r="M833" s="153" t="n">
        <f>IF(F833="Accepted",L833*1.150779448,"")</f>
        <v>20.714030064</v>
      </c>
      <c r="N833" s="153" t="n">
        <v>26</v>
      </c>
      <c r="O833" s="153" t="n">
        <v>32</v>
      </c>
      <c r="P833" s="153" t="n">
        <f>IF(F833&lt;&gt;"Accepted","",IF(AND(N833="",O833=""),"",MAX(N833,O833)*1.150779448))</f>
        <v>36.824942336</v>
      </c>
      <c r="Q833" s="175" t="str">
        <v>KEDW 092055Z 24018G26KT 60SM FEW080 BKN320 28/03 A2987 RMK AO2A PK WND 22032/52 SLP096 T02810030 57012</v>
      </c>
    </row>
    <row r="834" hidden="0">
      <c r="A834" s="150" t="str">
        <v>2026-04-09 21:00 UTC</v>
      </c>
      <c r="B834" s="155" t="str">
        <v>2026-04-09 21:55 UTC</v>
      </c>
      <c r="C834" s="155" t="str">
        <v>2026-04-09 14:55 PDT</v>
      </c>
      <c r="D834" s="155" t="str">
        <v>2026-04-09</v>
      </c>
      <c r="E834" s="155" t="str">
        <v>April</v>
      </c>
      <c r="F834" s="154" t="str">
        <v>Accepted</v>
      </c>
      <c r="G834" s="155" t="str">
        <v>280</v>
      </c>
      <c r="H834" s="153" t="n">
        <v>280</v>
      </c>
      <c r="I834" s="155" t="str">
        <v>W</v>
      </c>
      <c r="J834" s="153" t="n">
        <v>100</v>
      </c>
      <c r="K834" s="155" t="str">
        <v>E</v>
      </c>
      <c r="L834" s="153" t="n">
        <v>17</v>
      </c>
      <c r="M834" s="153" t="n">
        <f>IF(F834="Accepted",L834*1.150779448,"")</f>
        <v>19.563250616</v>
      </c>
      <c r="N834" s="153" t="n">
        <v>22</v>
      </c>
      <c r="O834" s="153" t="n">
        <v>31</v>
      </c>
      <c r="P834" s="153" t="n">
        <f>IF(F834&lt;&gt;"Accepted","",IF(AND(N834="",O834=""),"",MAX(N834,O834)*1.150779448))</f>
        <v>35.674162888</v>
      </c>
      <c r="Q834" s="175" t="str">
        <v>KEDW 092155Z 28017G22KT 40SM FEW080 BKN320 27/03 A2987 RMK AO2A PK WND 22031/2056 SLP096 T02660031</v>
      </c>
    </row>
    <row r="835" hidden="0">
      <c r="A835" s="150" t="str">
        <v>2026-04-09 22:00 UTC</v>
      </c>
      <c r="B835" s="155" t="str">
        <v>2026-04-09 22:55 UTC</v>
      </c>
      <c r="C835" s="155" t="str">
        <v>2026-04-09 15:55 PDT</v>
      </c>
      <c r="D835" s="155" t="str">
        <v>2026-04-09</v>
      </c>
      <c r="E835" s="155" t="str">
        <v>April</v>
      </c>
      <c r="F835" s="154" t="str">
        <v>Accepted</v>
      </c>
      <c r="G835" s="155" t="str">
        <v>240</v>
      </c>
      <c r="H835" s="153" t="n">
        <v>240</v>
      </c>
      <c r="I835" s="155" t="str">
        <v>SW</v>
      </c>
      <c r="J835" s="153" t="n">
        <v>60</v>
      </c>
      <c r="K835" s="155" t="str">
        <v>NE</v>
      </c>
      <c r="L835" s="153" t="n">
        <v>19</v>
      </c>
      <c r="M835" s="153" t="n">
        <f>IF(F835="Accepted",L835*1.150779448,"")</f>
        <v>21.864809512</v>
      </c>
      <c r="N835" s="153" t="n">
        <v>26</v>
      </c>
      <c r="O835" s="153" t="n">
        <v>28</v>
      </c>
      <c r="P835" s="153" t="n">
        <f>IF(F835&lt;&gt;"Accepted","",IF(AND(N835="",O835=""),"",MAX(N835,O835)*1.150779448))</f>
        <v>32.221824544</v>
      </c>
      <c r="Q835" s="175" t="str">
        <v>KEDW 092255Z 24019G26KT 40SM SCT080 BKN320 27/06 A2987 RMK AO2A PK WND 26028/33 SLP095 T02680062</v>
      </c>
    </row>
    <row r="836" hidden="0">
      <c r="A836" s="150" t="str">
        <v>2026-04-09 23:00 UTC</v>
      </c>
      <c r="B836" s="155" t="str">
        <v>2026-04-09 23:55 UTC</v>
      </c>
      <c r="C836" s="155" t="str">
        <v>2026-04-09 16:55 PDT</v>
      </c>
      <c r="D836" s="155" t="str">
        <v>2026-04-09</v>
      </c>
      <c r="E836" s="155" t="str">
        <v>April</v>
      </c>
      <c r="F836" s="154" t="str">
        <v>Accepted</v>
      </c>
      <c r="G836" s="155" t="str">
        <v>210</v>
      </c>
      <c r="H836" s="153" t="n">
        <v>210</v>
      </c>
      <c r="I836" s="155" t="str">
        <v>SW</v>
      </c>
      <c r="J836" s="153" t="n">
        <v>30</v>
      </c>
      <c r="K836" s="155" t="str">
        <v>NE</v>
      </c>
      <c r="L836" s="153" t="n">
        <v>18</v>
      </c>
      <c r="M836" s="153" t="n">
        <f>IF(F836="Accepted",L836*1.150779448,"")</f>
        <v>20.714030064</v>
      </c>
      <c r="N836" s="153" t="n">
        <v>24</v>
      </c>
      <c r="O836" s="153" t="n">
        <v>26</v>
      </c>
      <c r="P836" s="153" t="n">
        <f>IF(F836&lt;&gt;"Accepted","",IF(AND(N836="",O836=""),"",MAX(N836,O836)*1.150779448))</f>
        <v>29.920265648</v>
      </c>
      <c r="Q836" s="175" t="str">
        <v>KEDW 092355Z 21018G24KT 50SM SCT080 BKN220 24/09 A2987 RMK AO2A PK WND 25026/2255 SLP099 T02400092 10285 20240 53000</v>
      </c>
    </row>
    <row r="837" hidden="0">
      <c r="A837" s="150" t="str">
        <v>2026-04-10 00:00 UTC</v>
      </c>
      <c r="B837" s="155" t="str">
        <v>2026-04-10 00:55 UTC</v>
      </c>
      <c r="C837" s="155" t="str">
        <v>2026-04-09 17:55 PDT</v>
      </c>
      <c r="D837" s="155" t="str">
        <v>2026-04-09</v>
      </c>
      <c r="E837" s="155" t="str">
        <v>April</v>
      </c>
      <c r="F837" s="154" t="str">
        <v>Accepted</v>
      </c>
      <c r="G837" s="155" t="str">
        <v>220</v>
      </c>
      <c r="H837" s="153" t="n">
        <v>220</v>
      </c>
      <c r="I837" s="155" t="str">
        <v>SW</v>
      </c>
      <c r="J837" s="153" t="n">
        <v>40</v>
      </c>
      <c r="K837" s="155" t="str">
        <v>NE</v>
      </c>
      <c r="L837" s="153" t="n">
        <v>18</v>
      </c>
      <c r="M837" s="153" t="n">
        <f>IF(F837="Accepted",L837*1.150779448,"")</f>
        <v>20.714030064</v>
      </c>
      <c r="N837" s="153" t="n">
        <v>25</v>
      </c>
      <c r="O837" s="153" t="n">
        <v>26</v>
      </c>
      <c r="P837" s="153" t="n">
        <f>IF(F837&lt;&gt;"Accepted","",IF(AND(N837="",O837=""),"",MAX(N837,O837)*1.150779448))</f>
        <v>29.920265648</v>
      </c>
      <c r="Q837" s="175" t="str">
        <v>KEDW 100055Z 22018G25KT 50SM SCT080 BKN240 24/09 A2987 RMK AO2A PK WND 22026/10 SLP099 T02370089</v>
      </c>
    </row>
    <row r="838" hidden="0">
      <c r="A838" s="150" t="str">
        <v>2026-04-10 01:00 UTC</v>
      </c>
      <c r="B838" s="155" t="str">
        <v>2026-04-10 01:55 UTC</v>
      </c>
      <c r="C838" s="155" t="str">
        <v>2026-04-09 18:55 PDT</v>
      </c>
      <c r="D838" s="155" t="str">
        <v>2026-04-09</v>
      </c>
      <c r="E838" s="155" t="str">
        <v>April</v>
      </c>
      <c r="F838" s="154" t="str">
        <v>Accepted</v>
      </c>
      <c r="G838" s="155" t="str">
        <v>220</v>
      </c>
      <c r="H838" s="153" t="n">
        <v>220</v>
      </c>
      <c r="I838" s="155" t="str">
        <v>SW</v>
      </c>
      <c r="J838" s="153" t="n">
        <v>40</v>
      </c>
      <c r="K838" s="155" t="str">
        <v>NE</v>
      </c>
      <c r="L838" s="153" t="n">
        <v>14</v>
      </c>
      <c r="M838" s="153" t="n">
        <f>IF(F838="Accepted",L838*1.150779448,"")</f>
        <v>16.110912272</v>
      </c>
      <c r="N838" s="163"/>
      <c r="O838" s="163"/>
      <c r="P838" s="163" t="str">
        <f>IF(F838&lt;&gt;"Accepted","",IF(AND(N838="",O838=""),"",MAX(N838,O838)*1.150779448))</f>
      </c>
      <c r="Q838" s="175" t="str">
        <v>KEDW 100155Z 22014KT 50SM SCT090 BKN260 22/09 A2987 RMK AO2A SLP101 T02190087</v>
      </c>
    </row>
    <row r="839" hidden="0">
      <c r="A839" s="150" t="str">
        <v>2026-04-10 02:00 UTC</v>
      </c>
      <c r="B839" s="155" t="str">
        <v>2026-04-10 02:55 UTC</v>
      </c>
      <c r="C839" s="155" t="str">
        <v>2026-04-09 19:55 PDT</v>
      </c>
      <c r="D839" s="155" t="str">
        <v>2026-04-09</v>
      </c>
      <c r="E839" s="155" t="str">
        <v>April</v>
      </c>
      <c r="F839" s="154" t="str">
        <v>Accepted</v>
      </c>
      <c r="G839" s="155" t="str">
        <v>230</v>
      </c>
      <c r="H839" s="153" t="n">
        <v>230</v>
      </c>
      <c r="I839" s="155" t="str">
        <v>SW</v>
      </c>
      <c r="J839" s="153" t="n">
        <v>50</v>
      </c>
      <c r="K839" s="155" t="str">
        <v>NE</v>
      </c>
      <c r="L839" s="153" t="n">
        <v>11</v>
      </c>
      <c r="M839" s="153" t="n">
        <f>IF(F839="Accepted",L839*1.150779448,"")</f>
        <v>12.658573928</v>
      </c>
      <c r="N839" s="163"/>
      <c r="O839" s="163"/>
      <c r="P839" s="163" t="str">
        <f>IF(F839&lt;&gt;"Accepted","",IF(AND(N839="",O839=""),"",MAX(N839,O839)*1.150779448))</f>
      </c>
      <c r="Q839" s="175" t="str">
        <v>KEDW 100255Z 23011KT 40SM SCT090 BKN280 20/08 A2989 RMK AO2A SLP106 T02030083 53004</v>
      </c>
    </row>
    <row r="840" hidden="0">
      <c r="A840" s="150" t="str">
        <v>2026-04-10 04:00 UTC</v>
      </c>
      <c r="B840" s="155" t="str">
        <v>2026-04-10 04:55 UTC</v>
      </c>
      <c r="C840" s="155" t="str">
        <v>2026-04-09 21:55 PDT</v>
      </c>
      <c r="D840" s="155" t="str">
        <v>2026-04-09</v>
      </c>
      <c r="E840" s="155" t="str">
        <v>April</v>
      </c>
      <c r="F840" s="154" t="str">
        <v>Accepted</v>
      </c>
      <c r="G840" s="155" t="str">
        <v>230</v>
      </c>
      <c r="H840" s="153" t="n">
        <v>230</v>
      </c>
      <c r="I840" s="155" t="str">
        <v>SW</v>
      </c>
      <c r="J840" s="153" t="n">
        <v>50</v>
      </c>
      <c r="K840" s="155" t="str">
        <v>NE</v>
      </c>
      <c r="L840" s="153" t="n">
        <v>9</v>
      </c>
      <c r="M840" s="153" t="n">
        <f>IF(F840="Accepted",L840*1.150779448,"")</f>
        <v>10.357015032</v>
      </c>
      <c r="N840" s="163"/>
      <c r="O840" s="163"/>
      <c r="P840" s="163" t="str">
        <f>IF(F840&lt;&gt;"Accepted","",IF(AND(N840="",O840=""),"",MAX(N840,O840)*1.150779448))</f>
      </c>
      <c r="Q840" s="175" t="str">
        <v>KEDW 100455Z 23009KT 40SM SCT290 17/08 A2992 RMK AO2A SLP114 T01740083</v>
      </c>
    </row>
    <row r="841" hidden="0">
      <c r="A841" s="150" t="str">
        <v>2026-04-10 05:00 UTC</v>
      </c>
      <c r="B841" s="155" t="str">
        <v>2026-04-10 05:55 UTC</v>
      </c>
      <c r="C841" s="155" t="str">
        <v>2026-04-09 22:55 PDT</v>
      </c>
      <c r="D841" s="155" t="str">
        <v>2026-04-09</v>
      </c>
      <c r="E841" s="155" t="str">
        <v>April</v>
      </c>
      <c r="F841" s="154" t="str">
        <v>Accepted</v>
      </c>
      <c r="G841" s="155" t="str">
        <v>230</v>
      </c>
      <c r="H841" s="153" t="n">
        <v>230</v>
      </c>
      <c r="I841" s="155" t="str">
        <v>SW</v>
      </c>
      <c r="J841" s="153" t="n">
        <v>50</v>
      </c>
      <c r="K841" s="155" t="str">
        <v>NE</v>
      </c>
      <c r="L841" s="153" t="n">
        <v>8</v>
      </c>
      <c r="M841" s="153" t="n">
        <f>IF(F841="Accepted",L841*1.150779448,"")</f>
        <v>9.206235584</v>
      </c>
      <c r="N841" s="163"/>
      <c r="O841" s="163"/>
      <c r="P841" s="163" t="str">
        <f>IF(F841&lt;&gt;"Accepted","",IF(AND(N841="",O841=""),"",MAX(N841,O841)*1.150779448))</f>
      </c>
      <c r="Q841" s="175" t="str">
        <v>KEDW 100555Z AUTO 23008KT 10SM CLR 17/09 A2992 RMK AO2 SLP112 T01690091 10242 20166 50010</v>
      </c>
    </row>
    <row r="842" hidden="0">
      <c r="A842" s="150" t="str">
        <v>2026-04-10 06:00 UTC</v>
      </c>
      <c r="B842" s="155" t="str">
        <v>2026-04-10 06:55 UTC</v>
      </c>
      <c r="C842" s="155" t="str">
        <v>2026-04-09 23:55 PDT</v>
      </c>
      <c r="D842" s="155" t="str">
        <v>2026-04-09</v>
      </c>
      <c r="E842" s="155" t="str">
        <v>April</v>
      </c>
      <c r="F842" s="154" t="str">
        <v>Accepted</v>
      </c>
      <c r="G842" s="155" t="str">
        <v>220</v>
      </c>
      <c r="H842" s="153" t="n">
        <v>220</v>
      </c>
      <c r="I842" s="155" t="str">
        <v>SW</v>
      </c>
      <c r="J842" s="153" t="n">
        <v>40</v>
      </c>
      <c r="K842" s="155" t="str">
        <v>NE</v>
      </c>
      <c r="L842" s="153" t="n">
        <v>9</v>
      </c>
      <c r="M842" s="153" t="n">
        <f>IF(F842="Accepted",L842*1.150779448,"")</f>
        <v>10.357015032</v>
      </c>
      <c r="N842" s="163"/>
      <c r="O842" s="163"/>
      <c r="P842" s="163" t="str">
        <f>IF(F842&lt;&gt;"Accepted","",IF(AND(N842="",O842=""),"",MAX(N842,O842)*1.150779448))</f>
      </c>
      <c r="Q842" s="175" t="str">
        <v>KEDW 100655Z AUTO 22009KT 10SM CLR 16/09 A2992 RMK AO2 SLP114 T01590089</v>
      </c>
    </row>
    <row r="843" hidden="0">
      <c r="A843" s="150" t="str">
        <v>2026-04-10 08:00 UTC</v>
      </c>
      <c r="B843" s="155" t="str">
        <v>2026-04-10 08:55 UTC</v>
      </c>
      <c r="C843" s="155" t="str">
        <v>2026-04-10 01:55 PDT</v>
      </c>
      <c r="D843" s="155" t="str">
        <v>2026-04-10</v>
      </c>
      <c r="E843" s="155" t="str">
        <v>April</v>
      </c>
      <c r="F843" s="154" t="str">
        <v>Accepted</v>
      </c>
      <c r="G843" s="155" t="str">
        <v>230</v>
      </c>
      <c r="H843" s="153" t="n">
        <v>230</v>
      </c>
      <c r="I843" s="155" t="str">
        <v>SW</v>
      </c>
      <c r="J843" s="153" t="n">
        <v>50</v>
      </c>
      <c r="K843" s="155" t="str">
        <v>NE</v>
      </c>
      <c r="L843" s="153" t="n">
        <v>7</v>
      </c>
      <c r="M843" s="153" t="n">
        <f>IF(F843="Accepted",L843*1.150779448,"")</f>
        <v>8.055456136</v>
      </c>
      <c r="N843" s="163"/>
      <c r="O843" s="163"/>
      <c r="P843" s="163" t="str">
        <f>IF(F843&lt;&gt;"Accepted","",IF(AND(N843="",O843=""),"",MAX(N843,O843)*1.150779448))</f>
      </c>
      <c r="Q843" s="175" t="str">
        <v>KEDW 100855Z AUTO 23007KT 10SM CLR 14/09 A2991 RMK AO2 SLP110 T01420086 58004</v>
      </c>
    </row>
    <row r="844" hidden="0">
      <c r="A844" s="150" t="str">
        <v>2026-04-10 09:00 UTC</v>
      </c>
      <c r="B844" s="155" t="str">
        <v>2026-04-10 09:55 UTC</v>
      </c>
      <c r="C844" s="155" t="str">
        <v>2026-04-10 02:55 PDT</v>
      </c>
      <c r="D844" s="155" t="str">
        <v>2026-04-10</v>
      </c>
      <c r="E844" s="155" t="str">
        <v>April</v>
      </c>
      <c r="F844" s="154" t="str">
        <v>Accepted</v>
      </c>
      <c r="G844" s="155" t="str">
        <v>220</v>
      </c>
      <c r="H844" s="153" t="n">
        <v>220</v>
      </c>
      <c r="I844" s="155" t="str">
        <v>SW</v>
      </c>
      <c r="J844" s="153" t="n">
        <v>40</v>
      </c>
      <c r="K844" s="155" t="str">
        <v>NE</v>
      </c>
      <c r="L844" s="153" t="n">
        <v>11</v>
      </c>
      <c r="M844" s="153" t="n">
        <f>IF(F844="Accepted",L844*1.150779448,"")</f>
        <v>12.658573928</v>
      </c>
      <c r="N844" s="163"/>
      <c r="O844" s="163"/>
      <c r="P844" s="163" t="str">
        <f>IF(F844&lt;&gt;"Accepted","",IF(AND(N844="",O844=""),"",MAX(N844,O844)*1.150779448))</f>
      </c>
      <c r="Q844" s="175" t="str">
        <v>KEDW 100955Z AUTO 22011KT 10SM CLR 14/09 A2990 RMK AO2 SLP108 T01400090</v>
      </c>
    </row>
    <row r="845" hidden="0">
      <c r="A845" s="150" t="str">
        <v>2026-04-10 10:00 UTC</v>
      </c>
      <c r="B845" s="155" t="str">
        <v>2026-04-10 10:55 UTC</v>
      </c>
      <c r="C845" s="155" t="str">
        <v>2026-04-10 03:55 PDT</v>
      </c>
      <c r="D845" s="155" t="str">
        <v>2026-04-10</v>
      </c>
      <c r="E845" s="155" t="str">
        <v>April</v>
      </c>
      <c r="F845" s="154" t="str">
        <v>Accepted</v>
      </c>
      <c r="G845" s="155" t="str">
        <v>220</v>
      </c>
      <c r="H845" s="153" t="n">
        <v>220</v>
      </c>
      <c r="I845" s="155" t="str">
        <v>SW</v>
      </c>
      <c r="J845" s="153" t="n">
        <v>40</v>
      </c>
      <c r="K845" s="155" t="str">
        <v>NE</v>
      </c>
      <c r="L845" s="153" t="n">
        <v>13</v>
      </c>
      <c r="M845" s="153" t="n">
        <f>IF(F845="Accepted",L845*1.150779448,"")</f>
        <v>14.960132824</v>
      </c>
      <c r="N845" s="163"/>
      <c r="O845" s="163"/>
      <c r="P845" s="163" t="str">
        <f>IF(F845&lt;&gt;"Accepted","",IF(AND(N845="",O845=""),"",MAX(N845,O845)*1.150779448))</f>
      </c>
      <c r="Q845" s="175" t="str">
        <v>KEDW 101055Z AUTO 22013KT 10SM CLR 14/09 A2989 RMK AO2 SLP104 T01380088</v>
      </c>
    </row>
    <row r="846" hidden="0">
      <c r="A846" s="150" t="str">
        <v>2026-04-10 11:00 UTC</v>
      </c>
      <c r="B846" s="155" t="str">
        <v>2026-04-10 11:55 UTC</v>
      </c>
      <c r="C846" s="155" t="str">
        <v>2026-04-10 04:55 PDT</v>
      </c>
      <c r="D846" s="155" t="str">
        <v>2026-04-10</v>
      </c>
      <c r="E846" s="155" t="str">
        <v>April</v>
      </c>
      <c r="F846" s="154" t="str">
        <v>Accepted</v>
      </c>
      <c r="G846" s="155" t="str">
        <v>220</v>
      </c>
      <c r="H846" s="153" t="n">
        <v>220</v>
      </c>
      <c r="I846" s="155" t="str">
        <v>SW</v>
      </c>
      <c r="J846" s="153" t="n">
        <v>40</v>
      </c>
      <c r="K846" s="155" t="str">
        <v>NE</v>
      </c>
      <c r="L846" s="153" t="n">
        <v>13</v>
      </c>
      <c r="M846" s="153" t="n">
        <f>IF(F846="Accepted",L846*1.150779448,"")</f>
        <v>14.960132824</v>
      </c>
      <c r="N846" s="163"/>
      <c r="O846" s="163"/>
      <c r="P846" s="163" t="str">
        <f>IF(F846&lt;&gt;"Accepted","",IF(AND(N846="",O846=""),"",MAX(N846,O846)*1.150779448))</f>
      </c>
      <c r="Q846" s="175" t="str">
        <v>KEDW 101155Z AUTO 22013KT 10SM CLR 14/09 A2988 RMK AO2 SLP103 T01380086 10170 20134 57008</v>
      </c>
    </row>
    <row r="847" hidden="0">
      <c r="A847" s="150" t="str">
        <v>2026-04-10 12:00 UTC</v>
      </c>
      <c r="B847" s="155" t="str">
        <v>2026-04-10 12:55 UTC</v>
      </c>
      <c r="C847" s="155" t="str">
        <v>2026-04-10 05:55 PDT</v>
      </c>
      <c r="D847" s="155" t="str">
        <v>2026-04-10</v>
      </c>
      <c r="E847" s="155" t="str">
        <v>April</v>
      </c>
      <c r="F847" s="154" t="str">
        <v>Accepted</v>
      </c>
      <c r="G847" s="155" t="str">
        <v>230</v>
      </c>
      <c r="H847" s="153" t="n">
        <v>230</v>
      </c>
      <c r="I847" s="155" t="str">
        <v>SW</v>
      </c>
      <c r="J847" s="153" t="n">
        <v>50</v>
      </c>
      <c r="K847" s="155" t="str">
        <v>NE</v>
      </c>
      <c r="L847" s="153" t="n">
        <v>10</v>
      </c>
      <c r="M847" s="153" t="n">
        <f>IF(F847="Accepted",L847*1.150779448,"")</f>
        <v>11.50779448</v>
      </c>
      <c r="N847" s="163"/>
      <c r="O847" s="163"/>
      <c r="P847" s="163" t="str">
        <f>IF(F847&lt;&gt;"Accepted","",IF(AND(N847="",O847=""),"",MAX(N847,O847)*1.150779448))</f>
      </c>
      <c r="Q847" s="175" t="str">
        <v>KEDW 101255Z 23010KT 50SM FEW150 13/09 A2989 RMK AO2A SLP107 T01340085</v>
      </c>
    </row>
    <row r="848" hidden="0">
      <c r="A848" s="150" t="str">
        <v>2026-04-10 15:00 UTC</v>
      </c>
      <c r="B848" s="155" t="str">
        <v>2026-04-10 15:55 UTC</v>
      </c>
      <c r="C848" s="155" t="str">
        <v>2026-04-10 08:55 PDT</v>
      </c>
      <c r="D848" s="155" t="str">
        <v>2026-04-10</v>
      </c>
      <c r="E848" s="155" t="str">
        <v>April</v>
      </c>
      <c r="F848" s="154" t="str">
        <v>Accepted</v>
      </c>
      <c r="G848" s="155" t="str">
        <v>240</v>
      </c>
      <c r="H848" s="153" t="n">
        <v>240</v>
      </c>
      <c r="I848" s="155" t="str">
        <v>SW</v>
      </c>
      <c r="J848" s="153" t="n">
        <v>60</v>
      </c>
      <c r="K848" s="155" t="str">
        <v>NE</v>
      </c>
      <c r="L848" s="153" t="n">
        <v>14</v>
      </c>
      <c r="M848" s="153" t="n">
        <f>IF(F848="Accepted",L848*1.150779448,"")</f>
        <v>16.110912272</v>
      </c>
      <c r="N848" s="163"/>
      <c r="O848" s="163"/>
      <c r="P848" s="163" t="str">
        <f>IF(F848&lt;&gt;"Accepted","",IF(AND(N848="",O848=""),"",MAX(N848,O848)*1.150779448))</f>
      </c>
      <c r="Q848" s="175" t="str">
        <v>KEDW 101555Z 24014KT 50SM FEW085 FEW250 18/08 A2992 RMK AO2A SLP118 T01830080</v>
      </c>
    </row>
    <row r="849" hidden="0">
      <c r="A849" s="150" t="str">
        <v>2026-04-10 16:00 UTC</v>
      </c>
      <c r="B849" s="155" t="str">
        <v>2026-04-10 16:55 UTC</v>
      </c>
      <c r="C849" s="155" t="str">
        <v>2026-04-10 09:55 PDT</v>
      </c>
      <c r="D849" s="155" t="str">
        <v>2026-04-10</v>
      </c>
      <c r="E849" s="155" t="str">
        <v>April</v>
      </c>
      <c r="F849" s="154" t="str">
        <v>Accepted</v>
      </c>
      <c r="G849" s="155" t="str">
        <v>240</v>
      </c>
      <c r="H849" s="153" t="n">
        <v>240</v>
      </c>
      <c r="I849" s="155" t="str">
        <v>SW</v>
      </c>
      <c r="J849" s="153" t="n">
        <v>60</v>
      </c>
      <c r="K849" s="155" t="str">
        <v>NE</v>
      </c>
      <c r="L849" s="153" t="n">
        <v>15</v>
      </c>
      <c r="M849" s="153" t="n">
        <f>IF(F849="Accepted",L849*1.150779448,"")</f>
        <v>17.261691719999998</v>
      </c>
      <c r="N849" s="163"/>
      <c r="O849" s="163"/>
      <c r="P849" s="163" t="str">
        <f>IF(F849&lt;&gt;"Accepted","",IF(AND(N849="",O849=""),"",MAX(N849,O849)*1.150779448))</f>
      </c>
      <c r="Q849" s="175" t="str">
        <v>KEDW 101655Z 24015KT 60SM FEW085 SCT250 20/08 A2993 RMK AO2A SLP120 T02010075</v>
      </c>
    </row>
    <row r="850" hidden="0">
      <c r="A850" s="150" t="str">
        <v>2026-04-10 17:00 UTC</v>
      </c>
      <c r="B850" s="155" t="str">
        <v>2026-04-10 17:55 UTC</v>
      </c>
      <c r="C850" s="155" t="str">
        <v>2026-04-10 10:55 PDT</v>
      </c>
      <c r="D850" s="155" t="str">
        <v>2026-04-10</v>
      </c>
      <c r="E850" s="155" t="str">
        <v>April</v>
      </c>
      <c r="F850" s="154" t="str">
        <v>Accepted</v>
      </c>
      <c r="G850" s="155" t="str">
        <v>260</v>
      </c>
      <c r="H850" s="153" t="n">
        <v>260</v>
      </c>
      <c r="I850" s="155" t="str">
        <v>W</v>
      </c>
      <c r="J850" s="153" t="n">
        <v>80</v>
      </c>
      <c r="K850" s="155" t="str">
        <v>E</v>
      </c>
      <c r="L850" s="153" t="n">
        <v>18</v>
      </c>
      <c r="M850" s="153" t="n">
        <f>IF(F850="Accepted",L850*1.150779448,"")</f>
        <v>20.714030064</v>
      </c>
      <c r="N850" s="153" t="n">
        <v>25</v>
      </c>
      <c r="O850" s="153" t="n">
        <v>27</v>
      </c>
      <c r="P850" s="153" t="n">
        <f>IF(F850&lt;&gt;"Accepted","",IF(AND(N850="",O850=""),"",MAX(N850,O850)*1.150779448))</f>
        <v>31.071045096</v>
      </c>
      <c r="Q850" s="175" t="str">
        <v>KEDW 101755Z 26018G25KT 60SM FEW085 SCT250 21/07 A2994 RMK AO2A PK WND 26027/53 SLP123 T02090068 10211 20124 52006</v>
      </c>
    </row>
    <row r="851" hidden="0">
      <c r="A851" s="150" t="str">
        <v>2026-04-10 18:00 UTC</v>
      </c>
      <c r="B851" s="155" t="str">
        <v>2026-04-10 18:55 UTC</v>
      </c>
      <c r="C851" s="155" t="str">
        <v>2026-04-10 11:55 PDT</v>
      </c>
      <c r="D851" s="155" t="str">
        <v>2026-04-10</v>
      </c>
      <c r="E851" s="155" t="str">
        <v>April</v>
      </c>
      <c r="F851" s="154" t="str">
        <v>Accepted</v>
      </c>
      <c r="G851" s="155" t="str">
        <v>240</v>
      </c>
      <c r="H851" s="153" t="n">
        <v>240</v>
      </c>
      <c r="I851" s="155" t="str">
        <v>SW</v>
      </c>
      <c r="J851" s="153" t="n">
        <v>60</v>
      </c>
      <c r="K851" s="155" t="str">
        <v>NE</v>
      </c>
      <c r="L851" s="153" t="n">
        <v>20</v>
      </c>
      <c r="M851" s="153" t="n">
        <f>IF(F851="Accepted",L851*1.150779448,"")</f>
        <v>23.01558896</v>
      </c>
      <c r="N851" s="153" t="n">
        <v>26</v>
      </c>
      <c r="O851" s="153" t="n">
        <v>27</v>
      </c>
      <c r="P851" s="153" t="n">
        <f>IF(F851&lt;&gt;"Accepted","",IF(AND(N851="",O851=""),"",MAX(N851,O851)*1.150779448))</f>
        <v>31.071045096</v>
      </c>
      <c r="Q851" s="175" t="str">
        <v>KEDW 101855Z 24020G26KT 60SM FEW080 SCT250 23/06 A2992 RMK AO2A PK WND 26027/26 SLP116 T02250058</v>
      </c>
    </row>
    <row r="852" hidden="0">
      <c r="A852" s="150" t="str">
        <v>2026-04-10 19:00 UTC</v>
      </c>
      <c r="B852" s="155" t="str">
        <v>2026-04-10 19:55 UTC</v>
      </c>
      <c r="C852" s="155" t="str">
        <v>2026-04-10 12:55 PDT</v>
      </c>
      <c r="D852" s="155" t="str">
        <v>2026-04-10</v>
      </c>
      <c r="E852" s="155" t="str">
        <v>April</v>
      </c>
      <c r="F852" s="154" t="str">
        <v>Accepted</v>
      </c>
      <c r="G852" s="155" t="str">
        <v>220</v>
      </c>
      <c r="H852" s="153" t="n">
        <v>220</v>
      </c>
      <c r="I852" s="155" t="str">
        <v>SW</v>
      </c>
      <c r="J852" s="153" t="n">
        <v>40</v>
      </c>
      <c r="K852" s="155" t="str">
        <v>NE</v>
      </c>
      <c r="L852" s="153" t="n">
        <v>17</v>
      </c>
      <c r="M852" s="153" t="n">
        <f>IF(F852="Accepted",L852*1.150779448,"")</f>
        <v>19.563250616</v>
      </c>
      <c r="N852" s="153" t="n">
        <v>25</v>
      </c>
      <c r="O852" s="153" t="n">
        <v>31</v>
      </c>
      <c r="P852" s="153" t="n">
        <f>IF(F852&lt;&gt;"Accepted","",IF(AND(N852="",O852=""),"",MAX(N852,O852)*1.150779448))</f>
        <v>35.674162888</v>
      </c>
      <c r="Q852" s="175" t="str">
        <v>KEDW 101955Z 22017G25KT 40SM FEW080 SCT290 23/06 A2991 RMK AO2A PK WND 25031/15 SLP113 T02330057</v>
      </c>
    </row>
    <row r="853" hidden="0">
      <c r="A853" s="150" t="str">
        <v>2026-04-10 20:00 UTC</v>
      </c>
      <c r="B853" s="155" t="str">
        <v>2026-04-10 20:55 UTC</v>
      </c>
      <c r="C853" s="155" t="str">
        <v>2026-04-10 13:55 PDT</v>
      </c>
      <c r="D853" s="155" t="str">
        <v>2026-04-10</v>
      </c>
      <c r="E853" s="155" t="str">
        <v>April</v>
      </c>
      <c r="F853" s="154" t="str">
        <v>Accepted</v>
      </c>
      <c r="G853" s="155" t="str">
        <v>250</v>
      </c>
      <c r="H853" s="153" t="n">
        <v>250</v>
      </c>
      <c r="I853" s="155" t="str">
        <v>W</v>
      </c>
      <c r="J853" s="153" t="n">
        <v>70</v>
      </c>
      <c r="K853" s="155" t="str">
        <v>E</v>
      </c>
      <c r="L853" s="153" t="n">
        <v>18</v>
      </c>
      <c r="M853" s="153" t="n">
        <f>IF(F853="Accepted",L853*1.150779448,"")</f>
        <v>20.714030064</v>
      </c>
      <c r="N853" s="153" t="n">
        <v>24</v>
      </c>
      <c r="O853" s="153" t="n">
        <v>30</v>
      </c>
      <c r="P853" s="153" t="n">
        <f>IF(F853&lt;&gt;"Accepted","",IF(AND(N853="",O853=""),"",MAX(N853,O853)*1.150779448))</f>
        <v>34.523383439999996</v>
      </c>
      <c r="Q853" s="175" t="str">
        <v>KEDW 102055Z 25018G24KT 40SM FEW090 SCT290 23/06 A2991 RMK AO2A PK WND 24030/11 LTG DSNT N SLP113 T02260055 57008</v>
      </c>
    </row>
    <row r="854" hidden="0">
      <c r="A854" s="150" t="str">
        <v>2026-04-10 23:00 UTC</v>
      </c>
      <c r="B854" s="155" t="str">
        <v>2026-04-10 23:55 UTC</v>
      </c>
      <c r="C854" s="155" t="str">
        <v>2026-04-10 16:55 PDT</v>
      </c>
      <c r="D854" s="155" t="str">
        <v>2026-04-10</v>
      </c>
      <c r="E854" s="155" t="str">
        <v>April</v>
      </c>
      <c r="F854" s="154" t="str">
        <v>Accepted</v>
      </c>
      <c r="G854" s="155" t="str">
        <v>230</v>
      </c>
      <c r="H854" s="153" t="n">
        <v>230</v>
      </c>
      <c r="I854" s="155" t="str">
        <v>SW</v>
      </c>
      <c r="J854" s="153" t="n">
        <v>50</v>
      </c>
      <c r="K854" s="155" t="str">
        <v>NE</v>
      </c>
      <c r="L854" s="153" t="n">
        <v>20</v>
      </c>
      <c r="M854" s="153" t="n">
        <f>IF(F854="Accepted",L854*1.150779448,"")</f>
        <v>23.01558896</v>
      </c>
      <c r="N854" s="153" t="n">
        <v>23</v>
      </c>
      <c r="O854" s="153" t="n">
        <v>27</v>
      </c>
      <c r="P854" s="153" t="n">
        <f>IF(F854&lt;&gt;"Accepted","",IF(AND(N854="",O854=""),"",MAX(N854,O854)*1.150779448))</f>
        <v>31.071045096</v>
      </c>
      <c r="Q854" s="175" t="str">
        <v>KEDW 102355Z 23020G23KT 50SM FEW060 SCT290 22/06 A2986 RMK AO2A PK WND 24027/37 SLP097 T02230057 10235 20211 57014</v>
      </c>
    </row>
    <row r="855" hidden="0">
      <c r="A855" s="150" t="str">
        <v>2026-04-11 01:00 UTC</v>
      </c>
      <c r="B855" s="155" t="str">
        <v>2026-04-11 01:55 UTC</v>
      </c>
      <c r="C855" s="155" t="str">
        <v>2026-04-10 18:55 PDT</v>
      </c>
      <c r="D855" s="155" t="str">
        <v>2026-04-10</v>
      </c>
      <c r="E855" s="155" t="str">
        <v>April</v>
      </c>
      <c r="F855" s="154" t="str">
        <v>Accepted</v>
      </c>
      <c r="G855" s="155" t="str">
        <v>230</v>
      </c>
      <c r="H855" s="153" t="n">
        <v>230</v>
      </c>
      <c r="I855" s="155" t="str">
        <v>SW</v>
      </c>
      <c r="J855" s="153" t="n">
        <v>50</v>
      </c>
      <c r="K855" s="155" t="str">
        <v>NE</v>
      </c>
      <c r="L855" s="153" t="n">
        <v>15</v>
      </c>
      <c r="M855" s="153" t="n">
        <f>IF(F855="Accepted",L855*1.150779448,"")</f>
        <v>17.261691719999998</v>
      </c>
      <c r="N855" s="163"/>
      <c r="O855" s="163"/>
      <c r="P855" s="163" t="str">
        <f>IF(F855&lt;&gt;"Accepted","",IF(AND(N855="",O855=""),"",MAX(N855,O855)*1.150779448))</f>
      </c>
      <c r="Q855" s="175" t="str">
        <v>KEDW 110155Z 23015KT 50SM FEW070 SCT290 20/05 A2985 RMK AO2A SLP097 T01950052</v>
      </c>
    </row>
    <row r="856" hidden="0">
      <c r="A856" s="150" t="str">
        <v>2026-04-11 03:00 UTC</v>
      </c>
      <c r="B856" s="155" t="str">
        <v>2026-04-11 03:55 UTC</v>
      </c>
      <c r="C856" s="155" t="str">
        <v>2026-04-10 20:55 PDT</v>
      </c>
      <c r="D856" s="155" t="str">
        <v>2026-04-10</v>
      </c>
      <c r="E856" s="155" t="str">
        <v>April</v>
      </c>
      <c r="F856" s="154" t="str">
        <v>Accepted</v>
      </c>
      <c r="G856" s="155" t="str">
        <v>250</v>
      </c>
      <c r="H856" s="153" t="n">
        <v>250</v>
      </c>
      <c r="I856" s="155" t="str">
        <v>W</v>
      </c>
      <c r="J856" s="153" t="n">
        <v>70</v>
      </c>
      <c r="K856" s="155" t="str">
        <v>E</v>
      </c>
      <c r="L856" s="153" t="n">
        <v>20</v>
      </c>
      <c r="M856" s="153" t="n">
        <f>IF(F856="Accepted",L856*1.150779448,"")</f>
        <v>23.01558896</v>
      </c>
      <c r="N856" s="163"/>
      <c r="O856" s="153" t="n">
        <v>26</v>
      </c>
      <c r="P856" s="153" t="n">
        <f>IF(F856&lt;&gt;"Accepted","",IF(AND(N856="",O856=""),"",MAX(N856,O856)*1.150779448))</f>
        <v>29.920265648</v>
      </c>
      <c r="Q856" s="175" t="str">
        <v>KEDW 110355Z 25020KT 40SM SCT300 16/07 A2988 RMK AO2A PK WND 25026/40 SLP105 T01630072</v>
      </c>
    </row>
    <row r="857" hidden="0">
      <c r="A857" s="150" t="str">
        <v>2026-04-11 05:00 UTC</v>
      </c>
      <c r="B857" s="155" t="str">
        <v>2026-04-11 05:55 UTC</v>
      </c>
      <c r="C857" s="155" t="str">
        <v>2026-04-10 22:55 PDT</v>
      </c>
      <c r="D857" s="155" t="str">
        <v>2026-04-10</v>
      </c>
      <c r="E857" s="155" t="str">
        <v>April</v>
      </c>
      <c r="F857" s="154" t="str">
        <v>Accepted</v>
      </c>
      <c r="G857" s="155" t="str">
        <v>260</v>
      </c>
      <c r="H857" s="153" t="n">
        <v>260</v>
      </c>
      <c r="I857" s="155" t="str">
        <v>W</v>
      </c>
      <c r="J857" s="153" t="n">
        <v>80</v>
      </c>
      <c r="K857" s="155" t="str">
        <v>E</v>
      </c>
      <c r="L857" s="153" t="n">
        <v>18</v>
      </c>
      <c r="M857" s="153" t="n">
        <f>IF(F857="Accepted",L857*1.150779448,"")</f>
        <v>20.714030064</v>
      </c>
      <c r="N857" s="163"/>
      <c r="O857" s="163"/>
      <c r="P857" s="163" t="str">
        <f>IF(F857&lt;&gt;"Accepted","",IF(AND(N857="",O857=""),"",MAX(N857,O857)*1.150779448))</f>
      </c>
      <c r="Q857" s="175" t="str">
        <v>KEDW 110555Z AUTO 26018KT 10SM CLR 14/08 A2990 RMK AO2 SLP112 T01400080 10224 20140 52013 $</v>
      </c>
    </row>
    <row r="858" hidden="0">
      <c r="A858" s="150" t="str">
        <v>2026-04-11 06:00 UTC</v>
      </c>
      <c r="B858" s="155" t="str">
        <v>2026-04-11 06:55 UTC</v>
      </c>
      <c r="C858" s="155" t="str">
        <v>2026-04-10 23:55 PDT</v>
      </c>
      <c r="D858" s="155" t="str">
        <v>2026-04-10</v>
      </c>
      <c r="E858" s="155" t="str">
        <v>April</v>
      </c>
      <c r="F858" s="154" t="str">
        <v>Accepted</v>
      </c>
      <c r="G858" s="155" t="str">
        <v>240</v>
      </c>
      <c r="H858" s="153" t="n">
        <v>240</v>
      </c>
      <c r="I858" s="155" t="str">
        <v>SW</v>
      </c>
      <c r="J858" s="153" t="n">
        <v>60</v>
      </c>
      <c r="K858" s="155" t="str">
        <v>NE</v>
      </c>
      <c r="L858" s="153" t="n">
        <v>13</v>
      </c>
      <c r="M858" s="153" t="n">
        <f>IF(F858="Accepted",L858*1.150779448,"")</f>
        <v>14.960132824</v>
      </c>
      <c r="N858" s="163"/>
      <c r="O858" s="163"/>
      <c r="P858" s="163" t="str">
        <f>IF(F858&lt;&gt;"Accepted","",IF(AND(N858="",O858=""),"",MAX(N858,O858)*1.150779448))</f>
      </c>
      <c r="Q858" s="175" t="str">
        <v>KEDW 110655Z AUTO 24013KT 10SM CLR 13/08 A2990 RMK AO2 SLP111 T01330081 $</v>
      </c>
    </row>
    <row r="859" hidden="0">
      <c r="A859" s="150" t="str">
        <v>2026-04-11 07:00 UTC</v>
      </c>
      <c r="B859" s="155" t="str">
        <v>2026-04-11 07:55 UTC</v>
      </c>
      <c r="C859" s="155" t="str">
        <v>2026-04-11 00:55 PDT</v>
      </c>
      <c r="D859" s="155" t="str">
        <v>2026-04-11</v>
      </c>
      <c r="E859" s="155" t="str">
        <v>April</v>
      </c>
      <c r="F859" s="154" t="str">
        <v>Accepted</v>
      </c>
      <c r="G859" s="155" t="str">
        <v>230</v>
      </c>
      <c r="H859" s="153" t="n">
        <v>230</v>
      </c>
      <c r="I859" s="155" t="str">
        <v>SW</v>
      </c>
      <c r="J859" s="153" t="n">
        <v>50</v>
      </c>
      <c r="K859" s="155" t="str">
        <v>NE</v>
      </c>
      <c r="L859" s="153" t="n">
        <v>14</v>
      </c>
      <c r="M859" s="153" t="n">
        <f>IF(F859="Accepted",L859*1.150779448,"")</f>
        <v>16.110912272</v>
      </c>
      <c r="N859" s="153" t="n">
        <v>20</v>
      </c>
      <c r="O859" s="163"/>
      <c r="P859" s="153" t="n">
        <f>IF(F859&lt;&gt;"Accepted","",IF(AND(N859="",O859=""),"",MAX(N859,O859)*1.150779448))</f>
        <v>23.01558896</v>
      </c>
      <c r="Q859" s="175" t="str">
        <v>KEDW 110755Z AUTO 23014G20KT 10SM CLR 13/07 A2991 RMK AO2 SLP114 T01260068 402350124 $</v>
      </c>
    </row>
    <row r="860" hidden="0">
      <c r="A860" s="150" t="str">
        <v>2026-04-11 12:00 UTC</v>
      </c>
      <c r="B860" s="155" t="str">
        <v>2026-04-11 12:55 UTC</v>
      </c>
      <c r="C860" s="155" t="str">
        <v>2026-04-11 05:55 PDT</v>
      </c>
      <c r="D860" s="155" t="str">
        <v>2026-04-11</v>
      </c>
      <c r="E860" s="155" t="str">
        <v>April</v>
      </c>
      <c r="F860" s="154" t="str">
        <v>Accepted</v>
      </c>
      <c r="G860" s="155" t="str">
        <v>240</v>
      </c>
      <c r="H860" s="153" t="n">
        <v>240</v>
      </c>
      <c r="I860" s="155" t="str">
        <v>SW</v>
      </c>
      <c r="J860" s="153" t="n">
        <v>60</v>
      </c>
      <c r="K860" s="155" t="str">
        <v>NE</v>
      </c>
      <c r="L860" s="153" t="n">
        <v>9</v>
      </c>
      <c r="M860" s="153" t="n">
        <f>IF(F860="Accepted",L860*1.150779448,"")</f>
        <v>10.357015032</v>
      </c>
      <c r="N860" s="163"/>
      <c r="O860" s="163"/>
      <c r="P860" s="163" t="str">
        <f>IF(F860&lt;&gt;"Accepted","",IF(AND(N860="",O860=""),"",MAX(N860,O860)*1.150779448))</f>
      </c>
      <c r="Q860" s="175" t="str">
        <v>KEDW 111255Z AUTO 24009KT 10SM CLR 09/06 A2992 RMK AO2 SLP122 T00930055 $</v>
      </c>
    </row>
    <row r="861" hidden="0">
      <c r="A861" s="150" t="str">
        <v>2026-04-11 13:00 UTC</v>
      </c>
      <c r="B861" s="155" t="str">
        <v>2026-04-11 13:55 UTC</v>
      </c>
      <c r="C861" s="155" t="str">
        <v>2026-04-11 06:55 PDT</v>
      </c>
      <c r="D861" s="155" t="str">
        <v>2026-04-11</v>
      </c>
      <c r="E861" s="155" t="str">
        <v>April</v>
      </c>
      <c r="F861" s="154" t="str">
        <v>Accepted</v>
      </c>
      <c r="G861" s="155" t="str">
        <v>230</v>
      </c>
      <c r="H861" s="153" t="n">
        <v>230</v>
      </c>
      <c r="I861" s="155" t="str">
        <v>SW</v>
      </c>
      <c r="J861" s="153" t="n">
        <v>50</v>
      </c>
      <c r="K861" s="155" t="str">
        <v>NE</v>
      </c>
      <c r="L861" s="153" t="n">
        <v>5</v>
      </c>
      <c r="M861" s="153" t="n">
        <f>IF(F861="Accepted",L861*1.150779448,"")</f>
        <v>5.75389724</v>
      </c>
      <c r="N861" s="163"/>
      <c r="O861" s="163"/>
      <c r="P861" s="163" t="str">
        <f>IF(F861&lt;&gt;"Accepted","",IF(AND(N861="",O861=""),"",MAX(N861,O861)*1.150779448))</f>
      </c>
      <c r="Q861" s="175" t="str">
        <v>KEDW 111355Z AUTO 23005KT 10SM CLR 09/06 A2994 RMK AO2 SLP130 T00920056 $</v>
      </c>
    </row>
    <row r="862" hidden="0">
      <c r="A862" s="150" t="str">
        <v>2026-04-11 15:00 UTC</v>
      </c>
      <c r="B862" s="155" t="str">
        <v>2026-04-11 15:55 UTC</v>
      </c>
      <c r="C862" s="155" t="str">
        <v>2026-04-11 08:55 PDT</v>
      </c>
      <c r="D862" s="155" t="str">
        <v>2026-04-11</v>
      </c>
      <c r="E862" s="155" t="str">
        <v>April</v>
      </c>
      <c r="F862" s="154" t="str">
        <v>Accepted</v>
      </c>
      <c r="G862" s="155" t="str">
        <v>230</v>
      </c>
      <c r="H862" s="153" t="n">
        <v>230</v>
      </c>
      <c r="I862" s="155" t="str">
        <v>SW</v>
      </c>
      <c r="J862" s="153" t="n">
        <v>50</v>
      </c>
      <c r="K862" s="155" t="str">
        <v>NE</v>
      </c>
      <c r="L862" s="153" t="n">
        <v>13</v>
      </c>
      <c r="M862" s="153" t="n">
        <f>IF(F862="Accepted",L862*1.150779448,"")</f>
        <v>14.960132824</v>
      </c>
      <c r="N862" s="163"/>
      <c r="O862" s="163"/>
      <c r="P862" s="163" t="str">
        <f>IF(F862&lt;&gt;"Accepted","",IF(AND(N862="",O862=""),"",MAX(N862,O862)*1.150779448))</f>
      </c>
      <c r="Q862" s="175" t="str">
        <v>KEDW 111555Z 23013KT 90SM FEW050 14/06 A2996 RMK AO2A SLP136 T01430056</v>
      </c>
    </row>
    <row r="863" hidden="0">
      <c r="A863" s="150" t="str">
        <v>2026-04-11 17:00 UTC</v>
      </c>
      <c r="B863" s="155" t="str">
        <v>2026-04-11 17:55 UTC</v>
      </c>
      <c r="C863" s="155" t="str">
        <v>2026-04-11 10:55 PDT</v>
      </c>
      <c r="D863" s="155" t="str">
        <v>2026-04-11</v>
      </c>
      <c r="E863" s="155" t="str">
        <v>April</v>
      </c>
      <c r="F863" s="154" t="str">
        <v>Accepted</v>
      </c>
      <c r="G863" s="155" t="str">
        <v>230</v>
      </c>
      <c r="H863" s="153" t="n">
        <v>230</v>
      </c>
      <c r="I863" s="155" t="str">
        <v>SW</v>
      </c>
      <c r="J863" s="153" t="n">
        <v>50</v>
      </c>
      <c r="K863" s="155" t="str">
        <v>NE</v>
      </c>
      <c r="L863" s="153" t="n">
        <v>20</v>
      </c>
      <c r="M863" s="153" t="n">
        <f>IF(F863="Accepted",L863*1.150779448,"")</f>
        <v>23.01558896</v>
      </c>
      <c r="N863" s="153" t="n">
        <v>25</v>
      </c>
      <c r="O863" s="153" t="n">
        <v>27</v>
      </c>
      <c r="P863" s="153" t="n">
        <f>IF(F863&lt;&gt;"Accepted","",IF(AND(N863="",O863=""),"",MAX(N863,O863)*1.150779448))</f>
        <v>31.071045096</v>
      </c>
      <c r="Q863" s="175" t="str">
        <v>KEDW 111755Z 23020G25KT 90SM FEW060 18/04 A2996 RMK AO2A PK WND 22027/37 SLP134 T01750037 10175 20088 51002</v>
      </c>
    </row>
    <row r="864" hidden="0">
      <c r="A864" s="150" t="str">
        <v>2026-04-11 21:00 UTC</v>
      </c>
      <c r="B864" s="155" t="str">
        <v>2026-04-11 21:55 UTC</v>
      </c>
      <c r="C864" s="155" t="str">
        <v>2026-04-11 14:55 PDT</v>
      </c>
      <c r="D864" s="155" t="str">
        <v>2026-04-11</v>
      </c>
      <c r="E864" s="155" t="str">
        <v>April</v>
      </c>
      <c r="F864" s="154" t="str">
        <v>Accepted</v>
      </c>
      <c r="G864" s="155" t="str">
        <v>240</v>
      </c>
      <c r="H864" s="153" t="n">
        <v>240</v>
      </c>
      <c r="I864" s="155" t="str">
        <v>SW</v>
      </c>
      <c r="J864" s="153" t="n">
        <v>60</v>
      </c>
      <c r="K864" s="155" t="str">
        <v>NE</v>
      </c>
      <c r="L864" s="153" t="n">
        <v>20</v>
      </c>
      <c r="M864" s="153" t="n">
        <f>IF(F864="Accepted",L864*1.150779448,"")</f>
        <v>23.01558896</v>
      </c>
      <c r="N864" s="153" t="n">
        <v>28</v>
      </c>
      <c r="O864" s="153" t="n">
        <v>32</v>
      </c>
      <c r="P864" s="153" t="n">
        <f>IF(F864&lt;&gt;"Accepted","",IF(AND(N864="",O864=""),"",MAX(N864,O864)*1.150779448))</f>
        <v>36.824942336</v>
      </c>
      <c r="Q864" s="175" t="str">
        <v>KEDW 112155Z 24020G28KT 90SM FEW070 21/02 A2989 RMK AO2A PK WND 23032/2059 SLP110 T02080016</v>
      </c>
    </row>
    <row r="865" hidden="0">
      <c r="A865" s="150" t="str">
        <v>2026-04-11 22:00 UTC</v>
      </c>
      <c r="B865" s="155" t="str">
        <v>2026-04-11 22:55 UTC</v>
      </c>
      <c r="C865" s="155" t="str">
        <v>2026-04-11 15:55 PDT</v>
      </c>
      <c r="D865" s="155" t="str">
        <v>2026-04-11</v>
      </c>
      <c r="E865" s="155" t="str">
        <v>April</v>
      </c>
      <c r="F865" s="154" t="str">
        <v>Accepted</v>
      </c>
      <c r="G865" s="155" t="str">
        <v>230</v>
      </c>
      <c r="H865" s="153" t="n">
        <v>230</v>
      </c>
      <c r="I865" s="155" t="str">
        <v>SW</v>
      </c>
      <c r="J865" s="153" t="n">
        <v>50</v>
      </c>
      <c r="K865" s="155" t="str">
        <v>NE</v>
      </c>
      <c r="L865" s="153" t="n">
        <v>22</v>
      </c>
      <c r="M865" s="153" t="n">
        <f>IF(F865="Accepted",L865*1.150779448,"")</f>
        <v>25.317147856</v>
      </c>
      <c r="N865" s="153" t="n">
        <v>26</v>
      </c>
      <c r="O865" s="153" t="n">
        <v>32</v>
      </c>
      <c r="P865" s="153" t="n">
        <f>IF(F865&lt;&gt;"Accepted","",IF(AND(N865="",O865=""),"",MAX(N865,O865)*1.150779448))</f>
        <v>36.824942336</v>
      </c>
      <c r="Q865" s="175" t="str">
        <v>KEDW 112255Z 23022G26KT 90SM FEW070 21/02 A2987 RMK AO2A PK WND 23032/17 SLP103 T02110024</v>
      </c>
    </row>
    <row r="866" hidden="0">
      <c r="A866" s="150" t="str">
        <v>2026-04-11 23:00 UTC</v>
      </c>
      <c r="B866" s="155" t="str">
        <v>2026-04-11 23:55 UTC</v>
      </c>
      <c r="C866" s="155" t="str">
        <v>2026-04-11 16:55 PDT</v>
      </c>
      <c r="D866" s="155" t="str">
        <v>2026-04-11</v>
      </c>
      <c r="E866" s="155" t="str">
        <v>April</v>
      </c>
      <c r="F866" s="154" t="str">
        <v>Accepted</v>
      </c>
      <c r="G866" s="155" t="str">
        <v>220</v>
      </c>
      <c r="H866" s="153" t="n">
        <v>220</v>
      </c>
      <c r="I866" s="155" t="str">
        <v>SW</v>
      </c>
      <c r="J866" s="153" t="n">
        <v>40</v>
      </c>
      <c r="K866" s="155" t="str">
        <v>NE</v>
      </c>
      <c r="L866" s="153" t="n">
        <v>18</v>
      </c>
      <c r="M866" s="153" t="n">
        <f>IF(F866="Accepted",L866*1.150779448,"")</f>
        <v>20.714030064</v>
      </c>
      <c r="N866" s="153" t="n">
        <v>27</v>
      </c>
      <c r="O866" s="153" t="n">
        <v>36</v>
      </c>
      <c r="P866" s="153" t="n">
        <f>IF(F866&lt;&gt;"Accepted","",IF(AND(N866="",O866=""),"",MAX(N866,O866)*1.150779448))</f>
        <v>41.428060128</v>
      </c>
      <c r="Q866" s="175" t="str">
        <v>KEDW 112355Z 22018G27KT 90SM FEW060 20/02 A2986 RMK AO2A PK WND 23036/10 SLP101 T02010020 10212 20176 57014</v>
      </c>
    </row>
    <row r="867" hidden="0">
      <c r="A867" s="150" t="str">
        <v>2026-04-12 00:00 UTC</v>
      </c>
      <c r="B867" s="155" t="str">
        <v>2026-04-12 00:55 UTC</v>
      </c>
      <c r="C867" s="155" t="str">
        <v>2026-04-11 17:55 PDT</v>
      </c>
      <c r="D867" s="155" t="str">
        <v>2026-04-11</v>
      </c>
      <c r="E867" s="155" t="str">
        <v>April</v>
      </c>
      <c r="F867" s="154" t="str">
        <v>Accepted</v>
      </c>
      <c r="G867" s="155" t="str">
        <v>230</v>
      </c>
      <c r="H867" s="153" t="n">
        <v>230</v>
      </c>
      <c r="I867" s="155" t="str">
        <v>SW</v>
      </c>
      <c r="J867" s="153" t="n">
        <v>50</v>
      </c>
      <c r="K867" s="155" t="str">
        <v>NE</v>
      </c>
      <c r="L867" s="153" t="n">
        <v>18</v>
      </c>
      <c r="M867" s="153" t="n">
        <f>IF(F867="Accepted",L867*1.150779448,"")</f>
        <v>20.714030064</v>
      </c>
      <c r="N867" s="153" t="n">
        <v>26</v>
      </c>
      <c r="O867" s="153" t="n">
        <v>28</v>
      </c>
      <c r="P867" s="153" t="n">
        <f>IF(F867&lt;&gt;"Accepted","",IF(AND(N867="",O867=""),"",MAX(N867,O867)*1.150779448))</f>
        <v>32.221824544</v>
      </c>
      <c r="Q867" s="175" t="str">
        <v>KEDW 120055Z 23018G26KT 90SM FEW060 19/02 A2985 RMK AO2A PK WND 23028/19 SLP099 T01930022</v>
      </c>
    </row>
    <row r="868" hidden="0">
      <c r="A868" s="150" t="str">
        <v>2026-04-12 01:00 UTC</v>
      </c>
      <c r="B868" s="155" t="str">
        <v>2026-04-12 01:55 UTC</v>
      </c>
      <c r="C868" s="155" t="str">
        <v>2026-04-11 18:55 PDT</v>
      </c>
      <c r="D868" s="155" t="str">
        <v>2026-04-11</v>
      </c>
      <c r="E868" s="155" t="str">
        <v>April</v>
      </c>
      <c r="F868" s="154" t="str">
        <v>Accepted</v>
      </c>
      <c r="G868" s="155" t="str">
        <v>230</v>
      </c>
      <c r="H868" s="153" t="n">
        <v>230</v>
      </c>
      <c r="I868" s="155" t="str">
        <v>SW</v>
      </c>
      <c r="J868" s="153" t="n">
        <v>50</v>
      </c>
      <c r="K868" s="155" t="str">
        <v>NE</v>
      </c>
      <c r="L868" s="153" t="n">
        <v>19</v>
      </c>
      <c r="M868" s="153" t="n">
        <f>IF(F868="Accepted",L868*1.150779448,"")</f>
        <v>21.864809512</v>
      </c>
      <c r="N868" s="163"/>
      <c r="O868" s="153" t="n">
        <v>28</v>
      </c>
      <c r="P868" s="153" t="n">
        <f>IF(F868&lt;&gt;"Accepted","",IF(AND(N868="",O868=""),"",MAX(N868,O868)*1.150779448))</f>
        <v>32.221824544</v>
      </c>
      <c r="Q868" s="175" t="str">
        <v>KEDW 120155Z AUTO 23019KT 10SM CLR 17/02 A2986 RMK AO2 PK WND 23028/19 SLP104 T01690021 $</v>
      </c>
    </row>
    <row r="869" hidden="0">
      <c r="A869" s="150" t="str">
        <v>2026-04-12 03:00 UTC</v>
      </c>
      <c r="B869" s="155" t="str">
        <v>2026-04-12 03:55 UTC</v>
      </c>
      <c r="C869" s="155" t="str">
        <v>2026-04-11 20:55 PDT</v>
      </c>
      <c r="D869" s="155" t="str">
        <v>2026-04-11</v>
      </c>
      <c r="E869" s="155" t="str">
        <v>April</v>
      </c>
      <c r="F869" s="154" t="str">
        <v>Accepted</v>
      </c>
      <c r="G869" s="155" t="str">
        <v>230</v>
      </c>
      <c r="H869" s="153" t="n">
        <v>230</v>
      </c>
      <c r="I869" s="155" t="str">
        <v>SW</v>
      </c>
      <c r="J869" s="153" t="n">
        <v>50</v>
      </c>
      <c r="K869" s="155" t="str">
        <v>NE</v>
      </c>
      <c r="L869" s="153" t="n">
        <v>17</v>
      </c>
      <c r="M869" s="153" t="n">
        <f>IF(F869="Accepted",L869*1.150779448,"")</f>
        <v>19.563250616</v>
      </c>
      <c r="N869" s="153" t="n">
        <v>22</v>
      </c>
      <c r="O869" s="153" t="n">
        <v>26</v>
      </c>
      <c r="P869" s="153" t="n">
        <f>IF(F869&lt;&gt;"Accepted","",IF(AND(N869="",O869=""),"",MAX(N869,O869)*1.150779448))</f>
        <v>29.920265648</v>
      </c>
      <c r="Q869" s="175" t="str">
        <v>KEDW 120355Z AUTO 23017G22KT 10SM CLR 14/02 A2989 RMK AO2 PK WND 22026/04 SLP113 T01370017 $</v>
      </c>
    </row>
    <row r="870" hidden="0">
      <c r="A870" s="150" t="str">
        <v>2026-04-12 04:00 UTC</v>
      </c>
      <c r="B870" s="155" t="str">
        <v>2026-04-12 04:55 UTC</v>
      </c>
      <c r="C870" s="155" t="str">
        <v>2026-04-11 21:55 PDT</v>
      </c>
      <c r="D870" s="155" t="str">
        <v>2026-04-11</v>
      </c>
      <c r="E870" s="155" t="str">
        <v>April</v>
      </c>
      <c r="F870" s="154" t="str">
        <v>Accepted</v>
      </c>
      <c r="G870" s="155" t="str">
        <v>230</v>
      </c>
      <c r="H870" s="153" t="n">
        <v>230</v>
      </c>
      <c r="I870" s="155" t="str">
        <v>SW</v>
      </c>
      <c r="J870" s="153" t="n">
        <v>50</v>
      </c>
      <c r="K870" s="155" t="str">
        <v>NE</v>
      </c>
      <c r="L870" s="153" t="n">
        <v>16</v>
      </c>
      <c r="M870" s="153" t="n">
        <f>IF(F870="Accepted",L870*1.150779448,"")</f>
        <v>18.412471168</v>
      </c>
      <c r="N870" s="163"/>
      <c r="O870" s="163"/>
      <c r="P870" s="163" t="str">
        <f>IF(F870&lt;&gt;"Accepted","",IF(AND(N870="",O870=""),"",MAX(N870,O870)*1.150779448))</f>
      </c>
      <c r="Q870" s="175" t="str">
        <v>KEDW 120455Z AUTO 23016KT 10SM CLR 13/04 A2988 RMK AO2 SLP108 T01270044 $</v>
      </c>
    </row>
    <row r="871" hidden="0">
      <c r="A871" s="150" t="str">
        <v>2026-04-12 05:00 UTC</v>
      </c>
      <c r="B871" s="155" t="str">
        <v>2026-04-12 05:55 UTC</v>
      </c>
      <c r="C871" s="155" t="str">
        <v>2026-04-11 22:55 PDT</v>
      </c>
      <c r="D871" s="155" t="str">
        <v>2026-04-11</v>
      </c>
      <c r="E871" s="155" t="str">
        <v>April</v>
      </c>
      <c r="F871" s="154" t="str">
        <v>Accepted</v>
      </c>
      <c r="G871" s="155" t="str">
        <v>280</v>
      </c>
      <c r="H871" s="153" t="n">
        <v>280</v>
      </c>
      <c r="I871" s="155" t="str">
        <v>W</v>
      </c>
      <c r="J871" s="153" t="n">
        <v>100</v>
      </c>
      <c r="K871" s="155" t="str">
        <v>E</v>
      </c>
      <c r="L871" s="153" t="n">
        <v>16</v>
      </c>
      <c r="M871" s="153" t="n">
        <f>IF(F871="Accepted",L871*1.150779448,"")</f>
        <v>18.412471168</v>
      </c>
      <c r="N871" s="163"/>
      <c r="O871" s="163"/>
      <c r="P871" s="163" t="str">
        <f>IF(F871&lt;&gt;"Accepted","",IF(AND(N871="",O871=""),"",MAX(N871,O871)*1.150779448))</f>
      </c>
      <c r="Q871" s="175" t="str">
        <v>KEDW 120555Z AUTO 28016KT 10SM CLR 12/05 A2989 RMK AO2 SLP112 T01200047 10203 20120 50004 $</v>
      </c>
    </row>
    <row r="872" hidden="0">
      <c r="A872" s="150" t="str">
        <v>2026-04-12 06:00 UTC</v>
      </c>
      <c r="B872" s="155" t="str">
        <v>2026-04-12 06:55 UTC</v>
      </c>
      <c r="C872" s="155" t="str">
        <v>2026-04-11 23:55 PDT</v>
      </c>
      <c r="D872" s="155" t="str">
        <v>2026-04-11</v>
      </c>
      <c r="E872" s="155" t="str">
        <v>April</v>
      </c>
      <c r="F872" s="154" t="str">
        <v>Accepted</v>
      </c>
      <c r="G872" s="155" t="str">
        <v>250</v>
      </c>
      <c r="H872" s="153" t="n">
        <v>250</v>
      </c>
      <c r="I872" s="155" t="str">
        <v>W</v>
      </c>
      <c r="J872" s="153" t="n">
        <v>70</v>
      </c>
      <c r="K872" s="155" t="str">
        <v>E</v>
      </c>
      <c r="L872" s="153" t="n">
        <v>20</v>
      </c>
      <c r="M872" s="153" t="n">
        <f>IF(F872="Accepted",L872*1.150779448,"")</f>
        <v>23.01558896</v>
      </c>
      <c r="N872" s="163"/>
      <c r="O872" s="163"/>
      <c r="P872" s="163" t="str">
        <f>IF(F872&lt;&gt;"Accepted","",IF(AND(N872="",O872=""),"",MAX(N872,O872)*1.150779448))</f>
      </c>
      <c r="Q872" s="175" t="str">
        <v>KEDW 120655Z AUTO 25020KT 10SM CLR 12/05 A2988 RMK AO2 SLP107 T01170051 $</v>
      </c>
    </row>
    <row r="873" hidden="0">
      <c r="A873" s="150" t="str">
        <v>2026-04-12 07:00 UTC</v>
      </c>
      <c r="B873" s="155" t="str">
        <v>2026-04-12 07:55 UTC</v>
      </c>
      <c r="C873" s="155" t="str">
        <v>2026-04-12 00:55 PDT</v>
      </c>
      <c r="D873" s="155" t="str">
        <v>2026-04-12</v>
      </c>
      <c r="E873" s="155" t="str">
        <v>April</v>
      </c>
      <c r="F873" s="154" t="str">
        <v>Accepted</v>
      </c>
      <c r="G873" s="155" t="str">
        <v>230</v>
      </c>
      <c r="H873" s="153" t="n">
        <v>230</v>
      </c>
      <c r="I873" s="155" t="str">
        <v>SW</v>
      </c>
      <c r="J873" s="153" t="n">
        <v>50</v>
      </c>
      <c r="K873" s="155" t="str">
        <v>NE</v>
      </c>
      <c r="L873" s="153" t="n">
        <v>24</v>
      </c>
      <c r="M873" s="153" t="n">
        <f>IF(F873="Accepted",L873*1.150779448,"")</f>
        <v>27.618706752</v>
      </c>
      <c r="N873" s="153" t="n">
        <v>29</v>
      </c>
      <c r="O873" s="153" t="n">
        <v>33</v>
      </c>
      <c r="P873" s="153" t="n">
        <f>IF(F873&lt;&gt;"Accepted","",IF(AND(N873="",O873=""),"",MAX(N873,O873)*1.150779448))</f>
        <v>37.975721784</v>
      </c>
      <c r="Q873" s="175" t="str">
        <v>KEDW 120755Z AUTO 23024G29KT 10SM CLR 12/04 A2987 RMK AO2 PK WND 23033/21 SLP103 T01160041 402120088 $</v>
      </c>
    </row>
    <row r="874" hidden="0">
      <c r="A874" s="150" t="str">
        <v>2026-04-12 08:00 UTC</v>
      </c>
      <c r="B874" s="155" t="str">
        <v>2026-04-12 08:55 UTC</v>
      </c>
      <c r="C874" s="155" t="str">
        <v>2026-04-12 01:55 PDT</v>
      </c>
      <c r="D874" s="155" t="str">
        <v>2026-04-12</v>
      </c>
      <c r="E874" s="155" t="str">
        <v>April</v>
      </c>
      <c r="F874" s="154" t="str">
        <v>Accepted</v>
      </c>
      <c r="G874" s="155" t="str">
        <v>210</v>
      </c>
      <c r="H874" s="153" t="n">
        <v>210</v>
      </c>
      <c r="I874" s="155" t="str">
        <v>SW</v>
      </c>
      <c r="J874" s="153" t="n">
        <v>30</v>
      </c>
      <c r="K874" s="155" t="str">
        <v>NE</v>
      </c>
      <c r="L874" s="153" t="n">
        <v>21</v>
      </c>
      <c r="M874" s="153" t="n">
        <f>IF(F874="Accepted",L874*1.150779448,"")</f>
        <v>24.166368408</v>
      </c>
      <c r="N874" s="163"/>
      <c r="O874" s="153" t="n">
        <v>32</v>
      </c>
      <c r="P874" s="153" t="n">
        <f>IF(F874&lt;&gt;"Accepted","",IF(AND(N874="",O874=""),"",MAX(N874,O874)*1.150779448))</f>
        <v>36.824942336</v>
      </c>
      <c r="Q874" s="175" t="str">
        <v>KEDW 120855Z AUTO 21021KT 10SM FEW039 12/04 A2987 RMK AO2 PK WND 23032/0755 SLP103 T01170044 55006 $</v>
      </c>
    </row>
    <row r="875" hidden="0">
      <c r="A875" s="150" t="str">
        <v>2026-04-12 09:00 UTC</v>
      </c>
      <c r="B875" s="155" t="str">
        <v>2026-04-12 09:55 UTC</v>
      </c>
      <c r="C875" s="155" t="str">
        <v>2026-04-12 02:55 PDT</v>
      </c>
      <c r="D875" s="155" t="str">
        <v>2026-04-12</v>
      </c>
      <c r="E875" s="155" t="str">
        <v>April</v>
      </c>
      <c r="F875" s="154" t="str">
        <v>Accepted</v>
      </c>
      <c r="G875" s="155" t="str">
        <v>310</v>
      </c>
      <c r="H875" s="153" t="n">
        <v>310</v>
      </c>
      <c r="I875" s="155" t="str">
        <v>NW</v>
      </c>
      <c r="J875" s="153" t="n">
        <v>130</v>
      </c>
      <c r="K875" s="155" t="str">
        <v>SE</v>
      </c>
      <c r="L875" s="153" t="n">
        <v>5</v>
      </c>
      <c r="M875" s="153" t="n">
        <f>IF(F875="Accepted",L875*1.150779448,"")</f>
        <v>5.75389724</v>
      </c>
      <c r="N875" s="163"/>
      <c r="O875" s="163"/>
      <c r="P875" s="163" t="str">
        <f>IF(F875&lt;&gt;"Accepted","",IF(AND(N875="",O875=""),"",MAX(N875,O875)*1.150779448))</f>
      </c>
      <c r="Q875" s="175" t="str">
        <v>KEDW 120955Z AUTO 31005KT 10SM SCT050 11/05 A2987 RMK AO2 SLP103 T01080051 $</v>
      </c>
    </row>
    <row r="876" hidden="0">
      <c r="A876" s="150" t="str">
        <v>2026-04-12 10:00 UTC</v>
      </c>
      <c r="B876" s="155" t="str">
        <v>2026-04-12 10:55 UTC</v>
      </c>
      <c r="C876" s="155" t="str">
        <v>2026-04-12 03:55 PDT</v>
      </c>
      <c r="D876" s="155" t="str">
        <v>2026-04-12</v>
      </c>
      <c r="E876" s="155" t="str">
        <v>April</v>
      </c>
      <c r="F876" s="154" t="str">
        <v>Accepted</v>
      </c>
      <c r="G876" s="155" t="str">
        <v>260</v>
      </c>
      <c r="H876" s="153" t="n">
        <v>260</v>
      </c>
      <c r="I876" s="155" t="str">
        <v>W</v>
      </c>
      <c r="J876" s="153" t="n">
        <v>80</v>
      </c>
      <c r="K876" s="155" t="str">
        <v>E</v>
      </c>
      <c r="L876" s="153" t="n">
        <v>5</v>
      </c>
      <c r="M876" s="153" t="n">
        <f>IF(F876="Accepted",L876*1.150779448,"")</f>
        <v>5.75389724</v>
      </c>
      <c r="N876" s="163"/>
      <c r="O876" s="163"/>
      <c r="P876" s="163" t="str">
        <f>IF(F876&lt;&gt;"Accepted","",IF(AND(N876="",O876=""),"",MAX(N876,O876)*1.150779448))</f>
      </c>
      <c r="Q876" s="175" t="str">
        <v>KEDW 121055Z AUTO 26005KT 10SM BKN035 OVC055 11/05 A2986 RMK AO2 SLP100 T01140048 $</v>
      </c>
    </row>
    <row r="877" hidden="0">
      <c r="A877" s="150" t="str">
        <v>2026-04-12 11:00 UTC</v>
      </c>
      <c r="B877" s="155" t="str">
        <v>2026-04-12 11:55 UTC</v>
      </c>
      <c r="C877" s="155" t="str">
        <v>2026-04-12 04:55 PDT</v>
      </c>
      <c r="D877" s="155" t="str">
        <v>2026-04-12</v>
      </c>
      <c r="E877" s="155" t="str">
        <v>April</v>
      </c>
      <c r="F877" s="154" t="str">
        <v>Accepted</v>
      </c>
      <c r="G877" s="155" t="str">
        <v>230</v>
      </c>
      <c r="H877" s="153" t="n">
        <v>230</v>
      </c>
      <c r="I877" s="155" t="str">
        <v>SW</v>
      </c>
      <c r="J877" s="153" t="n">
        <v>50</v>
      </c>
      <c r="K877" s="155" t="str">
        <v>NE</v>
      </c>
      <c r="L877" s="153" t="n">
        <v>9</v>
      </c>
      <c r="M877" s="153" t="n">
        <f>IF(F877="Accepted",L877*1.150779448,"")</f>
        <v>10.357015032</v>
      </c>
      <c r="N877" s="163"/>
      <c r="O877" s="163"/>
      <c r="P877" s="163" t="str">
        <f>IF(F877&lt;&gt;"Accepted","",IF(AND(N877="",O877=""),"",MAX(N877,O877)*1.150779448))</f>
      </c>
      <c r="Q877" s="175" t="str">
        <v>KEDW 121155Z AUTO 23009KT 10SM SCT033 OVC049 12/05 A2985 RMK AO2 SLP097 T01160052 10120 20108 57007 $</v>
      </c>
    </row>
    <row r="878" hidden="0">
      <c r="A878" s="150" t="str">
        <v>2026-04-12 12:00 UTC</v>
      </c>
      <c r="B878" s="155" t="str">
        <v>2026-04-12 12:55 UTC</v>
      </c>
      <c r="C878" s="155" t="str">
        <v>2026-04-12 05:55 PDT</v>
      </c>
      <c r="D878" s="155" t="str">
        <v>2026-04-12</v>
      </c>
      <c r="E878" s="155" t="str">
        <v>April</v>
      </c>
      <c r="F878" s="154" t="str">
        <v>Accepted</v>
      </c>
      <c r="G878" s="155" t="str">
        <v>220</v>
      </c>
      <c r="H878" s="153" t="n">
        <v>220</v>
      </c>
      <c r="I878" s="155" t="str">
        <v>SW</v>
      </c>
      <c r="J878" s="153" t="n">
        <v>40</v>
      </c>
      <c r="K878" s="155" t="str">
        <v>NE</v>
      </c>
      <c r="L878" s="153" t="n">
        <v>11</v>
      </c>
      <c r="M878" s="153" t="n">
        <f>IF(F878="Accepted",L878*1.150779448,"")</f>
        <v>12.658573928</v>
      </c>
      <c r="N878" s="163"/>
      <c r="O878" s="163"/>
      <c r="P878" s="163" t="str">
        <f>IF(F878&lt;&gt;"Accepted","",IF(AND(N878="",O878=""),"",MAX(N878,O878)*1.150779448))</f>
      </c>
      <c r="Q878" s="175" t="str">
        <v>KEDW 121255Z AUTO 22011KT 10SM BKN042 12/06 A2984 RMK AO2 SLP093 T01170060 $</v>
      </c>
    </row>
    <row r="879" hidden="0">
      <c r="A879" s="150" t="str">
        <v>2026-04-12 13:00 UTC</v>
      </c>
      <c r="B879" s="155" t="str">
        <v>2026-04-12 13:55 UTC</v>
      </c>
      <c r="C879" s="155" t="str">
        <v>2026-04-12 06:55 PDT</v>
      </c>
      <c r="D879" s="155" t="str">
        <v>2026-04-12</v>
      </c>
      <c r="E879" s="155" t="str">
        <v>April</v>
      </c>
      <c r="F879" s="154" t="str">
        <v>Accepted</v>
      </c>
      <c r="G879" s="155" t="str">
        <v>230</v>
      </c>
      <c r="H879" s="153" t="n">
        <v>230</v>
      </c>
      <c r="I879" s="155" t="str">
        <v>SW</v>
      </c>
      <c r="J879" s="153" t="n">
        <v>50</v>
      </c>
      <c r="K879" s="155" t="str">
        <v>NE</v>
      </c>
      <c r="L879" s="153" t="n">
        <v>9</v>
      </c>
      <c r="M879" s="153" t="n">
        <f>IF(F879="Accepted",L879*1.150779448,"")</f>
        <v>10.357015032</v>
      </c>
      <c r="N879" s="163"/>
      <c r="O879" s="163"/>
      <c r="P879" s="163" t="str">
        <f>IF(F879&lt;&gt;"Accepted","",IF(AND(N879="",O879=""),"",MAX(N879,O879)*1.150779448))</f>
      </c>
      <c r="Q879" s="175" t="str">
        <v>KEDW 121355Z AUTO 23009KT 10SM -RA SCT029 OVC037 12/07 A2987 RMK AO2 RAE1255RAB47 SLP106 P0000 T01200071 $</v>
      </c>
    </row>
    <row r="880" hidden="0">
      <c r="A880" s="150" t="str">
        <v>2026-04-12 14:00 UTC</v>
      </c>
      <c r="B880" s="155" t="str">
        <v>2026-04-12 14:28 UTC</v>
      </c>
      <c r="C880" s="155" t="str">
        <v>2026-04-12 07:28 PDT</v>
      </c>
      <c r="D880" s="155" t="str">
        <v>2026-04-12</v>
      </c>
      <c r="E880" s="155" t="str">
        <v>April</v>
      </c>
      <c r="F880" s="154" t="str">
        <v>Accepted</v>
      </c>
      <c r="G880" s="155" t="str">
        <v>260</v>
      </c>
      <c r="H880" s="153" t="n">
        <v>260</v>
      </c>
      <c r="I880" s="155" t="str">
        <v>W</v>
      </c>
      <c r="J880" s="153" t="n">
        <v>80</v>
      </c>
      <c r="K880" s="155" t="str">
        <v>E</v>
      </c>
      <c r="L880" s="153" t="n">
        <v>10</v>
      </c>
      <c r="M880" s="153" t="n">
        <f>IF(F880="Accepted",L880*1.150779448,"")</f>
        <v>11.50779448</v>
      </c>
      <c r="N880" s="163"/>
      <c r="O880" s="163"/>
      <c r="P880" s="163" t="str">
        <f>IF(F880&lt;&gt;"Accepted","",IF(AND(N880="",O880=""),"",MAX(N880,O880)*1.150779448))</f>
      </c>
      <c r="Q880" s="175" t="str">
        <v>KEDW 121428Z AUTO 26010KT 10SM -RA FEW031 OVC042 12/08 A2988 RMK AO2 RAB1355E01RAB28 SLP110 $</v>
      </c>
    </row>
    <row r="881" hidden="0">
      <c r="A881" s="150" t="str">
        <v>2026-04-12 15:00 UTC</v>
      </c>
      <c r="B881" s="155" t="str">
        <v>2026-04-12 15:55 UTC</v>
      </c>
      <c r="C881" s="155" t="str">
        <v>2026-04-12 08:55 PDT</v>
      </c>
      <c r="D881" s="155" t="str">
        <v>2026-04-12</v>
      </c>
      <c r="E881" s="155" t="str">
        <v>April</v>
      </c>
      <c r="F881" s="154" t="str">
        <v>Accepted</v>
      </c>
      <c r="G881" s="155" t="str">
        <v>220</v>
      </c>
      <c r="H881" s="153" t="n">
        <v>220</v>
      </c>
      <c r="I881" s="155" t="str">
        <v>SW</v>
      </c>
      <c r="J881" s="153" t="n">
        <v>40</v>
      </c>
      <c r="K881" s="155" t="str">
        <v>NE</v>
      </c>
      <c r="L881" s="153" t="n">
        <v>9</v>
      </c>
      <c r="M881" s="153" t="n">
        <f>IF(F881="Accepted",L881*1.150779448,"")</f>
        <v>10.357015032</v>
      </c>
      <c r="N881" s="163"/>
      <c r="O881" s="163"/>
      <c r="P881" s="163" t="str">
        <f>IF(F881&lt;&gt;"Accepted","",IF(AND(N881="",O881=""),"",MAX(N881,O881)*1.150779448))</f>
      </c>
      <c r="Q881" s="175" t="str">
        <v>KEDW 121555Z AUTO 22009KT 10SM FEW017 SCT043 OVC050 13/09 A2990 RMK AO2 RAB1455E08RAB40E52 SLP118 P0000 T01260094 $</v>
      </c>
    </row>
    <row r="882" hidden="0">
      <c r="A882" s="150" t="str">
        <v>2026-04-12 17:00 UTC</v>
      </c>
      <c r="B882" s="155" t="str">
        <v>2026-04-12 17:55 UTC</v>
      </c>
      <c r="C882" s="155" t="str">
        <v>2026-04-12 10:55 PDT</v>
      </c>
      <c r="D882" s="155" t="str">
        <v>2026-04-12</v>
      </c>
      <c r="E882" s="155" t="str">
        <v>April</v>
      </c>
      <c r="F882" s="154" t="str">
        <v>Accepted</v>
      </c>
      <c r="G882" s="155" t="str">
        <v>230</v>
      </c>
      <c r="H882" s="153" t="n">
        <v>230</v>
      </c>
      <c r="I882" s="155" t="str">
        <v>SW</v>
      </c>
      <c r="J882" s="153" t="n">
        <v>50</v>
      </c>
      <c r="K882" s="155" t="str">
        <v>NE</v>
      </c>
      <c r="L882" s="153" t="n">
        <v>20</v>
      </c>
      <c r="M882" s="153" t="n">
        <f>IF(F882="Accepted",L882*1.150779448,"")</f>
        <v>23.01558896</v>
      </c>
      <c r="N882" s="153" t="n">
        <v>28</v>
      </c>
      <c r="O882" s="153" t="n">
        <v>30</v>
      </c>
      <c r="P882" s="153" t="n">
        <f>IF(F882&lt;&gt;"Accepted","",IF(AND(N882="",O882=""),"",MAX(N882,O882)*1.150779448))</f>
        <v>34.523383439999996</v>
      </c>
      <c r="Q882" s="175" t="str">
        <v>KEDW 121755Z 23020G28KT 40SM FEW030 BKN060 16/05 A2992 RMK AO2A PK WND 24030/22 SLP124 60001 T01580045 10162 20112 52007</v>
      </c>
    </row>
    <row r="883" hidden="0">
      <c r="A883" s="150" t="str">
        <v>2026-04-12 18:00 UTC</v>
      </c>
      <c r="B883" s="155" t="str">
        <v>2026-04-12 18:10 UTC</v>
      </c>
      <c r="C883" s="155" t="str">
        <v>2026-04-12 11:10 PDT</v>
      </c>
      <c r="D883" s="155" t="str">
        <v>2026-04-12</v>
      </c>
      <c r="E883" s="155" t="str">
        <v>April</v>
      </c>
      <c r="F883" s="154" t="str">
        <v>Accepted</v>
      </c>
      <c r="G883" s="155" t="str">
        <v>230</v>
      </c>
      <c r="H883" s="153" t="n">
        <v>230</v>
      </c>
      <c r="I883" s="155" t="str">
        <v>SW</v>
      </c>
      <c r="J883" s="153" t="n">
        <v>50</v>
      </c>
      <c r="K883" s="155" t="str">
        <v>NE</v>
      </c>
      <c r="L883" s="153" t="n">
        <v>21</v>
      </c>
      <c r="M883" s="153" t="n">
        <f>IF(F883="Accepted",L883*1.150779448,"")</f>
        <v>24.166368408</v>
      </c>
      <c r="N883" s="153" t="n">
        <v>28</v>
      </c>
      <c r="O883" s="163"/>
      <c r="P883" s="153" t="n">
        <f>IF(F883&lt;&gt;"Accepted","",IF(AND(N883="",O883=""),"",MAX(N883,O883)*1.150779448))</f>
        <v>32.221824544</v>
      </c>
      <c r="Q883" s="175" t="str">
        <v>KEDW 121810Z COR 23021G28KT 40SM FEW030 BKN060 17/05 A2992 RMK AO2A SLP122 COR 1823</v>
      </c>
    </row>
    <row r="884" hidden="0">
      <c r="A884" s="150" t="str">
        <v>2026-04-12 19:00 UTC</v>
      </c>
      <c r="B884" s="155" t="str">
        <v>2026-04-12 19:55 UTC</v>
      </c>
      <c r="C884" s="155" t="str">
        <v>2026-04-12 12:55 PDT</v>
      </c>
      <c r="D884" s="155" t="str">
        <v>2026-04-12</v>
      </c>
      <c r="E884" s="155" t="str">
        <v>April</v>
      </c>
      <c r="F884" s="154" t="str">
        <v>Accepted</v>
      </c>
      <c r="G884" s="155" t="str">
        <v>220</v>
      </c>
      <c r="H884" s="153" t="n">
        <v>220</v>
      </c>
      <c r="I884" s="155" t="str">
        <v>SW</v>
      </c>
      <c r="J884" s="153" t="n">
        <v>40</v>
      </c>
      <c r="K884" s="155" t="str">
        <v>NE</v>
      </c>
      <c r="L884" s="153" t="n">
        <v>22</v>
      </c>
      <c r="M884" s="153" t="n">
        <f>IF(F884="Accepted",L884*1.150779448,"")</f>
        <v>25.317147856</v>
      </c>
      <c r="N884" s="153" t="n">
        <v>28</v>
      </c>
      <c r="O884" s="153" t="n">
        <v>33</v>
      </c>
      <c r="P884" s="153" t="n">
        <f>IF(F884&lt;&gt;"Accepted","",IF(AND(N884="",O884=""),"",MAX(N884,O884)*1.150779448))</f>
        <v>37.975721784</v>
      </c>
      <c r="Q884" s="175" t="str">
        <v>KEDW 121955Z 22022G28KT 40SM FEW030 BKN060 17/05 A2991 RMK AO2A PK WND 22033/11 SLP120 T01680045</v>
      </c>
    </row>
    <row r="885" hidden="0">
      <c r="A885" s="150" t="str">
        <v>2026-04-12 20:00 UTC</v>
      </c>
      <c r="B885" s="155" t="str">
        <v>2026-04-12 20:25 UTC</v>
      </c>
      <c r="C885" s="155" t="str">
        <v>2026-04-12 13:25 PDT</v>
      </c>
      <c r="D885" s="155" t="str">
        <v>2026-04-12</v>
      </c>
      <c r="E885" s="155" t="str">
        <v>April</v>
      </c>
      <c r="F885" s="154" t="str">
        <v>Accepted</v>
      </c>
      <c r="G885" s="155" t="str">
        <v>210</v>
      </c>
      <c r="H885" s="153" t="n">
        <v>210</v>
      </c>
      <c r="I885" s="155" t="str">
        <v>SW</v>
      </c>
      <c r="J885" s="153" t="n">
        <v>30</v>
      </c>
      <c r="K885" s="155" t="str">
        <v>NE</v>
      </c>
      <c r="L885" s="153" t="n">
        <v>22</v>
      </c>
      <c r="M885" s="153" t="n">
        <f>IF(F885="Accepted",L885*1.150779448,"")</f>
        <v>25.317147856</v>
      </c>
      <c r="N885" s="153" t="n">
        <v>29</v>
      </c>
      <c r="O885" s="163"/>
      <c r="P885" s="153" t="n">
        <f>IF(F885&lt;&gt;"Accepted","",IF(AND(N885="",O885=""),"",MAX(N885,O885)*1.150779448))</f>
        <v>33.372603992</v>
      </c>
      <c r="Q885" s="175" t="str">
        <v>KEDW 122025Z AUTO 21022G29KT 10SM FEW041 FEW050 17/04 A2990 RMK AO2 SLP117 $</v>
      </c>
    </row>
    <row r="886" hidden="0">
      <c r="A886" s="150" t="str">
        <v>2026-04-12 21:00 UTC</v>
      </c>
      <c r="B886" s="155" t="str">
        <v>2026-04-12 21:55 UTC</v>
      </c>
      <c r="C886" s="155" t="str">
        <v>2026-04-12 14:55 PDT</v>
      </c>
      <c r="D886" s="155" t="str">
        <v>2026-04-12</v>
      </c>
      <c r="E886" s="155" t="str">
        <v>April</v>
      </c>
      <c r="F886" s="154" t="str">
        <v>Accepted</v>
      </c>
      <c r="G886" s="155" t="str">
        <v>220</v>
      </c>
      <c r="H886" s="153" t="n">
        <v>220</v>
      </c>
      <c r="I886" s="155" t="str">
        <v>SW</v>
      </c>
      <c r="J886" s="153" t="n">
        <v>40</v>
      </c>
      <c r="K886" s="155" t="str">
        <v>NE</v>
      </c>
      <c r="L886" s="153" t="n">
        <v>25</v>
      </c>
      <c r="M886" s="153" t="n">
        <f>IF(F886="Accepted",L886*1.150779448,"")</f>
        <v>28.7694862</v>
      </c>
      <c r="N886" s="153" t="n">
        <v>31</v>
      </c>
      <c r="O886" s="153" t="n">
        <v>34</v>
      </c>
      <c r="P886" s="153" t="n">
        <f>IF(F886&lt;&gt;"Accepted","",IF(AND(N886="",O886=""),"",MAX(N886,O886)*1.150779448))</f>
        <v>39.126501232</v>
      </c>
      <c r="Q886" s="175" t="str">
        <v>KEDW 122155Z 22025G31KT 40SM SCT040 19/M05 A2989 RMK AO2A PK WND 22034/10 SLP112 T01891046</v>
      </c>
    </row>
    <row r="887" hidden="0">
      <c r="A887" s="150" t="str">
        <v>2026-04-13 02:00 UTC</v>
      </c>
      <c r="B887" s="155" t="str">
        <v>2026-04-13 02:55 UTC</v>
      </c>
      <c r="C887" s="155" t="str">
        <v>2026-04-12 19:55 PDT</v>
      </c>
      <c r="D887" s="155" t="str">
        <v>2026-04-12</v>
      </c>
      <c r="E887" s="155" t="str">
        <v>April</v>
      </c>
      <c r="F887" s="154" t="str">
        <v>Accepted</v>
      </c>
      <c r="G887" s="155" t="str">
        <v>230</v>
      </c>
      <c r="H887" s="153" t="n">
        <v>230</v>
      </c>
      <c r="I887" s="155" t="str">
        <v>SW</v>
      </c>
      <c r="J887" s="153" t="n">
        <v>50</v>
      </c>
      <c r="K887" s="155" t="str">
        <v>NE</v>
      </c>
      <c r="L887" s="153" t="n">
        <v>13</v>
      </c>
      <c r="M887" s="153" t="n">
        <f>IF(F887="Accepted",L887*1.150779448,"")</f>
        <v>14.960132824</v>
      </c>
      <c r="N887" s="153" t="n">
        <v>22</v>
      </c>
      <c r="O887" s="163"/>
      <c r="P887" s="153" t="n">
        <f>IF(F887&lt;&gt;"Accepted","",IF(AND(N887="",O887=""),"",MAX(N887,O887)*1.150779448))</f>
        <v>25.317147856</v>
      </c>
      <c r="Q887" s="175" t="str">
        <v>KEDW 130255Z AUTO 23013G22KT 10SM FEW048 13/03 A2992 RMK AO2 SLP126 T01330025 52013 $</v>
      </c>
    </row>
    <row r="888" hidden="0">
      <c r="A888" s="150" t="str">
        <v>2026-04-13 03:00 UTC</v>
      </c>
      <c r="B888" s="155" t="str">
        <v>2026-04-13 03:55 UTC</v>
      </c>
      <c r="C888" s="155" t="str">
        <v>2026-04-12 20:55 PDT</v>
      </c>
      <c r="D888" s="155" t="str">
        <v>2026-04-12</v>
      </c>
      <c r="E888" s="155" t="str">
        <v>April</v>
      </c>
      <c r="F888" s="154" t="str">
        <v>Accepted</v>
      </c>
      <c r="G888" s="155" t="str">
        <v>240</v>
      </c>
      <c r="H888" s="153" t="n">
        <v>240</v>
      </c>
      <c r="I888" s="155" t="str">
        <v>SW</v>
      </c>
      <c r="J888" s="153" t="n">
        <v>60</v>
      </c>
      <c r="K888" s="155" t="str">
        <v>NE</v>
      </c>
      <c r="L888" s="153" t="n">
        <v>13</v>
      </c>
      <c r="M888" s="153" t="n">
        <f>IF(F888="Accepted",L888*1.150779448,"")</f>
        <v>14.960132824</v>
      </c>
      <c r="N888" s="163"/>
      <c r="O888" s="163"/>
      <c r="P888" s="163" t="str">
        <f>IF(F888&lt;&gt;"Accepted","",IF(AND(N888="",O888=""),"",MAX(N888,O888)*1.150779448))</f>
      </c>
      <c r="Q888" s="175" t="str">
        <v>KEDW 130355Z AUTO 24013KT 10SM OVC050 12/03 A2994 RMK AO2 SLP133 T01230033 $</v>
      </c>
    </row>
    <row r="889" hidden="0">
      <c r="A889" s="150" t="str">
        <v>2026-04-13 04:00 UTC</v>
      </c>
      <c r="B889" s="155" t="str">
        <v>2026-04-13 04:55 UTC</v>
      </c>
      <c r="C889" s="155" t="str">
        <v>2026-04-12 21:55 PDT</v>
      </c>
      <c r="D889" s="155" t="str">
        <v>2026-04-12</v>
      </c>
      <c r="E889" s="155" t="str">
        <v>April</v>
      </c>
      <c r="F889" s="154" t="str">
        <v>Accepted</v>
      </c>
      <c r="G889" s="155" t="str">
        <v>240</v>
      </c>
      <c r="H889" s="153" t="n">
        <v>240</v>
      </c>
      <c r="I889" s="155" t="str">
        <v>SW</v>
      </c>
      <c r="J889" s="153" t="n">
        <v>60</v>
      </c>
      <c r="K889" s="155" t="str">
        <v>NE</v>
      </c>
      <c r="L889" s="153" t="n">
        <v>11</v>
      </c>
      <c r="M889" s="153" t="n">
        <f>IF(F889="Accepted",L889*1.150779448,"")</f>
        <v>12.658573928</v>
      </c>
      <c r="N889" s="163"/>
      <c r="O889" s="163"/>
      <c r="P889" s="163" t="str">
        <f>IF(F889&lt;&gt;"Accepted","",IF(AND(N889="",O889=""),"",MAX(N889,O889)*1.150779448))</f>
      </c>
      <c r="Q889" s="175" t="str">
        <v>KEDW 130455Z AUTO 24011KT 10SM BKN050 11/03 A2997 RMK AO2 SLP142 T01110034 $</v>
      </c>
    </row>
    <row r="890" hidden="0">
      <c r="A890" s="150" t="str">
        <v>2026-04-13 05:00 UTC</v>
      </c>
      <c r="B890" s="155" t="str">
        <v>2026-04-13 05:55 UTC</v>
      </c>
      <c r="C890" s="155" t="str">
        <v>2026-04-12 22:55 PDT</v>
      </c>
      <c r="D890" s="155" t="str">
        <v>2026-04-12</v>
      </c>
      <c r="E890" s="155" t="str">
        <v>April</v>
      </c>
      <c r="F890" s="154" t="str">
        <v>Accepted</v>
      </c>
      <c r="G890" s="155" t="str">
        <v>230</v>
      </c>
      <c r="H890" s="153" t="n">
        <v>230</v>
      </c>
      <c r="I890" s="155" t="str">
        <v>SW</v>
      </c>
      <c r="J890" s="153" t="n">
        <v>50</v>
      </c>
      <c r="K890" s="155" t="str">
        <v>NE</v>
      </c>
      <c r="L890" s="153" t="n">
        <v>12</v>
      </c>
      <c r="M890" s="153" t="n">
        <f>IF(F890="Accepted",L890*1.150779448,"")</f>
        <v>13.809353376</v>
      </c>
      <c r="N890" s="163"/>
      <c r="O890" s="163"/>
      <c r="P890" s="163" t="str">
        <f>IF(F890&lt;&gt;"Accepted","",IF(AND(N890="",O890=""),"",MAX(N890,O890)*1.150779448))</f>
      </c>
      <c r="Q890" s="175" t="str">
        <v>KEDW 130555Z AUTO 23012KT 10SM BKN050 10/03 A2996 RMK AO2 SLP139 T01040032 10181 20104 50013 $</v>
      </c>
    </row>
    <row r="891" hidden="0">
      <c r="A891" s="150" t="str">
        <v>2026-04-13 06:00 UTC</v>
      </c>
      <c r="B891" s="155" t="str">
        <v>2026-04-13 06:55 UTC</v>
      </c>
      <c r="C891" s="155" t="str">
        <v>2026-04-12 23:55 PDT</v>
      </c>
      <c r="D891" s="155" t="str">
        <v>2026-04-12</v>
      </c>
      <c r="E891" s="155" t="str">
        <v>April</v>
      </c>
      <c r="F891" s="154" t="str">
        <v>Accepted</v>
      </c>
      <c r="G891" s="155" t="str">
        <v>230</v>
      </c>
      <c r="H891" s="153" t="n">
        <v>230</v>
      </c>
      <c r="I891" s="155" t="str">
        <v>SW</v>
      </c>
      <c r="J891" s="153" t="n">
        <v>50</v>
      </c>
      <c r="K891" s="155" t="str">
        <v>NE</v>
      </c>
      <c r="L891" s="153" t="n">
        <v>13</v>
      </c>
      <c r="M891" s="153" t="n">
        <f>IF(F891="Accepted",L891*1.150779448,"")</f>
        <v>14.960132824</v>
      </c>
      <c r="N891" s="163"/>
      <c r="O891" s="163"/>
      <c r="P891" s="163" t="str">
        <f>IF(F891&lt;&gt;"Accepted","",IF(AND(N891="",O891=""),"",MAX(N891,O891)*1.150779448))</f>
      </c>
      <c r="Q891" s="175" t="str">
        <v>KEDW 130655Z AUTO 23013KT 10SM FEW055 10/04 A2998 RMK AO2 SLP144 T01010040 $</v>
      </c>
    </row>
    <row r="892" hidden="0">
      <c r="A892" s="150" t="str">
        <v>2026-04-13 08:00 UTC</v>
      </c>
      <c r="B892" s="155" t="str">
        <v>2026-04-13 08:55 UTC</v>
      </c>
      <c r="C892" s="155" t="str">
        <v>2026-04-13 01:55 PDT</v>
      </c>
      <c r="D892" s="155" t="str">
        <v>2026-04-13</v>
      </c>
      <c r="E892" s="155" t="str">
        <v>April</v>
      </c>
      <c r="F892" s="154" t="str">
        <v>Accepted</v>
      </c>
      <c r="G892" s="155" t="str">
        <v>230</v>
      </c>
      <c r="H892" s="153" t="n">
        <v>230</v>
      </c>
      <c r="I892" s="155" t="str">
        <v>SW</v>
      </c>
      <c r="J892" s="153" t="n">
        <v>50</v>
      </c>
      <c r="K892" s="155" t="str">
        <v>NE</v>
      </c>
      <c r="L892" s="153" t="n">
        <v>9</v>
      </c>
      <c r="M892" s="153" t="n">
        <f>IF(F892="Accepted",L892*1.150779448,"")</f>
        <v>10.357015032</v>
      </c>
      <c r="N892" s="163"/>
      <c r="O892" s="163"/>
      <c r="P892" s="163" t="str">
        <f>IF(F892&lt;&gt;"Accepted","",IF(AND(N892="",O892=""),"",MAX(N892,O892)*1.150779448))</f>
      </c>
      <c r="Q892" s="175" t="str">
        <v>KEDW 130855Z AUTO 23009KT 10SM CLR 09/03 A2997 RMK AO2 SLP141 T00940029 50002 $</v>
      </c>
    </row>
    <row r="893" hidden="0">
      <c r="A893" s="150" t="str">
        <v>2026-04-13 09:00 UTC</v>
      </c>
      <c r="B893" s="155" t="str">
        <v>2026-04-13 09:55 UTC</v>
      </c>
      <c r="C893" s="155" t="str">
        <v>2026-04-13 02:55 PDT</v>
      </c>
      <c r="D893" s="155" t="str">
        <v>2026-04-13</v>
      </c>
      <c r="E893" s="155" t="str">
        <v>April</v>
      </c>
      <c r="F893" s="154" t="str">
        <v>Accepted</v>
      </c>
      <c r="G893" s="155" t="str">
        <v>230</v>
      </c>
      <c r="H893" s="153" t="n">
        <v>230</v>
      </c>
      <c r="I893" s="155" t="str">
        <v>SW</v>
      </c>
      <c r="J893" s="153" t="n">
        <v>50</v>
      </c>
      <c r="K893" s="155" t="str">
        <v>NE</v>
      </c>
      <c r="L893" s="153" t="n">
        <v>9</v>
      </c>
      <c r="M893" s="153" t="n">
        <f>IF(F893="Accepted",L893*1.150779448,"")</f>
        <v>10.357015032</v>
      </c>
      <c r="N893" s="163"/>
      <c r="O893" s="163"/>
      <c r="P893" s="163" t="str">
        <f>IF(F893&lt;&gt;"Accepted","",IF(AND(N893="",O893=""),"",MAX(N893,O893)*1.150779448))</f>
      </c>
      <c r="Q893" s="175" t="str">
        <v>KEDW 130955Z AUTO 23009KT 10SM OVC055 10/03 A2996 RMK AO2 SLP137 T00960031 $</v>
      </c>
    </row>
    <row r="894" hidden="0">
      <c r="A894" s="150" t="str">
        <v>2026-04-13 10:00 UTC</v>
      </c>
      <c r="B894" s="155" t="str">
        <v>2026-04-13 10:55 UTC</v>
      </c>
      <c r="C894" s="155" t="str">
        <v>2026-04-13 03:55 PDT</v>
      </c>
      <c r="D894" s="155" t="str">
        <v>2026-04-13</v>
      </c>
      <c r="E894" s="155" t="str">
        <v>April</v>
      </c>
      <c r="F894" s="154" t="str">
        <v>Accepted</v>
      </c>
      <c r="G894" s="155" t="str">
        <v>220</v>
      </c>
      <c r="H894" s="153" t="n">
        <v>220</v>
      </c>
      <c r="I894" s="155" t="str">
        <v>SW</v>
      </c>
      <c r="J894" s="153" t="n">
        <v>40</v>
      </c>
      <c r="K894" s="155" t="str">
        <v>NE</v>
      </c>
      <c r="L894" s="153" t="n">
        <v>10</v>
      </c>
      <c r="M894" s="153" t="n">
        <f>IF(F894="Accepted",L894*1.150779448,"")</f>
        <v>11.50779448</v>
      </c>
      <c r="N894" s="163"/>
      <c r="O894" s="163"/>
      <c r="P894" s="163" t="str">
        <f>IF(F894&lt;&gt;"Accepted","",IF(AND(N894="",O894=""),"",MAX(N894,O894)*1.150779448))</f>
      </c>
      <c r="Q894" s="175" t="str">
        <v>KEDW 131055Z AUTO 22010KT 10SM OVC060 10/04 A2996 RMK AO2 SLP137 T00950039 $</v>
      </c>
    </row>
    <row r="895" hidden="0">
      <c r="A895" s="150" t="str">
        <v>2026-04-13 11:00 UTC</v>
      </c>
      <c r="B895" s="155" t="str">
        <v>2026-04-13 11:55 UTC</v>
      </c>
      <c r="C895" s="155" t="str">
        <v>2026-04-13 04:55 PDT</v>
      </c>
      <c r="D895" s="155" t="str">
        <v>2026-04-13</v>
      </c>
      <c r="E895" s="155" t="str">
        <v>April</v>
      </c>
      <c r="F895" s="154" t="str">
        <v>Accepted</v>
      </c>
      <c r="G895" s="155" t="str">
        <v>250</v>
      </c>
      <c r="H895" s="153" t="n">
        <v>250</v>
      </c>
      <c r="I895" s="155" t="str">
        <v>W</v>
      </c>
      <c r="J895" s="153" t="n">
        <v>70</v>
      </c>
      <c r="K895" s="155" t="str">
        <v>E</v>
      </c>
      <c r="L895" s="153" t="n">
        <v>9</v>
      </c>
      <c r="M895" s="153" t="n">
        <f>IF(F895="Accepted",L895*1.150779448,"")</f>
        <v>10.357015032</v>
      </c>
      <c r="N895" s="163"/>
      <c r="O895" s="163"/>
      <c r="P895" s="163" t="str">
        <f>IF(F895&lt;&gt;"Accepted","",IF(AND(N895="",O895=""),"",MAX(N895,O895)*1.150779448))</f>
      </c>
      <c r="Q895" s="175" t="str">
        <v>KEDW 131155Z AUTO 25009KT 10SM OVC060 09/05 A2996 RMK AO2 SLP137 70001 T00910047 10104 20090 56003 $</v>
      </c>
    </row>
    <row r="896" hidden="0">
      <c r="A896" s="150" t="str">
        <v>2026-04-13 12:00 UTC</v>
      </c>
      <c r="B896" s="155" t="str">
        <v>2026-04-13 12:55 UTC</v>
      </c>
      <c r="C896" s="155" t="str">
        <v>2026-04-13 05:55 PDT</v>
      </c>
      <c r="D896" s="155" t="str">
        <v>2026-04-13</v>
      </c>
      <c r="E896" s="155" t="str">
        <v>April</v>
      </c>
      <c r="F896" s="154" t="str">
        <v>Accepted</v>
      </c>
      <c r="G896" s="155" t="str">
        <v>220</v>
      </c>
      <c r="H896" s="153" t="n">
        <v>220</v>
      </c>
      <c r="I896" s="155" t="str">
        <v>SW</v>
      </c>
      <c r="J896" s="153" t="n">
        <v>40</v>
      </c>
      <c r="K896" s="155" t="str">
        <v>NE</v>
      </c>
      <c r="L896" s="153" t="n">
        <v>10</v>
      </c>
      <c r="M896" s="153" t="n">
        <f>IF(F896="Accepted",L896*1.150779448,"")</f>
        <v>11.50779448</v>
      </c>
      <c r="N896" s="163"/>
      <c r="O896" s="163"/>
      <c r="P896" s="163" t="str">
        <f>IF(F896&lt;&gt;"Accepted","",IF(AND(N896="",O896=""),"",MAX(N896,O896)*1.150779448))</f>
      </c>
      <c r="Q896" s="175" t="str">
        <v>KEDW 131255Z 22010KT 40SM BKN060 09/05 A2996 RMK AO2A SLP139 T00940048</v>
      </c>
    </row>
    <row r="897" hidden="0">
      <c r="A897" s="150" t="str">
        <v>2026-04-13 14:00 UTC</v>
      </c>
      <c r="B897" s="155" t="str">
        <v>2026-04-13 14:10 UTC</v>
      </c>
      <c r="C897" s="155" t="str">
        <v>2026-04-13 07:10 PDT</v>
      </c>
      <c r="D897" s="155" t="str">
        <v>2026-04-13</v>
      </c>
      <c r="E897" s="155" t="str">
        <v>April</v>
      </c>
      <c r="F897" s="154" t="str">
        <v>Accepted</v>
      </c>
      <c r="G897" s="155" t="str">
        <v>250</v>
      </c>
      <c r="H897" s="153" t="n">
        <v>250</v>
      </c>
      <c r="I897" s="155" t="str">
        <v>W</v>
      </c>
      <c r="J897" s="153" t="n">
        <v>70</v>
      </c>
      <c r="K897" s="155" t="str">
        <v>E</v>
      </c>
      <c r="L897" s="153" t="n">
        <v>7</v>
      </c>
      <c r="M897" s="153" t="n">
        <f>IF(F897="Accepted",L897*1.150779448,"")</f>
        <v>8.055456136</v>
      </c>
      <c r="N897" s="163"/>
      <c r="O897" s="163"/>
      <c r="P897" s="163" t="str">
        <f>IF(F897&lt;&gt;"Accepted","",IF(AND(N897="",O897=""),"",MAX(N897,O897)*1.150779448))</f>
      </c>
      <c r="Q897" s="175" t="str">
        <v>KEDW 131410Z AUTO 25007KT 10SM BKN065 10/05 A2997 RMK AO2 SLP144 $</v>
      </c>
    </row>
    <row r="898" hidden="0">
      <c r="A898" s="150" t="str">
        <v>2026-04-13 16:00 UTC</v>
      </c>
      <c r="B898" s="155" t="str">
        <v>2026-04-13 16:55 UTC</v>
      </c>
      <c r="C898" s="155" t="str">
        <v>2026-04-13 09:55 PDT</v>
      </c>
      <c r="D898" s="155" t="str">
        <v>2026-04-13</v>
      </c>
      <c r="E898" s="155" t="str">
        <v>April</v>
      </c>
      <c r="F898" s="154" t="str">
        <v>Accepted</v>
      </c>
      <c r="G898" s="155" t="str">
        <v>240</v>
      </c>
      <c r="H898" s="153" t="n">
        <v>240</v>
      </c>
      <c r="I898" s="155" t="str">
        <v>SW</v>
      </c>
      <c r="J898" s="153" t="n">
        <v>60</v>
      </c>
      <c r="K898" s="155" t="str">
        <v>NE</v>
      </c>
      <c r="L898" s="153" t="n">
        <v>15</v>
      </c>
      <c r="M898" s="153" t="n">
        <f>IF(F898="Accepted",L898*1.150779448,"")</f>
        <v>17.261691719999998</v>
      </c>
      <c r="N898" s="163"/>
      <c r="O898" s="163"/>
      <c r="P898" s="163" t="str">
        <f>IF(F898&lt;&gt;"Accepted","",IF(AND(N898="",O898=""),"",MAX(N898,O898)*1.150779448))</f>
      </c>
      <c r="Q898" s="175" t="str">
        <v>KEDW 131655Z 24015KT 50SM FEW030 FEW070 14/01 A2998 RMK AO2A SLP146 T01430005</v>
      </c>
    </row>
    <row r="899" hidden="0">
      <c r="A899" s="150" t="str">
        <v>2026-04-13 17:00 UTC</v>
      </c>
      <c r="B899" s="155" t="str">
        <v>2026-04-13 17:55 UTC</v>
      </c>
      <c r="C899" s="155" t="str">
        <v>2026-04-13 10:55 PDT</v>
      </c>
      <c r="D899" s="155" t="str">
        <v>2026-04-13</v>
      </c>
      <c r="E899" s="155" t="str">
        <v>April</v>
      </c>
      <c r="F899" s="154" t="str">
        <v>Accepted</v>
      </c>
      <c r="G899" s="155" t="str">
        <v>230</v>
      </c>
      <c r="H899" s="153" t="n">
        <v>230</v>
      </c>
      <c r="I899" s="155" t="str">
        <v>SW</v>
      </c>
      <c r="J899" s="153" t="n">
        <v>50</v>
      </c>
      <c r="K899" s="155" t="str">
        <v>NE</v>
      </c>
      <c r="L899" s="153" t="n">
        <v>18</v>
      </c>
      <c r="M899" s="153" t="n">
        <f>IF(F899="Accepted",L899*1.150779448,"")</f>
        <v>20.714030064</v>
      </c>
      <c r="N899" s="153" t="n">
        <v>25</v>
      </c>
      <c r="O899" s="153" t="n">
        <v>26</v>
      </c>
      <c r="P899" s="153" t="n">
        <f>IF(F899&lt;&gt;"Accepted","",IF(AND(N899="",O899=""),"",MAX(N899,O899)*1.150779448))</f>
        <v>29.920265648</v>
      </c>
      <c r="Q899" s="175" t="str">
        <v>KEDW 131755Z 23018G25KT 40SM SCT040 16/00 A2999 RMK AO2A PK WND 23026/36 SLP149 T01550001 10156 20089 52004</v>
      </c>
    </row>
    <row r="900" hidden="0">
      <c r="A900" s="150" t="str">
        <v>2026-04-13 18:00 UTC</v>
      </c>
      <c r="B900" s="155" t="str">
        <v>2026-04-13 18:55 UTC</v>
      </c>
      <c r="C900" s="155" t="str">
        <v>2026-04-13 11:55 PDT</v>
      </c>
      <c r="D900" s="155" t="str">
        <v>2026-04-13</v>
      </c>
      <c r="E900" s="155" t="str">
        <v>April</v>
      </c>
      <c r="F900" s="154" t="str">
        <v>Accepted</v>
      </c>
      <c r="G900" s="155" t="str">
        <v>230</v>
      </c>
      <c r="H900" s="153" t="n">
        <v>230</v>
      </c>
      <c r="I900" s="155" t="str">
        <v>SW</v>
      </c>
      <c r="J900" s="153" t="n">
        <v>50</v>
      </c>
      <c r="K900" s="155" t="str">
        <v>NE</v>
      </c>
      <c r="L900" s="153" t="n">
        <v>14</v>
      </c>
      <c r="M900" s="153" t="n">
        <f>IF(F900="Accepted",L900*1.150779448,"")</f>
        <v>16.110912272</v>
      </c>
      <c r="N900" s="153" t="n">
        <v>20</v>
      </c>
      <c r="O900" s="163"/>
      <c r="P900" s="153" t="n">
        <f>IF(F900&lt;&gt;"Accepted","",IF(AND(N900="",O900=""),"",MAX(N900,O900)*1.150779448))</f>
        <v>23.01558896</v>
      </c>
      <c r="Q900" s="175" t="str">
        <v>KEDW 131855Z 23014G20KT 40SM SCT060 16/00 A2998 RMK AO2A SLP146 T01580000</v>
      </c>
    </row>
    <row r="901" hidden="0">
      <c r="A901" s="150" t="str">
        <v>2026-04-13 19:00 UTC</v>
      </c>
      <c r="B901" s="155" t="str">
        <v>2026-04-13 19:14 UTC</v>
      </c>
      <c r="C901" s="155" t="str">
        <v>2026-04-13 12:14 PDT</v>
      </c>
      <c r="D901" s="155" t="str">
        <v>2026-04-13</v>
      </c>
      <c r="E901" s="155" t="str">
        <v>April</v>
      </c>
      <c r="F901" s="154" t="str">
        <v>Accepted</v>
      </c>
      <c r="G901" s="155" t="str">
        <v>250</v>
      </c>
      <c r="H901" s="153" t="n">
        <v>250</v>
      </c>
      <c r="I901" s="155" t="str">
        <v>W</v>
      </c>
      <c r="J901" s="153" t="n">
        <v>70</v>
      </c>
      <c r="K901" s="155" t="str">
        <v>E</v>
      </c>
      <c r="L901" s="153" t="n">
        <v>16</v>
      </c>
      <c r="M901" s="153" t="n">
        <f>IF(F901="Accepted",L901*1.150779448,"")</f>
        <v>18.412471168</v>
      </c>
      <c r="N901" s="153" t="n">
        <v>21</v>
      </c>
      <c r="O901" s="163"/>
      <c r="P901" s="153" t="n">
        <f>IF(F901&lt;&gt;"Accepted","",IF(AND(N901="",O901=""),"",MAX(N901,O901)*1.150779448))</f>
        <v>24.166368408</v>
      </c>
      <c r="Q901" s="175" t="str">
        <v>KEDW 131914Z COR 25016G21KT 40SM BKN060 15/00 A2998 RMK AO2A SLP146 COR 1932</v>
      </c>
    </row>
    <row r="902" hidden="0">
      <c r="A902" s="150" t="str">
        <v>2026-04-13 20:00 UTC</v>
      </c>
      <c r="B902" s="155" t="str">
        <v>2026-04-13 20:55 UTC</v>
      </c>
      <c r="C902" s="155" t="str">
        <v>2026-04-13 13:55 PDT</v>
      </c>
      <c r="D902" s="155" t="str">
        <v>2026-04-13</v>
      </c>
      <c r="E902" s="155" t="str">
        <v>April</v>
      </c>
      <c r="F902" s="154" t="str">
        <v>Accepted</v>
      </c>
      <c r="G902" s="155" t="str">
        <v>260</v>
      </c>
      <c r="H902" s="153" t="n">
        <v>260</v>
      </c>
      <c r="I902" s="155" t="str">
        <v>W</v>
      </c>
      <c r="J902" s="153" t="n">
        <v>80</v>
      </c>
      <c r="K902" s="155" t="str">
        <v>E</v>
      </c>
      <c r="L902" s="153" t="n">
        <v>17</v>
      </c>
      <c r="M902" s="153" t="n">
        <f>IF(F902="Accepted",L902*1.150779448,"")</f>
        <v>19.563250616</v>
      </c>
      <c r="N902" s="153" t="n">
        <v>25</v>
      </c>
      <c r="O902" s="163"/>
      <c r="P902" s="153" t="n">
        <f>IF(F902&lt;&gt;"Accepted","",IF(AND(N902="",O902=""),"",MAX(N902,O902)*1.150779448))</f>
        <v>28.7694862</v>
      </c>
      <c r="Q902" s="175" t="str">
        <v>KEDW 132055Z 26017G25KT 50SM SCT085 BKN120 17/M00 A2995 RMK AO2A SLP135 T01671001 58010</v>
      </c>
    </row>
    <row r="903" hidden="0">
      <c r="A903" s="150" t="str">
        <v>2026-04-13 21:00 UTC</v>
      </c>
      <c r="B903" s="155" t="str">
        <v>2026-04-13 21:55 UTC</v>
      </c>
      <c r="C903" s="155" t="str">
        <v>2026-04-13 14:55 PDT</v>
      </c>
      <c r="D903" s="155" t="str">
        <v>2026-04-13</v>
      </c>
      <c r="E903" s="155" t="str">
        <v>April</v>
      </c>
      <c r="F903" s="154" t="str">
        <v>Accepted</v>
      </c>
      <c r="G903" s="155" t="str">
        <v>300</v>
      </c>
      <c r="H903" s="153" t="n">
        <v>300</v>
      </c>
      <c r="I903" s="155" t="str">
        <v>NW</v>
      </c>
      <c r="J903" s="153" t="n">
        <v>120</v>
      </c>
      <c r="K903" s="155" t="str">
        <v>SE</v>
      </c>
      <c r="L903" s="153" t="n">
        <v>14</v>
      </c>
      <c r="M903" s="153" t="n">
        <f>IF(F903="Accepted",L903*1.150779448,"")</f>
        <v>16.110912272</v>
      </c>
      <c r="N903" s="153" t="n">
        <v>25</v>
      </c>
      <c r="O903" s="153" t="n">
        <v>27</v>
      </c>
      <c r="P903" s="153" t="n">
        <f>IF(F903&lt;&gt;"Accepted","",IF(AND(N903="",O903=""),"",MAX(N903,O903)*1.150779448))</f>
        <v>31.071045096</v>
      </c>
      <c r="Q903" s="175" t="str">
        <v>KEDW 132155Z 30014G25KT 40SM FEW085 SCT120 17/M01 A2994 RMK AO2A PK WND 30027/38 SLP132 T01721010</v>
      </c>
    </row>
    <row r="904" hidden="0">
      <c r="A904" s="150" t="str">
        <v>2026-04-13 22:00 UTC</v>
      </c>
      <c r="B904" s="155" t="str">
        <v>2026-04-13 22:55 UTC</v>
      </c>
      <c r="C904" s="155" t="str">
        <v>2026-04-13 15:55 PDT</v>
      </c>
      <c r="D904" s="155" t="str">
        <v>2026-04-13</v>
      </c>
      <c r="E904" s="155" t="str">
        <v>April</v>
      </c>
      <c r="F904" s="154" t="str">
        <v>Accepted</v>
      </c>
      <c r="G904" s="155" t="str">
        <v>280</v>
      </c>
      <c r="H904" s="153" t="n">
        <v>280</v>
      </c>
      <c r="I904" s="155" t="str">
        <v>W</v>
      </c>
      <c r="J904" s="153" t="n">
        <v>100</v>
      </c>
      <c r="K904" s="155" t="str">
        <v>E</v>
      </c>
      <c r="L904" s="153" t="n">
        <v>13</v>
      </c>
      <c r="M904" s="153" t="n">
        <f>IF(F904="Accepted",L904*1.150779448,"")</f>
        <v>14.960132824</v>
      </c>
      <c r="N904" s="163"/>
      <c r="O904" s="163"/>
      <c r="P904" s="163" t="str">
        <f>IF(F904&lt;&gt;"Accepted","",IF(AND(N904="",O904=""),"",MAX(N904,O904)*1.150779448))</f>
      </c>
      <c r="Q904" s="175" t="str">
        <v>KEDW 132255Z 28013KT 40SM SCT080 BKN120 17/M01 A2993 RMK AO2A SLP128 T01671010</v>
      </c>
    </row>
    <row r="905" hidden="0">
      <c r="A905" s="150" t="str">
        <v>2026-04-13 23:00 UTC</v>
      </c>
      <c r="B905" s="155" t="str">
        <v>2026-04-13 23:55 UTC</v>
      </c>
      <c r="C905" s="155" t="str">
        <v>2026-04-13 16:55 PDT</v>
      </c>
      <c r="D905" s="155" t="str">
        <v>2026-04-13</v>
      </c>
      <c r="E905" s="155" t="str">
        <v>April</v>
      </c>
      <c r="F905" s="154" t="str">
        <v>Accepted</v>
      </c>
      <c r="G905" s="155" t="str">
        <v>260</v>
      </c>
      <c r="H905" s="153" t="n">
        <v>260</v>
      </c>
      <c r="I905" s="155" t="str">
        <v>W</v>
      </c>
      <c r="J905" s="153" t="n">
        <v>80</v>
      </c>
      <c r="K905" s="155" t="str">
        <v>E</v>
      </c>
      <c r="L905" s="153" t="n">
        <v>16</v>
      </c>
      <c r="M905" s="153" t="n">
        <f>IF(F905="Accepted",L905*1.150779448,"")</f>
        <v>18.412471168</v>
      </c>
      <c r="N905" s="153" t="n">
        <v>20</v>
      </c>
      <c r="O905" s="153" t="n">
        <v>27</v>
      </c>
      <c r="P905" s="153" t="n">
        <f>IF(F905&lt;&gt;"Accepted","",IF(AND(N905="",O905=""),"",MAX(N905,O905)*1.150779448))</f>
        <v>31.071045096</v>
      </c>
      <c r="Q905" s="175" t="str">
        <v>KEDW 132355Z 26016G20KT 40SM FEW085 SCT120 17/M01 A2993 RMK AO2A PK WND 28027/15 SLP128 T01651007 10172 20146 57007</v>
      </c>
    </row>
    <row r="906" hidden="0">
      <c r="A906" s="150" t="str">
        <v>2026-04-14 00:00 UTC</v>
      </c>
      <c r="B906" s="155" t="str">
        <v>2026-04-14 00:55 UTC</v>
      </c>
      <c r="C906" s="155" t="str">
        <v>2026-04-13 17:55 PDT</v>
      </c>
      <c r="D906" s="155" t="str">
        <v>2026-04-13</v>
      </c>
      <c r="E906" s="155" t="str">
        <v>April</v>
      </c>
      <c r="F906" s="154" t="str">
        <v>Accepted</v>
      </c>
      <c r="G906" s="155" t="str">
        <v>280</v>
      </c>
      <c r="H906" s="153" t="n">
        <v>280</v>
      </c>
      <c r="I906" s="155" t="str">
        <v>W</v>
      </c>
      <c r="J906" s="153" t="n">
        <v>100</v>
      </c>
      <c r="K906" s="155" t="str">
        <v>E</v>
      </c>
      <c r="L906" s="153" t="n">
        <v>18</v>
      </c>
      <c r="M906" s="153" t="n">
        <f>IF(F906="Accepted",L906*1.150779448,"")</f>
        <v>20.714030064</v>
      </c>
      <c r="N906" s="153" t="n">
        <v>22</v>
      </c>
      <c r="O906" s="163"/>
      <c r="P906" s="153" t="n">
        <f>IF(F906&lt;&gt;"Accepted","",IF(AND(N906="",O906=""),"",MAX(N906,O906)*1.150779448))</f>
        <v>25.317147856</v>
      </c>
      <c r="Q906" s="175" t="str">
        <v>KEDW 140055Z 28018G22KT 40SM FEW060 SCT120 16/M00 A2993 RMK AO2A SLP128 T01581004</v>
      </c>
    </row>
    <row r="907" hidden="0">
      <c r="A907" s="150" t="str">
        <v>2026-04-14 02:00 UTC</v>
      </c>
      <c r="B907" s="155" t="str">
        <v>2026-04-14 02:55 UTC</v>
      </c>
      <c r="C907" s="155" t="str">
        <v>2026-04-13 19:55 PDT</v>
      </c>
      <c r="D907" s="155" t="str">
        <v>2026-04-13</v>
      </c>
      <c r="E907" s="155" t="str">
        <v>April</v>
      </c>
      <c r="F907" s="154" t="str">
        <v>Accepted</v>
      </c>
      <c r="G907" s="155" t="str">
        <v>250</v>
      </c>
      <c r="H907" s="153" t="n">
        <v>250</v>
      </c>
      <c r="I907" s="155" t="str">
        <v>W</v>
      </c>
      <c r="J907" s="153" t="n">
        <v>70</v>
      </c>
      <c r="K907" s="155" t="str">
        <v>E</v>
      </c>
      <c r="L907" s="153" t="n">
        <v>11</v>
      </c>
      <c r="M907" s="153" t="n">
        <f>IF(F907="Accepted",L907*1.150779448,"")</f>
        <v>12.658573928</v>
      </c>
      <c r="N907" s="163"/>
      <c r="O907" s="163"/>
      <c r="P907" s="163" t="str">
        <f>IF(F907&lt;&gt;"Accepted","",IF(AND(N907="",O907=""),"",MAX(N907,O907)*1.150779448))</f>
      </c>
      <c r="Q907" s="175" t="str">
        <v>KEDW 140255Z 25011KT 40SM FEW110 13/01 A2996 RMK AO2A SLP140 T01250006 52010</v>
      </c>
    </row>
    <row r="908" hidden="0">
      <c r="A908" s="150" t="str">
        <v>2026-04-14 03:00 UTC</v>
      </c>
      <c r="B908" s="155" t="str">
        <v>2026-04-14 03:55 UTC</v>
      </c>
      <c r="C908" s="155" t="str">
        <v>2026-04-13 20:55 PDT</v>
      </c>
      <c r="D908" s="155" t="str">
        <v>2026-04-13</v>
      </c>
      <c r="E908" s="155" t="str">
        <v>April</v>
      </c>
      <c r="F908" s="154" t="str">
        <v>Accepted</v>
      </c>
      <c r="G908" s="155" t="str">
        <v>240</v>
      </c>
      <c r="H908" s="153" t="n">
        <v>240</v>
      </c>
      <c r="I908" s="155" t="str">
        <v>SW</v>
      </c>
      <c r="J908" s="153" t="n">
        <v>60</v>
      </c>
      <c r="K908" s="155" t="str">
        <v>NE</v>
      </c>
      <c r="L908" s="153" t="n">
        <v>13</v>
      </c>
      <c r="M908" s="153" t="n">
        <f>IF(F908="Accepted",L908*1.150779448,"")</f>
        <v>14.960132824</v>
      </c>
      <c r="N908" s="163"/>
      <c r="O908" s="163"/>
      <c r="P908" s="163" t="str">
        <f>IF(F908&lt;&gt;"Accepted","",IF(AND(N908="",O908=""),"",MAX(N908,O908)*1.150779448))</f>
      </c>
      <c r="Q908" s="175" t="str">
        <v>KEDW 140355Z 24013KT 40SM FEW110 12/M00 A2998 RMK AO2A SLP147 T01211001</v>
      </c>
    </row>
    <row r="909" hidden="0">
      <c r="A909" s="150" t="str">
        <v>2026-04-14 04:00 UTC</v>
      </c>
      <c r="B909" s="155" t="str">
        <v>2026-04-14 04:55 UTC</v>
      </c>
      <c r="C909" s="155" t="str">
        <v>2026-04-13 21:55 PDT</v>
      </c>
      <c r="D909" s="155" t="str">
        <v>2026-04-13</v>
      </c>
      <c r="E909" s="155" t="str">
        <v>April</v>
      </c>
      <c r="F909" s="154" t="str">
        <v>Accepted</v>
      </c>
      <c r="G909" s="155" t="str">
        <v>240</v>
      </c>
      <c r="H909" s="153" t="n">
        <v>240</v>
      </c>
      <c r="I909" s="155" t="str">
        <v>SW</v>
      </c>
      <c r="J909" s="153" t="n">
        <v>60</v>
      </c>
      <c r="K909" s="155" t="str">
        <v>NE</v>
      </c>
      <c r="L909" s="153" t="n">
        <v>9</v>
      </c>
      <c r="M909" s="153" t="n">
        <f>IF(F909="Accepted",L909*1.150779448,"")</f>
        <v>10.357015032</v>
      </c>
      <c r="N909" s="163"/>
      <c r="O909" s="163"/>
      <c r="P909" s="163" t="str">
        <f>IF(F909&lt;&gt;"Accepted","",IF(AND(N909="",O909=""),"",MAX(N909,O909)*1.150779448))</f>
      </c>
      <c r="Q909" s="175" t="str">
        <v>KEDW 140455Z 24009KT 40SM CLR 11/01 A3001 RMK AO2A LTG DSNT S SLP156 T01120009</v>
      </c>
    </row>
    <row r="910" hidden="0">
      <c r="A910" s="150" t="str">
        <v>2026-04-14 05:00 UTC</v>
      </c>
      <c r="B910" s="155" t="str">
        <v>2026-04-14 05:55 UTC</v>
      </c>
      <c r="C910" s="155" t="str">
        <v>2026-04-13 22:55 PDT</v>
      </c>
      <c r="D910" s="155" t="str">
        <v>2026-04-13</v>
      </c>
      <c r="E910" s="155" t="str">
        <v>April</v>
      </c>
      <c r="F910" s="154" t="str">
        <v>Accepted</v>
      </c>
      <c r="G910" s="155" t="str">
        <v>220</v>
      </c>
      <c r="H910" s="153" t="n">
        <v>220</v>
      </c>
      <c r="I910" s="155" t="str">
        <v>SW</v>
      </c>
      <c r="J910" s="153" t="n">
        <v>40</v>
      </c>
      <c r="K910" s="155" t="str">
        <v>NE</v>
      </c>
      <c r="L910" s="153" t="n">
        <v>11</v>
      </c>
      <c r="M910" s="153" t="n">
        <f>IF(F910="Accepted",L910*1.150779448,"")</f>
        <v>12.658573928</v>
      </c>
      <c r="N910" s="163"/>
      <c r="O910" s="163"/>
      <c r="P910" s="163" t="str">
        <f>IF(F910&lt;&gt;"Accepted","",IF(AND(N910="",O910=""),"",MAX(N910,O910)*1.150779448))</f>
      </c>
      <c r="Q910" s="175" t="str">
        <v>KEDW 140555Z AUTO 22011KT 10SM CLR 10/01 A3001 RMK AO2 SLP156 T00960012 10170 20093 51016 $</v>
      </c>
    </row>
    <row r="911" hidden="0">
      <c r="A911" s="150" t="str">
        <v>2026-04-14 06:00 UTC</v>
      </c>
      <c r="B911" s="155" t="str">
        <v>2026-04-14 06:55 UTC</v>
      </c>
      <c r="C911" s="155" t="str">
        <v>2026-04-13 23:55 PDT</v>
      </c>
      <c r="D911" s="155" t="str">
        <v>2026-04-13</v>
      </c>
      <c r="E911" s="155" t="str">
        <v>April</v>
      </c>
      <c r="F911" s="154" t="str">
        <v>Accepted</v>
      </c>
      <c r="G911" s="155" t="str">
        <v>190</v>
      </c>
      <c r="H911" s="153" t="n">
        <v>190</v>
      </c>
      <c r="I911" s="155" t="str">
        <v>S</v>
      </c>
      <c r="J911" s="153" t="n">
        <v>10</v>
      </c>
      <c r="K911" s="155" t="str">
        <v>N</v>
      </c>
      <c r="L911" s="153" t="n">
        <v>8</v>
      </c>
      <c r="M911" s="153" t="n">
        <f>IF(F911="Accepted",L911*1.150779448,"")</f>
        <v>9.206235584</v>
      </c>
      <c r="N911" s="163"/>
      <c r="O911" s="163"/>
      <c r="P911" s="163" t="str">
        <f>IF(F911&lt;&gt;"Accepted","",IF(AND(N911="",O911=""),"",MAX(N911,O911)*1.150779448))</f>
      </c>
      <c r="Q911" s="175" t="str">
        <v>KEDW 140655Z AUTO 19008KT 10SM CLR 09/02 A3001 RMK AO2 SLP157 T00910015 $</v>
      </c>
    </row>
    <row r="912" hidden="0">
      <c r="A912" s="150" t="str">
        <v>2026-04-14 07:00 UTC</v>
      </c>
      <c r="B912" s="155" t="str">
        <v>2026-04-14 07:55 UTC</v>
      </c>
      <c r="C912" s="155" t="str">
        <v>2026-04-14 00:55 PDT</v>
      </c>
      <c r="D912" s="155" t="str">
        <v>2026-04-14</v>
      </c>
      <c r="E912" s="155" t="str">
        <v>April</v>
      </c>
      <c r="F912" s="154" t="str">
        <v>Accepted</v>
      </c>
      <c r="G912" s="155" t="str">
        <v>210</v>
      </c>
      <c r="H912" s="153" t="n">
        <v>210</v>
      </c>
      <c r="I912" s="155" t="str">
        <v>SW</v>
      </c>
      <c r="J912" s="153" t="n">
        <v>30</v>
      </c>
      <c r="K912" s="155" t="str">
        <v>NE</v>
      </c>
      <c r="L912" s="153" t="n">
        <v>8</v>
      </c>
      <c r="M912" s="153" t="n">
        <f>IF(F912="Accepted",L912*1.150779448,"")</f>
        <v>9.206235584</v>
      </c>
      <c r="N912" s="163"/>
      <c r="O912" s="163"/>
      <c r="P912" s="163" t="str">
        <f>IF(F912&lt;&gt;"Accepted","",IF(AND(N912="",O912=""),"",MAX(N912,O912)*1.150779448))</f>
      </c>
      <c r="Q912" s="175" t="str">
        <v>KEDW 140755Z AUTO 21008KT 10SM CLR 09/02 A3002 RMK AO2 SLP161 T00910015 401720083 $</v>
      </c>
    </row>
    <row r="913" hidden="0">
      <c r="A913" s="150" t="str">
        <v>2026-04-14 08:00 UTC</v>
      </c>
      <c r="B913" s="155" t="str">
        <v>2026-04-14 08:55 UTC</v>
      </c>
      <c r="C913" s="155" t="str">
        <v>2026-04-14 01:55 PDT</v>
      </c>
      <c r="D913" s="155" t="str">
        <v>2026-04-14</v>
      </c>
      <c r="E913" s="155" t="str">
        <v>April</v>
      </c>
      <c r="F913" s="154" t="str">
        <v>Accepted</v>
      </c>
      <c r="G913" s="155" t="str">
        <v>180</v>
      </c>
      <c r="H913" s="153" t="n">
        <v>180</v>
      </c>
      <c r="I913" s="155" t="str">
        <v>S</v>
      </c>
      <c r="J913" s="153" t="n">
        <v>0</v>
      </c>
      <c r="K913" s="155" t="str">
        <v>N</v>
      </c>
      <c r="L913" s="153" t="n">
        <v>8</v>
      </c>
      <c r="M913" s="153" t="n">
        <f>IF(F913="Accepted",L913*1.150779448,"")</f>
        <v>9.206235584</v>
      </c>
      <c r="N913" s="163"/>
      <c r="O913" s="163"/>
      <c r="P913" s="163" t="str">
        <f>IF(F913&lt;&gt;"Accepted","",IF(AND(N913="",O913=""),"",MAX(N913,O913)*1.150779448))</f>
      </c>
      <c r="Q913" s="175" t="str">
        <v>KEDW 140855Z AUTO 18008KT 10SM CLR 07/02 A3002 RMK AO2 SLP161 T00730016 51003 $</v>
      </c>
    </row>
    <row r="914" hidden="0">
      <c r="A914" s="150" t="str">
        <v>2026-04-14 09:00 UTC</v>
      </c>
      <c r="B914" s="155" t="str">
        <v>2026-04-14 09:55 UTC</v>
      </c>
      <c r="C914" s="155" t="str">
        <v>2026-04-14 02:55 PDT</v>
      </c>
      <c r="D914" s="155" t="str">
        <v>2026-04-14</v>
      </c>
      <c r="E914" s="155" t="str">
        <v>April</v>
      </c>
      <c r="F914" s="154" t="str">
        <v>Accepted</v>
      </c>
      <c r="G914" s="155" t="str">
        <v>190</v>
      </c>
      <c r="H914" s="153" t="n">
        <v>190</v>
      </c>
      <c r="I914" s="155" t="str">
        <v>S</v>
      </c>
      <c r="J914" s="153" t="n">
        <v>10</v>
      </c>
      <c r="K914" s="155" t="str">
        <v>N</v>
      </c>
      <c r="L914" s="153" t="n">
        <v>7</v>
      </c>
      <c r="M914" s="153" t="n">
        <f>IF(F914="Accepted",L914*1.150779448,"")</f>
        <v>8.055456136</v>
      </c>
      <c r="N914" s="163"/>
      <c r="O914" s="163"/>
      <c r="P914" s="163" t="str">
        <f>IF(F914&lt;&gt;"Accepted","",IF(AND(N914="",O914=""),"",MAX(N914,O914)*1.150779448))</f>
      </c>
      <c r="Q914" s="175" t="str">
        <v>KEDW 140955Z AUTO 19007KT 10SM CLR 07/01 A3002 RMK AO2 SLP161 T00730012 $</v>
      </c>
    </row>
    <row r="915" hidden="0">
      <c r="A915" s="150" t="str">
        <v>2026-04-14 10:00 UTC</v>
      </c>
      <c r="B915" s="155" t="str">
        <v>2026-04-14 10:55 UTC</v>
      </c>
      <c r="C915" s="155" t="str">
        <v>2026-04-14 03:55 PDT</v>
      </c>
      <c r="D915" s="155" t="str">
        <v>2026-04-14</v>
      </c>
      <c r="E915" s="155" t="str">
        <v>April</v>
      </c>
      <c r="F915" s="154" t="str">
        <v>Accepted</v>
      </c>
      <c r="G915" s="155" t="str">
        <v>200</v>
      </c>
      <c r="H915" s="153" t="n">
        <v>200</v>
      </c>
      <c r="I915" s="155" t="str">
        <v>S</v>
      </c>
      <c r="J915" s="153" t="n">
        <v>20</v>
      </c>
      <c r="K915" s="155" t="str">
        <v>N</v>
      </c>
      <c r="L915" s="153" t="n">
        <v>9</v>
      </c>
      <c r="M915" s="153" t="n">
        <f>IF(F915="Accepted",L915*1.150779448,"")</f>
        <v>10.357015032</v>
      </c>
      <c r="N915" s="163"/>
      <c r="O915" s="163"/>
      <c r="P915" s="163" t="str">
        <f>IF(F915&lt;&gt;"Accepted","",IF(AND(N915="",O915=""),"",MAX(N915,O915)*1.150779448))</f>
      </c>
      <c r="Q915" s="175" t="str">
        <v>KEDW 141055Z AUTO 20009KT 10SM CLR 07/01 A3002 RMK AO2 SLP161 T00660011 $</v>
      </c>
    </row>
    <row r="916" hidden="0">
      <c r="A916" s="150" t="str">
        <v>2026-04-14 11:00 UTC</v>
      </c>
      <c r="B916" s="155" t="str">
        <v>2026-04-14 11:55 UTC</v>
      </c>
      <c r="C916" s="155" t="str">
        <v>2026-04-14 04:55 PDT</v>
      </c>
      <c r="D916" s="155" t="str">
        <v>2026-04-14</v>
      </c>
      <c r="E916" s="155" t="str">
        <v>April</v>
      </c>
      <c r="F916" s="154" t="str">
        <v>Accepted</v>
      </c>
      <c r="G916" s="155" t="str">
        <v>220</v>
      </c>
      <c r="H916" s="153" t="n">
        <v>220</v>
      </c>
      <c r="I916" s="155" t="str">
        <v>SW</v>
      </c>
      <c r="J916" s="153" t="n">
        <v>40</v>
      </c>
      <c r="K916" s="155" t="str">
        <v>NE</v>
      </c>
      <c r="L916" s="153" t="n">
        <v>9</v>
      </c>
      <c r="M916" s="153" t="n">
        <f>IF(F916="Accepted",L916*1.150779448,"")</f>
        <v>10.357015032</v>
      </c>
      <c r="N916" s="163"/>
      <c r="O916" s="163"/>
      <c r="P916" s="163" t="str">
        <f>IF(F916&lt;&gt;"Accepted","",IF(AND(N916="",O916=""),"",MAX(N916,O916)*1.150779448))</f>
      </c>
      <c r="Q916" s="175" t="str">
        <v>KEDW 141155Z AUTO 22009KT 10SM CLR 08/02 A3003 RMK AO2 SLP164 T00750018 10098 20064 53003 $</v>
      </c>
    </row>
    <row r="917" hidden="0">
      <c r="A917" s="150" t="str">
        <v>2026-04-14 12:00 UTC</v>
      </c>
      <c r="B917" s="155" t="str">
        <v>2026-04-14 12:55 UTC</v>
      </c>
      <c r="C917" s="155" t="str">
        <v>2026-04-14 05:55 PDT</v>
      </c>
      <c r="D917" s="155" t="str">
        <v>2026-04-14</v>
      </c>
      <c r="E917" s="155" t="str">
        <v>April</v>
      </c>
      <c r="F917" s="154" t="str">
        <v>Accepted</v>
      </c>
      <c r="G917" s="155" t="str">
        <v>220</v>
      </c>
      <c r="H917" s="153" t="n">
        <v>220</v>
      </c>
      <c r="I917" s="155" t="str">
        <v>SW</v>
      </c>
      <c r="J917" s="153" t="n">
        <v>40</v>
      </c>
      <c r="K917" s="155" t="str">
        <v>NE</v>
      </c>
      <c r="L917" s="153" t="n">
        <v>8</v>
      </c>
      <c r="M917" s="153" t="n">
        <f>IF(F917="Accepted",L917*1.150779448,"")</f>
        <v>9.206235584</v>
      </c>
      <c r="N917" s="163"/>
      <c r="O917" s="163"/>
      <c r="P917" s="163" t="str">
        <f>IF(F917&lt;&gt;"Accepted","",IF(AND(N917="",O917=""),"",MAX(N917,O917)*1.150779448))</f>
      </c>
      <c r="Q917" s="175" t="str">
        <v>KEDW 141255Z 22008KT 40SM CLR 07/01 A3003 RMK AO2A SLP166 T00650012</v>
      </c>
    </row>
    <row r="918" hidden="0">
      <c r="A918" s="150" t="str">
        <v>2026-04-14 13:00 UTC</v>
      </c>
      <c r="B918" s="155" t="str">
        <v>2026-04-14 13:55 UTC</v>
      </c>
      <c r="C918" s="155" t="str">
        <v>2026-04-14 06:55 PDT</v>
      </c>
      <c r="D918" s="155" t="str">
        <v>2026-04-14</v>
      </c>
      <c r="E918" s="155" t="str">
        <v>April</v>
      </c>
      <c r="F918" s="154" t="str">
        <v>Accepted</v>
      </c>
      <c r="G918" s="155" t="str">
        <v>210</v>
      </c>
      <c r="H918" s="153" t="n">
        <v>210</v>
      </c>
      <c r="I918" s="155" t="str">
        <v>SW</v>
      </c>
      <c r="J918" s="153" t="n">
        <v>30</v>
      </c>
      <c r="K918" s="155" t="str">
        <v>NE</v>
      </c>
      <c r="L918" s="153" t="n">
        <v>8</v>
      </c>
      <c r="M918" s="153" t="n">
        <f>IF(F918="Accepted",L918*1.150779448,"")</f>
        <v>9.206235584</v>
      </c>
      <c r="N918" s="163"/>
      <c r="O918" s="163"/>
      <c r="P918" s="163" t="str">
        <f>IF(F918&lt;&gt;"Accepted","",IF(AND(N918="",O918=""),"",MAX(N918,O918)*1.150779448))</f>
      </c>
      <c r="Q918" s="175" t="str">
        <v>KEDW 141355Z 21008KT 70SM CLR 07/02 A3004 RMK AO2A SLP171 T00670018</v>
      </c>
    </row>
    <row r="919" hidden="0">
      <c r="A919" s="150" t="str">
        <v>2026-04-14 14:00 UTC</v>
      </c>
      <c r="B919" s="155" t="str">
        <v>2026-04-14 14:55 UTC</v>
      </c>
      <c r="C919" s="155" t="str">
        <v>2026-04-14 07:55 PDT</v>
      </c>
      <c r="D919" s="155" t="str">
        <v>2026-04-14</v>
      </c>
      <c r="E919" s="155" t="str">
        <v>April</v>
      </c>
      <c r="F919" s="154" t="str">
        <v>Accepted</v>
      </c>
      <c r="G919" s="155" t="str">
        <v>210</v>
      </c>
      <c r="H919" s="153" t="n">
        <v>210</v>
      </c>
      <c r="I919" s="155" t="str">
        <v>SW</v>
      </c>
      <c r="J919" s="153" t="n">
        <v>30</v>
      </c>
      <c r="K919" s="155" t="str">
        <v>NE</v>
      </c>
      <c r="L919" s="153" t="n">
        <v>9</v>
      </c>
      <c r="M919" s="153" t="n">
        <f>IF(F919="Accepted",L919*1.150779448,"")</f>
        <v>10.357015032</v>
      </c>
      <c r="N919" s="163"/>
      <c r="O919" s="163"/>
      <c r="P919" s="163" t="str">
        <f>IF(F919&lt;&gt;"Accepted","",IF(AND(N919="",O919=""),"",MAX(N919,O919)*1.150779448))</f>
      </c>
      <c r="Q919" s="175" t="str">
        <v>KEDW 141455Z 21009KT 70SM CLR 10/02 A3006 RMK AO2A SLP176 T01000021 53009</v>
      </c>
    </row>
    <row r="920" hidden="0">
      <c r="A920" s="150" t="str">
        <v>2026-04-14 15:00 UTC</v>
      </c>
      <c r="B920" s="155" t="str">
        <v>2026-04-14 15:55 UTC</v>
      </c>
      <c r="C920" s="155" t="str">
        <v>2026-04-14 08:55 PDT</v>
      </c>
      <c r="D920" s="155" t="str">
        <v>2026-04-14</v>
      </c>
      <c r="E920" s="155" t="str">
        <v>April</v>
      </c>
      <c r="F920" s="154" t="str">
        <v>Accepted</v>
      </c>
      <c r="G920" s="155" t="str">
        <v>210</v>
      </c>
      <c r="H920" s="153" t="n">
        <v>210</v>
      </c>
      <c r="I920" s="155" t="str">
        <v>SW</v>
      </c>
      <c r="J920" s="153" t="n">
        <v>30</v>
      </c>
      <c r="K920" s="155" t="str">
        <v>NE</v>
      </c>
      <c r="L920" s="153" t="n">
        <v>4</v>
      </c>
      <c r="M920" s="153" t="n">
        <f>IF(F920="Accepted",L920*1.150779448,"")</f>
        <v>4.603117792</v>
      </c>
      <c r="N920" s="163"/>
      <c r="O920" s="163"/>
      <c r="P920" s="163" t="str">
        <f>IF(F920&lt;&gt;"Accepted","",IF(AND(N920="",O920=""),"",MAX(N920,O920)*1.150779448))</f>
      </c>
      <c r="Q920" s="175" t="str">
        <v>KEDW 141555Z 21004KT 70SM CLR 14/02 A3007 RMK AO2A SLP177 T01380021</v>
      </c>
    </row>
    <row r="921" hidden="0">
      <c r="A921" s="150" t="str">
        <v>2026-04-14 19:00 UTC</v>
      </c>
      <c r="B921" s="155" t="str">
        <v>2026-04-14 19:55 UTC</v>
      </c>
      <c r="C921" s="155" t="str">
        <v>2026-04-14 12:55 PDT</v>
      </c>
      <c r="D921" s="155" t="str">
        <v>2026-04-14</v>
      </c>
      <c r="E921" s="155" t="str">
        <v>April</v>
      </c>
      <c r="F921" s="154" t="str">
        <v>Accepted</v>
      </c>
      <c r="G921" s="155" t="str">
        <v>070</v>
      </c>
      <c r="H921" s="153" t="n">
        <v>70</v>
      </c>
      <c r="I921" s="155" t="str">
        <v>E</v>
      </c>
      <c r="J921" s="153" t="n">
        <v>250</v>
      </c>
      <c r="K921" s="155" t="str">
        <v>W</v>
      </c>
      <c r="L921" s="153" t="n">
        <v>5</v>
      </c>
      <c r="M921" s="153" t="n">
        <f>IF(F921="Accepted",L921*1.150779448,"")</f>
        <v>5.75389724</v>
      </c>
      <c r="N921" s="163"/>
      <c r="O921" s="163"/>
      <c r="P921" s="163" t="str">
        <f>IF(F921&lt;&gt;"Accepted","",IF(AND(N921="",O921=""),"",MAX(N921,O921)*1.150779448))</f>
      </c>
      <c r="Q921" s="175" t="str">
        <v>KEDW 141955Z 07005KT 90SM FEW100 21/M05 A3004 RMK AO2A SLP163 T02071052</v>
      </c>
    </row>
    <row r="922" hidden="0">
      <c r="A922" s="150" t="str">
        <v>2026-04-14 20:00 UTC</v>
      </c>
      <c r="B922" s="155" t="str">
        <v>2026-04-14 20:55 UTC</v>
      </c>
      <c r="C922" s="155" t="str">
        <v>2026-04-14 13:55 PDT</v>
      </c>
      <c r="D922" s="155" t="str">
        <v>2026-04-14</v>
      </c>
      <c r="E922" s="155" t="str">
        <v>April</v>
      </c>
      <c r="F922" s="154" t="str">
        <v>Accepted</v>
      </c>
      <c r="G922" s="155" t="str">
        <v>120</v>
      </c>
      <c r="H922" s="153" t="n">
        <v>120</v>
      </c>
      <c r="I922" s="155" t="str">
        <v>SE</v>
      </c>
      <c r="J922" s="153" t="n">
        <v>300</v>
      </c>
      <c r="K922" s="155" t="str">
        <v>NW</v>
      </c>
      <c r="L922" s="153" t="n">
        <v>7</v>
      </c>
      <c r="M922" s="153" t="n">
        <f>IF(F922="Accepted",L922*1.150779448,"")</f>
        <v>8.055456136</v>
      </c>
      <c r="N922" s="163"/>
      <c r="O922" s="163"/>
      <c r="P922" s="163" t="str">
        <f>IF(F922&lt;&gt;"Accepted","",IF(AND(N922="",O922=""),"",MAX(N922,O922)*1.150779448))</f>
      </c>
      <c r="Q922" s="175" t="str">
        <v>KEDW 142055Z 12007KT 70SM FEW100 22/M03 A3002 RMK AO2A SLP156 T02191035 57017</v>
      </c>
    </row>
    <row r="923" hidden="0">
      <c r="A923" s="150" t="str">
        <v>2026-04-14 21:00 UTC</v>
      </c>
      <c r="B923" s="155" t="str">
        <v>2026-04-14 21:55 UTC</v>
      </c>
      <c r="C923" s="155" t="str">
        <v>2026-04-14 14:55 PDT</v>
      </c>
      <c r="D923" s="155" t="str">
        <v>2026-04-14</v>
      </c>
      <c r="E923" s="155" t="str">
        <v>April</v>
      </c>
      <c r="F923" s="154" t="str">
        <v>Accepted</v>
      </c>
      <c r="G923" s="155" t="str">
        <v>270</v>
      </c>
      <c r="H923" s="153" t="n">
        <v>270</v>
      </c>
      <c r="I923" s="155" t="str">
        <v>W</v>
      </c>
      <c r="J923" s="153" t="n">
        <v>90</v>
      </c>
      <c r="K923" s="155" t="str">
        <v>E</v>
      </c>
      <c r="L923" s="153" t="n">
        <v>10</v>
      </c>
      <c r="M923" s="153" t="n">
        <f>IF(F923="Accepted",L923*1.150779448,"")</f>
        <v>11.50779448</v>
      </c>
      <c r="N923" s="163"/>
      <c r="O923" s="163"/>
      <c r="P923" s="163" t="str">
        <f>IF(F923&lt;&gt;"Accepted","",IF(AND(N923="",O923=""),"",MAX(N923,O923)*1.150779448))</f>
      </c>
      <c r="Q923" s="175" t="str">
        <v>KEDW 142155Z 27010KT 80SM FEW100 24/M06 A3000 RMK AO2A SLP148 T02351065</v>
      </c>
    </row>
    <row r="924" hidden="0">
      <c r="A924" s="150" t="str">
        <v>2026-04-14 22:00 UTC</v>
      </c>
      <c r="B924" s="155" t="str">
        <v>2026-04-14 22:55 UTC</v>
      </c>
      <c r="C924" s="155" t="str">
        <v>2026-04-14 15:55 PDT</v>
      </c>
      <c r="D924" s="155" t="str">
        <v>2026-04-14</v>
      </c>
      <c r="E924" s="155" t="str">
        <v>April</v>
      </c>
      <c r="F924" s="154" t="str">
        <v>Accepted</v>
      </c>
      <c r="G924" s="155" t="str">
        <v>260</v>
      </c>
      <c r="H924" s="153" t="n">
        <v>260</v>
      </c>
      <c r="I924" s="155" t="str">
        <v>W</v>
      </c>
      <c r="J924" s="153" t="n">
        <v>80</v>
      </c>
      <c r="K924" s="155" t="str">
        <v>E</v>
      </c>
      <c r="L924" s="153" t="n">
        <v>7</v>
      </c>
      <c r="M924" s="153" t="n">
        <f>IF(F924="Accepted",L924*1.150779448,"")</f>
        <v>8.055456136</v>
      </c>
      <c r="N924" s="163"/>
      <c r="O924" s="163"/>
      <c r="P924" s="163" t="str">
        <f>IF(F924&lt;&gt;"Accepted","",IF(AND(N924="",O924=""),"",MAX(N924,O924)*1.150779448))</f>
      </c>
      <c r="Q924" s="175" t="str">
        <v>KEDW 142255Z 26007KT 70SM FEW100 23/M06 A2997 RMK AO2A SLP139 T02341056</v>
      </c>
    </row>
    <row r="925" hidden="0">
      <c r="A925" s="150" t="str">
        <v>2026-04-14 23:00 UTC</v>
      </c>
      <c r="B925" s="155" t="str">
        <v>2026-04-14 23:55 UTC</v>
      </c>
      <c r="C925" s="155" t="str">
        <v>2026-04-14 16:55 PDT</v>
      </c>
      <c r="D925" s="155" t="str">
        <v>2026-04-14</v>
      </c>
      <c r="E925" s="155" t="str">
        <v>April</v>
      </c>
      <c r="F925" s="154" t="str">
        <v>Accepted</v>
      </c>
      <c r="G925" s="155" t="str">
        <v>260</v>
      </c>
      <c r="H925" s="153" t="n">
        <v>260</v>
      </c>
      <c r="I925" s="155" t="str">
        <v>W</v>
      </c>
      <c r="J925" s="153" t="n">
        <v>80</v>
      </c>
      <c r="K925" s="155" t="str">
        <v>E</v>
      </c>
      <c r="L925" s="153" t="n">
        <v>14</v>
      </c>
      <c r="M925" s="153" t="n">
        <f>IF(F925="Accepted",L925*1.150779448,"")</f>
        <v>16.110912272</v>
      </c>
      <c r="N925" s="153" t="n">
        <v>17</v>
      </c>
      <c r="O925" s="163"/>
      <c r="P925" s="153" t="n">
        <f>IF(F925&lt;&gt;"Accepted","",IF(AND(N925="",O925=""),"",MAX(N925,O925)*1.150779448))</f>
        <v>19.563250616</v>
      </c>
      <c r="Q925" s="175" t="str">
        <v>KEDW 142355Z 26014G17KT 70SM FEW100 23/M02 A2996 RMK AO2A SLP136 T02321024 10244 20181 57019</v>
      </c>
    </row>
    <row r="926" hidden="0">
      <c r="A926" s="150" t="str">
        <v>2026-04-15 00:00 UTC</v>
      </c>
      <c r="B926" s="155" t="str">
        <v>2026-04-15 00:55 UTC</v>
      </c>
      <c r="C926" s="155" t="str">
        <v>2026-04-14 17:55 PDT</v>
      </c>
      <c r="D926" s="155" t="str">
        <v>2026-04-14</v>
      </c>
      <c r="E926" s="155" t="str">
        <v>April</v>
      </c>
      <c r="F926" s="154" t="str">
        <v>Accepted</v>
      </c>
      <c r="G926" s="155" t="str">
        <v>290</v>
      </c>
      <c r="H926" s="153" t="n">
        <v>290</v>
      </c>
      <c r="I926" s="155" t="str">
        <v>W</v>
      </c>
      <c r="J926" s="153" t="n">
        <v>110</v>
      </c>
      <c r="K926" s="155" t="str">
        <v>E</v>
      </c>
      <c r="L926" s="153" t="n">
        <v>20</v>
      </c>
      <c r="M926" s="153" t="n">
        <f>IF(F926="Accepted",L926*1.150779448,"")</f>
        <v>23.01558896</v>
      </c>
      <c r="N926" s="163"/>
      <c r="O926" s="163"/>
      <c r="P926" s="163" t="str">
        <f>IF(F926&lt;&gt;"Accepted","",IF(AND(N926="",O926=""),"",MAX(N926,O926)*1.150779448))</f>
      </c>
      <c r="Q926" s="175" t="str">
        <v>KEDW 150055Z 29020KT 60SM FEW100 21/M02 A2996 RMK AO2A SLP137 T02141025</v>
      </c>
    </row>
    <row r="927" hidden="0">
      <c r="A927" s="150" t="str">
        <v>2026-04-15 01:00 UTC</v>
      </c>
      <c r="B927" s="155" t="str">
        <v>2026-04-15 01:55 UTC</v>
      </c>
      <c r="C927" s="155" t="str">
        <v>2026-04-14 18:55 PDT</v>
      </c>
      <c r="D927" s="155" t="str">
        <v>2026-04-14</v>
      </c>
      <c r="E927" s="155" t="str">
        <v>April</v>
      </c>
      <c r="F927" s="154" t="str">
        <v>Accepted</v>
      </c>
      <c r="G927" s="155" t="str">
        <v>280</v>
      </c>
      <c r="H927" s="153" t="n">
        <v>280</v>
      </c>
      <c r="I927" s="155" t="str">
        <v>W</v>
      </c>
      <c r="J927" s="153" t="n">
        <v>100</v>
      </c>
      <c r="K927" s="155" t="str">
        <v>E</v>
      </c>
      <c r="L927" s="153" t="n">
        <v>18</v>
      </c>
      <c r="M927" s="153" t="n">
        <f>IF(F927="Accepted",L927*1.150779448,"")</f>
        <v>20.714030064</v>
      </c>
      <c r="N927" s="163"/>
      <c r="O927" s="163"/>
      <c r="P927" s="163" t="str">
        <f>IF(F927&lt;&gt;"Accepted","",IF(AND(N927="",O927=""),"",MAX(N927,O927)*1.150779448))</f>
      </c>
      <c r="Q927" s="175" t="str">
        <v>KEDW 150155Z 28018KT 60SM FEW100 19/M00 A2996 RMK AO2A SLP139 T01911003</v>
      </c>
    </row>
    <row r="928" hidden="0">
      <c r="A928" s="150" t="str">
        <v>2026-04-15 04:00 UTC</v>
      </c>
      <c r="B928" s="155" t="str">
        <v>2026-04-15 04:55 UTC</v>
      </c>
      <c r="C928" s="155" t="str">
        <v>2026-04-14 21:55 PDT</v>
      </c>
      <c r="D928" s="155" t="str">
        <v>2026-04-14</v>
      </c>
      <c r="E928" s="155" t="str">
        <v>April</v>
      </c>
      <c r="F928" s="154" t="str">
        <v>Accepted</v>
      </c>
      <c r="G928" s="155" t="str">
        <v>230</v>
      </c>
      <c r="H928" s="153" t="n">
        <v>230</v>
      </c>
      <c r="I928" s="155" t="str">
        <v>SW</v>
      </c>
      <c r="J928" s="153" t="n">
        <v>50</v>
      </c>
      <c r="K928" s="155" t="str">
        <v>NE</v>
      </c>
      <c r="L928" s="153" t="n">
        <v>9</v>
      </c>
      <c r="M928" s="153" t="n">
        <f>IF(F928="Accepted",L928*1.150779448,"")</f>
        <v>10.357015032</v>
      </c>
      <c r="N928" s="163"/>
      <c r="O928" s="163"/>
      <c r="P928" s="163" t="str">
        <f>IF(F928&lt;&gt;"Accepted","",IF(AND(N928="",O928=""),"",MAX(N928,O928)*1.150779448))</f>
      </c>
      <c r="Q928" s="175" t="str">
        <v>KEDW 150455Z 23009KT 40SM CLR 13/02 A3001 RMK AO2A SLP153 T01310023</v>
      </c>
    </row>
    <row r="929" hidden="0">
      <c r="A929" s="150" t="str">
        <v>2026-04-15 05:00 UTC</v>
      </c>
      <c r="B929" s="155" t="str">
        <v>2026-04-15 05:55 UTC</v>
      </c>
      <c r="C929" s="155" t="str">
        <v>2026-04-14 22:55 PDT</v>
      </c>
      <c r="D929" s="155" t="str">
        <v>2026-04-14</v>
      </c>
      <c r="E929" s="155" t="str">
        <v>April</v>
      </c>
      <c r="F929" s="154" t="str">
        <v>Accepted</v>
      </c>
      <c r="G929" s="155" t="str">
        <v>220</v>
      </c>
      <c r="H929" s="153" t="n">
        <v>220</v>
      </c>
      <c r="I929" s="155" t="str">
        <v>SW</v>
      </c>
      <c r="J929" s="153" t="n">
        <v>40</v>
      </c>
      <c r="K929" s="155" t="str">
        <v>NE</v>
      </c>
      <c r="L929" s="153" t="n">
        <v>11</v>
      </c>
      <c r="M929" s="153" t="n">
        <f>IF(F929="Accepted",L929*1.150779448,"")</f>
        <v>12.658573928</v>
      </c>
      <c r="N929" s="163"/>
      <c r="O929" s="163"/>
      <c r="P929" s="163" t="str">
        <f>IF(F929&lt;&gt;"Accepted","",IF(AND(N929="",O929=""),"",MAX(N929,O929)*1.150779448))</f>
      </c>
      <c r="Q929" s="175" t="str">
        <v>KEDW 150555Z AUTO 22011KT 10SM CLR 12/03 A3002 RMK AO2 SLP156 T01230033 10232 20123 51012 $</v>
      </c>
    </row>
    <row r="930" hidden="0">
      <c r="A930" s="150" t="str">
        <v>2026-04-15 06:00 UTC</v>
      </c>
      <c r="B930" s="155" t="str">
        <v>2026-04-15 06:55 UTC</v>
      </c>
      <c r="C930" s="155" t="str">
        <v>2026-04-14 23:55 PDT</v>
      </c>
      <c r="D930" s="155" t="str">
        <v>2026-04-14</v>
      </c>
      <c r="E930" s="155" t="str">
        <v>April</v>
      </c>
      <c r="F930" s="154" t="str">
        <v>Accepted</v>
      </c>
      <c r="G930" s="155" t="str">
        <v>230</v>
      </c>
      <c r="H930" s="153" t="n">
        <v>230</v>
      </c>
      <c r="I930" s="155" t="str">
        <v>SW</v>
      </c>
      <c r="J930" s="153" t="n">
        <v>50</v>
      </c>
      <c r="K930" s="155" t="str">
        <v>NE</v>
      </c>
      <c r="L930" s="153" t="n">
        <v>9</v>
      </c>
      <c r="M930" s="153" t="n">
        <f>IF(F930="Accepted",L930*1.150779448,"")</f>
        <v>10.357015032</v>
      </c>
      <c r="N930" s="163"/>
      <c r="O930" s="163"/>
      <c r="P930" s="163" t="str">
        <f>IF(F930&lt;&gt;"Accepted","",IF(AND(N930="",O930=""),"",MAX(N930,O930)*1.150779448))</f>
      </c>
      <c r="Q930" s="175" t="str">
        <v>KEDW 150655Z AUTO 23009KT 10SM CLR 12/03 A3001 RMK AO2 SLP152 T01210028 $</v>
      </c>
    </row>
    <row r="931" hidden="0">
      <c r="A931" s="150" t="str">
        <v>2026-04-15 07:00 UTC</v>
      </c>
      <c r="B931" s="155" t="str">
        <v>2026-04-15 07:55 UTC</v>
      </c>
      <c r="C931" s="155" t="str">
        <v>2026-04-15 00:55 PDT</v>
      </c>
      <c r="D931" s="155" t="str">
        <v>2026-04-15</v>
      </c>
      <c r="E931" s="155" t="str">
        <v>April</v>
      </c>
      <c r="F931" s="154" t="str">
        <v>Accepted</v>
      </c>
      <c r="G931" s="155" t="str">
        <v>220</v>
      </c>
      <c r="H931" s="153" t="n">
        <v>220</v>
      </c>
      <c r="I931" s="155" t="str">
        <v>SW</v>
      </c>
      <c r="J931" s="153" t="n">
        <v>40</v>
      </c>
      <c r="K931" s="155" t="str">
        <v>NE</v>
      </c>
      <c r="L931" s="153" t="n">
        <v>10</v>
      </c>
      <c r="M931" s="153" t="n">
        <f>IF(F931="Accepted",L931*1.150779448,"")</f>
        <v>11.50779448</v>
      </c>
      <c r="N931" s="163"/>
      <c r="O931" s="163"/>
      <c r="P931" s="163" t="str">
        <f>IF(F931&lt;&gt;"Accepted","",IF(AND(N931="",O931=""),"",MAX(N931,O931)*1.150779448))</f>
      </c>
      <c r="Q931" s="175" t="str">
        <v>KEDW 150755Z AUTO 22010KT 10SM CLR 11/03 A3001 RMK AO2 SLP152 T01090027 402440060 $</v>
      </c>
    </row>
    <row r="932" hidden="0">
      <c r="A932" s="150" t="str">
        <v>2026-04-15 08:00 UTC</v>
      </c>
      <c r="B932" s="155" t="str">
        <v>2026-04-15 08:55 UTC</v>
      </c>
      <c r="C932" s="155" t="str">
        <v>2026-04-15 01:55 PDT</v>
      </c>
      <c r="D932" s="155" t="str">
        <v>2026-04-15</v>
      </c>
      <c r="E932" s="155" t="str">
        <v>April</v>
      </c>
      <c r="F932" s="154" t="str">
        <v>Accepted</v>
      </c>
      <c r="G932" s="155" t="str">
        <v>220</v>
      </c>
      <c r="H932" s="153" t="n">
        <v>220</v>
      </c>
      <c r="I932" s="155" t="str">
        <v>SW</v>
      </c>
      <c r="J932" s="153" t="n">
        <v>40</v>
      </c>
      <c r="K932" s="155" t="str">
        <v>NE</v>
      </c>
      <c r="L932" s="153" t="n">
        <v>7</v>
      </c>
      <c r="M932" s="153" t="n">
        <f>IF(F932="Accepted",L932*1.150779448,"")</f>
        <v>8.055456136</v>
      </c>
      <c r="N932" s="163"/>
      <c r="O932" s="163"/>
      <c r="P932" s="163" t="str">
        <f>IF(F932&lt;&gt;"Accepted","",IF(AND(N932="",O932=""),"",MAX(N932,O932)*1.150779448))</f>
      </c>
      <c r="Q932" s="175" t="str">
        <v>KEDW 150855Z AUTO 22007KT 10SM CLR 10/03 A3001 RMK AO2 SLP152 T00950026 56002 $</v>
      </c>
    </row>
    <row r="933" hidden="0">
      <c r="A933" s="150" t="str">
        <v>2026-04-15 09:00 UTC</v>
      </c>
      <c r="B933" s="155" t="str">
        <v>2026-04-15 09:55 UTC</v>
      </c>
      <c r="C933" s="155" t="str">
        <v>2026-04-15 02:55 PDT</v>
      </c>
      <c r="D933" s="155" t="str">
        <v>2026-04-15</v>
      </c>
      <c r="E933" s="155" t="str">
        <v>April</v>
      </c>
      <c r="F933" s="154" t="str">
        <v>Accepted</v>
      </c>
      <c r="G933" s="155" t="str">
        <v>230</v>
      </c>
      <c r="H933" s="153" t="n">
        <v>230</v>
      </c>
      <c r="I933" s="155" t="str">
        <v>SW</v>
      </c>
      <c r="J933" s="153" t="n">
        <v>50</v>
      </c>
      <c r="K933" s="155" t="str">
        <v>NE</v>
      </c>
      <c r="L933" s="153" t="n">
        <v>9</v>
      </c>
      <c r="M933" s="153" t="n">
        <f>IF(F933="Accepted",L933*1.150779448,"")</f>
        <v>10.357015032</v>
      </c>
      <c r="N933" s="163"/>
      <c r="O933" s="163"/>
      <c r="P933" s="163" t="str">
        <f>IF(F933&lt;&gt;"Accepted","",IF(AND(N933="",O933=""),"",MAX(N933,O933)*1.150779448))</f>
      </c>
      <c r="Q933" s="175" t="str">
        <v>KEDW 150955Z AUTO 23009KT 10SM CLR 09/02 A3000 RMK AO2 SLP148 T00850021 $</v>
      </c>
    </row>
    <row r="934" hidden="0">
      <c r="A934" s="150" t="str">
        <v>2026-04-15 10:00 UTC</v>
      </c>
      <c r="B934" s="155" t="str">
        <v>2026-04-15 10:55 UTC</v>
      </c>
      <c r="C934" s="155" t="str">
        <v>2026-04-15 03:55 PDT</v>
      </c>
      <c r="D934" s="155" t="str">
        <v>2026-04-15</v>
      </c>
      <c r="E934" s="155" t="str">
        <v>April</v>
      </c>
      <c r="F934" s="154" t="str">
        <v>Accepted</v>
      </c>
      <c r="G934" s="155" t="str">
        <v>220</v>
      </c>
      <c r="H934" s="153" t="n">
        <v>220</v>
      </c>
      <c r="I934" s="155" t="str">
        <v>SW</v>
      </c>
      <c r="J934" s="153" t="n">
        <v>40</v>
      </c>
      <c r="K934" s="155" t="str">
        <v>NE</v>
      </c>
      <c r="L934" s="153" t="n">
        <v>9</v>
      </c>
      <c r="M934" s="153" t="n">
        <f>IF(F934="Accepted",L934*1.150779448,"")</f>
        <v>10.357015032</v>
      </c>
      <c r="N934" s="163"/>
      <c r="O934" s="163"/>
      <c r="P934" s="163" t="str">
        <f>IF(F934&lt;&gt;"Accepted","",IF(AND(N934="",O934=""),"",MAX(N934,O934)*1.150779448))</f>
      </c>
      <c r="Q934" s="175" t="str">
        <v>KEDW 151055Z AUTO 22009KT 10SM CLR 08/02 A2999 RMK AO2 SLP145 T00840018 $</v>
      </c>
    </row>
    <row r="935" hidden="0">
      <c r="A935" s="150" t="str">
        <v>2026-04-15 11:00 UTC</v>
      </c>
      <c r="B935" s="155" t="str">
        <v>2026-04-15 11:55 UTC</v>
      </c>
      <c r="C935" s="155" t="str">
        <v>2026-04-15 04:55 PDT</v>
      </c>
      <c r="D935" s="155" t="str">
        <v>2026-04-15</v>
      </c>
      <c r="E935" s="155" t="str">
        <v>April</v>
      </c>
      <c r="F935" s="154" t="str">
        <v>Accepted</v>
      </c>
      <c r="G935" s="155" t="str">
        <v>000</v>
      </c>
      <c r="H935" s="153" t="n">
        <v>0</v>
      </c>
      <c r="I935" s="155" t="str">
        <v>Calm</v>
      </c>
      <c r="J935" s="153" t="n">
        <v>180</v>
      </c>
      <c r="K935" s="155" t="str">
        <v>Calm</v>
      </c>
      <c r="L935" s="153" t="n">
        <v>0</v>
      </c>
      <c r="M935" s="153" t="n">
        <f>IF(F935="Accepted",L935*1.150779448,"")</f>
        <v>0</v>
      </c>
      <c r="N935" s="163"/>
      <c r="O935" s="163"/>
      <c r="P935" s="163" t="str">
        <f>IF(F935&lt;&gt;"Accepted","",IF(AND(N935="",O935=""),"",MAX(N935,O935)*1.150779448))</f>
      </c>
      <c r="Q935" s="175" t="str">
        <v>KEDW 151155Z AUTO 00000KT 10SM CLR 06/00 A2999 RMK AO2 SLP146 T00620003 10124 20062 55005 $</v>
      </c>
    </row>
    <row r="936" hidden="0">
      <c r="A936" s="150" t="str">
        <v>2026-04-15 15:00 UTC</v>
      </c>
      <c r="B936" s="155" t="str">
        <v>2026-04-15 15:55 UTC</v>
      </c>
      <c r="C936" s="155" t="str">
        <v>2026-04-15 08:55 PDT</v>
      </c>
      <c r="D936" s="155" t="str">
        <v>2026-04-15</v>
      </c>
      <c r="E936" s="155" t="str">
        <v>April</v>
      </c>
      <c r="F936" s="154" t="str">
        <v>Accepted</v>
      </c>
      <c r="G936" s="155" t="str">
        <v>000</v>
      </c>
      <c r="H936" s="153" t="n">
        <v>0</v>
      </c>
      <c r="I936" s="155" t="str">
        <v>Calm</v>
      </c>
      <c r="J936" s="153" t="n">
        <v>180</v>
      </c>
      <c r="K936" s="155" t="str">
        <v>Calm</v>
      </c>
      <c r="L936" s="153" t="n">
        <v>0</v>
      </c>
      <c r="M936" s="153" t="n">
        <f>IF(F936="Accepted",L936*1.150779448,"")</f>
        <v>0</v>
      </c>
      <c r="N936" s="163"/>
      <c r="O936" s="163"/>
      <c r="P936" s="163" t="str">
        <f>IF(F936&lt;&gt;"Accepted","",IF(AND(N936="",O936=""),"",MAX(N936,O936)*1.150779448))</f>
      </c>
      <c r="Q936" s="175" t="str">
        <v>KEDW 151555Z 00000KT 50SM FEW300 14/03 A3002 RMK AO2A SLP158 T01390025</v>
      </c>
    </row>
    <row r="937" hidden="0">
      <c r="A937" s="150" t="str">
        <v>2026-04-15 16:00 UTC</v>
      </c>
      <c r="B937" s="155" t="str">
        <v>2026-04-15 16:55 UTC</v>
      </c>
      <c r="C937" s="155" t="str">
        <v>2026-04-15 09:55 PDT</v>
      </c>
      <c r="D937" s="155" t="str">
        <v>2026-04-15</v>
      </c>
      <c r="E937" s="155" t="str">
        <v>April</v>
      </c>
      <c r="F937" s="154" t="str">
        <v>Accepted</v>
      </c>
      <c r="G937" s="155" t="str">
        <v>000</v>
      </c>
      <c r="H937" s="153" t="n">
        <v>0</v>
      </c>
      <c r="I937" s="155" t="str">
        <v>Calm</v>
      </c>
      <c r="J937" s="153" t="n">
        <v>180</v>
      </c>
      <c r="K937" s="155" t="str">
        <v>Calm</v>
      </c>
      <c r="L937" s="153" t="n">
        <v>0</v>
      </c>
      <c r="M937" s="153" t="n">
        <f>IF(F937="Accepted",L937*1.150779448,"")</f>
        <v>0</v>
      </c>
      <c r="N937" s="163"/>
      <c r="O937" s="163"/>
      <c r="P937" s="163" t="str">
        <f>IF(F937&lt;&gt;"Accepted","",IF(AND(N937="",O937=""),"",MAX(N937,O937)*1.150779448))</f>
      </c>
      <c r="Q937" s="175" t="str">
        <v>KEDW 151655Z AUTO 00000KT 10SM CLR 16/03 A3003 RMK AO2 SLP160 T01580026 $</v>
      </c>
    </row>
    <row r="938" hidden="0">
      <c r="A938" s="150" t="str">
        <v>2026-04-15 17:00 UTC</v>
      </c>
      <c r="B938" s="155" t="str">
        <v>2026-04-15 17:55 UTC</v>
      </c>
      <c r="C938" s="155" t="str">
        <v>2026-04-15 10:55 PDT</v>
      </c>
      <c r="D938" s="155" t="str">
        <v>2026-04-15</v>
      </c>
      <c r="E938" s="155" t="str">
        <v>April</v>
      </c>
      <c r="F938" s="154" t="str">
        <v>Accepted</v>
      </c>
      <c r="G938" s="155" t="str">
        <v>250</v>
      </c>
      <c r="H938" s="153" t="n">
        <v>250</v>
      </c>
      <c r="I938" s="155" t="str">
        <v>W</v>
      </c>
      <c r="J938" s="153" t="n">
        <v>70</v>
      </c>
      <c r="K938" s="155" t="str">
        <v>E</v>
      </c>
      <c r="L938" s="153" t="n">
        <v>8</v>
      </c>
      <c r="M938" s="153" t="n">
        <f>IF(F938="Accepted",L938*1.150779448,"")</f>
        <v>9.206235584</v>
      </c>
      <c r="N938" s="163"/>
      <c r="O938" s="163"/>
      <c r="P938" s="163" t="str">
        <f>IF(F938&lt;&gt;"Accepted","",IF(AND(N938="",O938=""),"",MAX(N938,O938)*1.150779448))</f>
      </c>
      <c r="Q938" s="175" t="str">
        <v>KEDW 151755Z 25008KT 80SM FEW300 20/M01 A3002 RMK AO2A SLP155 T02011006 10201 20042</v>
      </c>
    </row>
    <row r="939" hidden="0">
      <c r="A939" s="150" t="str">
        <v>2026-04-15 18:00 UTC</v>
      </c>
      <c r="B939" s="155" t="str">
        <v>2026-04-15 18:55 UTC</v>
      </c>
      <c r="C939" s="155" t="str">
        <v>2026-04-15 11:55 PDT</v>
      </c>
      <c r="D939" s="155" t="str">
        <v>2026-04-15</v>
      </c>
      <c r="E939" s="155" t="str">
        <v>April</v>
      </c>
      <c r="F939" s="154" t="str">
        <v>Accepted</v>
      </c>
      <c r="G939" s="155" t="str">
        <v>250</v>
      </c>
      <c r="H939" s="153" t="n">
        <v>250</v>
      </c>
      <c r="I939" s="155" t="str">
        <v>W</v>
      </c>
      <c r="J939" s="153" t="n">
        <v>70</v>
      </c>
      <c r="K939" s="155" t="str">
        <v>E</v>
      </c>
      <c r="L939" s="153" t="n">
        <v>12</v>
      </c>
      <c r="M939" s="153" t="n">
        <f>IF(F939="Accepted",L939*1.150779448,"")</f>
        <v>13.809353376</v>
      </c>
      <c r="N939" s="163"/>
      <c r="O939" s="163"/>
      <c r="P939" s="163" t="str">
        <f>IF(F939&lt;&gt;"Accepted","",IF(AND(N939="",O939=""),"",MAX(N939,O939)*1.150779448))</f>
      </c>
      <c r="Q939" s="175" t="str">
        <v>KEDW 151855Z 25012KT 90SM FEW300 22/M01 A3000 RMK AO2A SLP147 T02201013</v>
      </c>
    </row>
    <row r="940" hidden="0">
      <c r="A940" s="150" t="str">
        <v>2026-04-15 19:00 UTC</v>
      </c>
      <c r="B940" s="155" t="str">
        <v>2026-04-15 19:55 UTC</v>
      </c>
      <c r="C940" s="155" t="str">
        <v>2026-04-15 12:55 PDT</v>
      </c>
      <c r="D940" s="155" t="str">
        <v>2026-04-15</v>
      </c>
      <c r="E940" s="155" t="str">
        <v>April</v>
      </c>
      <c r="F940" s="154" t="str">
        <v>Accepted</v>
      </c>
      <c r="G940" s="155" t="str">
        <v>250</v>
      </c>
      <c r="H940" s="153" t="n">
        <v>250</v>
      </c>
      <c r="I940" s="155" t="str">
        <v>W</v>
      </c>
      <c r="J940" s="153" t="n">
        <v>70</v>
      </c>
      <c r="K940" s="155" t="str">
        <v>E</v>
      </c>
      <c r="L940" s="153" t="n">
        <v>9</v>
      </c>
      <c r="M940" s="153" t="n">
        <f>IF(F940="Accepted",L940*1.150779448,"")</f>
        <v>10.357015032</v>
      </c>
      <c r="N940" s="163"/>
      <c r="O940" s="163"/>
      <c r="P940" s="163" t="str">
        <f>IF(F940&lt;&gt;"Accepted","",IF(AND(N940="",O940=""),"",MAX(N940,O940)*1.150779448))</f>
      </c>
      <c r="Q940" s="175" t="str">
        <v>KEDW 151955Z 25009KT 90SM FEW080 FEW300 24/M04 A2998 RMK AO2A SLP140 T02411042</v>
      </c>
    </row>
    <row r="941" hidden="0">
      <c r="A941" s="150" t="str">
        <v>2026-04-15 20:00 UTC</v>
      </c>
      <c r="B941" s="155" t="str">
        <v>2026-04-15 20:55 UTC</v>
      </c>
      <c r="C941" s="155" t="str">
        <v>2026-04-15 13:55 PDT</v>
      </c>
      <c r="D941" s="155" t="str">
        <v>2026-04-15</v>
      </c>
      <c r="E941" s="155" t="str">
        <v>April</v>
      </c>
      <c r="F941" s="154" t="str">
        <v>Accepted</v>
      </c>
      <c r="G941" s="155" t="str">
        <v>200</v>
      </c>
      <c r="H941" s="153" t="n">
        <v>200</v>
      </c>
      <c r="I941" s="155" t="str">
        <v>S</v>
      </c>
      <c r="J941" s="153" t="n">
        <v>20</v>
      </c>
      <c r="K941" s="155" t="str">
        <v>N</v>
      </c>
      <c r="L941" s="153" t="n">
        <v>12</v>
      </c>
      <c r="M941" s="153" t="n">
        <f>IF(F941="Accepted",L941*1.150779448,"")</f>
        <v>13.809353376</v>
      </c>
      <c r="N941" s="163"/>
      <c r="O941" s="163"/>
      <c r="P941" s="163" t="str">
        <f>IF(F941&lt;&gt;"Accepted","",IF(AND(N941="",O941=""),"",MAX(N941,O941)*1.150779448))</f>
      </c>
      <c r="Q941" s="175" t="str">
        <v>KEDW 152055Z 20012KT 90SM FEW080 FEW300 25/M07 A2996 RMK AO2A SLP133 T02541072 57020</v>
      </c>
    </row>
    <row r="942" hidden="0">
      <c r="A942" s="150" t="str">
        <v>2026-04-15 21:00 UTC</v>
      </c>
      <c r="B942" s="155" t="str">
        <v>2026-04-15 21:55 UTC</v>
      </c>
      <c r="C942" s="155" t="str">
        <v>2026-04-15 14:55 PDT</v>
      </c>
      <c r="D942" s="155" t="str">
        <v>2026-04-15</v>
      </c>
      <c r="E942" s="155" t="str">
        <v>April</v>
      </c>
      <c r="F942" s="154" t="str">
        <v>Accepted</v>
      </c>
      <c r="G942" s="155" t="str">
        <v>230</v>
      </c>
      <c r="H942" s="153" t="n">
        <v>230</v>
      </c>
      <c r="I942" s="155" t="str">
        <v>SW</v>
      </c>
      <c r="J942" s="153" t="n">
        <v>50</v>
      </c>
      <c r="K942" s="155" t="str">
        <v>NE</v>
      </c>
      <c r="L942" s="153" t="n">
        <v>10</v>
      </c>
      <c r="M942" s="153" t="n">
        <f>IF(F942="Accepted",L942*1.150779448,"")</f>
        <v>11.50779448</v>
      </c>
      <c r="N942" s="163"/>
      <c r="O942" s="163"/>
      <c r="P942" s="163" t="str">
        <f>IF(F942&lt;&gt;"Accepted","",IF(AND(N942="",O942=""),"",MAX(N942,O942)*1.150779448))</f>
      </c>
      <c r="Q942" s="175" t="str">
        <v>KEDW 152155Z 23010KT 90SM FEW100 SCT300 26/M08 A2993 RMK AO2A SLP123 T02561083</v>
      </c>
    </row>
    <row r="943" hidden="0">
      <c r="A943" s="150" t="str">
        <v>2026-04-15 22:00 UTC</v>
      </c>
      <c r="B943" s="155" t="str">
        <v>2026-04-15 22:55 UTC</v>
      </c>
      <c r="C943" s="155" t="str">
        <v>2026-04-15 15:55 PDT</v>
      </c>
      <c r="D943" s="155" t="str">
        <v>2026-04-15</v>
      </c>
      <c r="E943" s="155" t="str">
        <v>April</v>
      </c>
      <c r="F943" s="154" t="str">
        <v>Accepted</v>
      </c>
      <c r="G943" s="155" t="str">
        <v>240</v>
      </c>
      <c r="H943" s="153" t="n">
        <v>240</v>
      </c>
      <c r="I943" s="155" t="str">
        <v>SW</v>
      </c>
      <c r="J943" s="153" t="n">
        <v>60</v>
      </c>
      <c r="K943" s="155" t="str">
        <v>NE</v>
      </c>
      <c r="L943" s="153" t="n">
        <v>18</v>
      </c>
      <c r="M943" s="153" t="n">
        <f>IF(F943="Accepted",L943*1.150779448,"")</f>
        <v>20.714030064</v>
      </c>
      <c r="N943" s="163"/>
      <c r="O943" s="163"/>
      <c r="P943" s="163" t="str">
        <f>IF(F943&lt;&gt;"Accepted","",IF(AND(N943="",O943=""),"",MAX(N943,O943)*1.150779448))</f>
      </c>
      <c r="Q943" s="175" t="str">
        <v>KEDW 152255Z 24018KT 90SM FEW100 SCT300 26/M03 A2992 RMK AO2A SLP119 T02551031</v>
      </c>
    </row>
    <row r="944" hidden="0">
      <c r="A944" s="150" t="str">
        <v>2026-04-15 23:00 UTC</v>
      </c>
      <c r="B944" s="155" t="str">
        <v>2026-04-15 23:55 UTC</v>
      </c>
      <c r="C944" s="155" t="str">
        <v>2026-04-15 16:55 PDT</v>
      </c>
      <c r="D944" s="155" t="str">
        <v>2026-04-15</v>
      </c>
      <c r="E944" s="155" t="str">
        <v>April</v>
      </c>
      <c r="F944" s="154" t="str">
        <v>Accepted</v>
      </c>
      <c r="G944" s="155" t="str">
        <v>230</v>
      </c>
      <c r="H944" s="153" t="n">
        <v>230</v>
      </c>
      <c r="I944" s="155" t="str">
        <v>SW</v>
      </c>
      <c r="J944" s="153" t="n">
        <v>50</v>
      </c>
      <c r="K944" s="155" t="str">
        <v>NE</v>
      </c>
      <c r="L944" s="153" t="n">
        <v>21</v>
      </c>
      <c r="M944" s="153" t="n">
        <f>IF(F944="Accepted",L944*1.150779448,"")</f>
        <v>24.166368408</v>
      </c>
      <c r="N944" s="153" t="n">
        <v>26</v>
      </c>
      <c r="O944" s="153" t="n">
        <v>27</v>
      </c>
      <c r="P944" s="153" t="n">
        <f>IF(F944&lt;&gt;"Accepted","",IF(AND(N944="",O944=""),"",MAX(N944,O944)*1.150779448))</f>
        <v>31.071045096</v>
      </c>
      <c r="Q944" s="175" t="str">
        <v>KEDW 152355Z 23021G26KT 90SM FEW100 SCT300 24/M00 A2991 RMK AO2A PK WND 25027/44 SLP119 T02431001 10262 20201 56014</v>
      </c>
    </row>
    <row r="945" hidden="0">
      <c r="A945" s="150" t="str">
        <v>2026-04-16 00:00 UTC</v>
      </c>
      <c r="B945" s="155" t="str">
        <v>2026-04-16 00:55 UTC</v>
      </c>
      <c r="C945" s="155" t="str">
        <v>2026-04-15 17:55 PDT</v>
      </c>
      <c r="D945" s="155" t="str">
        <v>2026-04-15</v>
      </c>
      <c r="E945" s="155" t="str">
        <v>April</v>
      </c>
      <c r="F945" s="154" t="str">
        <v>Accepted</v>
      </c>
      <c r="G945" s="155" t="str">
        <v>240</v>
      </c>
      <c r="H945" s="153" t="n">
        <v>240</v>
      </c>
      <c r="I945" s="155" t="str">
        <v>SW</v>
      </c>
      <c r="J945" s="153" t="n">
        <v>60</v>
      </c>
      <c r="K945" s="155" t="str">
        <v>NE</v>
      </c>
      <c r="L945" s="153" t="n">
        <v>21</v>
      </c>
      <c r="M945" s="153" t="n">
        <f>IF(F945="Accepted",L945*1.150779448,"")</f>
        <v>24.166368408</v>
      </c>
      <c r="N945" s="153" t="n">
        <v>24</v>
      </c>
      <c r="O945" s="153" t="n">
        <v>28</v>
      </c>
      <c r="P945" s="153" t="n">
        <f>IF(F945&lt;&gt;"Accepted","",IF(AND(N945="",O945=""),"",MAX(N945,O945)*1.150779448))</f>
        <v>32.221824544</v>
      </c>
      <c r="Q945" s="175" t="str">
        <v>KEDW 160055Z 24021G24KT 70SM FEW120 SCT300 23/04 A2991 RMK AO2A PK WND 24028/29 SLP120 T02280038</v>
      </c>
    </row>
    <row r="946" hidden="0">
      <c r="A946" s="150" t="str">
        <v>2026-04-16 01:00 UTC</v>
      </c>
      <c r="B946" s="155" t="str">
        <v>2026-04-16 01:55 UTC</v>
      </c>
      <c r="C946" s="155" t="str">
        <v>2026-04-15 18:55 PDT</v>
      </c>
      <c r="D946" s="155" t="str">
        <v>2026-04-15</v>
      </c>
      <c r="E946" s="155" t="str">
        <v>April</v>
      </c>
      <c r="F946" s="154" t="str">
        <v>Accepted</v>
      </c>
      <c r="G946" s="155" t="str">
        <v>240</v>
      </c>
      <c r="H946" s="153" t="n">
        <v>240</v>
      </c>
      <c r="I946" s="155" t="str">
        <v>SW</v>
      </c>
      <c r="J946" s="153" t="n">
        <v>60</v>
      </c>
      <c r="K946" s="155" t="str">
        <v>NE</v>
      </c>
      <c r="L946" s="153" t="n">
        <v>19</v>
      </c>
      <c r="M946" s="153" t="n">
        <f>IF(F946="Accepted",L946*1.150779448,"")</f>
        <v>21.864809512</v>
      </c>
      <c r="N946" s="153" t="n">
        <v>23</v>
      </c>
      <c r="O946" s="163"/>
      <c r="P946" s="153" t="n">
        <f>IF(F946&lt;&gt;"Accepted","",IF(AND(N946="",O946=""),"",MAX(N946,O946)*1.150779448))</f>
        <v>26.467927304</v>
      </c>
      <c r="Q946" s="175" t="str">
        <v>KEDW 160155Z 24019G23KT 60SM FEW300 21/06 A2991 RMK AO2A SLP122 T02070055</v>
      </c>
    </row>
    <row r="947" hidden="0">
      <c r="A947" s="150" t="str">
        <v>2026-04-16 02:00 UTC</v>
      </c>
      <c r="B947" s="155" t="str">
        <v>2026-04-16 02:55 UTC</v>
      </c>
      <c r="C947" s="155" t="str">
        <v>2026-04-15 19:55 PDT</v>
      </c>
      <c r="D947" s="155" t="str">
        <v>2026-04-15</v>
      </c>
      <c r="E947" s="155" t="str">
        <v>April</v>
      </c>
      <c r="F947" s="154" t="str">
        <v>Accepted</v>
      </c>
      <c r="G947" s="155" t="str">
        <v>240</v>
      </c>
      <c r="H947" s="153" t="n">
        <v>240</v>
      </c>
      <c r="I947" s="155" t="str">
        <v>SW</v>
      </c>
      <c r="J947" s="153" t="n">
        <v>60</v>
      </c>
      <c r="K947" s="155" t="str">
        <v>NE</v>
      </c>
      <c r="L947" s="153" t="n">
        <v>19</v>
      </c>
      <c r="M947" s="153" t="n">
        <f>IF(F947="Accepted",L947*1.150779448,"")</f>
        <v>21.864809512</v>
      </c>
      <c r="N947" s="153" t="n">
        <v>24</v>
      </c>
      <c r="O947" s="163"/>
      <c r="P947" s="153" t="n">
        <f>IF(F947&lt;&gt;"Accepted","",IF(AND(N947="",O947=""),"",MAX(N947,O947)*1.150779448))</f>
        <v>27.618706752</v>
      </c>
      <c r="Q947" s="175" t="str">
        <v>KEDW 160255Z 24019G24KT 40SM SCT300 18/06 A2992 RMK AO2A SLP124 T01840059 53001</v>
      </c>
    </row>
    <row r="948" hidden="0">
      <c r="A948" s="150" t="str">
        <v>2026-04-16 03:00 UTC</v>
      </c>
      <c r="B948" s="155" t="str">
        <v>2026-04-16 03:55 UTC</v>
      </c>
      <c r="C948" s="155" t="str">
        <v>2026-04-15 20:55 PDT</v>
      </c>
      <c r="D948" s="155" t="str">
        <v>2026-04-15</v>
      </c>
      <c r="E948" s="155" t="str">
        <v>April</v>
      </c>
      <c r="F948" s="154" t="str">
        <v>Accepted</v>
      </c>
      <c r="G948" s="155" t="str">
        <v>250</v>
      </c>
      <c r="H948" s="153" t="n">
        <v>250</v>
      </c>
      <c r="I948" s="155" t="str">
        <v>W</v>
      </c>
      <c r="J948" s="153" t="n">
        <v>70</v>
      </c>
      <c r="K948" s="155" t="str">
        <v>E</v>
      </c>
      <c r="L948" s="153" t="n">
        <v>16</v>
      </c>
      <c r="M948" s="153" t="n">
        <f>IF(F948="Accepted",L948*1.150779448,"")</f>
        <v>18.412471168</v>
      </c>
      <c r="N948" s="163"/>
      <c r="O948" s="163"/>
      <c r="P948" s="163" t="str">
        <f>IF(F948&lt;&gt;"Accepted","",IF(AND(N948="",O948=""),"",MAX(N948,O948)*1.150779448))</f>
      </c>
      <c r="Q948" s="175" t="str">
        <v>KEDW 160355Z 25016KT 40SM FEW300 18/04 A2994 RMK AO2A SLP128 T01750037</v>
      </c>
    </row>
    <row r="949" hidden="0">
      <c r="A949" s="150" t="str">
        <v>2026-04-16 04:00 UTC</v>
      </c>
      <c r="B949" s="155" t="str">
        <v>2026-04-16 04:55 UTC</v>
      </c>
      <c r="C949" s="155" t="str">
        <v>2026-04-15 21:55 PDT</v>
      </c>
      <c r="D949" s="155" t="str">
        <v>2026-04-15</v>
      </c>
      <c r="E949" s="155" t="str">
        <v>April</v>
      </c>
      <c r="F949" s="154" t="str">
        <v>Accepted</v>
      </c>
      <c r="G949" s="155" t="str">
        <v>250</v>
      </c>
      <c r="H949" s="153" t="n">
        <v>250</v>
      </c>
      <c r="I949" s="155" t="str">
        <v>W</v>
      </c>
      <c r="J949" s="153" t="n">
        <v>70</v>
      </c>
      <c r="K949" s="155" t="str">
        <v>E</v>
      </c>
      <c r="L949" s="153" t="n">
        <v>16</v>
      </c>
      <c r="M949" s="153" t="n">
        <f>IF(F949="Accepted",L949*1.150779448,"")</f>
        <v>18.412471168</v>
      </c>
      <c r="N949" s="163"/>
      <c r="O949" s="163"/>
      <c r="P949" s="163" t="str">
        <f>IF(F949&lt;&gt;"Accepted","",IF(AND(N949="",O949=""),"",MAX(N949,O949)*1.150779448))</f>
      </c>
      <c r="Q949" s="175" t="str">
        <v>KEDW 160455Z 25016KT 40SM FEW280 16/04 A2996 RMK AO2A SLPNO T01630043</v>
      </c>
    </row>
    <row r="950" hidden="0">
      <c r="A950" s="150" t="str">
        <v>2026-04-16 05:00 UTC</v>
      </c>
      <c r="B950" s="155" t="str">
        <v>2026-04-16 05:55 UTC</v>
      </c>
      <c r="C950" s="155" t="str">
        <v>2026-04-15 22:55 PDT</v>
      </c>
      <c r="D950" s="155" t="str">
        <v>2026-04-15</v>
      </c>
      <c r="E950" s="155" t="str">
        <v>April</v>
      </c>
      <c r="F950" s="154" t="str">
        <v>Accepted</v>
      </c>
      <c r="G950" s="155" t="str">
        <v>260</v>
      </c>
      <c r="H950" s="153" t="n">
        <v>260</v>
      </c>
      <c r="I950" s="155" t="str">
        <v>W</v>
      </c>
      <c r="J950" s="153" t="n">
        <v>80</v>
      </c>
      <c r="K950" s="155" t="str">
        <v>E</v>
      </c>
      <c r="L950" s="153" t="n">
        <v>15</v>
      </c>
      <c r="M950" s="153" t="n">
        <f>IF(F950="Accepted",L950*1.150779448,"")</f>
        <v>17.261691719999998</v>
      </c>
      <c r="N950" s="153" t="n">
        <v>22</v>
      </c>
      <c r="O950" s="163"/>
      <c r="P950" s="153" t="n">
        <f>IF(F950&lt;&gt;"Accepted","",IF(AND(N950="",O950=""),"",MAX(N950,O950)*1.150779448))</f>
        <v>25.317147856</v>
      </c>
      <c r="Q950" s="175" t="str">
        <v>KEDW 160555Z AUTO 26015G22KT 10SM CLR 16/02 A2995 RMK AO2 SLP128 T01630016 10242 20157 50010 $</v>
      </c>
    </row>
    <row r="951" hidden="0">
      <c r="A951" s="150" t="str">
        <v>2026-04-16 06:00 UTC</v>
      </c>
      <c r="B951" s="155" t="str">
        <v>2026-04-16 06:55 UTC</v>
      </c>
      <c r="C951" s="155" t="str">
        <v>2026-04-15 23:55 PDT</v>
      </c>
      <c r="D951" s="155" t="str">
        <v>2026-04-15</v>
      </c>
      <c r="E951" s="155" t="str">
        <v>April</v>
      </c>
      <c r="F951" s="154" t="str">
        <v>Accepted</v>
      </c>
      <c r="G951" s="155" t="str">
        <v>240</v>
      </c>
      <c r="H951" s="153" t="n">
        <v>240</v>
      </c>
      <c r="I951" s="155" t="str">
        <v>SW</v>
      </c>
      <c r="J951" s="153" t="n">
        <v>60</v>
      </c>
      <c r="K951" s="155" t="str">
        <v>NE</v>
      </c>
      <c r="L951" s="153" t="n">
        <v>11</v>
      </c>
      <c r="M951" s="153" t="n">
        <f>IF(F951="Accepted",L951*1.150779448,"")</f>
        <v>12.658573928</v>
      </c>
      <c r="N951" s="163"/>
      <c r="O951" s="163"/>
      <c r="P951" s="163" t="str">
        <f>IF(F951&lt;&gt;"Accepted","",IF(AND(N951="",O951=""),"",MAX(N951,O951)*1.150779448))</f>
      </c>
      <c r="Q951" s="175" t="str">
        <v>KEDW 160655Z AUTO 24011KT 10SM CLR 14/03 A2994 RMK AO2 SLP125 T01420027 $</v>
      </c>
    </row>
    <row r="952" hidden="0">
      <c r="A952" s="150" t="str">
        <v>2026-04-16 07:00 UTC</v>
      </c>
      <c r="B952" s="155" t="str">
        <v>2026-04-16 07:55 UTC</v>
      </c>
      <c r="C952" s="155" t="str">
        <v>2026-04-16 00:55 PDT</v>
      </c>
      <c r="D952" s="155" t="str">
        <v>2026-04-16</v>
      </c>
      <c r="E952" s="155" t="str">
        <v>April</v>
      </c>
      <c r="F952" s="154" t="str">
        <v>Accepted</v>
      </c>
      <c r="G952" s="155" t="str">
        <v>230</v>
      </c>
      <c r="H952" s="153" t="n">
        <v>230</v>
      </c>
      <c r="I952" s="155" t="str">
        <v>SW</v>
      </c>
      <c r="J952" s="153" t="n">
        <v>50</v>
      </c>
      <c r="K952" s="155" t="str">
        <v>NE</v>
      </c>
      <c r="L952" s="153" t="n">
        <v>12</v>
      </c>
      <c r="M952" s="153" t="n">
        <f>IF(F952="Accepted",L952*1.150779448,"")</f>
        <v>13.809353376</v>
      </c>
      <c r="N952" s="163"/>
      <c r="O952" s="163"/>
      <c r="P952" s="163" t="str">
        <f>IF(F952&lt;&gt;"Accepted","",IF(AND(N952="",O952=""),"",MAX(N952,O952)*1.150779448))</f>
      </c>
      <c r="Q952" s="175" t="str">
        <v>KEDW 160755Z AUTO 23012KT 10SM CLR 13/03 A2994 RMK AO2 SLP123 T01340026 402620042 $</v>
      </c>
    </row>
    <row r="953" hidden="0">
      <c r="A953" s="150" t="str">
        <v>2026-04-16 08:00 UTC</v>
      </c>
      <c r="B953" s="155" t="str">
        <v>2026-04-16 08:55 UTC</v>
      </c>
      <c r="C953" s="155" t="str">
        <v>2026-04-16 01:55 PDT</v>
      </c>
      <c r="D953" s="155" t="str">
        <v>2026-04-16</v>
      </c>
      <c r="E953" s="155" t="str">
        <v>April</v>
      </c>
      <c r="F953" s="154" t="str">
        <v>Accepted</v>
      </c>
      <c r="G953" s="155" t="str">
        <v>240</v>
      </c>
      <c r="H953" s="153" t="n">
        <v>240</v>
      </c>
      <c r="I953" s="155" t="str">
        <v>SW</v>
      </c>
      <c r="J953" s="153" t="n">
        <v>60</v>
      </c>
      <c r="K953" s="155" t="str">
        <v>NE</v>
      </c>
      <c r="L953" s="153" t="n">
        <v>11</v>
      </c>
      <c r="M953" s="153" t="n">
        <f>IF(F953="Accepted",L953*1.150779448,"")</f>
        <v>12.658573928</v>
      </c>
      <c r="N953" s="163"/>
      <c r="O953" s="163"/>
      <c r="P953" s="163" t="str">
        <f>IF(F953&lt;&gt;"Accepted","",IF(AND(N953="",O953=""),"",MAX(N953,O953)*1.150779448))</f>
      </c>
      <c r="Q953" s="175" t="str">
        <v>KEDW 160855Z AUTO 24011KT 10SM CLR 13/03 A2992 RMK AO2 SLP116 T01320033 57010 $</v>
      </c>
    </row>
    <row r="954" hidden="0">
      <c r="A954" s="150" t="str">
        <v>2026-04-16 09:00 UTC</v>
      </c>
      <c r="B954" s="155" t="str">
        <v>2026-04-16 09:55 UTC</v>
      </c>
      <c r="C954" s="155" t="str">
        <v>2026-04-16 02:55 PDT</v>
      </c>
      <c r="D954" s="155" t="str">
        <v>2026-04-16</v>
      </c>
      <c r="E954" s="155" t="str">
        <v>April</v>
      </c>
      <c r="F954" s="154" t="str">
        <v>Accepted</v>
      </c>
      <c r="G954" s="155" t="str">
        <v>230</v>
      </c>
      <c r="H954" s="153" t="n">
        <v>230</v>
      </c>
      <c r="I954" s="155" t="str">
        <v>SW</v>
      </c>
      <c r="J954" s="153" t="n">
        <v>50</v>
      </c>
      <c r="K954" s="155" t="str">
        <v>NE</v>
      </c>
      <c r="L954" s="153" t="n">
        <v>10</v>
      </c>
      <c r="M954" s="153" t="n">
        <f>IF(F954="Accepted",L954*1.150779448,"")</f>
        <v>11.50779448</v>
      </c>
      <c r="N954" s="163"/>
      <c r="O954" s="163"/>
      <c r="P954" s="163" t="str">
        <f>IF(F954&lt;&gt;"Accepted","",IF(AND(N954="",O954=""),"",MAX(N954,O954)*1.150779448))</f>
      </c>
      <c r="Q954" s="175" t="str">
        <v>KEDW 160955Z AUTO 23010KT 10SM CLR 12/03 A2990 RMK AO2 SLP109 T01190026 $</v>
      </c>
    </row>
    <row r="955" hidden="0">
      <c r="A955" s="150" t="str">
        <v>2026-04-16 10:00 UTC</v>
      </c>
      <c r="B955" s="155" t="str">
        <v>2026-04-16 10:55 UTC</v>
      </c>
      <c r="C955" s="155" t="str">
        <v>2026-04-16 03:55 PDT</v>
      </c>
      <c r="D955" s="155" t="str">
        <v>2026-04-16</v>
      </c>
      <c r="E955" s="155" t="str">
        <v>April</v>
      </c>
      <c r="F955" s="154" t="str">
        <v>Accepted</v>
      </c>
      <c r="G955" s="155" t="str">
        <v>280</v>
      </c>
      <c r="H955" s="153" t="n">
        <v>280</v>
      </c>
      <c r="I955" s="155" t="str">
        <v>W</v>
      </c>
      <c r="J955" s="153" t="n">
        <v>100</v>
      </c>
      <c r="K955" s="155" t="str">
        <v>E</v>
      </c>
      <c r="L955" s="153" t="n">
        <v>17</v>
      </c>
      <c r="M955" s="153" t="n">
        <f>IF(F955="Accepted",L955*1.150779448,"")</f>
        <v>19.563250616</v>
      </c>
      <c r="N955" s="163"/>
      <c r="O955" s="163"/>
      <c r="P955" s="163" t="str">
        <f>IF(F955&lt;&gt;"Accepted","",IF(AND(N955="",O955=""),"",MAX(N955,O955)*1.150779448))</f>
      </c>
      <c r="Q955" s="175" t="str">
        <v>KEDW 161055Z AUTO 28017KT 10SM CLR 15/05 A2988 RMK AO2 SLP101 T01480048 $</v>
      </c>
    </row>
    <row r="956" hidden="0">
      <c r="A956" s="150" t="str">
        <v>2026-04-16 11:00 UTC</v>
      </c>
      <c r="B956" s="155" t="str">
        <v>2026-04-16 11:55 UTC</v>
      </c>
      <c r="C956" s="155" t="str">
        <v>2026-04-16 04:55 PDT</v>
      </c>
      <c r="D956" s="155" t="str">
        <v>2026-04-16</v>
      </c>
      <c r="E956" s="155" t="str">
        <v>April</v>
      </c>
      <c r="F956" s="154" t="str">
        <v>Accepted</v>
      </c>
      <c r="G956" s="155" t="str">
        <v>210</v>
      </c>
      <c r="H956" s="153" t="n">
        <v>210</v>
      </c>
      <c r="I956" s="155" t="str">
        <v>SW</v>
      </c>
      <c r="J956" s="153" t="n">
        <v>30</v>
      </c>
      <c r="K956" s="155" t="str">
        <v>NE</v>
      </c>
      <c r="L956" s="153" t="n">
        <v>11</v>
      </c>
      <c r="M956" s="153" t="n">
        <f>IF(F956="Accepted",L956*1.150779448,"")</f>
        <v>12.658573928</v>
      </c>
      <c r="N956" s="163"/>
      <c r="O956" s="163"/>
      <c r="P956" s="163" t="str">
        <f>IF(F956&lt;&gt;"Accepted","",IF(AND(N956="",O956=""),"",MAX(N956,O956)*1.150779448))</f>
      </c>
      <c r="Q956" s="175" t="str">
        <v>KEDW 161155Z AUTO 21011KT 10SM CLR 13/04 A2987 RMK AO2 SLP099 T01260035 10163 20116 56015 $</v>
      </c>
    </row>
    <row r="957" hidden="0">
      <c r="A957" s="150" t="str">
        <v>2026-04-16 12:00 UTC</v>
      </c>
      <c r="B957" s="155" t="str">
        <v>2026-04-16 12:55 UTC</v>
      </c>
      <c r="C957" s="155" t="str">
        <v>2026-04-16 05:55 PDT</v>
      </c>
      <c r="D957" s="155" t="str">
        <v>2026-04-16</v>
      </c>
      <c r="E957" s="155" t="str">
        <v>April</v>
      </c>
      <c r="F957" s="154" t="str">
        <v>Accepted</v>
      </c>
      <c r="G957" s="155" t="str">
        <v>220</v>
      </c>
      <c r="H957" s="153" t="n">
        <v>220</v>
      </c>
      <c r="I957" s="155" t="str">
        <v>SW</v>
      </c>
      <c r="J957" s="153" t="n">
        <v>40</v>
      </c>
      <c r="K957" s="155" t="str">
        <v>NE</v>
      </c>
      <c r="L957" s="153" t="n">
        <v>11</v>
      </c>
      <c r="M957" s="153" t="n">
        <f>IF(F957="Accepted",L957*1.150779448,"")</f>
        <v>12.658573928</v>
      </c>
      <c r="N957" s="153" t="n">
        <v>21</v>
      </c>
      <c r="O957" s="163"/>
      <c r="P957" s="153" t="n">
        <f>IF(F957&lt;&gt;"Accepted","",IF(AND(N957="",O957=""),"",MAX(N957,O957)*1.150779448))</f>
        <v>24.166368408</v>
      </c>
      <c r="Q957" s="175" t="str">
        <v>KEDW 161255Z 22011G21KT 40SM FEW190 BKN260 15/03 A2988 RMK AO2A SLP103 T01460025</v>
      </c>
    </row>
    <row r="958" hidden="0">
      <c r="A958" s="150" t="str">
        <v>2026-04-16 13:00 UTC</v>
      </c>
      <c r="B958" s="155" t="str">
        <v>2026-04-16 13:55 UTC</v>
      </c>
      <c r="C958" s="155" t="str">
        <v>2026-04-16 06:55 PDT</v>
      </c>
      <c r="D958" s="155" t="str">
        <v>2026-04-16</v>
      </c>
      <c r="E958" s="155" t="str">
        <v>April</v>
      </c>
      <c r="F958" s="154" t="str">
        <v>Accepted</v>
      </c>
      <c r="G958" s="155" t="str">
        <v>200</v>
      </c>
      <c r="H958" s="153" t="n">
        <v>200</v>
      </c>
      <c r="I958" s="155" t="str">
        <v>S</v>
      </c>
      <c r="J958" s="153" t="n">
        <v>20</v>
      </c>
      <c r="K958" s="155" t="str">
        <v>N</v>
      </c>
      <c r="L958" s="153" t="n">
        <v>13</v>
      </c>
      <c r="M958" s="153" t="n">
        <f>IF(F958="Accepted",L958*1.150779448,"")</f>
        <v>14.960132824</v>
      </c>
      <c r="N958" s="163"/>
      <c r="O958" s="163"/>
      <c r="P958" s="163" t="str">
        <f>IF(F958&lt;&gt;"Accepted","",IF(AND(N958="",O958=""),"",MAX(N958,O958)*1.150779448))</f>
      </c>
      <c r="Q958" s="175" t="str">
        <v>KEDW 161355Z 20013KT 50SM SCT200 BKN280 12/03 A2988 RMK AO2A SLP107 T01200032</v>
      </c>
    </row>
    <row r="959" hidden="0">
      <c r="A959" s="150" t="str">
        <v>2026-04-16 14:00 UTC</v>
      </c>
      <c r="B959" s="155" t="str">
        <v>2026-04-16 14:55 UTC</v>
      </c>
      <c r="C959" s="155" t="str">
        <v>2026-04-16 07:55 PDT</v>
      </c>
      <c r="D959" s="155" t="str">
        <v>2026-04-16</v>
      </c>
      <c r="E959" s="155" t="str">
        <v>April</v>
      </c>
      <c r="F959" s="154" t="str">
        <v>Accepted</v>
      </c>
      <c r="G959" s="155" t="str">
        <v>220</v>
      </c>
      <c r="H959" s="153" t="n">
        <v>220</v>
      </c>
      <c r="I959" s="155" t="str">
        <v>SW</v>
      </c>
      <c r="J959" s="153" t="n">
        <v>40</v>
      </c>
      <c r="K959" s="155" t="str">
        <v>NE</v>
      </c>
      <c r="L959" s="153" t="n">
        <v>15</v>
      </c>
      <c r="M959" s="153" t="n">
        <f>IF(F959="Accepted",L959*1.150779448,"")</f>
        <v>17.261691719999998</v>
      </c>
      <c r="N959" s="163"/>
      <c r="O959" s="163"/>
      <c r="P959" s="163" t="str">
        <f>IF(F959&lt;&gt;"Accepted","",IF(AND(N959="",O959=""),"",MAX(N959,O959)*1.150779448))</f>
      </c>
      <c r="Q959" s="175" t="str">
        <v>KEDW 161455Z 22015KT 70SM BKN220 14/03 A2989 RMK AO2A SLP110 T01380027 52006</v>
      </c>
    </row>
    <row r="960" hidden="0">
      <c r="A960" s="150" t="str">
        <v>2026-04-16 15:00 UTC</v>
      </c>
      <c r="B960" s="155" t="str">
        <v>2026-04-16 15:55 UTC</v>
      </c>
      <c r="C960" s="155" t="str">
        <v>2026-04-16 08:55 PDT</v>
      </c>
      <c r="D960" s="155" t="str">
        <v>2026-04-16</v>
      </c>
      <c r="E960" s="155" t="str">
        <v>April</v>
      </c>
      <c r="F960" s="154" t="str">
        <v>Accepted</v>
      </c>
      <c r="G960" s="155" t="str">
        <v>230</v>
      </c>
      <c r="H960" s="153" t="n">
        <v>230</v>
      </c>
      <c r="I960" s="155" t="str">
        <v>SW</v>
      </c>
      <c r="J960" s="153" t="n">
        <v>50</v>
      </c>
      <c r="K960" s="155" t="str">
        <v>NE</v>
      </c>
      <c r="L960" s="153" t="n">
        <v>16</v>
      </c>
      <c r="M960" s="153" t="n">
        <f>IF(F960="Accepted",L960*1.150779448,"")</f>
        <v>18.412471168</v>
      </c>
      <c r="N960" s="163"/>
      <c r="O960" s="163"/>
      <c r="P960" s="163" t="str">
        <f>IF(F960&lt;&gt;"Accepted","",IF(AND(N960="",O960=""),"",MAX(N960,O960)*1.150779448))</f>
      </c>
      <c r="Q960" s="175" t="str">
        <v>KEDW 161555Z 23016KT 70SM SCT190 BKN240 16/01 A2989 RMK AO2A SLP109 T01630012</v>
      </c>
    </row>
    <row r="961" hidden="0">
      <c r="A961" s="150" t="str">
        <v>2026-04-16 16:00 UTC</v>
      </c>
      <c r="B961" s="155" t="str">
        <v>2026-04-16 16:55 UTC</v>
      </c>
      <c r="C961" s="155" t="str">
        <v>2026-04-16 09:55 PDT</v>
      </c>
      <c r="D961" s="155" t="str">
        <v>2026-04-16</v>
      </c>
      <c r="E961" s="155" t="str">
        <v>April</v>
      </c>
      <c r="F961" s="154" t="str">
        <v>Accepted</v>
      </c>
      <c r="G961" s="155" t="str">
        <v>230</v>
      </c>
      <c r="H961" s="153" t="n">
        <v>230</v>
      </c>
      <c r="I961" s="155" t="str">
        <v>SW</v>
      </c>
      <c r="J961" s="153" t="n">
        <v>50</v>
      </c>
      <c r="K961" s="155" t="str">
        <v>NE</v>
      </c>
      <c r="L961" s="153" t="n">
        <v>17</v>
      </c>
      <c r="M961" s="153" t="n">
        <f>IF(F961="Accepted",L961*1.150779448,"")</f>
        <v>19.563250616</v>
      </c>
      <c r="N961" s="163"/>
      <c r="O961" s="163"/>
      <c r="P961" s="163" t="str">
        <f>IF(F961&lt;&gt;"Accepted","",IF(AND(N961="",O961=""),"",MAX(N961,O961)*1.150779448))</f>
      </c>
      <c r="Q961" s="175" t="str">
        <v>KEDW 161655Z 23017KT 90SM SCT190 BKN240 19/01 A2989 RMK AO2A SLP107 T01870012</v>
      </c>
    </row>
    <row r="962" hidden="0">
      <c r="A962" s="150" t="str">
        <v>2026-04-16 17:00 UTC</v>
      </c>
      <c r="B962" s="155" t="str">
        <v>2026-04-16 17:55 UTC</v>
      </c>
      <c r="C962" s="155" t="str">
        <v>2026-04-16 10:55 PDT</v>
      </c>
      <c r="D962" s="155" t="str">
        <v>2026-04-16</v>
      </c>
      <c r="E962" s="155" t="str">
        <v>April</v>
      </c>
      <c r="F962" s="154" t="str">
        <v>Accepted</v>
      </c>
      <c r="G962" s="155" t="str">
        <v>250</v>
      </c>
      <c r="H962" s="153" t="n">
        <v>250</v>
      </c>
      <c r="I962" s="155" t="str">
        <v>W</v>
      </c>
      <c r="J962" s="153" t="n">
        <v>70</v>
      </c>
      <c r="K962" s="155" t="str">
        <v>E</v>
      </c>
      <c r="L962" s="153" t="n">
        <v>21</v>
      </c>
      <c r="M962" s="153" t="n">
        <f>IF(F962="Accepted",L962*1.150779448,"")</f>
        <v>24.166368408</v>
      </c>
      <c r="N962" s="153" t="n">
        <v>29</v>
      </c>
      <c r="O962" s="163"/>
      <c r="P962" s="153" t="n">
        <f>IF(F962&lt;&gt;"Accepted","",IF(AND(N962="",O962=""),"",MAX(N962,O962)*1.150779448))</f>
        <v>33.372603992</v>
      </c>
      <c r="Q962" s="175" t="str">
        <v>KEDW 161755Z 25021G29KT 80SM SCT190 BKN250 20/02 A2989 RMK AO2A SLP107 T02030017 10203 20113 55000</v>
      </c>
    </row>
    <row r="963" hidden="0">
      <c r="A963" s="150" t="str">
        <v>2026-04-16 18:00 UTC</v>
      </c>
      <c r="B963" s="155" t="str">
        <v>2026-04-16 18:55 UTC</v>
      </c>
      <c r="C963" s="155" t="str">
        <v>2026-04-16 11:55 PDT</v>
      </c>
      <c r="D963" s="155" t="str">
        <v>2026-04-16</v>
      </c>
      <c r="E963" s="155" t="str">
        <v>April</v>
      </c>
      <c r="F963" s="154" t="str">
        <v>Accepted</v>
      </c>
      <c r="G963" s="155" t="str">
        <v>240</v>
      </c>
      <c r="H963" s="153" t="n">
        <v>240</v>
      </c>
      <c r="I963" s="155" t="str">
        <v>SW</v>
      </c>
      <c r="J963" s="153" t="n">
        <v>60</v>
      </c>
      <c r="K963" s="155" t="str">
        <v>NE</v>
      </c>
      <c r="L963" s="153" t="n">
        <v>20</v>
      </c>
      <c r="M963" s="153" t="n">
        <f>IF(F963="Accepted",L963*1.150779448,"")</f>
        <v>23.01558896</v>
      </c>
      <c r="N963" s="153" t="n">
        <v>25</v>
      </c>
      <c r="O963" s="153" t="n">
        <v>28</v>
      </c>
      <c r="P963" s="153" t="n">
        <f>IF(F963&lt;&gt;"Accepted","",IF(AND(N963="",O963=""),"",MAX(N963,O963)*1.150779448))</f>
        <v>32.221824544</v>
      </c>
      <c r="Q963" s="175" t="str">
        <v>KEDW 161855Z 24020G25KT 80SM SCT190 BKN250 22/02 A2987 RMK AO2A PK WND 26028/1757 SLP101 T02190020</v>
      </c>
    </row>
    <row r="964" hidden="0">
      <c r="A964" s="150" t="str">
        <v>2026-04-16 19:00 UTC</v>
      </c>
      <c r="B964" s="155" t="str">
        <v>2026-04-16 19:55 UTC</v>
      </c>
      <c r="C964" s="155" t="str">
        <v>2026-04-16 12:55 PDT</v>
      </c>
      <c r="D964" s="155" t="str">
        <v>2026-04-16</v>
      </c>
      <c r="E964" s="155" t="str">
        <v>April</v>
      </c>
      <c r="F964" s="154" t="str">
        <v>Accepted</v>
      </c>
      <c r="G964" s="155" t="str">
        <v>230</v>
      </c>
      <c r="H964" s="153" t="n">
        <v>230</v>
      </c>
      <c r="I964" s="155" t="str">
        <v>SW</v>
      </c>
      <c r="J964" s="153" t="n">
        <v>50</v>
      </c>
      <c r="K964" s="155" t="str">
        <v>NE</v>
      </c>
      <c r="L964" s="153" t="n">
        <v>17</v>
      </c>
      <c r="M964" s="153" t="n">
        <f>IF(F964="Accepted",L964*1.150779448,"")</f>
        <v>19.563250616</v>
      </c>
      <c r="N964" s="153" t="n">
        <v>24</v>
      </c>
      <c r="O964" s="153" t="n">
        <v>28</v>
      </c>
      <c r="P964" s="153" t="n">
        <f>IF(F964&lt;&gt;"Accepted","",IF(AND(N964="",O964=""),"",MAX(N964,O964)*1.150779448))</f>
        <v>32.221824544</v>
      </c>
      <c r="Q964" s="175" t="str">
        <v>KEDW 161955Z 23017G24KT 90SM SCT170 BKN250 23/01 A2985 RMK AO2A PK WND 22028/33 SLP094 T02260010</v>
      </c>
    </row>
    <row r="965" hidden="0">
      <c r="A965" s="150" t="str">
        <v>2026-04-16 20:00 UTC</v>
      </c>
      <c r="B965" s="155" t="str">
        <v>2026-04-16 20:55 UTC</v>
      </c>
      <c r="C965" s="155" t="str">
        <v>2026-04-16 13:55 PDT</v>
      </c>
      <c r="D965" s="155" t="str">
        <v>2026-04-16</v>
      </c>
      <c r="E965" s="155" t="str">
        <v>April</v>
      </c>
      <c r="F965" s="154" t="str">
        <v>Accepted</v>
      </c>
      <c r="G965" s="155" t="str">
        <v>260</v>
      </c>
      <c r="H965" s="153" t="n">
        <v>260</v>
      </c>
      <c r="I965" s="155" t="str">
        <v>W</v>
      </c>
      <c r="J965" s="153" t="n">
        <v>80</v>
      </c>
      <c r="K965" s="155" t="str">
        <v>E</v>
      </c>
      <c r="L965" s="153" t="n">
        <v>19</v>
      </c>
      <c r="M965" s="153" t="n">
        <f>IF(F965="Accepted",L965*1.150779448,"")</f>
        <v>21.864809512</v>
      </c>
      <c r="N965" s="153" t="n">
        <v>26</v>
      </c>
      <c r="O965" s="153" t="n">
        <v>30</v>
      </c>
      <c r="P965" s="153" t="n">
        <f>IF(F965&lt;&gt;"Accepted","",IF(AND(N965="",O965=""),"",MAX(N965,O965)*1.150779448))</f>
        <v>34.523383439999996</v>
      </c>
      <c r="Q965" s="175" t="str">
        <v>KEDW 162055Z 26019G26KT 90SM SCT190 BKN250 24/00 A2983 RMK AO2A PK WND 23030/20 SLP085 T02370001 57019</v>
      </c>
    </row>
    <row r="966" hidden="0">
      <c r="A966" s="150" t="str">
        <v>2026-04-16 21:00 UTC</v>
      </c>
      <c r="B966" s="155" t="str">
        <v>2026-04-16 21:55 UTC</v>
      </c>
      <c r="C966" s="155" t="str">
        <v>2026-04-16 14:55 PDT</v>
      </c>
      <c r="D966" s="155" t="str">
        <v>2026-04-16</v>
      </c>
      <c r="E966" s="155" t="str">
        <v>April</v>
      </c>
      <c r="F966" s="154" t="str">
        <v>Accepted</v>
      </c>
      <c r="G966" s="155" t="str">
        <v>270</v>
      </c>
      <c r="H966" s="153" t="n">
        <v>270</v>
      </c>
      <c r="I966" s="155" t="str">
        <v>W</v>
      </c>
      <c r="J966" s="153" t="n">
        <v>90</v>
      </c>
      <c r="K966" s="155" t="str">
        <v>E</v>
      </c>
      <c r="L966" s="153" t="n">
        <v>23</v>
      </c>
      <c r="M966" s="153" t="n">
        <f>IF(F966="Accepted",L966*1.150779448,"")</f>
        <v>26.467927304</v>
      </c>
      <c r="N966" s="153" t="n">
        <v>31</v>
      </c>
      <c r="O966" s="153" t="n">
        <v>31</v>
      </c>
      <c r="P966" s="153" t="n">
        <f>IF(F966&lt;&gt;"Accepted","",IF(AND(N966="",O966=""),"",MAX(N966,O966)*1.150779448))</f>
        <v>35.674162888</v>
      </c>
      <c r="Q966" s="175" t="str">
        <v>KEDW 162155Z 27023G31KT 50SM SCT190 BKN300 24/M02 A2981 RMK AO2A PK WND 27031/46 SLP080 T02431016</v>
      </c>
    </row>
    <row r="967" hidden="0">
      <c r="A967" s="150" t="str">
        <v>2026-04-16 22:00 UTC</v>
      </c>
      <c r="B967" s="155" t="str">
        <v>2026-04-16 22:55 UTC</v>
      </c>
      <c r="C967" s="155" t="str">
        <v>2026-04-16 15:55 PDT</v>
      </c>
      <c r="D967" s="155" t="str">
        <v>2026-04-16</v>
      </c>
      <c r="E967" s="155" t="str">
        <v>April</v>
      </c>
      <c r="F967" s="154" t="str">
        <v>Accepted</v>
      </c>
      <c r="G967" s="155" t="str">
        <v>280</v>
      </c>
      <c r="H967" s="153" t="n">
        <v>280</v>
      </c>
      <c r="I967" s="155" t="str">
        <v>W</v>
      </c>
      <c r="J967" s="153" t="n">
        <v>100</v>
      </c>
      <c r="K967" s="155" t="str">
        <v>E</v>
      </c>
      <c r="L967" s="153" t="n">
        <v>23</v>
      </c>
      <c r="M967" s="153" t="n">
        <f>IF(F967="Accepted",L967*1.150779448,"")</f>
        <v>26.467927304</v>
      </c>
      <c r="N967" s="153" t="n">
        <v>26</v>
      </c>
      <c r="O967" s="153" t="n">
        <v>29</v>
      </c>
      <c r="P967" s="153" t="n">
        <f>IF(F967&lt;&gt;"Accepted","",IF(AND(N967="",O967=""),"",MAX(N967,O967)*1.150779448))</f>
        <v>33.372603992</v>
      </c>
      <c r="Q967" s="175" t="str">
        <v>KEDW 162255Z 28023G26KT 70SM FEW190 SCT290 24/M00 A2980 RMK AO2A PK WND 27029/05 SLP075 T02381005</v>
      </c>
    </row>
    <row r="968" hidden="0">
      <c r="A968" s="150" t="str">
        <v>2026-04-16 23:00 UTC</v>
      </c>
      <c r="B968" s="155" t="str">
        <v>2026-04-16 23:55 UTC</v>
      </c>
      <c r="C968" s="155" t="str">
        <v>2026-04-16 16:55 PDT</v>
      </c>
      <c r="D968" s="155" t="str">
        <v>2026-04-16</v>
      </c>
      <c r="E968" s="155" t="str">
        <v>April</v>
      </c>
      <c r="F968" s="154" t="str">
        <v>Accepted</v>
      </c>
      <c r="G968" s="155" t="str">
        <v>280</v>
      </c>
      <c r="H968" s="153" t="n">
        <v>280</v>
      </c>
      <c r="I968" s="155" t="str">
        <v>W</v>
      </c>
      <c r="J968" s="153" t="n">
        <v>100</v>
      </c>
      <c r="K968" s="155" t="str">
        <v>E</v>
      </c>
      <c r="L968" s="153" t="n">
        <v>21</v>
      </c>
      <c r="M968" s="153" t="n">
        <f>IF(F968="Accepted",L968*1.150779448,"")</f>
        <v>24.166368408</v>
      </c>
      <c r="N968" s="153" t="n">
        <v>27</v>
      </c>
      <c r="O968" s="153" t="n">
        <v>29</v>
      </c>
      <c r="P968" s="153" t="n">
        <f>IF(F968&lt;&gt;"Accepted","",IF(AND(N968="",O968=""),"",MAX(N968,O968)*1.150779448))</f>
        <v>33.372603992</v>
      </c>
      <c r="Q968" s="175" t="str">
        <v>KEDW 162355Z 28021G27KT 70SM SCT290 23/M00 A2980 RMK AO2A PK WND 28029/06 SLP077 T02271001 10248 20204 56008</v>
      </c>
    </row>
    <row r="969" hidden="0">
      <c r="A969" s="150" t="str">
        <v>2026-04-17 00:00 UTC</v>
      </c>
      <c r="B969" s="155" t="str">
        <v>2026-04-17 00:55 UTC</v>
      </c>
      <c r="C969" s="155" t="str">
        <v>2026-04-16 17:55 PDT</v>
      </c>
      <c r="D969" s="155" t="str">
        <v>2026-04-16</v>
      </c>
      <c r="E969" s="155" t="str">
        <v>April</v>
      </c>
      <c r="F969" s="154" t="str">
        <v>Accepted</v>
      </c>
      <c r="G969" s="155" t="str">
        <v>290</v>
      </c>
      <c r="H969" s="153" t="n">
        <v>290</v>
      </c>
      <c r="I969" s="155" t="str">
        <v>W</v>
      </c>
      <c r="J969" s="153" t="n">
        <v>110</v>
      </c>
      <c r="K969" s="155" t="str">
        <v>E</v>
      </c>
      <c r="L969" s="153" t="n">
        <v>21</v>
      </c>
      <c r="M969" s="153" t="n">
        <f>IF(F969="Accepted",L969*1.150779448,"")</f>
        <v>24.166368408</v>
      </c>
      <c r="N969" s="153" t="n">
        <v>27</v>
      </c>
      <c r="O969" s="153" t="n">
        <v>29</v>
      </c>
      <c r="P969" s="153" t="n">
        <f>IF(F969&lt;&gt;"Accepted","",IF(AND(N969="",O969=""),"",MAX(N969,O969)*1.150779448))</f>
        <v>33.372603992</v>
      </c>
      <c r="Q969" s="175" t="str">
        <v>KEDW 170055Z 29021G27KT 60SM SCT290 22/01 A2980 RMK AO2A PK WND 27029/16 SLP077 T02150012</v>
      </c>
    </row>
    <row r="970" hidden="0">
      <c r="A970" s="150" t="str">
        <v>2026-04-17 01:00 UTC</v>
      </c>
      <c r="B970" s="155" t="str">
        <v>2026-04-17 01:55 UTC</v>
      </c>
      <c r="C970" s="155" t="str">
        <v>2026-04-16 18:55 PDT</v>
      </c>
      <c r="D970" s="155" t="str">
        <v>2026-04-16</v>
      </c>
      <c r="E970" s="155" t="str">
        <v>April</v>
      </c>
      <c r="F970" s="154" t="str">
        <v>Accepted</v>
      </c>
      <c r="G970" s="155" t="str">
        <v>270</v>
      </c>
      <c r="H970" s="153" t="n">
        <v>270</v>
      </c>
      <c r="I970" s="155" t="str">
        <v>W</v>
      </c>
      <c r="J970" s="153" t="n">
        <v>90</v>
      </c>
      <c r="K970" s="155" t="str">
        <v>E</v>
      </c>
      <c r="L970" s="153" t="n">
        <v>21</v>
      </c>
      <c r="M970" s="153" t="n">
        <f>IF(F970="Accepted",L970*1.150779448,"")</f>
        <v>24.166368408</v>
      </c>
      <c r="N970" s="153" t="n">
        <v>26</v>
      </c>
      <c r="O970" s="153" t="n">
        <v>31</v>
      </c>
      <c r="P970" s="153" t="n">
        <f>IF(F970&lt;&gt;"Accepted","",IF(AND(N970="",O970=""),"",MAX(N970,O970)*1.150779448))</f>
        <v>35.674162888</v>
      </c>
      <c r="Q970" s="175" t="str">
        <v>KEDW 170155Z 27021G26KT 60SM SCT290 19/03 A2981 RMK AO2A PK WND 27031/48 SLP083 T01880034</v>
      </c>
    </row>
    <row r="971" hidden="0">
      <c r="A971" s="150" t="str">
        <v>2026-04-17 02:00 UTC</v>
      </c>
      <c r="B971" s="155" t="str">
        <v>2026-04-17 02:55 UTC</v>
      </c>
      <c r="C971" s="155" t="str">
        <v>2026-04-16 19:55 PDT</v>
      </c>
      <c r="D971" s="155" t="str">
        <v>2026-04-16</v>
      </c>
      <c r="E971" s="155" t="str">
        <v>April</v>
      </c>
      <c r="F971" s="154" t="str">
        <v>Accepted</v>
      </c>
      <c r="G971" s="155" t="str">
        <v>270</v>
      </c>
      <c r="H971" s="153" t="n">
        <v>270</v>
      </c>
      <c r="I971" s="155" t="str">
        <v>W</v>
      </c>
      <c r="J971" s="153" t="n">
        <v>90</v>
      </c>
      <c r="K971" s="155" t="str">
        <v>E</v>
      </c>
      <c r="L971" s="153" t="n">
        <v>25</v>
      </c>
      <c r="M971" s="153" t="n">
        <f>IF(F971="Accepted",L971*1.150779448,"")</f>
        <v>28.7694862</v>
      </c>
      <c r="N971" s="153" t="n">
        <v>31</v>
      </c>
      <c r="O971" s="153" t="n">
        <v>35</v>
      </c>
      <c r="P971" s="153" t="n">
        <f>IF(F971&lt;&gt;"Accepted","",IF(AND(N971="",O971=""),"",MAX(N971,O971)*1.150779448))</f>
        <v>40.27728068</v>
      </c>
      <c r="Q971" s="175" t="str">
        <v>KEDW 170255Z 27025G31KT 40SM SCT380 17/03 A2980 RMK AO2A PK WND 28035/00 SLP081 T01730032</v>
      </c>
    </row>
    <row r="972" hidden="0">
      <c r="A972" s="150" t="str">
        <v>2026-04-17 03:00 UTC</v>
      </c>
      <c r="B972" s="155" t="str">
        <v>2026-04-17 03:55 UTC</v>
      </c>
      <c r="C972" s="155" t="str">
        <v>2026-04-16 20:55 PDT</v>
      </c>
      <c r="D972" s="155" t="str">
        <v>2026-04-16</v>
      </c>
      <c r="E972" s="155" t="str">
        <v>April</v>
      </c>
      <c r="F972" s="154" t="str">
        <v>Accepted</v>
      </c>
      <c r="G972" s="155" t="str">
        <v>240</v>
      </c>
      <c r="H972" s="153" t="n">
        <v>240</v>
      </c>
      <c r="I972" s="155" t="str">
        <v>SW</v>
      </c>
      <c r="J972" s="153" t="n">
        <v>60</v>
      </c>
      <c r="K972" s="155" t="str">
        <v>NE</v>
      </c>
      <c r="L972" s="153" t="n">
        <v>16</v>
      </c>
      <c r="M972" s="153" t="n">
        <f>IF(F972="Accepted",L972*1.150779448,"")</f>
        <v>18.412471168</v>
      </c>
      <c r="N972" s="153" t="n">
        <v>27</v>
      </c>
      <c r="O972" s="153" t="n">
        <v>30</v>
      </c>
      <c r="P972" s="153" t="n">
        <f>IF(F972&lt;&gt;"Accepted","",IF(AND(N972="",O972=""),"",MAX(N972,O972)*1.150779448))</f>
        <v>34.523383439999996</v>
      </c>
      <c r="Q972" s="175" t="str">
        <v>KEDW 170355Z 24016G27KT 40SM FEW370 16/04 A2983 RMK AO2A PK WND 27030/30 SLP090 T01630040</v>
      </c>
    </row>
    <row r="973" hidden="0">
      <c r="A973" s="150" t="str">
        <v>2026-04-17 04:00 UTC</v>
      </c>
      <c r="B973" s="155" t="str">
        <v>2026-04-17 04:55 UTC</v>
      </c>
      <c r="C973" s="155" t="str">
        <v>2026-04-16 21:55 PDT</v>
      </c>
      <c r="D973" s="155" t="str">
        <v>2026-04-16</v>
      </c>
      <c r="E973" s="155" t="str">
        <v>April</v>
      </c>
      <c r="F973" s="154" t="str">
        <v>Accepted</v>
      </c>
      <c r="G973" s="155" t="str">
        <v>270</v>
      </c>
      <c r="H973" s="153" t="n">
        <v>270</v>
      </c>
      <c r="I973" s="155" t="str">
        <v>W</v>
      </c>
      <c r="J973" s="153" t="n">
        <v>90</v>
      </c>
      <c r="K973" s="155" t="str">
        <v>E</v>
      </c>
      <c r="L973" s="153" t="n">
        <v>22</v>
      </c>
      <c r="M973" s="153" t="n">
        <f>IF(F973="Accepted",L973*1.150779448,"")</f>
        <v>25.317147856</v>
      </c>
      <c r="N973" s="153" t="n">
        <v>31</v>
      </c>
      <c r="O973" s="153" t="n">
        <v>32</v>
      </c>
      <c r="P973" s="153" t="n">
        <f>IF(F973&lt;&gt;"Accepted","",IF(AND(N973="",O973=""),"",MAX(N973,O973)*1.150779448))</f>
        <v>36.824942336</v>
      </c>
      <c r="Q973" s="175" t="str">
        <v>KEDW 170455Z 27022G31KT 40SM FEW370 16/04 A2984 RMK AO2A PK WND 27032/20 SLP092 T01590040</v>
      </c>
    </row>
    <row r="974" hidden="0">
      <c r="A974" s="150" t="str">
        <v>2026-04-17 05:00 UTC</v>
      </c>
      <c r="B974" s="155" t="str">
        <v>2026-04-17 05:55 UTC</v>
      </c>
      <c r="C974" s="155" t="str">
        <v>2026-04-16 22:55 PDT</v>
      </c>
      <c r="D974" s="155" t="str">
        <v>2026-04-16</v>
      </c>
      <c r="E974" s="155" t="str">
        <v>April</v>
      </c>
      <c r="F974" s="154" t="str">
        <v>Accepted</v>
      </c>
      <c r="G974" s="155" t="str">
        <v>250</v>
      </c>
      <c r="H974" s="153" t="n">
        <v>250</v>
      </c>
      <c r="I974" s="155" t="str">
        <v>W</v>
      </c>
      <c r="J974" s="153" t="n">
        <v>70</v>
      </c>
      <c r="K974" s="155" t="str">
        <v>E</v>
      </c>
      <c r="L974" s="153" t="n">
        <v>14</v>
      </c>
      <c r="M974" s="153" t="n">
        <f>IF(F974="Accepted",L974*1.150779448,"")</f>
        <v>16.110912272</v>
      </c>
      <c r="N974" s="153" t="n">
        <v>21</v>
      </c>
      <c r="O974" s="153" t="n">
        <v>32</v>
      </c>
      <c r="P974" s="153" t="n">
        <f>IF(F974&lt;&gt;"Accepted","",IF(AND(N974="",O974=""),"",MAX(N974,O974)*1.150779448))</f>
        <v>36.824942336</v>
      </c>
      <c r="Q974" s="175" t="str">
        <v>KEDW 170555Z AUTO 25014G21KT 10SM CLR 15/04 A2984 RMK AO2 PK WND 27032/0458 SLP090 T01500041 10227 20139 51013 $</v>
      </c>
    </row>
    <row r="975" hidden="0">
      <c r="A975" s="150" t="str">
        <v>2026-04-17 06:00 UTC</v>
      </c>
      <c r="B975" s="155" t="str">
        <v>2026-04-17 06:55 UTC</v>
      </c>
      <c r="C975" s="155" t="str">
        <v>2026-04-16 23:55 PDT</v>
      </c>
      <c r="D975" s="155" t="str">
        <v>2026-04-16</v>
      </c>
      <c r="E975" s="155" t="str">
        <v>April</v>
      </c>
      <c r="F975" s="154" t="str">
        <v>Accepted</v>
      </c>
      <c r="G975" s="155" t="str">
        <v>240</v>
      </c>
      <c r="H975" s="153" t="n">
        <v>240</v>
      </c>
      <c r="I975" s="155" t="str">
        <v>SW</v>
      </c>
      <c r="J975" s="153" t="n">
        <v>60</v>
      </c>
      <c r="K975" s="155" t="str">
        <v>NE</v>
      </c>
      <c r="L975" s="153" t="n">
        <v>14</v>
      </c>
      <c r="M975" s="153" t="n">
        <f>IF(F975="Accepted",L975*1.150779448,"")</f>
        <v>16.110912272</v>
      </c>
      <c r="N975" s="163"/>
      <c r="O975" s="153" t="n">
        <v>28</v>
      </c>
      <c r="P975" s="153" t="n">
        <f>IF(F975&lt;&gt;"Accepted","",IF(AND(N975="",O975=""),"",MAX(N975,O975)*1.150779448))</f>
        <v>32.221824544</v>
      </c>
      <c r="Q975" s="175" t="str">
        <v>KEDW 170655Z AUTO 24014KT 10SM CLR 14/03 A2988 RMK AO2 PK WND 27028/14 SLP104 T01440026 $</v>
      </c>
    </row>
    <row r="976" hidden="0">
      <c r="A976" s="150" t="str">
        <v>2026-04-17 08:00 UTC</v>
      </c>
      <c r="B976" s="155" t="str">
        <v>2026-04-17 08:55 UTC</v>
      </c>
      <c r="C976" s="155" t="str">
        <v>2026-04-17 01:55 PDT</v>
      </c>
      <c r="D976" s="155" t="str">
        <v>2026-04-17</v>
      </c>
      <c r="E976" s="155" t="str">
        <v>April</v>
      </c>
      <c r="F976" s="154" t="str">
        <v>Accepted</v>
      </c>
      <c r="G976" s="155" t="str">
        <v>210</v>
      </c>
      <c r="H976" s="153" t="n">
        <v>210</v>
      </c>
      <c r="I976" s="155" t="str">
        <v>SW</v>
      </c>
      <c r="J976" s="153" t="n">
        <v>30</v>
      </c>
      <c r="K976" s="155" t="str">
        <v>NE</v>
      </c>
      <c r="L976" s="153" t="n">
        <v>9</v>
      </c>
      <c r="M976" s="153" t="n">
        <f>IF(F976="Accepted",L976*1.150779448,"")</f>
        <v>10.357015032</v>
      </c>
      <c r="N976" s="163"/>
      <c r="O976" s="163"/>
      <c r="P976" s="163" t="str">
        <f>IF(F976&lt;&gt;"Accepted","",IF(AND(N976="",O976=""),"",MAX(N976,O976)*1.150779448))</f>
      </c>
      <c r="Q976" s="175" t="str">
        <v>KEDW 170855Z AUTO 21009KT 10SM CLR 12/02 A2990 RMK AO2 SLP111 T01200019 52019 $</v>
      </c>
    </row>
    <row r="977" hidden="0">
      <c r="A977" s="150" t="str">
        <v>2026-04-17 09:00 UTC</v>
      </c>
      <c r="B977" s="155" t="str">
        <v>2026-04-17 09:55 UTC</v>
      </c>
      <c r="C977" s="155" t="str">
        <v>2026-04-17 02:55 PDT</v>
      </c>
      <c r="D977" s="155" t="str">
        <v>2026-04-17</v>
      </c>
      <c r="E977" s="155" t="str">
        <v>April</v>
      </c>
      <c r="F977" s="154" t="str">
        <v>Accepted</v>
      </c>
      <c r="G977" s="155" t="str">
        <v>000</v>
      </c>
      <c r="H977" s="153" t="n">
        <v>0</v>
      </c>
      <c r="I977" s="155" t="str">
        <v>Calm</v>
      </c>
      <c r="J977" s="153" t="n">
        <v>180</v>
      </c>
      <c r="K977" s="155" t="str">
        <v>Calm</v>
      </c>
      <c r="L977" s="153" t="n">
        <v>0</v>
      </c>
      <c r="M977" s="153" t="n">
        <f>IF(F977="Accepted",L977*1.150779448,"")</f>
        <v>0</v>
      </c>
      <c r="N977" s="163"/>
      <c r="O977" s="163"/>
      <c r="P977" s="163" t="str">
        <f>IF(F977&lt;&gt;"Accepted","",IF(AND(N977="",O977=""),"",MAX(N977,O977)*1.150779448))</f>
      </c>
      <c r="Q977" s="175" t="str">
        <v>KEDW 170955Z AUTO 00000KT 10SM CLR 10/02 A2993 RMK AO2 SLP123 T01000019 $</v>
      </c>
    </row>
    <row r="978" hidden="0">
      <c r="A978" s="150" t="str">
        <v>2026-04-17 10:00 UTC</v>
      </c>
      <c r="B978" s="155" t="str">
        <v>2026-04-17 10:55 UTC</v>
      </c>
      <c r="C978" s="155" t="str">
        <v>2026-04-17 03:55 PDT</v>
      </c>
      <c r="D978" s="155" t="str">
        <v>2026-04-17</v>
      </c>
      <c r="E978" s="155" t="str">
        <v>April</v>
      </c>
      <c r="F978" s="154" t="str">
        <v>Accepted</v>
      </c>
      <c r="G978" s="155" t="str">
        <v>180</v>
      </c>
      <c r="H978" s="153" t="n">
        <v>180</v>
      </c>
      <c r="I978" s="155" t="str">
        <v>S</v>
      </c>
      <c r="J978" s="153" t="n">
        <v>0</v>
      </c>
      <c r="K978" s="155" t="str">
        <v>N</v>
      </c>
      <c r="L978" s="153" t="n">
        <v>4</v>
      </c>
      <c r="M978" s="153" t="n">
        <f>IF(F978="Accepted",L978*1.150779448,"")</f>
        <v>4.603117792</v>
      </c>
      <c r="N978" s="163"/>
      <c r="O978" s="163"/>
      <c r="P978" s="163" t="str">
        <f>IF(F978&lt;&gt;"Accepted","",IF(AND(N978="",O978=""),"",MAX(N978,O978)*1.150779448))</f>
      </c>
      <c r="Q978" s="175" t="str">
        <v>KEDW 171055Z AUTO 18004KT 10SM CLR 09/01 A2994 RMK AO2 SLP128 T00850012 $</v>
      </c>
    </row>
    <row r="979" hidden="0">
      <c r="A979" s="150" t="str">
        <v>2026-04-17 11:00 UTC</v>
      </c>
      <c r="B979" s="155" t="str">
        <v>2026-04-17 11:55 UTC</v>
      </c>
      <c r="C979" s="155" t="str">
        <v>2026-04-17 04:55 PDT</v>
      </c>
      <c r="D979" s="155" t="str">
        <v>2026-04-17</v>
      </c>
      <c r="E979" s="155" t="str">
        <v>April</v>
      </c>
      <c r="F979" s="154" t="str">
        <v>Accepted</v>
      </c>
      <c r="G979" s="155" t="str">
        <v>220</v>
      </c>
      <c r="H979" s="153" t="n">
        <v>220</v>
      </c>
      <c r="I979" s="155" t="str">
        <v>SW</v>
      </c>
      <c r="J979" s="153" t="n">
        <v>40</v>
      </c>
      <c r="K979" s="155" t="str">
        <v>NE</v>
      </c>
      <c r="L979" s="153" t="n">
        <v>4</v>
      </c>
      <c r="M979" s="153" t="n">
        <f>IF(F979="Accepted",L979*1.150779448,"")</f>
        <v>4.603117792</v>
      </c>
      <c r="N979" s="163"/>
      <c r="O979" s="163"/>
      <c r="P979" s="163" t="str">
        <f>IF(F979&lt;&gt;"Accepted","",IF(AND(N979="",O979=""),"",MAX(N979,O979)*1.150779448))</f>
      </c>
      <c r="Q979" s="175" t="str">
        <v>KEDW 171155Z AUTO 22004KT 10SM CLR 08/M00 A2996 RMK AO2 SLP136 T00781002 10153 20078 52019 $</v>
      </c>
    </row>
    <row r="980" hidden="0">
      <c r="A980" s="150" t="str">
        <v>2026-04-17 12:00 UTC</v>
      </c>
      <c r="B980" s="155" t="str">
        <v>2026-04-17 12:55 UTC</v>
      </c>
      <c r="C980" s="155" t="str">
        <v>2026-04-17 05:55 PDT</v>
      </c>
      <c r="D980" s="155" t="str">
        <v>2026-04-17</v>
      </c>
      <c r="E980" s="155" t="str">
        <v>April</v>
      </c>
      <c r="F980" s="154" t="str">
        <v>Accepted</v>
      </c>
      <c r="G980" s="155" t="str">
        <v>100</v>
      </c>
      <c r="H980" s="153" t="n">
        <v>100</v>
      </c>
      <c r="I980" s="155" t="str">
        <v>E</v>
      </c>
      <c r="J980" s="153" t="n">
        <v>280</v>
      </c>
      <c r="K980" s="155" t="str">
        <v>W</v>
      </c>
      <c r="L980" s="153" t="n">
        <v>4</v>
      </c>
      <c r="M980" s="153" t="n">
        <f>IF(F980="Accepted",L980*1.150779448,"")</f>
        <v>4.603117792</v>
      </c>
      <c r="N980" s="163"/>
      <c r="O980" s="163"/>
      <c r="P980" s="163" t="str">
        <f>IF(F980&lt;&gt;"Accepted","",IF(AND(N980="",O980=""),"",MAX(N980,O980)*1.150779448))</f>
      </c>
      <c r="Q980" s="175" t="str">
        <v>KEDW 171255Z 10004KT 30SM CLR 06/M01 A2999 RMK AO2A SLP148 T00641008</v>
      </c>
    </row>
    <row r="981" hidden="0">
      <c r="A981" s="150" t="str">
        <v>2026-04-17 14:00 UTC</v>
      </c>
      <c r="B981" s="155" t="str">
        <v>2026-04-17 14:55 UTC</v>
      </c>
      <c r="C981" s="155" t="str">
        <v>2026-04-17 07:55 PDT</v>
      </c>
      <c r="D981" s="155" t="str">
        <v>2026-04-17</v>
      </c>
      <c r="E981" s="155" t="str">
        <v>April</v>
      </c>
      <c r="F981" s="154" t="str">
        <v>Accepted</v>
      </c>
      <c r="G981" s="155" t="str">
        <v>050</v>
      </c>
      <c r="H981" s="153" t="n">
        <v>50</v>
      </c>
      <c r="I981" s="155" t="str">
        <v>NE</v>
      </c>
      <c r="J981" s="153" t="n">
        <v>230</v>
      </c>
      <c r="K981" s="155" t="str">
        <v>SW</v>
      </c>
      <c r="L981" s="153" t="n">
        <v>4</v>
      </c>
      <c r="M981" s="153" t="n">
        <f>IF(F981="Accepted",L981*1.150779448,"")</f>
        <v>4.603117792</v>
      </c>
      <c r="N981" s="163"/>
      <c r="O981" s="163"/>
      <c r="P981" s="163" t="str">
        <f>IF(F981&lt;&gt;"Accepted","",IF(AND(N981="",O981=""),"",MAX(N981,O981)*1.150779448))</f>
      </c>
      <c r="Q981" s="175" t="str">
        <v>KEDW 171455Z 05004KT 30SM CLR 11/M02 A3007 RMK AO2A SLP175 T01071024 52033</v>
      </c>
    </row>
    <row r="982" hidden="0">
      <c r="A982" s="150" t="str">
        <v>2026-04-17 15:00 UTC</v>
      </c>
      <c r="B982" s="155" t="str">
        <v>2026-04-17 15:55 UTC</v>
      </c>
      <c r="C982" s="155" t="str">
        <v>2026-04-17 08:55 PDT</v>
      </c>
      <c r="D982" s="155" t="str">
        <v>2026-04-17</v>
      </c>
      <c r="E982" s="155" t="str">
        <v>April</v>
      </c>
      <c r="F982" s="154" t="str">
        <v>Accepted</v>
      </c>
      <c r="G982" s="155" t="str">
        <v>050</v>
      </c>
      <c r="H982" s="153" t="n">
        <v>50</v>
      </c>
      <c r="I982" s="155" t="str">
        <v>NE</v>
      </c>
      <c r="J982" s="153" t="n">
        <v>230</v>
      </c>
      <c r="K982" s="155" t="str">
        <v>SW</v>
      </c>
      <c r="L982" s="153" t="n">
        <v>10</v>
      </c>
      <c r="M982" s="153" t="n">
        <f>IF(F982="Accepted",L982*1.150779448,"")</f>
        <v>11.50779448</v>
      </c>
      <c r="N982" s="163"/>
      <c r="O982" s="163"/>
      <c r="P982" s="163" t="str">
        <f>IF(F982&lt;&gt;"Accepted","",IF(AND(N982="",O982=""),"",MAX(N982,O982)*1.150779448))</f>
      </c>
      <c r="Q982" s="175" t="str">
        <v>KEDW 171555Z 05010KT 30SM CLR 14/M11 A3009 RMK AO2A SLP180 T01441111</v>
      </c>
    </row>
    <row r="983" hidden="0">
      <c r="A983" s="150" t="str">
        <v>2026-04-17 16:00 UTC</v>
      </c>
      <c r="B983" s="155" t="str">
        <v>2026-04-17 16:55 UTC</v>
      </c>
      <c r="C983" s="155" t="str">
        <v>2026-04-17 09:55 PDT</v>
      </c>
      <c r="D983" s="155" t="str">
        <v>2026-04-17</v>
      </c>
      <c r="E983" s="155" t="str">
        <v>April</v>
      </c>
      <c r="F983" s="154" t="str">
        <v>Accepted</v>
      </c>
      <c r="G983" s="155" t="str">
        <v>050</v>
      </c>
      <c r="H983" s="153" t="n">
        <v>50</v>
      </c>
      <c r="I983" s="155" t="str">
        <v>NE</v>
      </c>
      <c r="J983" s="153" t="n">
        <v>230</v>
      </c>
      <c r="K983" s="155" t="str">
        <v>SW</v>
      </c>
      <c r="L983" s="153" t="n">
        <v>12</v>
      </c>
      <c r="M983" s="153" t="n">
        <f>IF(F983="Accepted",L983*1.150779448,"")</f>
        <v>13.809353376</v>
      </c>
      <c r="N983" s="153" t="n">
        <v>19</v>
      </c>
      <c r="O983" s="163"/>
      <c r="P983" s="153" t="n">
        <f>IF(F983&lt;&gt;"Accepted","",IF(AND(N983="",O983=""),"",MAX(N983,O983)*1.150779448))</f>
        <v>21.864809512</v>
      </c>
      <c r="Q983" s="175" t="str">
        <v>KEDW 171655Z 05012G19KT 30SM CLR 16/M15 A3010 RMK AO2A SLP183 T01631154</v>
      </c>
    </row>
    <row r="984" hidden="0">
      <c r="A984" s="150" t="str">
        <v>2026-04-17 17:00 UTC</v>
      </c>
      <c r="B984" s="155" t="str">
        <v>2026-04-17 17:55 UTC</v>
      </c>
      <c r="C984" s="155" t="str">
        <v>2026-04-17 10:55 PDT</v>
      </c>
      <c r="D984" s="155" t="str">
        <v>2026-04-17</v>
      </c>
      <c r="E984" s="155" t="str">
        <v>April</v>
      </c>
      <c r="F984" s="154" t="str">
        <v>Accepted</v>
      </c>
      <c r="G984" s="155" t="str">
        <v>050</v>
      </c>
      <c r="H984" s="153" t="n">
        <v>50</v>
      </c>
      <c r="I984" s="155" t="str">
        <v>NE</v>
      </c>
      <c r="J984" s="153" t="n">
        <v>230</v>
      </c>
      <c r="K984" s="155" t="str">
        <v>SW</v>
      </c>
      <c r="L984" s="153" t="n">
        <v>13</v>
      </c>
      <c r="M984" s="153" t="n">
        <f>IF(F984="Accepted",L984*1.150779448,"")</f>
        <v>14.960132824</v>
      </c>
      <c r="N984" s="153" t="n">
        <v>21</v>
      </c>
      <c r="O984" s="163"/>
      <c r="P984" s="153" t="n">
        <f>IF(F984&lt;&gt;"Accepted","",IF(AND(N984="",O984=""),"",MAX(N984,O984)*1.150779448))</f>
        <v>24.166368408</v>
      </c>
      <c r="Q984" s="175" t="str">
        <v>KEDW 171755Z 05013G21KT 30SM CLR 18/M17 A3010 RMK AO2A SLP181 T01751172 10175 20053 52012</v>
      </c>
    </row>
    <row r="985" hidden="0">
      <c r="A985" s="150" t="str">
        <v>2026-04-17 18:00 UTC</v>
      </c>
      <c r="B985" s="155" t="str">
        <v>2026-04-17 18:55 UTC</v>
      </c>
      <c r="C985" s="155" t="str">
        <v>2026-04-17 11:55 PDT</v>
      </c>
      <c r="D985" s="155" t="str">
        <v>2026-04-17</v>
      </c>
      <c r="E985" s="155" t="str">
        <v>April</v>
      </c>
      <c r="F985" s="154" t="str">
        <v>Accepted</v>
      </c>
      <c r="G985" s="155" t="str">
        <v>050</v>
      </c>
      <c r="H985" s="153" t="n">
        <v>50</v>
      </c>
      <c r="I985" s="155" t="str">
        <v>NE</v>
      </c>
      <c r="J985" s="153" t="n">
        <v>230</v>
      </c>
      <c r="K985" s="155" t="str">
        <v>SW</v>
      </c>
      <c r="L985" s="153" t="n">
        <v>9</v>
      </c>
      <c r="M985" s="153" t="n">
        <f>IF(F985="Accepted",L985*1.150779448,"")</f>
        <v>10.357015032</v>
      </c>
      <c r="N985" s="153" t="n">
        <v>19</v>
      </c>
      <c r="O985" s="163"/>
      <c r="P985" s="153" t="n">
        <f>IF(F985&lt;&gt;"Accepted","",IF(AND(N985="",O985=""),"",MAX(N985,O985)*1.150779448))</f>
        <v>21.864809512</v>
      </c>
      <c r="Q985" s="175" t="str">
        <v>KEDW 171855Z 05009G19KT 30SM CLR 19/M18 A3009 RMK AO2A SLP178 T01861180</v>
      </c>
    </row>
    <row r="986" hidden="0">
      <c r="A986" s="150" t="str">
        <v>2026-04-17 19:00 UTC</v>
      </c>
      <c r="B986" s="155" t="str">
        <v>2026-04-17 19:55 UTC</v>
      </c>
      <c r="C986" s="155" t="str">
        <v>2026-04-17 12:55 PDT</v>
      </c>
      <c r="D986" s="155" t="str">
        <v>2026-04-17</v>
      </c>
      <c r="E986" s="155" t="str">
        <v>April</v>
      </c>
      <c r="F986" s="154" t="str">
        <v>Accepted</v>
      </c>
      <c r="G986" s="155" t="str">
        <v>060</v>
      </c>
      <c r="H986" s="153" t="n">
        <v>60</v>
      </c>
      <c r="I986" s="155" t="str">
        <v>NE</v>
      </c>
      <c r="J986" s="153" t="n">
        <v>240</v>
      </c>
      <c r="K986" s="155" t="str">
        <v>SW</v>
      </c>
      <c r="L986" s="153" t="n">
        <v>7</v>
      </c>
      <c r="M986" s="153" t="n">
        <f>IF(F986="Accepted",L986*1.150779448,"")</f>
        <v>8.055456136</v>
      </c>
      <c r="N986" s="163"/>
      <c r="O986" s="163"/>
      <c r="P986" s="163" t="str">
        <f>IF(F986&lt;&gt;"Accepted","",IF(AND(N986="",O986=""),"",MAX(N986,O986)*1.150779448))</f>
      </c>
      <c r="Q986" s="175" t="str">
        <v>KEDW 171955Z COR 06007KT 30SM CLR 20/M19 A3007 RMK AO2A SLP171 T01951191 COR 2015</v>
      </c>
    </row>
    <row r="987" hidden="0">
      <c r="A987" s="150" t="str">
        <v>2026-04-17 20:00 UTC</v>
      </c>
      <c r="B987" s="155" t="str">
        <v>2026-04-17 20:55 UTC</v>
      </c>
      <c r="C987" s="155" t="str">
        <v>2026-04-17 13:55 PDT</v>
      </c>
      <c r="D987" s="155" t="str">
        <v>2026-04-17</v>
      </c>
      <c r="E987" s="155" t="str">
        <v>April</v>
      </c>
      <c r="F987" s="154" t="str">
        <v>Accepted</v>
      </c>
      <c r="G987" s="155" t="str">
        <v>080</v>
      </c>
      <c r="H987" s="153" t="n">
        <v>80</v>
      </c>
      <c r="I987" s="155" t="str">
        <v>E</v>
      </c>
      <c r="J987" s="153" t="n">
        <v>260</v>
      </c>
      <c r="K987" s="155" t="str">
        <v>W</v>
      </c>
      <c r="L987" s="153" t="n">
        <v>8</v>
      </c>
      <c r="M987" s="153" t="n">
        <f>IF(F987="Accepted",L987*1.150779448,"")</f>
        <v>9.206235584</v>
      </c>
      <c r="N987" s="153" t="n">
        <v>14</v>
      </c>
      <c r="O987" s="163"/>
      <c r="P987" s="153" t="n">
        <f>IF(F987&lt;&gt;"Accepted","",IF(AND(N987="",O987=""),"",MAX(N987,O987)*1.150779448))</f>
        <v>16.110912272</v>
      </c>
      <c r="Q987" s="175" t="str">
        <v>KEDW 172055Z COR 08008G14KT 50SM FEW370 20/M21 A3006 RMK AO2A SLP169 T02041206 57014 COR 2115</v>
      </c>
    </row>
    <row r="988" hidden="0">
      <c r="A988" s="150" t="str">
        <v>2026-04-17 21:00 UTC</v>
      </c>
      <c r="B988" s="155" t="str">
        <v>2026-04-17 21:55 UTC</v>
      </c>
      <c r="C988" s="155" t="str">
        <v>2026-04-17 14:55 PDT</v>
      </c>
      <c r="D988" s="155" t="str">
        <v>2026-04-17</v>
      </c>
      <c r="E988" s="155" t="str">
        <v>April</v>
      </c>
      <c r="F988" s="154" t="str">
        <v>Accepted</v>
      </c>
      <c r="G988" s="155" t="str">
        <v>020</v>
      </c>
      <c r="H988" s="153" t="n">
        <v>20</v>
      </c>
      <c r="I988" s="155" t="str">
        <v>N</v>
      </c>
      <c r="J988" s="153" t="n">
        <v>200</v>
      </c>
      <c r="K988" s="155" t="str">
        <v>S</v>
      </c>
      <c r="L988" s="153" t="n">
        <v>6</v>
      </c>
      <c r="M988" s="153" t="n">
        <f>IF(F988="Accepted",L988*1.150779448,"")</f>
        <v>6.904676688</v>
      </c>
      <c r="N988" s="163"/>
      <c r="O988" s="163"/>
      <c r="P988" s="163" t="str">
        <f>IF(F988&lt;&gt;"Accepted","",IF(AND(N988="",O988=""),"",MAX(N988,O988)*1.150779448))</f>
      </c>
      <c r="Q988" s="175" t="str">
        <v>KEDW 172155Z 02006KT 60SM FEW350 21/M23 A3004 RMK AO2A SLP163 T02091228</v>
      </c>
    </row>
    <row r="989" hidden="0">
      <c r="A989" s="150" t="str">
        <v>2026-04-17 22:00 UTC</v>
      </c>
      <c r="B989" s="155" t="str">
        <v>2026-04-17 22:55 UTC</v>
      </c>
      <c r="C989" s="155" t="str">
        <v>2026-04-17 15:55 PDT</v>
      </c>
      <c r="D989" s="155" t="str">
        <v>2026-04-17</v>
      </c>
      <c r="E989" s="155" t="str">
        <v>April</v>
      </c>
      <c r="F989" s="154" t="str">
        <v>Accepted</v>
      </c>
      <c r="G989" s="155" t="str">
        <v>070</v>
      </c>
      <c r="H989" s="153" t="n">
        <v>70</v>
      </c>
      <c r="I989" s="155" t="str">
        <v>E</v>
      </c>
      <c r="J989" s="153" t="n">
        <v>250</v>
      </c>
      <c r="K989" s="155" t="str">
        <v>W</v>
      </c>
      <c r="L989" s="153" t="n">
        <v>8</v>
      </c>
      <c r="M989" s="153" t="n">
        <f>IF(F989="Accepted",L989*1.150779448,"")</f>
        <v>9.206235584</v>
      </c>
      <c r="N989" s="163"/>
      <c r="O989" s="163"/>
      <c r="P989" s="163" t="str">
        <f>IF(F989&lt;&gt;"Accepted","",IF(AND(N989="",O989=""),"",MAX(N989,O989)*1.150779448))</f>
      </c>
      <c r="Q989" s="175" t="str">
        <v>KEDW 172255Z 07008KT 30SM CLR 21/M26 A3003 RMK AO2A SLP160 T02081261</v>
      </c>
    </row>
    <row r="990" hidden="0">
      <c r="A990" s="150" t="str">
        <v>2026-04-17 23:00 UTC</v>
      </c>
      <c r="B990" s="155" t="str">
        <v>2026-04-17 23:55 UTC</v>
      </c>
      <c r="C990" s="155" t="str">
        <v>2026-04-17 16:55 PDT</v>
      </c>
      <c r="D990" s="155" t="str">
        <v>2026-04-17</v>
      </c>
      <c r="E990" s="155" t="str">
        <v>April</v>
      </c>
      <c r="F990" s="154" t="str">
        <v>Accepted</v>
      </c>
      <c r="G990" s="155" t="str">
        <v>070</v>
      </c>
      <c r="H990" s="153" t="n">
        <v>70</v>
      </c>
      <c r="I990" s="155" t="str">
        <v>E</v>
      </c>
      <c r="J990" s="153" t="n">
        <v>250</v>
      </c>
      <c r="K990" s="155" t="str">
        <v>W</v>
      </c>
      <c r="L990" s="153" t="n">
        <v>9</v>
      </c>
      <c r="M990" s="153" t="n">
        <f>IF(F990="Accepted",L990*1.150779448,"")</f>
        <v>10.357015032</v>
      </c>
      <c r="N990" s="163"/>
      <c r="O990" s="163"/>
      <c r="P990" s="163" t="str">
        <f>IF(F990&lt;&gt;"Accepted","",IF(AND(N990="",O990=""),"",MAX(N990,O990)*1.150779448))</f>
      </c>
      <c r="Q990" s="175" t="str">
        <v>KEDW 172355Z 07009KT 60SM FEW120 21/M30 A3001 RMK AO2A SLP154 T02091304 10217 20174 57014</v>
      </c>
    </row>
    <row r="991" hidden="0">
      <c r="A991" s="150" t="str">
        <v>2026-04-18 00:00 UTC</v>
      </c>
      <c r="B991" s="155" t="str">
        <v>2026-04-18 00:55 UTC</v>
      </c>
      <c r="C991" s="155" t="str">
        <v>2026-04-17 17:55 PDT</v>
      </c>
      <c r="D991" s="155" t="str">
        <v>2026-04-17</v>
      </c>
      <c r="E991" s="155" t="str">
        <v>April</v>
      </c>
      <c r="F991" s="154" t="str">
        <v>Accepted</v>
      </c>
      <c r="G991" s="155" t="str">
        <v>050</v>
      </c>
      <c r="H991" s="153" t="n">
        <v>50</v>
      </c>
      <c r="I991" s="155" t="str">
        <v>NE</v>
      </c>
      <c r="J991" s="153" t="n">
        <v>230</v>
      </c>
      <c r="K991" s="155" t="str">
        <v>SW</v>
      </c>
      <c r="L991" s="153" t="n">
        <v>7</v>
      </c>
      <c r="M991" s="153" t="n">
        <f>IF(F991="Accepted",L991*1.150779448,"")</f>
        <v>8.055456136</v>
      </c>
      <c r="N991" s="163"/>
      <c r="O991" s="163"/>
      <c r="P991" s="163" t="str">
        <f>IF(F991&lt;&gt;"Accepted","",IF(AND(N991="",O991=""),"",MAX(N991,O991)*1.150779448))</f>
      </c>
      <c r="Q991" s="175" t="str">
        <v>KEDW 180055Z 05007KT 60SM CLR 21/M38 A3000 RMK AO2A SLP151 T02061376</v>
      </c>
    </row>
    <row r="992" hidden="0">
      <c r="A992" s="150" t="str">
        <v>2026-04-18 01:00 UTC</v>
      </c>
      <c r="B992" s="155" t="str">
        <v>2026-04-18 01:55 UTC</v>
      </c>
      <c r="C992" s="155" t="str">
        <v>2026-04-17 18:55 PDT</v>
      </c>
      <c r="D992" s="155" t="str">
        <v>2026-04-17</v>
      </c>
      <c r="E992" s="155" t="str">
        <v>April</v>
      </c>
      <c r="F992" s="154" t="str">
        <v>Accepted</v>
      </c>
      <c r="G992" s="155" t="str">
        <v>060</v>
      </c>
      <c r="H992" s="153" t="n">
        <v>60</v>
      </c>
      <c r="I992" s="155" t="str">
        <v>NE</v>
      </c>
      <c r="J992" s="153" t="n">
        <v>240</v>
      </c>
      <c r="K992" s="155" t="str">
        <v>SW</v>
      </c>
      <c r="L992" s="153" t="n">
        <v>8</v>
      </c>
      <c r="M992" s="153" t="n">
        <f>IF(F992="Accepted",L992*1.150779448,"")</f>
        <v>9.206235584</v>
      </c>
      <c r="N992" s="163"/>
      <c r="O992" s="163"/>
      <c r="P992" s="163" t="str">
        <f>IF(F992&lt;&gt;"Accepted","",IF(AND(N992="",O992=""),"",MAX(N992,O992)*1.150779448))</f>
      </c>
      <c r="Q992" s="175" t="str">
        <v>KEDW 180155Z 06008KT 60SM CLR 19/M38 A3000 RMK AO2A SLP151 T01941383</v>
      </c>
    </row>
    <row r="993" hidden="0">
      <c r="A993" s="150" t="str">
        <v>2026-04-18 02:00 UTC</v>
      </c>
      <c r="B993" s="155" t="str">
        <v>2026-04-18 02:55 UTC</v>
      </c>
      <c r="C993" s="155" t="str">
        <v>2026-04-17 19:55 PDT</v>
      </c>
      <c r="D993" s="155" t="str">
        <v>2026-04-17</v>
      </c>
      <c r="E993" s="155" t="str">
        <v>April</v>
      </c>
      <c r="F993" s="154" t="str">
        <v>Accepted</v>
      </c>
      <c r="G993" s="155" t="str">
        <v>070</v>
      </c>
      <c r="H993" s="153" t="n">
        <v>70</v>
      </c>
      <c r="I993" s="155" t="str">
        <v>E</v>
      </c>
      <c r="J993" s="153" t="n">
        <v>250</v>
      </c>
      <c r="K993" s="155" t="str">
        <v>W</v>
      </c>
      <c r="L993" s="153" t="n">
        <v>5</v>
      </c>
      <c r="M993" s="153" t="n">
        <f>IF(F993="Accepted",L993*1.150779448,"")</f>
        <v>5.75389724</v>
      </c>
      <c r="N993" s="163"/>
      <c r="O993" s="163"/>
      <c r="P993" s="163" t="str">
        <f>IF(F993&lt;&gt;"Accepted","",IF(AND(N993="",O993=""),"",MAX(N993,O993)*1.150779448))</f>
      </c>
      <c r="Q993" s="175" t="str">
        <v>KEDW 180255Z 07005KT 40SM CLR 15/M25 A3000 RMK AO2A SLP153 T01461247 55005</v>
      </c>
    </row>
    <row r="994" hidden="0">
      <c r="A994" s="150" t="str">
        <v>2026-04-18 03:00 UTC</v>
      </c>
      <c r="B994" s="155" t="str">
        <v>2026-04-18 03:55 UTC</v>
      </c>
      <c r="C994" s="155" t="str">
        <v>2026-04-17 20:55 PDT</v>
      </c>
      <c r="D994" s="155" t="str">
        <v>2026-04-17</v>
      </c>
      <c r="E994" s="155" t="str">
        <v>April</v>
      </c>
      <c r="F994" s="154" t="str">
        <v>Accepted</v>
      </c>
      <c r="G994" s="155" t="str">
        <v>030</v>
      </c>
      <c r="H994" s="153" t="n">
        <v>30</v>
      </c>
      <c r="I994" s="155" t="str">
        <v>NE</v>
      </c>
      <c r="J994" s="153" t="n">
        <v>210</v>
      </c>
      <c r="K994" s="155" t="str">
        <v>SW</v>
      </c>
      <c r="L994" s="153" t="n">
        <v>4</v>
      </c>
      <c r="M994" s="153" t="n">
        <f>IF(F994="Accepted",L994*1.150779448,"")</f>
        <v>4.603117792</v>
      </c>
      <c r="N994" s="163"/>
      <c r="O994" s="163"/>
      <c r="P994" s="163" t="str">
        <f>IF(F994&lt;&gt;"Accepted","",IF(AND(N994="",O994=""),"",MAX(N994,O994)*1.150779448))</f>
      </c>
      <c r="Q994" s="175" t="str">
        <v>KEDW 180355Z 03004KT 40SM CLR 12/M23 A3002 RMK AO2A SLP159 T01231226</v>
      </c>
    </row>
    <row r="995" hidden="0">
      <c r="A995" s="150" t="str">
        <v>2026-04-18 04:00 UTC</v>
      </c>
      <c r="B995" s="155" t="str">
        <v>2026-04-18 04:55 UTC</v>
      </c>
      <c r="C995" s="155" t="str">
        <v>2026-04-17 21:55 PDT</v>
      </c>
      <c r="D995" s="155" t="str">
        <v>2026-04-17</v>
      </c>
      <c r="E995" s="155" t="str">
        <v>April</v>
      </c>
      <c r="F995" s="154" t="str">
        <v>Accepted</v>
      </c>
      <c r="G995" s="155" t="str">
        <v>000</v>
      </c>
      <c r="H995" s="153" t="n">
        <v>0</v>
      </c>
      <c r="I995" s="155" t="str">
        <v>Calm</v>
      </c>
      <c r="J995" s="153" t="n">
        <v>180</v>
      </c>
      <c r="K995" s="155" t="str">
        <v>Calm</v>
      </c>
      <c r="L995" s="153" t="n">
        <v>0</v>
      </c>
      <c r="M995" s="153" t="n">
        <f>IF(F995="Accepted",L995*1.150779448,"")</f>
        <v>0</v>
      </c>
      <c r="N995" s="163"/>
      <c r="O995" s="163"/>
      <c r="P995" s="163" t="str">
        <f>IF(F995&lt;&gt;"Accepted","",IF(AND(N995="",O995=""),"",MAX(N995,O995)*1.150779448))</f>
      </c>
      <c r="Q995" s="175" t="str">
        <v>KEDW 180455Z 00000KT 40SM CLR 11/M24 A3004 RMK AO2A SLP165 T01051240</v>
      </c>
    </row>
    <row r="996" hidden="0">
      <c r="A996" s="150" t="str">
        <v>2026-04-18 05:00 UTC</v>
      </c>
      <c r="B996" s="155" t="str">
        <v>2026-04-18 05:55 UTC</v>
      </c>
      <c r="C996" s="155" t="str">
        <v>2026-04-17 22:55 PDT</v>
      </c>
      <c r="D996" s="155" t="str">
        <v>2026-04-17</v>
      </c>
      <c r="E996" s="155" t="str">
        <v>April</v>
      </c>
      <c r="F996" s="154" t="str">
        <v>Accepted</v>
      </c>
      <c r="G996" s="155" t="str">
        <v>010</v>
      </c>
      <c r="H996" s="153" t="n">
        <v>10</v>
      </c>
      <c r="I996" s="155" t="str">
        <v>N</v>
      </c>
      <c r="J996" s="153" t="n">
        <v>190</v>
      </c>
      <c r="K996" s="155" t="str">
        <v>S</v>
      </c>
      <c r="L996" s="153" t="n">
        <v>5</v>
      </c>
      <c r="M996" s="153" t="n">
        <f>IF(F996="Accepted",L996*1.150779448,"")</f>
        <v>5.75389724</v>
      </c>
      <c r="N996" s="163"/>
      <c r="O996" s="163"/>
      <c r="P996" s="163" t="str">
        <f>IF(F996&lt;&gt;"Accepted","",IF(AND(N996="",O996=""),"",MAX(N996,O996)*1.150779448))</f>
      </c>
      <c r="Q996" s="175" t="str">
        <v>KEDW 180555Z AUTO 01005KT 10SM CLR 10/M23 A3005 RMK AO2 SLP168 T00951232 10211 20082 52016 $</v>
      </c>
    </row>
    <row r="997" hidden="0">
      <c r="A997" s="150" t="str">
        <v>2026-04-18 06:00 UTC</v>
      </c>
      <c r="B997" s="155" t="str">
        <v>2026-04-18 06:55 UTC</v>
      </c>
      <c r="C997" s="155" t="str">
        <v>2026-04-17 23:55 PDT</v>
      </c>
      <c r="D997" s="155" t="str">
        <v>2026-04-17</v>
      </c>
      <c r="E997" s="155" t="str">
        <v>April</v>
      </c>
      <c r="F997" s="154" t="str">
        <v>Accepted</v>
      </c>
      <c r="G997" s="155" t="str">
        <v>330</v>
      </c>
      <c r="H997" s="153" t="n">
        <v>330</v>
      </c>
      <c r="I997" s="155" t="str">
        <v>NW</v>
      </c>
      <c r="J997" s="153" t="n">
        <v>150</v>
      </c>
      <c r="K997" s="155" t="str">
        <v>SE</v>
      </c>
      <c r="L997" s="153" t="n">
        <v>6</v>
      </c>
      <c r="M997" s="153" t="n">
        <f>IF(F997="Accepted",L997*1.150779448,"")</f>
        <v>6.904676688</v>
      </c>
      <c r="N997" s="163"/>
      <c r="O997" s="163"/>
      <c r="P997" s="163" t="str">
        <f>IF(F997&lt;&gt;"Accepted","",IF(AND(N997="",O997=""),"",MAX(N997,O997)*1.150779448))</f>
      </c>
      <c r="Q997" s="175" t="str">
        <v>KEDW 180655Z AUTO 33006KT 10SM CLR 09/M22 A3005 RMK AO2 SLP168 T00871225 $</v>
      </c>
    </row>
    <row r="998" hidden="0">
      <c r="A998" s="150" t="str">
        <v>2026-04-18 07:00 UTC</v>
      </c>
      <c r="B998" s="155" t="str">
        <v>2026-04-18 07:55 UTC</v>
      </c>
      <c r="C998" s="155" t="str">
        <v>2026-04-18 00:55 PDT</v>
      </c>
      <c r="D998" s="155" t="str">
        <v>2026-04-18</v>
      </c>
      <c r="E998" s="155" t="str">
        <v>April</v>
      </c>
      <c r="F998" s="154" t="str">
        <v>Accepted</v>
      </c>
      <c r="G998" s="155" t="str">
        <v>290</v>
      </c>
      <c r="H998" s="153" t="n">
        <v>290</v>
      </c>
      <c r="I998" s="155" t="str">
        <v>W</v>
      </c>
      <c r="J998" s="153" t="n">
        <v>110</v>
      </c>
      <c r="K998" s="155" t="str">
        <v>E</v>
      </c>
      <c r="L998" s="153" t="n">
        <v>4</v>
      </c>
      <c r="M998" s="153" t="n">
        <f>IF(F998="Accepted",L998*1.150779448,"")</f>
        <v>4.603117792</v>
      </c>
      <c r="N998" s="163"/>
      <c r="O998" s="163"/>
      <c r="P998" s="163" t="str">
        <f>IF(F998&lt;&gt;"Accepted","",IF(AND(N998="",O998=""),"",MAX(N998,O998)*1.150779448))</f>
      </c>
      <c r="Q998" s="175" t="str">
        <v>KEDW 180755Z AUTO 29004KT 10SM CLR 06/M19 A3006 RMK AO2 SLP173 T00551191 402170044 $</v>
      </c>
    </row>
    <row r="999" hidden="0">
      <c r="A999" s="150" t="str">
        <v>2026-04-18 08:00 UTC</v>
      </c>
      <c r="B999" s="155" t="str">
        <v>2026-04-18 08:55 UTC</v>
      </c>
      <c r="C999" s="155" t="str">
        <v>2026-04-18 01:55 PDT</v>
      </c>
      <c r="D999" s="155" t="str">
        <v>2026-04-18</v>
      </c>
      <c r="E999" s="155" t="str">
        <v>April</v>
      </c>
      <c r="F999" s="154" t="str">
        <v>Accepted</v>
      </c>
      <c r="G999" s="155" t="str">
        <v>330</v>
      </c>
      <c r="H999" s="153" t="n">
        <v>330</v>
      </c>
      <c r="I999" s="155" t="str">
        <v>NW</v>
      </c>
      <c r="J999" s="153" t="n">
        <v>150</v>
      </c>
      <c r="K999" s="155" t="str">
        <v>SE</v>
      </c>
      <c r="L999" s="153" t="n">
        <v>7</v>
      </c>
      <c r="M999" s="153" t="n">
        <f>IF(F999="Accepted",L999*1.150779448,"")</f>
        <v>8.055456136</v>
      </c>
      <c r="N999" s="163"/>
      <c r="O999" s="163"/>
      <c r="P999" s="163" t="str">
        <f>IF(F999&lt;&gt;"Accepted","",IF(AND(N999="",O999=""),"",MAX(N999,O999)*1.150779448))</f>
      </c>
      <c r="Q999" s="175" t="str">
        <v>KEDW 180855Z AUTO 33007KT 10SM CLR 04/M18 A3005 RMK AO2 SLP171 T00351180 53000 $</v>
      </c>
    </row>
    <row r="1000" hidden="0">
      <c r="A1000" s="150" t="str">
        <v>2026-04-18 09:00 UTC</v>
      </c>
      <c r="B1000" s="155" t="str">
        <v>2026-04-18 09:55 UTC</v>
      </c>
      <c r="C1000" s="155" t="str">
        <v>2026-04-18 02:55 PDT</v>
      </c>
      <c r="D1000" s="155" t="str">
        <v>2026-04-18</v>
      </c>
      <c r="E1000" s="155" t="str">
        <v>April</v>
      </c>
      <c r="F1000" s="154" t="str">
        <v>Accepted</v>
      </c>
      <c r="G1000" s="155" t="str">
        <v>340</v>
      </c>
      <c r="H1000" s="153" t="n">
        <v>340</v>
      </c>
      <c r="I1000" s="155" t="str">
        <v>N</v>
      </c>
      <c r="J1000" s="153" t="n">
        <v>160</v>
      </c>
      <c r="K1000" s="155" t="str">
        <v>S</v>
      </c>
      <c r="L1000" s="153" t="n">
        <v>4</v>
      </c>
      <c r="M1000" s="153" t="n">
        <f>IF(F1000="Accepted",L1000*1.150779448,"")</f>
        <v>4.603117792</v>
      </c>
      <c r="N1000" s="163"/>
      <c r="O1000" s="163"/>
      <c r="P1000" s="163" t="str">
        <f>IF(F1000&lt;&gt;"Accepted","",IF(AND(N1000="",O1000=""),"",MAX(N1000,O1000)*1.150779448))</f>
      </c>
      <c r="Q1000" s="175" t="str">
        <v>KEDW 180955Z AUTO 34004KT 10SM CLR 04/M17 A3003 RMK AO2 SLP164 T00411175 $</v>
      </c>
    </row>
    <row r="1001" hidden="0">
      <c r="A1001" s="150" t="str">
        <v>2026-04-18 10:00 UTC</v>
      </c>
      <c r="B1001" s="155" t="str">
        <v>2026-04-18 10:55 UTC</v>
      </c>
      <c r="C1001" s="155" t="str">
        <v>2026-04-18 03:55 PDT</v>
      </c>
      <c r="D1001" s="155" t="str">
        <v>2026-04-18</v>
      </c>
      <c r="E1001" s="155" t="str">
        <v>April</v>
      </c>
      <c r="F1001" s="154" t="str">
        <v>Accepted</v>
      </c>
      <c r="G1001" s="155" t="str">
        <v>240</v>
      </c>
      <c r="H1001" s="153" t="n">
        <v>240</v>
      </c>
      <c r="I1001" s="155" t="str">
        <v>SW</v>
      </c>
      <c r="J1001" s="153" t="n">
        <v>60</v>
      </c>
      <c r="K1001" s="155" t="str">
        <v>NE</v>
      </c>
      <c r="L1001" s="153" t="n">
        <v>5</v>
      </c>
      <c r="M1001" s="153" t="n">
        <f>IF(F1001="Accepted",L1001*1.150779448,"")</f>
        <v>5.75389724</v>
      </c>
      <c r="N1001" s="163"/>
      <c r="O1001" s="163"/>
      <c r="P1001" s="163" t="str">
        <f>IF(F1001&lt;&gt;"Accepted","",IF(AND(N1001="",O1001=""),"",MAX(N1001,O1001)*1.150779448))</f>
      </c>
      <c r="Q1001" s="175" t="str">
        <v>KEDW 181055Z AUTO 24005KT 10SM CLR 01/M18 A3003 RMK AO2 SLP166 T00061182 $</v>
      </c>
    </row>
    <row r="1002" hidden="0">
      <c r="A1002" s="150" t="str">
        <v>2026-04-18 11:00 UTC</v>
      </c>
      <c r="B1002" s="155" t="str">
        <v>2026-04-18 11:55 UTC</v>
      </c>
      <c r="C1002" s="155" t="str">
        <v>2026-04-18 04:55 PDT</v>
      </c>
      <c r="D1002" s="155" t="str">
        <v>2026-04-18</v>
      </c>
      <c r="E1002" s="155" t="str">
        <v>April</v>
      </c>
      <c r="F1002" s="154" t="str">
        <v>Accepted</v>
      </c>
      <c r="G1002" s="155" t="str">
        <v>250</v>
      </c>
      <c r="H1002" s="153" t="n">
        <v>250</v>
      </c>
      <c r="I1002" s="155" t="str">
        <v>W</v>
      </c>
      <c r="J1002" s="153" t="n">
        <v>70</v>
      </c>
      <c r="K1002" s="155" t="str">
        <v>E</v>
      </c>
      <c r="L1002" s="153" t="n">
        <v>4</v>
      </c>
      <c r="M1002" s="153" t="n">
        <f>IF(F1002="Accepted",L1002*1.150779448,"")</f>
        <v>4.603117792</v>
      </c>
      <c r="N1002" s="163"/>
      <c r="O1002" s="163"/>
      <c r="P1002" s="163" t="str">
        <f>IF(F1002&lt;&gt;"Accepted","",IF(AND(N1002="",O1002=""),"",MAX(N1002,O1002)*1.150779448))</f>
      </c>
      <c r="Q1002" s="175" t="str">
        <v>KEDW 181155Z AUTO 25004KT 10SM CLR 01/M16 A3002 RMK AO2 SLP162 T00091160 10103 20004 56009 $</v>
      </c>
    </row>
    <row r="1003" hidden="0">
      <c r="A1003" s="150" t="str">
        <v>2026-04-18 12:00 UTC</v>
      </c>
      <c r="B1003" s="155" t="str">
        <v>2026-04-18 12:55 UTC</v>
      </c>
      <c r="C1003" s="155" t="str">
        <v>2026-04-18 05:55 PDT</v>
      </c>
      <c r="D1003" s="155" t="str">
        <v>2026-04-18</v>
      </c>
      <c r="E1003" s="155" t="str">
        <v>April</v>
      </c>
      <c r="F1003" s="154" t="str">
        <v>Accepted</v>
      </c>
      <c r="G1003" s="155" t="str">
        <v>000</v>
      </c>
      <c r="H1003" s="153" t="n">
        <v>0</v>
      </c>
      <c r="I1003" s="155" t="str">
        <v>Calm</v>
      </c>
      <c r="J1003" s="153" t="n">
        <v>180</v>
      </c>
      <c r="K1003" s="155" t="str">
        <v>Calm</v>
      </c>
      <c r="L1003" s="153" t="n">
        <v>0</v>
      </c>
      <c r="M1003" s="153" t="n">
        <f>IF(F1003="Accepted",L1003*1.150779448,"")</f>
        <v>0</v>
      </c>
      <c r="N1003" s="163"/>
      <c r="O1003" s="163"/>
      <c r="P1003" s="163" t="str">
        <f>IF(F1003&lt;&gt;"Accepted","",IF(AND(N1003="",O1003=""),"",MAX(N1003,O1003)*1.150779448))</f>
      </c>
      <c r="Q1003" s="175" t="str">
        <v>KEDW 181255Z AUTO 00000KT 10SM CLR M00/M15 A3003 RMK AO2 SLP167 T10041151 $</v>
      </c>
    </row>
    <row r="1004" hidden="0">
      <c r="A1004" s="150" t="str">
        <v>2026-04-18 13:00 UTC</v>
      </c>
      <c r="B1004" s="155" t="str">
        <v>2026-04-18 13:55 UTC</v>
      </c>
      <c r="C1004" s="155" t="str">
        <v>2026-04-18 06:55 PDT</v>
      </c>
      <c r="D1004" s="155" t="str">
        <v>2026-04-18</v>
      </c>
      <c r="E1004" s="155" t="str">
        <v>April</v>
      </c>
      <c r="F1004" s="154" t="str">
        <v>Accepted</v>
      </c>
      <c r="G1004" s="155" t="str">
        <v>320</v>
      </c>
      <c r="H1004" s="153" t="n">
        <v>320</v>
      </c>
      <c r="I1004" s="155" t="str">
        <v>NW</v>
      </c>
      <c r="J1004" s="153" t="n">
        <v>140</v>
      </c>
      <c r="K1004" s="155" t="str">
        <v>SE</v>
      </c>
      <c r="L1004" s="153" t="n">
        <v>4</v>
      </c>
      <c r="M1004" s="153" t="n">
        <f>IF(F1004="Accepted",L1004*1.150779448,"")</f>
        <v>4.603117792</v>
      </c>
      <c r="N1004" s="163"/>
      <c r="O1004" s="163"/>
      <c r="P1004" s="163" t="str">
        <f>IF(F1004&lt;&gt;"Accepted","",IF(AND(N1004="",O1004=""),"",MAX(N1004,O1004)*1.150779448))</f>
      </c>
      <c r="Q1004" s="175" t="str">
        <v>KEDW 181355Z AUTO 32004KT 10SM CLR 00/M17 A3004 RMK AO2 SLP171 T00021171 $</v>
      </c>
    </row>
    <row r="1005" hidden="0">
      <c r="A1005" s="150" t="str">
        <v>2026-04-18 14:00 UTC</v>
      </c>
      <c r="B1005" s="155" t="str">
        <v>2026-04-18 14:55 UTC</v>
      </c>
      <c r="C1005" s="155" t="str">
        <v>2026-04-18 07:55 PDT</v>
      </c>
      <c r="D1005" s="155" t="str">
        <v>2026-04-18</v>
      </c>
      <c r="E1005" s="155" t="str">
        <v>April</v>
      </c>
      <c r="F1005" s="154" t="str">
        <v>Accepted</v>
      </c>
      <c r="G1005" s="155" t="str">
        <v>000</v>
      </c>
      <c r="H1005" s="153" t="n">
        <v>0</v>
      </c>
      <c r="I1005" s="155" t="str">
        <v>Calm</v>
      </c>
      <c r="J1005" s="153" t="n">
        <v>180</v>
      </c>
      <c r="K1005" s="155" t="str">
        <v>Calm</v>
      </c>
      <c r="L1005" s="153" t="n">
        <v>0</v>
      </c>
      <c r="M1005" s="153" t="n">
        <f>IF(F1005="Accepted",L1005*1.150779448,"")</f>
        <v>0</v>
      </c>
      <c r="N1005" s="163"/>
      <c r="O1005" s="163"/>
      <c r="P1005" s="163" t="str">
        <f>IF(F1005&lt;&gt;"Accepted","",IF(AND(N1005="",O1005=""),"",MAX(N1005,O1005)*1.150779448))</f>
      </c>
      <c r="Q1005" s="175" t="str">
        <v>KEDW 181455Z AUTO 00000KT 10SM CLR 04/M18 A3006 RMK AO2 SLP179 T00381177 53011 $</v>
      </c>
    </row>
    <row r="1006" hidden="0">
      <c r="A1006" s="150" t="str">
        <v>2026-04-18 15:00 UTC</v>
      </c>
      <c r="B1006" s="155" t="str">
        <v>2026-04-18 15:55 UTC</v>
      </c>
      <c r="C1006" s="155" t="str">
        <v>2026-04-18 08:55 PDT</v>
      </c>
      <c r="D1006" s="155" t="str">
        <v>2026-04-18</v>
      </c>
      <c r="E1006" s="155" t="str">
        <v>April</v>
      </c>
      <c r="F1006" s="154" t="str">
        <v>Accepted</v>
      </c>
      <c r="G1006" s="155" t="str">
        <v>000</v>
      </c>
      <c r="H1006" s="153" t="n">
        <v>0</v>
      </c>
      <c r="I1006" s="155" t="str">
        <v>Calm</v>
      </c>
      <c r="J1006" s="153" t="n">
        <v>180</v>
      </c>
      <c r="K1006" s="155" t="str">
        <v>Calm</v>
      </c>
      <c r="L1006" s="153" t="n">
        <v>0</v>
      </c>
      <c r="M1006" s="153" t="n">
        <f>IF(F1006="Accepted",L1006*1.150779448,"")</f>
        <v>0</v>
      </c>
      <c r="N1006" s="163"/>
      <c r="O1006" s="163"/>
      <c r="P1006" s="163" t="str">
        <f>IF(F1006&lt;&gt;"Accepted","",IF(AND(N1006="",O1006=""),"",MAX(N1006,O1006)*1.150779448))</f>
      </c>
      <c r="Q1006" s="175" t="str">
        <v>KEDW 181555Z 00000KT 50SM FEW180 BKN280 08/M18 A3006 RMK AO2A SLP178 T00831177</v>
      </c>
    </row>
    <row r="1007" hidden="0">
      <c r="A1007" s="150" t="str">
        <v>2026-04-18 16:00 UTC</v>
      </c>
      <c r="B1007" s="155" t="str">
        <v>2026-04-18 16:55 UTC</v>
      </c>
      <c r="C1007" s="155" t="str">
        <v>2026-04-18 09:55 PDT</v>
      </c>
      <c r="D1007" s="155" t="str">
        <v>2026-04-18</v>
      </c>
      <c r="E1007" s="155" t="str">
        <v>April</v>
      </c>
      <c r="F1007" s="154" t="str">
        <v>Accepted</v>
      </c>
      <c r="G1007" s="155" t="str">
        <v>030</v>
      </c>
      <c r="H1007" s="153" t="n">
        <v>30</v>
      </c>
      <c r="I1007" s="155" t="str">
        <v>NE</v>
      </c>
      <c r="J1007" s="153" t="n">
        <v>210</v>
      </c>
      <c r="K1007" s="155" t="str">
        <v>SW</v>
      </c>
      <c r="L1007" s="153" t="n">
        <v>3</v>
      </c>
      <c r="M1007" s="153" t="n">
        <f>IF(F1007="Accepted",L1007*1.150779448,"")</f>
        <v>3.452338344</v>
      </c>
      <c r="N1007" s="163"/>
      <c r="O1007" s="163"/>
      <c r="P1007" s="163" t="str">
        <f>IF(F1007&lt;&gt;"Accepted","",IF(AND(N1007="",O1007=""),"",MAX(N1007,O1007)*1.150779448))</f>
      </c>
      <c r="Q1007" s="175" t="str">
        <v>KEDW 181655Z 03003KT 80SM FEW220 BKN300 13/M20 A3007 RMK AO2A SLP178 T01311205</v>
      </c>
    </row>
    <row r="1008" hidden="0">
      <c r="A1008" s="150" t="str">
        <v>2026-04-18 17:00 UTC</v>
      </c>
      <c r="B1008" s="155" t="str">
        <v>2026-04-18 17:55 UTC</v>
      </c>
      <c r="C1008" s="155" t="str">
        <v>2026-04-18 10:55 PDT</v>
      </c>
      <c r="D1008" s="155" t="str">
        <v>2026-04-18</v>
      </c>
      <c r="E1008" s="155" t="str">
        <v>April</v>
      </c>
      <c r="F1008" s="154" t="str">
        <v>Accepted</v>
      </c>
      <c r="G1008" s="155" t="str">
        <v>020</v>
      </c>
      <c r="H1008" s="153" t="n">
        <v>20</v>
      </c>
      <c r="I1008" s="155" t="str">
        <v>N</v>
      </c>
      <c r="J1008" s="153" t="n">
        <v>200</v>
      </c>
      <c r="K1008" s="155" t="str">
        <v>S</v>
      </c>
      <c r="L1008" s="153" t="n">
        <v>6</v>
      </c>
      <c r="M1008" s="153" t="n">
        <f>IF(F1008="Accepted",L1008*1.150779448,"")</f>
        <v>6.904676688</v>
      </c>
      <c r="N1008" s="163"/>
      <c r="O1008" s="163"/>
      <c r="P1008" s="163" t="str">
        <f>IF(F1008&lt;&gt;"Accepted","",IF(AND(N1008="",O1008=""),"",MAX(N1008,O1008)*1.150779448))</f>
      </c>
      <c r="Q1008" s="175" t="str">
        <v>KEDW 181755Z 02006KT 80SM BKN300 18/M22 A3006 RMK AO2A SLP172 T01821221 10182 21011 50000</v>
      </c>
    </row>
    <row r="1009" hidden="0">
      <c r="A1009" s="150" t="str">
        <v>2026-04-18 18:00 UTC</v>
      </c>
      <c r="B1009" s="155" t="str">
        <v>2026-04-18 18:55 UTC</v>
      </c>
      <c r="C1009" s="155" t="str">
        <v>2026-04-18 11:55 PDT</v>
      </c>
      <c r="D1009" s="155" t="str">
        <v>2026-04-18</v>
      </c>
      <c r="E1009" s="155" t="str">
        <v>April</v>
      </c>
      <c r="F1009" s="154" t="str">
        <v>Accepted</v>
      </c>
      <c r="G1009" s="155" t="str">
        <v>060</v>
      </c>
      <c r="H1009" s="153" t="n">
        <v>60</v>
      </c>
      <c r="I1009" s="155" t="str">
        <v>NE</v>
      </c>
      <c r="J1009" s="153" t="n">
        <v>240</v>
      </c>
      <c r="K1009" s="155" t="str">
        <v>SW</v>
      </c>
      <c r="L1009" s="153" t="n">
        <v>12</v>
      </c>
      <c r="M1009" s="153" t="n">
        <f>IF(F1009="Accepted",L1009*1.150779448,"")</f>
        <v>13.809353376</v>
      </c>
      <c r="N1009" s="163"/>
      <c r="O1009" s="163"/>
      <c r="P1009" s="163" t="str">
        <f>IF(F1009&lt;&gt;"Accepted","",IF(AND(N1009="",O1009=""),"",MAX(N1009,O1009)*1.150779448))</f>
      </c>
      <c r="Q1009" s="175" t="str">
        <v>KEDW 181855Z 06012KT 80SM FEW220 BKN300 22/M29 A3004 RMK AO2A SLP163 T02241294</v>
      </c>
    </row>
    <row r="1010" hidden="0">
      <c r="A1010" s="150" t="str">
        <v>2026-04-18 19:00 UTC</v>
      </c>
      <c r="B1010" s="155" t="str">
        <v>2026-04-18 19:55 UTC</v>
      </c>
      <c r="C1010" s="155" t="str">
        <v>2026-04-18 12:55 PDT</v>
      </c>
      <c r="D1010" s="155" t="str">
        <v>2026-04-18</v>
      </c>
      <c r="E1010" s="155" t="str">
        <v>April</v>
      </c>
      <c r="F1010" s="154" t="str">
        <v>Accepted</v>
      </c>
      <c r="G1010" s="155" t="str">
        <v>050</v>
      </c>
      <c r="H1010" s="153" t="n">
        <v>50</v>
      </c>
      <c r="I1010" s="155" t="str">
        <v>NE</v>
      </c>
      <c r="J1010" s="153" t="n">
        <v>230</v>
      </c>
      <c r="K1010" s="155" t="str">
        <v>SW</v>
      </c>
      <c r="L1010" s="153" t="n">
        <v>12</v>
      </c>
      <c r="M1010" s="153" t="n">
        <f>IF(F1010="Accepted",L1010*1.150779448,"")</f>
        <v>13.809353376</v>
      </c>
      <c r="N1010" s="163"/>
      <c r="O1010" s="163"/>
      <c r="P1010" s="163" t="str">
        <f>IF(F1010&lt;&gt;"Accepted","",IF(AND(N1010="",O1010=""),"",MAX(N1010,O1010)*1.150779448))</f>
      </c>
      <c r="Q1010" s="175" t="str">
        <v>KEDW 181955Z 05012KT 80SM FEW220 BKN300 24/M36 A3002 RMK AO2A SLP156 T02351359</v>
      </c>
    </row>
    <row r="1011" hidden="0">
      <c r="A1011" s="150" t="str">
        <v>2026-04-18 20:00 UTC</v>
      </c>
      <c r="B1011" s="155" t="str">
        <v>2026-04-18 20:55 UTC</v>
      </c>
      <c r="C1011" s="155" t="str">
        <v>2026-04-18 13:55 PDT</v>
      </c>
      <c r="D1011" s="155" t="str">
        <v>2026-04-18</v>
      </c>
      <c r="E1011" s="155" t="str">
        <v>April</v>
      </c>
      <c r="F1011" s="154" t="str">
        <v>Accepted</v>
      </c>
      <c r="G1011" s="155" t="str">
        <v>070</v>
      </c>
      <c r="H1011" s="153" t="n">
        <v>70</v>
      </c>
      <c r="I1011" s="155" t="str">
        <v>E</v>
      </c>
      <c r="J1011" s="153" t="n">
        <v>250</v>
      </c>
      <c r="K1011" s="155" t="str">
        <v>W</v>
      </c>
      <c r="L1011" s="153" t="n">
        <v>11</v>
      </c>
      <c r="M1011" s="153" t="n">
        <f>IF(F1011="Accepted",L1011*1.150779448,"")</f>
        <v>12.658573928</v>
      </c>
      <c r="N1011" s="163"/>
      <c r="O1011" s="163"/>
      <c r="P1011" s="163" t="str">
        <f>IF(F1011&lt;&gt;"Accepted","",IF(AND(N1011="",O1011=""),"",MAX(N1011,O1011)*1.150779448))</f>
      </c>
      <c r="Q1011" s="175" t="str">
        <v>KEDW 182055Z 07011KT 80SM FEW220 SCT300 24/M36 A2999 RMK AO2A SLP148 T02391356 57020</v>
      </c>
    </row>
    <row r="1012" hidden="0">
      <c r="A1012" s="150" t="str">
        <v>2026-04-18 21:00 UTC</v>
      </c>
      <c r="B1012" s="155" t="str">
        <v>2026-04-18 21:55 UTC</v>
      </c>
      <c r="C1012" s="155" t="str">
        <v>2026-04-18 14:55 PDT</v>
      </c>
      <c r="D1012" s="155" t="str">
        <v>2026-04-18</v>
      </c>
      <c r="E1012" s="155" t="str">
        <v>April</v>
      </c>
      <c r="F1012" s="154" t="str">
        <v>Accepted</v>
      </c>
      <c r="G1012" s="155" t="str">
        <v>040</v>
      </c>
      <c r="H1012" s="153" t="n">
        <v>40</v>
      </c>
      <c r="I1012" s="155" t="str">
        <v>NE</v>
      </c>
      <c r="J1012" s="153" t="n">
        <v>220</v>
      </c>
      <c r="K1012" s="155" t="str">
        <v>SW</v>
      </c>
      <c r="L1012" s="153" t="n">
        <v>9</v>
      </c>
      <c r="M1012" s="153" t="n">
        <f>IF(F1012="Accepted",L1012*1.150779448,"")</f>
        <v>10.357015032</v>
      </c>
      <c r="N1012" s="163"/>
      <c r="O1012" s="163"/>
      <c r="P1012" s="163" t="str">
        <f>IF(F1012&lt;&gt;"Accepted","",IF(AND(N1012="",O1012=""),"",MAX(N1012,O1012)*1.150779448))</f>
      </c>
      <c r="Q1012" s="175" t="str">
        <v>KEDW 182155Z 04009KT 80SM SCT300 25/M35 A2997 RMK AO2A SLP141 T02461352</v>
      </c>
    </row>
    <row r="1013" hidden="0">
      <c r="A1013" s="150" t="str">
        <v>2026-04-18 22:00 UTC</v>
      </c>
      <c r="B1013" s="155" t="str">
        <v>2026-04-18 22:55 UTC</v>
      </c>
      <c r="C1013" s="155" t="str">
        <v>2026-04-18 15:55 PDT</v>
      </c>
      <c r="D1013" s="155" t="str">
        <v>2026-04-18</v>
      </c>
      <c r="E1013" s="155" t="str">
        <v>April</v>
      </c>
      <c r="F1013" s="154" t="str">
        <v>Accepted</v>
      </c>
      <c r="G1013" s="155" t="str">
        <v>020</v>
      </c>
      <c r="H1013" s="153" t="n">
        <v>20</v>
      </c>
      <c r="I1013" s="155" t="str">
        <v>N</v>
      </c>
      <c r="J1013" s="153" t="n">
        <v>200</v>
      </c>
      <c r="K1013" s="155" t="str">
        <v>S</v>
      </c>
      <c r="L1013" s="153" t="n">
        <v>6</v>
      </c>
      <c r="M1013" s="153" t="n">
        <f>IF(F1013="Accepted",L1013*1.150779448,"")</f>
        <v>6.904676688</v>
      </c>
      <c r="N1013" s="163"/>
      <c r="O1013" s="163"/>
      <c r="P1013" s="163" t="str">
        <f>IF(F1013&lt;&gt;"Accepted","",IF(AND(N1013="",O1013=""),"",MAX(N1013,O1013)*1.150779448))</f>
      </c>
      <c r="Q1013" s="175" t="str">
        <v>KEDW 182255Z 02006KT 80SM SCT300 25/M35 A2994 RMK AO2A SLPNO ALSTG ESTMD T02501350</v>
      </c>
    </row>
    <row r="1014" hidden="0">
      <c r="A1014" s="150" t="str">
        <v>2026-04-18 23:00 UTC</v>
      </c>
      <c r="B1014" s="155" t="str">
        <v>2026-04-18 23:55 UTC</v>
      </c>
      <c r="C1014" s="155" t="str">
        <v>2026-04-18 16:55 PDT</v>
      </c>
      <c r="D1014" s="155" t="str">
        <v>2026-04-18</v>
      </c>
      <c r="E1014" s="155" t="str">
        <v>April</v>
      </c>
      <c r="F1014" s="154" t="str">
        <v>Accepted</v>
      </c>
      <c r="G1014" s="155" t="str">
        <v>060</v>
      </c>
      <c r="H1014" s="153" t="n">
        <v>60</v>
      </c>
      <c r="I1014" s="155" t="str">
        <v>NE</v>
      </c>
      <c r="J1014" s="153" t="n">
        <v>240</v>
      </c>
      <c r="K1014" s="155" t="str">
        <v>SW</v>
      </c>
      <c r="L1014" s="153" t="n">
        <v>7</v>
      </c>
      <c r="M1014" s="153" t="n">
        <f>IF(F1014="Accepted",L1014*1.150779448,"")</f>
        <v>8.055456136</v>
      </c>
      <c r="N1014" s="163"/>
      <c r="O1014" s="163"/>
      <c r="P1014" s="163" t="str">
        <f>IF(F1014&lt;&gt;"Accepted","",IF(AND(N1014="",O1014=""),"",MAX(N1014,O1014)*1.150779448))</f>
      </c>
      <c r="Q1014" s="175" t="str">
        <v>KEDW 182355Z 06007KT 80SM SCT300 26/M35 A2992 RMK AO2A SLP124 T02551347 10256 20183 57023</v>
      </c>
    </row>
    <row r="1015" hidden="0">
      <c r="A1015" s="150" t="str">
        <v>2026-04-19 00:00 UTC</v>
      </c>
      <c r="B1015" s="155" t="str">
        <v>2026-04-19 00:55 UTC</v>
      </c>
      <c r="C1015" s="155" t="str">
        <v>2026-04-18 17:55 PDT</v>
      </c>
      <c r="D1015" s="155" t="str">
        <v>2026-04-18</v>
      </c>
      <c r="E1015" s="155" t="str">
        <v>April</v>
      </c>
      <c r="F1015" s="154" t="str">
        <v>Accepted</v>
      </c>
      <c r="G1015" s="155" t="str">
        <v>020</v>
      </c>
      <c r="H1015" s="153" t="n">
        <v>20</v>
      </c>
      <c r="I1015" s="155" t="str">
        <v>N</v>
      </c>
      <c r="J1015" s="153" t="n">
        <v>200</v>
      </c>
      <c r="K1015" s="155" t="str">
        <v>S</v>
      </c>
      <c r="L1015" s="153" t="n">
        <v>5</v>
      </c>
      <c r="M1015" s="153" t="n">
        <f>IF(F1015="Accepted",L1015*1.150779448,"")</f>
        <v>5.75389724</v>
      </c>
      <c r="N1015" s="163"/>
      <c r="O1015" s="163"/>
      <c r="P1015" s="163" t="str">
        <f>IF(F1015&lt;&gt;"Accepted","",IF(AND(N1015="",O1015=""),"",MAX(N1015,O1015)*1.150779448))</f>
      </c>
      <c r="Q1015" s="175" t="str">
        <v>KEDW 190055Z 02005KT 80SM SCT300 25/M35 A2991 RMK AO2A SLP123 T02521348</v>
      </c>
    </row>
    <row r="1016" hidden="0">
      <c r="A1016" s="150" t="str">
        <v>2026-04-19 01:00 UTC</v>
      </c>
      <c r="B1016" s="155" t="str">
        <v>2026-04-19 01:55 UTC</v>
      </c>
      <c r="C1016" s="155" t="str">
        <v>2026-04-18 18:55 PDT</v>
      </c>
      <c r="D1016" s="155" t="str">
        <v>2026-04-18</v>
      </c>
      <c r="E1016" s="155" t="str">
        <v>April</v>
      </c>
      <c r="F1016" s="154" t="str">
        <v>Accepted</v>
      </c>
      <c r="G1016" s="155" t="str">
        <v>350</v>
      </c>
      <c r="H1016" s="153" t="n">
        <v>350</v>
      </c>
      <c r="I1016" s="155" t="str">
        <v>N</v>
      </c>
      <c r="J1016" s="153" t="n">
        <v>170</v>
      </c>
      <c r="K1016" s="155" t="str">
        <v>S</v>
      </c>
      <c r="L1016" s="153" t="n">
        <v>5</v>
      </c>
      <c r="M1016" s="153" t="n">
        <f>IF(F1016="Accepted",L1016*1.150779448,"")</f>
        <v>5.75389724</v>
      </c>
      <c r="N1016" s="163"/>
      <c r="O1016" s="163"/>
      <c r="P1016" s="163" t="str">
        <f>IF(F1016&lt;&gt;"Accepted","",IF(AND(N1016="",O1016=""),"",MAX(N1016,O1016)*1.150779448))</f>
      </c>
      <c r="Q1016" s="175" t="str">
        <v>KEDW 190155Z AUTO 35005KT 10SM CLR 24/M28 A2991 RMK AO2 SLP123 T02381285 $</v>
      </c>
    </row>
    <row r="1017" hidden="0">
      <c r="A1017" s="150" t="str">
        <v>2026-04-19 02:00 UTC</v>
      </c>
      <c r="B1017" s="155" t="str">
        <v>2026-04-19 02:55 UTC</v>
      </c>
      <c r="C1017" s="155" t="str">
        <v>2026-04-18 19:55 PDT</v>
      </c>
      <c r="D1017" s="155" t="str">
        <v>2026-04-18</v>
      </c>
      <c r="E1017" s="155" t="str">
        <v>April</v>
      </c>
      <c r="F1017" s="154" t="str">
        <v>Accepted</v>
      </c>
      <c r="G1017" s="155" t="str">
        <v>360</v>
      </c>
      <c r="H1017" s="153" t="n">
        <v>360</v>
      </c>
      <c r="I1017" s="155" t="str">
        <v>N</v>
      </c>
      <c r="J1017" s="153" t="n">
        <v>180</v>
      </c>
      <c r="K1017" s="155" t="str">
        <v>S</v>
      </c>
      <c r="L1017" s="153" t="n">
        <v>4</v>
      </c>
      <c r="M1017" s="153" t="n">
        <f>IF(F1017="Accepted",L1017*1.150779448,"")</f>
        <v>4.603117792</v>
      </c>
      <c r="N1017" s="163"/>
      <c r="O1017" s="163"/>
      <c r="P1017" s="163" t="str">
        <f>IF(F1017&lt;&gt;"Accepted","",IF(AND(N1017="",O1017=""),"",MAX(N1017,O1017)*1.150779448))</f>
      </c>
      <c r="Q1017" s="175" t="str">
        <v>KEDW 190255Z AUTO 36004KT 10SM CLR 21/M20 A2991 RMK AO2 SLP123 T02061204 55002 $</v>
      </c>
    </row>
    <row r="1018" hidden="0">
      <c r="A1018" s="150" t="str">
        <v>2026-04-19 03:00 UTC</v>
      </c>
      <c r="B1018" s="155" t="str">
        <v>2026-04-19 03:55 UTC</v>
      </c>
      <c r="C1018" s="155" t="str">
        <v>2026-04-18 20:55 PDT</v>
      </c>
      <c r="D1018" s="155" t="str">
        <v>2026-04-18</v>
      </c>
      <c r="E1018" s="155" t="str">
        <v>April</v>
      </c>
      <c r="F1018" s="154" t="str">
        <v>Accepted</v>
      </c>
      <c r="G1018" s="155" t="str">
        <v>240</v>
      </c>
      <c r="H1018" s="153" t="n">
        <v>240</v>
      </c>
      <c r="I1018" s="155" t="str">
        <v>SW</v>
      </c>
      <c r="J1018" s="153" t="n">
        <v>60</v>
      </c>
      <c r="K1018" s="155" t="str">
        <v>NE</v>
      </c>
      <c r="L1018" s="153" t="n">
        <v>7</v>
      </c>
      <c r="M1018" s="153" t="n">
        <f>IF(F1018="Accepted",L1018*1.150779448,"")</f>
        <v>8.055456136</v>
      </c>
      <c r="N1018" s="163"/>
      <c r="O1018" s="163"/>
      <c r="P1018" s="163" t="str">
        <f>IF(F1018&lt;&gt;"Accepted","",IF(AND(N1018="",O1018=""),"",MAX(N1018,O1018)*1.150779448))</f>
      </c>
      <c r="Q1018" s="175" t="str">
        <v>KEDW 190355Z AUTO 24007KT 10SM CLR 17/M21 A2993 RMK AO2 SLP128 T01741206 $</v>
      </c>
    </row>
    <row r="1019" hidden="0">
      <c r="A1019" s="150" t="str">
        <v>2026-04-19 04:00 UTC</v>
      </c>
      <c r="B1019" s="155" t="str">
        <v>2026-04-19 04:55 UTC</v>
      </c>
      <c r="C1019" s="155" t="str">
        <v>2026-04-18 21:55 PDT</v>
      </c>
      <c r="D1019" s="155" t="str">
        <v>2026-04-18</v>
      </c>
      <c r="E1019" s="155" t="str">
        <v>April</v>
      </c>
      <c r="F1019" s="154" t="str">
        <v>Accepted</v>
      </c>
      <c r="G1019" s="155" t="str">
        <v>230</v>
      </c>
      <c r="H1019" s="153" t="n">
        <v>230</v>
      </c>
      <c r="I1019" s="155" t="str">
        <v>SW</v>
      </c>
      <c r="J1019" s="153" t="n">
        <v>50</v>
      </c>
      <c r="K1019" s="155" t="str">
        <v>NE</v>
      </c>
      <c r="L1019" s="153" t="n">
        <v>5</v>
      </c>
      <c r="M1019" s="153" t="n">
        <f>IF(F1019="Accepted",L1019*1.150779448,"")</f>
        <v>5.75389724</v>
      </c>
      <c r="N1019" s="163"/>
      <c r="O1019" s="163"/>
      <c r="P1019" s="163" t="str">
        <f>IF(F1019&lt;&gt;"Accepted","",IF(AND(N1019="",O1019=""),"",MAX(N1019,O1019)*1.150779448))</f>
      </c>
      <c r="Q1019" s="175" t="str">
        <v>KEDW 190455Z AUTO 23005KT 10SM CLR 16/M03 A2994 RMK AO2 SLP129 T01561029 $</v>
      </c>
    </row>
    <row r="1020" hidden="0">
      <c r="A1020" s="150" t="str">
        <v>2026-04-19 05:00 UTC</v>
      </c>
      <c r="B1020" s="155" t="str">
        <v>2026-04-19 05:55 UTC</v>
      </c>
      <c r="C1020" s="155" t="str">
        <v>2026-04-18 22:55 PDT</v>
      </c>
      <c r="D1020" s="155" t="str">
        <v>2026-04-18</v>
      </c>
      <c r="E1020" s="155" t="str">
        <v>April</v>
      </c>
      <c r="F1020" s="154" t="str">
        <v>Accepted</v>
      </c>
      <c r="G1020" s="155" t="str">
        <v>230</v>
      </c>
      <c r="H1020" s="153" t="n">
        <v>230</v>
      </c>
      <c r="I1020" s="155" t="str">
        <v>SW</v>
      </c>
      <c r="J1020" s="153" t="n">
        <v>50</v>
      </c>
      <c r="K1020" s="155" t="str">
        <v>NE</v>
      </c>
      <c r="L1020" s="153" t="n">
        <v>4</v>
      </c>
      <c r="M1020" s="153" t="n">
        <f>IF(F1020="Accepted",L1020*1.150779448,"")</f>
        <v>4.603117792</v>
      </c>
      <c r="N1020" s="163"/>
      <c r="O1020" s="163"/>
      <c r="P1020" s="163" t="str">
        <f>IF(F1020&lt;&gt;"Accepted","",IF(AND(N1020="",O1020=""),"",MAX(N1020,O1020)*1.150779448))</f>
      </c>
      <c r="Q1020" s="175" t="str">
        <v>KEDW 190555Z AUTO 23004KT 10SM CLR 14/M02 A2994 RMK AO2 SLP128 T01401024 10256 20140 50008 $</v>
      </c>
    </row>
    <row r="1021" hidden="0">
      <c r="A1021" s="150" t="str">
        <v>2026-04-19 06:00 UTC</v>
      </c>
      <c r="B1021" s="155" t="str">
        <v>2026-04-19 06:55 UTC</v>
      </c>
      <c r="C1021" s="155" t="str">
        <v>2026-04-18 23:55 PDT</v>
      </c>
      <c r="D1021" s="155" t="str">
        <v>2026-04-18</v>
      </c>
      <c r="E1021" s="155" t="str">
        <v>April</v>
      </c>
      <c r="F1021" s="154" t="str">
        <v>Accepted</v>
      </c>
      <c r="G1021" s="155" t="str">
        <v>250</v>
      </c>
      <c r="H1021" s="153" t="n">
        <v>250</v>
      </c>
      <c r="I1021" s="155" t="str">
        <v>W</v>
      </c>
      <c r="J1021" s="153" t="n">
        <v>70</v>
      </c>
      <c r="K1021" s="155" t="str">
        <v>E</v>
      </c>
      <c r="L1021" s="153" t="n">
        <v>3</v>
      </c>
      <c r="M1021" s="153" t="n">
        <f>IF(F1021="Accepted",L1021*1.150779448,"")</f>
        <v>3.452338344</v>
      </c>
      <c r="N1021" s="163"/>
      <c r="O1021" s="163"/>
      <c r="P1021" s="163" t="str">
        <f>IF(F1021&lt;&gt;"Accepted","",IF(AND(N1021="",O1021=""),"",MAX(N1021,O1021)*1.150779448))</f>
      </c>
      <c r="Q1021" s="175" t="str">
        <v>KEDW 190655Z AUTO 25003KT 10SM CLR 12/M02 A2994 RMK AO2 SLP126 T01231020 $</v>
      </c>
    </row>
    <row r="1022" hidden="0">
      <c r="A1022" s="150" t="str">
        <v>2026-04-19 07:00 UTC</v>
      </c>
      <c r="B1022" s="155" t="str">
        <v>2026-04-19 07:55 UTC</v>
      </c>
      <c r="C1022" s="155" t="str">
        <v>2026-04-19 00:55 PDT</v>
      </c>
      <c r="D1022" s="155" t="str">
        <v>2026-04-19</v>
      </c>
      <c r="E1022" s="155" t="str">
        <v>April</v>
      </c>
      <c r="F1022" s="154" t="str">
        <v>Accepted</v>
      </c>
      <c r="G1022" s="155" t="str">
        <v>210</v>
      </c>
      <c r="H1022" s="153" t="n">
        <v>210</v>
      </c>
      <c r="I1022" s="155" t="str">
        <v>SW</v>
      </c>
      <c r="J1022" s="153" t="n">
        <v>30</v>
      </c>
      <c r="K1022" s="155" t="str">
        <v>NE</v>
      </c>
      <c r="L1022" s="153" t="n">
        <v>3</v>
      </c>
      <c r="M1022" s="153" t="n">
        <f>IF(F1022="Accepted",L1022*1.150779448,"")</f>
        <v>3.452338344</v>
      </c>
      <c r="N1022" s="163"/>
      <c r="O1022" s="163"/>
      <c r="P1022" s="163" t="str">
        <f>IF(F1022&lt;&gt;"Accepted","",IF(AND(N1022="",O1022=""),"",MAX(N1022,O1022)*1.150779448))</f>
      </c>
      <c r="Q1022" s="175" t="str">
        <v>KEDW 190755Z AUTO 21003KT 10SM CLR 11/M00 A2994 RMK AO2 SLP126 T01061005 402561011 $</v>
      </c>
    </row>
    <row r="1023" hidden="0">
      <c r="A1023" s="150" t="str">
        <v>2026-04-19 08:00 UTC</v>
      </c>
      <c r="B1023" s="155" t="str">
        <v>2026-04-19 08:55 UTC</v>
      </c>
      <c r="C1023" s="155" t="str">
        <v>2026-04-19 01:55 PDT</v>
      </c>
      <c r="D1023" s="155" t="str">
        <v>2026-04-19</v>
      </c>
      <c r="E1023" s="155" t="str">
        <v>April</v>
      </c>
      <c r="F1023" s="154" t="str">
        <v>Accepted</v>
      </c>
      <c r="G1023" s="155" t="str">
        <v>210</v>
      </c>
      <c r="H1023" s="153" t="n">
        <v>210</v>
      </c>
      <c r="I1023" s="155" t="str">
        <v>SW</v>
      </c>
      <c r="J1023" s="153" t="n">
        <v>30</v>
      </c>
      <c r="K1023" s="155" t="str">
        <v>NE</v>
      </c>
      <c r="L1023" s="153" t="n">
        <v>3</v>
      </c>
      <c r="M1023" s="153" t="n">
        <f>IF(F1023="Accepted",L1023*1.150779448,"")</f>
        <v>3.452338344</v>
      </c>
      <c r="N1023" s="163"/>
      <c r="O1023" s="163"/>
      <c r="P1023" s="163" t="str">
        <f>IF(F1023&lt;&gt;"Accepted","",IF(AND(N1023="",O1023=""),"",MAX(N1023,O1023)*1.150779448))</f>
      </c>
      <c r="Q1023" s="175" t="str">
        <v>KEDW 190855Z AUTO 21003KT 10SM CLR 09/M09 A2993 RMK AO2 SLP124 T00881092 58003 $</v>
      </c>
    </row>
    <row r="1024" hidden="0">
      <c r="A1024" s="150" t="str">
        <v>2026-04-19 09:00 UTC</v>
      </c>
      <c r="B1024" s="155" t="str">
        <v>2026-04-19 09:55 UTC</v>
      </c>
      <c r="C1024" s="155" t="str">
        <v>2026-04-19 02:55 PDT</v>
      </c>
      <c r="D1024" s="155" t="str">
        <v>2026-04-19</v>
      </c>
      <c r="E1024" s="155" t="str">
        <v>April</v>
      </c>
      <c r="F1024" s="154" t="str">
        <v>Accepted</v>
      </c>
      <c r="G1024" s="155" t="str">
        <v>310</v>
      </c>
      <c r="H1024" s="153" t="n">
        <v>310</v>
      </c>
      <c r="I1024" s="155" t="str">
        <v>NW</v>
      </c>
      <c r="J1024" s="153" t="n">
        <v>130</v>
      </c>
      <c r="K1024" s="155" t="str">
        <v>SE</v>
      </c>
      <c r="L1024" s="153" t="n">
        <v>4</v>
      </c>
      <c r="M1024" s="153" t="n">
        <f>IF(F1024="Accepted",L1024*1.150779448,"")</f>
        <v>4.603117792</v>
      </c>
      <c r="N1024" s="163"/>
      <c r="O1024" s="163"/>
      <c r="P1024" s="163" t="str">
        <f>IF(F1024&lt;&gt;"Accepted","",IF(AND(N1024="",O1024=""),"",MAX(N1024,O1024)*1.150779448))</f>
      </c>
      <c r="Q1024" s="175" t="str">
        <v>KEDW 190955Z AUTO 31004KT 10SM CLR 09/M11 A2992 RMK AO2 SLPNO T00941107 $</v>
      </c>
    </row>
    <row r="1025" hidden="0">
      <c r="A1025" s="150" t="str">
        <v>2026-04-19 10:00 UTC</v>
      </c>
      <c r="B1025" s="155" t="str">
        <v>2026-04-19 10:55 UTC</v>
      </c>
      <c r="C1025" s="155" t="str">
        <v>2026-04-19 03:55 PDT</v>
      </c>
      <c r="D1025" s="155" t="str">
        <v>2026-04-19</v>
      </c>
      <c r="E1025" s="155" t="str">
        <v>April</v>
      </c>
      <c r="F1025" s="154" t="str">
        <v>Accepted</v>
      </c>
      <c r="G1025" s="155" t="str">
        <v>310</v>
      </c>
      <c r="H1025" s="153" t="n">
        <v>310</v>
      </c>
      <c r="I1025" s="155" t="str">
        <v>NW</v>
      </c>
      <c r="J1025" s="153" t="n">
        <v>130</v>
      </c>
      <c r="K1025" s="155" t="str">
        <v>SE</v>
      </c>
      <c r="L1025" s="153" t="n">
        <v>4</v>
      </c>
      <c r="M1025" s="153" t="n">
        <f>IF(F1025="Accepted",L1025*1.150779448,"")</f>
        <v>4.603117792</v>
      </c>
      <c r="N1025" s="163"/>
      <c r="O1025" s="163"/>
      <c r="P1025" s="163" t="str">
        <f>IF(F1025&lt;&gt;"Accepted","",IF(AND(N1025="",O1025=""),"",MAX(N1025,O1025)*1.150779448))</f>
      </c>
      <c r="Q1025" s="175" t="str">
        <v>KEDW 191055Z AUTO 31004KT 10SM CLR 09/M12 A2991 RMK AO2 SLPNO T00871124 $</v>
      </c>
    </row>
    <row r="1026" hidden="0">
      <c r="A1026" s="150" t="str">
        <v>2026-04-19 11:00 UTC</v>
      </c>
      <c r="B1026" s="155" t="str">
        <v>2026-04-19 11:55 UTC</v>
      </c>
      <c r="C1026" s="155" t="str">
        <v>2026-04-19 04:55 PDT</v>
      </c>
      <c r="D1026" s="155" t="str">
        <v>2026-04-19</v>
      </c>
      <c r="E1026" s="155" t="str">
        <v>April</v>
      </c>
      <c r="F1026" s="154" t="str">
        <v>Accepted</v>
      </c>
      <c r="G1026" s="155" t="str">
        <v>330</v>
      </c>
      <c r="H1026" s="153" t="n">
        <v>330</v>
      </c>
      <c r="I1026" s="155" t="str">
        <v>NW</v>
      </c>
      <c r="J1026" s="153" t="n">
        <v>150</v>
      </c>
      <c r="K1026" s="155" t="str">
        <v>SE</v>
      </c>
      <c r="L1026" s="153" t="n">
        <v>5</v>
      </c>
      <c r="M1026" s="153" t="n">
        <f>IF(F1026="Accepted",L1026*1.150779448,"")</f>
        <v>5.75389724</v>
      </c>
      <c r="N1026" s="163"/>
      <c r="O1026" s="163"/>
      <c r="P1026" s="163" t="str">
        <f>IF(F1026&lt;&gt;"Accepted","",IF(AND(N1026="",O1026=""),"",MAX(N1026,O1026)*1.150779448))</f>
      </c>
      <c r="Q1026" s="175" t="str">
        <v>KEDW 191155Z AUTO 33005KT 10SM CLR 08/M09 A2990 RMK AO2 SLP112 T00841095 10139 20084 57009 $</v>
      </c>
    </row>
    <row r="1027" hidden="0">
      <c r="A1027" s="150" t="str">
        <v>2026-04-19 12:00 UTC</v>
      </c>
      <c r="B1027" s="155" t="str">
        <v>2026-04-19 12:55 UTC</v>
      </c>
      <c r="C1027" s="155" t="str">
        <v>2026-04-19 05:55 PDT</v>
      </c>
      <c r="D1027" s="155" t="str">
        <v>2026-04-19</v>
      </c>
      <c r="E1027" s="155" t="str">
        <v>April</v>
      </c>
      <c r="F1027" s="154" t="str">
        <v>Accepted</v>
      </c>
      <c r="G1027" s="155" t="str">
        <v>330</v>
      </c>
      <c r="H1027" s="153" t="n">
        <v>330</v>
      </c>
      <c r="I1027" s="155" t="str">
        <v>NW</v>
      </c>
      <c r="J1027" s="153" t="n">
        <v>150</v>
      </c>
      <c r="K1027" s="155" t="str">
        <v>SE</v>
      </c>
      <c r="L1027" s="153" t="n">
        <v>5</v>
      </c>
      <c r="M1027" s="153" t="n">
        <f>IF(F1027="Accepted",L1027*1.150779448,"")</f>
        <v>5.75389724</v>
      </c>
      <c r="N1027" s="163"/>
      <c r="O1027" s="163"/>
      <c r="P1027" s="163" t="str">
        <f>IF(F1027&lt;&gt;"Accepted","",IF(AND(N1027="",O1027=""),"",MAX(N1027,O1027)*1.150779448))</f>
      </c>
      <c r="Q1027" s="175" t="str">
        <v>KEDW 191255Z AUTO 33005KT 10SM CLR 08/M07 A2990 RMK AO2 SLP112 T00841070 $</v>
      </c>
    </row>
    <row r="1028" hidden="0">
      <c r="A1028" s="150" t="str">
        <v>2026-04-19 13:00 UTC</v>
      </c>
      <c r="B1028" s="155" t="str">
        <v>2026-04-19 13:55 UTC</v>
      </c>
      <c r="C1028" s="155" t="str">
        <v>2026-04-19 06:55 PDT</v>
      </c>
      <c r="D1028" s="155" t="str">
        <v>2026-04-19</v>
      </c>
      <c r="E1028" s="155" t="str">
        <v>April</v>
      </c>
      <c r="F1028" s="154" t="str">
        <v>Accepted</v>
      </c>
      <c r="G1028" s="155" t="str">
        <v>000</v>
      </c>
      <c r="H1028" s="153" t="n">
        <v>0</v>
      </c>
      <c r="I1028" s="155" t="str">
        <v>Calm</v>
      </c>
      <c r="J1028" s="153" t="n">
        <v>180</v>
      </c>
      <c r="K1028" s="155" t="str">
        <v>Calm</v>
      </c>
      <c r="L1028" s="153" t="n">
        <v>0</v>
      </c>
      <c r="M1028" s="153" t="n">
        <f>IF(F1028="Accepted",L1028*1.150779448,"")</f>
        <v>0</v>
      </c>
      <c r="N1028" s="163"/>
      <c r="O1028" s="163"/>
      <c r="P1028" s="163" t="str">
        <f>IF(F1028&lt;&gt;"Accepted","",IF(AND(N1028="",O1028=""),"",MAX(N1028,O1028)*1.150779448))</f>
      </c>
      <c r="Q1028" s="175" t="str">
        <v>KEDW 191355Z AUTO 00000KT 10SM CLR 07/M06 A2991 RMK AO2 SLP119 T00671063 $</v>
      </c>
    </row>
    <row r="1029" hidden="0">
      <c r="A1029" s="150" t="str">
        <v>2026-04-19 14:00 UTC</v>
      </c>
      <c r="B1029" s="155" t="str">
        <v>2026-04-19 14:55 UTC</v>
      </c>
      <c r="C1029" s="155" t="str">
        <v>2026-04-19 07:55 PDT</v>
      </c>
      <c r="D1029" s="155" t="str">
        <v>2026-04-19</v>
      </c>
      <c r="E1029" s="155" t="str">
        <v>April</v>
      </c>
      <c r="F1029" s="154" t="str">
        <v>Accepted</v>
      </c>
      <c r="G1029" s="155" t="str">
        <v>000</v>
      </c>
      <c r="H1029" s="153" t="n">
        <v>0</v>
      </c>
      <c r="I1029" s="155" t="str">
        <v>Calm</v>
      </c>
      <c r="J1029" s="153" t="n">
        <v>180</v>
      </c>
      <c r="K1029" s="155" t="str">
        <v>Calm</v>
      </c>
      <c r="L1029" s="153" t="n">
        <v>0</v>
      </c>
      <c r="M1029" s="153" t="n">
        <f>IF(F1029="Accepted",L1029*1.150779448,"")</f>
        <v>0</v>
      </c>
      <c r="N1029" s="163"/>
      <c r="O1029" s="163"/>
      <c r="P1029" s="163" t="str">
        <f>IF(F1029&lt;&gt;"Accepted","",IF(AND(N1029="",O1029=""),"",MAX(N1029,O1029)*1.150779448))</f>
      </c>
      <c r="Q1029" s="175" t="str">
        <v>KEDW 191455Z AUTO 00000KT 10SM CLR 10/M07 A2993 RMK AO2 SLP125 T00971071 53008 $</v>
      </c>
    </row>
    <row r="1030" hidden="0">
      <c r="A1030" s="150" t="str">
        <v>2026-04-19 15:00 UTC</v>
      </c>
      <c r="B1030" s="155" t="str">
        <v>2026-04-19 15:55 UTC</v>
      </c>
      <c r="C1030" s="155" t="str">
        <v>2026-04-19 08:55 PDT</v>
      </c>
      <c r="D1030" s="155" t="str">
        <v>2026-04-19</v>
      </c>
      <c r="E1030" s="155" t="str">
        <v>April</v>
      </c>
      <c r="F1030" s="154" t="str">
        <v>Accepted</v>
      </c>
      <c r="G1030" s="155" t="str">
        <v>000</v>
      </c>
      <c r="H1030" s="153" t="n">
        <v>0</v>
      </c>
      <c r="I1030" s="155" t="str">
        <v>Calm</v>
      </c>
      <c r="J1030" s="153" t="n">
        <v>180</v>
      </c>
      <c r="K1030" s="155" t="str">
        <v>Calm</v>
      </c>
      <c r="L1030" s="153" t="n">
        <v>0</v>
      </c>
      <c r="M1030" s="153" t="n">
        <f>IF(F1030="Accepted",L1030*1.150779448,"")</f>
        <v>0</v>
      </c>
      <c r="N1030" s="163"/>
      <c r="O1030" s="163"/>
      <c r="P1030" s="163" t="str">
        <f>IF(F1030&lt;&gt;"Accepted","",IF(AND(N1030="",O1030=""),"",MAX(N1030,O1030)*1.150779448))</f>
      </c>
      <c r="Q1030" s="175" t="str">
        <v>KEDW 191555Z AUTO 00000KT 10SM CLR 15/M06 A2994 RMK AO2 SLP128 T01471062 $</v>
      </c>
    </row>
    <row r="1031" hidden="0">
      <c r="A1031" s="150" t="str">
        <v>2026-04-19 16:00 UTC</v>
      </c>
      <c r="B1031" s="155" t="str">
        <v>2026-04-19 16:55 UTC</v>
      </c>
      <c r="C1031" s="155" t="str">
        <v>2026-04-19 09:55 PDT</v>
      </c>
      <c r="D1031" s="155" t="str">
        <v>2026-04-19</v>
      </c>
      <c r="E1031" s="155" t="str">
        <v>April</v>
      </c>
      <c r="F1031" s="154" t="str">
        <v>Accepted</v>
      </c>
      <c r="G1031" s="155" t="str">
        <v>000</v>
      </c>
      <c r="H1031" s="153" t="n">
        <v>0</v>
      </c>
      <c r="I1031" s="155" t="str">
        <v>Calm</v>
      </c>
      <c r="J1031" s="153" t="n">
        <v>180</v>
      </c>
      <c r="K1031" s="155" t="str">
        <v>Calm</v>
      </c>
      <c r="L1031" s="153" t="n">
        <v>0</v>
      </c>
      <c r="M1031" s="153" t="n">
        <f>IF(F1031="Accepted",L1031*1.150779448,"")</f>
        <v>0</v>
      </c>
      <c r="N1031" s="163"/>
      <c r="O1031" s="163"/>
      <c r="P1031" s="163" t="str">
        <f>IF(F1031&lt;&gt;"Accepted","",IF(AND(N1031="",O1031=""),"",MAX(N1031,O1031)*1.150779448))</f>
      </c>
      <c r="Q1031" s="175" t="str">
        <v>KEDW 191655Z COR 00000KT 40SM SCT220 SCT300 17/M07 A2994 RMK AO2A SLP128 T01721066 COR 1723</v>
      </c>
    </row>
    <row r="1032" hidden="0">
      <c r="A1032" s="150" t="str">
        <v>2026-04-19 17:00 UTC</v>
      </c>
      <c r="B1032" s="155" t="str">
        <v>2026-04-19 17:55 UTC</v>
      </c>
      <c r="C1032" s="155" t="str">
        <v>2026-04-19 10:55 PDT</v>
      </c>
      <c r="D1032" s="155" t="str">
        <v>2026-04-19</v>
      </c>
      <c r="E1032" s="155" t="str">
        <v>April</v>
      </c>
      <c r="F1032" s="154" t="str">
        <v>Accepted</v>
      </c>
      <c r="G1032" s="155" t="str">
        <v>000</v>
      </c>
      <c r="H1032" s="153" t="n">
        <v>0</v>
      </c>
      <c r="I1032" s="155" t="str">
        <v>Calm</v>
      </c>
      <c r="J1032" s="153" t="n">
        <v>180</v>
      </c>
      <c r="K1032" s="155" t="str">
        <v>Calm</v>
      </c>
      <c r="L1032" s="153" t="n">
        <v>0</v>
      </c>
      <c r="M1032" s="153" t="n">
        <f>IF(F1032="Accepted",L1032*1.150779448,"")</f>
        <v>0</v>
      </c>
      <c r="N1032" s="163"/>
      <c r="O1032" s="163"/>
      <c r="P1032" s="163" t="str">
        <f>IF(F1032&lt;&gt;"Accepted","",IF(AND(N1032="",O1032=""),"",MAX(N1032,O1032)*1.150779448))</f>
      </c>
      <c r="Q1032" s="175" t="str">
        <v>KEDW 191755Z 00000KT 40SM SCT220 20/M07 A2993 RMK AO2A SLP123 T02031072 10203 20056 50001</v>
      </c>
    </row>
    <row r="1033" hidden="0">
      <c r="A1033" s="150" t="str">
        <v>2026-04-19 18:00 UTC</v>
      </c>
      <c r="B1033" s="155" t="str">
        <v>2026-04-19 18:55 UTC</v>
      </c>
      <c r="C1033" s="155" t="str">
        <v>2026-04-19 11:55 PDT</v>
      </c>
      <c r="D1033" s="155" t="str">
        <v>2026-04-19</v>
      </c>
      <c r="E1033" s="155" t="str">
        <v>April</v>
      </c>
      <c r="F1033" s="154" t="str">
        <v>Accepted</v>
      </c>
      <c r="G1033" s="155" t="str">
        <v>060</v>
      </c>
      <c r="H1033" s="153" t="n">
        <v>60</v>
      </c>
      <c r="I1033" s="155" t="str">
        <v>NE</v>
      </c>
      <c r="J1033" s="153" t="n">
        <v>240</v>
      </c>
      <c r="K1033" s="155" t="str">
        <v>SW</v>
      </c>
      <c r="L1033" s="153" t="n">
        <v>4</v>
      </c>
      <c r="M1033" s="153" t="n">
        <f>IF(F1033="Accepted",L1033*1.150779448,"")</f>
        <v>4.603117792</v>
      </c>
      <c r="N1033" s="163"/>
      <c r="O1033" s="163"/>
      <c r="P1033" s="163" t="str">
        <f>IF(F1033&lt;&gt;"Accepted","",IF(AND(N1033="",O1033=""),"",MAX(N1033,O1033)*1.150779448))</f>
      </c>
      <c r="Q1033" s="175" t="str">
        <v>KEDW 191855Z 06004KT 50SM SCT250 23/M09 A2993 RMK AO2A SLP121 T02321089</v>
      </c>
    </row>
    <row r="1034" hidden="0">
      <c r="A1034" s="150" t="str">
        <v>2026-04-19 19:00 UTC</v>
      </c>
      <c r="B1034" s="155" t="str">
        <v>2026-04-19 19:55 UTC</v>
      </c>
      <c r="C1034" s="155" t="str">
        <v>2026-04-19 12:55 PDT</v>
      </c>
      <c r="D1034" s="155" t="str">
        <v>2026-04-19</v>
      </c>
      <c r="E1034" s="155" t="str">
        <v>April</v>
      </c>
      <c r="F1034" s="154" t="str">
        <v>Accepted</v>
      </c>
      <c r="G1034" s="155" t="str">
        <v>120</v>
      </c>
      <c r="H1034" s="153" t="n">
        <v>120</v>
      </c>
      <c r="I1034" s="155" t="str">
        <v>SE</v>
      </c>
      <c r="J1034" s="153" t="n">
        <v>300</v>
      </c>
      <c r="K1034" s="155" t="str">
        <v>NW</v>
      </c>
      <c r="L1034" s="153" t="n">
        <v>4</v>
      </c>
      <c r="M1034" s="153" t="n">
        <f>IF(F1034="Accepted",L1034*1.150779448,"")</f>
        <v>4.603117792</v>
      </c>
      <c r="N1034" s="163"/>
      <c r="O1034" s="163"/>
      <c r="P1034" s="163" t="str">
        <f>IF(F1034&lt;&gt;"Accepted","",IF(AND(N1034="",O1034=""),"",MAX(N1034,O1034)*1.150779448))</f>
      </c>
      <c r="Q1034" s="175" t="str">
        <v>KEDW 191955Z 12004KT 50SM SCT220 26/M10 A2990 RMK AO2A SLP111 T02561097</v>
      </c>
    </row>
    <row r="1035" hidden="0">
      <c r="A1035" s="150" t="str">
        <v>2026-04-19 20:00 UTC</v>
      </c>
      <c r="B1035" s="155" t="str">
        <v>2026-04-19 20:55 UTC</v>
      </c>
      <c r="C1035" s="155" t="str">
        <v>2026-04-19 13:55 PDT</v>
      </c>
      <c r="D1035" s="155" t="str">
        <v>2026-04-19</v>
      </c>
      <c r="E1035" s="155" t="str">
        <v>April</v>
      </c>
      <c r="F1035" s="154" t="str">
        <v>Accepted</v>
      </c>
      <c r="G1035" s="155" t="str">
        <v>000</v>
      </c>
      <c r="H1035" s="153" t="n">
        <v>0</v>
      </c>
      <c r="I1035" s="155" t="str">
        <v>Calm</v>
      </c>
      <c r="J1035" s="153" t="n">
        <v>180</v>
      </c>
      <c r="K1035" s="155" t="str">
        <v>Calm</v>
      </c>
      <c r="L1035" s="153" t="n">
        <v>0</v>
      </c>
      <c r="M1035" s="153" t="n">
        <f>IF(F1035="Accepted",L1035*1.150779448,"")</f>
        <v>0</v>
      </c>
      <c r="N1035" s="163"/>
      <c r="O1035" s="163"/>
      <c r="P1035" s="163" t="str">
        <f>IF(F1035&lt;&gt;"Accepted","",IF(AND(N1035="",O1035=""),"",MAX(N1035,O1035)*1.150779448))</f>
      </c>
      <c r="Q1035" s="175" t="str">
        <v>KEDW 192055Z COR 00000KT 50SM SCT220 26/M08 A2989 RMK AO2A SLP109 T02571082 57015 COR 2106</v>
      </c>
    </row>
    <row r="1036" hidden="0">
      <c r="A1036" s="150" t="str">
        <v>2026-04-19 21:00 UTC</v>
      </c>
      <c r="B1036" s="155" t="str">
        <v>2026-04-19 21:55 UTC</v>
      </c>
      <c r="C1036" s="155" t="str">
        <v>2026-04-19 14:55 PDT</v>
      </c>
      <c r="D1036" s="155" t="str">
        <v>2026-04-19</v>
      </c>
      <c r="E1036" s="155" t="str">
        <v>April</v>
      </c>
      <c r="F1036" s="154" t="str">
        <v>Accepted</v>
      </c>
      <c r="G1036" s="155" t="str">
        <v>240</v>
      </c>
      <c r="H1036" s="153" t="n">
        <v>240</v>
      </c>
      <c r="I1036" s="155" t="str">
        <v>SW</v>
      </c>
      <c r="J1036" s="153" t="n">
        <v>60</v>
      </c>
      <c r="K1036" s="155" t="str">
        <v>NE</v>
      </c>
      <c r="L1036" s="153" t="n">
        <v>7</v>
      </c>
      <c r="M1036" s="153" t="n">
        <f>IF(F1036="Accepted",L1036*1.150779448,"")</f>
        <v>8.055456136</v>
      </c>
      <c r="N1036" s="163"/>
      <c r="O1036" s="163"/>
      <c r="P1036" s="163" t="str">
        <f>IF(F1036&lt;&gt;"Accepted","",IF(AND(N1036="",O1036=""),"",MAX(N1036,O1036)*1.150779448))</f>
      </c>
      <c r="Q1036" s="175" t="str">
        <v>KEDW 192155Z 24007KT 50SM SCT220 28/M08 A2986 RMK AO2A SLP096 T02811078</v>
      </c>
    </row>
    <row r="1037" hidden="0">
      <c r="A1037" s="150" t="str">
        <v>2026-04-19 22:00 UTC</v>
      </c>
      <c r="B1037" s="155" t="str">
        <v>2026-04-19 22:55 UTC</v>
      </c>
      <c r="C1037" s="155" t="str">
        <v>2026-04-19 15:55 PDT</v>
      </c>
      <c r="D1037" s="155" t="str">
        <v>2026-04-19</v>
      </c>
      <c r="E1037" s="155" t="str">
        <v>April</v>
      </c>
      <c r="F1037" s="154" t="str">
        <v>Accepted</v>
      </c>
      <c r="G1037" s="155" t="str">
        <v>250</v>
      </c>
      <c r="H1037" s="153" t="n">
        <v>250</v>
      </c>
      <c r="I1037" s="155" t="str">
        <v>W</v>
      </c>
      <c r="J1037" s="153" t="n">
        <v>70</v>
      </c>
      <c r="K1037" s="155" t="str">
        <v>E</v>
      </c>
      <c r="L1037" s="153" t="n">
        <v>12</v>
      </c>
      <c r="M1037" s="153" t="n">
        <f>IF(F1037="Accepted",L1037*1.150779448,"")</f>
        <v>13.809353376</v>
      </c>
      <c r="N1037" s="163"/>
      <c r="O1037" s="163"/>
      <c r="P1037" s="163" t="str">
        <f>IF(F1037&lt;&gt;"Accepted","",IF(AND(N1037="",O1037=""),"",MAX(N1037,O1037)*1.150779448))</f>
      </c>
      <c r="Q1037" s="175" t="str">
        <v>KEDW 192255Z 25012KT 50SM SCT220 27/M03 A2984 RMK AO2A SLP090 T02731026</v>
      </c>
    </row>
    <row r="1038" hidden="0">
      <c r="A1038" s="150" t="str">
        <v>2026-04-19 23:00 UTC</v>
      </c>
      <c r="B1038" s="155" t="str">
        <v>2026-04-19 23:55 UTC</v>
      </c>
      <c r="C1038" s="155" t="str">
        <v>2026-04-19 16:55 PDT</v>
      </c>
      <c r="D1038" s="155" t="str">
        <v>2026-04-19</v>
      </c>
      <c r="E1038" s="155" t="str">
        <v>April</v>
      </c>
      <c r="F1038" s="154" t="str">
        <v>Accepted</v>
      </c>
      <c r="G1038" s="155" t="str">
        <v>220</v>
      </c>
      <c r="H1038" s="153" t="n">
        <v>220</v>
      </c>
      <c r="I1038" s="155" t="str">
        <v>SW</v>
      </c>
      <c r="J1038" s="153" t="n">
        <v>40</v>
      </c>
      <c r="K1038" s="155" t="str">
        <v>NE</v>
      </c>
      <c r="L1038" s="153" t="n">
        <v>10</v>
      </c>
      <c r="M1038" s="153" t="n">
        <f>IF(F1038="Accepted",L1038*1.150779448,"")</f>
        <v>11.50779448</v>
      </c>
      <c r="N1038" s="153" t="n">
        <v>16</v>
      </c>
      <c r="O1038" s="163"/>
      <c r="P1038" s="153" t="n">
        <f>IF(F1038&lt;&gt;"Accepted","",IF(AND(N1038="",O1038=""),"",MAX(N1038,O1038)*1.150779448))</f>
        <v>18.412471168</v>
      </c>
      <c r="Q1038" s="175" t="str">
        <v>KEDW 192355Z 22010G16KT 50SM SCT220 27/M01 A2984 RMK AO2A SLP090 T02741015 10285 20204 56015</v>
      </c>
    </row>
    <row r="1039" hidden="0">
      <c r="A1039" s="150" t="str">
        <v>2026-04-20 00:00 UTC</v>
      </c>
      <c r="B1039" s="155" t="str">
        <v>2026-04-20 00:55 UTC</v>
      </c>
      <c r="C1039" s="155" t="str">
        <v>2026-04-19 17:55 PDT</v>
      </c>
      <c r="D1039" s="155" t="str">
        <v>2026-04-19</v>
      </c>
      <c r="E1039" s="155" t="str">
        <v>April</v>
      </c>
      <c r="F1039" s="154" t="str">
        <v>Accepted</v>
      </c>
      <c r="G1039" s="155" t="str">
        <v>250</v>
      </c>
      <c r="H1039" s="153" t="n">
        <v>250</v>
      </c>
      <c r="I1039" s="155" t="str">
        <v>W</v>
      </c>
      <c r="J1039" s="153" t="n">
        <v>70</v>
      </c>
      <c r="K1039" s="155" t="str">
        <v>E</v>
      </c>
      <c r="L1039" s="153" t="n">
        <v>15</v>
      </c>
      <c r="M1039" s="153" t="n">
        <f>IF(F1039="Accepted",L1039*1.150779448,"")</f>
        <v>17.261691719999998</v>
      </c>
      <c r="N1039" s="153" t="n">
        <v>21</v>
      </c>
      <c r="O1039" s="163"/>
      <c r="P1039" s="153" t="n">
        <f>IF(F1039&lt;&gt;"Accepted","",IF(AND(N1039="",O1039=""),"",MAX(N1039,O1039)*1.150779448))</f>
        <v>24.166368408</v>
      </c>
      <c r="Q1039" s="175" t="str">
        <v>KEDW 200055Z 25015G21KT 50SM SCT220 26/M01 A2984 RMK AO2A SLP092 T02581011</v>
      </c>
    </row>
    <row r="1040" hidden="0">
      <c r="A1040" s="150" t="str">
        <v>2026-04-20 01:00 UTC</v>
      </c>
      <c r="B1040" s="155" t="str">
        <v>2026-04-20 01:55 UTC</v>
      </c>
      <c r="C1040" s="155" t="str">
        <v>2026-04-19 18:55 PDT</v>
      </c>
      <c r="D1040" s="155" t="str">
        <v>2026-04-19</v>
      </c>
      <c r="E1040" s="155" t="str">
        <v>April</v>
      </c>
      <c r="F1040" s="154" t="str">
        <v>Accepted</v>
      </c>
      <c r="G1040" s="155" t="str">
        <v>260</v>
      </c>
      <c r="H1040" s="153" t="n">
        <v>260</v>
      </c>
      <c r="I1040" s="155" t="str">
        <v>W</v>
      </c>
      <c r="J1040" s="153" t="n">
        <v>80</v>
      </c>
      <c r="K1040" s="155" t="str">
        <v>E</v>
      </c>
      <c r="L1040" s="153" t="n">
        <v>13</v>
      </c>
      <c r="M1040" s="153" t="n">
        <f>IF(F1040="Accepted",L1040*1.150779448,"")</f>
        <v>14.960132824</v>
      </c>
      <c r="N1040" s="163"/>
      <c r="O1040" s="163"/>
      <c r="P1040" s="163" t="str">
        <f>IF(F1040&lt;&gt;"Accepted","",IF(AND(N1040="",O1040=""),"",MAX(N1040,O1040)*1.150779448))</f>
      </c>
      <c r="Q1040" s="175" t="str">
        <v>KEDW 200155Z AUTO 26013KT 10SM CLR 24/00 A2985 RMK AO2 SLP098 T02380001 $</v>
      </c>
    </row>
    <row r="1041" hidden="0">
      <c r="A1041" s="150" t="str">
        <v>2026-04-20 02:00 UTC</v>
      </c>
      <c r="B1041" s="155" t="str">
        <v>2026-04-20 02:55 UTC</v>
      </c>
      <c r="C1041" s="155" t="str">
        <v>2026-04-19 19:55 PDT</v>
      </c>
      <c r="D1041" s="155" t="str">
        <v>2026-04-19</v>
      </c>
      <c r="E1041" s="155" t="str">
        <v>April</v>
      </c>
      <c r="F1041" s="154" t="str">
        <v>Accepted</v>
      </c>
      <c r="G1041" s="155" t="str">
        <v>260</v>
      </c>
      <c r="H1041" s="153" t="n">
        <v>260</v>
      </c>
      <c r="I1041" s="155" t="str">
        <v>W</v>
      </c>
      <c r="J1041" s="153" t="n">
        <v>80</v>
      </c>
      <c r="K1041" s="155" t="str">
        <v>E</v>
      </c>
      <c r="L1041" s="153" t="n">
        <v>11</v>
      </c>
      <c r="M1041" s="153" t="n">
        <f>IF(F1041="Accepted",L1041*1.150779448,"")</f>
        <v>12.658573928</v>
      </c>
      <c r="N1041" s="163"/>
      <c r="O1041" s="163"/>
      <c r="P1041" s="163" t="str">
        <f>IF(F1041&lt;&gt;"Accepted","",IF(AND(N1041="",O1041=""),"",MAX(N1041,O1041)*1.150779448))</f>
      </c>
      <c r="Q1041" s="175" t="str">
        <v>KEDW 200255Z AUTO 26011KT 10SM CLR 21/M01 A2986 RMK AO2 SLP101 T02101015 53007 $</v>
      </c>
    </row>
    <row r="1042" hidden="0">
      <c r="A1042" s="150" t="str">
        <v>2026-04-20 03:00 UTC</v>
      </c>
      <c r="B1042" s="155" t="str">
        <v>2026-04-20 03:55 UTC</v>
      </c>
      <c r="C1042" s="155" t="str">
        <v>2026-04-19 20:55 PDT</v>
      </c>
      <c r="D1042" s="155" t="str">
        <v>2026-04-19</v>
      </c>
      <c r="E1042" s="155" t="str">
        <v>April</v>
      </c>
      <c r="F1042" s="154" t="str">
        <v>Accepted</v>
      </c>
      <c r="G1042" s="155" t="str">
        <v>270</v>
      </c>
      <c r="H1042" s="153" t="n">
        <v>270</v>
      </c>
      <c r="I1042" s="155" t="str">
        <v>W</v>
      </c>
      <c r="J1042" s="153" t="n">
        <v>90</v>
      </c>
      <c r="K1042" s="155" t="str">
        <v>E</v>
      </c>
      <c r="L1042" s="153" t="n">
        <v>10</v>
      </c>
      <c r="M1042" s="153" t="n">
        <f>IF(F1042="Accepted",L1042*1.150779448,"")</f>
        <v>11.50779448</v>
      </c>
      <c r="N1042" s="163"/>
      <c r="O1042" s="163"/>
      <c r="P1042" s="163" t="str">
        <f>IF(F1042&lt;&gt;"Accepted","",IF(AND(N1042="",O1042=""),"",MAX(N1042,O1042)*1.150779448))</f>
      </c>
      <c r="Q1042" s="175" t="str">
        <v>KEDW 200355Z AUTO 27010KT 10SM CLR 20/M02 A2988 RMK AO2 SLP105 T01961021 $</v>
      </c>
    </row>
    <row r="1043" hidden="0">
      <c r="A1043" s="150" t="str">
        <v>2026-04-20 04:00 UTC</v>
      </c>
      <c r="B1043" s="155" t="str">
        <v>2026-04-20 04:55 UTC</v>
      </c>
      <c r="C1043" s="155" t="str">
        <v>2026-04-19 21:55 PDT</v>
      </c>
      <c r="D1043" s="155" t="str">
        <v>2026-04-19</v>
      </c>
      <c r="E1043" s="155" t="str">
        <v>April</v>
      </c>
      <c r="F1043" s="154" t="str">
        <v>Accepted</v>
      </c>
      <c r="G1043" s="155" t="str">
        <v>240</v>
      </c>
      <c r="H1043" s="153" t="n">
        <v>240</v>
      </c>
      <c r="I1043" s="155" t="str">
        <v>SW</v>
      </c>
      <c r="J1043" s="153" t="n">
        <v>60</v>
      </c>
      <c r="K1043" s="155" t="str">
        <v>NE</v>
      </c>
      <c r="L1043" s="153" t="n">
        <v>12</v>
      </c>
      <c r="M1043" s="153" t="n">
        <f>IF(F1043="Accepted",L1043*1.150779448,"")</f>
        <v>13.809353376</v>
      </c>
      <c r="N1043" s="163"/>
      <c r="O1043" s="163"/>
      <c r="P1043" s="163" t="str">
        <f>IF(F1043&lt;&gt;"Accepted","",IF(AND(N1043="",O1043=""),"",MAX(N1043,O1043)*1.150779448))</f>
      </c>
      <c r="Q1043" s="175" t="str">
        <v>KEDW 200455Z AUTO 24012KT 10SM CLR 19/M01 A2989 RMK AO2 SLP107 T01881011 $</v>
      </c>
    </row>
    <row r="1044" hidden="0">
      <c r="A1044" s="150" t="str">
        <v>2026-04-20 05:00 UTC</v>
      </c>
      <c r="B1044" s="155" t="str">
        <v>2026-04-20 05:55 UTC</v>
      </c>
      <c r="C1044" s="155" t="str">
        <v>2026-04-19 22:55 PDT</v>
      </c>
      <c r="D1044" s="155" t="str">
        <v>2026-04-19</v>
      </c>
      <c r="E1044" s="155" t="str">
        <v>April</v>
      </c>
      <c r="F1044" s="154" t="str">
        <v>Accepted</v>
      </c>
      <c r="G1044" s="155" t="str">
        <v>240</v>
      </c>
      <c r="H1044" s="153" t="n">
        <v>240</v>
      </c>
      <c r="I1044" s="155" t="str">
        <v>SW</v>
      </c>
      <c r="J1044" s="153" t="n">
        <v>60</v>
      </c>
      <c r="K1044" s="155" t="str">
        <v>NE</v>
      </c>
      <c r="L1044" s="153" t="n">
        <v>7</v>
      </c>
      <c r="M1044" s="153" t="n">
        <f>IF(F1044="Accepted",L1044*1.150779448,"")</f>
        <v>8.055456136</v>
      </c>
      <c r="N1044" s="163"/>
      <c r="O1044" s="163"/>
      <c r="P1044" s="163" t="str">
        <f>IF(F1044&lt;&gt;"Accepted","",IF(AND(N1044="",O1044=""),"",MAX(N1044,O1044)*1.150779448))</f>
      </c>
      <c r="Q1044" s="175" t="str">
        <v>KEDW 200555Z AUTO 24007KT 10SM CLR 18/M02 A2991 RMK AO2 SLP113 T01751017 10275 20175 52015 $</v>
      </c>
    </row>
    <row r="1045" hidden="0">
      <c r="A1045" s="150" t="str">
        <v>2026-04-20 06:00 UTC</v>
      </c>
      <c r="B1045" s="155" t="str">
        <v>2026-04-20 06:55 UTC</v>
      </c>
      <c r="C1045" s="155" t="str">
        <v>2026-04-19 23:55 PDT</v>
      </c>
      <c r="D1045" s="155" t="str">
        <v>2026-04-19</v>
      </c>
      <c r="E1045" s="155" t="str">
        <v>April</v>
      </c>
      <c r="F1045" s="154" t="str">
        <v>Accepted</v>
      </c>
      <c r="G1045" s="155" t="str">
        <v>160</v>
      </c>
      <c r="H1045" s="153" t="n">
        <v>160</v>
      </c>
      <c r="I1045" s="155" t="str">
        <v>S</v>
      </c>
      <c r="J1045" s="153" t="n">
        <v>340</v>
      </c>
      <c r="K1045" s="155" t="str">
        <v>N</v>
      </c>
      <c r="L1045" s="153" t="n">
        <v>4</v>
      </c>
      <c r="M1045" s="153" t="n">
        <f>IF(F1045="Accepted",L1045*1.150779448,"")</f>
        <v>4.603117792</v>
      </c>
      <c r="N1045" s="163"/>
      <c r="O1045" s="163"/>
      <c r="P1045" s="163" t="str">
        <f>IF(F1045&lt;&gt;"Accepted","",IF(AND(N1045="",O1045=""),"",MAX(N1045,O1045)*1.150779448))</f>
      </c>
      <c r="Q1045" s="175" t="str">
        <v>KEDW 200655Z AUTO 16004KT 10SM CLR 14/M01 A2992 RMK AO2 SLP116 T01431010 $</v>
      </c>
    </row>
    <row r="1046" hidden="0">
      <c r="A1046" s="150" t="str">
        <v>2026-04-20 07:00 UTC</v>
      </c>
      <c r="B1046" s="155" t="str">
        <v>2026-04-20 07:55 UTC</v>
      </c>
      <c r="C1046" s="155" t="str">
        <v>2026-04-20 00:55 PDT</v>
      </c>
      <c r="D1046" s="155" t="str">
        <v>2026-04-20</v>
      </c>
      <c r="E1046" s="155" t="str">
        <v>April</v>
      </c>
      <c r="F1046" s="154" t="str">
        <v>Accepted</v>
      </c>
      <c r="G1046" s="155" t="str">
        <v>130</v>
      </c>
      <c r="H1046" s="153" t="n">
        <v>130</v>
      </c>
      <c r="I1046" s="155" t="str">
        <v>SE</v>
      </c>
      <c r="J1046" s="153" t="n">
        <v>310</v>
      </c>
      <c r="K1046" s="155" t="str">
        <v>NW</v>
      </c>
      <c r="L1046" s="153" t="n">
        <v>5</v>
      </c>
      <c r="M1046" s="153" t="n">
        <f>IF(F1046="Accepted",L1046*1.150779448,"")</f>
        <v>5.75389724</v>
      </c>
      <c r="N1046" s="163"/>
      <c r="O1046" s="163"/>
      <c r="P1046" s="163" t="str">
        <f>IF(F1046&lt;&gt;"Accepted","",IF(AND(N1046="",O1046=""),"",MAX(N1046,O1046)*1.150779448))</f>
      </c>
      <c r="Q1046" s="175" t="str">
        <v>KEDW 200755Z AUTO 13005KT 10SM CLR 11/00 A2992 RMK AO2 SLP118 T01140002 402850056 $</v>
      </c>
    </row>
    <row r="1047" hidden="0">
      <c r="A1047" s="150" t="str">
        <v>2026-04-20 08:00 UTC</v>
      </c>
      <c r="B1047" s="155" t="str">
        <v>2026-04-20 08:55 UTC</v>
      </c>
      <c r="C1047" s="155" t="str">
        <v>2026-04-20 01:55 PDT</v>
      </c>
      <c r="D1047" s="155" t="str">
        <v>2026-04-20</v>
      </c>
      <c r="E1047" s="155" t="str">
        <v>April</v>
      </c>
      <c r="F1047" s="154" t="str">
        <v>Accepted</v>
      </c>
      <c r="G1047" s="155" t="str">
        <v>140</v>
      </c>
      <c r="H1047" s="153" t="n">
        <v>140</v>
      </c>
      <c r="I1047" s="155" t="str">
        <v>SE</v>
      </c>
      <c r="J1047" s="153" t="n">
        <v>320</v>
      </c>
      <c r="K1047" s="155" t="str">
        <v>NW</v>
      </c>
      <c r="L1047" s="153" t="n">
        <v>5</v>
      </c>
      <c r="M1047" s="153" t="n">
        <f>IF(F1047="Accepted",L1047*1.150779448,"")</f>
        <v>5.75389724</v>
      </c>
      <c r="N1047" s="163"/>
      <c r="O1047" s="163"/>
      <c r="P1047" s="163" t="str">
        <f>IF(F1047&lt;&gt;"Accepted","",IF(AND(N1047="",O1047=""),"",MAX(N1047,O1047)*1.150779448))</f>
      </c>
      <c r="Q1047" s="175" t="str">
        <v>KEDW 200855Z AUTO 14005KT 10SM CLR 10/M00 A2993 RMK AO2 SLP121 T01011001 51006 $</v>
      </c>
    </row>
    <row r="1048" hidden="0">
      <c r="A1048" s="150" t="str">
        <v>2026-04-20 09:00 UTC</v>
      </c>
      <c r="B1048" s="155" t="str">
        <v>2026-04-20 09:55 UTC</v>
      </c>
      <c r="C1048" s="155" t="str">
        <v>2026-04-20 02:55 PDT</v>
      </c>
      <c r="D1048" s="155" t="str">
        <v>2026-04-20</v>
      </c>
      <c r="E1048" s="155" t="str">
        <v>April</v>
      </c>
      <c r="F1048" s="154" t="str">
        <v>Accepted</v>
      </c>
      <c r="G1048" s="155" t="str">
        <v>200</v>
      </c>
      <c r="H1048" s="153" t="n">
        <v>200</v>
      </c>
      <c r="I1048" s="155" t="str">
        <v>S</v>
      </c>
      <c r="J1048" s="153" t="n">
        <v>20</v>
      </c>
      <c r="K1048" s="155" t="str">
        <v>N</v>
      </c>
      <c r="L1048" s="153" t="n">
        <v>6</v>
      </c>
      <c r="M1048" s="153" t="n">
        <f>IF(F1048="Accepted",L1048*1.150779448,"")</f>
        <v>6.904676688</v>
      </c>
      <c r="N1048" s="163"/>
      <c r="O1048" s="163"/>
      <c r="P1048" s="163" t="str">
        <f>IF(F1048&lt;&gt;"Accepted","",IF(AND(N1048="",O1048=""),"",MAX(N1048,O1048)*1.150779448))</f>
      </c>
      <c r="Q1048" s="175" t="str">
        <v>KEDW 200955Z AUTO 20006KT 10SM CLR 10/M02 A2993 RMK AO2 SLP120 T00971017 $</v>
      </c>
    </row>
    <row r="1049" hidden="0">
      <c r="A1049" s="150" t="str">
        <v>2026-04-20 10:00 UTC</v>
      </c>
      <c r="B1049" s="155" t="str">
        <v>2026-04-20 10:55 UTC</v>
      </c>
      <c r="C1049" s="155" t="str">
        <v>2026-04-20 03:55 PDT</v>
      </c>
      <c r="D1049" s="155" t="str">
        <v>2026-04-20</v>
      </c>
      <c r="E1049" s="155" t="str">
        <v>April</v>
      </c>
      <c r="F1049" s="154" t="str">
        <v>Accepted</v>
      </c>
      <c r="G1049" s="155" t="str">
        <v>170</v>
      </c>
      <c r="H1049" s="153" t="n">
        <v>170</v>
      </c>
      <c r="I1049" s="155" t="str">
        <v>S</v>
      </c>
      <c r="J1049" s="153" t="n">
        <v>350</v>
      </c>
      <c r="K1049" s="155" t="str">
        <v>N</v>
      </c>
      <c r="L1049" s="153" t="n">
        <v>4</v>
      </c>
      <c r="M1049" s="153" t="n">
        <f>IF(F1049="Accepted",L1049*1.150779448,"")</f>
        <v>4.603117792</v>
      </c>
      <c r="N1049" s="163"/>
      <c r="O1049" s="163"/>
      <c r="P1049" s="163" t="str">
        <f>IF(F1049&lt;&gt;"Accepted","",IF(AND(N1049="",O1049=""),"",MAX(N1049,O1049)*1.150779448))</f>
      </c>
      <c r="Q1049" s="175" t="str">
        <v>KEDW 201055Z AUTO 17004KT 10SM CLR 10/M01 A2993 RMK AO2 SLP120 T01001008 $</v>
      </c>
    </row>
    <row r="1050" hidden="0">
      <c r="A1050" s="150" t="str">
        <v>2026-04-20 11:00 UTC</v>
      </c>
      <c r="B1050" s="155" t="str">
        <v>2026-04-20 11:55 UTC</v>
      </c>
      <c r="C1050" s="155" t="str">
        <v>2026-04-20 04:55 PDT</v>
      </c>
      <c r="D1050" s="155" t="str">
        <v>2026-04-20</v>
      </c>
      <c r="E1050" s="155" t="str">
        <v>April</v>
      </c>
      <c r="F1050" s="154" t="str">
        <v>Accepted</v>
      </c>
      <c r="G1050" s="155" t="str">
        <v>160</v>
      </c>
      <c r="H1050" s="153" t="n">
        <v>160</v>
      </c>
      <c r="I1050" s="155" t="str">
        <v>S</v>
      </c>
      <c r="J1050" s="153" t="n">
        <v>340</v>
      </c>
      <c r="K1050" s="155" t="str">
        <v>N</v>
      </c>
      <c r="L1050" s="153" t="n">
        <v>6</v>
      </c>
      <c r="M1050" s="153" t="n">
        <f>IF(F1050="Accepted",L1050*1.150779448,"")</f>
        <v>6.904676688</v>
      </c>
      <c r="N1050" s="163"/>
      <c r="O1050" s="163"/>
      <c r="P1050" s="163" t="str">
        <f>IF(F1050&lt;&gt;"Accepted","",IF(AND(N1050="",O1050=""),"",MAX(N1050,O1050)*1.150779448))</f>
      </c>
      <c r="Q1050" s="175" t="str">
        <v>KEDW 201155Z AUTO 16006KT 10SM CLR 08/M01 A2993 RMK AO2 SLP121 T00781009 10173 20070 55000 $</v>
      </c>
    </row>
    <row r="1051" hidden="0">
      <c r="A1051" s="150" t="str">
        <v>2026-04-20 12:00 UTC</v>
      </c>
      <c r="B1051" s="155" t="str">
        <v>2026-04-20 12:55 UTC</v>
      </c>
      <c r="C1051" s="155" t="str">
        <v>2026-04-20 05:55 PDT</v>
      </c>
      <c r="D1051" s="155" t="str">
        <v>2026-04-20</v>
      </c>
      <c r="E1051" s="155" t="str">
        <v>April</v>
      </c>
      <c r="F1051" s="154" t="str">
        <v>Accepted</v>
      </c>
      <c r="G1051" s="155" t="str">
        <v>170</v>
      </c>
      <c r="H1051" s="153" t="n">
        <v>170</v>
      </c>
      <c r="I1051" s="155" t="str">
        <v>S</v>
      </c>
      <c r="J1051" s="153" t="n">
        <v>350</v>
      </c>
      <c r="K1051" s="155" t="str">
        <v>N</v>
      </c>
      <c r="L1051" s="153" t="n">
        <v>5</v>
      </c>
      <c r="M1051" s="153" t="n">
        <f>IF(F1051="Accepted",L1051*1.150779448,"")</f>
        <v>5.75389724</v>
      </c>
      <c r="N1051" s="163"/>
      <c r="O1051" s="163"/>
      <c r="P1051" s="163" t="str">
        <f>IF(F1051&lt;&gt;"Accepted","",IF(AND(N1051="",O1051=""),"",MAX(N1051,O1051)*1.150779448))</f>
      </c>
      <c r="Q1051" s="175" t="str">
        <v>KEDW 201255Z 17005KT 50SM FEW300 07/M01 A2993 RMK AO2A SLP124 T00741006</v>
      </c>
    </row>
    <row r="1052" hidden="0">
      <c r="A1052" s="150" t="str">
        <v>2026-04-20 13:00 UTC</v>
      </c>
      <c r="B1052" s="155" t="str">
        <v>2026-04-20 13:55 UTC</v>
      </c>
      <c r="C1052" s="155" t="str">
        <v>2026-04-20 06:55 PDT</v>
      </c>
      <c r="D1052" s="155" t="str">
        <v>2026-04-20</v>
      </c>
      <c r="E1052" s="155" t="str">
        <v>April</v>
      </c>
      <c r="F1052" s="154" t="str">
        <v>Accepted</v>
      </c>
      <c r="G1052" s="155" t="str">
        <v>220</v>
      </c>
      <c r="H1052" s="153" t="n">
        <v>220</v>
      </c>
      <c r="I1052" s="155" t="str">
        <v>SW</v>
      </c>
      <c r="J1052" s="153" t="n">
        <v>40</v>
      </c>
      <c r="K1052" s="155" t="str">
        <v>NE</v>
      </c>
      <c r="L1052" s="153" t="n">
        <v>4</v>
      </c>
      <c r="M1052" s="153" t="n">
        <f>IF(F1052="Accepted",L1052*1.150779448,"")</f>
        <v>4.603117792</v>
      </c>
      <c r="N1052" s="163"/>
      <c r="O1052" s="163"/>
      <c r="P1052" s="163" t="str">
        <f>IF(F1052&lt;&gt;"Accepted","",IF(AND(N1052="",O1052=""),"",MAX(N1052,O1052)*1.150779448))</f>
      </c>
      <c r="Q1052" s="175" t="str">
        <v>KEDW 201355Z 22004KT 50SM FEW320 08/M00 A2994 RMK AO2A SLP128 T00781002</v>
      </c>
    </row>
    <row r="1053" hidden="0">
      <c r="A1053" s="150" t="str">
        <v>2026-04-20 14:00 UTC</v>
      </c>
      <c r="B1053" s="155" t="str">
        <v>2026-04-20 14:55 UTC</v>
      </c>
      <c r="C1053" s="155" t="str">
        <v>2026-04-20 07:55 PDT</v>
      </c>
      <c r="D1053" s="155" t="str">
        <v>2026-04-20</v>
      </c>
      <c r="E1053" s="155" t="str">
        <v>April</v>
      </c>
      <c r="F1053" s="154" t="str">
        <v>Accepted</v>
      </c>
      <c r="G1053" s="155" t="str">
        <v>200</v>
      </c>
      <c r="H1053" s="153" t="n">
        <v>200</v>
      </c>
      <c r="I1053" s="155" t="str">
        <v>S</v>
      </c>
      <c r="J1053" s="153" t="n">
        <v>20</v>
      </c>
      <c r="K1053" s="155" t="str">
        <v>N</v>
      </c>
      <c r="L1053" s="153" t="n">
        <v>5</v>
      </c>
      <c r="M1053" s="153" t="n">
        <f>IF(F1053="Accepted",L1053*1.150779448,"")</f>
        <v>5.75389724</v>
      </c>
      <c r="N1053" s="163"/>
      <c r="O1053" s="163"/>
      <c r="P1053" s="163" t="str">
        <f>IF(F1053&lt;&gt;"Accepted","",IF(AND(N1053="",O1053=""),"",MAX(N1053,O1053)*1.150779448))</f>
      </c>
      <c r="Q1053" s="175" t="str">
        <v>KEDW 201455Z 20005KT 40SM FEW320 13/01 A2996 RMK AO2A SLP133 T01260010 53010</v>
      </c>
    </row>
    <row r="1054" hidden="0">
      <c r="A1054" s="150" t="str">
        <v>2026-04-20 15:00 UTC</v>
      </c>
      <c r="B1054" s="155" t="str">
        <v>2026-04-20 15:55 UTC</v>
      </c>
      <c r="C1054" s="155" t="str">
        <v>2026-04-20 08:55 PDT</v>
      </c>
      <c r="D1054" s="155" t="str">
        <v>2026-04-20</v>
      </c>
      <c r="E1054" s="155" t="str">
        <v>April</v>
      </c>
      <c r="F1054" s="154" t="str">
        <v>Accepted</v>
      </c>
      <c r="G1054" s="155" t="str">
        <v>240</v>
      </c>
      <c r="H1054" s="153" t="n">
        <v>240</v>
      </c>
      <c r="I1054" s="155" t="str">
        <v>SW</v>
      </c>
      <c r="J1054" s="153" t="n">
        <v>60</v>
      </c>
      <c r="K1054" s="155" t="str">
        <v>NE</v>
      </c>
      <c r="L1054" s="153" t="n">
        <v>9</v>
      </c>
      <c r="M1054" s="153" t="n">
        <f>IF(F1054="Accepted",L1054*1.150779448,"")</f>
        <v>10.357015032</v>
      </c>
      <c r="N1054" s="163"/>
      <c r="O1054" s="163"/>
      <c r="P1054" s="163" t="str">
        <f>IF(F1054&lt;&gt;"Accepted","",IF(AND(N1054="",O1054=""),"",MAX(N1054,O1054)*1.150779448))</f>
      </c>
      <c r="Q1054" s="175" t="str">
        <v>KEDW 201555Z 24009KT 40SM FEW320 17/M03 A2997 RMK AO2A SLP135 T01661035</v>
      </c>
    </row>
    <row r="1055" hidden="0">
      <c r="A1055" s="150" t="str">
        <v>2026-04-20 16:00 UTC</v>
      </c>
      <c r="B1055" s="155" t="str">
        <v>2026-04-20 16:55 UTC</v>
      </c>
      <c r="C1055" s="155" t="str">
        <v>2026-04-20 09:55 PDT</v>
      </c>
      <c r="D1055" s="155" t="str">
        <v>2026-04-20</v>
      </c>
      <c r="E1055" s="155" t="str">
        <v>April</v>
      </c>
      <c r="F1055" s="154" t="str">
        <v>Accepted</v>
      </c>
      <c r="G1055" s="155" t="str">
        <v>250</v>
      </c>
      <c r="H1055" s="153" t="n">
        <v>250</v>
      </c>
      <c r="I1055" s="155" t="str">
        <v>W</v>
      </c>
      <c r="J1055" s="153" t="n">
        <v>70</v>
      </c>
      <c r="K1055" s="155" t="str">
        <v>E</v>
      </c>
      <c r="L1055" s="153" t="n">
        <v>8</v>
      </c>
      <c r="M1055" s="153" t="n">
        <f>IF(F1055="Accepted",L1055*1.150779448,"")</f>
        <v>9.206235584</v>
      </c>
      <c r="N1055" s="163"/>
      <c r="O1055" s="163"/>
      <c r="P1055" s="163" t="str">
        <f>IF(F1055&lt;&gt;"Accepted","",IF(AND(N1055="",O1055=""),"",MAX(N1055,O1055)*1.150779448))</f>
      </c>
      <c r="Q1055" s="175" t="str">
        <v>KEDW 201655Z 25008KT 40SM FEW340 20/M07 A2997 RMK AO2A SLP133 T02001074</v>
      </c>
    </row>
    <row r="1056" hidden="0">
      <c r="A1056" s="150" t="str">
        <v>2026-04-20 17:00 UTC</v>
      </c>
      <c r="B1056" s="155" t="str">
        <v>2026-04-20 17:55 UTC</v>
      </c>
      <c r="C1056" s="155" t="str">
        <v>2026-04-20 10:55 PDT</v>
      </c>
      <c r="D1056" s="155" t="str">
        <v>2026-04-20</v>
      </c>
      <c r="E1056" s="155" t="str">
        <v>April</v>
      </c>
      <c r="F1056" s="154" t="str">
        <v>Accepted</v>
      </c>
      <c r="G1056" s="155" t="str">
        <v>240</v>
      </c>
      <c r="H1056" s="153" t="n">
        <v>240</v>
      </c>
      <c r="I1056" s="155" t="str">
        <v>SW</v>
      </c>
      <c r="J1056" s="153" t="n">
        <v>60</v>
      </c>
      <c r="K1056" s="155" t="str">
        <v>NE</v>
      </c>
      <c r="L1056" s="153" t="n">
        <v>7</v>
      </c>
      <c r="M1056" s="153" t="n">
        <f>IF(F1056="Accepted",L1056*1.150779448,"")</f>
        <v>8.055456136</v>
      </c>
      <c r="N1056" s="163"/>
      <c r="O1056" s="163"/>
      <c r="P1056" s="163" t="str">
        <f>IF(F1056&lt;&gt;"Accepted","",IF(AND(N1056="",O1056=""),"",MAX(N1056,O1056)*1.150779448))</f>
      </c>
      <c r="Q1056" s="175" t="str">
        <v>KEDW 201755Z 24007KT 40SM FEW370 22/M09 A2997 RMK AO2A SLP132 T02201087 10220 20069 51004</v>
      </c>
    </row>
    <row r="1057" hidden="0">
      <c r="A1057" s="150" t="str">
        <v>2026-04-20 18:00 UTC</v>
      </c>
      <c r="B1057" s="155" t="str">
        <v>2026-04-20 18:55 UTC</v>
      </c>
      <c r="C1057" s="155" t="str">
        <v>2026-04-20 11:55 PDT</v>
      </c>
      <c r="D1057" s="155" t="str">
        <v>2026-04-20</v>
      </c>
      <c r="E1057" s="155" t="str">
        <v>April</v>
      </c>
      <c r="F1057" s="154" t="str">
        <v>Accepted</v>
      </c>
      <c r="G1057" s="155" t="str">
        <v>180</v>
      </c>
      <c r="H1057" s="153" t="n">
        <v>180</v>
      </c>
      <c r="I1057" s="155" t="str">
        <v>S</v>
      </c>
      <c r="J1057" s="153" t="n">
        <v>0</v>
      </c>
      <c r="K1057" s="155" t="str">
        <v>N</v>
      </c>
      <c r="L1057" s="153" t="n">
        <v>7</v>
      </c>
      <c r="M1057" s="153" t="n">
        <f>IF(F1057="Accepted",L1057*1.150779448,"")</f>
        <v>8.055456136</v>
      </c>
      <c r="N1057" s="163"/>
      <c r="O1057" s="163"/>
      <c r="P1057" s="163" t="str">
        <f>IF(F1057&lt;&gt;"Accepted","",IF(AND(N1057="",O1057=""),"",MAX(N1057,O1057)*1.150779448))</f>
      </c>
      <c r="Q1057" s="175" t="str">
        <v>KEDW 201855Z 18007KT 50SM FEW370 24/M08 A2996 RMK AO2A SLP130 T02411082</v>
      </c>
    </row>
    <row r="1058" hidden="0">
      <c r="A1058" s="150" t="str">
        <v>2026-04-20 19:00 UTC</v>
      </c>
      <c r="B1058" s="155" t="str">
        <v>2026-04-20 19:55 UTC</v>
      </c>
      <c r="C1058" s="155" t="str">
        <v>2026-04-20 12:55 PDT</v>
      </c>
      <c r="D1058" s="155" t="str">
        <v>2026-04-20</v>
      </c>
      <c r="E1058" s="155" t="str">
        <v>April</v>
      </c>
      <c r="F1058" s="154" t="str">
        <v>Accepted</v>
      </c>
      <c r="G1058" s="155" t="str">
        <v>210</v>
      </c>
      <c r="H1058" s="153" t="n">
        <v>210</v>
      </c>
      <c r="I1058" s="155" t="str">
        <v>SW</v>
      </c>
      <c r="J1058" s="153" t="n">
        <v>30</v>
      </c>
      <c r="K1058" s="155" t="str">
        <v>NE</v>
      </c>
      <c r="L1058" s="153" t="n">
        <v>6</v>
      </c>
      <c r="M1058" s="153" t="n">
        <f>IF(F1058="Accepted",L1058*1.150779448,"")</f>
        <v>6.904676688</v>
      </c>
      <c r="N1058" s="163"/>
      <c r="O1058" s="163"/>
      <c r="P1058" s="163" t="str">
        <f>IF(F1058&lt;&gt;"Accepted","",IF(AND(N1058="",O1058=""),"",MAX(N1058,O1058)*1.150779448))</f>
      </c>
      <c r="Q1058" s="175" t="str">
        <v>KEDW 201955Z 21006KT 50SM FEW370 26/M11 A2994 RMK AO2A SLP123 T02551112</v>
      </c>
    </row>
    <row r="1059" hidden="0">
      <c r="A1059" s="150" t="str">
        <v>2026-04-20 20:00 UTC</v>
      </c>
      <c r="B1059" s="155" t="str">
        <v>2026-04-20 20:55 UTC</v>
      </c>
      <c r="C1059" s="155" t="str">
        <v>2026-04-20 13:55 PDT</v>
      </c>
      <c r="D1059" s="155" t="str">
        <v>2026-04-20</v>
      </c>
      <c r="E1059" s="155" t="str">
        <v>April</v>
      </c>
      <c r="F1059" s="154" t="str">
        <v>Accepted</v>
      </c>
      <c r="G1059" s="155" t="str">
        <v>260</v>
      </c>
      <c r="H1059" s="153" t="n">
        <v>260</v>
      </c>
      <c r="I1059" s="155" t="str">
        <v>W</v>
      </c>
      <c r="J1059" s="153" t="n">
        <v>80</v>
      </c>
      <c r="K1059" s="155" t="str">
        <v>E</v>
      </c>
      <c r="L1059" s="153" t="n">
        <v>8</v>
      </c>
      <c r="M1059" s="153" t="n">
        <f>IF(F1059="Accepted",L1059*1.150779448,"")</f>
        <v>9.206235584</v>
      </c>
      <c r="N1059" s="153" t="n">
        <v>17</v>
      </c>
      <c r="O1059" s="163"/>
      <c r="P1059" s="153" t="n">
        <f>IF(F1059&lt;&gt;"Accepted","",IF(AND(N1059="",O1059=""),"",MAX(N1059,O1059)*1.150779448))</f>
        <v>19.563250616</v>
      </c>
      <c r="Q1059" s="175" t="str">
        <v>KEDW 202055Z 26008G17KT 50SM SCT370 27/M12 A2993 RMK AO2A PRESRR SLP120 T02721116 57015</v>
      </c>
    </row>
    <row r="1060" hidden="0">
      <c r="A1060" s="150" t="str">
        <v>2026-04-20 21:00 UTC</v>
      </c>
      <c r="B1060" s="155" t="str">
        <v>2026-04-20 21:55 UTC</v>
      </c>
      <c r="C1060" s="155" t="str">
        <v>2026-04-20 14:55 PDT</v>
      </c>
      <c r="D1060" s="155" t="str">
        <v>2026-04-20</v>
      </c>
      <c r="E1060" s="155" t="str">
        <v>April</v>
      </c>
      <c r="F1060" s="154" t="str">
        <v>Accepted</v>
      </c>
      <c r="G1060" s="155" t="str">
        <v>250</v>
      </c>
      <c r="H1060" s="153" t="n">
        <v>250</v>
      </c>
      <c r="I1060" s="155" t="str">
        <v>W</v>
      </c>
      <c r="J1060" s="153" t="n">
        <v>70</v>
      </c>
      <c r="K1060" s="155" t="str">
        <v>E</v>
      </c>
      <c r="L1060" s="153" t="n">
        <v>17</v>
      </c>
      <c r="M1060" s="153" t="n">
        <f>IF(F1060="Accepted",L1060*1.150779448,"")</f>
        <v>19.563250616</v>
      </c>
      <c r="N1060" s="153" t="n">
        <v>21</v>
      </c>
      <c r="O1060" s="153" t="n">
        <v>26</v>
      </c>
      <c r="P1060" s="153" t="n">
        <f>IF(F1060&lt;&gt;"Accepted","",IF(AND(N1060="",O1060=""),"",MAX(N1060,O1060)*1.150779448))</f>
        <v>29.920265648</v>
      </c>
      <c r="Q1060" s="175" t="str">
        <v>KEDW 202155Z 25017G21KT 50SM SCT370 27/M12 A2991 RMK AO2A PK WND 26026/51 SLP114 T02731116</v>
      </c>
    </row>
    <row r="1061" hidden="0">
      <c r="A1061" s="150" t="str">
        <v>2026-04-20 22:00 UTC</v>
      </c>
      <c r="B1061" s="155" t="str">
        <v>2026-04-20 22:55 UTC</v>
      </c>
      <c r="C1061" s="155" t="str">
        <v>2026-04-20 15:55 PDT</v>
      </c>
      <c r="D1061" s="155" t="str">
        <v>2026-04-20</v>
      </c>
      <c r="E1061" s="155" t="str">
        <v>April</v>
      </c>
      <c r="F1061" s="154" t="str">
        <v>Accepted</v>
      </c>
      <c r="G1061" s="155" t="str">
        <v>240</v>
      </c>
      <c r="H1061" s="153" t="n">
        <v>240</v>
      </c>
      <c r="I1061" s="155" t="str">
        <v>SW</v>
      </c>
      <c r="J1061" s="153" t="n">
        <v>60</v>
      </c>
      <c r="K1061" s="155" t="str">
        <v>NE</v>
      </c>
      <c r="L1061" s="153" t="n">
        <v>18</v>
      </c>
      <c r="M1061" s="153" t="n">
        <f>IF(F1061="Accepted",L1061*1.150779448,"")</f>
        <v>20.714030064</v>
      </c>
      <c r="N1061" s="163"/>
      <c r="O1061" s="153" t="n">
        <v>27</v>
      </c>
      <c r="P1061" s="153" t="n">
        <f>IF(F1061&lt;&gt;"Accepted","",IF(AND(N1061="",O1061=""),"",MAX(N1061,O1061)*1.150779448))</f>
        <v>31.071045096</v>
      </c>
      <c r="Q1061" s="175" t="str">
        <v>KEDW 202255Z 24018KT 50SM SCT370 27/M12 A2990 RMK AO2A PK WND 24027/52 SLP111 T02651121</v>
      </c>
    </row>
    <row r="1062" hidden="0">
      <c r="A1062" s="150" t="str">
        <v>2026-04-20 23:00 UTC</v>
      </c>
      <c r="B1062" s="155" t="str">
        <v>2026-04-20 23:55 UTC</v>
      </c>
      <c r="C1062" s="155" t="str">
        <v>2026-04-20 16:55 PDT</v>
      </c>
      <c r="D1062" s="155" t="str">
        <v>2026-04-20</v>
      </c>
      <c r="E1062" s="155" t="str">
        <v>April</v>
      </c>
      <c r="F1062" s="154" t="str">
        <v>Accepted</v>
      </c>
      <c r="G1062" s="155" t="str">
        <v>250</v>
      </c>
      <c r="H1062" s="153" t="n">
        <v>250</v>
      </c>
      <c r="I1062" s="155" t="str">
        <v>W</v>
      </c>
      <c r="J1062" s="153" t="n">
        <v>70</v>
      </c>
      <c r="K1062" s="155" t="str">
        <v>E</v>
      </c>
      <c r="L1062" s="153" t="n">
        <v>18</v>
      </c>
      <c r="M1062" s="153" t="n">
        <f>IF(F1062="Accepted",L1062*1.150779448,"")</f>
        <v>20.714030064</v>
      </c>
      <c r="N1062" s="153" t="n">
        <v>25</v>
      </c>
      <c r="O1062" s="153" t="n">
        <v>27</v>
      </c>
      <c r="P1062" s="153" t="n">
        <f>IF(F1062&lt;&gt;"Accepted","",IF(AND(N1062="",O1062=""),"",MAX(N1062,O1062)*1.150779448))</f>
        <v>31.071045096</v>
      </c>
      <c r="Q1062" s="175" t="str">
        <v>KEDW 202355Z 25018G25KT 50SM FEW370 25/M10 A2989 RMK AO2A PK WND 26027/08 SLP110 T02541098 10279 20219 57012</v>
      </c>
    </row>
    <row r="1063" hidden="0">
      <c r="A1063" s="150" t="str">
        <v>2026-04-21 00:00 UTC</v>
      </c>
      <c r="B1063" s="155" t="str">
        <v>2026-04-21 00:55 UTC</v>
      </c>
      <c r="C1063" s="155" t="str">
        <v>2026-04-20 17:55 PDT</v>
      </c>
      <c r="D1063" s="155" t="str">
        <v>2026-04-20</v>
      </c>
      <c r="E1063" s="155" t="str">
        <v>April</v>
      </c>
      <c r="F1063" s="154" t="str">
        <v>Accepted</v>
      </c>
      <c r="G1063" s="155" t="str">
        <v>240</v>
      </c>
      <c r="H1063" s="153" t="n">
        <v>240</v>
      </c>
      <c r="I1063" s="155" t="str">
        <v>SW</v>
      </c>
      <c r="J1063" s="153" t="n">
        <v>60</v>
      </c>
      <c r="K1063" s="155" t="str">
        <v>NE</v>
      </c>
      <c r="L1063" s="153" t="n">
        <v>21</v>
      </c>
      <c r="M1063" s="153" t="n">
        <f>IF(F1063="Accepted",L1063*1.150779448,"")</f>
        <v>24.166368408</v>
      </c>
      <c r="N1063" s="153" t="n">
        <v>27</v>
      </c>
      <c r="O1063" s="153" t="n">
        <v>27</v>
      </c>
      <c r="P1063" s="153" t="n">
        <f>IF(F1063&lt;&gt;"Accepted","",IF(AND(N1063="",O1063=""),"",MAX(N1063,O1063)*1.150779448))</f>
        <v>31.071045096</v>
      </c>
      <c r="Q1063" s="175" t="str">
        <v>KEDW 210055Z 24021G27KT 50SM SCT220 BKN320 25/M09 A2987 RMK AO2A PK WND 24027/43 SLP103 T02451091</v>
      </c>
    </row>
    <row r="1064" hidden="0">
      <c r="A1064" s="150" t="str">
        <v>2026-04-21 01:00 UTC</v>
      </c>
      <c r="B1064" s="155" t="str">
        <v>2026-04-21 01:55 UTC</v>
      </c>
      <c r="C1064" s="155" t="str">
        <v>2026-04-20 18:55 PDT</v>
      </c>
      <c r="D1064" s="155" t="str">
        <v>2026-04-20</v>
      </c>
      <c r="E1064" s="155" t="str">
        <v>April</v>
      </c>
      <c r="F1064" s="154" t="str">
        <v>Accepted</v>
      </c>
      <c r="G1064" s="155" t="str">
        <v>250</v>
      </c>
      <c r="H1064" s="153" t="n">
        <v>250</v>
      </c>
      <c r="I1064" s="155" t="str">
        <v>W</v>
      </c>
      <c r="J1064" s="153" t="n">
        <v>70</v>
      </c>
      <c r="K1064" s="155" t="str">
        <v>E</v>
      </c>
      <c r="L1064" s="153" t="n">
        <v>16</v>
      </c>
      <c r="M1064" s="153" t="n">
        <f>IF(F1064="Accepted",L1064*1.150779448,"")</f>
        <v>18.412471168</v>
      </c>
      <c r="N1064" s="153" t="n">
        <v>22</v>
      </c>
      <c r="O1064" s="153" t="n">
        <v>26</v>
      </c>
      <c r="P1064" s="153" t="n">
        <f>IF(F1064&lt;&gt;"Accepted","",IF(AND(N1064="",O1064=""),"",MAX(N1064,O1064)*1.150779448))</f>
        <v>29.920265648</v>
      </c>
      <c r="Q1064" s="175" t="str">
        <v>KEDW 210155Z 25016G22KT 50SM BKN320 22/M07 A2988 RMK AO2A PK WND 24026/37 SLP108 T02241074</v>
      </c>
    </row>
    <row r="1065" hidden="0">
      <c r="A1065" s="150" t="str">
        <v>2026-04-21 02:00 UTC</v>
      </c>
      <c r="B1065" s="155" t="str">
        <v>2026-04-21 02:55 UTC</v>
      </c>
      <c r="C1065" s="155" t="str">
        <v>2026-04-20 19:55 PDT</v>
      </c>
      <c r="D1065" s="155" t="str">
        <v>2026-04-20</v>
      </c>
      <c r="E1065" s="155" t="str">
        <v>April</v>
      </c>
      <c r="F1065" s="154" t="str">
        <v>Accepted</v>
      </c>
      <c r="G1065" s="155" t="str">
        <v>250</v>
      </c>
      <c r="H1065" s="153" t="n">
        <v>250</v>
      </c>
      <c r="I1065" s="155" t="str">
        <v>W</v>
      </c>
      <c r="J1065" s="153" t="n">
        <v>70</v>
      </c>
      <c r="K1065" s="155" t="str">
        <v>E</v>
      </c>
      <c r="L1065" s="153" t="n">
        <v>12</v>
      </c>
      <c r="M1065" s="153" t="n">
        <f>IF(F1065="Accepted",L1065*1.150779448,"")</f>
        <v>13.809353376</v>
      </c>
      <c r="N1065" s="163"/>
      <c r="O1065" s="163"/>
      <c r="P1065" s="163" t="str">
        <f>IF(F1065&lt;&gt;"Accepted","",IF(AND(N1065="",O1065=""),"",MAX(N1065,O1065)*1.150779448))</f>
      </c>
      <c r="Q1065" s="175" t="str">
        <v>KEDW 210255Z 25012KT 50SM SCT280 BKN370 20/00 A2988 RMK AO2A SLP107 T02010000 55003</v>
      </c>
    </row>
    <row r="1066" hidden="0">
      <c r="A1066" s="150" t="str">
        <v>2026-04-21 03:00 UTC</v>
      </c>
      <c r="B1066" s="155" t="str">
        <v>2026-04-21 03:55 UTC</v>
      </c>
      <c r="C1066" s="155" t="str">
        <v>2026-04-20 20:55 PDT</v>
      </c>
      <c r="D1066" s="155" t="str">
        <v>2026-04-20</v>
      </c>
      <c r="E1066" s="155" t="str">
        <v>April</v>
      </c>
      <c r="F1066" s="154" t="str">
        <v>Accepted</v>
      </c>
      <c r="G1066" s="155" t="str">
        <v>260</v>
      </c>
      <c r="H1066" s="153" t="n">
        <v>260</v>
      </c>
      <c r="I1066" s="155" t="str">
        <v>W</v>
      </c>
      <c r="J1066" s="153" t="n">
        <v>80</v>
      </c>
      <c r="K1066" s="155" t="str">
        <v>E</v>
      </c>
      <c r="L1066" s="153" t="n">
        <v>11</v>
      </c>
      <c r="M1066" s="153" t="n">
        <f>IF(F1066="Accepted",L1066*1.150779448,"")</f>
        <v>12.658573928</v>
      </c>
      <c r="N1066" s="153" t="n">
        <v>18</v>
      </c>
      <c r="O1066" s="153" t="n">
        <v>26</v>
      </c>
      <c r="P1066" s="153" t="n">
        <f>IF(F1066&lt;&gt;"Accepted","",IF(AND(N1066="",O1066=""),"",MAX(N1066,O1066)*1.150779448))</f>
        <v>29.920265648</v>
      </c>
      <c r="Q1066" s="175" t="str">
        <v>KEDW 210355Z 26011G18KT 40SM SCT270 BKN330 18/02 A2991 RMK AO2A PK WND 24026/43 SLP116 T01810020</v>
      </c>
    </row>
    <row r="1067" hidden="0">
      <c r="A1067" s="150" t="str">
        <v>2026-04-21 04:00 UTC</v>
      </c>
      <c r="B1067" s="155" t="str">
        <v>2026-04-21 04:55 UTC</v>
      </c>
      <c r="C1067" s="155" t="str">
        <v>2026-04-20 21:55 PDT</v>
      </c>
      <c r="D1067" s="155" t="str">
        <v>2026-04-20</v>
      </c>
      <c r="E1067" s="155" t="str">
        <v>April</v>
      </c>
      <c r="F1067" s="154" t="str">
        <v>Accepted</v>
      </c>
      <c r="G1067" s="155" t="str">
        <v>240</v>
      </c>
      <c r="H1067" s="153" t="n">
        <v>240</v>
      </c>
      <c r="I1067" s="155" t="str">
        <v>SW</v>
      </c>
      <c r="J1067" s="153" t="n">
        <v>60</v>
      </c>
      <c r="K1067" s="155" t="str">
        <v>NE</v>
      </c>
      <c r="L1067" s="153" t="n">
        <v>20</v>
      </c>
      <c r="M1067" s="153" t="n">
        <f>IF(F1067="Accepted",L1067*1.150779448,"")</f>
        <v>23.01558896</v>
      </c>
      <c r="N1067" s="153" t="n">
        <v>25</v>
      </c>
      <c r="O1067" s="153" t="n">
        <v>28</v>
      </c>
      <c r="P1067" s="153" t="n">
        <f>IF(F1067&lt;&gt;"Accepted","",IF(AND(N1067="",O1067=""),"",MAX(N1067,O1067)*1.150779448))</f>
        <v>32.221824544</v>
      </c>
      <c r="Q1067" s="175" t="str">
        <v>KEDW 210455Z 24020G25KT 40SM BKN280 18/00 A2992 RMK AO2A PK WND 23028/03 SLP116 T01750002</v>
      </c>
    </row>
    <row r="1068" hidden="0">
      <c r="A1068" s="150" t="str">
        <v>2026-04-21 05:00 UTC</v>
      </c>
      <c r="B1068" s="155" t="str">
        <v>2026-04-21 05:55 UTC</v>
      </c>
      <c r="C1068" s="155" t="str">
        <v>2026-04-20 22:55 PDT</v>
      </c>
      <c r="D1068" s="155" t="str">
        <v>2026-04-20</v>
      </c>
      <c r="E1068" s="155" t="str">
        <v>April</v>
      </c>
      <c r="F1068" s="154" t="str">
        <v>Accepted</v>
      </c>
      <c r="G1068" s="155" t="str">
        <v>250</v>
      </c>
      <c r="H1068" s="153" t="n">
        <v>250</v>
      </c>
      <c r="I1068" s="155" t="str">
        <v>W</v>
      </c>
      <c r="J1068" s="153" t="n">
        <v>70</v>
      </c>
      <c r="K1068" s="155" t="str">
        <v>E</v>
      </c>
      <c r="L1068" s="153" t="n">
        <v>15</v>
      </c>
      <c r="M1068" s="153" t="n">
        <f>IF(F1068="Accepted",L1068*1.150779448,"")</f>
        <v>17.261691719999998</v>
      </c>
      <c r="N1068" s="163"/>
      <c r="O1068" s="153" t="n">
        <v>27</v>
      </c>
      <c r="P1068" s="153" t="n">
        <f>IF(F1068&lt;&gt;"Accepted","",IF(AND(N1068="",O1068=""),"",MAX(N1068,O1068)*1.150779448))</f>
        <v>31.071045096</v>
      </c>
      <c r="Q1068" s="175" t="str">
        <v>KEDW 210555Z AUTO 25015KT 10SM CLR 17/M02 A2993 RMK AO2 PK WND 24027/52 SLP118 T01701021 10254 20169 51016 $</v>
      </c>
    </row>
    <row r="1069" hidden="0">
      <c r="A1069" s="150" t="str">
        <v>2026-04-21 06:00 UTC</v>
      </c>
      <c r="B1069" s="155" t="str">
        <v>2026-04-21 06:55 UTC</v>
      </c>
      <c r="C1069" s="155" t="str">
        <v>2026-04-20 23:55 PDT</v>
      </c>
      <c r="D1069" s="155" t="str">
        <v>2026-04-20</v>
      </c>
      <c r="E1069" s="155" t="str">
        <v>April</v>
      </c>
      <c r="F1069" s="154" t="str">
        <v>Accepted</v>
      </c>
      <c r="G1069" s="155" t="str">
        <v>250</v>
      </c>
      <c r="H1069" s="153" t="n">
        <v>250</v>
      </c>
      <c r="I1069" s="155" t="str">
        <v>W</v>
      </c>
      <c r="J1069" s="153" t="n">
        <v>70</v>
      </c>
      <c r="K1069" s="155" t="str">
        <v>E</v>
      </c>
      <c r="L1069" s="153" t="n">
        <v>13</v>
      </c>
      <c r="M1069" s="153" t="n">
        <f>IF(F1069="Accepted",L1069*1.150779448,"")</f>
        <v>14.960132824</v>
      </c>
      <c r="N1069" s="163"/>
      <c r="O1069" s="163"/>
      <c r="P1069" s="163" t="str">
        <f>IF(F1069&lt;&gt;"Accepted","",IF(AND(N1069="",O1069=""),"",MAX(N1069,O1069)*1.150779448))</f>
      </c>
      <c r="Q1069" s="175" t="str">
        <v>KEDW 210655Z AUTO 25013KT 10SM CLR 17/M08 A2993 RMK AO2 SLP117 T01711082 $</v>
      </c>
    </row>
    <row r="1070" hidden="0">
      <c r="A1070" s="150" t="str">
        <v>2026-04-21 07:00 UTC</v>
      </c>
      <c r="B1070" s="155" t="str">
        <v>2026-04-21 07:55 UTC</v>
      </c>
      <c r="C1070" s="155" t="str">
        <v>2026-04-21 00:55 PDT</v>
      </c>
      <c r="D1070" s="155" t="str">
        <v>2026-04-21</v>
      </c>
      <c r="E1070" s="155" t="str">
        <v>April</v>
      </c>
      <c r="F1070" s="154" t="str">
        <v>Accepted</v>
      </c>
      <c r="G1070" s="155" t="str">
        <v>260</v>
      </c>
      <c r="H1070" s="153" t="n">
        <v>260</v>
      </c>
      <c r="I1070" s="155" t="str">
        <v>W</v>
      </c>
      <c r="J1070" s="153" t="n">
        <v>80</v>
      </c>
      <c r="K1070" s="155" t="str">
        <v>E</v>
      </c>
      <c r="L1070" s="153" t="n">
        <v>14</v>
      </c>
      <c r="M1070" s="153" t="n">
        <f>IF(F1070="Accepted",L1070*1.150779448,"")</f>
        <v>16.110912272</v>
      </c>
      <c r="N1070" s="163"/>
      <c r="O1070" s="163"/>
      <c r="P1070" s="163" t="str">
        <f>IF(F1070&lt;&gt;"Accepted","",IF(AND(N1070="",O1070=""),"",MAX(N1070,O1070)*1.150779448))</f>
      </c>
      <c r="Q1070" s="175" t="str">
        <v>KEDW 210755Z AUTO 26014KT 10SM CLR 16/M05 A2994 RMK AO2 SLP121 T01581053 402790069 $</v>
      </c>
    </row>
    <row r="1071" hidden="0">
      <c r="A1071" s="150" t="str">
        <v>2026-04-21 08:00 UTC</v>
      </c>
      <c r="B1071" s="155" t="str">
        <v>2026-04-21 08:55 UTC</v>
      </c>
      <c r="C1071" s="155" t="str">
        <v>2026-04-21 01:55 PDT</v>
      </c>
      <c r="D1071" s="155" t="str">
        <v>2026-04-21</v>
      </c>
      <c r="E1071" s="155" t="str">
        <v>April</v>
      </c>
      <c r="F1071" s="154" t="str">
        <v>Accepted</v>
      </c>
      <c r="G1071" s="155" t="str">
        <v>250</v>
      </c>
      <c r="H1071" s="153" t="n">
        <v>250</v>
      </c>
      <c r="I1071" s="155" t="str">
        <v>W</v>
      </c>
      <c r="J1071" s="153" t="n">
        <v>70</v>
      </c>
      <c r="K1071" s="155" t="str">
        <v>E</v>
      </c>
      <c r="L1071" s="153" t="n">
        <v>23</v>
      </c>
      <c r="M1071" s="153" t="n">
        <f>IF(F1071="Accepted",L1071*1.150779448,"")</f>
        <v>26.467927304</v>
      </c>
      <c r="N1071" s="153" t="n">
        <v>27</v>
      </c>
      <c r="O1071" s="153" t="n">
        <v>28</v>
      </c>
      <c r="P1071" s="153" t="n">
        <f>IF(F1071&lt;&gt;"Accepted","",IF(AND(N1071="",O1071=""),"",MAX(N1071,O1071)*1.150779448))</f>
        <v>32.221824544</v>
      </c>
      <c r="Q1071" s="175" t="str">
        <v>KEDW 210855Z AUTO 25023G27KT 10SM CLR 15/M03 A2993 RMK AO2 PK WND 25028/35 SLP117 T01511033 50001 $</v>
      </c>
    </row>
    <row r="1072" hidden="0">
      <c r="A1072" s="150" t="str">
        <v>2026-04-21 09:00 UTC</v>
      </c>
      <c r="B1072" s="155" t="str">
        <v>2026-04-21 09:55 UTC</v>
      </c>
      <c r="C1072" s="155" t="str">
        <v>2026-04-21 02:55 PDT</v>
      </c>
      <c r="D1072" s="155" t="str">
        <v>2026-04-21</v>
      </c>
      <c r="E1072" s="155" t="str">
        <v>April</v>
      </c>
      <c r="F1072" s="154" t="str">
        <v>Accepted</v>
      </c>
      <c r="G1072" s="155" t="str">
        <v>220</v>
      </c>
      <c r="H1072" s="153" t="n">
        <v>220</v>
      </c>
      <c r="I1072" s="155" t="str">
        <v>SW</v>
      </c>
      <c r="J1072" s="153" t="n">
        <v>40</v>
      </c>
      <c r="K1072" s="155" t="str">
        <v>NE</v>
      </c>
      <c r="L1072" s="153" t="n">
        <v>7</v>
      </c>
      <c r="M1072" s="153" t="n">
        <f>IF(F1072="Accepted",L1072*1.150779448,"")</f>
        <v>8.055456136</v>
      </c>
      <c r="N1072" s="163"/>
      <c r="O1072" s="153" t="n">
        <v>29</v>
      </c>
      <c r="P1072" s="153" t="n">
        <f>IF(F1072&lt;&gt;"Accepted","",IF(AND(N1072="",O1072=""),"",MAX(N1072,O1072)*1.150779448))</f>
        <v>33.372603992</v>
      </c>
      <c r="Q1072" s="175" t="str">
        <v>KEDW 210955Z AUTO 22007KT 10SM CLR 14/M04 A2993 RMK AO2 PK WND 25029/0856 SLP117 T01401042 $</v>
      </c>
    </row>
    <row r="1073" hidden="0">
      <c r="A1073" s="150" t="str">
        <v>2026-04-21 10:00 UTC</v>
      </c>
      <c r="B1073" s="155" t="str">
        <v>2026-04-21 10:55 UTC</v>
      </c>
      <c r="C1073" s="155" t="str">
        <v>2026-04-21 03:55 PDT</v>
      </c>
      <c r="D1073" s="155" t="str">
        <v>2026-04-21</v>
      </c>
      <c r="E1073" s="155" t="str">
        <v>April</v>
      </c>
      <c r="F1073" s="154" t="str">
        <v>Accepted</v>
      </c>
      <c r="G1073" s="155" t="str">
        <v>250</v>
      </c>
      <c r="H1073" s="153" t="n">
        <v>250</v>
      </c>
      <c r="I1073" s="155" t="str">
        <v>W</v>
      </c>
      <c r="J1073" s="153" t="n">
        <v>70</v>
      </c>
      <c r="K1073" s="155" t="str">
        <v>E</v>
      </c>
      <c r="L1073" s="153" t="n">
        <v>21</v>
      </c>
      <c r="M1073" s="153" t="n">
        <f>IF(F1073="Accepted",L1073*1.150779448,"")</f>
        <v>24.166368408</v>
      </c>
      <c r="N1073" s="163"/>
      <c r="O1073" s="153" t="n">
        <v>29</v>
      </c>
      <c r="P1073" s="153" t="n">
        <f>IF(F1073&lt;&gt;"Accepted","",IF(AND(N1073="",O1073=""),"",MAX(N1073,O1073)*1.150779448))</f>
        <v>33.372603992</v>
      </c>
      <c r="Q1073" s="175" t="str">
        <v>KEDW 211055Z AUTO 25021KT 10SM CLR 14/M08 A2991 RMK AO2 PK WND 24029/10 SLP111 T01421085 $</v>
      </c>
    </row>
    <row r="1074" hidden="0">
      <c r="A1074" s="150" t="str">
        <v>2026-04-21 11:00 UTC</v>
      </c>
      <c r="B1074" s="155" t="str">
        <v>2026-04-21 11:55 UTC</v>
      </c>
      <c r="C1074" s="155" t="str">
        <v>2026-04-21 04:55 PDT</v>
      </c>
      <c r="D1074" s="155" t="str">
        <v>2026-04-21</v>
      </c>
      <c r="E1074" s="155" t="str">
        <v>April</v>
      </c>
      <c r="F1074" s="154" t="str">
        <v>Accepted</v>
      </c>
      <c r="G1074" s="155" t="str">
        <v>260</v>
      </c>
      <c r="H1074" s="153" t="n">
        <v>260</v>
      </c>
      <c r="I1074" s="155" t="str">
        <v>W</v>
      </c>
      <c r="J1074" s="153" t="n">
        <v>80</v>
      </c>
      <c r="K1074" s="155" t="str">
        <v>E</v>
      </c>
      <c r="L1074" s="153" t="n">
        <v>15</v>
      </c>
      <c r="M1074" s="153" t="n">
        <f>IF(F1074="Accepted",L1074*1.150779448,"")</f>
        <v>17.261691719999998</v>
      </c>
      <c r="N1074" s="163"/>
      <c r="O1074" s="163"/>
      <c r="P1074" s="163" t="str">
        <f>IF(F1074&lt;&gt;"Accepted","",IF(AND(N1074="",O1074=""),"",MAX(N1074,O1074)*1.150779448))</f>
      </c>
      <c r="Q1074" s="175" t="str">
        <v>KEDW 211155Z AUTO 26015KT 10SM CLR 14/M10 A2992 RMK AO2 SLP115 T01401100 10172 20126 55002 $</v>
      </c>
    </row>
    <row r="1075" hidden="0">
      <c r="A1075" s="150" t="str">
        <v>2026-04-21 12:00 UTC</v>
      </c>
      <c r="B1075" s="155" t="str">
        <v>2026-04-21 12:55 UTC</v>
      </c>
      <c r="C1075" s="155" t="str">
        <v>2026-04-21 05:55 PDT</v>
      </c>
      <c r="D1075" s="155" t="str">
        <v>2026-04-21</v>
      </c>
      <c r="E1075" s="155" t="str">
        <v>April</v>
      </c>
      <c r="F1075" s="154" t="str">
        <v>Accepted</v>
      </c>
      <c r="G1075" s="155" t="str">
        <v>260</v>
      </c>
      <c r="H1075" s="153" t="n">
        <v>260</v>
      </c>
      <c r="I1075" s="155" t="str">
        <v>W</v>
      </c>
      <c r="J1075" s="153" t="n">
        <v>80</v>
      </c>
      <c r="K1075" s="155" t="str">
        <v>E</v>
      </c>
      <c r="L1075" s="153" t="n">
        <v>12</v>
      </c>
      <c r="M1075" s="153" t="n">
        <f>IF(F1075="Accepted",L1075*1.150779448,"")</f>
        <v>13.809353376</v>
      </c>
      <c r="N1075" s="163"/>
      <c r="O1075" s="163"/>
      <c r="P1075" s="163" t="str">
        <f>IF(F1075&lt;&gt;"Accepted","",IF(AND(N1075="",O1075=""),"",MAX(N1075,O1075)*1.150779448))</f>
      </c>
      <c r="Q1075" s="175" t="str">
        <v>KEDW 211255Z 26012KT 40SM FEW320 13/M10 A2993 RMK AO2A SLP120 T01321099</v>
      </c>
    </row>
    <row r="1076" hidden="0">
      <c r="A1076" s="150" t="str">
        <v>2026-04-21 13:00 UTC</v>
      </c>
      <c r="B1076" s="155" t="str">
        <v>2026-04-21 13:55 UTC</v>
      </c>
      <c r="C1076" s="155" t="str">
        <v>2026-04-21 06:55 PDT</v>
      </c>
      <c r="D1076" s="155" t="str">
        <v>2026-04-21</v>
      </c>
      <c r="E1076" s="155" t="str">
        <v>April</v>
      </c>
      <c r="F1076" s="154" t="str">
        <v>Accepted</v>
      </c>
      <c r="G1076" s="155" t="str">
        <v>250</v>
      </c>
      <c r="H1076" s="153" t="n">
        <v>250</v>
      </c>
      <c r="I1076" s="155" t="str">
        <v>W</v>
      </c>
      <c r="J1076" s="153" t="n">
        <v>70</v>
      </c>
      <c r="K1076" s="155" t="str">
        <v>E</v>
      </c>
      <c r="L1076" s="153" t="n">
        <v>14</v>
      </c>
      <c r="M1076" s="153" t="n">
        <f>IF(F1076="Accepted",L1076*1.150779448,"")</f>
        <v>16.110912272</v>
      </c>
      <c r="N1076" s="163"/>
      <c r="O1076" s="163"/>
      <c r="P1076" s="163" t="str">
        <f>IF(F1076&lt;&gt;"Accepted","",IF(AND(N1076="",O1076=""),"",MAX(N1076,O1076)*1.150779448))</f>
      </c>
      <c r="Q1076" s="175" t="str">
        <v>KEDW 211355Z 25014KT 80SM FEW320 14/M09 A2993 RMK AO2A SLP121 T01391094</v>
      </c>
    </row>
    <row r="1077" hidden="0">
      <c r="A1077" s="150" t="str">
        <v>2026-04-21 14:00 UTC</v>
      </c>
      <c r="B1077" s="155" t="str">
        <v>2026-04-21 14:55 UTC</v>
      </c>
      <c r="C1077" s="155" t="str">
        <v>2026-04-21 07:55 PDT</v>
      </c>
      <c r="D1077" s="155" t="str">
        <v>2026-04-21</v>
      </c>
      <c r="E1077" s="155" t="str">
        <v>April</v>
      </c>
      <c r="F1077" s="154" t="str">
        <v>Accepted</v>
      </c>
      <c r="G1077" s="155" t="str">
        <v>250</v>
      </c>
      <c r="H1077" s="153" t="n">
        <v>250</v>
      </c>
      <c r="I1077" s="155" t="str">
        <v>W</v>
      </c>
      <c r="J1077" s="153" t="n">
        <v>70</v>
      </c>
      <c r="K1077" s="155" t="str">
        <v>E</v>
      </c>
      <c r="L1077" s="153" t="n">
        <v>13</v>
      </c>
      <c r="M1077" s="153" t="n">
        <f>IF(F1077="Accepted",L1077*1.150779448,"")</f>
        <v>14.960132824</v>
      </c>
      <c r="N1077" s="163"/>
      <c r="O1077" s="163"/>
      <c r="P1077" s="163" t="str">
        <f>IF(F1077&lt;&gt;"Accepted","",IF(AND(N1077="",O1077=""),"",MAX(N1077,O1077)*1.150779448))</f>
      </c>
      <c r="Q1077" s="175" t="str">
        <v>KEDW 211455Z 25013KT 90SM FEW320 15/M10 A2995 RMK AO2A SLP128 T01541096 52007</v>
      </c>
    </row>
    <row r="1078" hidden="0">
      <c r="A1078" s="150" t="str">
        <v>2026-04-21 15:00 UTC</v>
      </c>
      <c r="B1078" s="155" t="str">
        <v>2026-04-21 15:55 UTC</v>
      </c>
      <c r="C1078" s="155" t="str">
        <v>2026-04-21 08:55 PDT</v>
      </c>
      <c r="D1078" s="155" t="str">
        <v>2026-04-21</v>
      </c>
      <c r="E1078" s="155" t="str">
        <v>April</v>
      </c>
      <c r="F1078" s="154" t="str">
        <v>Accepted</v>
      </c>
      <c r="G1078" s="155" t="str">
        <v>230</v>
      </c>
      <c r="H1078" s="153" t="n">
        <v>230</v>
      </c>
      <c r="I1078" s="155" t="str">
        <v>SW</v>
      </c>
      <c r="J1078" s="153" t="n">
        <v>50</v>
      </c>
      <c r="K1078" s="155" t="str">
        <v>NE</v>
      </c>
      <c r="L1078" s="153" t="n">
        <v>9</v>
      </c>
      <c r="M1078" s="153" t="n">
        <f>IF(F1078="Accepted",L1078*1.150779448,"")</f>
        <v>10.357015032</v>
      </c>
      <c r="N1078" s="163"/>
      <c r="O1078" s="163"/>
      <c r="P1078" s="163" t="str">
        <f>IF(F1078&lt;&gt;"Accepted","",IF(AND(N1078="",O1078=""),"",MAX(N1078,O1078)*1.150779448))</f>
      </c>
      <c r="Q1078" s="175" t="str">
        <v>KEDW 211555Z 23009KT 90SM FEW320 18/M06 A2996 RMK AO2A SLP132 T01751057</v>
      </c>
    </row>
    <row r="1079" hidden="0">
      <c r="A1079" s="150" t="str">
        <v>2026-04-21 17:00 UTC</v>
      </c>
      <c r="B1079" s="155" t="str">
        <v>2026-04-21 17:55 UTC</v>
      </c>
      <c r="C1079" s="155" t="str">
        <v>2026-04-21 10:55 PDT</v>
      </c>
      <c r="D1079" s="155" t="str">
        <v>2026-04-21</v>
      </c>
      <c r="E1079" s="155" t="str">
        <v>April</v>
      </c>
      <c r="F1079" s="154" t="str">
        <v>Accepted</v>
      </c>
      <c r="G1079" s="155" t="str">
        <v>260</v>
      </c>
      <c r="H1079" s="153" t="n">
        <v>260</v>
      </c>
      <c r="I1079" s="155" t="str">
        <v>W</v>
      </c>
      <c r="J1079" s="153" t="n">
        <v>80</v>
      </c>
      <c r="K1079" s="155" t="str">
        <v>E</v>
      </c>
      <c r="L1079" s="153" t="n">
        <v>27</v>
      </c>
      <c r="M1079" s="153" t="n">
        <f>IF(F1079="Accepted",L1079*1.150779448,"")</f>
        <v>31.071045096</v>
      </c>
      <c r="N1079" s="153" t="n">
        <v>31</v>
      </c>
      <c r="O1079" s="163"/>
      <c r="P1079" s="153" t="n">
        <f>IF(F1079&lt;&gt;"Accepted","",IF(AND(N1079="",O1079=""),"",MAX(N1079,O1079)*1.150779448))</f>
        <v>35.674162888</v>
      </c>
      <c r="Q1079" s="175" t="str">
        <v>KEDW 211755Z 26027G31KT 90SM FEW050 FEW320 22/M04 A2994 RMK AO2A SLP122 T02161038 10222 20131 58001</v>
      </c>
    </row>
    <row r="1080" hidden="0">
      <c r="A1080" s="150" t="str">
        <v>2026-04-21 18:00 UTC</v>
      </c>
      <c r="B1080" s="155" t="str">
        <v>2026-04-21 18:55 UTC</v>
      </c>
      <c r="C1080" s="155" t="str">
        <v>2026-04-21 11:55 PDT</v>
      </c>
      <c r="D1080" s="155" t="str">
        <v>2026-04-21</v>
      </c>
      <c r="E1080" s="155" t="str">
        <v>April</v>
      </c>
      <c r="F1080" s="154" t="str">
        <v>Accepted</v>
      </c>
      <c r="G1080" s="155" t="str">
        <v>240</v>
      </c>
      <c r="H1080" s="153" t="n">
        <v>240</v>
      </c>
      <c r="I1080" s="155" t="str">
        <v>SW</v>
      </c>
      <c r="J1080" s="153" t="n">
        <v>60</v>
      </c>
      <c r="K1080" s="155" t="str">
        <v>NE</v>
      </c>
      <c r="L1080" s="153" t="n">
        <v>22</v>
      </c>
      <c r="M1080" s="153" t="n">
        <f>IF(F1080="Accepted",L1080*1.150779448,"")</f>
        <v>25.317147856</v>
      </c>
      <c r="N1080" s="153" t="n">
        <v>31</v>
      </c>
      <c r="O1080" s="153" t="n">
        <v>32</v>
      </c>
      <c r="P1080" s="153" t="n">
        <f>IF(F1080&lt;&gt;"Accepted","",IF(AND(N1080="",O1080=""),"",MAX(N1080,O1080)*1.150779448))</f>
        <v>36.824942336</v>
      </c>
      <c r="Q1080" s="175" t="str">
        <v>KEDW 211855Z 24022G31KT 90SM SCT060 SCT210 20/04 A2996 RMK AO2A PK WND 24032/07 SLP130 T01970038</v>
      </c>
    </row>
    <row r="1081" hidden="0">
      <c r="A1081" s="150" t="str">
        <v>2026-04-21 19:00 UTC</v>
      </c>
      <c r="B1081" s="155" t="str">
        <v>2026-04-21 19:55 UTC</v>
      </c>
      <c r="C1081" s="155" t="str">
        <v>2026-04-21 12:55 PDT</v>
      </c>
      <c r="D1081" s="155" t="str">
        <v>2026-04-21</v>
      </c>
      <c r="E1081" s="155" t="str">
        <v>April</v>
      </c>
      <c r="F1081" s="154" t="str">
        <v>Accepted</v>
      </c>
      <c r="G1081" s="155" t="str">
        <v>250</v>
      </c>
      <c r="H1081" s="153" t="n">
        <v>250</v>
      </c>
      <c r="I1081" s="155" t="str">
        <v>W</v>
      </c>
      <c r="J1081" s="153" t="n">
        <v>70</v>
      </c>
      <c r="K1081" s="155" t="str">
        <v>E</v>
      </c>
      <c r="L1081" s="153" t="n">
        <v>21</v>
      </c>
      <c r="M1081" s="153" t="n">
        <f>IF(F1081="Accepted",L1081*1.150779448,"")</f>
        <v>24.166368408</v>
      </c>
      <c r="N1081" s="153" t="n">
        <v>27</v>
      </c>
      <c r="O1081" s="153" t="n">
        <v>31</v>
      </c>
      <c r="P1081" s="153" t="n">
        <f>IF(F1081&lt;&gt;"Accepted","",IF(AND(N1081="",O1081=""),"",MAX(N1081,O1081)*1.150779448))</f>
        <v>35.674162888</v>
      </c>
      <c r="Q1081" s="175" t="str">
        <v>KEDW 211955Z 25021G27KT 60SM SCT060 19/06 A2995 RMK AO2A PK WND 24031/12 SLP129 T01910059</v>
      </c>
    </row>
    <row r="1082" hidden="0">
      <c r="A1082" s="150" t="str">
        <v>2026-04-21 20:00 UTC</v>
      </c>
      <c r="B1082" s="155" t="str">
        <v>2026-04-21 20:55 UTC</v>
      </c>
      <c r="C1082" s="155" t="str">
        <v>2026-04-21 13:55 PDT</v>
      </c>
      <c r="D1082" s="155" t="str">
        <v>2026-04-21</v>
      </c>
      <c r="E1082" s="155" t="str">
        <v>April</v>
      </c>
      <c r="F1082" s="154" t="str">
        <v>Accepted</v>
      </c>
      <c r="G1082" s="155" t="str">
        <v>240</v>
      </c>
      <c r="H1082" s="153" t="n">
        <v>240</v>
      </c>
      <c r="I1082" s="155" t="str">
        <v>SW</v>
      </c>
      <c r="J1082" s="153" t="n">
        <v>60</v>
      </c>
      <c r="K1082" s="155" t="str">
        <v>NE</v>
      </c>
      <c r="L1082" s="153" t="n">
        <v>23</v>
      </c>
      <c r="M1082" s="153" t="n">
        <f>IF(F1082="Accepted",L1082*1.150779448,"")</f>
        <v>26.467927304</v>
      </c>
      <c r="N1082" s="153" t="n">
        <v>30</v>
      </c>
      <c r="O1082" s="163"/>
      <c r="P1082" s="153" t="n">
        <f>IF(F1082&lt;&gt;"Accepted","",IF(AND(N1082="",O1082=""),"",MAX(N1082,O1082)*1.150779448))</f>
        <v>34.523383439999996</v>
      </c>
      <c r="Q1082" s="175" t="str">
        <v>KEDW 212055Z 24023G30KT 60SM SCT080 18/07 A2997 RMK AO2A SLP136 T01820070 50007</v>
      </c>
    </row>
    <row r="1083" hidden="0">
      <c r="A1083" s="150" t="str">
        <v>2026-04-21 21:00 UTC</v>
      </c>
      <c r="B1083" s="155" t="str">
        <v>2026-04-21 21:55 UTC</v>
      </c>
      <c r="C1083" s="155" t="str">
        <v>2026-04-21 14:55 PDT</v>
      </c>
      <c r="D1083" s="155" t="str">
        <v>2026-04-21</v>
      </c>
      <c r="E1083" s="155" t="str">
        <v>April</v>
      </c>
      <c r="F1083" s="154" t="str">
        <v>Accepted</v>
      </c>
      <c r="G1083" s="155" t="str">
        <v>250</v>
      </c>
      <c r="H1083" s="153" t="n">
        <v>250</v>
      </c>
      <c r="I1083" s="155" t="str">
        <v>W</v>
      </c>
      <c r="J1083" s="153" t="n">
        <v>70</v>
      </c>
      <c r="K1083" s="155" t="str">
        <v>E</v>
      </c>
      <c r="L1083" s="153" t="n">
        <v>19</v>
      </c>
      <c r="M1083" s="153" t="n">
        <f>IF(F1083="Accepted",L1083*1.150779448,"")</f>
        <v>21.864809512</v>
      </c>
      <c r="N1083" s="153" t="n">
        <v>25</v>
      </c>
      <c r="O1083" s="153" t="n">
        <v>29</v>
      </c>
      <c r="P1083" s="153" t="n">
        <f>IF(F1083&lt;&gt;"Accepted","",IF(AND(N1083="",O1083=""),"",MAX(N1083,O1083)*1.150779448))</f>
        <v>33.372603992</v>
      </c>
      <c r="Q1083" s="175" t="str">
        <v>KEDW 212155Z 25019G25KT 90SM FEW030 SCT045 SCT060 18/07 A2996 RMK AO2A PK WND 25029/2056 SLP134 T01760073</v>
      </c>
    </row>
    <row r="1084" hidden="0">
      <c r="A1084" s="150" t="str">
        <v>2026-04-21 22:00 UTC</v>
      </c>
      <c r="B1084" s="155" t="str">
        <v>2026-04-21 22:55 UTC</v>
      </c>
      <c r="C1084" s="155" t="str">
        <v>2026-04-21 15:55 PDT</v>
      </c>
      <c r="D1084" s="155" t="str">
        <v>2026-04-21</v>
      </c>
      <c r="E1084" s="155" t="str">
        <v>April</v>
      </c>
      <c r="F1084" s="154" t="str">
        <v>Accepted</v>
      </c>
      <c r="G1084" s="155" t="str">
        <v>250</v>
      </c>
      <c r="H1084" s="153" t="n">
        <v>250</v>
      </c>
      <c r="I1084" s="155" t="str">
        <v>W</v>
      </c>
      <c r="J1084" s="153" t="n">
        <v>70</v>
      </c>
      <c r="K1084" s="155" t="str">
        <v>E</v>
      </c>
      <c r="L1084" s="153" t="n">
        <v>18</v>
      </c>
      <c r="M1084" s="153" t="n">
        <f>IF(F1084="Accepted",L1084*1.150779448,"")</f>
        <v>20.714030064</v>
      </c>
      <c r="N1084" s="153" t="n">
        <v>25</v>
      </c>
      <c r="O1084" s="153" t="n">
        <v>29</v>
      </c>
      <c r="P1084" s="153" t="n">
        <f>IF(F1084&lt;&gt;"Accepted","",IF(AND(N1084="",O1084=""),"",MAX(N1084,O1084)*1.150779448))</f>
        <v>33.372603992</v>
      </c>
      <c r="Q1084" s="175" t="str">
        <v>KEDW 212255Z 25018G25KT 50SM SCT034 BKN050 17/08 A2995 RMK AO2A PK WND 23029/12 SLP131 T01690081</v>
      </c>
    </row>
    <row r="1085" hidden="0">
      <c r="A1085" s="150" t="str">
        <v>2026-04-21 23:00 UTC</v>
      </c>
      <c r="B1085" s="155" t="str">
        <v>2026-04-21 23:55 UTC</v>
      </c>
      <c r="C1085" s="155" t="str">
        <v>2026-04-21 16:55 PDT</v>
      </c>
      <c r="D1085" s="155" t="str">
        <v>2026-04-21</v>
      </c>
      <c r="E1085" s="155" t="str">
        <v>April</v>
      </c>
      <c r="F1085" s="154" t="str">
        <v>Accepted</v>
      </c>
      <c r="G1085" s="155" t="str">
        <v>220</v>
      </c>
      <c r="H1085" s="153" t="n">
        <v>220</v>
      </c>
      <c r="I1085" s="155" t="str">
        <v>SW</v>
      </c>
      <c r="J1085" s="153" t="n">
        <v>40</v>
      </c>
      <c r="K1085" s="155" t="str">
        <v>NE</v>
      </c>
      <c r="L1085" s="153" t="n">
        <v>23</v>
      </c>
      <c r="M1085" s="153" t="n">
        <f>IF(F1085="Accepted",L1085*1.150779448,"")</f>
        <v>26.467927304</v>
      </c>
      <c r="N1085" s="153" t="n">
        <v>31</v>
      </c>
      <c r="O1085" s="153" t="n">
        <v>35</v>
      </c>
      <c r="P1085" s="153" t="n">
        <f>IF(F1085&lt;&gt;"Accepted","",IF(AND(N1085="",O1085=""),"",MAX(N1085,O1085)*1.150779448))</f>
        <v>40.27728068</v>
      </c>
      <c r="Q1085" s="175" t="str">
        <v>KEDW 212355Z 22023G31KT 50SM SCT050 17/07 A2995 RMK AO2A PK WND 23035/24 SLP131 T01680074 10213 20160 57004</v>
      </c>
    </row>
    <row r="1086" hidden="0">
      <c r="A1086" s="150" t="str">
        <v>2026-04-22 00:00 UTC</v>
      </c>
      <c r="B1086" s="155" t="str">
        <v>2026-04-22 00:55 UTC</v>
      </c>
      <c r="C1086" s="155" t="str">
        <v>2026-04-21 17:55 PDT</v>
      </c>
      <c r="D1086" s="155" t="str">
        <v>2026-04-21</v>
      </c>
      <c r="E1086" s="155" t="str">
        <v>April</v>
      </c>
      <c r="F1086" s="154" t="str">
        <v>Accepted</v>
      </c>
      <c r="G1086" s="155" t="str">
        <v>220</v>
      </c>
      <c r="H1086" s="153" t="n">
        <v>220</v>
      </c>
      <c r="I1086" s="155" t="str">
        <v>SW</v>
      </c>
      <c r="J1086" s="153" t="n">
        <v>40</v>
      </c>
      <c r="K1086" s="155" t="str">
        <v>NE</v>
      </c>
      <c r="L1086" s="153" t="n">
        <v>21</v>
      </c>
      <c r="M1086" s="153" t="n">
        <f>IF(F1086="Accepted",L1086*1.150779448,"")</f>
        <v>24.166368408</v>
      </c>
      <c r="N1086" s="153" t="n">
        <v>26</v>
      </c>
      <c r="O1086" s="153" t="n">
        <v>33</v>
      </c>
      <c r="P1086" s="153" t="n">
        <f>IF(F1086&lt;&gt;"Accepted","",IF(AND(N1086="",O1086=""),"",MAX(N1086,O1086)*1.150779448))</f>
        <v>37.975721784</v>
      </c>
      <c r="Q1086" s="175" t="str">
        <v>KEDW 220055Z 22021G26KT 60SM FEW060 17/05 A2997 RMK AO2A PK WND 23033/2356 SLP139 T01710054</v>
      </c>
    </row>
    <row r="1087" hidden="0">
      <c r="A1087" s="150" t="str">
        <v>2026-04-22 01:00 UTC</v>
      </c>
      <c r="B1087" s="155" t="str">
        <v>2026-04-22 01:55 UTC</v>
      </c>
      <c r="C1087" s="155" t="str">
        <v>2026-04-21 18:55 PDT</v>
      </c>
      <c r="D1087" s="155" t="str">
        <v>2026-04-21</v>
      </c>
      <c r="E1087" s="155" t="str">
        <v>April</v>
      </c>
      <c r="F1087" s="154" t="str">
        <v>Accepted</v>
      </c>
      <c r="G1087" s="155" t="str">
        <v>220</v>
      </c>
      <c r="H1087" s="153" t="n">
        <v>220</v>
      </c>
      <c r="I1087" s="155" t="str">
        <v>SW</v>
      </c>
      <c r="J1087" s="153" t="n">
        <v>40</v>
      </c>
      <c r="K1087" s="155" t="str">
        <v>NE</v>
      </c>
      <c r="L1087" s="153" t="n">
        <v>18</v>
      </c>
      <c r="M1087" s="153" t="n">
        <f>IF(F1087="Accepted",L1087*1.150779448,"")</f>
        <v>20.714030064</v>
      </c>
      <c r="N1087" s="153" t="n">
        <v>29</v>
      </c>
      <c r="O1087" s="153" t="n">
        <v>31</v>
      </c>
      <c r="P1087" s="153" t="n">
        <f>IF(F1087&lt;&gt;"Accepted","",IF(AND(N1087="",O1087=""),"",MAX(N1087,O1087)*1.150779448))</f>
        <v>35.674162888</v>
      </c>
      <c r="Q1087" s="175" t="str">
        <v>KEDW 220155Z 22018G29KT 50SM FEW050 FEW250 16/05 A2996 RMK AO2A PK WND 21031/06 SLP136 T01560052</v>
      </c>
    </row>
    <row r="1088" hidden="0">
      <c r="A1088" s="150" t="str">
        <v>2026-04-22 02:00 UTC</v>
      </c>
      <c r="B1088" s="155" t="str">
        <v>2026-04-22 02:55 UTC</v>
      </c>
      <c r="C1088" s="155" t="str">
        <v>2026-04-21 19:55 PDT</v>
      </c>
      <c r="D1088" s="155" t="str">
        <v>2026-04-21</v>
      </c>
      <c r="E1088" s="155" t="str">
        <v>April</v>
      </c>
      <c r="F1088" s="154" t="str">
        <v>Accepted</v>
      </c>
      <c r="G1088" s="155" t="str">
        <v>220</v>
      </c>
      <c r="H1088" s="153" t="n">
        <v>220</v>
      </c>
      <c r="I1088" s="155" t="str">
        <v>SW</v>
      </c>
      <c r="J1088" s="153" t="n">
        <v>40</v>
      </c>
      <c r="K1088" s="155" t="str">
        <v>NE</v>
      </c>
      <c r="L1088" s="153" t="n">
        <v>14</v>
      </c>
      <c r="M1088" s="153" t="n">
        <f>IF(F1088="Accepted",L1088*1.150779448,"")</f>
        <v>16.110912272</v>
      </c>
      <c r="N1088" s="163"/>
      <c r="O1088" s="153" t="n">
        <v>26</v>
      </c>
      <c r="P1088" s="153" t="n">
        <f>IF(F1088&lt;&gt;"Accepted","",IF(AND(N1088="",O1088=""),"",MAX(N1088,O1088)*1.150779448))</f>
        <v>29.920265648</v>
      </c>
      <c r="Q1088" s="175" t="str">
        <v>KEDW 220255Z 22014KT 50SM FEW060 14/06 A2998 RMK AO2A PK WND 20026/0159 SLP143 T01390055 50007</v>
      </c>
    </row>
    <row r="1089" hidden="0">
      <c r="A1089" s="150" t="str">
        <v>2026-04-22 03:00 UTC</v>
      </c>
      <c r="B1089" s="155" t="str">
        <v>2026-04-22 03:55 UTC</v>
      </c>
      <c r="C1089" s="155" t="str">
        <v>2026-04-21 20:55 PDT</v>
      </c>
      <c r="D1089" s="155" t="str">
        <v>2026-04-21</v>
      </c>
      <c r="E1089" s="155" t="str">
        <v>April</v>
      </c>
      <c r="F1089" s="154" t="str">
        <v>Accepted</v>
      </c>
      <c r="G1089" s="155" t="str">
        <v>230</v>
      </c>
      <c r="H1089" s="153" t="n">
        <v>230</v>
      </c>
      <c r="I1089" s="155" t="str">
        <v>SW</v>
      </c>
      <c r="J1089" s="153" t="n">
        <v>50</v>
      </c>
      <c r="K1089" s="155" t="str">
        <v>NE</v>
      </c>
      <c r="L1089" s="153" t="n">
        <v>12</v>
      </c>
      <c r="M1089" s="153" t="n">
        <f>IF(F1089="Accepted",L1089*1.150779448,"")</f>
        <v>13.809353376</v>
      </c>
      <c r="N1089" s="163"/>
      <c r="O1089" s="163"/>
      <c r="P1089" s="163" t="str">
        <f>IF(F1089&lt;&gt;"Accepted","",IF(AND(N1089="",O1089=""),"",MAX(N1089,O1089)*1.150779448))</f>
      </c>
      <c r="Q1089" s="175" t="str">
        <v>KEDW 220355Z 23012KT 40SM FEW060 13/05 A3000 RMK AO2A SLP150 T01290053</v>
      </c>
    </row>
    <row r="1090" hidden="0">
      <c r="A1090" s="150" t="str">
        <v>2026-04-22 04:00 UTC</v>
      </c>
      <c r="B1090" s="155" t="str">
        <v>2026-04-22 04:55 UTC</v>
      </c>
      <c r="C1090" s="155" t="str">
        <v>2026-04-21 21:55 PDT</v>
      </c>
      <c r="D1090" s="155" t="str">
        <v>2026-04-21</v>
      </c>
      <c r="E1090" s="155" t="str">
        <v>April</v>
      </c>
      <c r="F1090" s="154" t="str">
        <v>Accepted</v>
      </c>
      <c r="G1090" s="155" t="str">
        <v>230</v>
      </c>
      <c r="H1090" s="153" t="n">
        <v>230</v>
      </c>
      <c r="I1090" s="155" t="str">
        <v>SW</v>
      </c>
      <c r="J1090" s="153" t="n">
        <v>50</v>
      </c>
      <c r="K1090" s="155" t="str">
        <v>NE</v>
      </c>
      <c r="L1090" s="153" t="n">
        <v>11</v>
      </c>
      <c r="M1090" s="153" t="n">
        <f>IF(F1090="Accepted",L1090*1.150779448,"")</f>
        <v>12.658573928</v>
      </c>
      <c r="N1090" s="163"/>
      <c r="O1090" s="163"/>
      <c r="P1090" s="163" t="str">
        <f>IF(F1090&lt;&gt;"Accepted","",IF(AND(N1090="",O1090=""),"",MAX(N1090,O1090)*1.150779448))</f>
      </c>
      <c r="Q1090" s="175" t="str">
        <v>KEDW 220455Z 23011KT 40SM FEW060 12/05 A3002 RMK AO2A SLP155 T01150054</v>
      </c>
    </row>
    <row r="1091" hidden="0">
      <c r="A1091" s="150" t="str">
        <v>2026-04-22 05:00 UTC</v>
      </c>
      <c r="B1091" s="155" t="str">
        <v>2026-04-22 05:55 UTC</v>
      </c>
      <c r="C1091" s="155" t="str">
        <v>2026-04-21 22:55 PDT</v>
      </c>
      <c r="D1091" s="155" t="str">
        <v>2026-04-21</v>
      </c>
      <c r="E1091" s="155" t="str">
        <v>April</v>
      </c>
      <c r="F1091" s="154" t="str">
        <v>Accepted</v>
      </c>
      <c r="G1091" s="155" t="str">
        <v>230</v>
      </c>
      <c r="H1091" s="153" t="n">
        <v>230</v>
      </c>
      <c r="I1091" s="155" t="str">
        <v>SW</v>
      </c>
      <c r="J1091" s="153" t="n">
        <v>50</v>
      </c>
      <c r="K1091" s="155" t="str">
        <v>NE</v>
      </c>
      <c r="L1091" s="153" t="n">
        <v>14</v>
      </c>
      <c r="M1091" s="153" t="n">
        <f>IF(F1091="Accepted",L1091*1.150779448,"")</f>
        <v>16.110912272</v>
      </c>
      <c r="N1091" s="163"/>
      <c r="O1091" s="163"/>
      <c r="P1091" s="163" t="str">
        <f>IF(F1091&lt;&gt;"Accepted","",IF(AND(N1091="",O1091=""),"",MAX(N1091,O1091)*1.150779448))</f>
      </c>
      <c r="Q1091" s="175" t="str">
        <v>KEDW 220555Z AUTO 23014KT 10SM CLR 11/05 A3003 RMK AO2 SLP158 T01100051 10175 20110 51016 $</v>
      </c>
    </row>
    <row r="1092" hidden="0">
      <c r="A1092" s="150" t="str">
        <v>2026-04-22 06:00 UTC</v>
      </c>
      <c r="B1092" s="155" t="str">
        <v>2026-04-22 06:55 UTC</v>
      </c>
      <c r="C1092" s="155" t="str">
        <v>2026-04-21 23:55 PDT</v>
      </c>
      <c r="D1092" s="155" t="str">
        <v>2026-04-21</v>
      </c>
      <c r="E1092" s="155" t="str">
        <v>April</v>
      </c>
      <c r="F1092" s="154" t="str">
        <v>Accepted</v>
      </c>
      <c r="G1092" s="155" t="str">
        <v>250</v>
      </c>
      <c r="H1092" s="153" t="n">
        <v>250</v>
      </c>
      <c r="I1092" s="155" t="str">
        <v>W</v>
      </c>
      <c r="J1092" s="153" t="n">
        <v>70</v>
      </c>
      <c r="K1092" s="155" t="str">
        <v>E</v>
      </c>
      <c r="L1092" s="153" t="n">
        <v>14</v>
      </c>
      <c r="M1092" s="153" t="n">
        <f>IF(F1092="Accepted",L1092*1.150779448,"")</f>
        <v>16.110912272</v>
      </c>
      <c r="N1092" s="163"/>
      <c r="O1092" s="163"/>
      <c r="P1092" s="163" t="str">
        <f>IF(F1092&lt;&gt;"Accepted","",IF(AND(N1092="",O1092=""),"",MAX(N1092,O1092)*1.150779448))</f>
      </c>
      <c r="Q1092" s="175" t="str">
        <v>KEDW 220655Z AUTO 25014KT 10SM FEW050 11/05 A3005 RMK AO2 SLP167 T01050048 $</v>
      </c>
    </row>
    <row r="1093" hidden="0">
      <c r="A1093" s="150" t="str">
        <v>2026-04-22 07:00 UTC</v>
      </c>
      <c r="B1093" s="155" t="str">
        <v>2026-04-22 07:55 UTC</v>
      </c>
      <c r="C1093" s="155" t="str">
        <v>2026-04-22 00:55 PDT</v>
      </c>
      <c r="D1093" s="155" t="str">
        <v>2026-04-22</v>
      </c>
      <c r="E1093" s="155" t="str">
        <v>April</v>
      </c>
      <c r="F1093" s="154" t="str">
        <v>Accepted</v>
      </c>
      <c r="G1093" s="155" t="str">
        <v>240</v>
      </c>
      <c r="H1093" s="153" t="n">
        <v>240</v>
      </c>
      <c r="I1093" s="155" t="str">
        <v>SW</v>
      </c>
      <c r="J1093" s="153" t="n">
        <v>60</v>
      </c>
      <c r="K1093" s="155" t="str">
        <v>NE</v>
      </c>
      <c r="L1093" s="153" t="n">
        <v>11</v>
      </c>
      <c r="M1093" s="153" t="n">
        <f>IF(F1093="Accepted",L1093*1.150779448,"")</f>
        <v>12.658573928</v>
      </c>
      <c r="N1093" s="163"/>
      <c r="O1093" s="163"/>
      <c r="P1093" s="163" t="str">
        <f>IF(F1093&lt;&gt;"Accepted","",IF(AND(N1093="",O1093=""),"",MAX(N1093,O1093)*1.150779448))</f>
      </c>
      <c r="Q1093" s="175" t="str">
        <v>KEDW 220755Z AUTO 24011KT 10SM CLR 10/04 A3005 RMK AO2 SLP168 T00980042 402220098 $</v>
      </c>
    </row>
    <row r="1094" hidden="0">
      <c r="A1094" s="150" t="str">
        <v>2026-04-22 08:00 UTC</v>
      </c>
      <c r="B1094" s="155" t="str">
        <v>2026-04-22 08:55 UTC</v>
      </c>
      <c r="C1094" s="155" t="str">
        <v>2026-04-22 01:55 PDT</v>
      </c>
      <c r="D1094" s="155" t="str">
        <v>2026-04-22</v>
      </c>
      <c r="E1094" s="155" t="str">
        <v>April</v>
      </c>
      <c r="F1094" s="154" t="str">
        <v>Accepted</v>
      </c>
      <c r="G1094" s="155" t="str">
        <v>240</v>
      </c>
      <c r="H1094" s="153" t="n">
        <v>240</v>
      </c>
      <c r="I1094" s="155" t="str">
        <v>SW</v>
      </c>
      <c r="J1094" s="153" t="n">
        <v>60</v>
      </c>
      <c r="K1094" s="155" t="str">
        <v>NE</v>
      </c>
      <c r="L1094" s="153" t="n">
        <v>10</v>
      </c>
      <c r="M1094" s="153" t="n">
        <f>IF(F1094="Accepted",L1094*1.150779448,"")</f>
        <v>11.50779448</v>
      </c>
      <c r="N1094" s="163"/>
      <c r="O1094" s="163"/>
      <c r="P1094" s="163" t="str">
        <f>IF(F1094&lt;&gt;"Accepted","",IF(AND(N1094="",O1094=""),"",MAX(N1094,O1094)*1.150779448))</f>
      </c>
      <c r="Q1094" s="175" t="str">
        <v>KEDW 220855Z AUTO 24010KT 10SM CLR 09/05 A3005 RMK AO2 SLP168 T00920046 50008 $</v>
      </c>
    </row>
    <row r="1095" hidden="0">
      <c r="A1095" s="150" t="str">
        <v>2026-04-22 09:00 UTC</v>
      </c>
      <c r="B1095" s="155" t="str">
        <v>2026-04-22 09:55 UTC</v>
      </c>
      <c r="C1095" s="155" t="str">
        <v>2026-04-22 02:55 PDT</v>
      </c>
      <c r="D1095" s="155" t="str">
        <v>2026-04-22</v>
      </c>
      <c r="E1095" s="155" t="str">
        <v>April</v>
      </c>
      <c r="F1095" s="154" t="str">
        <v>Accepted</v>
      </c>
      <c r="G1095" s="155" t="str">
        <v>230</v>
      </c>
      <c r="H1095" s="153" t="n">
        <v>230</v>
      </c>
      <c r="I1095" s="155" t="str">
        <v>SW</v>
      </c>
      <c r="J1095" s="153" t="n">
        <v>50</v>
      </c>
      <c r="K1095" s="155" t="str">
        <v>NE</v>
      </c>
      <c r="L1095" s="153" t="n">
        <v>11</v>
      </c>
      <c r="M1095" s="153" t="n">
        <f>IF(F1095="Accepted",L1095*1.150779448,"")</f>
        <v>12.658573928</v>
      </c>
      <c r="N1095" s="163"/>
      <c r="O1095" s="163"/>
      <c r="P1095" s="163" t="str">
        <f>IF(F1095&lt;&gt;"Accepted","",IF(AND(N1095="",O1095=""),"",MAX(N1095,O1095)*1.150779448))</f>
      </c>
      <c r="Q1095" s="175" t="str">
        <v>KEDW 220955Z AUTO 23011KT 10SM CLR 08/05 A3004 RMK AO2 SLP166 T00820046 $</v>
      </c>
    </row>
    <row r="1096" hidden="0">
      <c r="A1096" s="150" t="str">
        <v>2026-04-22 10:00 UTC</v>
      </c>
      <c r="B1096" s="155" t="str">
        <v>2026-04-22 10:55 UTC</v>
      </c>
      <c r="C1096" s="155" t="str">
        <v>2026-04-22 03:55 PDT</v>
      </c>
      <c r="D1096" s="155" t="str">
        <v>2026-04-22</v>
      </c>
      <c r="E1096" s="155" t="str">
        <v>April</v>
      </c>
      <c r="F1096" s="154" t="str">
        <v>Accepted</v>
      </c>
      <c r="G1096" s="155" t="str">
        <v>230</v>
      </c>
      <c r="H1096" s="153" t="n">
        <v>230</v>
      </c>
      <c r="I1096" s="155" t="str">
        <v>SW</v>
      </c>
      <c r="J1096" s="153" t="n">
        <v>50</v>
      </c>
      <c r="K1096" s="155" t="str">
        <v>NE</v>
      </c>
      <c r="L1096" s="153" t="n">
        <v>10</v>
      </c>
      <c r="M1096" s="153" t="n">
        <f>IF(F1096="Accepted",L1096*1.150779448,"")</f>
        <v>11.50779448</v>
      </c>
      <c r="N1096" s="163"/>
      <c r="O1096" s="163"/>
      <c r="P1096" s="163" t="str">
        <f>IF(F1096&lt;&gt;"Accepted","",IF(AND(N1096="",O1096=""),"",MAX(N1096,O1096)*1.150779448))</f>
      </c>
      <c r="Q1096" s="175" t="str">
        <v>KEDW 221055Z AUTO 23010KT 10SM CLR 08/05 A3005 RMK AO2 SLP171 T00830045 $</v>
      </c>
    </row>
    <row r="1097" hidden="0">
      <c r="A1097" s="150" t="str">
        <v>2026-04-22 11:00 UTC</v>
      </c>
      <c r="B1097" s="155" t="str">
        <v>2026-04-22 11:55 UTC</v>
      </c>
      <c r="C1097" s="155" t="str">
        <v>2026-04-22 04:55 PDT</v>
      </c>
      <c r="D1097" s="155" t="str">
        <v>2026-04-22</v>
      </c>
      <c r="E1097" s="155" t="str">
        <v>April</v>
      </c>
      <c r="F1097" s="154" t="str">
        <v>Accepted</v>
      </c>
      <c r="G1097" s="155" t="str">
        <v>240</v>
      </c>
      <c r="H1097" s="153" t="n">
        <v>240</v>
      </c>
      <c r="I1097" s="155" t="str">
        <v>SW</v>
      </c>
      <c r="J1097" s="153" t="n">
        <v>60</v>
      </c>
      <c r="K1097" s="155" t="str">
        <v>NE</v>
      </c>
      <c r="L1097" s="153" t="n">
        <v>11</v>
      </c>
      <c r="M1097" s="153" t="n">
        <f>IF(F1097="Accepted",L1097*1.150779448,"")</f>
        <v>12.658573928</v>
      </c>
      <c r="N1097" s="163"/>
      <c r="O1097" s="163"/>
      <c r="P1097" s="163" t="str">
        <f>IF(F1097&lt;&gt;"Accepted","",IF(AND(N1097="",O1097=""),"",MAX(N1097,O1097)*1.150779448))</f>
      </c>
      <c r="Q1097" s="175" t="str">
        <v>KEDW 221155Z AUTO 24011KT 10SM CLR 08/04 A3005 RMK AO2 SLP171 T00810039 10110 20075 55001 $</v>
      </c>
    </row>
    <row r="1098" hidden="0">
      <c r="A1098" s="150" t="str">
        <v>2026-04-22 12:00 UTC</v>
      </c>
      <c r="B1098" s="155" t="str">
        <v>2026-04-22 12:55 UTC</v>
      </c>
      <c r="C1098" s="155" t="str">
        <v>2026-04-22 05:55 PDT</v>
      </c>
      <c r="D1098" s="155" t="str">
        <v>2026-04-22</v>
      </c>
      <c r="E1098" s="155" t="str">
        <v>April</v>
      </c>
      <c r="F1098" s="154" t="str">
        <v>Accepted</v>
      </c>
      <c r="G1098" s="155" t="str">
        <v>230</v>
      </c>
      <c r="H1098" s="153" t="n">
        <v>230</v>
      </c>
      <c r="I1098" s="155" t="str">
        <v>SW</v>
      </c>
      <c r="J1098" s="153" t="n">
        <v>50</v>
      </c>
      <c r="K1098" s="155" t="str">
        <v>NE</v>
      </c>
      <c r="L1098" s="153" t="n">
        <v>6</v>
      </c>
      <c r="M1098" s="153" t="n">
        <f>IF(F1098="Accepted",L1098*1.150779448,"")</f>
        <v>6.904676688</v>
      </c>
      <c r="N1098" s="163"/>
      <c r="O1098" s="163"/>
      <c r="P1098" s="163" t="str">
        <f>IF(F1098&lt;&gt;"Accepted","",IF(AND(N1098="",O1098=""),"",MAX(N1098,O1098)*1.150779448))</f>
      </c>
      <c r="Q1098" s="175" t="str">
        <v>KEDW 221255Z 23006KT 50SM FEW040 FEW300 07/03 A3006 RMK AO2A SLP175 T00700034</v>
      </c>
    </row>
    <row r="1099" hidden="0">
      <c r="A1099" s="150" t="str">
        <v>2026-04-22 13:00 UTC</v>
      </c>
      <c r="B1099" s="155" t="str">
        <v>2026-04-22 13:55 UTC</v>
      </c>
      <c r="C1099" s="155" t="str">
        <v>2026-04-22 06:55 PDT</v>
      </c>
      <c r="D1099" s="155" t="str">
        <v>2026-04-22</v>
      </c>
      <c r="E1099" s="155" t="str">
        <v>April</v>
      </c>
      <c r="F1099" s="154" t="str">
        <v>Accepted</v>
      </c>
      <c r="G1099" s="155" t="str">
        <v>220</v>
      </c>
      <c r="H1099" s="153" t="n">
        <v>220</v>
      </c>
      <c r="I1099" s="155" t="str">
        <v>SW</v>
      </c>
      <c r="J1099" s="153" t="n">
        <v>40</v>
      </c>
      <c r="K1099" s="155" t="str">
        <v>NE</v>
      </c>
      <c r="L1099" s="153" t="n">
        <v>11</v>
      </c>
      <c r="M1099" s="153" t="n">
        <f>IF(F1099="Accepted",L1099*1.150779448,"")</f>
        <v>12.658573928</v>
      </c>
      <c r="N1099" s="163"/>
      <c r="O1099" s="163"/>
      <c r="P1099" s="163" t="str">
        <f>IF(F1099&lt;&gt;"Accepted","",IF(AND(N1099="",O1099=""),"",MAX(N1099,O1099)*1.150779448))</f>
      </c>
      <c r="Q1099" s="175" t="str">
        <v>KEDW 221355Z 22011KT 50SM FEW030 FEEW350 08/03 A3007 RMK AO2A SLP178 T00830034</v>
      </c>
    </row>
    <row r="1100" hidden="0">
      <c r="A1100" s="150" t="str">
        <v>2026-04-22 14:00 UTC</v>
      </c>
      <c r="B1100" s="155" t="str">
        <v>2026-04-22 14:55 UTC</v>
      </c>
      <c r="C1100" s="155" t="str">
        <v>2026-04-22 07:55 PDT</v>
      </c>
      <c r="D1100" s="155" t="str">
        <v>2026-04-22</v>
      </c>
      <c r="E1100" s="155" t="str">
        <v>April</v>
      </c>
      <c r="F1100" s="154" t="str">
        <v>Accepted</v>
      </c>
      <c r="G1100" s="155" t="str">
        <v>240</v>
      </c>
      <c r="H1100" s="153" t="n">
        <v>240</v>
      </c>
      <c r="I1100" s="155" t="str">
        <v>SW</v>
      </c>
      <c r="J1100" s="153" t="n">
        <v>60</v>
      </c>
      <c r="K1100" s="155" t="str">
        <v>NE</v>
      </c>
      <c r="L1100" s="153" t="n">
        <v>15</v>
      </c>
      <c r="M1100" s="153" t="n">
        <f>IF(F1100="Accepted",L1100*1.150779448,"")</f>
        <v>17.261691719999998</v>
      </c>
      <c r="N1100" s="163"/>
      <c r="O1100" s="163"/>
      <c r="P1100" s="163" t="str">
        <f>IF(F1100&lt;&gt;"Accepted","",IF(AND(N1100="",O1100=""),"",MAX(N1100,O1100)*1.150779448))</f>
      </c>
      <c r="Q1100" s="175" t="str">
        <v>KEDW 221455Z 24015KT 50SM FEW040 FEW320 11/03 A3007 RMK AO2A SLP178 T01080031 52007</v>
      </c>
    </row>
    <row r="1101" hidden="0">
      <c r="A1101" s="150" t="str">
        <v>2026-04-22 15:00 UTC</v>
      </c>
      <c r="B1101" s="155" t="str">
        <v>2026-04-22 15:55 UTC</v>
      </c>
      <c r="C1101" s="155" t="str">
        <v>2026-04-22 08:55 PDT</v>
      </c>
      <c r="D1101" s="155" t="str">
        <v>2026-04-22</v>
      </c>
      <c r="E1101" s="155" t="str">
        <v>April</v>
      </c>
      <c r="F1101" s="154" t="str">
        <v>Accepted</v>
      </c>
      <c r="G1101" s="155" t="str">
        <v>240</v>
      </c>
      <c r="H1101" s="153" t="n">
        <v>240</v>
      </c>
      <c r="I1101" s="155" t="str">
        <v>SW</v>
      </c>
      <c r="J1101" s="153" t="n">
        <v>60</v>
      </c>
      <c r="K1101" s="155" t="str">
        <v>NE</v>
      </c>
      <c r="L1101" s="153" t="n">
        <v>10</v>
      </c>
      <c r="M1101" s="153" t="n">
        <f>IF(F1101="Accepted",L1101*1.150779448,"")</f>
        <v>11.50779448</v>
      </c>
      <c r="N1101" s="163"/>
      <c r="O1101" s="163"/>
      <c r="P1101" s="163" t="str">
        <f>IF(F1101&lt;&gt;"Accepted","",IF(AND(N1101="",O1101=""),"",MAX(N1101,O1101)*1.150779448))</f>
      </c>
      <c r="Q1101" s="175" t="str">
        <v>KEDW 221555Z 24010KT 80SM FEW320 14/02 A3008 RMK AO2A SLP180 T01350018</v>
      </c>
    </row>
    <row r="1102" hidden="0">
      <c r="A1102" s="150" t="str">
        <v>2026-04-22 16:00 UTC</v>
      </c>
      <c r="B1102" s="155" t="str">
        <v>2026-04-22 16:55 UTC</v>
      </c>
      <c r="C1102" s="155" t="str">
        <v>2026-04-22 09:55 PDT</v>
      </c>
      <c r="D1102" s="155" t="str">
        <v>2026-04-22</v>
      </c>
      <c r="E1102" s="155" t="str">
        <v>April</v>
      </c>
      <c r="F1102" s="154" t="str">
        <v>Accepted</v>
      </c>
      <c r="G1102" s="155" t="str">
        <v>230</v>
      </c>
      <c r="H1102" s="153" t="n">
        <v>230</v>
      </c>
      <c r="I1102" s="155" t="str">
        <v>SW</v>
      </c>
      <c r="J1102" s="153" t="n">
        <v>50</v>
      </c>
      <c r="K1102" s="155" t="str">
        <v>NE</v>
      </c>
      <c r="L1102" s="153" t="n">
        <v>13</v>
      </c>
      <c r="M1102" s="153" t="n">
        <f>IF(F1102="Accepted",L1102*1.150779448,"")</f>
        <v>14.960132824</v>
      </c>
      <c r="N1102" s="163"/>
      <c r="O1102" s="163"/>
      <c r="P1102" s="163" t="str">
        <f>IF(F1102&lt;&gt;"Accepted","",IF(AND(N1102="",O1102=""),"",MAX(N1102,O1102)*1.150779448))</f>
      </c>
      <c r="Q1102" s="175" t="str">
        <v>KEDW 221655Z 23013KT 90SM FEW080 FEW320 15/01 A3008 RMK AO2A SLP180 T01530011</v>
      </c>
    </row>
    <row r="1103" hidden="0">
      <c r="A1103" s="150" t="str">
        <v>2026-04-22 17:00 UTC</v>
      </c>
      <c r="B1103" s="155" t="str">
        <v>2026-04-22 17:55 UTC</v>
      </c>
      <c r="C1103" s="155" t="str">
        <v>2026-04-22 10:55 PDT</v>
      </c>
      <c r="D1103" s="155" t="str">
        <v>2026-04-22</v>
      </c>
      <c r="E1103" s="155" t="str">
        <v>April</v>
      </c>
      <c r="F1103" s="154" t="str">
        <v>Accepted</v>
      </c>
      <c r="G1103" s="155" t="str">
        <v>230</v>
      </c>
      <c r="H1103" s="153" t="n">
        <v>230</v>
      </c>
      <c r="I1103" s="155" t="str">
        <v>SW</v>
      </c>
      <c r="J1103" s="153" t="n">
        <v>50</v>
      </c>
      <c r="K1103" s="155" t="str">
        <v>NE</v>
      </c>
      <c r="L1103" s="153" t="n">
        <v>10</v>
      </c>
      <c r="M1103" s="153" t="n">
        <f>IF(F1103="Accepted",L1103*1.150779448,"")</f>
        <v>11.50779448</v>
      </c>
      <c r="N1103" s="153" t="n">
        <v>18</v>
      </c>
      <c r="O1103" s="163"/>
      <c r="P1103" s="153" t="n">
        <f>IF(F1103&lt;&gt;"Accepted","",IF(AND(N1103="",O1103=""),"",MAX(N1103,O1103)*1.150779448))</f>
        <v>20.714030064</v>
      </c>
      <c r="Q1103" s="175" t="str">
        <v>KEDW 221755Z 23010G18KT 50SM FEW050 SCT330 17/M00 A3008 RMK AO2A SLP179 T01691003 10169 20065 50002</v>
      </c>
    </row>
    <row r="1104" hidden="0">
      <c r="A1104" s="150" t="str">
        <v>2026-04-22 18:00 UTC</v>
      </c>
      <c r="B1104" s="155" t="str">
        <v>2026-04-22 18:55 UTC</v>
      </c>
      <c r="C1104" s="155" t="str">
        <v>2026-04-22 11:55 PDT</v>
      </c>
      <c r="D1104" s="155" t="str">
        <v>2026-04-22</v>
      </c>
      <c r="E1104" s="155" t="str">
        <v>April</v>
      </c>
      <c r="F1104" s="154" t="str">
        <v>Accepted</v>
      </c>
      <c r="G1104" s="155" t="str">
        <v>250</v>
      </c>
      <c r="H1104" s="153" t="n">
        <v>250</v>
      </c>
      <c r="I1104" s="155" t="str">
        <v>W</v>
      </c>
      <c r="J1104" s="153" t="n">
        <v>70</v>
      </c>
      <c r="K1104" s="155" t="str">
        <v>E</v>
      </c>
      <c r="L1104" s="153" t="n">
        <v>14</v>
      </c>
      <c r="M1104" s="153" t="n">
        <f>IF(F1104="Accepted",L1104*1.150779448,"")</f>
        <v>16.110912272</v>
      </c>
      <c r="N1104" s="153" t="n">
        <v>19</v>
      </c>
      <c r="O1104" s="163"/>
      <c r="P1104" s="153" t="n">
        <f>IF(F1104&lt;&gt;"Accepted","",IF(AND(N1104="",O1104=""),"",MAX(N1104,O1104)*1.150779448))</f>
        <v>21.864809512</v>
      </c>
      <c r="Q1104" s="175" t="str">
        <v>KEDW 221855Z 25014G19KT 90SM FEW050 FEW340 19/M01 A3006 RMK AO2A SLP170 T01861008</v>
      </c>
    </row>
    <row r="1105" hidden="0">
      <c r="A1105" s="150" t="str">
        <v>2026-04-22 19:00 UTC</v>
      </c>
      <c r="B1105" s="155" t="str">
        <v>2026-04-22 19:55 UTC</v>
      </c>
      <c r="C1105" s="155" t="str">
        <v>2026-04-22 12:55 PDT</v>
      </c>
      <c r="D1105" s="155" t="str">
        <v>2026-04-22</v>
      </c>
      <c r="E1105" s="155" t="str">
        <v>April</v>
      </c>
      <c r="F1105" s="154" t="str">
        <v>Accepted</v>
      </c>
      <c r="G1105" s="155" t="str">
        <v>280</v>
      </c>
      <c r="H1105" s="153" t="n">
        <v>280</v>
      </c>
      <c r="I1105" s="155" t="str">
        <v>W</v>
      </c>
      <c r="J1105" s="153" t="n">
        <v>100</v>
      </c>
      <c r="K1105" s="155" t="str">
        <v>E</v>
      </c>
      <c r="L1105" s="153" t="n">
        <v>13</v>
      </c>
      <c r="M1105" s="153" t="n">
        <f>IF(F1105="Accepted",L1105*1.150779448,"")</f>
        <v>14.960132824</v>
      </c>
      <c r="N1105" s="153" t="n">
        <v>17</v>
      </c>
      <c r="O1105" s="163"/>
      <c r="P1105" s="153" t="n">
        <f>IF(F1105&lt;&gt;"Accepted","",IF(AND(N1105="",O1105=""),"",MAX(N1105,O1105)*1.150779448))</f>
        <v>19.563250616</v>
      </c>
      <c r="Q1105" s="175" t="str">
        <v>KEDW 221955Z 28013G17KT 90SM FEW340 19/M02 A3004 RMK AO2A SLP165 T01941023</v>
      </c>
    </row>
    <row r="1106" hidden="0">
      <c r="A1106" s="150" t="str">
        <v>2026-04-22 20:00 UTC</v>
      </c>
      <c r="B1106" s="155" t="str">
        <v>2026-04-22 20:55 UTC</v>
      </c>
      <c r="C1106" s="155" t="str">
        <v>2026-04-22 13:55 PDT</v>
      </c>
      <c r="D1106" s="155" t="str">
        <v>2026-04-22</v>
      </c>
      <c r="E1106" s="155" t="str">
        <v>April</v>
      </c>
      <c r="F1106" s="154" t="str">
        <v>Accepted</v>
      </c>
      <c r="G1106" s="155" t="str">
        <v>260</v>
      </c>
      <c r="H1106" s="153" t="n">
        <v>260</v>
      </c>
      <c r="I1106" s="155" t="str">
        <v>W</v>
      </c>
      <c r="J1106" s="153" t="n">
        <v>80</v>
      </c>
      <c r="K1106" s="155" t="str">
        <v>E</v>
      </c>
      <c r="L1106" s="153" t="n">
        <v>13</v>
      </c>
      <c r="M1106" s="153" t="n">
        <f>IF(F1106="Accepted",L1106*1.150779448,"")</f>
        <v>14.960132824</v>
      </c>
      <c r="N1106" s="153" t="n">
        <v>23</v>
      </c>
      <c r="O1106" s="153" t="n">
        <v>29</v>
      </c>
      <c r="P1106" s="153" t="n">
        <f>IF(F1106&lt;&gt;"Accepted","",IF(AND(N1106="",O1106=""),"",MAX(N1106,O1106)*1.150779448))</f>
        <v>33.372603992</v>
      </c>
      <c r="Q1106" s="175" t="str">
        <v>KEDW 222055Z 26013G23KT 90SM FEW340 21/M03 A3003 RMK AO2A PK WND 22029/04 SLP160 T02081030 57014</v>
      </c>
    </row>
    <row r="1107" hidden="0">
      <c r="A1107" s="150" t="str">
        <v>2026-04-22 21:00 UTC</v>
      </c>
      <c r="B1107" s="155" t="str">
        <v>2026-04-22 21:55 UTC</v>
      </c>
      <c r="C1107" s="155" t="str">
        <v>2026-04-22 14:55 PDT</v>
      </c>
      <c r="D1107" s="155" t="str">
        <v>2026-04-22</v>
      </c>
      <c r="E1107" s="155" t="str">
        <v>April</v>
      </c>
      <c r="F1107" s="154" t="str">
        <v>Accepted</v>
      </c>
      <c r="G1107" s="155" t="str">
        <v>290</v>
      </c>
      <c r="H1107" s="153" t="n">
        <v>290</v>
      </c>
      <c r="I1107" s="155" t="str">
        <v>W</v>
      </c>
      <c r="J1107" s="153" t="n">
        <v>110</v>
      </c>
      <c r="K1107" s="155" t="str">
        <v>E</v>
      </c>
      <c r="L1107" s="153" t="n">
        <v>14</v>
      </c>
      <c r="M1107" s="153" t="n">
        <f>IF(F1107="Accepted",L1107*1.150779448,"")</f>
        <v>16.110912272</v>
      </c>
      <c r="N1107" s="153" t="n">
        <v>18</v>
      </c>
      <c r="O1107" s="153" t="n">
        <v>41</v>
      </c>
      <c r="P1107" s="153" t="n">
        <f>IF(F1107&lt;&gt;"Accepted","",IF(AND(N1107="",O1107=""),"",MAX(N1107,O1107)*1.150779448))</f>
        <v>47.181957368</v>
      </c>
      <c r="Q1107" s="175" t="str">
        <v>KEDW 222155Z 29014G18KT 90SM FEW060 FEW350 21/M03 A3001 RMK AO2A PK WND 24041/53 SLP153 T02051026</v>
      </c>
    </row>
    <row r="1108" hidden="0">
      <c r="A1108" s="150" t="str">
        <v>2026-04-22 22:00 UTC</v>
      </c>
      <c r="B1108" s="155" t="str">
        <v>2026-04-22 22:55 UTC</v>
      </c>
      <c r="C1108" s="155" t="str">
        <v>2026-04-22 15:55 PDT</v>
      </c>
      <c r="D1108" s="155" t="str">
        <v>2026-04-22</v>
      </c>
      <c r="E1108" s="155" t="str">
        <v>April</v>
      </c>
      <c r="F1108" s="154" t="str">
        <v>Accepted</v>
      </c>
      <c r="G1108" s="155" t="str">
        <v>280</v>
      </c>
      <c r="H1108" s="153" t="n">
        <v>280</v>
      </c>
      <c r="I1108" s="155" t="str">
        <v>W</v>
      </c>
      <c r="J1108" s="153" t="n">
        <v>100</v>
      </c>
      <c r="K1108" s="155" t="str">
        <v>E</v>
      </c>
      <c r="L1108" s="153" t="n">
        <v>15</v>
      </c>
      <c r="M1108" s="153" t="n">
        <f>IF(F1108="Accepted",L1108*1.150779448,"")</f>
        <v>17.261691719999998</v>
      </c>
      <c r="N1108" s="153" t="n">
        <v>22</v>
      </c>
      <c r="O1108" s="153" t="n">
        <v>31</v>
      </c>
      <c r="P1108" s="153" t="n">
        <f>IF(F1108&lt;&gt;"Accepted","",IF(AND(N1108="",O1108=""),"",MAX(N1108,O1108)*1.150779448))</f>
        <v>35.674162888</v>
      </c>
      <c r="Q1108" s="175" t="str">
        <v>KEDW 222255Z 28015G22KT 90SM FEW060 FEW350 21/M02 A2999 RMK AO2A PK WND 26031/27 SLP146 T02061025</v>
      </c>
    </row>
    <row r="1109" hidden="0">
      <c r="A1109" s="150" t="str">
        <v>2026-04-22 23:00 UTC</v>
      </c>
      <c r="B1109" s="155" t="str">
        <v>2026-04-22 23:55 UTC</v>
      </c>
      <c r="C1109" s="155" t="str">
        <v>2026-04-22 16:55 PDT</v>
      </c>
      <c r="D1109" s="155" t="str">
        <v>2026-04-22</v>
      </c>
      <c r="E1109" s="155" t="str">
        <v>April</v>
      </c>
      <c r="F1109" s="154" t="str">
        <v>Accepted</v>
      </c>
      <c r="G1109" s="155" t="str">
        <v>280</v>
      </c>
      <c r="H1109" s="153" t="n">
        <v>280</v>
      </c>
      <c r="I1109" s="155" t="str">
        <v>W</v>
      </c>
      <c r="J1109" s="153" t="n">
        <v>100</v>
      </c>
      <c r="K1109" s="155" t="str">
        <v>E</v>
      </c>
      <c r="L1109" s="153" t="n">
        <v>18</v>
      </c>
      <c r="M1109" s="153" t="n">
        <f>IF(F1109="Accepted",L1109*1.150779448,"")</f>
        <v>20.714030064</v>
      </c>
      <c r="N1109" s="153" t="n">
        <v>23</v>
      </c>
      <c r="O1109" s="153" t="n">
        <v>29</v>
      </c>
      <c r="P1109" s="153" t="n">
        <f>IF(F1109&lt;&gt;"Accepted","",IF(AND(N1109="",O1109=""),"",MAX(N1109,O1109)*1.150779448))</f>
        <v>33.372603992</v>
      </c>
      <c r="Q1109" s="175" t="str">
        <v>KEDW 222355Z 28018G23KT 80SM FEW060 FEW350 19/M03 A2998 RMK AO2A PK WND 25029/08 SLP144 T01941029 10211 20170 57017</v>
      </c>
    </row>
    <row r="1110" hidden="0">
      <c r="A1110" s="150" t="str">
        <v>2026-04-23 00:00 UTC</v>
      </c>
      <c r="B1110" s="155" t="str">
        <v>2026-04-23 00:55 UTC</v>
      </c>
      <c r="C1110" s="155" t="str">
        <v>2026-04-22 17:55 PDT</v>
      </c>
      <c r="D1110" s="155" t="str">
        <v>2026-04-22</v>
      </c>
      <c r="E1110" s="155" t="str">
        <v>April</v>
      </c>
      <c r="F1110" s="154" t="str">
        <v>Accepted</v>
      </c>
      <c r="G1110" s="155" t="str">
        <v>280</v>
      </c>
      <c r="H1110" s="153" t="n">
        <v>280</v>
      </c>
      <c r="I1110" s="155" t="str">
        <v>W</v>
      </c>
      <c r="J1110" s="153" t="n">
        <v>100</v>
      </c>
      <c r="K1110" s="155" t="str">
        <v>E</v>
      </c>
      <c r="L1110" s="153" t="n">
        <v>19</v>
      </c>
      <c r="M1110" s="153" t="n">
        <f>IF(F1110="Accepted",L1110*1.150779448,"")</f>
        <v>21.864809512</v>
      </c>
      <c r="N1110" s="163"/>
      <c r="O1110" s="153" t="n">
        <v>27</v>
      </c>
      <c r="P1110" s="153" t="n">
        <f>IF(F1110&lt;&gt;"Accepted","",IF(AND(N1110="",O1110=""),"",MAX(N1110,O1110)*1.150779448))</f>
        <v>31.071045096</v>
      </c>
      <c r="Q1110" s="175" t="str">
        <v>KEDW 230055Z 28019KT 80SM FEW060 FEW350 19/M02 A2998 RMK AO2A PK WND 24027/44 SLP146 T01871017</v>
      </c>
    </row>
    <row r="1111" hidden="0">
      <c r="A1111" s="150" t="str">
        <v>2026-04-23 01:00 UTC</v>
      </c>
      <c r="B1111" s="155" t="str">
        <v>2026-04-23 01:55 UTC</v>
      </c>
      <c r="C1111" s="155" t="str">
        <v>2026-04-22 18:55 PDT</v>
      </c>
      <c r="D1111" s="155" t="str">
        <v>2026-04-22</v>
      </c>
      <c r="E1111" s="155" t="str">
        <v>April</v>
      </c>
      <c r="F1111" s="154" t="str">
        <v>Accepted</v>
      </c>
      <c r="G1111" s="155" t="str">
        <v>260</v>
      </c>
      <c r="H1111" s="153" t="n">
        <v>260</v>
      </c>
      <c r="I1111" s="155" t="str">
        <v>W</v>
      </c>
      <c r="J1111" s="153" t="n">
        <v>80</v>
      </c>
      <c r="K1111" s="155" t="str">
        <v>E</v>
      </c>
      <c r="L1111" s="153" t="n">
        <v>26</v>
      </c>
      <c r="M1111" s="153" t="n">
        <f>IF(F1111="Accepted",L1111*1.150779448,"")</f>
        <v>29.920265648</v>
      </c>
      <c r="N1111" s="153" t="n">
        <v>30</v>
      </c>
      <c r="O1111" s="163"/>
      <c r="P1111" s="153" t="n">
        <f>IF(F1111&lt;&gt;"Accepted","",IF(AND(N1111="",O1111=""),"",MAX(N1111,O1111)*1.150779448))</f>
        <v>34.523383439999996</v>
      </c>
      <c r="Q1111" s="175" t="str">
        <v>KEDW 230155Z 26026G30KT 60SM FEW060 FEW350 17/M00 A2994 RMK AO2A SLP132 T01671005</v>
      </c>
    </row>
    <row r="1112" hidden="0">
      <c r="A1112" s="150" t="str">
        <v>2026-04-23 02:00 UTC</v>
      </c>
      <c r="B1112" s="155" t="str">
        <v>2026-04-23 02:55 UTC</v>
      </c>
      <c r="C1112" s="155" t="str">
        <v>2026-04-22 19:55 PDT</v>
      </c>
      <c r="D1112" s="155" t="str">
        <v>2026-04-22</v>
      </c>
      <c r="E1112" s="155" t="str">
        <v>April</v>
      </c>
      <c r="F1112" s="154" t="str">
        <v>Accepted</v>
      </c>
      <c r="G1112" s="155" t="str">
        <v>280</v>
      </c>
      <c r="H1112" s="153" t="n">
        <v>280</v>
      </c>
      <c r="I1112" s="155" t="str">
        <v>W</v>
      </c>
      <c r="J1112" s="153" t="n">
        <v>100</v>
      </c>
      <c r="K1112" s="155" t="str">
        <v>E</v>
      </c>
      <c r="L1112" s="153" t="n">
        <v>17</v>
      </c>
      <c r="M1112" s="153" t="n">
        <f>IF(F1112="Accepted",L1112*1.150779448,"")</f>
        <v>19.563250616</v>
      </c>
      <c r="N1112" s="153" t="n">
        <v>23</v>
      </c>
      <c r="O1112" s="153" t="n">
        <v>33</v>
      </c>
      <c r="P1112" s="153" t="n">
        <f>IF(F1112&lt;&gt;"Accepted","",IF(AND(N1112="",O1112=""),"",MAX(N1112,O1112)*1.150779448))</f>
        <v>37.975721784</v>
      </c>
      <c r="Q1112" s="175" t="str">
        <v>KEDW 230255Z 28017G23KT 40SM FEW060 15/01 A2999 RMK AO2A PK WND 27033/0158 SLP149 T01470005 53004</v>
      </c>
    </row>
    <row r="1113" hidden="0">
      <c r="A1113" s="150" t="str">
        <v>2026-04-23 03:00 UTC</v>
      </c>
      <c r="B1113" s="155" t="str">
        <v>2026-04-23 03:55 UTC</v>
      </c>
      <c r="C1113" s="155" t="str">
        <v>2026-04-22 20:55 PDT</v>
      </c>
      <c r="D1113" s="155" t="str">
        <v>2026-04-22</v>
      </c>
      <c r="E1113" s="155" t="str">
        <v>April</v>
      </c>
      <c r="F1113" s="154" t="str">
        <v>Accepted</v>
      </c>
      <c r="G1113" s="155" t="str">
        <v>250</v>
      </c>
      <c r="H1113" s="153" t="n">
        <v>250</v>
      </c>
      <c r="I1113" s="155" t="str">
        <v>W</v>
      </c>
      <c r="J1113" s="153" t="n">
        <v>70</v>
      </c>
      <c r="K1113" s="155" t="str">
        <v>E</v>
      </c>
      <c r="L1113" s="153" t="n">
        <v>17</v>
      </c>
      <c r="M1113" s="153" t="n">
        <f>IF(F1113="Accepted",L1113*1.150779448,"")</f>
        <v>19.563250616</v>
      </c>
      <c r="N1113" s="163"/>
      <c r="O1113" s="153" t="n">
        <v>30</v>
      </c>
      <c r="P1113" s="153" t="n">
        <f>IF(F1113&lt;&gt;"Accepted","",IF(AND(N1113="",O1113=""),"",MAX(N1113,O1113)*1.150779448))</f>
        <v>34.523383439999996</v>
      </c>
      <c r="Q1113" s="175" t="str">
        <v>KEDW 230355Z 25017KT 40SM CLR 14/00 A3000 RMK AO2A PK WND 27030/09 SLP151 T01400003</v>
      </c>
    </row>
    <row r="1114" hidden="0">
      <c r="A1114" s="150" t="str">
        <v>2026-04-23 04:00 UTC</v>
      </c>
      <c r="B1114" s="155" t="str">
        <v>2026-04-23 04:55 UTC</v>
      </c>
      <c r="C1114" s="155" t="str">
        <v>2026-04-22 21:55 PDT</v>
      </c>
      <c r="D1114" s="155" t="str">
        <v>2026-04-22</v>
      </c>
      <c r="E1114" s="155" t="str">
        <v>April</v>
      </c>
      <c r="F1114" s="154" t="str">
        <v>Accepted</v>
      </c>
      <c r="G1114" s="155" t="str">
        <v>240</v>
      </c>
      <c r="H1114" s="153" t="n">
        <v>240</v>
      </c>
      <c r="I1114" s="155" t="str">
        <v>SW</v>
      </c>
      <c r="J1114" s="153" t="n">
        <v>60</v>
      </c>
      <c r="K1114" s="155" t="str">
        <v>NE</v>
      </c>
      <c r="L1114" s="153" t="n">
        <v>12</v>
      </c>
      <c r="M1114" s="153" t="n">
        <f>IF(F1114="Accepted",L1114*1.150779448,"")</f>
        <v>13.809353376</v>
      </c>
      <c r="N1114" s="163"/>
      <c r="O1114" s="153" t="n">
        <v>27</v>
      </c>
      <c r="P1114" s="153" t="n">
        <f>IF(F1114&lt;&gt;"Accepted","",IF(AND(N1114="",O1114=""),"",MAX(N1114,O1114)*1.150779448))</f>
        <v>31.071045096</v>
      </c>
      <c r="Q1114" s="175" t="str">
        <v>KEDW 230455Z 24012KT 40SM CLR 13/01 A3002 RMK AO2A PK WND 26027/06 SLP158 T01340011</v>
      </c>
    </row>
    <row r="1115" hidden="0">
      <c r="A1115" s="150" t="str">
        <v>2026-04-23 05:00 UTC</v>
      </c>
      <c r="B1115" s="155" t="str">
        <v>2026-04-23 05:55 UTC</v>
      </c>
      <c r="C1115" s="155" t="str">
        <v>2026-04-22 22:55 PDT</v>
      </c>
      <c r="D1115" s="155" t="str">
        <v>2026-04-22</v>
      </c>
      <c r="E1115" s="155" t="str">
        <v>April</v>
      </c>
      <c r="F1115" s="154" t="str">
        <v>Accepted</v>
      </c>
      <c r="G1115" s="155" t="str">
        <v>270</v>
      </c>
      <c r="H1115" s="153" t="n">
        <v>270</v>
      </c>
      <c r="I1115" s="155" t="str">
        <v>W</v>
      </c>
      <c r="J1115" s="153" t="n">
        <v>90</v>
      </c>
      <c r="K1115" s="155" t="str">
        <v>E</v>
      </c>
      <c r="L1115" s="153" t="n">
        <v>18</v>
      </c>
      <c r="M1115" s="153" t="n">
        <f>IF(F1115="Accepted",L1115*1.150779448,"")</f>
        <v>20.714030064</v>
      </c>
      <c r="N1115" s="153" t="n">
        <v>23</v>
      </c>
      <c r="O1115" s="163"/>
      <c r="P1115" s="153" t="n">
        <f>IF(F1115&lt;&gt;"Accepted","",IF(AND(N1115="",O1115=""),"",MAX(N1115,O1115)*1.150779448))</f>
        <v>26.467927304</v>
      </c>
      <c r="Q1115" s="175" t="str">
        <v>KEDW 230555Z AUTO 27018G23KT 10SM CLR 13/02 A3000 RMK AO2 SLP150 T01330022 10194 20133 50004 $</v>
      </c>
    </row>
    <row r="1116" hidden="0">
      <c r="A1116" s="150" t="str">
        <v>2026-04-23 06:00 UTC</v>
      </c>
      <c r="B1116" s="155" t="str">
        <v>2026-04-23 06:55 UTC</v>
      </c>
      <c r="C1116" s="155" t="str">
        <v>2026-04-22 23:55 PDT</v>
      </c>
      <c r="D1116" s="155" t="str">
        <v>2026-04-22</v>
      </c>
      <c r="E1116" s="155" t="str">
        <v>April</v>
      </c>
      <c r="F1116" s="154" t="str">
        <v>Accepted</v>
      </c>
      <c r="G1116" s="155" t="str">
        <v>250</v>
      </c>
      <c r="H1116" s="153" t="n">
        <v>250</v>
      </c>
      <c r="I1116" s="155" t="str">
        <v>W</v>
      </c>
      <c r="J1116" s="153" t="n">
        <v>70</v>
      </c>
      <c r="K1116" s="155" t="str">
        <v>E</v>
      </c>
      <c r="L1116" s="153" t="n">
        <v>17</v>
      </c>
      <c r="M1116" s="153" t="n">
        <f>IF(F1116="Accepted",L1116*1.150779448,"")</f>
        <v>19.563250616</v>
      </c>
      <c r="N1116" s="153" t="n">
        <v>24</v>
      </c>
      <c r="O1116" s="153" t="n">
        <v>32</v>
      </c>
      <c r="P1116" s="153" t="n">
        <f>IF(F1116&lt;&gt;"Accepted","",IF(AND(N1116="",O1116=""),"",MAX(N1116,O1116)*1.150779448))</f>
        <v>36.824942336</v>
      </c>
      <c r="Q1116" s="175" t="str">
        <v>KEDW 230655Z AUTO 25017G24KT 10SM CLR 13/02 A3001 RMK AO2 PK WND 26032/28 SLP152 T01300016 $</v>
      </c>
    </row>
    <row r="1117" hidden="0">
      <c r="A1117" s="150" t="str">
        <v>2026-04-23 07:00 UTC</v>
      </c>
      <c r="B1117" s="155" t="str">
        <v>2026-04-23 07:55 UTC</v>
      </c>
      <c r="C1117" s="155" t="str">
        <v>2026-04-23 00:55 PDT</v>
      </c>
      <c r="D1117" s="155" t="str">
        <v>2026-04-23</v>
      </c>
      <c r="E1117" s="155" t="str">
        <v>April</v>
      </c>
      <c r="F1117" s="154" t="str">
        <v>Accepted</v>
      </c>
      <c r="G1117" s="155" t="str">
        <v>260</v>
      </c>
      <c r="H1117" s="153" t="n">
        <v>260</v>
      </c>
      <c r="I1117" s="155" t="str">
        <v>W</v>
      </c>
      <c r="J1117" s="153" t="n">
        <v>80</v>
      </c>
      <c r="K1117" s="155" t="str">
        <v>E</v>
      </c>
      <c r="L1117" s="153" t="n">
        <v>11</v>
      </c>
      <c r="M1117" s="153" t="n">
        <f>IF(F1117="Accepted",L1117*1.150779448,"")</f>
        <v>12.658573928</v>
      </c>
      <c r="N1117" s="153" t="n">
        <v>19</v>
      </c>
      <c r="O1117" s="163"/>
      <c r="P1117" s="153" t="n">
        <f>IF(F1117&lt;&gt;"Accepted","",IF(AND(N1117="",O1117=""),"",MAX(N1117,O1117)*1.150779448))</f>
        <v>21.864809512</v>
      </c>
      <c r="Q1117" s="175" t="str">
        <v>KEDW 230755Z AUTO 26011G19KT 10SM CLR 13/00 A3002 RMK AO2 SLP155 T01300004 402110065 $</v>
      </c>
    </row>
    <row r="1118" hidden="0">
      <c r="A1118" s="150" t="str">
        <v>2026-04-23 08:00 UTC</v>
      </c>
      <c r="B1118" s="155" t="str">
        <v>2026-04-23 08:55 UTC</v>
      </c>
      <c r="C1118" s="155" t="str">
        <v>2026-04-23 01:55 PDT</v>
      </c>
      <c r="D1118" s="155" t="str">
        <v>2026-04-23</v>
      </c>
      <c r="E1118" s="155" t="str">
        <v>April</v>
      </c>
      <c r="F1118" s="154" t="str">
        <v>Accepted</v>
      </c>
      <c r="G1118" s="155" t="str">
        <v>290</v>
      </c>
      <c r="H1118" s="153" t="n">
        <v>290</v>
      </c>
      <c r="I1118" s="155" t="str">
        <v>W</v>
      </c>
      <c r="J1118" s="153" t="n">
        <v>110</v>
      </c>
      <c r="K1118" s="155" t="str">
        <v>E</v>
      </c>
      <c r="L1118" s="153" t="n">
        <v>12</v>
      </c>
      <c r="M1118" s="153" t="n">
        <f>IF(F1118="Accepted",L1118*1.150779448,"")</f>
        <v>13.809353376</v>
      </c>
      <c r="N1118" s="163"/>
      <c r="O1118" s="163"/>
      <c r="P1118" s="163" t="str">
        <f>IF(F1118&lt;&gt;"Accepted","",IF(AND(N1118="",O1118=""),"",MAX(N1118,O1118)*1.150779448))</f>
      </c>
      <c r="Q1118" s="175" t="str">
        <v>KEDW 230855Z AUTO 29012KT 10SM CLR 13/M02 A2999 RMK AO2 SLP143 T01281019 58003 $</v>
      </c>
    </row>
    <row r="1119" hidden="0">
      <c r="A1119" s="150" t="str">
        <v>2026-04-23 09:00 UTC</v>
      </c>
      <c r="B1119" s="155" t="str">
        <v>2026-04-23 09:55 UTC</v>
      </c>
      <c r="C1119" s="155" t="str">
        <v>2026-04-23 02:55 PDT</v>
      </c>
      <c r="D1119" s="155" t="str">
        <v>2026-04-23</v>
      </c>
      <c r="E1119" s="155" t="str">
        <v>April</v>
      </c>
      <c r="F1119" s="154" t="str">
        <v>Accepted</v>
      </c>
      <c r="G1119" s="155" t="str">
        <v>220</v>
      </c>
      <c r="H1119" s="153" t="n">
        <v>220</v>
      </c>
      <c r="I1119" s="155" t="str">
        <v>SW</v>
      </c>
      <c r="J1119" s="153" t="n">
        <v>40</v>
      </c>
      <c r="K1119" s="155" t="str">
        <v>NE</v>
      </c>
      <c r="L1119" s="153" t="n">
        <v>6</v>
      </c>
      <c r="M1119" s="153" t="n">
        <f>IF(F1119="Accepted",L1119*1.150779448,"")</f>
        <v>6.904676688</v>
      </c>
      <c r="N1119" s="163"/>
      <c r="O1119" s="163"/>
      <c r="P1119" s="163" t="str">
        <f>IF(F1119&lt;&gt;"Accepted","",IF(AND(N1119="",O1119=""),"",MAX(N1119,O1119)*1.150779448))</f>
      </c>
      <c r="Q1119" s="175" t="str">
        <v>KEDW 230955Z AUTO 22006KT 10SM CLR 09/M00 A3000 RMK AO2 SLP150 T00941002 $</v>
      </c>
    </row>
    <row r="1120" hidden="0">
      <c r="A1120" s="150" t="str">
        <v>2026-04-23 10:00 UTC</v>
      </c>
      <c r="B1120" s="155" t="str">
        <v>2026-04-23 10:55 UTC</v>
      </c>
      <c r="C1120" s="155" t="str">
        <v>2026-04-23 03:55 PDT</v>
      </c>
      <c r="D1120" s="155" t="str">
        <v>2026-04-23</v>
      </c>
      <c r="E1120" s="155" t="str">
        <v>April</v>
      </c>
      <c r="F1120" s="154" t="str">
        <v>Accepted</v>
      </c>
      <c r="G1120" s="155" t="str">
        <v>220</v>
      </c>
      <c r="H1120" s="153" t="n">
        <v>220</v>
      </c>
      <c r="I1120" s="155" t="str">
        <v>SW</v>
      </c>
      <c r="J1120" s="153" t="n">
        <v>40</v>
      </c>
      <c r="K1120" s="155" t="str">
        <v>NE</v>
      </c>
      <c r="L1120" s="153" t="n">
        <v>5</v>
      </c>
      <c r="M1120" s="153" t="n">
        <f>IF(F1120="Accepted",L1120*1.150779448,"")</f>
        <v>5.75389724</v>
      </c>
      <c r="N1120" s="163"/>
      <c r="O1120" s="163"/>
      <c r="P1120" s="163" t="str">
        <f>IF(F1120&lt;&gt;"Accepted","",IF(AND(N1120="",O1120=""),"",MAX(N1120,O1120)*1.150779448))</f>
      </c>
      <c r="Q1120" s="175" t="str">
        <v>KEDW 231055Z AUTO 22005KT 10SM CLR 09/00 A3000 RMK AO2 SLP150 T00900002 $</v>
      </c>
    </row>
    <row r="1121" hidden="0">
      <c r="A1121" s="150" t="str">
        <v>2026-04-23 11:00 UTC</v>
      </c>
      <c r="B1121" s="155" t="str">
        <v>2026-04-23 11:55 UTC</v>
      </c>
      <c r="C1121" s="155" t="str">
        <v>2026-04-23 04:55 PDT</v>
      </c>
      <c r="D1121" s="155" t="str">
        <v>2026-04-23</v>
      </c>
      <c r="E1121" s="155" t="str">
        <v>April</v>
      </c>
      <c r="F1121" s="154" t="str">
        <v>Accepted</v>
      </c>
      <c r="G1121" s="155" t="str">
        <v>210</v>
      </c>
      <c r="H1121" s="153" t="n">
        <v>210</v>
      </c>
      <c r="I1121" s="155" t="str">
        <v>SW</v>
      </c>
      <c r="J1121" s="153" t="n">
        <v>30</v>
      </c>
      <c r="K1121" s="155" t="str">
        <v>NE</v>
      </c>
      <c r="L1121" s="153" t="n">
        <v>8</v>
      </c>
      <c r="M1121" s="153" t="n">
        <f>IF(F1121="Accepted",L1121*1.150779448,"")</f>
        <v>9.206235584</v>
      </c>
      <c r="N1121" s="163"/>
      <c r="O1121" s="163"/>
      <c r="P1121" s="163" t="str">
        <f>IF(F1121&lt;&gt;"Accepted","",IF(AND(N1121="",O1121=""),"",MAX(N1121,O1121)*1.150779448))</f>
      </c>
      <c r="Q1121" s="175" t="str">
        <v>KEDW 231155Z AUTO 21008KT 10SM CLR 09/01 A3001 RMK AO2 SLP154 T00940006 10133 20084 51006 $</v>
      </c>
    </row>
    <row r="1122" hidden="0">
      <c r="A1122" s="150" t="str">
        <v>2026-04-23 12:00 UTC</v>
      </c>
      <c r="B1122" s="155" t="str">
        <v>2026-04-23 12:55 UTC</v>
      </c>
      <c r="C1122" s="155" t="str">
        <v>2026-04-23 05:55 PDT</v>
      </c>
      <c r="D1122" s="155" t="str">
        <v>2026-04-23</v>
      </c>
      <c r="E1122" s="155" t="str">
        <v>April</v>
      </c>
      <c r="F1122" s="154" t="str">
        <v>Accepted</v>
      </c>
      <c r="G1122" s="155" t="str">
        <v>180</v>
      </c>
      <c r="H1122" s="153" t="n">
        <v>180</v>
      </c>
      <c r="I1122" s="155" t="str">
        <v>S</v>
      </c>
      <c r="J1122" s="153" t="n">
        <v>0</v>
      </c>
      <c r="K1122" s="155" t="str">
        <v>N</v>
      </c>
      <c r="L1122" s="153" t="n">
        <v>6</v>
      </c>
      <c r="M1122" s="153" t="n">
        <f>IF(F1122="Accepted",L1122*1.150779448,"")</f>
        <v>6.904676688</v>
      </c>
      <c r="N1122" s="163"/>
      <c r="O1122" s="163"/>
      <c r="P1122" s="163" t="str">
        <f>IF(F1122&lt;&gt;"Accepted","",IF(AND(N1122="",O1122=""),"",MAX(N1122,O1122)*1.150779448))</f>
      </c>
      <c r="Q1122" s="175" t="str">
        <v>KEDW 231255Z 18006KT 50SM FEW360 06/01 A3002 RMK AO2A SLP161 T00580008</v>
      </c>
    </row>
    <row r="1123" hidden="0">
      <c r="A1123" s="150" t="str">
        <v>2026-04-23 13:00 UTC</v>
      </c>
      <c r="B1123" s="155" t="str">
        <v>2026-04-23 13:55 UTC</v>
      </c>
      <c r="C1123" s="155" t="str">
        <v>2026-04-23 06:55 PDT</v>
      </c>
      <c r="D1123" s="155" t="str">
        <v>2026-04-23</v>
      </c>
      <c r="E1123" s="155" t="str">
        <v>April</v>
      </c>
      <c r="F1123" s="154" t="str">
        <v>Accepted</v>
      </c>
      <c r="G1123" s="155" t="str">
        <v>190</v>
      </c>
      <c r="H1123" s="153" t="n">
        <v>190</v>
      </c>
      <c r="I1123" s="155" t="str">
        <v>S</v>
      </c>
      <c r="J1123" s="153" t="n">
        <v>10</v>
      </c>
      <c r="K1123" s="155" t="str">
        <v>N</v>
      </c>
      <c r="L1123" s="153" t="n">
        <v>7</v>
      </c>
      <c r="M1123" s="153" t="n">
        <f>IF(F1123="Accepted",L1123*1.150779448,"")</f>
        <v>8.055456136</v>
      </c>
      <c r="N1123" s="163"/>
      <c r="O1123" s="163"/>
      <c r="P1123" s="163" t="str">
        <f>IF(F1123&lt;&gt;"Accepted","",IF(AND(N1123="",O1123=""),"",MAX(N1123,O1123)*1.150779448))</f>
      </c>
      <c r="Q1123" s="175" t="str">
        <v>KEDW 231355Z 19007KT 50SM FEW360 08/02 A3003 RMK AO2A SLP164 T00780021</v>
      </c>
    </row>
    <row r="1124" hidden="0">
      <c r="A1124" s="150" t="str">
        <v>2026-04-23 14:00 UTC</v>
      </c>
      <c r="B1124" s="155" t="str">
        <v>2026-04-23 14:55 UTC</v>
      </c>
      <c r="C1124" s="155" t="str">
        <v>2026-04-23 07:55 PDT</v>
      </c>
      <c r="D1124" s="155" t="str">
        <v>2026-04-23</v>
      </c>
      <c r="E1124" s="155" t="str">
        <v>April</v>
      </c>
      <c r="F1124" s="154" t="str">
        <v>Accepted</v>
      </c>
      <c r="G1124" s="155" t="str">
        <v>210</v>
      </c>
      <c r="H1124" s="153" t="n">
        <v>210</v>
      </c>
      <c r="I1124" s="155" t="str">
        <v>SW</v>
      </c>
      <c r="J1124" s="153" t="n">
        <v>30</v>
      </c>
      <c r="K1124" s="155" t="str">
        <v>NE</v>
      </c>
      <c r="L1124" s="153" t="n">
        <v>8</v>
      </c>
      <c r="M1124" s="153" t="n">
        <f>IF(F1124="Accepted",L1124*1.150779448,"")</f>
        <v>9.206235584</v>
      </c>
      <c r="N1124" s="163"/>
      <c r="O1124" s="163"/>
      <c r="P1124" s="163" t="str">
        <f>IF(F1124&lt;&gt;"Accepted","",IF(AND(N1124="",O1124=""),"",MAX(N1124,O1124)*1.150779448))</f>
      </c>
      <c r="Q1124" s="175" t="str">
        <v>KEDW 231455Z 21008KT 50SM FEW360 11/03 A3005 RMK AO2A SLP170 T01120032 53012</v>
      </c>
    </row>
    <row r="1125" hidden="0">
      <c r="A1125" s="150" t="str">
        <v>2026-04-23 15:00 UTC</v>
      </c>
      <c r="B1125" s="155" t="str">
        <v>2026-04-23 15:55 UTC</v>
      </c>
      <c r="C1125" s="155" t="str">
        <v>2026-04-23 08:55 PDT</v>
      </c>
      <c r="D1125" s="155" t="str">
        <v>2026-04-23</v>
      </c>
      <c r="E1125" s="155" t="str">
        <v>April</v>
      </c>
      <c r="F1125" s="154" t="str">
        <v>Accepted</v>
      </c>
      <c r="G1125" s="155" t="str">
        <v>000</v>
      </c>
      <c r="H1125" s="153" t="n">
        <v>0</v>
      </c>
      <c r="I1125" s="155" t="str">
        <v>Calm</v>
      </c>
      <c r="J1125" s="153" t="n">
        <v>180</v>
      </c>
      <c r="K1125" s="155" t="str">
        <v>Calm</v>
      </c>
      <c r="L1125" s="153" t="n">
        <v>0</v>
      </c>
      <c r="M1125" s="153" t="n">
        <f>IF(F1125="Accepted",L1125*1.150779448,"")</f>
        <v>0</v>
      </c>
      <c r="N1125" s="163"/>
      <c r="O1125" s="163"/>
      <c r="P1125" s="163" t="str">
        <f>IF(F1125&lt;&gt;"Accepted","",IF(AND(N1125="",O1125=""),"",MAX(N1125,O1125)*1.150779448))</f>
      </c>
      <c r="Q1125" s="175" t="str">
        <v>KEDW 231555Z 00000KT 60SM FEW360 14/01 A3004 RMK AO2A SLP165 T01430009</v>
      </c>
    </row>
    <row r="1126" hidden="0">
      <c r="A1126" s="150" t="str">
        <v>2026-04-23 16:00 UTC</v>
      </c>
      <c r="B1126" s="155" t="str">
        <v>2026-04-23 16:55 UTC</v>
      </c>
      <c r="C1126" s="155" t="str">
        <v>2026-04-23 09:55 PDT</v>
      </c>
      <c r="D1126" s="155" t="str">
        <v>2026-04-23</v>
      </c>
      <c r="E1126" s="155" t="str">
        <v>April</v>
      </c>
      <c r="F1126" s="154" t="str">
        <v>Accepted</v>
      </c>
      <c r="G1126" s="155" t="str">
        <v>000</v>
      </c>
      <c r="H1126" s="153" t="n">
        <v>0</v>
      </c>
      <c r="I1126" s="155" t="str">
        <v>Calm</v>
      </c>
      <c r="J1126" s="153" t="n">
        <v>180</v>
      </c>
      <c r="K1126" s="155" t="str">
        <v>Calm</v>
      </c>
      <c r="L1126" s="153" t="n">
        <v>0</v>
      </c>
      <c r="M1126" s="153" t="n">
        <f>IF(F1126="Accepted",L1126*1.150779448,"")</f>
        <v>0</v>
      </c>
      <c r="N1126" s="163"/>
      <c r="O1126" s="163"/>
      <c r="P1126" s="163" t="str">
        <f>IF(F1126&lt;&gt;"Accepted","",IF(AND(N1126="",O1126=""),"",MAX(N1126,O1126)*1.150779448))</f>
      </c>
      <c r="Q1126" s="175" t="str">
        <v>KEDW 231655Z 00000KT 90SM FEW360 16/M02 A3004 RMK AO2A SLP163 T01601016</v>
      </c>
    </row>
    <row r="1127" hidden="0">
      <c r="A1127" s="150" t="str">
        <v>2026-04-23 17:00 UTC</v>
      </c>
      <c r="B1127" s="155" t="str">
        <v>2026-04-23 17:55 UTC</v>
      </c>
      <c r="C1127" s="155" t="str">
        <v>2026-04-23 10:55 PDT</v>
      </c>
      <c r="D1127" s="155" t="str">
        <v>2026-04-23</v>
      </c>
      <c r="E1127" s="155" t="str">
        <v>April</v>
      </c>
      <c r="F1127" s="154" t="str">
        <v>Accepted</v>
      </c>
      <c r="G1127" s="155" t="str">
        <v>060</v>
      </c>
      <c r="H1127" s="153" t="n">
        <v>60</v>
      </c>
      <c r="I1127" s="155" t="str">
        <v>NE</v>
      </c>
      <c r="J1127" s="153" t="n">
        <v>240</v>
      </c>
      <c r="K1127" s="155" t="str">
        <v>SW</v>
      </c>
      <c r="L1127" s="153" t="n">
        <v>4</v>
      </c>
      <c r="M1127" s="153" t="n">
        <f>IF(F1127="Accepted",L1127*1.150779448,"")</f>
        <v>4.603117792</v>
      </c>
      <c r="N1127" s="163"/>
      <c r="O1127" s="163"/>
      <c r="P1127" s="163" t="str">
        <f>IF(F1127&lt;&gt;"Accepted","",IF(AND(N1127="",O1127=""),"",MAX(N1127,O1127)*1.150779448))</f>
      </c>
      <c r="Q1127" s="175" t="str">
        <v>KEDW 231755Z 06004KT 90SM FEW320 18/M03 A3003 RMK AO2A SLP158 T01801029 10180 20056 57005</v>
      </c>
    </row>
    <row r="1128" hidden="0">
      <c r="A1128" s="150" t="str">
        <v>2026-04-23 18:00 UTC</v>
      </c>
      <c r="B1128" s="155" t="str">
        <v>2026-04-23 18:55 UTC</v>
      </c>
      <c r="C1128" s="155" t="str">
        <v>2026-04-23 11:55 PDT</v>
      </c>
      <c r="D1128" s="155" t="str">
        <v>2026-04-23</v>
      </c>
      <c r="E1128" s="155" t="str">
        <v>April</v>
      </c>
      <c r="F1128" s="154" t="str">
        <v>Accepted</v>
      </c>
      <c r="G1128" s="155" t="str">
        <v>000</v>
      </c>
      <c r="H1128" s="153" t="n">
        <v>0</v>
      </c>
      <c r="I1128" s="155" t="str">
        <v>Calm</v>
      </c>
      <c r="J1128" s="153" t="n">
        <v>180</v>
      </c>
      <c r="K1128" s="155" t="str">
        <v>Calm</v>
      </c>
      <c r="L1128" s="153" t="n">
        <v>0</v>
      </c>
      <c r="M1128" s="153" t="n">
        <f>IF(F1128="Accepted",L1128*1.150779448,"")</f>
        <v>0</v>
      </c>
      <c r="N1128" s="163"/>
      <c r="O1128" s="163"/>
      <c r="P1128" s="163" t="str">
        <f>IF(F1128&lt;&gt;"Accepted","",IF(AND(N1128="",O1128=""),"",MAX(N1128,O1128)*1.150779448))</f>
      </c>
      <c r="Q1128" s="175" t="str">
        <v>KEDW 231855Z 00000KT 70SM FEW360 20/M05 A3001 RMK AO2A SLP150 T01971046</v>
      </c>
    </row>
    <row r="1129" hidden="0">
      <c r="A1129" s="150" t="str">
        <v>2026-04-23 19:00 UTC</v>
      </c>
      <c r="B1129" s="155" t="str">
        <v>2026-04-23 19:55 UTC</v>
      </c>
      <c r="C1129" s="155" t="str">
        <v>2026-04-23 12:55 PDT</v>
      </c>
      <c r="D1129" s="155" t="str">
        <v>2026-04-23</v>
      </c>
      <c r="E1129" s="155" t="str">
        <v>April</v>
      </c>
      <c r="F1129" s="154" t="str">
        <v>Accepted</v>
      </c>
      <c r="G1129" s="155" t="str">
        <v>000</v>
      </c>
      <c r="H1129" s="153" t="n">
        <v>0</v>
      </c>
      <c r="I1129" s="155" t="str">
        <v>Calm</v>
      </c>
      <c r="J1129" s="153" t="n">
        <v>180</v>
      </c>
      <c r="K1129" s="155" t="str">
        <v>Calm</v>
      </c>
      <c r="L1129" s="153" t="n">
        <v>0</v>
      </c>
      <c r="M1129" s="153" t="n">
        <f>IF(F1129="Accepted",L1129*1.150779448,"")</f>
        <v>0</v>
      </c>
      <c r="N1129" s="163"/>
      <c r="O1129" s="163"/>
      <c r="P1129" s="163" t="str">
        <f>IF(F1129&lt;&gt;"Accepted","",IF(AND(N1129="",O1129=""),"",MAX(N1129,O1129)*1.150779448))</f>
      </c>
      <c r="Q1129" s="175" t="str">
        <v>KEDW 231955Z 00000KT 90SM FEW360 20/M06 A2999 RMK AO2A SLP143 T02021056</v>
      </c>
    </row>
    <row r="1130" hidden="0">
      <c r="A1130" s="150" t="str">
        <v>2026-04-23 20:00 UTC</v>
      </c>
      <c r="B1130" s="155" t="str">
        <v>2026-04-23 20:55 UTC</v>
      </c>
      <c r="C1130" s="155" t="str">
        <v>2026-04-23 13:55 PDT</v>
      </c>
      <c r="D1130" s="155" t="str">
        <v>2026-04-23</v>
      </c>
      <c r="E1130" s="155" t="str">
        <v>April</v>
      </c>
      <c r="F1130" s="154" t="str">
        <v>Accepted</v>
      </c>
      <c r="G1130" s="155" t="str">
        <v>000</v>
      </c>
      <c r="H1130" s="153" t="n">
        <v>0</v>
      </c>
      <c r="I1130" s="155" t="str">
        <v>Calm</v>
      </c>
      <c r="J1130" s="153" t="n">
        <v>180</v>
      </c>
      <c r="K1130" s="155" t="str">
        <v>Calm</v>
      </c>
      <c r="L1130" s="153" t="n">
        <v>0</v>
      </c>
      <c r="M1130" s="153" t="n">
        <f>IF(F1130="Accepted",L1130*1.150779448,"")</f>
        <v>0</v>
      </c>
      <c r="N1130" s="163"/>
      <c r="O1130" s="163"/>
      <c r="P1130" s="163" t="str">
        <f>IF(F1130&lt;&gt;"Accepted","",IF(AND(N1130="",O1130=""),"",MAX(N1130,O1130)*1.150779448))</f>
      </c>
      <c r="Q1130" s="175" t="str">
        <v>KEDW 232055Z 00000KT 70SM FEW070 FEW360 22/M08 A2997 RMK AO2A SLP136 T02211076 57021</v>
      </c>
    </row>
    <row r="1131" hidden="0">
      <c r="A1131" s="150" t="str">
        <v>2026-04-23 21:00 UTC</v>
      </c>
      <c r="B1131" s="155" t="str">
        <v>2026-04-23 21:55 UTC</v>
      </c>
      <c r="C1131" s="155" t="str">
        <v>2026-04-23 14:55 PDT</v>
      </c>
      <c r="D1131" s="155" t="str">
        <v>2026-04-23</v>
      </c>
      <c r="E1131" s="155" t="str">
        <v>April</v>
      </c>
      <c r="F1131" s="154" t="str">
        <v>Accepted</v>
      </c>
      <c r="G1131" s="155" t="str">
        <v>020</v>
      </c>
      <c r="H1131" s="153" t="n">
        <v>20</v>
      </c>
      <c r="I1131" s="155" t="str">
        <v>N</v>
      </c>
      <c r="J1131" s="153" t="n">
        <v>200</v>
      </c>
      <c r="K1131" s="155" t="str">
        <v>S</v>
      </c>
      <c r="L1131" s="153" t="n">
        <v>5</v>
      </c>
      <c r="M1131" s="153" t="n">
        <f>IF(F1131="Accepted",L1131*1.150779448,"")</f>
        <v>5.75389724</v>
      </c>
      <c r="N1131" s="163"/>
      <c r="O1131" s="163"/>
      <c r="P1131" s="163" t="str">
        <f>IF(F1131&lt;&gt;"Accepted","",IF(AND(N1131="",O1131=""),"",MAX(N1131,O1131)*1.150779448))</f>
      </c>
      <c r="Q1131" s="175" t="str">
        <v>KEDW 232155Z 02005KT 90SM FEW070 FEW360 23/M09 A2994 RMK AO2A SLP128 T02271093</v>
      </c>
    </row>
    <row r="1132" hidden="0">
      <c r="A1132" s="150" t="str">
        <v>2026-04-23 22:00 UTC</v>
      </c>
      <c r="B1132" s="155" t="str">
        <v>2026-04-23 22:55 UTC</v>
      </c>
      <c r="C1132" s="155" t="str">
        <v>2026-04-23 15:55 PDT</v>
      </c>
      <c r="D1132" s="155" t="str">
        <v>2026-04-23</v>
      </c>
      <c r="E1132" s="155" t="str">
        <v>April</v>
      </c>
      <c r="F1132" s="154" t="str">
        <v>Accepted</v>
      </c>
      <c r="G1132" s="155" t="str">
        <v>000</v>
      </c>
      <c r="H1132" s="153" t="n">
        <v>0</v>
      </c>
      <c r="I1132" s="155" t="str">
        <v>Calm</v>
      </c>
      <c r="J1132" s="153" t="n">
        <v>180</v>
      </c>
      <c r="K1132" s="155" t="str">
        <v>Calm</v>
      </c>
      <c r="L1132" s="153" t="n">
        <v>0</v>
      </c>
      <c r="M1132" s="153" t="n">
        <f>IF(F1132="Accepted",L1132*1.150779448,"")</f>
        <v>0</v>
      </c>
      <c r="N1132" s="163"/>
      <c r="O1132" s="163"/>
      <c r="P1132" s="163" t="str">
        <f>IF(F1132&lt;&gt;"Accepted","",IF(AND(N1132="",O1132=""),"",MAX(N1132,O1132)*1.150779448))</f>
      </c>
      <c r="Q1132" s="175" t="str">
        <v>KEDW 232255Z 00000KT 90SM FEW070 FEW320 23/M09 A2991 RMK AO2A SLP117 T02301091</v>
      </c>
    </row>
    <row r="1133" hidden="0">
      <c r="A1133" s="150" t="str">
        <v>2026-04-23 23:00 UTC</v>
      </c>
      <c r="B1133" s="155" t="str">
        <v>2026-04-23 23:55 UTC</v>
      </c>
      <c r="C1133" s="155" t="str">
        <v>2026-04-23 16:55 PDT</v>
      </c>
      <c r="D1133" s="155" t="str">
        <v>2026-04-23</v>
      </c>
      <c r="E1133" s="155" t="str">
        <v>April</v>
      </c>
      <c r="F1133" s="154" t="str">
        <v>Accepted</v>
      </c>
      <c r="G1133" s="155" t="str">
        <v>100</v>
      </c>
      <c r="H1133" s="153" t="n">
        <v>100</v>
      </c>
      <c r="I1133" s="155" t="str">
        <v>E</v>
      </c>
      <c r="J1133" s="153" t="n">
        <v>280</v>
      </c>
      <c r="K1133" s="155" t="str">
        <v>W</v>
      </c>
      <c r="L1133" s="153" t="n">
        <v>4</v>
      </c>
      <c r="M1133" s="153" t="n">
        <f>IF(F1133="Accepted",L1133*1.150779448,"")</f>
        <v>4.603117792</v>
      </c>
      <c r="N1133" s="163"/>
      <c r="O1133" s="163"/>
      <c r="P1133" s="163" t="str">
        <f>IF(F1133&lt;&gt;"Accepted","",IF(AND(N1133="",O1133=""),"",MAX(N1133,O1133)*1.150779448))</f>
      </c>
      <c r="Q1133" s="175" t="str">
        <v>KEDW 232355Z 10004KT 70SM FEW080 SCT340 23/M10 A2989 RMK AO2A SLP110 T02331101 10236 20175 57024</v>
      </c>
    </row>
    <row r="1134" hidden="0">
      <c r="A1134" s="150" t="str">
        <v>2026-04-24 00:00 UTC</v>
      </c>
      <c r="B1134" s="155" t="str">
        <v>2026-04-24 00:55 UTC</v>
      </c>
      <c r="C1134" s="155" t="str">
        <v>2026-04-23 17:55 PDT</v>
      </c>
      <c r="D1134" s="155" t="str">
        <v>2026-04-23</v>
      </c>
      <c r="E1134" s="155" t="str">
        <v>April</v>
      </c>
      <c r="F1134" s="154" t="str">
        <v>Accepted</v>
      </c>
      <c r="G1134" s="155" t="str">
        <v>170</v>
      </c>
      <c r="H1134" s="153" t="n">
        <v>170</v>
      </c>
      <c r="I1134" s="155" t="str">
        <v>S</v>
      </c>
      <c r="J1134" s="153" t="n">
        <v>350</v>
      </c>
      <c r="K1134" s="155" t="str">
        <v>N</v>
      </c>
      <c r="L1134" s="153" t="n">
        <v>6</v>
      </c>
      <c r="M1134" s="153" t="n">
        <f>IF(F1134="Accepted",L1134*1.150779448,"")</f>
        <v>6.904676688</v>
      </c>
      <c r="N1134" s="163"/>
      <c r="O1134" s="163"/>
      <c r="P1134" s="163" t="str">
        <f>IF(F1134&lt;&gt;"Accepted","",IF(AND(N1134="",O1134=""),"",MAX(N1134,O1134)*1.150779448))</f>
      </c>
      <c r="Q1134" s="175" t="str">
        <v>KEDW 240055Z 17006KT 70SM FEW070 SCT340 24/M09 A2988 RMK AO2A SLP108 T02361086</v>
      </c>
    </row>
    <row r="1135" hidden="0">
      <c r="A1135" s="150" t="str">
        <v>2026-04-24 01:00 UTC</v>
      </c>
      <c r="B1135" s="155" t="str">
        <v>2026-04-24 01:55 UTC</v>
      </c>
      <c r="C1135" s="155" t="str">
        <v>2026-04-23 18:55 PDT</v>
      </c>
      <c r="D1135" s="155" t="str">
        <v>2026-04-23</v>
      </c>
      <c r="E1135" s="155" t="str">
        <v>April</v>
      </c>
      <c r="F1135" s="154" t="str">
        <v>Accepted</v>
      </c>
      <c r="G1135" s="155" t="str">
        <v>150</v>
      </c>
      <c r="H1135" s="153" t="n">
        <v>150</v>
      </c>
      <c r="I1135" s="155" t="str">
        <v>SE</v>
      </c>
      <c r="J1135" s="153" t="n">
        <v>330</v>
      </c>
      <c r="K1135" s="155" t="str">
        <v>NW</v>
      </c>
      <c r="L1135" s="153" t="n">
        <v>5</v>
      </c>
      <c r="M1135" s="153" t="n">
        <f>IF(F1135="Accepted",L1135*1.150779448,"")</f>
        <v>5.75389724</v>
      </c>
      <c r="N1135" s="163"/>
      <c r="O1135" s="163"/>
      <c r="P1135" s="163" t="str">
        <f>IF(F1135&lt;&gt;"Accepted","",IF(AND(N1135="",O1135=""),"",MAX(N1135,O1135)*1.150779448))</f>
      </c>
      <c r="Q1135" s="175" t="str">
        <v>KEDW 240155Z 15005KT 40SM FEW070 SCT340 23/M09 A2988 RMK AO2A SLP108 T02261094</v>
      </c>
    </row>
    <row r="1136" hidden="0">
      <c r="A1136" s="150" t="str">
        <v>2026-04-24 02:00 UTC</v>
      </c>
      <c r="B1136" s="155" t="str">
        <v>2026-04-24 02:55 UTC</v>
      </c>
      <c r="C1136" s="155" t="str">
        <v>2026-04-23 19:55 PDT</v>
      </c>
      <c r="D1136" s="155" t="str">
        <v>2026-04-23</v>
      </c>
      <c r="E1136" s="155" t="str">
        <v>April</v>
      </c>
      <c r="F1136" s="154" t="str">
        <v>Accepted</v>
      </c>
      <c r="G1136" s="155" t="str">
        <v>290</v>
      </c>
      <c r="H1136" s="153" t="n">
        <v>290</v>
      </c>
      <c r="I1136" s="155" t="str">
        <v>W</v>
      </c>
      <c r="J1136" s="153" t="n">
        <v>110</v>
      </c>
      <c r="K1136" s="155" t="str">
        <v>E</v>
      </c>
      <c r="L1136" s="153" t="n">
        <v>13</v>
      </c>
      <c r="M1136" s="153" t="n">
        <f>IF(F1136="Accepted",L1136*1.150779448,"")</f>
        <v>14.960132824</v>
      </c>
      <c r="N1136" s="163"/>
      <c r="O1136" s="163"/>
      <c r="P1136" s="163" t="str">
        <f>IF(F1136&lt;&gt;"Accepted","",IF(AND(N1136="",O1136=""),"",MAX(N1136,O1136)*1.150779448))</f>
      </c>
      <c r="Q1136" s="175" t="str">
        <v>KEDW 240255Z 29013KT 40SM FEW340 20/01 A2988 RMK AO2A SLP107 T01950010 55002</v>
      </c>
    </row>
    <row r="1137" hidden="0">
      <c r="A1137" s="150" t="str">
        <v>2026-04-24 03:00 UTC</v>
      </c>
      <c r="B1137" s="155" t="str">
        <v>2026-04-24 03:55 UTC</v>
      </c>
      <c r="C1137" s="155" t="str">
        <v>2026-04-23 20:55 PDT</v>
      </c>
      <c r="D1137" s="155" t="str">
        <v>2026-04-23</v>
      </c>
      <c r="E1137" s="155" t="str">
        <v>April</v>
      </c>
      <c r="F1137" s="154" t="str">
        <v>Accepted</v>
      </c>
      <c r="G1137" s="155" t="str">
        <v>250</v>
      </c>
      <c r="H1137" s="153" t="n">
        <v>250</v>
      </c>
      <c r="I1137" s="155" t="str">
        <v>W</v>
      </c>
      <c r="J1137" s="153" t="n">
        <v>70</v>
      </c>
      <c r="K1137" s="155" t="str">
        <v>E</v>
      </c>
      <c r="L1137" s="153" t="n">
        <v>9</v>
      </c>
      <c r="M1137" s="153" t="n">
        <f>IF(F1137="Accepted",L1137*1.150779448,"")</f>
        <v>10.357015032</v>
      </c>
      <c r="N1137" s="163"/>
      <c r="O1137" s="163"/>
      <c r="P1137" s="163" t="str">
        <f>IF(F1137&lt;&gt;"Accepted","",IF(AND(N1137="",O1137=""),"",MAX(N1137,O1137)*1.150779448))</f>
      </c>
      <c r="Q1137" s="175" t="str">
        <v>KEDW 240355Z 25009KT 40SM FEW290 FEW340 17/01 A2991 RMK AO2A SLP117 T01690009</v>
      </c>
    </row>
    <row r="1138" hidden="0">
      <c r="A1138" s="150" t="str">
        <v>2026-04-24 04:00 UTC</v>
      </c>
      <c r="B1138" s="155" t="str">
        <v>2026-04-24 04:55 UTC</v>
      </c>
      <c r="C1138" s="155" t="str">
        <v>2026-04-23 21:55 PDT</v>
      </c>
      <c r="D1138" s="155" t="str">
        <v>2026-04-23</v>
      </c>
      <c r="E1138" s="155" t="str">
        <v>April</v>
      </c>
      <c r="F1138" s="154" t="str">
        <v>Accepted</v>
      </c>
      <c r="G1138" s="155" t="str">
        <v>200</v>
      </c>
      <c r="H1138" s="153" t="n">
        <v>200</v>
      </c>
      <c r="I1138" s="155" t="str">
        <v>S</v>
      </c>
      <c r="J1138" s="153" t="n">
        <v>20</v>
      </c>
      <c r="K1138" s="155" t="str">
        <v>N</v>
      </c>
      <c r="L1138" s="153" t="n">
        <v>8</v>
      </c>
      <c r="M1138" s="153" t="n">
        <f>IF(F1138="Accepted",L1138*1.150779448,"")</f>
        <v>9.206235584</v>
      </c>
      <c r="N1138" s="163"/>
      <c r="O1138" s="163"/>
      <c r="P1138" s="163" t="str">
        <f>IF(F1138&lt;&gt;"Accepted","",IF(AND(N1138="",O1138=""),"",MAX(N1138,O1138)*1.150779448))</f>
      </c>
      <c r="Q1138" s="175" t="str">
        <v>KEDW 240455Z 20008KT 40SM FEW250 FEW350 16/01 A2993 RMK AO2A SLP124 T01560013</v>
      </c>
    </row>
    <row r="1139" hidden="0">
      <c r="A1139" s="150" t="str">
        <v>2026-04-24 05:00 UTC</v>
      </c>
      <c r="B1139" s="155" t="str">
        <v>2026-04-24 05:55 UTC</v>
      </c>
      <c r="C1139" s="155" t="str">
        <v>2026-04-23 22:55 PDT</v>
      </c>
      <c r="D1139" s="155" t="str">
        <v>2026-04-23</v>
      </c>
      <c r="E1139" s="155" t="str">
        <v>April</v>
      </c>
      <c r="F1139" s="154" t="str">
        <v>Accepted</v>
      </c>
      <c r="G1139" s="155" t="str">
        <v>200</v>
      </c>
      <c r="H1139" s="153" t="n">
        <v>200</v>
      </c>
      <c r="I1139" s="155" t="str">
        <v>S</v>
      </c>
      <c r="J1139" s="153" t="n">
        <v>20</v>
      </c>
      <c r="K1139" s="155" t="str">
        <v>N</v>
      </c>
      <c r="L1139" s="153" t="n">
        <v>7</v>
      </c>
      <c r="M1139" s="153" t="n">
        <f>IF(F1139="Accepted",L1139*1.150779448,"")</f>
        <v>8.055456136</v>
      </c>
      <c r="N1139" s="163"/>
      <c r="O1139" s="163"/>
      <c r="P1139" s="163" t="str">
        <f>IF(F1139&lt;&gt;"Accepted","",IF(AND(N1139="",O1139=""),"",MAX(N1139,O1139)*1.150779448))</f>
      </c>
      <c r="Q1139" s="175" t="str">
        <v>KEDW 240555Z AUTO 20007KT 10SM CLR 14/01 A2993 RMK AO2 SLP124 T01350012 10238 20135 51014 $</v>
      </c>
    </row>
    <row r="1140" hidden="0">
      <c r="A1140" s="150" t="str">
        <v>2026-04-24 06:00 UTC</v>
      </c>
      <c r="B1140" s="155" t="str">
        <v>2026-04-24 06:55 UTC</v>
      </c>
      <c r="C1140" s="155" t="str">
        <v>2026-04-23 23:55 PDT</v>
      </c>
      <c r="D1140" s="155" t="str">
        <v>2026-04-23</v>
      </c>
      <c r="E1140" s="155" t="str">
        <v>April</v>
      </c>
      <c r="F1140" s="154" t="str">
        <v>Accepted</v>
      </c>
      <c r="G1140" s="155" t="str">
        <v>220</v>
      </c>
      <c r="H1140" s="153" t="n">
        <v>220</v>
      </c>
      <c r="I1140" s="155" t="str">
        <v>SW</v>
      </c>
      <c r="J1140" s="153" t="n">
        <v>40</v>
      </c>
      <c r="K1140" s="155" t="str">
        <v>NE</v>
      </c>
      <c r="L1140" s="153" t="n">
        <v>7</v>
      </c>
      <c r="M1140" s="153" t="n">
        <f>IF(F1140="Accepted",L1140*1.150779448,"")</f>
        <v>8.055456136</v>
      </c>
      <c r="N1140" s="163"/>
      <c r="O1140" s="163"/>
      <c r="P1140" s="163" t="str">
        <f>IF(F1140&lt;&gt;"Accepted","",IF(AND(N1140="",O1140=""),"",MAX(N1140,O1140)*1.150779448))</f>
      </c>
      <c r="Q1140" s="175" t="str">
        <v>KEDW 240655Z AUTO 22007KT 10SM CLR 12/01 A2992 RMK AO2 SLP121 T01190012 $</v>
      </c>
    </row>
    <row r="1141" hidden="0">
      <c r="A1141" s="150" t="str">
        <v>2026-04-24 07:00 UTC</v>
      </c>
      <c r="B1141" s="155" t="str">
        <v>2026-04-24 07:55 UTC</v>
      </c>
      <c r="C1141" s="155" t="str">
        <v>2026-04-24 00:55 PDT</v>
      </c>
      <c r="D1141" s="155" t="str">
        <v>2026-04-24</v>
      </c>
      <c r="E1141" s="155" t="str">
        <v>April</v>
      </c>
      <c r="F1141" s="154" t="str">
        <v>Accepted</v>
      </c>
      <c r="G1141" s="155" t="str">
        <v>220</v>
      </c>
      <c r="H1141" s="153" t="n">
        <v>220</v>
      </c>
      <c r="I1141" s="155" t="str">
        <v>SW</v>
      </c>
      <c r="J1141" s="153" t="n">
        <v>40</v>
      </c>
      <c r="K1141" s="155" t="str">
        <v>NE</v>
      </c>
      <c r="L1141" s="153" t="n">
        <v>7</v>
      </c>
      <c r="M1141" s="153" t="n">
        <f>IF(F1141="Accepted",L1141*1.150779448,"")</f>
        <v>8.055456136</v>
      </c>
      <c r="N1141" s="163"/>
      <c r="O1141" s="163"/>
      <c r="P1141" s="163" t="str">
        <f>IF(F1141&lt;&gt;"Accepted","",IF(AND(N1141="",O1141=""),"",MAX(N1141,O1141)*1.150779448))</f>
      </c>
      <c r="Q1141" s="175" t="str">
        <v>KEDW 240755Z AUTO 22007KT 10SM CLR 11/01 A2992 RMK AO2 SLP121 T01100012 402380056 $</v>
      </c>
    </row>
    <row r="1142" hidden="0">
      <c r="A1142" s="150" t="str">
        <v>2026-04-24 08:00 UTC</v>
      </c>
      <c r="B1142" s="155" t="str">
        <v>2026-04-24 08:55 UTC</v>
      </c>
      <c r="C1142" s="155" t="str">
        <v>2026-04-24 01:55 PDT</v>
      </c>
      <c r="D1142" s="155" t="str">
        <v>2026-04-24</v>
      </c>
      <c r="E1142" s="155" t="str">
        <v>April</v>
      </c>
      <c r="F1142" s="154" t="str">
        <v>Accepted</v>
      </c>
      <c r="G1142" s="155" t="str">
        <v>190</v>
      </c>
      <c r="H1142" s="153" t="n">
        <v>190</v>
      </c>
      <c r="I1142" s="155" t="str">
        <v>S</v>
      </c>
      <c r="J1142" s="153" t="n">
        <v>10</v>
      </c>
      <c r="K1142" s="155" t="str">
        <v>N</v>
      </c>
      <c r="L1142" s="153" t="n">
        <v>5</v>
      </c>
      <c r="M1142" s="153" t="n">
        <f>IF(F1142="Accepted",L1142*1.150779448,"")</f>
        <v>5.75389724</v>
      </c>
      <c r="N1142" s="163"/>
      <c r="O1142" s="163"/>
      <c r="P1142" s="163" t="str">
        <f>IF(F1142&lt;&gt;"Accepted","",IF(AND(N1142="",O1142=""),"",MAX(N1142,O1142)*1.150779448))</f>
      </c>
      <c r="Q1142" s="175" t="str">
        <v>KEDW 240855Z AUTO 19005KT 10SM CLR 09/01 A2990 RMK AO2 SLP114 T00930007 58008 $</v>
      </c>
    </row>
    <row r="1143" hidden="0">
      <c r="A1143" s="150" t="str">
        <v>2026-04-24 09:00 UTC</v>
      </c>
      <c r="B1143" s="155" t="str">
        <v>2026-04-24 09:55 UTC</v>
      </c>
      <c r="C1143" s="155" t="str">
        <v>2026-04-24 02:55 PDT</v>
      </c>
      <c r="D1143" s="155" t="str">
        <v>2026-04-24</v>
      </c>
      <c r="E1143" s="155" t="str">
        <v>April</v>
      </c>
      <c r="F1143" s="154" t="str">
        <v>Accepted</v>
      </c>
      <c r="G1143" s="155" t="str">
        <v>220</v>
      </c>
      <c r="H1143" s="153" t="n">
        <v>220</v>
      </c>
      <c r="I1143" s="155" t="str">
        <v>SW</v>
      </c>
      <c r="J1143" s="153" t="n">
        <v>40</v>
      </c>
      <c r="K1143" s="155" t="str">
        <v>NE</v>
      </c>
      <c r="L1143" s="153" t="n">
        <v>8</v>
      </c>
      <c r="M1143" s="153" t="n">
        <f>IF(F1143="Accepted",L1143*1.150779448,"")</f>
        <v>9.206235584</v>
      </c>
      <c r="N1143" s="163"/>
      <c r="O1143" s="163"/>
      <c r="P1143" s="163" t="str">
        <f>IF(F1143&lt;&gt;"Accepted","",IF(AND(N1143="",O1143=""),"",MAX(N1143,O1143)*1.150779448))</f>
      </c>
      <c r="Q1143" s="175" t="str">
        <v>KEDW 240955Z AUTO 22008KT 10SM CLR 09/00 A2989 RMK AO2 SLP110 T00940000 $</v>
      </c>
    </row>
    <row r="1144" hidden="0">
      <c r="A1144" s="150" t="str">
        <v>2026-04-24 10:00 UTC</v>
      </c>
      <c r="B1144" s="155" t="str">
        <v>2026-04-24 10:55 UTC</v>
      </c>
      <c r="C1144" s="155" t="str">
        <v>2026-04-24 03:55 PDT</v>
      </c>
      <c r="D1144" s="155" t="str">
        <v>2026-04-24</v>
      </c>
      <c r="E1144" s="155" t="str">
        <v>April</v>
      </c>
      <c r="F1144" s="154" t="str">
        <v>Accepted</v>
      </c>
      <c r="G1144" s="155" t="str">
        <v>230</v>
      </c>
      <c r="H1144" s="153" t="n">
        <v>230</v>
      </c>
      <c r="I1144" s="155" t="str">
        <v>SW</v>
      </c>
      <c r="J1144" s="153" t="n">
        <v>50</v>
      </c>
      <c r="K1144" s="155" t="str">
        <v>NE</v>
      </c>
      <c r="L1144" s="153" t="n">
        <v>3</v>
      </c>
      <c r="M1144" s="153" t="n">
        <f>IF(F1144="Accepted",L1144*1.150779448,"")</f>
        <v>3.452338344</v>
      </c>
      <c r="N1144" s="163"/>
      <c r="O1144" s="163"/>
      <c r="P1144" s="163" t="str">
        <f>IF(F1144&lt;&gt;"Accepted","",IF(AND(N1144="",O1144=""),"",MAX(N1144,O1144)*1.150779448))</f>
      </c>
      <c r="Q1144" s="175" t="str">
        <v>KEDW 241055Z AUTO 23003KT 10SM CLR 08/M01 A2988 RMK AO2 SLP108 T00781007 $</v>
      </c>
    </row>
    <row r="1145" hidden="0">
      <c r="A1145" s="150" t="str">
        <v>2026-04-24 11:00 UTC</v>
      </c>
      <c r="B1145" s="155" t="str">
        <v>2026-04-24 11:55 UTC</v>
      </c>
      <c r="C1145" s="155" t="str">
        <v>2026-04-24 04:55 PDT</v>
      </c>
      <c r="D1145" s="155" t="str">
        <v>2026-04-24</v>
      </c>
      <c r="E1145" s="155" t="str">
        <v>April</v>
      </c>
      <c r="F1145" s="154" t="str">
        <v>Accepted</v>
      </c>
      <c r="G1145" s="155" t="str">
        <v>230</v>
      </c>
      <c r="H1145" s="153" t="n">
        <v>230</v>
      </c>
      <c r="I1145" s="155" t="str">
        <v>SW</v>
      </c>
      <c r="J1145" s="153" t="n">
        <v>50</v>
      </c>
      <c r="K1145" s="155" t="str">
        <v>NE</v>
      </c>
      <c r="L1145" s="153" t="n">
        <v>8</v>
      </c>
      <c r="M1145" s="153" t="n">
        <f>IF(F1145="Accepted",L1145*1.150779448,"")</f>
        <v>9.206235584</v>
      </c>
      <c r="N1145" s="163"/>
      <c r="O1145" s="163"/>
      <c r="P1145" s="163" t="str">
        <f>IF(F1145&lt;&gt;"Accepted","",IF(AND(N1145="",O1145=""),"",MAX(N1145,O1145)*1.150779448))</f>
      </c>
      <c r="Q1145" s="175" t="str">
        <v>KEDW 241155Z AUTO 23008KT 10SM CLR 09/M01 A2987 RMK AO2 SLP103 T00861015 10138 20068 57009 $</v>
      </c>
    </row>
    <row r="1146" hidden="0">
      <c r="A1146" s="150" t="str">
        <v>2026-04-24 12:00 UTC</v>
      </c>
      <c r="B1146" s="155" t="str">
        <v>2026-04-24 12:55 UTC</v>
      </c>
      <c r="C1146" s="155" t="str">
        <v>2026-04-24 05:55 PDT</v>
      </c>
      <c r="D1146" s="155" t="str">
        <v>2026-04-24</v>
      </c>
      <c r="E1146" s="155" t="str">
        <v>April</v>
      </c>
      <c r="F1146" s="154" t="str">
        <v>Accepted</v>
      </c>
      <c r="G1146" s="155" t="str">
        <v>000</v>
      </c>
      <c r="H1146" s="153" t="n">
        <v>0</v>
      </c>
      <c r="I1146" s="155" t="str">
        <v>Calm</v>
      </c>
      <c r="J1146" s="153" t="n">
        <v>180</v>
      </c>
      <c r="K1146" s="155" t="str">
        <v>Calm</v>
      </c>
      <c r="L1146" s="153" t="n">
        <v>0</v>
      </c>
      <c r="M1146" s="153" t="n">
        <f>IF(F1146="Accepted",L1146*1.150779448,"")</f>
        <v>0</v>
      </c>
      <c r="N1146" s="163"/>
      <c r="O1146" s="163"/>
      <c r="P1146" s="163" t="str">
        <f>IF(F1146&lt;&gt;"Accepted","",IF(AND(N1146="",O1146=""),"",MAX(N1146,O1146)*1.150779448))</f>
      </c>
      <c r="Q1146" s="175" t="str">
        <v>KEDW 241255Z 00000KT 90SM FEW160 FEW250 06/M02 A2988 RMK AO2A SLP108 T00551019</v>
      </c>
    </row>
    <row r="1147" hidden="0">
      <c r="A1147" s="150" t="str">
        <v>2026-04-24 13:00 UTC</v>
      </c>
      <c r="B1147" s="155" t="str">
        <v>2026-04-24 13:55 UTC</v>
      </c>
      <c r="C1147" s="155" t="str">
        <v>2026-04-24 06:55 PDT</v>
      </c>
      <c r="D1147" s="155" t="str">
        <v>2026-04-24</v>
      </c>
      <c r="E1147" s="155" t="str">
        <v>April</v>
      </c>
      <c r="F1147" s="154" t="str">
        <v>Accepted</v>
      </c>
      <c r="G1147" s="155" t="str">
        <v>200</v>
      </c>
      <c r="H1147" s="153" t="n">
        <v>200</v>
      </c>
      <c r="I1147" s="155" t="str">
        <v>S</v>
      </c>
      <c r="J1147" s="153" t="n">
        <v>20</v>
      </c>
      <c r="K1147" s="155" t="str">
        <v>N</v>
      </c>
      <c r="L1147" s="153" t="n">
        <v>5</v>
      </c>
      <c r="M1147" s="153" t="n">
        <f>IF(F1147="Accepted",L1147*1.150779448,"")</f>
        <v>5.75389724</v>
      </c>
      <c r="N1147" s="163"/>
      <c r="O1147" s="163"/>
      <c r="P1147" s="163" t="str">
        <f>IF(F1147&lt;&gt;"Accepted","",IF(AND(N1147="",O1147=""),"",MAX(N1147,O1147)*1.150779448))</f>
      </c>
      <c r="Q1147" s="175" t="str">
        <v>KEDW 241355Z 20005KT 90SM FEW160 SCT260 09/M01 A2988 RMK AO2A SLP107 T00871014</v>
      </c>
    </row>
    <row r="1148" hidden="0">
      <c r="A1148" s="150" t="str">
        <v>2026-04-24 14:00 UTC</v>
      </c>
      <c r="B1148" s="155" t="str">
        <v>2026-04-24 14:55 UTC</v>
      </c>
      <c r="C1148" s="155" t="str">
        <v>2026-04-24 07:55 PDT</v>
      </c>
      <c r="D1148" s="155" t="str">
        <v>2026-04-24</v>
      </c>
      <c r="E1148" s="155" t="str">
        <v>April</v>
      </c>
      <c r="F1148" s="154" t="str">
        <v>Accepted</v>
      </c>
      <c r="G1148" s="155" t="str">
        <v>000</v>
      </c>
      <c r="H1148" s="153" t="n">
        <v>0</v>
      </c>
      <c r="I1148" s="155" t="str">
        <v>Calm</v>
      </c>
      <c r="J1148" s="153" t="n">
        <v>180</v>
      </c>
      <c r="K1148" s="155" t="str">
        <v>Calm</v>
      </c>
      <c r="L1148" s="153" t="n">
        <v>0</v>
      </c>
      <c r="M1148" s="153" t="n">
        <f>IF(F1148="Accepted",L1148*1.150779448,"")</f>
        <v>0</v>
      </c>
      <c r="N1148" s="163"/>
      <c r="O1148" s="163"/>
      <c r="P1148" s="163" t="str">
        <f>IF(F1148&lt;&gt;"Accepted","",IF(AND(N1148="",O1148=""),"",MAX(N1148,O1148)*1.150779448))</f>
      </c>
      <c r="Q1148" s="175" t="str">
        <v>KEDW 241455Z AUTO 00000KT 10SM CLR 11/M01 A2989 RMK AO2 SLP112 T01121012 52005 $</v>
      </c>
    </row>
    <row r="1149" hidden="0">
      <c r="A1149" s="150" t="str">
        <v>2026-04-24 15:00 UTC</v>
      </c>
      <c r="B1149" s="155" t="str">
        <v>2026-04-24 15:55 UTC</v>
      </c>
      <c r="C1149" s="155" t="str">
        <v>2026-04-24 08:55 PDT</v>
      </c>
      <c r="D1149" s="155" t="str">
        <v>2026-04-24</v>
      </c>
      <c r="E1149" s="155" t="str">
        <v>April</v>
      </c>
      <c r="F1149" s="154" t="str">
        <v>Accepted</v>
      </c>
      <c r="G1149" s="155" t="str">
        <v>230</v>
      </c>
      <c r="H1149" s="153" t="n">
        <v>230</v>
      </c>
      <c r="I1149" s="155" t="str">
        <v>SW</v>
      </c>
      <c r="J1149" s="153" t="n">
        <v>50</v>
      </c>
      <c r="K1149" s="155" t="str">
        <v>NE</v>
      </c>
      <c r="L1149" s="153" t="n">
        <v>11</v>
      </c>
      <c r="M1149" s="153" t="n">
        <f>IF(F1149="Accepted",L1149*1.150779448,"")</f>
        <v>12.658573928</v>
      </c>
      <c r="N1149" s="163"/>
      <c r="O1149" s="163"/>
      <c r="P1149" s="163" t="str">
        <f>IF(F1149&lt;&gt;"Accepted","",IF(AND(N1149="",O1149=""),"",MAX(N1149,O1149)*1.150779448))</f>
      </c>
      <c r="Q1149" s="175" t="str">
        <v>KEDW 241555Z 23011KT 90SM FEW160 SCT260 18/M04 A2988 RMK AO2A SLP105 T01761038</v>
      </c>
    </row>
    <row r="1150" hidden="0">
      <c r="A1150" s="150" t="str">
        <v>2026-04-24 16:00 UTC</v>
      </c>
      <c r="B1150" s="155" t="str">
        <v>2026-04-24 16:55 UTC</v>
      </c>
      <c r="C1150" s="155" t="str">
        <v>2026-04-24 09:55 PDT</v>
      </c>
      <c r="D1150" s="155" t="str">
        <v>2026-04-24</v>
      </c>
      <c r="E1150" s="155" t="str">
        <v>April</v>
      </c>
      <c r="F1150" s="154" t="str">
        <v>Accepted</v>
      </c>
      <c r="G1150" s="155" t="str">
        <v>240</v>
      </c>
      <c r="H1150" s="153" t="n">
        <v>240</v>
      </c>
      <c r="I1150" s="155" t="str">
        <v>SW</v>
      </c>
      <c r="J1150" s="153" t="n">
        <v>60</v>
      </c>
      <c r="K1150" s="155" t="str">
        <v>NE</v>
      </c>
      <c r="L1150" s="153" t="n">
        <v>13</v>
      </c>
      <c r="M1150" s="153" t="n">
        <f>IF(F1150="Accepted",L1150*1.150779448,"")</f>
        <v>14.960132824</v>
      </c>
      <c r="N1150" s="163"/>
      <c r="O1150" s="163"/>
      <c r="P1150" s="163" t="str">
        <f>IF(F1150&lt;&gt;"Accepted","",IF(AND(N1150="",O1150=""),"",MAX(N1150,O1150)*1.150779448))</f>
      </c>
      <c r="Q1150" s="175" t="str">
        <v>KEDW 241655Z 24013KT 90SM FEW150 SCT260 20/M03 A2987 RMK AO2A SLP101 T02011029</v>
      </c>
    </row>
    <row r="1151" hidden="0">
      <c r="A1151" s="150" t="str">
        <v>2026-04-24 17:00 UTC</v>
      </c>
      <c r="B1151" s="155" t="str">
        <v>2026-04-24 17:55 UTC</v>
      </c>
      <c r="C1151" s="155" t="str">
        <v>2026-04-24 10:55 PDT</v>
      </c>
      <c r="D1151" s="155" t="str">
        <v>2026-04-24</v>
      </c>
      <c r="E1151" s="155" t="str">
        <v>April</v>
      </c>
      <c r="F1151" s="154" t="str">
        <v>Accepted</v>
      </c>
      <c r="G1151" s="155" t="str">
        <v>240</v>
      </c>
      <c r="H1151" s="153" t="n">
        <v>240</v>
      </c>
      <c r="I1151" s="155" t="str">
        <v>SW</v>
      </c>
      <c r="J1151" s="153" t="n">
        <v>60</v>
      </c>
      <c r="K1151" s="155" t="str">
        <v>NE</v>
      </c>
      <c r="L1151" s="153" t="n">
        <v>12</v>
      </c>
      <c r="M1151" s="153" t="n">
        <f>IF(F1151="Accepted",L1151*1.150779448,"")</f>
        <v>13.809353376</v>
      </c>
      <c r="N1151" s="163"/>
      <c r="O1151" s="163"/>
      <c r="P1151" s="163" t="str">
        <f>IF(F1151&lt;&gt;"Accepted","",IF(AND(N1151="",O1151=""),"",MAX(N1151,O1151)*1.150779448))</f>
      </c>
      <c r="Q1151" s="175" t="str">
        <v>KEDW 241755Z 24012KT 80SM FEW150 SCT260 22/M02 A2987 RMK AO2A SLP101 T02231025 10223 20055 57007</v>
      </c>
    </row>
    <row r="1152" hidden="0">
      <c r="A1152" s="150" t="str">
        <v>2026-04-24 18:00 UTC</v>
      </c>
      <c r="B1152" s="155" t="str">
        <v>2026-04-24 18:55 UTC</v>
      </c>
      <c r="C1152" s="155" t="str">
        <v>2026-04-24 11:55 PDT</v>
      </c>
      <c r="D1152" s="155" t="str">
        <v>2026-04-24</v>
      </c>
      <c r="E1152" s="155" t="str">
        <v>April</v>
      </c>
      <c r="F1152" s="154" t="str">
        <v>Accepted</v>
      </c>
      <c r="G1152" s="155" t="str">
        <v>230</v>
      </c>
      <c r="H1152" s="153" t="n">
        <v>230</v>
      </c>
      <c r="I1152" s="155" t="str">
        <v>SW</v>
      </c>
      <c r="J1152" s="153" t="n">
        <v>50</v>
      </c>
      <c r="K1152" s="155" t="str">
        <v>NE</v>
      </c>
      <c r="L1152" s="153" t="n">
        <v>16</v>
      </c>
      <c r="M1152" s="153" t="n">
        <f>IF(F1152="Accepted",L1152*1.150779448,"")</f>
        <v>18.412471168</v>
      </c>
      <c r="N1152" s="153" t="n">
        <v>18</v>
      </c>
      <c r="O1152" s="163"/>
      <c r="P1152" s="153" t="n">
        <f>IF(F1152&lt;&gt;"Accepted","",IF(AND(N1152="",O1152=""),"",MAX(N1152,O1152)*1.150779448))</f>
        <v>20.714030064</v>
      </c>
      <c r="Q1152" s="175" t="str">
        <v>KEDW 241855Z 23016G18KT 90SM FEW160 SCT300 24/M03 A2984 RMK AO2A SLP090 T02401034</v>
      </c>
    </row>
    <row r="1153" hidden="0">
      <c r="A1153" s="150" t="str">
        <v>2026-04-24 19:00 UTC</v>
      </c>
      <c r="B1153" s="155" t="str">
        <v>2026-04-24 19:55 UTC</v>
      </c>
      <c r="C1153" s="155" t="str">
        <v>2026-04-24 12:55 PDT</v>
      </c>
      <c r="D1153" s="155" t="str">
        <v>2026-04-24</v>
      </c>
      <c r="E1153" s="155" t="str">
        <v>April</v>
      </c>
      <c r="F1153" s="154" t="str">
        <v>Accepted</v>
      </c>
      <c r="G1153" s="155" t="str">
        <v>240</v>
      </c>
      <c r="H1153" s="153" t="n">
        <v>240</v>
      </c>
      <c r="I1153" s="155" t="str">
        <v>SW</v>
      </c>
      <c r="J1153" s="153" t="n">
        <v>60</v>
      </c>
      <c r="K1153" s="155" t="str">
        <v>NE</v>
      </c>
      <c r="L1153" s="153" t="n">
        <v>12</v>
      </c>
      <c r="M1153" s="153" t="n">
        <f>IF(F1153="Accepted",L1153*1.150779448,"")</f>
        <v>13.809353376</v>
      </c>
      <c r="N1153" s="153" t="n">
        <v>20</v>
      </c>
      <c r="O1153" s="163"/>
      <c r="P1153" s="153" t="n">
        <f>IF(F1153&lt;&gt;"Accepted","",IF(AND(N1153="",O1153=""),"",MAX(N1153,O1153)*1.150779448))</f>
        <v>23.01558896</v>
      </c>
      <c r="Q1153" s="175" t="str">
        <v>KEDW 241955Z 24012G20KT 80SM SCT150 SCT260 25/M06 A2982 RMK AO2A SLP083 T02521062</v>
      </c>
    </row>
    <row r="1154" hidden="0">
      <c r="A1154" s="150" t="str">
        <v>2026-04-24 20:00 UTC</v>
      </c>
      <c r="B1154" s="155" t="str">
        <v>2026-04-24 20:55 UTC</v>
      </c>
      <c r="C1154" s="155" t="str">
        <v>2026-04-24 13:55 PDT</v>
      </c>
      <c r="D1154" s="155" t="str">
        <v>2026-04-24</v>
      </c>
      <c r="E1154" s="155" t="str">
        <v>April</v>
      </c>
      <c r="F1154" s="154" t="str">
        <v>Accepted</v>
      </c>
      <c r="G1154" s="155" t="str">
        <v>240</v>
      </c>
      <c r="H1154" s="153" t="n">
        <v>240</v>
      </c>
      <c r="I1154" s="155" t="str">
        <v>SW</v>
      </c>
      <c r="J1154" s="153" t="n">
        <v>60</v>
      </c>
      <c r="K1154" s="155" t="str">
        <v>NE</v>
      </c>
      <c r="L1154" s="153" t="n">
        <v>14</v>
      </c>
      <c r="M1154" s="153" t="n">
        <f>IF(F1154="Accepted",L1154*1.150779448,"")</f>
        <v>16.110912272</v>
      </c>
      <c r="N1154" s="153" t="n">
        <v>21</v>
      </c>
      <c r="O1154" s="163"/>
      <c r="P1154" s="153" t="n">
        <f>IF(F1154&lt;&gt;"Accepted","",IF(AND(N1154="",O1154=""),"",MAX(N1154,O1154)*1.150779448))</f>
        <v>24.166368408</v>
      </c>
      <c r="Q1154" s="175" t="str">
        <v>KEDW 242055Z 24014G21KT 80SM SCT150 SCT260 26/M08 A2980 RMK AO2A SLP077 T02591081 57022</v>
      </c>
    </row>
    <row r="1155" hidden="0">
      <c r="A1155" s="150" t="str">
        <v>2026-04-24 21:00 UTC</v>
      </c>
      <c r="B1155" s="155" t="str">
        <v>2026-04-24 21:55 UTC</v>
      </c>
      <c r="C1155" s="155" t="str">
        <v>2026-04-24 14:55 PDT</v>
      </c>
      <c r="D1155" s="155" t="str">
        <v>2026-04-24</v>
      </c>
      <c r="E1155" s="155" t="str">
        <v>April</v>
      </c>
      <c r="F1155" s="154" t="str">
        <v>Accepted</v>
      </c>
      <c r="G1155" s="155" t="str">
        <v>230</v>
      </c>
      <c r="H1155" s="153" t="n">
        <v>230</v>
      </c>
      <c r="I1155" s="155" t="str">
        <v>SW</v>
      </c>
      <c r="J1155" s="153" t="n">
        <v>50</v>
      </c>
      <c r="K1155" s="155" t="str">
        <v>NE</v>
      </c>
      <c r="L1155" s="153" t="n">
        <v>21</v>
      </c>
      <c r="M1155" s="153" t="n">
        <f>IF(F1155="Accepted",L1155*1.150779448,"")</f>
        <v>24.166368408</v>
      </c>
      <c r="N1155" s="153" t="n">
        <v>27</v>
      </c>
      <c r="O1155" s="153" t="n">
        <v>28</v>
      </c>
      <c r="P1155" s="153" t="n">
        <f>IF(F1155&lt;&gt;"Accepted","",IF(AND(N1155="",O1155=""),"",MAX(N1155,O1155)*1.150779448))</f>
        <v>32.221824544</v>
      </c>
      <c r="Q1155" s="175" t="str">
        <v>KEDW 242155Z 23021G27KT 90SM FEW120 SCT340 26/M03 A2978 RMK AO2A PK WND 26028/33 SLP070 T02571029</v>
      </c>
    </row>
    <row r="1156" hidden="0">
      <c r="A1156" s="150" t="str">
        <v>2026-04-24 22:00 UTC</v>
      </c>
      <c r="B1156" s="155" t="str">
        <v>2026-04-24 22:55 UTC</v>
      </c>
      <c r="C1156" s="155" t="str">
        <v>2026-04-24 15:55 PDT</v>
      </c>
      <c r="D1156" s="155" t="str">
        <v>2026-04-24</v>
      </c>
      <c r="E1156" s="155" t="str">
        <v>April</v>
      </c>
      <c r="F1156" s="154" t="str">
        <v>Accepted</v>
      </c>
      <c r="G1156" s="155" t="str">
        <v>240</v>
      </c>
      <c r="H1156" s="153" t="n">
        <v>240</v>
      </c>
      <c r="I1156" s="155" t="str">
        <v>SW</v>
      </c>
      <c r="J1156" s="153" t="n">
        <v>60</v>
      </c>
      <c r="K1156" s="155" t="str">
        <v>NE</v>
      </c>
      <c r="L1156" s="153" t="n">
        <v>21</v>
      </c>
      <c r="M1156" s="153" t="n">
        <f>IF(F1156="Accepted",L1156*1.150779448,"")</f>
        <v>24.166368408</v>
      </c>
      <c r="N1156" s="153" t="n">
        <v>27</v>
      </c>
      <c r="O1156" s="153" t="n">
        <v>31</v>
      </c>
      <c r="P1156" s="153" t="n">
        <f>IF(F1156&lt;&gt;"Accepted","",IF(AND(N1156="",O1156=""),"",MAX(N1156,O1156)*1.150779448))</f>
        <v>35.674162888</v>
      </c>
      <c r="Q1156" s="175" t="str">
        <v>KEDW 242255Z 24021G27KT 90SM FEW140 SCT340 25/M00 A2977 RMK AO2A PK WND 23031/44 SLP069 T02511002</v>
      </c>
    </row>
    <row r="1157" hidden="0">
      <c r="A1157" s="150" t="str">
        <v>2026-04-24 23:00 UTC</v>
      </c>
      <c r="B1157" s="155" t="str">
        <v>2026-04-24 23:55 UTC</v>
      </c>
      <c r="C1157" s="155" t="str">
        <v>2026-04-24 16:55 PDT</v>
      </c>
      <c r="D1157" s="155" t="str">
        <v>2026-04-24</v>
      </c>
      <c r="E1157" s="155" t="str">
        <v>April</v>
      </c>
      <c r="F1157" s="154" t="str">
        <v>Accepted</v>
      </c>
      <c r="G1157" s="155" t="str">
        <v>230</v>
      </c>
      <c r="H1157" s="153" t="n">
        <v>230</v>
      </c>
      <c r="I1157" s="155" t="str">
        <v>SW</v>
      </c>
      <c r="J1157" s="153" t="n">
        <v>50</v>
      </c>
      <c r="K1157" s="155" t="str">
        <v>NE</v>
      </c>
      <c r="L1157" s="153" t="n">
        <v>19</v>
      </c>
      <c r="M1157" s="153" t="n">
        <f>IF(F1157="Accepted",L1157*1.150779448,"")</f>
        <v>21.864809512</v>
      </c>
      <c r="N1157" s="153" t="n">
        <v>29</v>
      </c>
      <c r="O1157" s="153" t="n">
        <v>34</v>
      </c>
      <c r="P1157" s="153" t="n">
        <f>IF(F1157&lt;&gt;"Accepted","",IF(AND(N1157="",O1157=""),"",MAX(N1157,O1157)*1.150779448))</f>
        <v>39.126501232</v>
      </c>
      <c r="Q1157" s="175" t="str">
        <v>KEDW 242355Z 23019G29KT 90SM FEW140 SCT340 24/03 A2977 RMK AO2A PK WND 24034/18 SLP069 T02390032 10261 20222 56009</v>
      </c>
    </row>
    <row r="1158" hidden="0">
      <c r="A1158" s="150" t="str">
        <v>2026-04-25 00:00 UTC</v>
      </c>
      <c r="B1158" s="155" t="str">
        <v>2026-04-25 00:55 UTC</v>
      </c>
      <c r="C1158" s="155" t="str">
        <v>2026-04-24 17:55 PDT</v>
      </c>
      <c r="D1158" s="155" t="str">
        <v>2026-04-24</v>
      </c>
      <c r="E1158" s="155" t="str">
        <v>April</v>
      </c>
      <c r="F1158" s="154" t="str">
        <v>Accepted</v>
      </c>
      <c r="G1158" s="155" t="str">
        <v>230</v>
      </c>
      <c r="H1158" s="153" t="n">
        <v>230</v>
      </c>
      <c r="I1158" s="155" t="str">
        <v>SW</v>
      </c>
      <c r="J1158" s="153" t="n">
        <v>50</v>
      </c>
      <c r="K1158" s="155" t="str">
        <v>NE</v>
      </c>
      <c r="L1158" s="153" t="n">
        <v>19</v>
      </c>
      <c r="M1158" s="153" t="n">
        <f>IF(F1158="Accepted",L1158*1.150779448,"")</f>
        <v>21.864809512</v>
      </c>
      <c r="N1158" s="153" t="n">
        <v>27</v>
      </c>
      <c r="O1158" s="153" t="n">
        <v>28</v>
      </c>
      <c r="P1158" s="153" t="n">
        <f>IF(F1158&lt;&gt;"Accepted","",IF(AND(N1158="",O1158=""),"",MAX(N1158,O1158)*1.150779448))</f>
        <v>32.221824544</v>
      </c>
      <c r="Q1158" s="175" t="str">
        <v>KEDW 250055Z 23019G27KT 90SM FEW140 FEW340 22/04 A2977 RMK AO2A PK WND 23028/13 SLP072 T02240044</v>
      </c>
    </row>
    <row r="1159" hidden="0">
      <c r="A1159" s="150" t="str">
        <v>2026-04-25 01:00 UTC</v>
      </c>
      <c r="B1159" s="155" t="str">
        <v>2026-04-25 01:55 UTC</v>
      </c>
      <c r="C1159" s="155" t="str">
        <v>2026-04-24 18:55 PDT</v>
      </c>
      <c r="D1159" s="155" t="str">
        <v>2026-04-24</v>
      </c>
      <c r="E1159" s="155" t="str">
        <v>April</v>
      </c>
      <c r="F1159" s="154" t="str">
        <v>Accepted</v>
      </c>
      <c r="G1159" s="155" t="str">
        <v>230</v>
      </c>
      <c r="H1159" s="153" t="n">
        <v>230</v>
      </c>
      <c r="I1159" s="155" t="str">
        <v>SW</v>
      </c>
      <c r="J1159" s="153" t="n">
        <v>50</v>
      </c>
      <c r="K1159" s="155" t="str">
        <v>NE</v>
      </c>
      <c r="L1159" s="153" t="n">
        <v>20</v>
      </c>
      <c r="M1159" s="153" t="n">
        <f>IF(F1159="Accepted",L1159*1.150779448,"")</f>
        <v>23.01558896</v>
      </c>
      <c r="N1159" s="153" t="n">
        <v>26</v>
      </c>
      <c r="O1159" s="153" t="n">
        <v>28</v>
      </c>
      <c r="P1159" s="153" t="n">
        <f>IF(F1159&lt;&gt;"Accepted","",IF(AND(N1159="",O1159=""),"",MAX(N1159,O1159)*1.150779448))</f>
        <v>32.221824544</v>
      </c>
      <c r="Q1159" s="175" t="str">
        <v>KEDW 250155Z 23020G26KT 80SM FEW140 SCT350 20/06 A2978 RMK AO2A PK WND 22028/0057 SLP075 T02040063</v>
      </c>
    </row>
    <row r="1160" hidden="0">
      <c r="A1160" s="150" t="str">
        <v>2026-04-25 02:00 UTC</v>
      </c>
      <c r="B1160" s="155" t="str">
        <v>2026-04-25 02:55 UTC</v>
      </c>
      <c r="C1160" s="155" t="str">
        <v>2026-04-24 19:55 PDT</v>
      </c>
      <c r="D1160" s="155" t="str">
        <v>2026-04-24</v>
      </c>
      <c r="E1160" s="155" t="str">
        <v>April</v>
      </c>
      <c r="F1160" s="154" t="str">
        <v>Accepted</v>
      </c>
      <c r="G1160" s="155" t="str">
        <v>240</v>
      </c>
      <c r="H1160" s="153" t="n">
        <v>240</v>
      </c>
      <c r="I1160" s="155" t="str">
        <v>SW</v>
      </c>
      <c r="J1160" s="153" t="n">
        <v>60</v>
      </c>
      <c r="K1160" s="155" t="str">
        <v>NE</v>
      </c>
      <c r="L1160" s="153" t="n">
        <v>19</v>
      </c>
      <c r="M1160" s="153" t="n">
        <f>IF(F1160="Accepted",L1160*1.150779448,"")</f>
        <v>21.864809512</v>
      </c>
      <c r="N1160" s="153" t="n">
        <v>25</v>
      </c>
      <c r="O1160" s="153" t="n">
        <v>26</v>
      </c>
      <c r="P1160" s="153" t="n">
        <f>IF(F1160&lt;&gt;"Accepted","",IF(AND(N1160="",O1160=""),"",MAX(N1160,O1160)*1.150779448))</f>
        <v>29.920265648</v>
      </c>
      <c r="Q1160" s="175" t="str">
        <v>KEDW 250255Z 24019G25KT 40SM FEW350 18/07 A2979 RMK AO2A PK WND 23026/0156 SLP077 T01810069 53007</v>
      </c>
    </row>
    <row r="1161" hidden="0">
      <c r="A1161" s="150" t="str">
        <v>2026-04-25 03:00 UTC</v>
      </c>
      <c r="B1161" s="155" t="str">
        <v>2026-04-25 03:55 UTC</v>
      </c>
      <c r="C1161" s="155" t="str">
        <v>2026-04-24 20:55 PDT</v>
      </c>
      <c r="D1161" s="155" t="str">
        <v>2026-04-24</v>
      </c>
      <c r="E1161" s="155" t="str">
        <v>April</v>
      </c>
      <c r="F1161" s="154" t="str">
        <v>Accepted</v>
      </c>
      <c r="G1161" s="155" t="str">
        <v>240</v>
      </c>
      <c r="H1161" s="153" t="n">
        <v>240</v>
      </c>
      <c r="I1161" s="155" t="str">
        <v>SW</v>
      </c>
      <c r="J1161" s="153" t="n">
        <v>60</v>
      </c>
      <c r="K1161" s="155" t="str">
        <v>NE</v>
      </c>
      <c r="L1161" s="153" t="n">
        <v>15</v>
      </c>
      <c r="M1161" s="153" t="n">
        <f>IF(F1161="Accepted",L1161*1.150779448,"")</f>
        <v>17.261691719999998</v>
      </c>
      <c r="N1161" s="163"/>
      <c r="O1161" s="153" t="n">
        <v>26</v>
      </c>
      <c r="P1161" s="153" t="n">
        <f>IF(F1161&lt;&gt;"Accepted","",IF(AND(N1161="",O1161=""),"",MAX(N1161,O1161)*1.150779448))</f>
        <v>29.920265648</v>
      </c>
      <c r="Q1161" s="175" t="str">
        <v>KEDW 250355Z 24015KT 40SM CLR 17/07 A2981 RMK AO2A PK WND 24026/05 SLP081 T01650074</v>
      </c>
    </row>
    <row r="1162" hidden="0">
      <c r="A1162" s="150" t="str">
        <v>2026-04-25 04:00 UTC</v>
      </c>
      <c r="B1162" s="155" t="str">
        <v>2026-04-25 04:55 UTC</v>
      </c>
      <c r="C1162" s="155" t="str">
        <v>2026-04-24 21:55 PDT</v>
      </c>
      <c r="D1162" s="155" t="str">
        <v>2026-04-24</v>
      </c>
      <c r="E1162" s="155" t="str">
        <v>April</v>
      </c>
      <c r="F1162" s="154" t="str">
        <v>Accepted</v>
      </c>
      <c r="G1162" s="155" t="str">
        <v>240</v>
      </c>
      <c r="H1162" s="153" t="n">
        <v>240</v>
      </c>
      <c r="I1162" s="155" t="str">
        <v>SW</v>
      </c>
      <c r="J1162" s="153" t="n">
        <v>60</v>
      </c>
      <c r="K1162" s="155" t="str">
        <v>NE</v>
      </c>
      <c r="L1162" s="153" t="n">
        <v>15</v>
      </c>
      <c r="M1162" s="153" t="n">
        <f>IF(F1162="Accepted",L1162*1.150779448,"")</f>
        <v>17.261691719999998</v>
      </c>
      <c r="N1162" s="163"/>
      <c r="O1162" s="163"/>
      <c r="P1162" s="163" t="str">
        <f>IF(F1162&lt;&gt;"Accepted","",IF(AND(N1162="",O1162=""),"",MAX(N1162,O1162)*1.150779448))</f>
      </c>
      <c r="Q1162" s="175" t="str">
        <v>KEDW 250455Z 24015KT 40SM FEW340 15/07 A2982 RMK AO2A SLP083 T01530071</v>
      </c>
    </row>
    <row r="1163" hidden="0">
      <c r="A1163" s="150" t="str">
        <v>2026-04-25 05:00 UTC</v>
      </c>
      <c r="B1163" s="155" t="str">
        <v>2026-04-25 05:55 UTC</v>
      </c>
      <c r="C1163" s="155" t="str">
        <v>2026-04-24 22:55 PDT</v>
      </c>
      <c r="D1163" s="155" t="str">
        <v>2026-04-24</v>
      </c>
      <c r="E1163" s="155" t="str">
        <v>April</v>
      </c>
      <c r="F1163" s="154" t="str">
        <v>Accepted</v>
      </c>
      <c r="G1163" s="155" t="str">
        <v>240</v>
      </c>
      <c r="H1163" s="153" t="n">
        <v>240</v>
      </c>
      <c r="I1163" s="155" t="str">
        <v>SW</v>
      </c>
      <c r="J1163" s="153" t="n">
        <v>60</v>
      </c>
      <c r="K1163" s="155" t="str">
        <v>NE</v>
      </c>
      <c r="L1163" s="153" t="n">
        <v>18</v>
      </c>
      <c r="M1163" s="153" t="n">
        <f>IF(F1163="Accepted",L1163*1.150779448,"")</f>
        <v>20.714030064</v>
      </c>
      <c r="N1163" s="163"/>
      <c r="O1163" s="163"/>
      <c r="P1163" s="163" t="str">
        <f>IF(F1163&lt;&gt;"Accepted","",IF(AND(N1163="",O1163=""),"",MAX(N1163,O1163)*1.150779448))</f>
      </c>
      <c r="Q1163" s="175" t="str">
        <v>KEDW 250555Z AUTO 24018KT 10SM CLR 14/07 A2982 RMK AO2 SLP083 T01410072 10238 20141 50009 $</v>
      </c>
    </row>
    <row r="1164" hidden="0">
      <c r="A1164" s="150" t="str">
        <v>2026-04-25 06:00 UTC</v>
      </c>
      <c r="B1164" s="155" t="str">
        <v>2026-04-25 06:55 UTC</v>
      </c>
      <c r="C1164" s="155" t="str">
        <v>2026-04-24 23:55 PDT</v>
      </c>
      <c r="D1164" s="155" t="str">
        <v>2026-04-24</v>
      </c>
      <c r="E1164" s="155" t="str">
        <v>April</v>
      </c>
      <c r="F1164" s="154" t="str">
        <v>Accepted</v>
      </c>
      <c r="G1164" s="155" t="str">
        <v>240</v>
      </c>
      <c r="H1164" s="153" t="n">
        <v>240</v>
      </c>
      <c r="I1164" s="155" t="str">
        <v>SW</v>
      </c>
      <c r="J1164" s="153" t="n">
        <v>60</v>
      </c>
      <c r="K1164" s="155" t="str">
        <v>NE</v>
      </c>
      <c r="L1164" s="153" t="n">
        <v>17</v>
      </c>
      <c r="M1164" s="153" t="n">
        <f>IF(F1164="Accepted",L1164*1.150779448,"")</f>
        <v>19.563250616</v>
      </c>
      <c r="N1164" s="163"/>
      <c r="O1164" s="163"/>
      <c r="P1164" s="163" t="str">
        <f>IF(F1164&lt;&gt;"Accepted","",IF(AND(N1164="",O1164=""),"",MAX(N1164,O1164)*1.150779448))</f>
      </c>
      <c r="Q1164" s="175" t="str">
        <v>KEDW 250655Z AUTO 24017KT 10SM CLR 13/07 A2981 RMK AO2 SLP078 T01340072 $</v>
      </c>
    </row>
    <row r="1165" hidden="0">
      <c r="A1165" s="150" t="str">
        <v>2026-04-25 07:00 UTC</v>
      </c>
      <c r="B1165" s="155" t="str">
        <v>2026-04-25 07:55 UTC</v>
      </c>
      <c r="C1165" s="155" t="str">
        <v>2026-04-25 00:55 PDT</v>
      </c>
      <c r="D1165" s="155" t="str">
        <v>2026-04-25</v>
      </c>
      <c r="E1165" s="155" t="str">
        <v>April</v>
      </c>
      <c r="F1165" s="154" t="str">
        <v>Accepted</v>
      </c>
      <c r="G1165" s="155" t="str">
        <v>230</v>
      </c>
      <c r="H1165" s="153" t="n">
        <v>230</v>
      </c>
      <c r="I1165" s="155" t="str">
        <v>SW</v>
      </c>
      <c r="J1165" s="153" t="n">
        <v>50</v>
      </c>
      <c r="K1165" s="155" t="str">
        <v>NE</v>
      </c>
      <c r="L1165" s="153" t="n">
        <v>16</v>
      </c>
      <c r="M1165" s="153" t="n">
        <f>IF(F1165="Accepted",L1165*1.150779448,"")</f>
        <v>18.412471168</v>
      </c>
      <c r="N1165" s="163"/>
      <c r="O1165" s="163"/>
      <c r="P1165" s="163" t="str">
        <f>IF(F1165&lt;&gt;"Accepted","",IF(AND(N1165="",O1165=""),"",MAX(N1165,O1165)*1.150779448))</f>
      </c>
      <c r="Q1165" s="175" t="str">
        <v>KEDW 250755Z AUTO 23016KT 10SM CLR 13/07 A2981 RMK AO2 SLP078 T01280073 402610055 $</v>
      </c>
    </row>
    <row r="1166" hidden="0">
      <c r="A1166" s="150" t="str">
        <v>2026-04-25 08:00 UTC</v>
      </c>
      <c r="B1166" s="155" t="str">
        <v>2026-04-25 08:55 UTC</v>
      </c>
      <c r="C1166" s="155" t="str">
        <v>2026-04-25 01:55 PDT</v>
      </c>
      <c r="D1166" s="155" t="str">
        <v>2026-04-25</v>
      </c>
      <c r="E1166" s="155" t="str">
        <v>April</v>
      </c>
      <c r="F1166" s="154" t="str">
        <v>Accepted</v>
      </c>
      <c r="G1166" s="155" t="str">
        <v>220</v>
      </c>
      <c r="H1166" s="153" t="n">
        <v>220</v>
      </c>
      <c r="I1166" s="155" t="str">
        <v>SW</v>
      </c>
      <c r="J1166" s="153" t="n">
        <v>40</v>
      </c>
      <c r="K1166" s="155" t="str">
        <v>NE</v>
      </c>
      <c r="L1166" s="153" t="n">
        <v>11</v>
      </c>
      <c r="M1166" s="153" t="n">
        <f>IF(F1166="Accepted",L1166*1.150779448,"")</f>
        <v>12.658573928</v>
      </c>
      <c r="N1166" s="163"/>
      <c r="O1166" s="163"/>
      <c r="P1166" s="163" t="str">
        <f>IF(F1166&lt;&gt;"Accepted","",IF(AND(N1166="",O1166=""),"",MAX(N1166,O1166)*1.150779448))</f>
      </c>
      <c r="Q1166" s="175" t="str">
        <v>KEDW 250855Z AUTO 22011KT 10SM CLR 12/07 A2979 RMK AO2 SLP072 T01210070 57007 $</v>
      </c>
    </row>
    <row r="1167" hidden="0">
      <c r="A1167" s="150" t="str">
        <v>2026-04-25 09:00 UTC</v>
      </c>
      <c r="B1167" s="155" t="str">
        <v>2026-04-25 09:55 UTC</v>
      </c>
      <c r="C1167" s="155" t="str">
        <v>2026-04-25 02:55 PDT</v>
      </c>
      <c r="D1167" s="155" t="str">
        <v>2026-04-25</v>
      </c>
      <c r="E1167" s="155" t="str">
        <v>April</v>
      </c>
      <c r="F1167" s="154" t="str">
        <v>Accepted</v>
      </c>
      <c r="G1167" s="155" t="str">
        <v>180</v>
      </c>
      <c r="H1167" s="153" t="n">
        <v>180</v>
      </c>
      <c r="I1167" s="155" t="str">
        <v>S</v>
      </c>
      <c r="J1167" s="153" t="n">
        <v>0</v>
      </c>
      <c r="K1167" s="155" t="str">
        <v>N</v>
      </c>
      <c r="L1167" s="153" t="n">
        <v>9</v>
      </c>
      <c r="M1167" s="153" t="n">
        <f>IF(F1167="Accepted",L1167*1.150779448,"")</f>
        <v>10.357015032</v>
      </c>
      <c r="N1167" s="163"/>
      <c r="O1167" s="163"/>
      <c r="P1167" s="163" t="str">
        <f>IF(F1167&lt;&gt;"Accepted","",IF(AND(N1167="",O1167=""),"",MAX(N1167,O1167)*1.150779448))</f>
      </c>
      <c r="Q1167" s="175" t="str">
        <v>KEDW 250955Z AUTO 18009KT 10SM FEW220 12/07 A2978 RMK AO2 SLP068 T01200065 $</v>
      </c>
    </row>
    <row r="1168" hidden="0">
      <c r="A1168" s="150" t="str">
        <v>2026-04-25 10:00 UTC</v>
      </c>
      <c r="B1168" s="155" t="str">
        <v>2026-04-25 10:55 UTC</v>
      </c>
      <c r="C1168" s="155" t="str">
        <v>2026-04-25 03:55 PDT</v>
      </c>
      <c r="D1168" s="155" t="str">
        <v>2026-04-25</v>
      </c>
      <c r="E1168" s="155" t="str">
        <v>April</v>
      </c>
      <c r="F1168" s="154" t="str">
        <v>Accepted</v>
      </c>
      <c r="G1168" s="155" t="str">
        <v>200</v>
      </c>
      <c r="H1168" s="153" t="n">
        <v>200</v>
      </c>
      <c r="I1168" s="155" t="str">
        <v>S</v>
      </c>
      <c r="J1168" s="153" t="n">
        <v>20</v>
      </c>
      <c r="K1168" s="155" t="str">
        <v>N</v>
      </c>
      <c r="L1168" s="153" t="n">
        <v>9</v>
      </c>
      <c r="M1168" s="153" t="n">
        <f>IF(F1168="Accepted",L1168*1.150779448,"")</f>
        <v>10.357015032</v>
      </c>
      <c r="N1168" s="163"/>
      <c r="O1168" s="163"/>
      <c r="P1168" s="163" t="str">
        <f>IF(F1168&lt;&gt;"Accepted","",IF(AND(N1168="",O1168=""),"",MAX(N1168,O1168)*1.150779448))</f>
      </c>
      <c r="Q1168" s="175" t="str">
        <v>KEDW 251055Z AUTO 20009KT 10SM CLR 12/06 A2976 RMK AO2 SLP061 T01170060 $</v>
      </c>
    </row>
    <row r="1169" hidden="0">
      <c r="A1169" s="150" t="str">
        <v>2026-04-25 11:00 UTC</v>
      </c>
      <c r="B1169" s="155" t="str">
        <v>2026-04-25 11:55 UTC</v>
      </c>
      <c r="C1169" s="155" t="str">
        <v>2026-04-25 04:55 PDT</v>
      </c>
      <c r="D1169" s="155" t="str">
        <v>2026-04-25</v>
      </c>
      <c r="E1169" s="155" t="str">
        <v>April</v>
      </c>
      <c r="F1169" s="154" t="str">
        <v>Accepted</v>
      </c>
      <c r="G1169" s="155" t="str">
        <v>220</v>
      </c>
      <c r="H1169" s="153" t="n">
        <v>220</v>
      </c>
      <c r="I1169" s="155" t="str">
        <v>SW</v>
      </c>
      <c r="J1169" s="153" t="n">
        <v>40</v>
      </c>
      <c r="K1169" s="155" t="str">
        <v>NE</v>
      </c>
      <c r="L1169" s="153" t="n">
        <v>14</v>
      </c>
      <c r="M1169" s="153" t="n">
        <f>IF(F1169="Accepted",L1169*1.150779448,"")</f>
        <v>16.110912272</v>
      </c>
      <c r="N1169" s="163"/>
      <c r="O1169" s="163"/>
      <c r="P1169" s="163" t="str">
        <f>IF(F1169&lt;&gt;"Accepted","",IF(AND(N1169="",O1169=""),"",MAX(N1169,O1169)*1.150779448))</f>
      </c>
      <c r="Q1169" s="175" t="str">
        <v>KEDW 251155Z AUTO 22014KT 10SM CLR 11/06 A2976 RMK AO2 SLP064 T01130060 10141 20110 56010 $</v>
      </c>
    </row>
    <row r="1170" hidden="0">
      <c r="A1170" s="150" t="str">
        <v>2026-04-25 12:00 UTC</v>
      </c>
      <c r="B1170" s="155" t="str">
        <v>2026-04-25 12:55 UTC</v>
      </c>
      <c r="C1170" s="155" t="str">
        <v>2026-04-25 05:55 PDT</v>
      </c>
      <c r="D1170" s="155" t="str">
        <v>2026-04-25</v>
      </c>
      <c r="E1170" s="155" t="str">
        <v>April</v>
      </c>
      <c r="F1170" s="154" t="str">
        <v>Accepted</v>
      </c>
      <c r="G1170" s="155" t="str">
        <v>220</v>
      </c>
      <c r="H1170" s="153" t="n">
        <v>220</v>
      </c>
      <c r="I1170" s="155" t="str">
        <v>SW</v>
      </c>
      <c r="J1170" s="153" t="n">
        <v>40</v>
      </c>
      <c r="K1170" s="155" t="str">
        <v>NE</v>
      </c>
      <c r="L1170" s="153" t="n">
        <v>13</v>
      </c>
      <c r="M1170" s="153" t="n">
        <f>IF(F1170="Accepted",L1170*1.150779448,"")</f>
        <v>14.960132824</v>
      </c>
      <c r="N1170" s="163"/>
      <c r="O1170" s="163"/>
      <c r="P1170" s="163" t="str">
        <f>IF(F1170&lt;&gt;"Accepted","",IF(AND(N1170="",O1170=""),"",MAX(N1170,O1170)*1.150779448))</f>
      </c>
      <c r="Q1170" s="175" t="str">
        <v>KEDW 251255Z AUTO 22013KT 10SM CLR 11/07 A2978 RMK AO2 SLP071 T01120067 $</v>
      </c>
    </row>
    <row r="1171" hidden="0">
      <c r="A1171" s="150" t="str">
        <v>2026-04-25 13:00 UTC</v>
      </c>
      <c r="B1171" s="155" t="str">
        <v>2026-04-25 13:55 UTC</v>
      </c>
      <c r="C1171" s="155" t="str">
        <v>2026-04-25 06:55 PDT</v>
      </c>
      <c r="D1171" s="155" t="str">
        <v>2026-04-25</v>
      </c>
      <c r="E1171" s="155" t="str">
        <v>April</v>
      </c>
      <c r="F1171" s="154" t="str">
        <v>Accepted</v>
      </c>
      <c r="G1171" s="155" t="str">
        <v>230</v>
      </c>
      <c r="H1171" s="153" t="n">
        <v>230</v>
      </c>
      <c r="I1171" s="155" t="str">
        <v>SW</v>
      </c>
      <c r="J1171" s="153" t="n">
        <v>50</v>
      </c>
      <c r="K1171" s="155" t="str">
        <v>NE</v>
      </c>
      <c r="L1171" s="153" t="n">
        <v>16</v>
      </c>
      <c r="M1171" s="153" t="n">
        <f>IF(F1171="Accepted",L1171*1.150779448,"")</f>
        <v>18.412471168</v>
      </c>
      <c r="N1171" s="153" t="n">
        <v>22</v>
      </c>
      <c r="O1171" s="163"/>
      <c r="P1171" s="153" t="n">
        <f>IF(F1171&lt;&gt;"Accepted","",IF(AND(N1171="",O1171=""),"",MAX(N1171,O1171)*1.150779448))</f>
        <v>25.317147856</v>
      </c>
      <c r="Q1171" s="175" t="str">
        <v>KEDW 251355Z AUTO 23016G22KT 10SM CLR 12/07 A2979 RMK AO2 SLP076 T01200069 $</v>
      </c>
    </row>
    <row r="1172" hidden="0">
      <c r="A1172" s="150" t="str">
        <v>2026-04-25 14:00 UTC</v>
      </c>
      <c r="B1172" s="155" t="str">
        <v>2026-04-25 14:55 UTC</v>
      </c>
      <c r="C1172" s="155" t="str">
        <v>2026-04-25 07:55 PDT</v>
      </c>
      <c r="D1172" s="155" t="str">
        <v>2026-04-25</v>
      </c>
      <c r="E1172" s="155" t="str">
        <v>April</v>
      </c>
      <c r="F1172" s="154" t="str">
        <v>Accepted</v>
      </c>
      <c r="G1172" s="155" t="str">
        <v>230</v>
      </c>
      <c r="H1172" s="153" t="n">
        <v>230</v>
      </c>
      <c r="I1172" s="155" t="str">
        <v>SW</v>
      </c>
      <c r="J1172" s="153" t="n">
        <v>50</v>
      </c>
      <c r="K1172" s="155" t="str">
        <v>NE</v>
      </c>
      <c r="L1172" s="153" t="n">
        <v>15</v>
      </c>
      <c r="M1172" s="153" t="n">
        <f>IF(F1172="Accepted",L1172*1.150779448,"")</f>
        <v>17.261691719999998</v>
      </c>
      <c r="N1172" s="153" t="n">
        <v>21</v>
      </c>
      <c r="O1172" s="163"/>
      <c r="P1172" s="153" t="n">
        <f>IF(F1172&lt;&gt;"Accepted","",IF(AND(N1172="",O1172=""),"",MAX(N1172,O1172)*1.150779448))</f>
        <v>24.166368408</v>
      </c>
      <c r="Q1172" s="175" t="str">
        <v>KEDW 251455Z 23015G21KT 40SM SCT140 BKN260 14/07 A2980 RMK AO2A SLP079 T01400066 52013</v>
      </c>
    </row>
    <row r="1173" hidden="0">
      <c r="A1173" s="150" t="str">
        <v>2026-04-25 15:00 UTC</v>
      </c>
      <c r="B1173" s="155" t="str">
        <v>2026-04-25 15:55 UTC</v>
      </c>
      <c r="C1173" s="155" t="str">
        <v>2026-04-25 08:55 PDT</v>
      </c>
      <c r="D1173" s="155" t="str">
        <v>2026-04-25</v>
      </c>
      <c r="E1173" s="155" t="str">
        <v>April</v>
      </c>
      <c r="F1173" s="154" t="str">
        <v>Accepted</v>
      </c>
      <c r="G1173" s="155" t="str">
        <v>230</v>
      </c>
      <c r="H1173" s="153" t="n">
        <v>230</v>
      </c>
      <c r="I1173" s="155" t="str">
        <v>SW</v>
      </c>
      <c r="J1173" s="153" t="n">
        <v>50</v>
      </c>
      <c r="K1173" s="155" t="str">
        <v>NE</v>
      </c>
      <c r="L1173" s="153" t="n">
        <v>23</v>
      </c>
      <c r="M1173" s="153" t="n">
        <f>IF(F1173="Accepted",L1173*1.150779448,"")</f>
        <v>26.467927304</v>
      </c>
      <c r="N1173" s="153" t="n">
        <v>29</v>
      </c>
      <c r="O1173" s="153" t="n">
        <v>29</v>
      </c>
      <c r="P1173" s="153" t="n">
        <f>IF(F1173&lt;&gt;"Accepted","",IF(AND(N1173="",O1173=""),"",MAX(N1173,O1173)*1.150779448))</f>
        <v>33.372603992</v>
      </c>
      <c r="Q1173" s="175" t="str">
        <v>KEDW 251555Z 23023G29KT 40SM SCT130 BKN260 16/06 A2980 RMK AO2A PK WND 24029/52 SLP079 T01560055</v>
      </c>
    </row>
    <row r="1174" hidden="0">
      <c r="A1174" s="150" t="str">
        <v>2026-04-25 16:00 UTC</v>
      </c>
      <c r="B1174" s="155" t="str">
        <v>2026-04-25 16:55 UTC</v>
      </c>
      <c r="C1174" s="155" t="str">
        <v>2026-04-25 09:55 PDT</v>
      </c>
      <c r="D1174" s="155" t="str">
        <v>2026-04-25</v>
      </c>
      <c r="E1174" s="155" t="str">
        <v>April</v>
      </c>
      <c r="F1174" s="154" t="str">
        <v>Accepted</v>
      </c>
      <c r="G1174" s="155" t="str">
        <v>230</v>
      </c>
      <c r="H1174" s="153" t="n">
        <v>230</v>
      </c>
      <c r="I1174" s="155" t="str">
        <v>SW</v>
      </c>
      <c r="J1174" s="153" t="n">
        <v>50</v>
      </c>
      <c r="K1174" s="155" t="str">
        <v>NE</v>
      </c>
      <c r="L1174" s="153" t="n">
        <v>19</v>
      </c>
      <c r="M1174" s="153" t="n">
        <f>IF(F1174="Accepted",L1174*1.150779448,"")</f>
        <v>21.864809512</v>
      </c>
      <c r="N1174" s="153" t="n">
        <v>28</v>
      </c>
      <c r="O1174" s="153" t="n">
        <v>31</v>
      </c>
      <c r="P1174" s="153" t="n">
        <f>IF(F1174&lt;&gt;"Accepted","",IF(AND(N1174="",O1174=""),"",MAX(N1174,O1174)*1.150779448))</f>
        <v>35.674162888</v>
      </c>
      <c r="Q1174" s="175" t="str">
        <v>KEDW 251655Z 23019G28KT 40SM SCT120 BKN260 16/04 A2981 RMK AO2A PK WND 24031/28 SLP083 T01640041</v>
      </c>
    </row>
    <row r="1175" hidden="0">
      <c r="A1175" s="150" t="str">
        <v>2026-04-25 17:00 UTC</v>
      </c>
      <c r="B1175" s="155" t="str">
        <v>2026-04-25 17:55 UTC</v>
      </c>
      <c r="C1175" s="155" t="str">
        <v>2026-04-25 10:55 PDT</v>
      </c>
      <c r="D1175" s="155" t="str">
        <v>2026-04-25</v>
      </c>
      <c r="E1175" s="155" t="str">
        <v>April</v>
      </c>
      <c r="F1175" s="154" t="str">
        <v>Accepted</v>
      </c>
      <c r="G1175" s="155" t="str">
        <v>230</v>
      </c>
      <c r="H1175" s="153" t="n">
        <v>230</v>
      </c>
      <c r="I1175" s="155" t="str">
        <v>SW</v>
      </c>
      <c r="J1175" s="153" t="n">
        <v>50</v>
      </c>
      <c r="K1175" s="155" t="str">
        <v>NE</v>
      </c>
      <c r="L1175" s="153" t="n">
        <v>20</v>
      </c>
      <c r="M1175" s="153" t="n">
        <f>IF(F1175="Accepted",L1175*1.150779448,"")</f>
        <v>23.01558896</v>
      </c>
      <c r="N1175" s="153" t="n">
        <v>27</v>
      </c>
      <c r="O1175" s="153" t="n">
        <v>31</v>
      </c>
      <c r="P1175" s="153" t="n">
        <f>IF(F1175&lt;&gt;"Accepted","",IF(AND(N1175="",O1175=""),"",MAX(N1175,O1175)*1.150779448))</f>
        <v>35.674162888</v>
      </c>
      <c r="Q1175" s="175" t="str">
        <v>KEDW 251755Z 23020G27KT 40SM SCT150 BKN260 17/02 A2981 RMK AO2A PK WND 22031/01 SLP083 T01710023 10175 20111 53003</v>
      </c>
    </row>
    <row r="1176" hidden="0">
      <c r="A1176" s="150" t="str">
        <v>2026-04-25 18:00 UTC</v>
      </c>
      <c r="B1176" s="155" t="str">
        <v>2026-04-25 18:55 UTC</v>
      </c>
      <c r="C1176" s="155" t="str">
        <v>2026-04-25 11:55 PDT</v>
      </c>
      <c r="D1176" s="155" t="str">
        <v>2026-04-25</v>
      </c>
      <c r="E1176" s="155" t="str">
        <v>April</v>
      </c>
      <c r="F1176" s="154" t="str">
        <v>Accepted</v>
      </c>
      <c r="G1176" s="155" t="str">
        <v>230</v>
      </c>
      <c r="H1176" s="153" t="n">
        <v>230</v>
      </c>
      <c r="I1176" s="155" t="str">
        <v>SW</v>
      </c>
      <c r="J1176" s="153" t="n">
        <v>50</v>
      </c>
      <c r="K1176" s="155" t="str">
        <v>NE</v>
      </c>
      <c r="L1176" s="153" t="n">
        <v>17</v>
      </c>
      <c r="M1176" s="153" t="n">
        <f>IF(F1176="Accepted",L1176*1.150779448,"")</f>
        <v>19.563250616</v>
      </c>
      <c r="N1176" s="153" t="n">
        <v>25</v>
      </c>
      <c r="O1176" s="153" t="n">
        <v>28</v>
      </c>
      <c r="P1176" s="153" t="n">
        <f>IF(F1176&lt;&gt;"Accepted","",IF(AND(N1176="",O1176=""),"",MAX(N1176,O1176)*1.150779448))</f>
        <v>32.221824544</v>
      </c>
      <c r="Q1176" s="175" t="str">
        <v>KEDW 251855Z 23017G25KT 50SM SCT130 19/02 A2979 RMK AO2A PK WND 23028/01 SLP076 T01900015</v>
      </c>
    </row>
    <row r="1177" hidden="0">
      <c r="A1177" s="150" t="str">
        <v>2026-04-25 19:00 UTC</v>
      </c>
      <c r="B1177" s="155" t="str">
        <v>2026-04-25 19:55 UTC</v>
      </c>
      <c r="C1177" s="155" t="str">
        <v>2026-04-25 12:55 PDT</v>
      </c>
      <c r="D1177" s="155" t="str">
        <v>2026-04-25</v>
      </c>
      <c r="E1177" s="155" t="str">
        <v>April</v>
      </c>
      <c r="F1177" s="154" t="str">
        <v>Accepted</v>
      </c>
      <c r="G1177" s="155" t="str">
        <v>220</v>
      </c>
      <c r="H1177" s="153" t="n">
        <v>220</v>
      </c>
      <c r="I1177" s="155" t="str">
        <v>SW</v>
      </c>
      <c r="J1177" s="153" t="n">
        <v>40</v>
      </c>
      <c r="K1177" s="155" t="str">
        <v>NE</v>
      </c>
      <c r="L1177" s="153" t="n">
        <v>23</v>
      </c>
      <c r="M1177" s="153" t="n">
        <f>IF(F1177="Accepted",L1177*1.150779448,"")</f>
        <v>26.467927304</v>
      </c>
      <c r="N1177" s="153" t="n">
        <v>27</v>
      </c>
      <c r="O1177" s="153" t="n">
        <v>28</v>
      </c>
      <c r="P1177" s="153" t="n">
        <f>IF(F1177&lt;&gt;"Accepted","",IF(AND(N1177="",O1177=""),"",MAX(N1177,O1177)*1.150779448))</f>
        <v>32.221824544</v>
      </c>
      <c r="Q1177" s="175" t="str">
        <v>KEDW 251955Z 22023G27KT 50SM SCT130 21/01 A2977 RMK AO2A PK WND 22028/41 SLP068 T02060014</v>
      </c>
    </row>
    <row r="1178" hidden="0">
      <c r="A1178" s="150" t="str">
        <v>2026-04-25 20:00 UTC</v>
      </c>
      <c r="B1178" s="155" t="str">
        <v>2026-04-25 20:55 UTC</v>
      </c>
      <c r="C1178" s="155" t="str">
        <v>2026-04-25 13:55 PDT</v>
      </c>
      <c r="D1178" s="155" t="str">
        <v>2026-04-25</v>
      </c>
      <c r="E1178" s="155" t="str">
        <v>April</v>
      </c>
      <c r="F1178" s="154" t="str">
        <v>Accepted</v>
      </c>
      <c r="G1178" s="155" t="str">
        <v>230</v>
      </c>
      <c r="H1178" s="153" t="n">
        <v>230</v>
      </c>
      <c r="I1178" s="155" t="str">
        <v>SW</v>
      </c>
      <c r="J1178" s="153" t="n">
        <v>50</v>
      </c>
      <c r="K1178" s="155" t="str">
        <v>NE</v>
      </c>
      <c r="L1178" s="153" t="n">
        <v>24</v>
      </c>
      <c r="M1178" s="153" t="n">
        <f>IF(F1178="Accepted",L1178*1.150779448,"")</f>
        <v>27.618706752</v>
      </c>
      <c r="N1178" s="153" t="n">
        <v>28</v>
      </c>
      <c r="O1178" s="153" t="n">
        <v>32</v>
      </c>
      <c r="P1178" s="153" t="n">
        <f>IF(F1178&lt;&gt;"Accepted","",IF(AND(N1178="",O1178=""),"",MAX(N1178,O1178)*1.150779448))</f>
        <v>36.824942336</v>
      </c>
      <c r="Q1178" s="175" t="str">
        <v>KEDW 252055Z COR 23024G28KT 50SM FEW095 BKN150 19/02 A2977 RMK AO2A PK WND 24032/47 SLP069 T01900024 56014 COR 2104</v>
      </c>
    </row>
    <row r="1179" hidden="0">
      <c r="A1179" s="150" t="str">
        <v>2026-04-25 21:00 UTC</v>
      </c>
      <c r="B1179" s="155" t="str">
        <v>2026-04-25 21:55 UTC</v>
      </c>
      <c r="C1179" s="155" t="str">
        <v>2026-04-25 14:55 PDT</v>
      </c>
      <c r="D1179" s="155" t="str">
        <v>2026-04-25</v>
      </c>
      <c r="E1179" s="155" t="str">
        <v>April</v>
      </c>
      <c r="F1179" s="154" t="str">
        <v>Accepted</v>
      </c>
      <c r="G1179" s="155" t="str">
        <v>230</v>
      </c>
      <c r="H1179" s="153" t="n">
        <v>230</v>
      </c>
      <c r="I1179" s="155" t="str">
        <v>SW</v>
      </c>
      <c r="J1179" s="153" t="n">
        <v>50</v>
      </c>
      <c r="K1179" s="155" t="str">
        <v>NE</v>
      </c>
      <c r="L1179" s="153" t="n">
        <v>26</v>
      </c>
      <c r="M1179" s="153" t="n">
        <f>IF(F1179="Accepted",L1179*1.150779448,"")</f>
        <v>29.920265648</v>
      </c>
      <c r="N1179" s="153" t="n">
        <v>33</v>
      </c>
      <c r="O1179" s="153" t="n">
        <v>34</v>
      </c>
      <c r="P1179" s="153" t="n">
        <f>IF(F1179&lt;&gt;"Accepted","",IF(AND(N1179="",O1179=""),"",MAX(N1179,O1179)*1.150779448))</f>
        <v>39.126501232</v>
      </c>
      <c r="Q1179" s="175" t="str">
        <v>KEDW 252155Z 23026G33KT 40SM FEW060 BKN090 18/03 A2976 RMK AO2A PK WND 22034/45 SLP067 T01830026</v>
      </c>
    </row>
    <row r="1180" hidden="0">
      <c r="A1180" s="150" t="str">
        <v>2026-04-25 22:00 UTC</v>
      </c>
      <c r="B1180" s="155" t="str">
        <v>2026-04-25 22:55 UTC</v>
      </c>
      <c r="C1180" s="155" t="str">
        <v>2026-04-25 15:55 PDT</v>
      </c>
      <c r="D1180" s="155" t="str">
        <v>2026-04-25</v>
      </c>
      <c r="E1180" s="155" t="str">
        <v>April</v>
      </c>
      <c r="F1180" s="154" t="str">
        <v>Accepted</v>
      </c>
      <c r="G1180" s="155" t="str">
        <v>240</v>
      </c>
      <c r="H1180" s="153" t="n">
        <v>240</v>
      </c>
      <c r="I1180" s="155" t="str">
        <v>SW</v>
      </c>
      <c r="J1180" s="153" t="n">
        <v>60</v>
      </c>
      <c r="K1180" s="155" t="str">
        <v>NE</v>
      </c>
      <c r="L1180" s="153" t="n">
        <v>24</v>
      </c>
      <c r="M1180" s="153" t="n">
        <f>IF(F1180="Accepted",L1180*1.150779448,"")</f>
        <v>27.618706752</v>
      </c>
      <c r="N1180" s="153" t="n">
        <v>29</v>
      </c>
      <c r="O1180" s="153" t="n">
        <v>35</v>
      </c>
      <c r="P1180" s="153" t="n">
        <f>IF(F1180&lt;&gt;"Accepted","",IF(AND(N1180="",O1180=""),"",MAX(N1180,O1180)*1.150779448))</f>
        <v>40.27728068</v>
      </c>
      <c r="Q1180" s="175" t="str">
        <v>KEDW 252255Z 24024G29KT 30SM SCT060 BKN110 19/03 A2976 RMK PK WND 24035/13 SLP067 T01870033</v>
      </c>
    </row>
    <row r="1181" hidden="0">
      <c r="A1181" s="150" t="str">
        <v>2026-04-25 23:00 UTC</v>
      </c>
      <c r="B1181" s="155" t="str">
        <v>2026-04-25 23:55 UTC</v>
      </c>
      <c r="C1181" s="155" t="str">
        <v>2026-04-25 16:55 PDT</v>
      </c>
      <c r="D1181" s="155" t="str">
        <v>2026-04-25</v>
      </c>
      <c r="E1181" s="155" t="str">
        <v>April</v>
      </c>
      <c r="F1181" s="154" t="str">
        <v>Accepted</v>
      </c>
      <c r="G1181" s="155" t="str">
        <v>240</v>
      </c>
      <c r="H1181" s="153" t="n">
        <v>240</v>
      </c>
      <c r="I1181" s="155" t="str">
        <v>SW</v>
      </c>
      <c r="J1181" s="153" t="n">
        <v>60</v>
      </c>
      <c r="K1181" s="155" t="str">
        <v>NE</v>
      </c>
      <c r="L1181" s="153" t="n">
        <v>24</v>
      </c>
      <c r="M1181" s="153" t="n">
        <f>IF(F1181="Accepted",L1181*1.150779448,"")</f>
        <v>27.618706752</v>
      </c>
      <c r="N1181" s="153" t="n">
        <v>29</v>
      </c>
      <c r="O1181" s="163"/>
      <c r="P1181" s="153" t="n">
        <f>IF(F1181&lt;&gt;"Accepted","",IF(AND(N1181="",O1181=""),"",MAX(N1181,O1181)*1.150779448))</f>
        <v>33.372603992</v>
      </c>
      <c r="Q1181" s="175" t="str">
        <v>KEDW 252355Z 24024G29KT 30SM SCT060 BKN090 17/04 A2976 RMK AO2A SLP069 T01740033</v>
      </c>
    </row>
    <row r="1182" hidden="0">
      <c r="A1182" s="150" t="str">
        <v>2026-04-26 15:00 UTC</v>
      </c>
      <c r="B1182" s="155" t="str">
        <v>2026-04-26 15:55 UTC</v>
      </c>
      <c r="C1182" s="155" t="str">
        <v>2026-04-26 08:55 PDT</v>
      </c>
      <c r="D1182" s="155" t="str">
        <v>2026-04-26</v>
      </c>
      <c r="E1182" s="155" t="str">
        <v>April</v>
      </c>
      <c r="F1182" s="154" t="str">
        <v>Accepted</v>
      </c>
      <c r="G1182" s="155" t="str">
        <v>250</v>
      </c>
      <c r="H1182" s="153" t="n">
        <v>250</v>
      </c>
      <c r="I1182" s="155" t="str">
        <v>W</v>
      </c>
      <c r="J1182" s="153" t="n">
        <v>70</v>
      </c>
      <c r="K1182" s="155" t="str">
        <v>E</v>
      </c>
      <c r="L1182" s="153" t="n">
        <v>18</v>
      </c>
      <c r="M1182" s="153" t="n">
        <f>IF(F1182="Accepted",L1182*1.150779448,"")</f>
        <v>20.714030064</v>
      </c>
      <c r="N1182" s="153" t="n">
        <v>23</v>
      </c>
      <c r="O1182" s="163"/>
      <c r="P1182" s="153" t="n">
        <f>IF(F1182&lt;&gt;"Accepted","",IF(AND(N1182="",O1182=""),"",MAX(N1182,O1182)*1.150779448))</f>
        <v>26.467927304</v>
      </c>
      <c r="Q1182" s="175" t="str">
        <v>KEDW 261555Z AUTO 25018G23KT 10SM BKN031 13/03 A2983 RMK AO2 SLPNO T01250029 $</v>
      </c>
    </row>
    <row r="1183" hidden="0">
      <c r="A1183" s="150" t="str">
        <v>2026-04-26 16:00 UTC</v>
      </c>
      <c r="B1183" s="155" t="str">
        <v>2026-04-26 16:55 UTC</v>
      </c>
      <c r="C1183" s="155" t="str">
        <v>2026-04-26 09:55 PDT</v>
      </c>
      <c r="D1183" s="155" t="str">
        <v>2026-04-26</v>
      </c>
      <c r="E1183" s="155" t="str">
        <v>April</v>
      </c>
      <c r="F1183" s="154" t="str">
        <v>Accepted</v>
      </c>
      <c r="G1183" s="155" t="str">
        <v>250</v>
      </c>
      <c r="H1183" s="153" t="n">
        <v>250</v>
      </c>
      <c r="I1183" s="155" t="str">
        <v>W</v>
      </c>
      <c r="J1183" s="153" t="n">
        <v>70</v>
      </c>
      <c r="K1183" s="155" t="str">
        <v>E</v>
      </c>
      <c r="L1183" s="153" t="n">
        <v>15</v>
      </c>
      <c r="M1183" s="153" t="n">
        <f>IF(F1183="Accepted",L1183*1.150779448,"")</f>
        <v>17.261691719999998</v>
      </c>
      <c r="N1183" s="153" t="n">
        <v>23</v>
      </c>
      <c r="O1183" s="163"/>
      <c r="P1183" s="153" t="n">
        <f>IF(F1183&lt;&gt;"Accepted","",IF(AND(N1183="",O1183=""),"",MAX(N1183,O1183)*1.150779448))</f>
        <v>26.467927304</v>
      </c>
      <c r="Q1183" s="175" t="str">
        <v>KEDW 261655Z 25015G23KT 60SM SCT039 15/02 A2983 RMK AO2A SLPNO T01460018</v>
      </c>
    </row>
    <row r="1184" hidden="0">
      <c r="A1184" s="150" t="str">
        <v>2026-04-26 17:00 UTC</v>
      </c>
      <c r="B1184" s="155" t="str">
        <v>2026-04-26 17:55 UTC</v>
      </c>
      <c r="C1184" s="155" t="str">
        <v>2026-04-26 10:55 PDT</v>
      </c>
      <c r="D1184" s="155" t="str">
        <v>2026-04-26</v>
      </c>
      <c r="E1184" s="155" t="str">
        <v>April</v>
      </c>
      <c r="F1184" s="154" t="str">
        <v>Accepted</v>
      </c>
      <c r="G1184" s="155" t="str">
        <v>260</v>
      </c>
      <c r="H1184" s="153" t="n">
        <v>260</v>
      </c>
      <c r="I1184" s="155" t="str">
        <v>W</v>
      </c>
      <c r="J1184" s="153" t="n">
        <v>80</v>
      </c>
      <c r="K1184" s="155" t="str">
        <v>E</v>
      </c>
      <c r="L1184" s="153" t="n">
        <v>18</v>
      </c>
      <c r="M1184" s="153" t="n">
        <f>IF(F1184="Accepted",L1184*1.150779448,"")</f>
        <v>20.714030064</v>
      </c>
      <c r="N1184" s="153" t="n">
        <v>24</v>
      </c>
      <c r="O1184" s="153" t="n">
        <v>30</v>
      </c>
      <c r="P1184" s="153" t="n">
        <f>IF(F1184&lt;&gt;"Accepted","",IF(AND(N1184="",O1184=""),"",MAX(N1184,O1184)*1.150779448))</f>
        <v>34.523383439999996</v>
      </c>
      <c r="Q1184" s="175" t="str">
        <v>KEDW 261755Z 26018G24KT 60SM SCT040 15/M00 A2984 RMK AO2A PK WND 24030/38 SLPNO T01521002 10157 20119</v>
      </c>
    </row>
    <row r="1185" hidden="0">
      <c r="A1185" s="150" t="str">
        <v>2026-04-26 18:00 UTC</v>
      </c>
      <c r="B1185" s="155" t="str">
        <v>2026-04-26 18:55 UTC</v>
      </c>
      <c r="C1185" s="155" t="str">
        <v>2026-04-26 11:55 PDT</v>
      </c>
      <c r="D1185" s="155" t="str">
        <v>2026-04-26</v>
      </c>
      <c r="E1185" s="155" t="str">
        <v>April</v>
      </c>
      <c r="F1185" s="154" t="str">
        <v>Accepted</v>
      </c>
      <c r="G1185" s="155" t="str">
        <v>250</v>
      </c>
      <c r="H1185" s="153" t="n">
        <v>250</v>
      </c>
      <c r="I1185" s="155" t="str">
        <v>W</v>
      </c>
      <c r="J1185" s="153" t="n">
        <v>70</v>
      </c>
      <c r="K1185" s="155" t="str">
        <v>E</v>
      </c>
      <c r="L1185" s="153" t="n">
        <v>18</v>
      </c>
      <c r="M1185" s="153" t="n">
        <f>IF(F1185="Accepted",L1185*1.150779448,"")</f>
        <v>20.714030064</v>
      </c>
      <c r="N1185" s="153" t="n">
        <v>28</v>
      </c>
      <c r="O1185" s="153" t="n">
        <v>35</v>
      </c>
      <c r="P1185" s="153" t="n">
        <f>IF(F1185&lt;&gt;"Accepted","",IF(AND(N1185="",O1185=""),"",MAX(N1185,O1185)*1.150779448))</f>
        <v>40.27728068</v>
      </c>
      <c r="Q1185" s="175" t="str">
        <v>KEDW 261855Z 25018G28KT 60SM SCT050 16/01 A2985 RMK AO2A PK WND 26035/50 SLPNO T01640005</v>
      </c>
    </row>
    <row r="1186" hidden="0">
      <c r="A1186" s="150" t="str">
        <v>2026-04-26 19:00 UTC</v>
      </c>
      <c r="B1186" s="155" t="str">
        <v>2026-04-26 19:55 UTC</v>
      </c>
      <c r="C1186" s="155" t="str">
        <v>2026-04-26 12:55 PDT</v>
      </c>
      <c r="D1186" s="155" t="str">
        <v>2026-04-26</v>
      </c>
      <c r="E1186" s="155" t="str">
        <v>April</v>
      </c>
      <c r="F1186" s="154" t="str">
        <v>Accepted</v>
      </c>
      <c r="G1186" s="155" t="str">
        <v>260</v>
      </c>
      <c r="H1186" s="153" t="n">
        <v>260</v>
      </c>
      <c r="I1186" s="155" t="str">
        <v>W</v>
      </c>
      <c r="J1186" s="153" t="n">
        <v>80</v>
      </c>
      <c r="K1186" s="155" t="str">
        <v>E</v>
      </c>
      <c r="L1186" s="153" t="n">
        <v>24</v>
      </c>
      <c r="M1186" s="153" t="n">
        <f>IF(F1186="Accepted",L1186*1.150779448,"")</f>
        <v>27.618706752</v>
      </c>
      <c r="N1186" s="153" t="n">
        <v>31</v>
      </c>
      <c r="O1186" s="153" t="n">
        <v>32</v>
      </c>
      <c r="P1186" s="153" t="n">
        <f>IF(F1186&lt;&gt;"Accepted","",IF(AND(N1186="",O1186=""),"",MAX(N1186,O1186)*1.150779448))</f>
        <v>36.824942336</v>
      </c>
      <c r="Q1186" s="175" t="str">
        <v>KEDW 261955Z 26024G31KT 60SM SCT050 17/01 A2983 RMK AO2A PK WND 25032/13 SLPNO T01720008</v>
      </c>
    </row>
    <row r="1187" hidden="0">
      <c r="A1187" s="150" t="str">
        <v>2026-04-26 20:00 UTC</v>
      </c>
      <c r="B1187" s="155" t="str">
        <v>2026-04-26 20:55 UTC</v>
      </c>
      <c r="C1187" s="155" t="str">
        <v>2026-04-26 13:55 PDT</v>
      </c>
      <c r="D1187" s="155" t="str">
        <v>2026-04-26</v>
      </c>
      <c r="E1187" s="155" t="str">
        <v>April</v>
      </c>
      <c r="F1187" s="154" t="str">
        <v>Accepted</v>
      </c>
      <c r="G1187" s="155" t="str">
        <v>240</v>
      </c>
      <c r="H1187" s="153" t="n">
        <v>240</v>
      </c>
      <c r="I1187" s="155" t="str">
        <v>SW</v>
      </c>
      <c r="J1187" s="153" t="n">
        <v>60</v>
      </c>
      <c r="K1187" s="155" t="str">
        <v>NE</v>
      </c>
      <c r="L1187" s="153" t="n">
        <v>22</v>
      </c>
      <c r="M1187" s="153" t="n">
        <f>IF(F1187="Accepted",L1187*1.150779448,"")</f>
        <v>25.317147856</v>
      </c>
      <c r="N1187" s="153" t="n">
        <v>27</v>
      </c>
      <c r="O1187" s="153" t="n">
        <v>33</v>
      </c>
      <c r="P1187" s="153" t="n">
        <f>IF(F1187&lt;&gt;"Accepted","",IF(AND(N1187="",O1187=""),"",MAX(N1187,O1187)*1.150779448))</f>
        <v>37.975721784</v>
      </c>
      <c r="Q1187" s="175" t="str">
        <v>KEDW 262055Z 24022G27KT 60SM SCT050 17/01 A2984 RMK AO2A PK WND 24033/52 SLPNO T01730013 58000</v>
      </c>
    </row>
    <row r="1188" hidden="0">
      <c r="A1188" s="150" t="str">
        <v>2026-04-26 21:00 UTC</v>
      </c>
      <c r="B1188" s="155" t="str">
        <v>2026-04-26 21:55 UTC</v>
      </c>
      <c r="C1188" s="155" t="str">
        <v>2026-04-26 14:55 PDT</v>
      </c>
      <c r="D1188" s="155" t="str">
        <v>2026-04-26</v>
      </c>
      <c r="E1188" s="155" t="str">
        <v>April</v>
      </c>
      <c r="F1188" s="154" t="str">
        <v>Accepted</v>
      </c>
      <c r="G1188" s="155" t="str">
        <v>260</v>
      </c>
      <c r="H1188" s="153" t="n">
        <v>260</v>
      </c>
      <c r="I1188" s="155" t="str">
        <v>W</v>
      </c>
      <c r="J1188" s="153" t="n">
        <v>80</v>
      </c>
      <c r="K1188" s="155" t="str">
        <v>E</v>
      </c>
      <c r="L1188" s="153" t="n">
        <v>16</v>
      </c>
      <c r="M1188" s="153" t="n">
        <f>IF(F1188="Accepted",L1188*1.150779448,"")</f>
        <v>18.412471168</v>
      </c>
      <c r="N1188" s="153" t="n">
        <v>28</v>
      </c>
      <c r="O1188" s="153" t="n">
        <v>30</v>
      </c>
      <c r="P1188" s="153" t="n">
        <f>IF(F1188&lt;&gt;"Accepted","",IF(AND(N1188="",O1188=""),"",MAX(N1188,O1188)*1.150779448))</f>
        <v>34.523383439999996</v>
      </c>
      <c r="Q1188" s="175" t="str">
        <v>KEDW 262155Z 26016G28KT 60SM SCT055 17/02 A2984 RMK AO2A PK WND 26030/04 SLPNO T01740018</v>
      </c>
    </row>
    <row r="1189" hidden="0">
      <c r="A1189" s="150" t="str">
        <v>2026-04-26 22:00 UTC</v>
      </c>
      <c r="B1189" s="155" t="str">
        <v>2026-04-26 22:55 UTC</v>
      </c>
      <c r="C1189" s="155" t="str">
        <v>2026-04-26 15:55 PDT</v>
      </c>
      <c r="D1189" s="155" t="str">
        <v>2026-04-26</v>
      </c>
      <c r="E1189" s="155" t="str">
        <v>April</v>
      </c>
      <c r="F1189" s="154" t="str">
        <v>Accepted</v>
      </c>
      <c r="G1189" s="155" t="str">
        <v>250</v>
      </c>
      <c r="H1189" s="153" t="n">
        <v>250</v>
      </c>
      <c r="I1189" s="155" t="str">
        <v>W</v>
      </c>
      <c r="J1189" s="153" t="n">
        <v>70</v>
      </c>
      <c r="K1189" s="155" t="str">
        <v>E</v>
      </c>
      <c r="L1189" s="153" t="n">
        <v>24</v>
      </c>
      <c r="M1189" s="153" t="n">
        <f>IF(F1189="Accepted",L1189*1.150779448,"")</f>
        <v>27.618706752</v>
      </c>
      <c r="N1189" s="153" t="n">
        <v>28</v>
      </c>
      <c r="O1189" s="153" t="n">
        <v>30</v>
      </c>
      <c r="P1189" s="153" t="n">
        <f>IF(F1189&lt;&gt;"Accepted","",IF(AND(N1189="",O1189=""),"",MAX(N1189,O1189)*1.150779448))</f>
        <v>34.523383439999996</v>
      </c>
      <c r="Q1189" s="175" t="str">
        <v>KEDW 262255Z 25024G28KT 60SM SCT048 18/03 A2982 RMK AO2A PK WND 23030/43 SLPNO T01770032</v>
      </c>
    </row>
    <row r="1190" hidden="0">
      <c r="A1190" s="150" t="str">
        <v>2026-04-26 23:00 UTC</v>
      </c>
      <c r="B1190" s="155" t="str">
        <v>2026-04-26 23:55 UTC</v>
      </c>
      <c r="C1190" s="155" t="str">
        <v>2026-04-26 16:55 PDT</v>
      </c>
      <c r="D1190" s="155" t="str">
        <v>2026-04-26</v>
      </c>
      <c r="E1190" s="155" t="str">
        <v>April</v>
      </c>
      <c r="F1190" s="154" t="str">
        <v>Accepted</v>
      </c>
      <c r="G1190" s="155" t="str">
        <v>240</v>
      </c>
      <c r="H1190" s="153" t="n">
        <v>240</v>
      </c>
      <c r="I1190" s="155" t="str">
        <v>SW</v>
      </c>
      <c r="J1190" s="153" t="n">
        <v>60</v>
      </c>
      <c r="K1190" s="155" t="str">
        <v>NE</v>
      </c>
      <c r="L1190" s="153" t="n">
        <v>25</v>
      </c>
      <c r="M1190" s="153" t="n">
        <f>IF(F1190="Accepted",L1190*1.150779448,"")</f>
        <v>28.7694862</v>
      </c>
      <c r="N1190" s="153" t="n">
        <v>31</v>
      </c>
      <c r="O1190" s="153" t="n">
        <v>35</v>
      </c>
      <c r="P1190" s="153" t="n">
        <f>IF(F1190&lt;&gt;"Accepted","",IF(AND(N1190="",O1190=""),"",MAX(N1190,O1190)*1.150779448))</f>
        <v>40.27728068</v>
      </c>
      <c r="Q1190" s="175" t="str">
        <v>KEDW 262355Z 24025G31KT 60SM SCT050 16/03 A2983 RMK AO2A PK WND 25035/20 SLPNO T01620029 10182 20151 55003</v>
      </c>
    </row>
    <row r="1191" hidden="0">
      <c r="A1191" s="150" t="str">
        <v>2026-04-27 00:00 UTC</v>
      </c>
      <c r="B1191" s="155" t="str">
        <v>2026-04-27 00:55 UTC</v>
      </c>
      <c r="C1191" s="155" t="str">
        <v>2026-04-26 17:55 PDT</v>
      </c>
      <c r="D1191" s="155" t="str">
        <v>2026-04-26</v>
      </c>
      <c r="E1191" s="155" t="str">
        <v>April</v>
      </c>
      <c r="F1191" s="154" t="str">
        <v>Accepted</v>
      </c>
      <c r="G1191" s="155" t="str">
        <v>230</v>
      </c>
      <c r="H1191" s="153" t="n">
        <v>230</v>
      </c>
      <c r="I1191" s="155" t="str">
        <v>SW</v>
      </c>
      <c r="J1191" s="153" t="n">
        <v>50</v>
      </c>
      <c r="K1191" s="155" t="str">
        <v>NE</v>
      </c>
      <c r="L1191" s="153" t="n">
        <v>22</v>
      </c>
      <c r="M1191" s="153" t="n">
        <f>IF(F1191="Accepted",L1191*1.150779448,"")</f>
        <v>25.317147856</v>
      </c>
      <c r="N1191" s="153" t="n">
        <v>28</v>
      </c>
      <c r="O1191" s="153" t="n">
        <v>31</v>
      </c>
      <c r="P1191" s="153" t="n">
        <f>IF(F1191&lt;&gt;"Accepted","",IF(AND(N1191="",O1191=""),"",MAX(N1191,O1191)*1.150779448))</f>
        <v>35.674162888</v>
      </c>
      <c r="Q1191" s="175" t="str">
        <v>KEDW 270055Z 23022G28KT 60SM SCT050 16/03 A2985 RMK AO2A PK WND 24031/2356 SLPNO T01550033</v>
      </c>
    </row>
    <row r="1192" hidden="0">
      <c r="A1192" s="150" t="str">
        <v>2026-04-27 01:00 UTC</v>
      </c>
      <c r="B1192" s="155" t="str">
        <v>2026-04-27 01:55 UTC</v>
      </c>
      <c r="C1192" s="155" t="str">
        <v>2026-04-26 18:55 PDT</v>
      </c>
      <c r="D1192" s="155" t="str">
        <v>2026-04-26</v>
      </c>
      <c r="E1192" s="155" t="str">
        <v>April</v>
      </c>
      <c r="F1192" s="154" t="str">
        <v>Accepted</v>
      </c>
      <c r="G1192" s="155" t="str">
        <v>230</v>
      </c>
      <c r="H1192" s="153" t="n">
        <v>230</v>
      </c>
      <c r="I1192" s="155" t="str">
        <v>SW</v>
      </c>
      <c r="J1192" s="153" t="n">
        <v>50</v>
      </c>
      <c r="K1192" s="155" t="str">
        <v>NE</v>
      </c>
      <c r="L1192" s="153" t="n">
        <v>22</v>
      </c>
      <c r="M1192" s="153" t="n">
        <f>IF(F1192="Accepted",L1192*1.150779448,"")</f>
        <v>25.317147856</v>
      </c>
      <c r="N1192" s="153" t="n">
        <v>28</v>
      </c>
      <c r="O1192" s="153" t="n">
        <v>28</v>
      </c>
      <c r="P1192" s="153" t="n">
        <f>IF(F1192&lt;&gt;"Accepted","",IF(AND(N1192="",O1192=""),"",MAX(N1192,O1192)*1.150779448))</f>
        <v>32.221824544</v>
      </c>
      <c r="Q1192" s="175" t="str">
        <v>KEDW 270155Z AUTO 23022G28KT 10SM CLR 14/03 A2986 RMK AO2 PK WND 23028/45 SLPNO T01390034 $</v>
      </c>
    </row>
    <row r="1193" hidden="0">
      <c r="A1193" s="150" t="str">
        <v>2026-04-27 02:00 UTC</v>
      </c>
      <c r="B1193" s="155" t="str">
        <v>2026-04-27 02:55 UTC</v>
      </c>
      <c r="C1193" s="155" t="str">
        <v>2026-04-26 19:55 PDT</v>
      </c>
      <c r="D1193" s="155" t="str">
        <v>2026-04-26</v>
      </c>
      <c r="E1193" s="155" t="str">
        <v>April</v>
      </c>
      <c r="F1193" s="154" t="str">
        <v>Accepted</v>
      </c>
      <c r="G1193" s="155" t="str">
        <v>230</v>
      </c>
      <c r="H1193" s="153" t="n">
        <v>230</v>
      </c>
      <c r="I1193" s="155" t="str">
        <v>SW</v>
      </c>
      <c r="J1193" s="153" t="n">
        <v>50</v>
      </c>
      <c r="K1193" s="155" t="str">
        <v>NE</v>
      </c>
      <c r="L1193" s="153" t="n">
        <v>18</v>
      </c>
      <c r="M1193" s="153" t="n">
        <f>IF(F1193="Accepted",L1193*1.150779448,"")</f>
        <v>20.714030064</v>
      </c>
      <c r="N1193" s="153" t="n">
        <v>25</v>
      </c>
      <c r="O1193" s="153" t="n">
        <v>28</v>
      </c>
      <c r="P1193" s="153" t="n">
        <f>IF(F1193&lt;&gt;"Accepted","",IF(AND(N1193="",O1193=""),"",MAX(N1193,O1193)*1.150779448))</f>
        <v>32.221824544</v>
      </c>
      <c r="Q1193" s="175" t="str">
        <v>KEDW 270255Z AUTO 23018G25KT 10SM FEW050 13/04 A2987 RMK AO2 PK WND 23028/04 SLPNO T01250037 52010 $</v>
      </c>
    </row>
    <row r="1194" hidden="0">
      <c r="A1194" s="150" t="str">
        <v>2026-04-27 03:00 UTC</v>
      </c>
      <c r="B1194" s="155" t="str">
        <v>2026-04-27 03:55 UTC</v>
      </c>
      <c r="C1194" s="155" t="str">
        <v>2026-04-26 20:55 PDT</v>
      </c>
      <c r="D1194" s="155" t="str">
        <v>2026-04-26</v>
      </c>
      <c r="E1194" s="155" t="str">
        <v>April</v>
      </c>
      <c r="F1194" s="154" t="str">
        <v>Accepted</v>
      </c>
      <c r="G1194" s="155" t="str">
        <v>230</v>
      </c>
      <c r="H1194" s="153" t="n">
        <v>230</v>
      </c>
      <c r="I1194" s="155" t="str">
        <v>SW</v>
      </c>
      <c r="J1194" s="153" t="n">
        <v>50</v>
      </c>
      <c r="K1194" s="155" t="str">
        <v>NE</v>
      </c>
      <c r="L1194" s="153" t="n">
        <v>13</v>
      </c>
      <c r="M1194" s="153" t="n">
        <f>IF(F1194="Accepted",L1194*1.150779448,"")</f>
        <v>14.960132824</v>
      </c>
      <c r="N1194" s="163"/>
      <c r="O1194" s="163"/>
      <c r="P1194" s="163" t="str">
        <f>IF(F1194&lt;&gt;"Accepted","",IF(AND(N1194="",O1194=""),"",MAX(N1194,O1194)*1.150779448))</f>
      </c>
      <c r="Q1194" s="175" t="str">
        <v>KEDW 270355Z AUTO 23013KT 10SM CLR 11/04 A2989 RMK AO2 SLP116 T01140037 $</v>
      </c>
    </row>
    <row r="1195" hidden="0">
      <c r="A1195" s="150" t="str">
        <v>2026-04-27 04:00 UTC</v>
      </c>
      <c r="B1195" s="155" t="str">
        <v>2026-04-27 04:55 UTC</v>
      </c>
      <c r="C1195" s="155" t="str">
        <v>2026-04-26 21:55 PDT</v>
      </c>
      <c r="D1195" s="155" t="str">
        <v>2026-04-26</v>
      </c>
      <c r="E1195" s="155" t="str">
        <v>April</v>
      </c>
      <c r="F1195" s="154" t="str">
        <v>Accepted</v>
      </c>
      <c r="G1195" s="155" t="str">
        <v>230</v>
      </c>
      <c r="H1195" s="153" t="n">
        <v>230</v>
      </c>
      <c r="I1195" s="155" t="str">
        <v>SW</v>
      </c>
      <c r="J1195" s="153" t="n">
        <v>50</v>
      </c>
      <c r="K1195" s="155" t="str">
        <v>NE</v>
      </c>
      <c r="L1195" s="153" t="n">
        <v>17</v>
      </c>
      <c r="M1195" s="153" t="n">
        <f>IF(F1195="Accepted",L1195*1.150779448,"")</f>
        <v>19.563250616</v>
      </c>
      <c r="N1195" s="163"/>
      <c r="O1195" s="163"/>
      <c r="P1195" s="163" t="str">
        <f>IF(F1195&lt;&gt;"Accepted","",IF(AND(N1195="",O1195=""),"",MAX(N1195,O1195)*1.150779448))</f>
      </c>
      <c r="Q1195" s="175" t="str">
        <v>KEDW 270455Z AUTO 23017KT 10SM CLR 11/04 A2990 RMK AO2 SLP118 T01090039 $</v>
      </c>
    </row>
    <row r="1196" hidden="0">
      <c r="A1196" s="150" t="str">
        <v>2026-04-27 05:00 UTC</v>
      </c>
      <c r="B1196" s="155" t="str">
        <v>2026-04-27 05:55 UTC</v>
      </c>
      <c r="C1196" s="155" t="str">
        <v>2026-04-26 22:55 PDT</v>
      </c>
      <c r="D1196" s="155" t="str">
        <v>2026-04-26</v>
      </c>
      <c r="E1196" s="155" t="str">
        <v>April</v>
      </c>
      <c r="F1196" s="154" t="str">
        <v>Accepted</v>
      </c>
      <c r="G1196" s="155" t="str">
        <v>220</v>
      </c>
      <c r="H1196" s="153" t="n">
        <v>220</v>
      </c>
      <c r="I1196" s="155" t="str">
        <v>SW</v>
      </c>
      <c r="J1196" s="153" t="n">
        <v>40</v>
      </c>
      <c r="K1196" s="155" t="str">
        <v>NE</v>
      </c>
      <c r="L1196" s="153" t="n">
        <v>14</v>
      </c>
      <c r="M1196" s="153" t="n">
        <f>IF(F1196="Accepted",L1196*1.150779448,"")</f>
        <v>16.110912272</v>
      </c>
      <c r="N1196" s="163"/>
      <c r="O1196" s="163"/>
      <c r="P1196" s="163" t="str">
        <f>IF(F1196&lt;&gt;"Accepted","",IF(AND(N1196="",O1196=""),"",MAX(N1196,O1196)*1.150779448))</f>
      </c>
      <c r="Q1196" s="175" t="str">
        <v>KEDW 270555Z AUTO 22014KT 10SM CLR 11/04 A2990 RMK AO2 SLP118 T01060041 10165 20106 51011 $</v>
      </c>
    </row>
    <row r="1197" hidden="0">
      <c r="A1197" s="150" t="str">
        <v>2026-04-27 06:00 UTC</v>
      </c>
      <c r="B1197" s="155" t="str">
        <v>2026-04-27 06:55 UTC</v>
      </c>
      <c r="C1197" s="155" t="str">
        <v>2026-04-26 23:55 PDT</v>
      </c>
      <c r="D1197" s="155" t="str">
        <v>2026-04-26</v>
      </c>
      <c r="E1197" s="155" t="str">
        <v>April</v>
      </c>
      <c r="F1197" s="154" t="str">
        <v>Accepted</v>
      </c>
      <c r="G1197" s="155" t="str">
        <v>230</v>
      </c>
      <c r="H1197" s="153" t="n">
        <v>230</v>
      </c>
      <c r="I1197" s="155" t="str">
        <v>SW</v>
      </c>
      <c r="J1197" s="153" t="n">
        <v>50</v>
      </c>
      <c r="K1197" s="155" t="str">
        <v>NE</v>
      </c>
      <c r="L1197" s="153" t="n">
        <v>13</v>
      </c>
      <c r="M1197" s="153" t="n">
        <f>IF(F1197="Accepted",L1197*1.150779448,"")</f>
        <v>14.960132824</v>
      </c>
      <c r="N1197" s="163"/>
      <c r="O1197" s="163"/>
      <c r="P1197" s="163" t="str">
        <f>IF(F1197&lt;&gt;"Accepted","",IF(AND(N1197="",O1197=""),"",MAX(N1197,O1197)*1.150779448))</f>
      </c>
      <c r="Q1197" s="175" t="str">
        <v>KEDW 270655Z AUTO 23013KT 10SM CLR 10/04 A2991 RMK AO2 SLP122 T01040041 $</v>
      </c>
    </row>
    <row r="1198" hidden="0">
      <c r="A1198" s="150" t="str">
        <v>2026-04-27 07:00 UTC</v>
      </c>
      <c r="B1198" s="155" t="str">
        <v>2026-04-27 07:55 UTC</v>
      </c>
      <c r="C1198" s="155" t="str">
        <v>2026-04-27 00:55 PDT</v>
      </c>
      <c r="D1198" s="155" t="str">
        <v>2026-04-27</v>
      </c>
      <c r="E1198" s="155" t="str">
        <v>April</v>
      </c>
      <c r="F1198" s="154" t="str">
        <v>Accepted</v>
      </c>
      <c r="G1198" s="155" t="str">
        <v>220</v>
      </c>
      <c r="H1198" s="153" t="n">
        <v>220</v>
      </c>
      <c r="I1198" s="155" t="str">
        <v>SW</v>
      </c>
      <c r="J1198" s="153" t="n">
        <v>40</v>
      </c>
      <c r="K1198" s="155" t="str">
        <v>NE</v>
      </c>
      <c r="L1198" s="153" t="n">
        <v>12</v>
      </c>
      <c r="M1198" s="153" t="n">
        <f>IF(F1198="Accepted",L1198*1.150779448,"")</f>
        <v>13.809353376</v>
      </c>
      <c r="N1198" s="163"/>
      <c r="O1198" s="163"/>
      <c r="P1198" s="163" t="str">
        <f>IF(F1198&lt;&gt;"Accepted","",IF(AND(N1198="",O1198=""),"",MAX(N1198,O1198)*1.150779448))</f>
      </c>
      <c r="Q1198" s="175" t="str">
        <v>KEDW 270755Z AUTO 22012KT 10SM CLR 10/04 A2991 RMK AO2 SLP120 T01000042 401820099 $</v>
      </c>
    </row>
    <row r="1199" hidden="0">
      <c r="A1199" s="150" t="str">
        <v>2026-04-27 08:00 UTC</v>
      </c>
      <c r="B1199" s="155" t="str">
        <v>2026-04-27 08:55 UTC</v>
      </c>
      <c r="C1199" s="155" t="str">
        <v>2026-04-27 01:55 PDT</v>
      </c>
      <c r="D1199" s="155" t="str">
        <v>2026-04-27</v>
      </c>
      <c r="E1199" s="155" t="str">
        <v>April</v>
      </c>
      <c r="F1199" s="154" t="str">
        <v>Accepted</v>
      </c>
      <c r="G1199" s="155" t="str">
        <v>230</v>
      </c>
      <c r="H1199" s="153" t="n">
        <v>230</v>
      </c>
      <c r="I1199" s="155" t="str">
        <v>SW</v>
      </c>
      <c r="J1199" s="153" t="n">
        <v>50</v>
      </c>
      <c r="K1199" s="155" t="str">
        <v>NE</v>
      </c>
      <c r="L1199" s="153" t="n">
        <v>12</v>
      </c>
      <c r="M1199" s="153" t="n">
        <f>IF(F1199="Accepted",L1199*1.150779448,"")</f>
        <v>13.809353376</v>
      </c>
      <c r="N1199" s="163"/>
      <c r="O1199" s="163"/>
      <c r="P1199" s="163" t="str">
        <f>IF(F1199&lt;&gt;"Accepted","",IF(AND(N1199="",O1199=""),"",MAX(N1199,O1199)*1.150779448))</f>
      </c>
      <c r="Q1199" s="175" t="str">
        <v>KEDW 270855Z AUTO 23012KT 10SM FEW055 10/04 A2991 RMK AO2 SLP120 T00970039 50001 $</v>
      </c>
    </row>
    <row r="1200" hidden="0">
      <c r="A1200" s="150" t="str">
        <v>2026-04-27 09:00 UTC</v>
      </c>
      <c r="B1200" s="155" t="str">
        <v>2026-04-27 09:55 UTC</v>
      </c>
      <c r="C1200" s="155" t="str">
        <v>2026-04-27 02:55 PDT</v>
      </c>
      <c r="D1200" s="155" t="str">
        <v>2026-04-27</v>
      </c>
      <c r="E1200" s="155" t="str">
        <v>April</v>
      </c>
      <c r="F1200" s="154" t="str">
        <v>Accepted</v>
      </c>
      <c r="G1200" s="155" t="str">
        <v>230</v>
      </c>
      <c r="H1200" s="153" t="n">
        <v>230</v>
      </c>
      <c r="I1200" s="155" t="str">
        <v>SW</v>
      </c>
      <c r="J1200" s="153" t="n">
        <v>50</v>
      </c>
      <c r="K1200" s="155" t="str">
        <v>NE</v>
      </c>
      <c r="L1200" s="153" t="n">
        <v>11</v>
      </c>
      <c r="M1200" s="153" t="n">
        <f>IF(F1200="Accepted",L1200*1.150779448,"")</f>
        <v>12.658573928</v>
      </c>
      <c r="N1200" s="163"/>
      <c r="O1200" s="163"/>
      <c r="P1200" s="163" t="str">
        <f>IF(F1200&lt;&gt;"Accepted","",IF(AND(N1200="",O1200=""),"",MAX(N1200,O1200)*1.150779448))</f>
      </c>
      <c r="Q1200" s="175" t="str">
        <v>KEDW 270955Z AUTO 23011KT 10SM BKN050 10/04 A2990 RMK AO2 SLP117 T00980042 $</v>
      </c>
    </row>
    <row r="1201" hidden="0">
      <c r="A1201" s="150" t="str">
        <v>2026-04-27 10:00 UTC</v>
      </c>
      <c r="B1201" s="155" t="str">
        <v>2026-04-27 10:55 UTC</v>
      </c>
      <c r="C1201" s="155" t="str">
        <v>2026-04-27 03:55 PDT</v>
      </c>
      <c r="D1201" s="155" t="str">
        <v>2026-04-27</v>
      </c>
      <c r="E1201" s="155" t="str">
        <v>April</v>
      </c>
      <c r="F1201" s="154" t="str">
        <v>Accepted</v>
      </c>
      <c r="G1201" s="155" t="str">
        <v>230</v>
      </c>
      <c r="H1201" s="153" t="n">
        <v>230</v>
      </c>
      <c r="I1201" s="155" t="str">
        <v>SW</v>
      </c>
      <c r="J1201" s="153" t="n">
        <v>50</v>
      </c>
      <c r="K1201" s="155" t="str">
        <v>NE</v>
      </c>
      <c r="L1201" s="153" t="n">
        <v>13</v>
      </c>
      <c r="M1201" s="153" t="n">
        <f>IF(F1201="Accepted",L1201*1.150779448,"")</f>
        <v>14.960132824</v>
      </c>
      <c r="N1201" s="163"/>
      <c r="O1201" s="163"/>
      <c r="P1201" s="163" t="str">
        <f>IF(F1201&lt;&gt;"Accepted","",IF(AND(N1201="",O1201=""),"",MAX(N1201,O1201)*1.150779448))</f>
      </c>
      <c r="Q1201" s="175" t="str">
        <v>KEDW 271055Z AUTO 23013KT 10SM CLR 10/04 A2990 RMK AO2 SLP117 T00950039 $</v>
      </c>
    </row>
    <row r="1202" hidden="0">
      <c r="A1202" s="150" t="str">
        <v>2026-04-27 11:00 UTC</v>
      </c>
      <c r="B1202" s="155" t="str">
        <v>2026-04-27 11:55 UTC</v>
      </c>
      <c r="C1202" s="155" t="str">
        <v>2026-04-27 04:55 PDT</v>
      </c>
      <c r="D1202" s="155" t="str">
        <v>2026-04-27</v>
      </c>
      <c r="E1202" s="155" t="str">
        <v>April</v>
      </c>
      <c r="F1202" s="154" t="str">
        <v>Accepted</v>
      </c>
      <c r="G1202" s="155" t="str">
        <v>230</v>
      </c>
      <c r="H1202" s="153" t="n">
        <v>230</v>
      </c>
      <c r="I1202" s="155" t="str">
        <v>SW</v>
      </c>
      <c r="J1202" s="153" t="n">
        <v>50</v>
      </c>
      <c r="K1202" s="155" t="str">
        <v>NE</v>
      </c>
      <c r="L1202" s="153" t="n">
        <v>11</v>
      </c>
      <c r="M1202" s="153" t="n">
        <f>IF(F1202="Accepted",L1202*1.150779448,"")</f>
        <v>12.658573928</v>
      </c>
      <c r="N1202" s="163"/>
      <c r="O1202" s="163"/>
      <c r="P1202" s="163" t="str">
        <f>IF(F1202&lt;&gt;"Accepted","",IF(AND(N1202="",O1202=""),"",MAX(N1202,O1202)*1.150779448))</f>
      </c>
      <c r="Q1202" s="175" t="str">
        <v>KEDW 271155Z 23011KT 40SM FEW070 09/03 A2990 RMK AO2A SLP118 T00890033 10105 20089 56002</v>
      </c>
    </row>
    <row r="1203" hidden="0">
      <c r="A1203" s="150" t="str">
        <v>2026-04-27 12:00 UTC</v>
      </c>
      <c r="B1203" s="155" t="str">
        <v>2026-04-27 12:55 UTC</v>
      </c>
      <c r="C1203" s="155" t="str">
        <v>2026-04-27 05:55 PDT</v>
      </c>
      <c r="D1203" s="155" t="str">
        <v>2026-04-27</v>
      </c>
      <c r="E1203" s="155" t="str">
        <v>April</v>
      </c>
      <c r="F1203" s="154" t="str">
        <v>Accepted</v>
      </c>
      <c r="G1203" s="155" t="str">
        <v>220</v>
      </c>
      <c r="H1203" s="153" t="n">
        <v>220</v>
      </c>
      <c r="I1203" s="155" t="str">
        <v>SW</v>
      </c>
      <c r="J1203" s="153" t="n">
        <v>40</v>
      </c>
      <c r="K1203" s="155" t="str">
        <v>NE</v>
      </c>
      <c r="L1203" s="153" t="n">
        <v>13</v>
      </c>
      <c r="M1203" s="153" t="n">
        <f>IF(F1203="Accepted",L1203*1.150779448,"")</f>
        <v>14.960132824</v>
      </c>
      <c r="N1203" s="163"/>
      <c r="O1203" s="163"/>
      <c r="P1203" s="163" t="str">
        <f>IF(F1203&lt;&gt;"Accepted","",IF(AND(N1203="",O1203=""),"",MAX(N1203,O1203)*1.150779448))</f>
      </c>
      <c r="Q1203" s="175" t="str">
        <v>KEDW 271255Z 22013KT 60SM FEW050 09/03 A2990 RMK AO2A SLP120 T00890027</v>
      </c>
    </row>
    <row r="1204" hidden="0">
      <c r="A1204" s="150" t="str">
        <v>2026-04-27 13:00 UTC</v>
      </c>
      <c r="B1204" s="155" t="str">
        <v>2026-04-27 13:55 UTC</v>
      </c>
      <c r="C1204" s="155" t="str">
        <v>2026-04-27 06:55 PDT</v>
      </c>
      <c r="D1204" s="155" t="str">
        <v>2026-04-27</v>
      </c>
      <c r="E1204" s="155" t="str">
        <v>April</v>
      </c>
      <c r="F1204" s="154" t="str">
        <v>Accepted</v>
      </c>
      <c r="G1204" s="155" t="str">
        <v>220</v>
      </c>
      <c r="H1204" s="153" t="n">
        <v>220</v>
      </c>
      <c r="I1204" s="155" t="str">
        <v>SW</v>
      </c>
      <c r="J1204" s="153" t="n">
        <v>40</v>
      </c>
      <c r="K1204" s="155" t="str">
        <v>NE</v>
      </c>
      <c r="L1204" s="153" t="n">
        <v>10</v>
      </c>
      <c r="M1204" s="153" t="n">
        <f>IF(F1204="Accepted",L1204*1.150779448,"")</f>
        <v>11.50779448</v>
      </c>
      <c r="N1204" s="163"/>
      <c r="O1204" s="163"/>
      <c r="P1204" s="163" t="str">
        <f>IF(F1204&lt;&gt;"Accepted","",IF(AND(N1204="",O1204=""),"",MAX(N1204,O1204)*1.150779448))</f>
      </c>
      <c r="Q1204" s="175" t="str">
        <v>KEDW 271355Z 22010KT 70SM FEW060 09/03 A2992 RMK AO2A SLP128 T00930028</v>
      </c>
    </row>
    <row r="1205" hidden="0">
      <c r="A1205" s="150" t="str">
        <v>2026-04-27 14:00 UTC</v>
      </c>
      <c r="B1205" s="155" t="str">
        <v>2026-04-27 14:55 UTC</v>
      </c>
      <c r="C1205" s="155" t="str">
        <v>2026-04-27 07:55 PDT</v>
      </c>
      <c r="D1205" s="155" t="str">
        <v>2026-04-27</v>
      </c>
      <c r="E1205" s="155" t="str">
        <v>April</v>
      </c>
      <c r="F1205" s="154" t="str">
        <v>Accepted</v>
      </c>
      <c r="G1205" s="155" t="str">
        <v>230</v>
      </c>
      <c r="H1205" s="153" t="n">
        <v>230</v>
      </c>
      <c r="I1205" s="155" t="str">
        <v>SW</v>
      </c>
      <c r="J1205" s="153" t="n">
        <v>50</v>
      </c>
      <c r="K1205" s="155" t="str">
        <v>NE</v>
      </c>
      <c r="L1205" s="153" t="n">
        <v>16</v>
      </c>
      <c r="M1205" s="153" t="n">
        <f>IF(F1205="Accepted",L1205*1.150779448,"")</f>
        <v>18.412471168</v>
      </c>
      <c r="N1205" s="153" t="n">
        <v>22</v>
      </c>
      <c r="O1205" s="163"/>
      <c r="P1205" s="153" t="n">
        <f>IF(F1205&lt;&gt;"Accepted","",IF(AND(N1205="",O1205=""),"",MAX(N1205,O1205)*1.150779448))</f>
        <v>25.317147856</v>
      </c>
      <c r="Q1205" s="175" t="str">
        <v>KEDW 271455Z 23016G22KT 90SM FEW070 11/03 A2992 RMK AO2A SLP126 T01140029 52006</v>
      </c>
    </row>
    <row r="1206" hidden="0">
      <c r="A1206" s="150" t="str">
        <v>2026-04-27 15:00 UTC</v>
      </c>
      <c r="B1206" s="155" t="str">
        <v>2026-04-27 15:55 UTC</v>
      </c>
      <c r="C1206" s="155" t="str">
        <v>2026-04-27 08:55 PDT</v>
      </c>
      <c r="D1206" s="155" t="str">
        <v>2026-04-27</v>
      </c>
      <c r="E1206" s="155" t="str">
        <v>April</v>
      </c>
      <c r="F1206" s="154" t="str">
        <v>Accepted</v>
      </c>
      <c r="G1206" s="155" t="str">
        <v>230</v>
      </c>
      <c r="H1206" s="153" t="n">
        <v>230</v>
      </c>
      <c r="I1206" s="155" t="str">
        <v>SW</v>
      </c>
      <c r="J1206" s="153" t="n">
        <v>50</v>
      </c>
      <c r="K1206" s="155" t="str">
        <v>NE</v>
      </c>
      <c r="L1206" s="153" t="n">
        <v>17</v>
      </c>
      <c r="M1206" s="153" t="n">
        <f>IF(F1206="Accepted",L1206*1.150779448,"")</f>
        <v>19.563250616</v>
      </c>
      <c r="N1206" s="163"/>
      <c r="O1206" s="163"/>
      <c r="P1206" s="163" t="str">
        <f>IF(F1206&lt;&gt;"Accepted","",IF(AND(N1206="",O1206=""),"",MAX(N1206,O1206)*1.150779448))</f>
      </c>
      <c r="Q1206" s="175" t="str">
        <v>KEDW 271555Z 23017KT 50SM FEW070 13/02 A2992 RMK AO2A SLP126 T01320024</v>
      </c>
    </row>
    <row r="1207" hidden="0">
      <c r="A1207" s="150" t="str">
        <v>2026-04-27 16:00 UTC</v>
      </c>
      <c r="B1207" s="155" t="str">
        <v>2026-04-27 16:55 UTC</v>
      </c>
      <c r="C1207" s="155" t="str">
        <v>2026-04-27 09:55 PDT</v>
      </c>
      <c r="D1207" s="155" t="str">
        <v>2026-04-27</v>
      </c>
      <c r="E1207" s="155" t="str">
        <v>April</v>
      </c>
      <c r="F1207" s="154" t="str">
        <v>Accepted</v>
      </c>
      <c r="G1207" s="155" t="str">
        <v>230</v>
      </c>
      <c r="H1207" s="153" t="n">
        <v>230</v>
      </c>
      <c r="I1207" s="155" t="str">
        <v>SW</v>
      </c>
      <c r="J1207" s="153" t="n">
        <v>50</v>
      </c>
      <c r="K1207" s="155" t="str">
        <v>NE</v>
      </c>
      <c r="L1207" s="153" t="n">
        <v>12</v>
      </c>
      <c r="M1207" s="153" t="n">
        <f>IF(F1207="Accepted",L1207*1.150779448,"")</f>
        <v>13.809353376</v>
      </c>
      <c r="N1207" s="163"/>
      <c r="O1207" s="163"/>
      <c r="P1207" s="163" t="str">
        <f>IF(F1207&lt;&gt;"Accepted","",IF(AND(N1207="",O1207=""),"",MAX(N1207,O1207)*1.150779448))</f>
      </c>
      <c r="Q1207" s="175" t="str">
        <v>KEDW 271655Z 23012KT 90SM SCT070 15/02 A2993 RMK AO2A SLP128 T01470019</v>
      </c>
    </row>
    <row r="1208" hidden="0">
      <c r="A1208" s="150" t="str">
        <v>2026-04-27 17:00 UTC</v>
      </c>
      <c r="B1208" s="155" t="str">
        <v>2026-04-27 17:55 UTC</v>
      </c>
      <c r="C1208" s="155" t="str">
        <v>2026-04-27 10:55 PDT</v>
      </c>
      <c r="D1208" s="155" t="str">
        <v>2026-04-27</v>
      </c>
      <c r="E1208" s="155" t="str">
        <v>April</v>
      </c>
      <c r="F1208" s="154" t="str">
        <v>Accepted</v>
      </c>
      <c r="G1208" s="155" t="str">
        <v>220</v>
      </c>
      <c r="H1208" s="153" t="n">
        <v>220</v>
      </c>
      <c r="I1208" s="155" t="str">
        <v>SW</v>
      </c>
      <c r="J1208" s="153" t="n">
        <v>40</v>
      </c>
      <c r="K1208" s="155" t="str">
        <v>NE</v>
      </c>
      <c r="L1208" s="153" t="n">
        <v>15</v>
      </c>
      <c r="M1208" s="153" t="n">
        <f>IF(F1208="Accepted",L1208*1.150779448,"")</f>
        <v>17.261691719999998</v>
      </c>
      <c r="N1208" s="163"/>
      <c r="O1208" s="163"/>
      <c r="P1208" s="163" t="str">
        <f>IF(F1208&lt;&gt;"Accepted","",IF(AND(N1208="",O1208=""),"",MAX(N1208,O1208)*1.150779448))</f>
      </c>
      <c r="Q1208" s="175" t="str">
        <v>KEDW 271755Z 22015KT 60SM SCT070 16/02 A2993 RMK AO2A SLP128 T01590016 10160 20085 51004</v>
      </c>
    </row>
    <row r="1209" hidden="0">
      <c r="A1209" s="150" t="str">
        <v>2026-04-27 18:00 UTC</v>
      </c>
      <c r="B1209" s="155" t="str">
        <v>2026-04-27 18:55 UTC</v>
      </c>
      <c r="C1209" s="155" t="str">
        <v>2026-04-27 11:55 PDT</v>
      </c>
      <c r="D1209" s="155" t="str">
        <v>2026-04-27</v>
      </c>
      <c r="E1209" s="155" t="str">
        <v>April</v>
      </c>
      <c r="F1209" s="154" t="str">
        <v>Accepted</v>
      </c>
      <c r="G1209" s="155" t="str">
        <v>230</v>
      </c>
      <c r="H1209" s="153" t="n">
        <v>230</v>
      </c>
      <c r="I1209" s="155" t="str">
        <v>SW</v>
      </c>
      <c r="J1209" s="153" t="n">
        <v>50</v>
      </c>
      <c r="K1209" s="155" t="str">
        <v>NE</v>
      </c>
      <c r="L1209" s="153" t="n">
        <v>15</v>
      </c>
      <c r="M1209" s="153" t="n">
        <f>IF(F1209="Accepted",L1209*1.150779448,"")</f>
        <v>17.261691719999998</v>
      </c>
      <c r="N1209" s="153" t="n">
        <v>20</v>
      </c>
      <c r="O1209" s="163"/>
      <c r="P1209" s="153" t="n">
        <f>IF(F1209&lt;&gt;"Accepted","",IF(AND(N1209="",O1209=""),"",MAX(N1209,O1209)*1.150779448))</f>
        <v>23.01558896</v>
      </c>
      <c r="Q1209" s="175" t="str">
        <v>KEDW 271855Z 23015G20KT 90SM SCT070 17/01 A2993 RMK AO2A SLP127 T01690013</v>
      </c>
    </row>
    <row r="1210" hidden="0">
      <c r="A1210" s="150" t="str">
        <v>2026-04-27 19:00 UTC</v>
      </c>
      <c r="B1210" s="155" t="str">
        <v>2026-04-27 19:55 UTC</v>
      </c>
      <c r="C1210" s="155" t="str">
        <v>2026-04-27 12:55 PDT</v>
      </c>
      <c r="D1210" s="155" t="str">
        <v>2026-04-27</v>
      </c>
      <c r="E1210" s="155" t="str">
        <v>April</v>
      </c>
      <c r="F1210" s="154" t="str">
        <v>Accepted</v>
      </c>
      <c r="G1210" s="155" t="str">
        <v>210</v>
      </c>
      <c r="H1210" s="153" t="n">
        <v>210</v>
      </c>
      <c r="I1210" s="155" t="str">
        <v>SW</v>
      </c>
      <c r="J1210" s="153" t="n">
        <v>30</v>
      </c>
      <c r="K1210" s="155" t="str">
        <v>NE</v>
      </c>
      <c r="L1210" s="153" t="n">
        <v>15</v>
      </c>
      <c r="M1210" s="153" t="n">
        <f>IF(F1210="Accepted",L1210*1.150779448,"")</f>
        <v>17.261691719999998</v>
      </c>
      <c r="N1210" s="153" t="n">
        <v>22</v>
      </c>
      <c r="O1210" s="153" t="n">
        <v>26</v>
      </c>
      <c r="P1210" s="153" t="n">
        <f>IF(F1210&lt;&gt;"Accepted","",IF(AND(N1210="",O1210=""),"",MAX(N1210,O1210)*1.150779448))</f>
        <v>29.920265648</v>
      </c>
      <c r="Q1210" s="175" t="str">
        <v>KEDW 271955Z 21015G22KT 90SM SCT055 18/01 A2992 RMK AO2A PK WND 24026/28 SLP124 T01790010</v>
      </c>
    </row>
    <row r="1211" hidden="0">
      <c r="A1211" s="150" t="str">
        <v>2026-04-27 20:00 UTC</v>
      </c>
      <c r="B1211" s="155" t="str">
        <v>2026-04-27 20:55 UTC</v>
      </c>
      <c r="C1211" s="155" t="str">
        <v>2026-04-27 13:55 PDT</v>
      </c>
      <c r="D1211" s="155" t="str">
        <v>2026-04-27</v>
      </c>
      <c r="E1211" s="155" t="str">
        <v>April</v>
      </c>
      <c r="F1211" s="154" t="str">
        <v>Accepted</v>
      </c>
      <c r="G1211" s="155" t="str">
        <v>240</v>
      </c>
      <c r="H1211" s="153" t="n">
        <v>240</v>
      </c>
      <c r="I1211" s="155" t="str">
        <v>SW</v>
      </c>
      <c r="J1211" s="153" t="n">
        <v>60</v>
      </c>
      <c r="K1211" s="155" t="str">
        <v>NE</v>
      </c>
      <c r="L1211" s="153" t="n">
        <v>18</v>
      </c>
      <c r="M1211" s="153" t="n">
        <f>IF(F1211="Accepted",L1211*1.150779448,"")</f>
        <v>20.714030064</v>
      </c>
      <c r="N1211" s="163"/>
      <c r="O1211" s="163"/>
      <c r="P1211" s="163" t="str">
        <f>IF(F1211&lt;&gt;"Accepted","",IF(AND(N1211="",O1211=""),"",MAX(N1211,O1211)*1.150779448))</f>
      </c>
      <c r="Q1211" s="175" t="str">
        <v>KEDW 272055Z 24018KT 90SM SCT070 19/M00 A2991 RMK AO2A SLP120 T01881001 57006</v>
      </c>
    </row>
    <row r="1212" hidden="0">
      <c r="A1212" s="150" t="str">
        <v>2026-04-27 21:00 UTC</v>
      </c>
      <c r="B1212" s="155" t="str">
        <v>2026-04-27 21:55 UTC</v>
      </c>
      <c r="C1212" s="155" t="str">
        <v>2026-04-27 14:55 PDT</v>
      </c>
      <c r="D1212" s="155" t="str">
        <v>2026-04-27</v>
      </c>
      <c r="E1212" s="155" t="str">
        <v>April</v>
      </c>
      <c r="F1212" s="154" t="str">
        <v>Accepted</v>
      </c>
      <c r="G1212" s="155" t="str">
        <v>240</v>
      </c>
      <c r="H1212" s="153" t="n">
        <v>240</v>
      </c>
      <c r="I1212" s="155" t="str">
        <v>SW</v>
      </c>
      <c r="J1212" s="153" t="n">
        <v>60</v>
      </c>
      <c r="K1212" s="155" t="str">
        <v>NE</v>
      </c>
      <c r="L1212" s="153" t="n">
        <v>15</v>
      </c>
      <c r="M1212" s="153" t="n">
        <f>IF(F1212="Accepted",L1212*1.150779448,"")</f>
        <v>17.261691719999998</v>
      </c>
      <c r="N1212" s="153" t="n">
        <v>26</v>
      </c>
      <c r="O1212" s="153" t="n">
        <v>28</v>
      </c>
      <c r="P1212" s="153" t="n">
        <f>IF(F1212&lt;&gt;"Accepted","",IF(AND(N1212="",O1212=""),"",MAX(N1212,O1212)*1.150779448))</f>
        <v>32.221824544</v>
      </c>
      <c r="Q1212" s="175" t="str">
        <v>KEDW 272155Z 24015G26KT 90SM SCT070 19/00 A2990 RMK AO2A PK WND 23028/24 SLP117 T01920002</v>
      </c>
    </row>
    <row r="1213" hidden="0">
      <c r="A1213" s="150" t="str">
        <v>2026-04-27 22:00 UTC</v>
      </c>
      <c r="B1213" s="155" t="str">
        <v>2026-04-27 22:55 UTC</v>
      </c>
      <c r="C1213" s="155" t="str">
        <v>2026-04-27 15:55 PDT</v>
      </c>
      <c r="D1213" s="155" t="str">
        <v>2026-04-27</v>
      </c>
      <c r="E1213" s="155" t="str">
        <v>April</v>
      </c>
      <c r="F1213" s="154" t="str">
        <v>Accepted</v>
      </c>
      <c r="G1213" s="155" t="str">
        <v>240</v>
      </c>
      <c r="H1213" s="153" t="n">
        <v>240</v>
      </c>
      <c r="I1213" s="155" t="str">
        <v>SW</v>
      </c>
      <c r="J1213" s="153" t="n">
        <v>60</v>
      </c>
      <c r="K1213" s="155" t="str">
        <v>NE</v>
      </c>
      <c r="L1213" s="153" t="n">
        <v>16</v>
      </c>
      <c r="M1213" s="153" t="n">
        <f>IF(F1213="Accepted",L1213*1.150779448,"")</f>
        <v>18.412471168</v>
      </c>
      <c r="N1213" s="153" t="n">
        <v>25</v>
      </c>
      <c r="O1213" s="153" t="n">
        <v>30</v>
      </c>
      <c r="P1213" s="153" t="n">
        <f>IF(F1213&lt;&gt;"Accepted","",IF(AND(N1213="",O1213=""),"",MAX(N1213,O1213)*1.150779448))</f>
        <v>34.523383439999996</v>
      </c>
      <c r="Q1213" s="175" t="str">
        <v>KEDW 272255Z 24016G25KT 90SM SCT060 19/01 A2989 RMK AO2A PK WND 25030/12 SLP113 T01880013</v>
      </c>
    </row>
    <row r="1214" hidden="0">
      <c r="A1214" s="150" t="str">
        <v>2026-04-27 23:00 UTC</v>
      </c>
      <c r="B1214" s="155" t="str">
        <v>2026-04-27 23:55 UTC</v>
      </c>
      <c r="C1214" s="155" t="str">
        <v>2026-04-27 16:55 PDT</v>
      </c>
      <c r="D1214" s="155" t="str">
        <v>2026-04-27</v>
      </c>
      <c r="E1214" s="155" t="str">
        <v>April</v>
      </c>
      <c r="F1214" s="154" t="str">
        <v>Accepted</v>
      </c>
      <c r="G1214" s="155" t="str">
        <v>280</v>
      </c>
      <c r="H1214" s="153" t="n">
        <v>280</v>
      </c>
      <c r="I1214" s="155" t="str">
        <v>W</v>
      </c>
      <c r="J1214" s="153" t="n">
        <v>100</v>
      </c>
      <c r="K1214" s="155" t="str">
        <v>E</v>
      </c>
      <c r="L1214" s="153" t="n">
        <v>15</v>
      </c>
      <c r="M1214" s="153" t="n">
        <f>IF(F1214="Accepted",L1214*1.150779448,"")</f>
        <v>17.261691719999998</v>
      </c>
      <c r="N1214" s="153" t="n">
        <v>23</v>
      </c>
      <c r="O1214" s="153" t="n">
        <v>27</v>
      </c>
      <c r="P1214" s="153" t="n">
        <f>IF(F1214&lt;&gt;"Accepted","",IF(AND(N1214="",O1214=""),"",MAX(N1214,O1214)*1.150779448))</f>
        <v>31.071045096</v>
      </c>
      <c r="Q1214" s="175" t="str">
        <v>KEDW 272355Z 28015G23KT 70SM FEW060 18/01 A2990 RMK AO2A PK WND 23027/2256 SLP118 T01840010 10197 20158 55004</v>
      </c>
    </row>
    <row r="1215" hidden="0">
      <c r="A1215" s="150" t="str">
        <v>2026-04-28 00:00 UTC</v>
      </c>
      <c r="B1215" s="155" t="str">
        <v>2026-04-28 00:55 UTC</v>
      </c>
      <c r="C1215" s="155" t="str">
        <v>2026-04-27 17:55 PDT</v>
      </c>
      <c r="D1215" s="155" t="str">
        <v>2026-04-27</v>
      </c>
      <c r="E1215" s="155" t="str">
        <v>April</v>
      </c>
      <c r="F1215" s="154" t="str">
        <v>Accepted</v>
      </c>
      <c r="G1215" s="155" t="str">
        <v>250</v>
      </c>
      <c r="H1215" s="153" t="n">
        <v>250</v>
      </c>
      <c r="I1215" s="155" t="str">
        <v>W</v>
      </c>
      <c r="J1215" s="153" t="n">
        <v>70</v>
      </c>
      <c r="K1215" s="155" t="str">
        <v>E</v>
      </c>
      <c r="L1215" s="153" t="n">
        <v>14</v>
      </c>
      <c r="M1215" s="153" t="n">
        <f>IF(F1215="Accepted",L1215*1.150779448,"")</f>
        <v>16.110912272</v>
      </c>
      <c r="N1215" s="153" t="n">
        <v>23</v>
      </c>
      <c r="O1215" s="153" t="n">
        <v>26</v>
      </c>
      <c r="P1215" s="153" t="n">
        <f>IF(F1215&lt;&gt;"Accepted","",IF(AND(N1215="",O1215=""),"",MAX(N1215,O1215)*1.150779448))</f>
        <v>29.920265648</v>
      </c>
      <c r="Q1215" s="175" t="str">
        <v>KEDW 280055Z 25014G23KT 90SM FEW050 18/00 A2991 RMK AO2A PK WND 25026/40 SLP122 T01750002</v>
      </c>
    </row>
    <row r="1216" hidden="0">
      <c r="A1216" s="150" t="str">
        <v>2026-04-28 01:00 UTC</v>
      </c>
      <c r="B1216" s="155" t="str">
        <v>2026-04-28 01:55 UTC</v>
      </c>
      <c r="C1216" s="155" t="str">
        <v>2026-04-27 18:55 PDT</v>
      </c>
      <c r="D1216" s="155" t="str">
        <v>2026-04-27</v>
      </c>
      <c r="E1216" s="155" t="str">
        <v>April</v>
      </c>
      <c r="F1216" s="154" t="str">
        <v>Accepted</v>
      </c>
      <c r="G1216" s="155" t="str">
        <v>260</v>
      </c>
      <c r="H1216" s="153" t="n">
        <v>260</v>
      </c>
      <c r="I1216" s="155" t="str">
        <v>W</v>
      </c>
      <c r="J1216" s="153" t="n">
        <v>80</v>
      </c>
      <c r="K1216" s="155" t="str">
        <v>E</v>
      </c>
      <c r="L1216" s="153" t="n">
        <v>17</v>
      </c>
      <c r="M1216" s="153" t="n">
        <f>IF(F1216="Accepted",L1216*1.150779448,"")</f>
        <v>19.563250616</v>
      </c>
      <c r="N1216" s="163"/>
      <c r="O1216" s="153" t="n">
        <v>26</v>
      </c>
      <c r="P1216" s="153" t="n">
        <f>IF(F1216&lt;&gt;"Accepted","",IF(AND(N1216="",O1216=""),"",MAX(N1216,O1216)*1.150779448))</f>
        <v>29.920265648</v>
      </c>
      <c r="Q1216" s="175" t="str">
        <v>KEDW 280155Z 26017KT 90SM FEW050 16/00 A2992 RMK AO2A PK WND 24026/18 SLP125 T01610002</v>
      </c>
    </row>
    <row r="1217" hidden="0">
      <c r="A1217" s="150" t="str">
        <v>2026-04-28 02:00 UTC</v>
      </c>
      <c r="B1217" s="155" t="str">
        <v>2026-04-28 02:55 UTC</v>
      </c>
      <c r="C1217" s="155" t="str">
        <v>2026-04-27 19:55 PDT</v>
      </c>
      <c r="D1217" s="155" t="str">
        <v>2026-04-27</v>
      </c>
      <c r="E1217" s="155" t="str">
        <v>April</v>
      </c>
      <c r="F1217" s="154" t="str">
        <v>Accepted</v>
      </c>
      <c r="G1217" s="155" t="str">
        <v>260</v>
      </c>
      <c r="H1217" s="153" t="n">
        <v>260</v>
      </c>
      <c r="I1217" s="155" t="str">
        <v>W</v>
      </c>
      <c r="J1217" s="153" t="n">
        <v>80</v>
      </c>
      <c r="K1217" s="155" t="str">
        <v>E</v>
      </c>
      <c r="L1217" s="153" t="n">
        <v>12</v>
      </c>
      <c r="M1217" s="153" t="n">
        <f>IF(F1217="Accepted",L1217*1.150779448,"")</f>
        <v>13.809353376</v>
      </c>
      <c r="N1217" s="163"/>
      <c r="O1217" s="163"/>
      <c r="P1217" s="163" t="str">
        <f>IF(F1217&lt;&gt;"Accepted","",IF(AND(N1217="",O1217=""),"",MAX(N1217,O1217)*1.150779448))</f>
      </c>
      <c r="Q1217" s="175" t="str">
        <v>KEDW 280255Z 26012KT 40SM FEW050 14/01 A2994 RMK AO2A SLP132 T01410010 52012</v>
      </c>
    </row>
    <row r="1218" hidden="0">
      <c r="A1218" s="150" t="str">
        <v>2026-04-28 03:00 UTC</v>
      </c>
      <c r="B1218" s="155" t="str">
        <v>2026-04-28 03:55 UTC</v>
      </c>
      <c r="C1218" s="155" t="str">
        <v>2026-04-27 20:55 PDT</v>
      </c>
      <c r="D1218" s="155" t="str">
        <v>2026-04-27</v>
      </c>
      <c r="E1218" s="155" t="str">
        <v>April</v>
      </c>
      <c r="F1218" s="154" t="str">
        <v>Accepted</v>
      </c>
      <c r="G1218" s="155" t="str">
        <v>230</v>
      </c>
      <c r="H1218" s="153" t="n">
        <v>230</v>
      </c>
      <c r="I1218" s="155" t="str">
        <v>SW</v>
      </c>
      <c r="J1218" s="153" t="n">
        <v>50</v>
      </c>
      <c r="K1218" s="155" t="str">
        <v>NE</v>
      </c>
      <c r="L1218" s="153" t="n">
        <v>12</v>
      </c>
      <c r="M1218" s="153" t="n">
        <f>IF(F1218="Accepted",L1218*1.150779448,"")</f>
        <v>13.809353376</v>
      </c>
      <c r="N1218" s="163"/>
      <c r="O1218" s="163"/>
      <c r="P1218" s="163" t="str">
        <f>IF(F1218&lt;&gt;"Accepted","",IF(AND(N1218="",O1218=""),"",MAX(N1218,O1218)*1.150779448))</f>
      </c>
      <c r="Q1218" s="175" t="str">
        <v>KEDW 280355Z 23012KT 40SM FEW050 13/01 A2998 RMK AO2A SLP146 T01260013</v>
      </c>
    </row>
    <row r="1219" hidden="0">
      <c r="A1219" s="150" t="str">
        <v>2026-04-28 04:00 UTC</v>
      </c>
      <c r="B1219" s="155" t="str">
        <v>2026-04-28 04:55 UTC</v>
      </c>
      <c r="C1219" s="155" t="str">
        <v>2026-04-27 21:55 PDT</v>
      </c>
      <c r="D1219" s="155" t="str">
        <v>2026-04-27</v>
      </c>
      <c r="E1219" s="155" t="str">
        <v>April</v>
      </c>
      <c r="F1219" s="154" t="str">
        <v>Accepted</v>
      </c>
      <c r="G1219" s="155" t="str">
        <v>220</v>
      </c>
      <c r="H1219" s="153" t="n">
        <v>220</v>
      </c>
      <c r="I1219" s="155" t="str">
        <v>SW</v>
      </c>
      <c r="J1219" s="153" t="n">
        <v>40</v>
      </c>
      <c r="K1219" s="155" t="str">
        <v>NE</v>
      </c>
      <c r="L1219" s="153" t="n">
        <v>11</v>
      </c>
      <c r="M1219" s="153" t="n">
        <f>IF(F1219="Accepted",L1219*1.150779448,"")</f>
        <v>12.658573928</v>
      </c>
      <c r="N1219" s="163"/>
      <c r="O1219" s="163"/>
      <c r="P1219" s="163" t="str">
        <f>IF(F1219&lt;&gt;"Accepted","",IF(AND(N1219="",O1219=""),"",MAX(N1219,O1219)*1.150779448))</f>
      </c>
      <c r="Q1219" s="175" t="str">
        <v>KEDW 280455Z 22011KT 40SM FEW050 11/03 A3000 RMK AO2A SLP153 T01140029</v>
      </c>
    </row>
    <row r="1220" hidden="0">
      <c r="A1220" s="150" t="str">
        <v>2026-04-28 05:00 UTC</v>
      </c>
      <c r="B1220" s="155" t="str">
        <v>2026-04-28 05:55 UTC</v>
      </c>
      <c r="C1220" s="155" t="str">
        <v>2026-04-27 22:55 PDT</v>
      </c>
      <c r="D1220" s="155" t="str">
        <v>2026-04-27</v>
      </c>
      <c r="E1220" s="155" t="str">
        <v>April</v>
      </c>
      <c r="F1220" s="154" t="str">
        <v>Accepted</v>
      </c>
      <c r="G1220" s="155" t="str">
        <v>220</v>
      </c>
      <c r="H1220" s="153" t="n">
        <v>220</v>
      </c>
      <c r="I1220" s="155" t="str">
        <v>SW</v>
      </c>
      <c r="J1220" s="153" t="n">
        <v>40</v>
      </c>
      <c r="K1220" s="155" t="str">
        <v>NE</v>
      </c>
      <c r="L1220" s="153" t="n">
        <v>11</v>
      </c>
      <c r="M1220" s="153" t="n">
        <f>IF(F1220="Accepted",L1220*1.150779448,"")</f>
        <v>12.658573928</v>
      </c>
      <c r="N1220" s="163"/>
      <c r="O1220" s="163"/>
      <c r="P1220" s="163" t="str">
        <f>IF(F1220&lt;&gt;"Accepted","",IF(AND(N1220="",O1220=""),"",MAX(N1220,O1220)*1.150779448))</f>
      </c>
      <c r="Q1220" s="175" t="str">
        <v>KEDW 280555Z 22011KT 40SM FEW250 11/03 A3000 RMK AO2A SLP153 T01060029 10184 20104 51019</v>
      </c>
    </row>
    <row r="1221" hidden="0">
      <c r="A1221" s="150" t="str">
        <v>2026-04-28 06:00 UTC</v>
      </c>
      <c r="B1221" s="155" t="str">
        <v>2026-04-28 06:55 UTC</v>
      </c>
      <c r="C1221" s="155" t="str">
        <v>2026-04-27 23:55 PDT</v>
      </c>
      <c r="D1221" s="155" t="str">
        <v>2026-04-27</v>
      </c>
      <c r="E1221" s="155" t="str">
        <v>April</v>
      </c>
      <c r="F1221" s="154" t="str">
        <v>Accepted</v>
      </c>
      <c r="G1221" s="155" t="str">
        <v>230</v>
      </c>
      <c r="H1221" s="153" t="n">
        <v>230</v>
      </c>
      <c r="I1221" s="155" t="str">
        <v>SW</v>
      </c>
      <c r="J1221" s="153" t="n">
        <v>50</v>
      </c>
      <c r="K1221" s="155" t="str">
        <v>NE</v>
      </c>
      <c r="L1221" s="153" t="n">
        <v>9</v>
      </c>
      <c r="M1221" s="153" t="n">
        <f>IF(F1221="Accepted",L1221*1.150779448,"")</f>
        <v>10.357015032</v>
      </c>
      <c r="N1221" s="163"/>
      <c r="O1221" s="163"/>
      <c r="P1221" s="163" t="str">
        <f>IF(F1221&lt;&gt;"Accepted","",IF(AND(N1221="",O1221=""),"",MAX(N1221,O1221)*1.150779448))</f>
      </c>
      <c r="Q1221" s="175" t="str">
        <v>KEDW 280655Z 23009KT 40SM FEW250 09/03 A3001 RMK AO2A SLP156 T00880026</v>
      </c>
    </row>
    <row r="1222" hidden="0">
      <c r="A1222" s="150" t="str">
        <v>2026-04-28 07:00 UTC</v>
      </c>
      <c r="B1222" s="155" t="str">
        <v>2026-04-28 07:55 UTC</v>
      </c>
      <c r="C1222" s="155" t="str">
        <v>2026-04-28 00:55 PDT</v>
      </c>
      <c r="D1222" s="155" t="str">
        <v>2026-04-28</v>
      </c>
      <c r="E1222" s="155" t="str">
        <v>April</v>
      </c>
      <c r="F1222" s="154" t="str">
        <v>Accepted</v>
      </c>
      <c r="G1222" s="155" t="str">
        <v>220</v>
      </c>
      <c r="H1222" s="153" t="n">
        <v>220</v>
      </c>
      <c r="I1222" s="155" t="str">
        <v>SW</v>
      </c>
      <c r="J1222" s="153" t="n">
        <v>40</v>
      </c>
      <c r="K1222" s="155" t="str">
        <v>NE</v>
      </c>
      <c r="L1222" s="153" t="n">
        <v>8</v>
      </c>
      <c r="M1222" s="153" t="n">
        <f>IF(F1222="Accepted",L1222*1.150779448,"")</f>
        <v>9.206235584</v>
      </c>
      <c r="N1222" s="163"/>
      <c r="O1222" s="163"/>
      <c r="P1222" s="163" t="str">
        <f>IF(F1222&lt;&gt;"Accepted","",IF(AND(N1222="",O1222=""),"",MAX(N1222,O1222)*1.150779448))</f>
      </c>
      <c r="Q1222" s="175" t="str">
        <v>KEDW 280755Z 22008KT 40SM FEW250 08/02 A3002 RMK AO2A SLP159 T00750018 401970075</v>
      </c>
    </row>
    <row r="1223" hidden="0">
      <c r="A1223" s="150" t="str">
        <v>2026-04-28 08:00 UTC</v>
      </c>
      <c r="B1223" s="155" t="str">
        <v>2026-04-28 08:55 UTC</v>
      </c>
      <c r="C1223" s="155" t="str">
        <v>2026-04-28 01:55 PDT</v>
      </c>
      <c r="D1223" s="155" t="str">
        <v>2026-04-28</v>
      </c>
      <c r="E1223" s="155" t="str">
        <v>April</v>
      </c>
      <c r="F1223" s="154" t="str">
        <v>Accepted</v>
      </c>
      <c r="G1223" s="155" t="str">
        <v>210</v>
      </c>
      <c r="H1223" s="153" t="n">
        <v>210</v>
      </c>
      <c r="I1223" s="155" t="str">
        <v>SW</v>
      </c>
      <c r="J1223" s="153" t="n">
        <v>30</v>
      </c>
      <c r="K1223" s="155" t="str">
        <v>NE</v>
      </c>
      <c r="L1223" s="153" t="n">
        <v>7</v>
      </c>
      <c r="M1223" s="153" t="n">
        <f>IF(F1223="Accepted",L1223*1.150779448,"")</f>
        <v>8.055456136</v>
      </c>
      <c r="N1223" s="163"/>
      <c r="O1223" s="163"/>
      <c r="P1223" s="163" t="str">
        <f>IF(F1223&lt;&gt;"Accepted","",IF(AND(N1223="",O1223=""),"",MAX(N1223,O1223)*1.150779448))</f>
      </c>
      <c r="Q1223" s="175" t="str">
        <v>KEDW 280855Z 21007KT 40SM FEW250 08/03 A3002 RMK AO2A SLP159 T00830025 50005</v>
      </c>
    </row>
    <row r="1224" hidden="0">
      <c r="A1224" s="150" t="str">
        <v>2026-04-28 09:00 UTC</v>
      </c>
      <c r="B1224" s="155" t="str">
        <v>2026-04-28 09:55 UTC</v>
      </c>
      <c r="C1224" s="155" t="str">
        <v>2026-04-28 02:55 PDT</v>
      </c>
      <c r="D1224" s="155" t="str">
        <v>2026-04-28</v>
      </c>
      <c r="E1224" s="155" t="str">
        <v>April</v>
      </c>
      <c r="F1224" s="154" t="str">
        <v>Accepted</v>
      </c>
      <c r="G1224" s="155" t="str">
        <v>220</v>
      </c>
      <c r="H1224" s="153" t="n">
        <v>220</v>
      </c>
      <c r="I1224" s="155" t="str">
        <v>SW</v>
      </c>
      <c r="J1224" s="153" t="n">
        <v>40</v>
      </c>
      <c r="K1224" s="155" t="str">
        <v>NE</v>
      </c>
      <c r="L1224" s="153" t="n">
        <v>5</v>
      </c>
      <c r="M1224" s="153" t="n">
        <f>IF(F1224="Accepted",L1224*1.150779448,"")</f>
        <v>5.75389724</v>
      </c>
      <c r="N1224" s="163"/>
      <c r="O1224" s="163"/>
      <c r="P1224" s="163" t="str">
        <f>IF(F1224&lt;&gt;"Accepted","",IF(AND(N1224="",O1224=""),"",MAX(N1224,O1224)*1.150779448))</f>
      </c>
      <c r="Q1224" s="175" t="str">
        <v>KEDW 280955Z 22005KT 40SM FEW250 07/02 A3001 RMK AO2A SLP156 T00670020</v>
      </c>
    </row>
    <row r="1225" hidden="0">
      <c r="A1225" s="150" t="str">
        <v>2026-04-28 10:00 UTC</v>
      </c>
      <c r="B1225" s="155" t="str">
        <v>2026-04-28 10:55 UTC</v>
      </c>
      <c r="C1225" s="155" t="str">
        <v>2026-04-28 03:55 PDT</v>
      </c>
      <c r="D1225" s="155" t="str">
        <v>2026-04-28</v>
      </c>
      <c r="E1225" s="155" t="str">
        <v>April</v>
      </c>
      <c r="F1225" s="154" t="str">
        <v>Accepted</v>
      </c>
      <c r="G1225" s="155" t="str">
        <v>160</v>
      </c>
      <c r="H1225" s="153" t="n">
        <v>160</v>
      </c>
      <c r="I1225" s="155" t="str">
        <v>S</v>
      </c>
      <c r="J1225" s="153" t="n">
        <v>340</v>
      </c>
      <c r="K1225" s="155" t="str">
        <v>N</v>
      </c>
      <c r="L1225" s="153" t="n">
        <v>4</v>
      </c>
      <c r="M1225" s="153" t="n">
        <f>IF(F1225="Accepted",L1225*1.150779448,"")</f>
        <v>4.603117792</v>
      </c>
      <c r="N1225" s="163"/>
      <c r="O1225" s="163"/>
      <c r="P1225" s="163" t="str">
        <f>IF(F1225&lt;&gt;"Accepted","",IF(AND(N1225="",O1225=""),"",MAX(N1225,O1225)*1.150779448))</f>
      </c>
      <c r="Q1225" s="175" t="str">
        <v>KEDW 281055Z 16004KT 40SM FEW250 05/01 A3000 RMK AO2A SLP154 T00520011</v>
      </c>
    </row>
    <row r="1226" hidden="0">
      <c r="A1226" s="150" t="str">
        <v>2026-04-28 11:00 UTC</v>
      </c>
      <c r="B1226" s="155" t="str">
        <v>2026-04-28 11:55 UTC</v>
      </c>
      <c r="C1226" s="155" t="str">
        <v>2026-04-28 04:55 PDT</v>
      </c>
      <c r="D1226" s="155" t="str">
        <v>2026-04-28</v>
      </c>
      <c r="E1226" s="155" t="str">
        <v>April</v>
      </c>
      <c r="F1226" s="154" t="str">
        <v>Accepted</v>
      </c>
      <c r="G1226" s="155" t="str">
        <v>000</v>
      </c>
      <c r="H1226" s="153" t="n">
        <v>0</v>
      </c>
      <c r="I1226" s="155" t="str">
        <v>Calm</v>
      </c>
      <c r="J1226" s="153" t="n">
        <v>180</v>
      </c>
      <c r="K1226" s="155" t="str">
        <v>Calm</v>
      </c>
      <c r="L1226" s="153" t="n">
        <v>0</v>
      </c>
      <c r="M1226" s="153" t="n">
        <f>IF(F1226="Accepted",L1226*1.150779448,"")</f>
        <v>0</v>
      </c>
      <c r="N1226" s="163"/>
      <c r="O1226" s="163"/>
      <c r="P1226" s="163" t="str">
        <f>IF(F1226&lt;&gt;"Accepted","",IF(AND(N1226="",O1226=""),"",MAX(N1226,O1226)*1.150779448))</f>
      </c>
      <c r="Q1226" s="175" t="str">
        <v>KEDW 281155Z 00000KT 40SM FEW250 04/M00 A3001 RMK AO2A SLP159 T00411005 10105 20039 55001</v>
      </c>
    </row>
    <row r="1227" hidden="0">
      <c r="A1227" s="150" t="str">
        <v>2026-04-28 12:00 UTC</v>
      </c>
      <c r="B1227" s="155" t="str">
        <v>2026-04-28 12:55 UTC</v>
      </c>
      <c r="C1227" s="155" t="str">
        <v>2026-04-28 05:55 PDT</v>
      </c>
      <c r="D1227" s="155" t="str">
        <v>2026-04-28</v>
      </c>
      <c r="E1227" s="155" t="str">
        <v>April</v>
      </c>
      <c r="F1227" s="154" t="str">
        <v>Accepted</v>
      </c>
      <c r="G1227" s="155" t="str">
        <v>000</v>
      </c>
      <c r="H1227" s="153" t="n">
        <v>0</v>
      </c>
      <c r="I1227" s="155" t="str">
        <v>Calm</v>
      </c>
      <c r="J1227" s="153" t="n">
        <v>180</v>
      </c>
      <c r="K1227" s="155" t="str">
        <v>Calm</v>
      </c>
      <c r="L1227" s="153" t="n">
        <v>0</v>
      </c>
      <c r="M1227" s="153" t="n">
        <f>IF(F1227="Accepted",L1227*1.150779448,"")</f>
        <v>0</v>
      </c>
      <c r="N1227" s="163"/>
      <c r="O1227" s="163"/>
      <c r="P1227" s="163" t="str">
        <f>IF(F1227&lt;&gt;"Accepted","",IF(AND(N1227="",O1227=""),"",MAX(N1227,O1227)*1.150779448))</f>
      </c>
      <c r="Q1227" s="175" t="str">
        <v>KEDW 281255Z 00000KT 50SM FEW250 04/00 A3002 RMK AO2A SLP162 T00390002</v>
      </c>
    </row>
    <row r="1228" hidden="0">
      <c r="A1228" s="150" t="str">
        <v>2026-04-28 13:00 UTC</v>
      </c>
      <c r="B1228" s="155" t="str">
        <v>2026-04-28 13:55 UTC</v>
      </c>
      <c r="C1228" s="155" t="str">
        <v>2026-04-28 06:55 PDT</v>
      </c>
      <c r="D1228" s="155" t="str">
        <v>2026-04-28</v>
      </c>
      <c r="E1228" s="155" t="str">
        <v>April</v>
      </c>
      <c r="F1228" s="154" t="str">
        <v>Accepted</v>
      </c>
      <c r="G1228" s="155" t="str">
        <v>000</v>
      </c>
      <c r="H1228" s="153" t="n">
        <v>0</v>
      </c>
      <c r="I1228" s="155" t="str">
        <v>Calm</v>
      </c>
      <c r="J1228" s="153" t="n">
        <v>180</v>
      </c>
      <c r="K1228" s="155" t="str">
        <v>Calm</v>
      </c>
      <c r="L1228" s="153" t="n">
        <v>0</v>
      </c>
      <c r="M1228" s="153" t="n">
        <f>IF(F1228="Accepted",L1228*1.150779448,"")</f>
        <v>0</v>
      </c>
      <c r="N1228" s="163"/>
      <c r="O1228" s="163"/>
      <c r="P1228" s="163" t="str">
        <f>IF(F1228&lt;&gt;"Accepted","",IF(AND(N1228="",O1228=""),"",MAX(N1228,O1228)*1.150779448))</f>
      </c>
      <c r="Q1228" s="175" t="str">
        <v>KEDW 281355Z 00000KT 50SM FEW300 05/00 A3005 RMK AO2A SLP173 T00500000</v>
      </c>
    </row>
    <row r="1229" hidden="0">
      <c r="A1229" s="150" t="str">
        <v>2026-04-28 14:00 UTC</v>
      </c>
      <c r="B1229" s="155" t="str">
        <v>2026-04-28 14:55 UTC</v>
      </c>
      <c r="C1229" s="155" t="str">
        <v>2026-04-28 07:55 PDT</v>
      </c>
      <c r="D1229" s="155" t="str">
        <v>2026-04-28</v>
      </c>
      <c r="E1229" s="155" t="str">
        <v>April</v>
      </c>
      <c r="F1229" s="154" t="str">
        <v>Accepted</v>
      </c>
      <c r="G1229" s="155" t="str">
        <v>000</v>
      </c>
      <c r="H1229" s="153" t="n">
        <v>0</v>
      </c>
      <c r="I1229" s="155" t="str">
        <v>Calm</v>
      </c>
      <c r="J1229" s="153" t="n">
        <v>180</v>
      </c>
      <c r="K1229" s="155" t="str">
        <v>Calm</v>
      </c>
      <c r="L1229" s="153" t="n">
        <v>0</v>
      </c>
      <c r="M1229" s="153" t="n">
        <f>IF(F1229="Accepted",L1229*1.150779448,"")</f>
        <v>0</v>
      </c>
      <c r="N1229" s="163"/>
      <c r="O1229" s="163"/>
      <c r="P1229" s="163" t="str">
        <f>IF(F1229&lt;&gt;"Accepted","",IF(AND(N1229="",O1229=""),"",MAX(N1229,O1229)*1.150779448))</f>
      </c>
      <c r="Q1229" s="175" t="str">
        <v>KEDW 281455Z 00000KT 50SM FEW300 07/00 A3007 RMK AO2A SLP180 T00690001 53017</v>
      </c>
    </row>
    <row r="1230" hidden="0">
      <c r="A1230" s="150" t="str">
        <v>2026-04-28 15:00 UTC</v>
      </c>
      <c r="B1230" s="155" t="str">
        <v>2026-04-28 15:55 UTC</v>
      </c>
      <c r="C1230" s="155" t="str">
        <v>2026-04-28 08:55 PDT</v>
      </c>
      <c r="D1230" s="155" t="str">
        <v>2026-04-28</v>
      </c>
      <c r="E1230" s="155" t="str">
        <v>April</v>
      </c>
      <c r="F1230" s="154" t="str">
        <v>Accepted</v>
      </c>
      <c r="G1230" s="155" t="str">
        <v>000</v>
      </c>
      <c r="H1230" s="153" t="n">
        <v>0</v>
      </c>
      <c r="I1230" s="155" t="str">
        <v>Calm</v>
      </c>
      <c r="J1230" s="153" t="n">
        <v>180</v>
      </c>
      <c r="K1230" s="155" t="str">
        <v>Calm</v>
      </c>
      <c r="L1230" s="153" t="n">
        <v>0</v>
      </c>
      <c r="M1230" s="153" t="n">
        <f>IF(F1230="Accepted",L1230*1.150779448,"")</f>
        <v>0</v>
      </c>
      <c r="N1230" s="163"/>
      <c r="O1230" s="163"/>
      <c r="P1230" s="163" t="str">
        <f>IF(F1230&lt;&gt;"Accepted","",IF(AND(N1230="",O1230=""),"",MAX(N1230,O1230)*1.150779448))</f>
      </c>
      <c r="Q1230" s="175" t="str">
        <v>KEDW 281555Z 00000KT 50SM FEW250 10/01 A3007 RMK AO2A SLP180 T01010012</v>
      </c>
    </row>
    <row r="1231" hidden="0">
      <c r="A1231" s="150" t="str">
        <v>2026-04-28 16:00 UTC</v>
      </c>
      <c r="B1231" s="155" t="str">
        <v>2026-04-28 16:55 UTC</v>
      </c>
      <c r="C1231" s="155" t="str">
        <v>2026-04-28 09:55 PDT</v>
      </c>
      <c r="D1231" s="155" t="str">
        <v>2026-04-28</v>
      </c>
      <c r="E1231" s="155" t="str">
        <v>April</v>
      </c>
      <c r="F1231" s="154" t="str">
        <v>Accepted</v>
      </c>
      <c r="G1231" s="155" t="str">
        <v>000</v>
      </c>
      <c r="H1231" s="153" t="n">
        <v>0</v>
      </c>
      <c r="I1231" s="155" t="str">
        <v>Calm</v>
      </c>
      <c r="J1231" s="153" t="n">
        <v>180</v>
      </c>
      <c r="K1231" s="155" t="str">
        <v>Calm</v>
      </c>
      <c r="L1231" s="153" t="n">
        <v>0</v>
      </c>
      <c r="M1231" s="153" t="n">
        <f>IF(F1231="Accepted",L1231*1.150779448,"")</f>
        <v>0</v>
      </c>
      <c r="N1231" s="163"/>
      <c r="O1231" s="163"/>
      <c r="P1231" s="163" t="str">
        <f>IF(F1231&lt;&gt;"Accepted","",IF(AND(N1231="",O1231=""),"",MAX(N1231,O1231)*1.150779448))</f>
      </c>
      <c r="Q1231" s="175" t="str">
        <v>KEDW 281655Z 00000KT 40SM FEW300 13/02 A3007 RMK AO2A SLP178 T01280015</v>
      </c>
    </row>
    <row r="1232" hidden="0">
      <c r="A1232" s="150" t="str">
        <v>2026-04-28 17:00 UTC</v>
      </c>
      <c r="B1232" s="155" t="str">
        <v>2026-04-28 17:55 UTC</v>
      </c>
      <c r="C1232" s="155" t="str">
        <v>2026-04-28 10:55 PDT</v>
      </c>
      <c r="D1232" s="155" t="str">
        <v>2026-04-28</v>
      </c>
      <c r="E1232" s="155" t="str">
        <v>April</v>
      </c>
      <c r="F1232" s="154" t="str">
        <v>Accepted</v>
      </c>
      <c r="G1232" s="155" t="str">
        <v>000</v>
      </c>
      <c r="H1232" s="153" t="n">
        <v>0</v>
      </c>
      <c r="I1232" s="155" t="str">
        <v>Calm</v>
      </c>
      <c r="J1232" s="153" t="n">
        <v>180</v>
      </c>
      <c r="K1232" s="155" t="str">
        <v>Calm</v>
      </c>
      <c r="L1232" s="153" t="n">
        <v>0</v>
      </c>
      <c r="M1232" s="153" t="n">
        <f>IF(F1232="Accepted",L1232*1.150779448,"")</f>
        <v>0</v>
      </c>
      <c r="N1232" s="163"/>
      <c r="O1232" s="163"/>
      <c r="P1232" s="163" t="str">
        <f>IF(F1232&lt;&gt;"Accepted","",IF(AND(N1232="",O1232=""),"",MAX(N1232,O1232)*1.150779448))</f>
      </c>
      <c r="Q1232" s="175" t="str">
        <v>KEDW 281755Z 00000KT 50SM FEW100 FEW300 16/01 A3006 RMK AO2A SLP173 T01590012 10159 20034 58002</v>
      </c>
    </row>
    <row r="1233" hidden="0">
      <c r="A1233" s="150" t="str">
        <v>2026-04-28 18:00 UTC</v>
      </c>
      <c r="B1233" s="155" t="str">
        <v>2026-04-28 18:55 UTC</v>
      </c>
      <c r="C1233" s="155" t="str">
        <v>2026-04-28 11:55 PDT</v>
      </c>
      <c r="D1233" s="155" t="str">
        <v>2026-04-28</v>
      </c>
      <c r="E1233" s="155" t="str">
        <v>April</v>
      </c>
      <c r="F1233" s="154" t="str">
        <v>Accepted</v>
      </c>
      <c r="G1233" s="155" t="str">
        <v>000</v>
      </c>
      <c r="H1233" s="153" t="n">
        <v>0</v>
      </c>
      <c r="I1233" s="155" t="str">
        <v>Calm</v>
      </c>
      <c r="J1233" s="153" t="n">
        <v>180</v>
      </c>
      <c r="K1233" s="155" t="str">
        <v>Calm</v>
      </c>
      <c r="L1233" s="153" t="n">
        <v>0</v>
      </c>
      <c r="M1233" s="153" t="n">
        <f>IF(F1233="Accepted",L1233*1.150779448,"")</f>
        <v>0</v>
      </c>
      <c r="N1233" s="163"/>
      <c r="O1233" s="163"/>
      <c r="P1233" s="163" t="str">
        <f>IF(F1233&lt;&gt;"Accepted","",IF(AND(N1233="",O1233=""),"",MAX(N1233,O1233)*1.150779448))</f>
      </c>
      <c r="Q1233" s="175" t="str">
        <v>KEDW 281855Z 00000KT 50SM FEW100 FEW300 19/M00 A3005 RMK AO2A SLP168 T01861003</v>
      </c>
    </row>
    <row r="1234" hidden="0">
      <c r="A1234" s="150" t="str">
        <v>2026-04-28 19:00 UTC</v>
      </c>
      <c r="B1234" s="155" t="str">
        <v>2026-04-28 19:55 UTC</v>
      </c>
      <c r="C1234" s="155" t="str">
        <v>2026-04-28 12:55 PDT</v>
      </c>
      <c r="D1234" s="155" t="str">
        <v>2026-04-28</v>
      </c>
      <c r="E1234" s="155" t="str">
        <v>April</v>
      </c>
      <c r="F1234" s="154" t="str">
        <v>Accepted</v>
      </c>
      <c r="G1234" s="155" t="str">
        <v>290</v>
      </c>
      <c r="H1234" s="153" t="n">
        <v>290</v>
      </c>
      <c r="I1234" s="155" t="str">
        <v>W</v>
      </c>
      <c r="J1234" s="153" t="n">
        <v>110</v>
      </c>
      <c r="K1234" s="155" t="str">
        <v>E</v>
      </c>
      <c r="L1234" s="153" t="n">
        <v>5</v>
      </c>
      <c r="M1234" s="153" t="n">
        <f>IF(F1234="Accepted",L1234*1.150779448,"")</f>
        <v>5.75389724</v>
      </c>
      <c r="N1234" s="163"/>
      <c r="O1234" s="163"/>
      <c r="P1234" s="163" t="str">
        <f>IF(F1234&lt;&gt;"Accepted","",IF(AND(N1234="",O1234=""),"",MAX(N1234,O1234)*1.150779448))</f>
      </c>
      <c r="Q1234" s="175" t="str">
        <v>KEDW 281955Z COR 29005KT 50SM FEW100 FEW200 21/M01 A3001 RMK AO2A SLP154 T02061013 COR 2001</v>
      </c>
    </row>
    <row r="1235" hidden="0">
      <c r="A1235" s="150" t="str">
        <v>2026-04-28 20:00 UTC</v>
      </c>
      <c r="B1235" s="155" t="str">
        <v>2026-04-28 20:55 UTC</v>
      </c>
      <c r="C1235" s="155" t="str">
        <v>2026-04-28 13:55 PDT</v>
      </c>
      <c r="D1235" s="155" t="str">
        <v>2026-04-28</v>
      </c>
      <c r="E1235" s="155" t="str">
        <v>April</v>
      </c>
      <c r="F1235" s="154" t="str">
        <v>Accepted</v>
      </c>
      <c r="G1235" s="155" t="str">
        <v>000</v>
      </c>
      <c r="H1235" s="153" t="n">
        <v>0</v>
      </c>
      <c r="I1235" s="155" t="str">
        <v>Calm</v>
      </c>
      <c r="J1235" s="153" t="n">
        <v>180</v>
      </c>
      <c r="K1235" s="155" t="str">
        <v>Calm</v>
      </c>
      <c r="L1235" s="153" t="n">
        <v>0</v>
      </c>
      <c r="M1235" s="153" t="n">
        <f>IF(F1235="Accepted",L1235*1.150779448,"")</f>
        <v>0</v>
      </c>
      <c r="N1235" s="163"/>
      <c r="O1235" s="163"/>
      <c r="P1235" s="163" t="str">
        <f>IF(F1235&lt;&gt;"Accepted","",IF(AND(N1235="",O1235=""),"",MAX(N1235,O1235)*1.150779448))</f>
      </c>
      <c r="Q1235" s="175" t="str">
        <v>KEDW 282055Z COR 00000KT 40SM FEW300 23/M05 A2999 RMK AO2 SLP145 T02261054 57022 COR 2108</v>
      </c>
    </row>
    <row r="1236" hidden="0">
      <c r="A1236" s="150" t="str">
        <v>2026-04-28 21:00 UTC</v>
      </c>
      <c r="B1236" s="155" t="str">
        <v>2026-04-28 21:55 UTC</v>
      </c>
      <c r="C1236" s="155" t="str">
        <v>2026-04-28 14:55 PDT</v>
      </c>
      <c r="D1236" s="155" t="str">
        <v>2026-04-28</v>
      </c>
      <c r="E1236" s="155" t="str">
        <v>April</v>
      </c>
      <c r="F1236" s="154" t="str">
        <v>Accepted</v>
      </c>
      <c r="G1236" s="155" t="str">
        <v>230</v>
      </c>
      <c r="H1236" s="153" t="n">
        <v>230</v>
      </c>
      <c r="I1236" s="155" t="str">
        <v>SW</v>
      </c>
      <c r="J1236" s="153" t="n">
        <v>50</v>
      </c>
      <c r="K1236" s="155" t="str">
        <v>NE</v>
      </c>
      <c r="L1236" s="153" t="n">
        <v>4</v>
      </c>
      <c r="M1236" s="153" t="n">
        <f>IF(F1236="Accepted",L1236*1.150779448,"")</f>
        <v>4.603117792</v>
      </c>
      <c r="N1236" s="163"/>
      <c r="O1236" s="163"/>
      <c r="P1236" s="163" t="str">
        <f>IF(F1236&lt;&gt;"Accepted","",IF(AND(N1236="",O1236=""),"",MAX(N1236,O1236)*1.150779448))</f>
      </c>
      <c r="Q1236" s="175" t="str">
        <v>KEDW 282155Z 23004KT 90SM FEW070 FEW300 23/M07 A2997 RMK AO2A SLP139 T02301069</v>
      </c>
    </row>
    <row r="1237" hidden="0">
      <c r="A1237" s="150" t="str">
        <v>2026-04-28 22:00 UTC</v>
      </c>
      <c r="B1237" s="155" t="str">
        <v>2026-04-28 22:55 UTC</v>
      </c>
      <c r="C1237" s="155" t="str">
        <v>2026-04-28 15:55 PDT</v>
      </c>
      <c r="D1237" s="155" t="str">
        <v>2026-04-28</v>
      </c>
      <c r="E1237" s="155" t="str">
        <v>April</v>
      </c>
      <c r="F1237" s="154" t="str">
        <v>Accepted</v>
      </c>
      <c r="G1237" s="155" t="str">
        <v>250</v>
      </c>
      <c r="H1237" s="153" t="n">
        <v>250</v>
      </c>
      <c r="I1237" s="155" t="str">
        <v>W</v>
      </c>
      <c r="J1237" s="153" t="n">
        <v>70</v>
      </c>
      <c r="K1237" s="155" t="str">
        <v>E</v>
      </c>
      <c r="L1237" s="153" t="n">
        <v>7</v>
      </c>
      <c r="M1237" s="153" t="n">
        <f>IF(F1237="Accepted",L1237*1.150779448,"")</f>
        <v>8.055456136</v>
      </c>
      <c r="N1237" s="163"/>
      <c r="O1237" s="163"/>
      <c r="P1237" s="163" t="str">
        <f>IF(F1237&lt;&gt;"Accepted","",IF(AND(N1237="",O1237=""),"",MAX(N1237,O1237)*1.150779448))</f>
      </c>
      <c r="Q1237" s="175" t="str">
        <v>KEDW 282255Z 25007KT 90SM FEW300 24/M06 A2995 RMK AO2A SLP132 T02441058</v>
      </c>
    </row>
    <row r="1238" hidden="0">
      <c r="A1238" s="150" t="str">
        <v>2026-04-28 23:00 UTC</v>
      </c>
      <c r="B1238" s="155" t="str">
        <v>2026-04-28 23:55 UTC</v>
      </c>
      <c r="C1238" s="155" t="str">
        <v>2026-04-28 16:55 PDT</v>
      </c>
      <c r="D1238" s="155" t="str">
        <v>2026-04-28</v>
      </c>
      <c r="E1238" s="155" t="str">
        <v>April</v>
      </c>
      <c r="F1238" s="154" t="str">
        <v>Accepted</v>
      </c>
      <c r="G1238" s="155" t="str">
        <v>250</v>
      </c>
      <c r="H1238" s="153" t="n">
        <v>250</v>
      </c>
      <c r="I1238" s="155" t="str">
        <v>W</v>
      </c>
      <c r="J1238" s="153" t="n">
        <v>70</v>
      </c>
      <c r="K1238" s="155" t="str">
        <v>E</v>
      </c>
      <c r="L1238" s="153" t="n">
        <v>6</v>
      </c>
      <c r="M1238" s="153" t="n">
        <f>IF(F1238="Accepted",L1238*1.150779448,"")</f>
        <v>6.904676688</v>
      </c>
      <c r="N1238" s="163"/>
      <c r="O1238" s="163"/>
      <c r="P1238" s="163" t="str">
        <f>IF(F1238&lt;&gt;"Accepted","",IF(AND(N1238="",O1238=""),"",MAX(N1238,O1238)*1.150779448))</f>
      </c>
      <c r="Q1238" s="175" t="str">
        <v>KEDW 282355Z 25006KT 80SM FEW080 25/M06 A2994 RMK AO2A SLP129 T02471056 10248 20157 57017</v>
      </c>
    </row>
    <row r="1239" hidden="0">
      <c r="A1239" s="150" t="str">
        <v>2026-04-29 00:00 UTC</v>
      </c>
      <c r="B1239" s="155" t="str">
        <v>2026-04-29 00:55 UTC</v>
      </c>
      <c r="C1239" s="155" t="str">
        <v>2026-04-28 17:55 PDT</v>
      </c>
      <c r="D1239" s="155" t="str">
        <v>2026-04-28</v>
      </c>
      <c r="E1239" s="155" t="str">
        <v>April</v>
      </c>
      <c r="F1239" s="154" t="str">
        <v>Accepted</v>
      </c>
      <c r="G1239" s="155" t="str">
        <v>270</v>
      </c>
      <c r="H1239" s="153" t="n">
        <v>270</v>
      </c>
      <c r="I1239" s="155" t="str">
        <v>W</v>
      </c>
      <c r="J1239" s="153" t="n">
        <v>90</v>
      </c>
      <c r="K1239" s="155" t="str">
        <v>E</v>
      </c>
      <c r="L1239" s="153" t="n">
        <v>6</v>
      </c>
      <c r="M1239" s="153" t="n">
        <f>IF(F1239="Accepted",L1239*1.150779448,"")</f>
        <v>6.904676688</v>
      </c>
      <c r="N1239" s="153" t="n">
        <v>14</v>
      </c>
      <c r="O1239" s="163"/>
      <c r="P1239" s="153" t="n">
        <f>IF(F1239&lt;&gt;"Accepted","",IF(AND(N1239="",O1239=""),"",MAX(N1239,O1239)*1.150779448))</f>
        <v>16.110912272</v>
      </c>
      <c r="Q1239" s="175" t="str">
        <v>KEDW 290055Z 27006G14KT 70SM FEW080 24/M03 A2994 RMK AO2A SLP130 T02401034</v>
      </c>
    </row>
    <row r="1240" hidden="0">
      <c r="A1240" s="150" t="str">
        <v>2026-04-29 01:00 UTC</v>
      </c>
      <c r="B1240" s="155" t="str">
        <v>2026-04-29 01:55 UTC</v>
      </c>
      <c r="C1240" s="155" t="str">
        <v>2026-04-28 18:55 PDT</v>
      </c>
      <c r="D1240" s="155" t="str">
        <v>2026-04-28</v>
      </c>
      <c r="E1240" s="155" t="str">
        <v>April</v>
      </c>
      <c r="F1240" s="154" t="str">
        <v>Accepted</v>
      </c>
      <c r="G1240" s="155" t="str">
        <v>250</v>
      </c>
      <c r="H1240" s="153" t="n">
        <v>250</v>
      </c>
      <c r="I1240" s="155" t="str">
        <v>W</v>
      </c>
      <c r="J1240" s="153" t="n">
        <v>70</v>
      </c>
      <c r="K1240" s="155" t="str">
        <v>E</v>
      </c>
      <c r="L1240" s="153" t="n">
        <v>19</v>
      </c>
      <c r="M1240" s="153" t="n">
        <f>IF(F1240="Accepted",L1240*1.150779448,"")</f>
        <v>21.864809512</v>
      </c>
      <c r="N1240" s="163"/>
      <c r="O1240" s="163"/>
      <c r="P1240" s="163" t="str">
        <f>IF(F1240&lt;&gt;"Accepted","",IF(AND(N1240="",O1240=""),"",MAX(N1240,O1240)*1.150779448))</f>
      </c>
      <c r="Q1240" s="175" t="str">
        <v>KEDW 290155Z 25019KT 70SM FEW070 22/03 A2994 RMK AO2A SLP130 T02160033</v>
      </c>
    </row>
    <row r="1241" hidden="0">
      <c r="A1241" s="150" t="str">
        <v>2026-04-29 02:00 UTC</v>
      </c>
      <c r="B1241" s="155" t="str">
        <v>2026-04-29 02:55 UTC</v>
      </c>
      <c r="C1241" s="155" t="str">
        <v>2026-04-28 19:55 PDT</v>
      </c>
      <c r="D1241" s="155" t="str">
        <v>2026-04-28</v>
      </c>
      <c r="E1241" s="155" t="str">
        <v>April</v>
      </c>
      <c r="F1241" s="154" t="str">
        <v>Accepted</v>
      </c>
      <c r="G1241" s="155" t="str">
        <v>260</v>
      </c>
      <c r="H1241" s="153" t="n">
        <v>260</v>
      </c>
      <c r="I1241" s="155" t="str">
        <v>W</v>
      </c>
      <c r="J1241" s="153" t="n">
        <v>80</v>
      </c>
      <c r="K1241" s="155" t="str">
        <v>E</v>
      </c>
      <c r="L1241" s="153" t="n">
        <v>15</v>
      </c>
      <c r="M1241" s="153" t="n">
        <f>IF(F1241="Accepted",L1241*1.150779448,"")</f>
        <v>17.261691719999998</v>
      </c>
      <c r="N1241" s="163"/>
      <c r="O1241" s="163"/>
      <c r="P1241" s="163" t="str">
        <f>IF(F1241&lt;&gt;"Accepted","",IF(AND(N1241="",O1241=""),"",MAX(N1241,O1241)*1.150779448))</f>
      </c>
      <c r="Q1241" s="175" t="str">
        <v>KEDW 290255Z 26015KT 40SM FEW070 19/04 A2996 RMK AO2A SLP139 T01880042 53008</v>
      </c>
    </row>
    <row r="1242" hidden="0">
      <c r="A1242" s="150" t="str">
        <v>2026-04-29 03:00 UTC</v>
      </c>
      <c r="B1242" s="155" t="str">
        <v>2026-04-29 03:55 UTC</v>
      </c>
      <c r="C1242" s="155" t="str">
        <v>2026-04-28 20:55 PDT</v>
      </c>
      <c r="D1242" s="155" t="str">
        <v>2026-04-28</v>
      </c>
      <c r="E1242" s="155" t="str">
        <v>April</v>
      </c>
      <c r="F1242" s="154" t="str">
        <v>Accepted</v>
      </c>
      <c r="G1242" s="155" t="str">
        <v>270</v>
      </c>
      <c r="H1242" s="153" t="n">
        <v>270</v>
      </c>
      <c r="I1242" s="155" t="str">
        <v>W</v>
      </c>
      <c r="J1242" s="153" t="n">
        <v>90</v>
      </c>
      <c r="K1242" s="155" t="str">
        <v>E</v>
      </c>
      <c r="L1242" s="153" t="n">
        <v>12</v>
      </c>
      <c r="M1242" s="153" t="n">
        <f>IF(F1242="Accepted",L1242*1.150779448,"")</f>
        <v>13.809353376</v>
      </c>
      <c r="N1242" s="163"/>
      <c r="O1242" s="163"/>
      <c r="P1242" s="163" t="str">
        <f>IF(F1242&lt;&gt;"Accepted","",IF(AND(N1242="",O1242=""),"",MAX(N1242,O1242)*1.150779448))</f>
      </c>
      <c r="Q1242" s="175" t="str">
        <v>KEDW 290355Z 27012KT 40SM CLR 17/05 A2998 RMK AO2A SLP144 T01700047</v>
      </c>
    </row>
    <row r="1243" hidden="0">
      <c r="A1243" s="150" t="str">
        <v>2026-04-29 04:00 UTC</v>
      </c>
      <c r="B1243" s="155" t="str">
        <v>2026-04-29 04:55 UTC</v>
      </c>
      <c r="C1243" s="155" t="str">
        <v>2026-04-28 21:55 PDT</v>
      </c>
      <c r="D1243" s="155" t="str">
        <v>2026-04-28</v>
      </c>
      <c r="E1243" s="155" t="str">
        <v>April</v>
      </c>
      <c r="F1243" s="154" t="str">
        <v>Accepted</v>
      </c>
      <c r="G1243" s="155" t="str">
        <v>250</v>
      </c>
      <c r="H1243" s="153" t="n">
        <v>250</v>
      </c>
      <c r="I1243" s="155" t="str">
        <v>W</v>
      </c>
      <c r="J1243" s="153" t="n">
        <v>70</v>
      </c>
      <c r="K1243" s="155" t="str">
        <v>E</v>
      </c>
      <c r="L1243" s="153" t="n">
        <v>7</v>
      </c>
      <c r="M1243" s="153" t="n">
        <f>IF(F1243="Accepted",L1243*1.150779448,"")</f>
        <v>8.055456136</v>
      </c>
      <c r="N1243" s="163"/>
      <c r="O1243" s="163"/>
      <c r="P1243" s="163" t="str">
        <f>IF(F1243&lt;&gt;"Accepted","",IF(AND(N1243="",O1243=""),"",MAX(N1243,O1243)*1.150779448))</f>
      </c>
      <c r="Q1243" s="175" t="str">
        <v>KEDW 290455Z 25007KT 40SM CLR 16/05 A3001 RMK AO2A SLP154 T01570047</v>
      </c>
    </row>
    <row r="1244" hidden="0">
      <c r="A1244" s="150" t="str">
        <v>2026-04-29 05:00 UTC</v>
      </c>
      <c r="B1244" s="155" t="str">
        <v>2026-04-29 05:55 UTC</v>
      </c>
      <c r="C1244" s="155" t="str">
        <v>2026-04-28 22:55 PDT</v>
      </c>
      <c r="D1244" s="155" t="str">
        <v>2026-04-28</v>
      </c>
      <c r="E1244" s="155" t="str">
        <v>April</v>
      </c>
      <c r="F1244" s="154" t="str">
        <v>Accepted</v>
      </c>
      <c r="G1244" s="155" t="str">
        <v>240</v>
      </c>
      <c r="H1244" s="153" t="n">
        <v>240</v>
      </c>
      <c r="I1244" s="155" t="str">
        <v>SW</v>
      </c>
      <c r="J1244" s="153" t="n">
        <v>60</v>
      </c>
      <c r="K1244" s="155" t="str">
        <v>NE</v>
      </c>
      <c r="L1244" s="153" t="n">
        <v>7</v>
      </c>
      <c r="M1244" s="153" t="n">
        <f>IF(F1244="Accepted",L1244*1.150779448,"")</f>
        <v>8.055456136</v>
      </c>
      <c r="N1244" s="163"/>
      <c r="O1244" s="163"/>
      <c r="P1244" s="163" t="str">
        <f>IF(F1244&lt;&gt;"Accepted","",IF(AND(N1244="",O1244=""),"",MAX(N1244,O1244)*1.150779448))</f>
      </c>
      <c r="Q1244" s="175" t="str">
        <v>KEDW 290555Z AUTO 24007KT 10SM CLR 15/05 A3003 RMK AO2 SLP160 T01480048 10247 20140 52020 $</v>
      </c>
    </row>
    <row r="1245" hidden="0">
      <c r="A1245" s="150" t="str">
        <v>2026-04-29 06:00 UTC</v>
      </c>
      <c r="B1245" s="155" t="str">
        <v>2026-04-29 06:55 UTC</v>
      </c>
      <c r="C1245" s="155" t="str">
        <v>2026-04-28 23:55 PDT</v>
      </c>
      <c r="D1245" s="155" t="str">
        <v>2026-04-28</v>
      </c>
      <c r="E1245" s="155" t="str">
        <v>April</v>
      </c>
      <c r="F1245" s="154" t="str">
        <v>Accepted</v>
      </c>
      <c r="G1245" s="155" t="str">
        <v>220</v>
      </c>
      <c r="H1245" s="153" t="n">
        <v>220</v>
      </c>
      <c r="I1245" s="155" t="str">
        <v>SW</v>
      </c>
      <c r="J1245" s="153" t="n">
        <v>40</v>
      </c>
      <c r="K1245" s="155" t="str">
        <v>NE</v>
      </c>
      <c r="L1245" s="153" t="n">
        <v>7</v>
      </c>
      <c r="M1245" s="153" t="n">
        <f>IF(F1245="Accepted",L1245*1.150779448,"")</f>
        <v>8.055456136</v>
      </c>
      <c r="N1245" s="163"/>
      <c r="O1245" s="163"/>
      <c r="P1245" s="163" t="str">
        <f>IF(F1245&lt;&gt;"Accepted","",IF(AND(N1245="",O1245=""),"",MAX(N1245,O1245)*1.150779448))</f>
      </c>
      <c r="Q1245" s="175" t="str">
        <v>KEDW 290655Z AUTO 22007KT 10SM CLR 13/04 A3003 RMK AO2 SLP158 T01250042 $</v>
      </c>
    </row>
    <row r="1246" hidden="0">
      <c r="A1246" s="150" t="str">
        <v>2026-04-29 07:00 UTC</v>
      </c>
      <c r="B1246" s="155" t="str">
        <v>2026-04-29 07:55 UTC</v>
      </c>
      <c r="C1246" s="155" t="str">
        <v>2026-04-29 00:55 PDT</v>
      </c>
      <c r="D1246" s="155" t="str">
        <v>2026-04-29</v>
      </c>
      <c r="E1246" s="155" t="str">
        <v>April</v>
      </c>
      <c r="F1246" s="154" t="str">
        <v>Accepted</v>
      </c>
      <c r="G1246" s="155" t="str">
        <v>210</v>
      </c>
      <c r="H1246" s="153" t="n">
        <v>210</v>
      </c>
      <c r="I1246" s="155" t="str">
        <v>SW</v>
      </c>
      <c r="J1246" s="153" t="n">
        <v>30</v>
      </c>
      <c r="K1246" s="155" t="str">
        <v>NE</v>
      </c>
      <c r="L1246" s="153" t="n">
        <v>9</v>
      </c>
      <c r="M1246" s="153" t="n">
        <f>IF(F1246="Accepted",L1246*1.150779448,"")</f>
        <v>10.357015032</v>
      </c>
      <c r="N1246" s="163"/>
      <c r="O1246" s="163"/>
      <c r="P1246" s="163" t="str">
        <f>IF(F1246&lt;&gt;"Accepted","",IF(AND(N1246="",O1246=""),"",MAX(N1246,O1246)*1.150779448))</f>
      </c>
      <c r="Q1246" s="175" t="str">
        <v>KEDW 290755Z COR AUTO 21009KT 40SM CLR 12/04 A3003 RMK AO2 SLP158 T01180043 402480034 COR 0806</v>
      </c>
    </row>
    <row r="1247" hidden="0">
      <c r="A1247" s="150" t="str">
        <v>2026-04-29 08:00 UTC</v>
      </c>
      <c r="B1247" s="155" t="str">
        <v>2026-04-29 08:55 UTC</v>
      </c>
      <c r="C1247" s="155" t="str">
        <v>2026-04-29 01:55 PDT</v>
      </c>
      <c r="D1247" s="155" t="str">
        <v>2026-04-29</v>
      </c>
      <c r="E1247" s="155" t="str">
        <v>April</v>
      </c>
      <c r="F1247" s="154" t="str">
        <v>Accepted</v>
      </c>
      <c r="G1247" s="155" t="str">
        <v>230</v>
      </c>
      <c r="H1247" s="153" t="n">
        <v>230</v>
      </c>
      <c r="I1247" s="155" t="str">
        <v>SW</v>
      </c>
      <c r="J1247" s="153" t="n">
        <v>50</v>
      </c>
      <c r="K1247" s="155" t="str">
        <v>NE</v>
      </c>
      <c r="L1247" s="153" t="n">
        <v>6</v>
      </c>
      <c r="M1247" s="153" t="n">
        <f>IF(F1247="Accepted",L1247*1.150779448,"")</f>
        <v>6.904676688</v>
      </c>
      <c r="N1247" s="163"/>
      <c r="O1247" s="163"/>
      <c r="P1247" s="163" t="str">
        <f>IF(F1247&lt;&gt;"Accepted","",IF(AND(N1247="",O1247=""),"",MAX(N1247,O1247)*1.150779448))</f>
      </c>
      <c r="Q1247" s="175" t="str">
        <v>KEDW 290855Z COR AUTO 23006KT 40SM CLR 10/03 A3003 RMK AO2 SLP158 T00970034 54000 COR 0900</v>
      </c>
    </row>
    <row r="1248" hidden="0">
      <c r="A1248" s="150" t="str">
        <v>2026-04-29 09:00 UTC</v>
      </c>
      <c r="B1248" s="155" t="str">
        <v>2026-04-29 09:55 UTC</v>
      </c>
      <c r="C1248" s="155" t="str">
        <v>2026-04-29 02:55 PDT</v>
      </c>
      <c r="D1248" s="155" t="str">
        <v>2026-04-29</v>
      </c>
      <c r="E1248" s="155" t="str">
        <v>April</v>
      </c>
      <c r="F1248" s="154" t="str">
        <v>Accepted</v>
      </c>
      <c r="G1248" s="155" t="str">
        <v>200</v>
      </c>
      <c r="H1248" s="153" t="n">
        <v>200</v>
      </c>
      <c r="I1248" s="155" t="str">
        <v>S</v>
      </c>
      <c r="J1248" s="153" t="n">
        <v>20</v>
      </c>
      <c r="K1248" s="155" t="str">
        <v>N</v>
      </c>
      <c r="L1248" s="153" t="n">
        <v>6</v>
      </c>
      <c r="M1248" s="153" t="n">
        <f>IF(F1248="Accepted",L1248*1.150779448,"")</f>
        <v>6.904676688</v>
      </c>
      <c r="N1248" s="163"/>
      <c r="O1248" s="163"/>
      <c r="P1248" s="163" t="str">
        <f>IF(F1248&lt;&gt;"Accepted","",IF(AND(N1248="",O1248=""),"",MAX(N1248,O1248)*1.150779448))</f>
      </c>
      <c r="Q1248" s="175" t="str">
        <v>KEDW 290955Z 20006KT 40SM CLR 09/03 A3001 RMK AO2A SLP152 T00870029</v>
      </c>
    </row>
    <row r="1249" hidden="0">
      <c r="A1249" s="150" t="str">
        <v>2026-04-29 10:00 UTC</v>
      </c>
      <c r="B1249" s="155" t="str">
        <v>2026-04-29 10:55 UTC</v>
      </c>
      <c r="C1249" s="155" t="str">
        <v>2026-04-29 03:55 PDT</v>
      </c>
      <c r="D1249" s="155" t="str">
        <v>2026-04-29</v>
      </c>
      <c r="E1249" s="155" t="str">
        <v>April</v>
      </c>
      <c r="F1249" s="154" t="str">
        <v>Accepted</v>
      </c>
      <c r="G1249" s="155" t="str">
        <v>230</v>
      </c>
      <c r="H1249" s="153" t="n">
        <v>230</v>
      </c>
      <c r="I1249" s="155" t="str">
        <v>SW</v>
      </c>
      <c r="J1249" s="153" t="n">
        <v>50</v>
      </c>
      <c r="K1249" s="155" t="str">
        <v>NE</v>
      </c>
      <c r="L1249" s="153" t="n">
        <v>5</v>
      </c>
      <c r="M1249" s="153" t="n">
        <f>IF(F1249="Accepted",L1249*1.150779448,"")</f>
        <v>5.75389724</v>
      </c>
      <c r="N1249" s="163"/>
      <c r="O1249" s="163"/>
      <c r="P1249" s="163" t="str">
        <f>IF(F1249&lt;&gt;"Accepted","",IF(AND(N1249="",O1249=""),"",MAX(N1249,O1249)*1.150779448))</f>
      </c>
      <c r="Q1249" s="175" t="str">
        <v>KEDW 291055Z 23005KT 40SM CLR 08/03 A3002 RMK AO2A SLP155 T00800029</v>
      </c>
    </row>
    <row r="1250" hidden="0">
      <c r="A1250" s="150" t="str">
        <v>2026-04-29 11:00 UTC</v>
      </c>
      <c r="B1250" s="155" t="str">
        <v>2026-04-29 11:55 UTC</v>
      </c>
      <c r="C1250" s="155" t="str">
        <v>2026-04-29 04:55 PDT</v>
      </c>
      <c r="D1250" s="155" t="str">
        <v>2026-04-29</v>
      </c>
      <c r="E1250" s="155" t="str">
        <v>April</v>
      </c>
      <c r="F1250" s="154" t="str">
        <v>Accepted</v>
      </c>
      <c r="G1250" s="155" t="str">
        <v>000</v>
      </c>
      <c r="H1250" s="153" t="n">
        <v>0</v>
      </c>
      <c r="I1250" s="155" t="str">
        <v>Calm</v>
      </c>
      <c r="J1250" s="153" t="n">
        <v>180</v>
      </c>
      <c r="K1250" s="155" t="str">
        <v>Calm</v>
      </c>
      <c r="L1250" s="153" t="n">
        <v>0</v>
      </c>
      <c r="M1250" s="153" t="n">
        <f>IF(F1250="Accepted",L1250*1.150779448,"")</f>
        <v>0</v>
      </c>
      <c r="N1250" s="163"/>
      <c r="O1250" s="163"/>
      <c r="P1250" s="163" t="str">
        <f>IF(F1250&lt;&gt;"Accepted","",IF(AND(N1250="",O1250=""),"",MAX(N1250,O1250)*1.150779448))</f>
      </c>
      <c r="Q1250" s="175" t="str">
        <v>KEDW 291155Z 00000KT 40SM CLR 07/02 A3002 RMK AO2A SLP155 T00660019 10147 20066 55001</v>
      </c>
    </row>
    <row r="1251" hidden="0">
      <c r="A1251" s="150" t="str">
        <v>2026-04-29 12:00 UTC</v>
      </c>
      <c r="B1251" s="155" t="str">
        <v>2026-04-29 12:55 UTC</v>
      </c>
      <c r="C1251" s="155" t="str">
        <v>2026-04-29 05:55 PDT</v>
      </c>
      <c r="D1251" s="155" t="str">
        <v>2026-04-29</v>
      </c>
      <c r="E1251" s="155" t="str">
        <v>April</v>
      </c>
      <c r="F1251" s="154" t="str">
        <v>Accepted</v>
      </c>
      <c r="G1251" s="155" t="str">
        <v>220</v>
      </c>
      <c r="H1251" s="153" t="n">
        <v>220</v>
      </c>
      <c r="I1251" s="155" t="str">
        <v>SW</v>
      </c>
      <c r="J1251" s="153" t="n">
        <v>40</v>
      </c>
      <c r="K1251" s="155" t="str">
        <v>NE</v>
      </c>
      <c r="L1251" s="153" t="n">
        <v>5</v>
      </c>
      <c r="M1251" s="153" t="n">
        <f>IF(F1251="Accepted",L1251*1.150779448,"")</f>
        <v>5.75389724</v>
      </c>
      <c r="N1251" s="163"/>
      <c r="O1251" s="163"/>
      <c r="P1251" s="163" t="str">
        <f>IF(F1251&lt;&gt;"Accepted","",IF(AND(N1251="",O1251=""),"",MAX(N1251,O1251)*1.150779448))</f>
      </c>
      <c r="Q1251" s="175" t="str">
        <v>KEDW 291255Z 22005KT 50SM CLR 06/02 A3004 RMK AO2A SLP163 T00640015</v>
      </c>
    </row>
    <row r="1252" hidden="0">
      <c r="A1252" s="150" t="str">
        <v>2026-04-29 13:00 UTC</v>
      </c>
      <c r="B1252" s="155" t="str">
        <v>2026-04-29 13:55 UTC</v>
      </c>
      <c r="C1252" s="155" t="str">
        <v>2026-04-29 06:55 PDT</v>
      </c>
      <c r="D1252" s="155" t="str">
        <v>2026-04-29</v>
      </c>
      <c r="E1252" s="155" t="str">
        <v>April</v>
      </c>
      <c r="F1252" s="154" t="str">
        <v>Accepted</v>
      </c>
      <c r="G1252" s="155" t="str">
        <v>220</v>
      </c>
      <c r="H1252" s="153" t="n">
        <v>220</v>
      </c>
      <c r="I1252" s="155" t="str">
        <v>SW</v>
      </c>
      <c r="J1252" s="153" t="n">
        <v>40</v>
      </c>
      <c r="K1252" s="155" t="str">
        <v>NE</v>
      </c>
      <c r="L1252" s="153" t="n">
        <v>5</v>
      </c>
      <c r="M1252" s="153" t="n">
        <f>IF(F1252="Accepted",L1252*1.150779448,"")</f>
        <v>5.75389724</v>
      </c>
      <c r="N1252" s="163"/>
      <c r="O1252" s="163"/>
      <c r="P1252" s="163" t="str">
        <f>IF(F1252&lt;&gt;"Accepted","",IF(AND(N1252="",O1252=""),"",MAX(N1252,O1252)*1.150779448))</f>
      </c>
      <c r="Q1252" s="175" t="str">
        <v>KEDW 291355Z 22005KT 40SM CLR 08/02 A3005 RMK AO2A SLP167 T00790015</v>
      </c>
    </row>
    <row r="1253" hidden="0">
      <c r="A1253" s="150" t="str">
        <v>2026-04-29 14:00 UTC</v>
      </c>
      <c r="B1253" s="155" t="str">
        <v>2026-04-29 14:55 UTC</v>
      </c>
      <c r="C1253" s="155" t="str">
        <v>2026-04-29 07:55 PDT</v>
      </c>
      <c r="D1253" s="155" t="str">
        <v>2026-04-29</v>
      </c>
      <c r="E1253" s="155" t="str">
        <v>April</v>
      </c>
      <c r="F1253" s="154" t="str">
        <v>Accepted</v>
      </c>
      <c r="G1253" s="155" t="str">
        <v>000</v>
      </c>
      <c r="H1253" s="153" t="n">
        <v>0</v>
      </c>
      <c r="I1253" s="155" t="str">
        <v>Calm</v>
      </c>
      <c r="J1253" s="153" t="n">
        <v>180</v>
      </c>
      <c r="K1253" s="155" t="str">
        <v>Calm</v>
      </c>
      <c r="L1253" s="153" t="n">
        <v>0</v>
      </c>
      <c r="M1253" s="153" t="n">
        <f>IF(F1253="Accepted",L1253*1.150779448,"")</f>
        <v>0</v>
      </c>
      <c r="N1253" s="163"/>
      <c r="O1253" s="163"/>
      <c r="P1253" s="163" t="str">
        <f>IF(F1253&lt;&gt;"Accepted","",IF(AND(N1253="",O1253=""),"",MAX(N1253,O1253)*1.150779448))</f>
      </c>
      <c r="Q1253" s="175" t="str">
        <v>KEDW 291455Z 00000KT 40SM CLR 11/03 A3006 RMK AO2A SLP170 T01130026 52011</v>
      </c>
    </row>
    <row r="1254" hidden="0">
      <c r="A1254" s="150" t="str">
        <v>2026-04-29 15:00 UTC</v>
      </c>
      <c r="B1254" s="155" t="str">
        <v>2026-04-29 15:55 UTC</v>
      </c>
      <c r="C1254" s="155" t="str">
        <v>2026-04-29 08:55 PDT</v>
      </c>
      <c r="D1254" s="155" t="str">
        <v>2026-04-29</v>
      </c>
      <c r="E1254" s="155" t="str">
        <v>April</v>
      </c>
      <c r="F1254" s="154" t="str">
        <v>Accepted</v>
      </c>
      <c r="G1254" s="155" t="str">
        <v>000</v>
      </c>
      <c r="H1254" s="153" t="n">
        <v>0</v>
      </c>
      <c r="I1254" s="155" t="str">
        <v>Calm</v>
      </c>
      <c r="J1254" s="153" t="n">
        <v>180</v>
      </c>
      <c r="K1254" s="155" t="str">
        <v>Calm</v>
      </c>
      <c r="L1254" s="153" t="n">
        <v>0</v>
      </c>
      <c r="M1254" s="153" t="n">
        <f>IF(F1254="Accepted",L1254*1.150779448,"")</f>
        <v>0</v>
      </c>
      <c r="N1254" s="163"/>
      <c r="O1254" s="163"/>
      <c r="P1254" s="163" t="str">
        <f>IF(F1254&lt;&gt;"Accepted","",IF(AND(N1254="",O1254=""),"",MAX(N1254,O1254)*1.150779448))</f>
      </c>
      <c r="Q1254" s="175" t="str">
        <v>KEDW 291555Z 00000KT 40SM CLR 15/03 A3005 RMK AO2A SLP165 T01450033</v>
      </c>
    </row>
    <row r="1255" hidden="0">
      <c r="A1255" s="150" t="str">
        <v>2026-04-29 16:00 UTC</v>
      </c>
      <c r="B1255" s="155" t="str">
        <v>2026-04-29 16:55 UTC</v>
      </c>
      <c r="C1255" s="155" t="str">
        <v>2026-04-29 09:55 PDT</v>
      </c>
      <c r="D1255" s="155" t="str">
        <v>2026-04-29</v>
      </c>
      <c r="E1255" s="155" t="str">
        <v>April</v>
      </c>
      <c r="F1255" s="154" t="str">
        <v>Accepted</v>
      </c>
      <c r="G1255" s="155" t="str">
        <v>000</v>
      </c>
      <c r="H1255" s="153" t="n">
        <v>0</v>
      </c>
      <c r="I1255" s="155" t="str">
        <v>Calm</v>
      </c>
      <c r="J1255" s="153" t="n">
        <v>180</v>
      </c>
      <c r="K1255" s="155" t="str">
        <v>Calm</v>
      </c>
      <c r="L1255" s="153" t="n">
        <v>0</v>
      </c>
      <c r="M1255" s="153" t="n">
        <f>IF(F1255="Accepted",L1255*1.150779448,"")</f>
        <v>0</v>
      </c>
      <c r="N1255" s="163"/>
      <c r="O1255" s="163"/>
      <c r="P1255" s="163" t="str">
        <f>IF(F1255&lt;&gt;"Accepted","",IF(AND(N1255="",O1255=""),"",MAX(N1255,O1255)*1.150779448))</f>
      </c>
      <c r="Q1255" s="175" t="str">
        <v>KEDW 291655Z 00000KT 50SM CLR 17/03 A3005 RMK AO2A SLP165 T01740033</v>
      </c>
    </row>
    <row r="1256" hidden="0">
      <c r="A1256" s="150" t="str">
        <v>2026-04-29 17:00 UTC</v>
      </c>
      <c r="B1256" s="155" t="str">
        <v>2026-04-29 17:55 UTC</v>
      </c>
      <c r="C1256" s="155" t="str">
        <v>2026-04-29 10:55 PDT</v>
      </c>
      <c r="D1256" s="155" t="str">
        <v>2026-04-29</v>
      </c>
      <c r="E1256" s="155" t="str">
        <v>April</v>
      </c>
      <c r="F1256" s="154" t="str">
        <v>Accepted</v>
      </c>
      <c r="G1256" s="155" t="str">
        <v>050</v>
      </c>
      <c r="H1256" s="153" t="n">
        <v>50</v>
      </c>
      <c r="I1256" s="155" t="str">
        <v>NE</v>
      </c>
      <c r="J1256" s="153" t="n">
        <v>230</v>
      </c>
      <c r="K1256" s="155" t="str">
        <v>SW</v>
      </c>
      <c r="L1256" s="153" t="n">
        <v>4</v>
      </c>
      <c r="M1256" s="153" t="n">
        <f>IF(F1256="Accepted",L1256*1.150779448,"")</f>
        <v>4.603117792</v>
      </c>
      <c r="N1256" s="163"/>
      <c r="O1256" s="163"/>
      <c r="P1256" s="163" t="str">
        <f>IF(F1256&lt;&gt;"Accepted","",IF(AND(N1256="",O1256=""),"",MAX(N1256,O1256)*1.150779448))</f>
      </c>
      <c r="Q1256" s="175" t="str">
        <v>KEDW 291755Z 05004KT 50SM CLR 20/02 A3003 RMK AO2A SLP157 T01990023 10199 20062 56008</v>
      </c>
    </row>
    <row r="1257" hidden="0">
      <c r="A1257" s="150" t="str">
        <v>2026-04-29 18:00 UTC</v>
      </c>
      <c r="B1257" s="155" t="str">
        <v>2026-04-29 18:55 UTC</v>
      </c>
      <c r="C1257" s="155" t="str">
        <v>2026-04-29 11:55 PDT</v>
      </c>
      <c r="D1257" s="155" t="str">
        <v>2026-04-29</v>
      </c>
      <c r="E1257" s="155" t="str">
        <v>April</v>
      </c>
      <c r="F1257" s="154" t="str">
        <v>Accepted</v>
      </c>
      <c r="G1257" s="155" t="str">
        <v>040</v>
      </c>
      <c r="H1257" s="153" t="n">
        <v>40</v>
      </c>
      <c r="I1257" s="155" t="str">
        <v>NE</v>
      </c>
      <c r="J1257" s="153" t="n">
        <v>220</v>
      </c>
      <c r="K1257" s="155" t="str">
        <v>SW</v>
      </c>
      <c r="L1257" s="153" t="n">
        <v>3</v>
      </c>
      <c r="M1257" s="153" t="n">
        <f>IF(F1257="Accepted",L1257*1.150779448,"")</f>
        <v>3.452338344</v>
      </c>
      <c r="N1257" s="163"/>
      <c r="O1257" s="163"/>
      <c r="P1257" s="163" t="str">
        <f>IF(F1257&lt;&gt;"Accepted","",IF(AND(N1257="",O1257=""),"",MAX(N1257,O1257)*1.150779448))</f>
      </c>
      <c r="Q1257" s="175" t="str">
        <v>KEDW 291855Z 04003KT 50SM CLR 21/01 A3001 RMK AO2A SLP150 T02090012</v>
      </c>
    </row>
    <row r="1258" hidden="0">
      <c r="A1258" s="150" t="str">
        <v>2026-04-29 19:00 UTC</v>
      </c>
      <c r="B1258" s="155" t="str">
        <v>2026-04-29 19:55 UTC</v>
      </c>
      <c r="C1258" s="155" t="str">
        <v>2026-04-29 12:55 PDT</v>
      </c>
      <c r="D1258" s="155" t="str">
        <v>2026-04-29</v>
      </c>
      <c r="E1258" s="155" t="str">
        <v>April</v>
      </c>
      <c r="F1258" s="154" t="str">
        <v>Accepted</v>
      </c>
      <c r="G1258" s="155" t="str">
        <v>050</v>
      </c>
      <c r="H1258" s="153" t="n">
        <v>50</v>
      </c>
      <c r="I1258" s="155" t="str">
        <v>NE</v>
      </c>
      <c r="J1258" s="153" t="n">
        <v>230</v>
      </c>
      <c r="K1258" s="155" t="str">
        <v>SW</v>
      </c>
      <c r="L1258" s="153" t="n">
        <v>4</v>
      </c>
      <c r="M1258" s="153" t="n">
        <f>IF(F1258="Accepted",L1258*1.150779448,"")</f>
        <v>4.603117792</v>
      </c>
      <c r="N1258" s="163"/>
      <c r="O1258" s="163"/>
      <c r="P1258" s="163" t="str">
        <f>IF(F1258&lt;&gt;"Accepted","",IF(AND(N1258="",O1258=""),"",MAX(N1258,O1258)*1.150779448))</f>
      </c>
      <c r="Q1258" s="175" t="str">
        <v>KEDW 291955Z 05004KT 40SM CLR 24/M03 A2998 RMK AO2A SLP138 T02361029</v>
      </c>
    </row>
    <row r="1259" hidden="0">
      <c r="A1259" s="150" t="str">
        <v>2026-04-29 20:00 UTC</v>
      </c>
      <c r="B1259" s="155" t="str">
        <v>2026-04-29 20:55 UTC</v>
      </c>
      <c r="C1259" s="155" t="str">
        <v>2026-04-29 13:55 PDT</v>
      </c>
      <c r="D1259" s="155" t="str">
        <v>2026-04-29</v>
      </c>
      <c r="E1259" s="155" t="str">
        <v>April</v>
      </c>
      <c r="F1259" s="154" t="str">
        <v>Accepted</v>
      </c>
      <c r="G1259" s="155" t="str">
        <v>290</v>
      </c>
      <c r="H1259" s="153" t="n">
        <v>290</v>
      </c>
      <c r="I1259" s="155" t="str">
        <v>W</v>
      </c>
      <c r="J1259" s="153" t="n">
        <v>110</v>
      </c>
      <c r="K1259" s="155" t="str">
        <v>E</v>
      </c>
      <c r="L1259" s="153" t="n">
        <v>6</v>
      </c>
      <c r="M1259" s="153" t="n">
        <f>IF(F1259="Accepted",L1259*1.150779448,"")</f>
        <v>6.904676688</v>
      </c>
      <c r="N1259" s="163"/>
      <c r="O1259" s="163"/>
      <c r="P1259" s="163" t="str">
        <f>IF(F1259&lt;&gt;"Accepted","",IF(AND(N1259="",O1259=""),"",MAX(N1259,O1259)*1.150779448))</f>
      </c>
      <c r="Q1259" s="175" t="str">
        <v>KEDW 292055Z 29006KT 40SM FEW080 25/M06 A2996 RMK AO2A SLP133 T02461057 57024</v>
      </c>
    </row>
    <row r="1260" hidden="0">
      <c r="A1260" s="150" t="str">
        <v>2026-04-29 21:00 UTC</v>
      </c>
      <c r="B1260" s="155" t="str">
        <v>2026-04-29 21:55 UTC</v>
      </c>
      <c r="C1260" s="155" t="str">
        <v>2026-04-29 14:55 PDT</v>
      </c>
      <c r="D1260" s="155" t="str">
        <v>2026-04-29</v>
      </c>
      <c r="E1260" s="155" t="str">
        <v>April</v>
      </c>
      <c r="F1260" s="154" t="str">
        <v>Accepted</v>
      </c>
      <c r="G1260" s="155" t="str">
        <v>000</v>
      </c>
      <c r="H1260" s="153" t="n">
        <v>0</v>
      </c>
      <c r="I1260" s="155" t="str">
        <v>Calm</v>
      </c>
      <c r="J1260" s="153" t="n">
        <v>180</v>
      </c>
      <c r="K1260" s="155" t="str">
        <v>Calm</v>
      </c>
      <c r="L1260" s="153" t="n">
        <v>0</v>
      </c>
      <c r="M1260" s="153" t="n">
        <f>IF(F1260="Accepted",L1260*1.150779448,"")</f>
        <v>0</v>
      </c>
      <c r="N1260" s="163"/>
      <c r="O1260" s="163"/>
      <c r="P1260" s="163" t="str">
        <f>IF(F1260&lt;&gt;"Accepted","",IF(AND(N1260="",O1260=""),"",MAX(N1260,O1260)*1.150779448))</f>
      </c>
      <c r="Q1260" s="175" t="str">
        <v>KEDW 292155Z 00000KT 50SM FEW100 26/M08 A2993 RMK AO2A SLP123 T02581082</v>
      </c>
    </row>
    <row r="1261" hidden="0">
      <c r="A1261" s="150" t="str">
        <v>2026-04-29 22:00 UTC</v>
      </c>
      <c r="B1261" s="155" t="str">
        <v>2026-04-29 22:55 UTC</v>
      </c>
      <c r="C1261" s="155" t="str">
        <v>2026-04-29 15:55 PDT</v>
      </c>
      <c r="D1261" s="155" t="str">
        <v>2026-04-29</v>
      </c>
      <c r="E1261" s="155" t="str">
        <v>April</v>
      </c>
      <c r="F1261" s="154" t="str">
        <v>Accepted</v>
      </c>
      <c r="G1261" s="155" t="str">
        <v>000</v>
      </c>
      <c r="H1261" s="153" t="n">
        <v>0</v>
      </c>
      <c r="I1261" s="155" t="str">
        <v>Calm</v>
      </c>
      <c r="J1261" s="153" t="n">
        <v>180</v>
      </c>
      <c r="K1261" s="155" t="str">
        <v>Calm</v>
      </c>
      <c r="L1261" s="153" t="n">
        <v>0</v>
      </c>
      <c r="M1261" s="153" t="n">
        <f>IF(F1261="Accepted",L1261*1.150779448,"")</f>
        <v>0</v>
      </c>
      <c r="N1261" s="163"/>
      <c r="O1261" s="163"/>
      <c r="P1261" s="163" t="str">
        <f>IF(F1261&lt;&gt;"Accepted","",IF(AND(N1261="",O1261=""),"",MAX(N1261,O1261)*1.150779448))</f>
      </c>
      <c r="Q1261" s="175" t="str">
        <v>KEDW 292255Z 00000KT 50SM FEW100 26/M08 A2991 RMK AO2A SLP116 T02581082</v>
      </c>
    </row>
    <row r="1262" hidden="0">
      <c r="A1262" s="150" t="str">
        <v>2026-04-29 23:00 UTC</v>
      </c>
      <c r="B1262" s="155" t="str">
        <v>2026-04-29 23:55 UTC</v>
      </c>
      <c r="C1262" s="155" t="str">
        <v>2026-04-29 16:55 PDT</v>
      </c>
      <c r="D1262" s="155" t="str">
        <v>2026-04-29</v>
      </c>
      <c r="E1262" s="155" t="str">
        <v>April</v>
      </c>
      <c r="F1262" s="154" t="str">
        <v>Accepted</v>
      </c>
      <c r="G1262" s="155" t="str">
        <v>280</v>
      </c>
      <c r="H1262" s="153" t="n">
        <v>280</v>
      </c>
      <c r="I1262" s="155" t="str">
        <v>W</v>
      </c>
      <c r="J1262" s="153" t="n">
        <v>100</v>
      </c>
      <c r="K1262" s="155" t="str">
        <v>E</v>
      </c>
      <c r="L1262" s="153" t="n">
        <v>3</v>
      </c>
      <c r="M1262" s="153" t="n">
        <f>IF(F1262="Accepted",L1262*1.150779448,"")</f>
        <v>3.452338344</v>
      </c>
      <c r="N1262" s="163"/>
      <c r="O1262" s="163"/>
      <c r="P1262" s="163" t="str">
        <f>IF(F1262&lt;&gt;"Accepted","",IF(AND(N1262="",O1262=""),"",MAX(N1262,O1262)*1.150779448))</f>
      </c>
      <c r="Q1262" s="175" t="str">
        <v>KEDW 292355Z 28003KT 70SM FEW080 27/M09 A2989 RMK AO2A SLP109 T02661089 10267 20194 57022</v>
      </c>
    </row>
    <row r="1263" hidden="0">
      <c r="A1263" s="150" t="str">
        <v>2026-04-30 00:00 UTC</v>
      </c>
      <c r="B1263" s="155" t="str">
        <v>2026-04-30 00:55 UTC</v>
      </c>
      <c r="C1263" s="155" t="str">
        <v>2026-04-29 17:55 PDT</v>
      </c>
      <c r="D1263" s="155" t="str">
        <v>2026-04-29</v>
      </c>
      <c r="E1263" s="155" t="str">
        <v>April</v>
      </c>
      <c r="F1263" s="154" t="str">
        <v>Accepted</v>
      </c>
      <c r="G1263" s="155" t="str">
        <v>240</v>
      </c>
      <c r="H1263" s="153" t="n">
        <v>240</v>
      </c>
      <c r="I1263" s="155" t="str">
        <v>SW</v>
      </c>
      <c r="J1263" s="153" t="n">
        <v>60</v>
      </c>
      <c r="K1263" s="155" t="str">
        <v>NE</v>
      </c>
      <c r="L1263" s="153" t="n">
        <v>3</v>
      </c>
      <c r="M1263" s="153" t="n">
        <f>IF(F1263="Accepted",L1263*1.150779448,"")</f>
        <v>3.452338344</v>
      </c>
      <c r="N1263" s="163"/>
      <c r="O1263" s="163"/>
      <c r="P1263" s="163" t="str">
        <f>IF(F1263&lt;&gt;"Accepted","",IF(AND(N1263="",O1263=""),"",MAX(N1263,O1263)*1.150779448))</f>
      </c>
      <c r="Q1263" s="175" t="str">
        <v>KEDW 300055Z 24003KT 90SM FEW080 26/M11 A2988 RMK AO2A SLP107 T02611108</v>
      </c>
    </row>
    <row r="1264" hidden="0">
      <c r="A1264" s="150" t="str">
        <v>2026-04-30 01:00 UTC</v>
      </c>
      <c r="B1264" s="155" t="str">
        <v>2026-04-30 01:55 UTC</v>
      </c>
      <c r="C1264" s="155" t="str">
        <v>2026-04-29 18:55 PDT</v>
      </c>
      <c r="D1264" s="155" t="str">
        <v>2026-04-29</v>
      </c>
      <c r="E1264" s="155" t="str">
        <v>April</v>
      </c>
      <c r="F1264" s="154" t="str">
        <v>Accepted</v>
      </c>
      <c r="G1264" s="155" t="str">
        <v>240</v>
      </c>
      <c r="H1264" s="153" t="n">
        <v>240</v>
      </c>
      <c r="I1264" s="155" t="str">
        <v>SW</v>
      </c>
      <c r="J1264" s="153" t="n">
        <v>60</v>
      </c>
      <c r="K1264" s="155" t="str">
        <v>NE</v>
      </c>
      <c r="L1264" s="153" t="n">
        <v>15</v>
      </c>
      <c r="M1264" s="153" t="n">
        <f>IF(F1264="Accepted",L1264*1.150779448,"")</f>
        <v>17.261691719999998</v>
      </c>
      <c r="N1264" s="163"/>
      <c r="O1264" s="163"/>
      <c r="P1264" s="163" t="str">
        <f>IF(F1264&lt;&gt;"Accepted","",IF(AND(N1264="",O1264=""),"",MAX(N1264,O1264)*1.150779448))</f>
      </c>
      <c r="Q1264" s="175" t="str">
        <v>KEDW 300155Z COR 24015KT 60SM FEW080 26/M02 A2988 RMK AO2A SLP105 T02551022 COR 0214</v>
      </c>
    </row>
    <row r="1265" hidden="0">
      <c r="A1265" s="150" t="str">
        <v>2026-04-30 02:00 UTC</v>
      </c>
      <c r="B1265" s="155" t="str">
        <v>2026-04-30 02:55 UTC</v>
      </c>
      <c r="C1265" s="155" t="str">
        <v>2026-04-29 19:55 PDT</v>
      </c>
      <c r="D1265" s="155" t="str">
        <v>2026-04-29</v>
      </c>
      <c r="E1265" s="155" t="str">
        <v>April</v>
      </c>
      <c r="F1265" s="154" t="str">
        <v>Accepted</v>
      </c>
      <c r="G1265" s="155" t="str">
        <v>230</v>
      </c>
      <c r="H1265" s="153" t="n">
        <v>230</v>
      </c>
      <c r="I1265" s="155" t="str">
        <v>SW</v>
      </c>
      <c r="J1265" s="153" t="n">
        <v>50</v>
      </c>
      <c r="K1265" s="155" t="str">
        <v>NE</v>
      </c>
      <c r="L1265" s="153" t="n">
        <v>15</v>
      </c>
      <c r="M1265" s="153" t="n">
        <f>IF(F1265="Accepted",L1265*1.150779448,"")</f>
        <v>17.261691719999998</v>
      </c>
      <c r="N1265" s="163"/>
      <c r="O1265" s="163"/>
      <c r="P1265" s="163" t="str">
        <f>IF(F1265&lt;&gt;"Accepted","",IF(AND(N1265="",O1265=""),"",MAX(N1265,O1265)*1.150779448))</f>
      </c>
      <c r="Q1265" s="175" t="str">
        <v>KEDW 300255Z 23015KT 40SM CLR 20/04 A2990 RMK AO2A SLP114 T02040040 53005</v>
      </c>
    </row>
    <row r="1266" hidden="0">
      <c r="A1266" s="150" t="str">
        <v>2026-04-30 03:00 UTC</v>
      </c>
      <c r="B1266" s="155" t="str">
        <v>2026-04-30 03:55 UTC</v>
      </c>
      <c r="C1266" s="155" t="str">
        <v>2026-04-29 20:55 PDT</v>
      </c>
      <c r="D1266" s="155" t="str">
        <v>2026-04-29</v>
      </c>
      <c r="E1266" s="155" t="str">
        <v>April</v>
      </c>
      <c r="F1266" s="154" t="str">
        <v>Accepted</v>
      </c>
      <c r="G1266" s="155" t="str">
        <v>230</v>
      </c>
      <c r="H1266" s="153" t="n">
        <v>230</v>
      </c>
      <c r="I1266" s="155" t="str">
        <v>SW</v>
      </c>
      <c r="J1266" s="153" t="n">
        <v>50</v>
      </c>
      <c r="K1266" s="155" t="str">
        <v>NE</v>
      </c>
      <c r="L1266" s="153" t="n">
        <v>15</v>
      </c>
      <c r="M1266" s="153" t="n">
        <f>IF(F1266="Accepted",L1266*1.150779448,"")</f>
        <v>17.261691719999998</v>
      </c>
      <c r="N1266" s="163"/>
      <c r="O1266" s="163"/>
      <c r="P1266" s="163" t="str">
        <f>IF(F1266&lt;&gt;"Accepted","",IF(AND(N1266="",O1266=""),"",MAX(N1266,O1266)*1.150779448))</f>
      </c>
      <c r="Q1266" s="175" t="str">
        <v>KEDW 300355Z 23015KT 40SM CLR 18/05 A2993 RMK AO2A SLP124 T01830045</v>
      </c>
    </row>
    <row r="1267" hidden="0">
      <c r="A1267" s="150" t="str">
        <v>2026-04-30 04:00 UTC</v>
      </c>
      <c r="B1267" s="155" t="str">
        <v>2026-04-30 04:55 UTC</v>
      </c>
      <c r="C1267" s="155" t="str">
        <v>2026-04-29 21:55 PDT</v>
      </c>
      <c r="D1267" s="155" t="str">
        <v>2026-04-29</v>
      </c>
      <c r="E1267" s="155" t="str">
        <v>April</v>
      </c>
      <c r="F1267" s="154" t="str">
        <v>Accepted</v>
      </c>
      <c r="G1267" s="155" t="str">
        <v>230</v>
      </c>
      <c r="H1267" s="153" t="n">
        <v>230</v>
      </c>
      <c r="I1267" s="155" t="str">
        <v>SW</v>
      </c>
      <c r="J1267" s="153" t="n">
        <v>50</v>
      </c>
      <c r="K1267" s="155" t="str">
        <v>NE</v>
      </c>
      <c r="L1267" s="153" t="n">
        <v>11</v>
      </c>
      <c r="M1267" s="153" t="n">
        <f>IF(F1267="Accepted",L1267*1.150779448,"")</f>
        <v>12.658573928</v>
      </c>
      <c r="N1267" s="163"/>
      <c r="O1267" s="163"/>
      <c r="P1267" s="163" t="str">
        <f>IF(F1267&lt;&gt;"Accepted","",IF(AND(N1267="",O1267=""),"",MAX(N1267,O1267)*1.150779448))</f>
      </c>
      <c r="Q1267" s="175" t="str">
        <v>KEDW 300455Z 23011KT 40SM CLR 17/04 A2995 RMK AO2A SLP129 T01690039</v>
      </c>
    </row>
    <row r="1268" hidden="0">
      <c r="A1268" s="150" t="str">
        <v>2026-04-30 05:00 UTC</v>
      </c>
      <c r="B1268" s="155" t="str">
        <v>2026-04-30 05:55 UTC</v>
      </c>
      <c r="C1268" s="155" t="str">
        <v>2026-04-29 22:55 PDT</v>
      </c>
      <c r="D1268" s="155" t="str">
        <v>2026-04-29</v>
      </c>
      <c r="E1268" s="155" t="str">
        <v>April</v>
      </c>
      <c r="F1268" s="154" t="str">
        <v>Accepted</v>
      </c>
      <c r="G1268" s="155" t="str">
        <v>220</v>
      </c>
      <c r="H1268" s="153" t="n">
        <v>220</v>
      </c>
      <c r="I1268" s="155" t="str">
        <v>SW</v>
      </c>
      <c r="J1268" s="153" t="n">
        <v>40</v>
      </c>
      <c r="K1268" s="155" t="str">
        <v>NE</v>
      </c>
      <c r="L1268" s="153" t="n">
        <v>11</v>
      </c>
      <c r="M1268" s="153" t="n">
        <f>IF(F1268="Accepted",L1268*1.150779448,"")</f>
        <v>12.658573928</v>
      </c>
      <c r="N1268" s="163"/>
      <c r="O1268" s="163"/>
      <c r="P1268" s="163" t="str">
        <f>IF(F1268&lt;&gt;"Accepted","",IF(AND(N1268="",O1268=""),"",MAX(N1268,O1268)*1.150779448))</f>
      </c>
      <c r="Q1268" s="175" t="str">
        <v>KEDW 300555Z AUTO 22011KT 10SM CLR 16/02 A2995 RMK AO2 SLP128 T01570021 10270 20157 51013 $</v>
      </c>
    </row>
    <row r="1269" hidden="0">
      <c r="A1269" s="150" t="str">
        <v>2026-04-30 06:00 UTC</v>
      </c>
      <c r="B1269" s="155" t="str">
        <v>2026-04-30 06:55 UTC</v>
      </c>
      <c r="C1269" s="155" t="str">
        <v>2026-04-29 23:55 PDT</v>
      </c>
      <c r="D1269" s="155" t="str">
        <v>2026-04-29</v>
      </c>
      <c r="E1269" s="155" t="str">
        <v>April</v>
      </c>
      <c r="F1269" s="154" t="str">
        <v>Accepted</v>
      </c>
      <c r="G1269" s="155" t="str">
        <v>220</v>
      </c>
      <c r="H1269" s="153" t="n">
        <v>220</v>
      </c>
      <c r="I1269" s="155" t="str">
        <v>SW</v>
      </c>
      <c r="J1269" s="153" t="n">
        <v>40</v>
      </c>
      <c r="K1269" s="155" t="str">
        <v>NE</v>
      </c>
      <c r="L1269" s="153" t="n">
        <v>8</v>
      </c>
      <c r="M1269" s="153" t="n">
        <f>IF(F1269="Accepted",L1269*1.150779448,"")</f>
        <v>9.206235584</v>
      </c>
      <c r="N1269" s="163"/>
      <c r="O1269" s="163"/>
      <c r="P1269" s="163" t="str">
        <f>IF(F1269&lt;&gt;"Accepted","",IF(AND(N1269="",O1269=""),"",MAX(N1269,O1269)*1.150779448))</f>
      </c>
      <c r="Q1269" s="175" t="str">
        <v>KEDW 300655Z AUTO 22008KT 10SM CLR 14/03 A2994 RMK AO2 SLP125 T01430025 $</v>
      </c>
    </row>
    <row r="1270" hidden="0">
      <c r="A1270" s="150" t="str">
        <v>2026-04-30 07:00 UTC</v>
      </c>
      <c r="B1270" s="155" t="str">
        <v>2026-04-30 07:55 UTC</v>
      </c>
      <c r="C1270" s="155" t="str">
        <v>2026-04-30 00:55 PDT</v>
      </c>
      <c r="D1270" s="155" t="str">
        <v>2026-04-30</v>
      </c>
      <c r="E1270" s="155" t="str">
        <v>April</v>
      </c>
      <c r="F1270" s="154" t="str">
        <v>Accepted</v>
      </c>
      <c r="G1270" s="155" t="str">
        <v>210</v>
      </c>
      <c r="H1270" s="153" t="n">
        <v>210</v>
      </c>
      <c r="I1270" s="155" t="str">
        <v>SW</v>
      </c>
      <c r="J1270" s="153" t="n">
        <v>30</v>
      </c>
      <c r="K1270" s="155" t="str">
        <v>NE</v>
      </c>
      <c r="L1270" s="153" t="n">
        <v>8</v>
      </c>
      <c r="M1270" s="153" t="n">
        <f>IF(F1270="Accepted",L1270*1.150779448,"")</f>
        <v>9.206235584</v>
      </c>
      <c r="N1270" s="163"/>
      <c r="O1270" s="163"/>
      <c r="P1270" s="163" t="str">
        <f>IF(F1270&lt;&gt;"Accepted","",IF(AND(N1270="",O1270=""),"",MAX(N1270,O1270)*1.150779448))</f>
      </c>
      <c r="Q1270" s="175" t="str">
        <v>KEDW 300755Z 21008KT 40SM CLR 14/02 A2994 RMK AO2A SLP123 T01390018 402700062</v>
      </c>
    </row>
    <row r="1271" hidden="0">
      <c r="A1271" s="150" t="str">
        <v>2026-04-30 08:00 UTC</v>
      </c>
      <c r="B1271" s="155" t="str">
        <v>2026-04-30 08:55 UTC</v>
      </c>
      <c r="C1271" s="155" t="str">
        <v>2026-04-30 01:55 PDT</v>
      </c>
      <c r="D1271" s="155" t="str">
        <v>2026-04-30</v>
      </c>
      <c r="E1271" s="155" t="str">
        <v>April</v>
      </c>
      <c r="F1271" s="154" t="str">
        <v>Accepted</v>
      </c>
      <c r="G1271" s="155" t="str">
        <v>220</v>
      </c>
      <c r="H1271" s="153" t="n">
        <v>220</v>
      </c>
      <c r="I1271" s="155" t="str">
        <v>SW</v>
      </c>
      <c r="J1271" s="153" t="n">
        <v>40</v>
      </c>
      <c r="K1271" s="155" t="str">
        <v>NE</v>
      </c>
      <c r="L1271" s="153" t="n">
        <v>8</v>
      </c>
      <c r="M1271" s="153" t="n">
        <f>IF(F1271="Accepted",L1271*1.150779448,"")</f>
        <v>9.206235584</v>
      </c>
      <c r="N1271" s="163"/>
      <c r="O1271" s="163"/>
      <c r="P1271" s="163" t="str">
        <f>IF(F1271&lt;&gt;"Accepted","",IF(AND(N1271="",O1271=""),"",MAX(N1271,O1271)*1.150779448))</f>
      </c>
      <c r="Q1271" s="175" t="str">
        <v>KEDW 300855Z 22008KT 40SM CLR 13/03 A2993 RMK AO2A SLP120 T01270025 58006</v>
      </c>
    </row>
    <row r="1272" hidden="0">
      <c r="A1272" s="150" t="str">
        <v>2026-04-30 09:00 UTC</v>
      </c>
      <c r="B1272" s="155" t="str">
        <v>2026-04-30 09:55 UTC</v>
      </c>
      <c r="C1272" s="155" t="str">
        <v>2026-04-30 02:55 PDT</v>
      </c>
      <c r="D1272" s="155" t="str">
        <v>2026-04-30</v>
      </c>
      <c r="E1272" s="155" t="str">
        <v>April</v>
      </c>
      <c r="F1272" s="154" t="str">
        <v>Accepted</v>
      </c>
      <c r="G1272" s="155" t="str">
        <v>220</v>
      </c>
      <c r="H1272" s="153" t="n">
        <v>220</v>
      </c>
      <c r="I1272" s="155" t="str">
        <v>SW</v>
      </c>
      <c r="J1272" s="153" t="n">
        <v>40</v>
      </c>
      <c r="K1272" s="155" t="str">
        <v>NE</v>
      </c>
      <c r="L1272" s="153" t="n">
        <v>8</v>
      </c>
      <c r="M1272" s="153" t="n">
        <f>IF(F1272="Accepted",L1272*1.150779448,"")</f>
        <v>9.206235584</v>
      </c>
      <c r="N1272" s="163"/>
      <c r="O1272" s="163"/>
      <c r="P1272" s="163" t="str">
        <f>IF(F1272&lt;&gt;"Accepted","",IF(AND(N1272="",O1272=""),"",MAX(N1272,O1272)*1.150779448))</f>
      </c>
      <c r="Q1272" s="175" t="str">
        <v>KEDW 300955Z 22008KT 40SM CLR 12/03 A2991 RMK AO2A SLP113 T01170027</v>
      </c>
    </row>
    <row r="1273" hidden="0">
      <c r="A1273" s="150" t="str">
        <v>2026-04-30 10:00 UTC</v>
      </c>
      <c r="B1273" s="155" t="str">
        <v>2026-04-30 10:55 UTC</v>
      </c>
      <c r="C1273" s="155" t="str">
        <v>2026-04-30 03:55 PDT</v>
      </c>
      <c r="D1273" s="155" t="str">
        <v>2026-04-30</v>
      </c>
      <c r="E1273" s="155" t="str">
        <v>April</v>
      </c>
      <c r="F1273" s="154" t="str">
        <v>Accepted</v>
      </c>
      <c r="G1273" s="155" t="str">
        <v>220</v>
      </c>
      <c r="H1273" s="153" t="n">
        <v>220</v>
      </c>
      <c r="I1273" s="155" t="str">
        <v>SW</v>
      </c>
      <c r="J1273" s="153" t="n">
        <v>40</v>
      </c>
      <c r="K1273" s="155" t="str">
        <v>NE</v>
      </c>
      <c r="L1273" s="153" t="n">
        <v>8</v>
      </c>
      <c r="M1273" s="153" t="n">
        <f>IF(F1273="Accepted",L1273*1.150779448,"")</f>
        <v>9.206235584</v>
      </c>
      <c r="N1273" s="163"/>
      <c r="O1273" s="163"/>
      <c r="P1273" s="163" t="str">
        <f>IF(F1273&lt;&gt;"Accepted","",IF(AND(N1273="",O1273=""),"",MAX(N1273,O1273)*1.150779448))</f>
      </c>
      <c r="Q1273" s="175" t="str">
        <v>KEDW 301055Z 22008KT 40SM CLR 11/03 A2991 RMK AO2A SLP114 T01070025</v>
      </c>
    </row>
    <row r="1274" hidden="0">
      <c r="A1274" s="150" t="str">
        <v>2026-04-30 11:00 UTC</v>
      </c>
      <c r="B1274" s="155" t="str">
        <v>2026-04-30 11:55 UTC</v>
      </c>
      <c r="C1274" s="155" t="str">
        <v>2026-04-30 04:55 PDT</v>
      </c>
      <c r="D1274" s="155" t="str">
        <v>2026-04-30</v>
      </c>
      <c r="E1274" s="155" t="str">
        <v>April</v>
      </c>
      <c r="F1274" s="154" t="str">
        <v>Accepted</v>
      </c>
      <c r="G1274" s="155" t="str">
        <v>230</v>
      </c>
      <c r="H1274" s="153" t="n">
        <v>230</v>
      </c>
      <c r="I1274" s="155" t="str">
        <v>SW</v>
      </c>
      <c r="J1274" s="153" t="n">
        <v>50</v>
      </c>
      <c r="K1274" s="155" t="str">
        <v>NE</v>
      </c>
      <c r="L1274" s="153" t="n">
        <v>6</v>
      </c>
      <c r="M1274" s="153" t="n">
        <f>IF(F1274="Accepted",L1274*1.150779448,"")</f>
        <v>6.904676688</v>
      </c>
      <c r="N1274" s="163"/>
      <c r="O1274" s="163"/>
      <c r="P1274" s="163" t="str">
        <f>IF(F1274&lt;&gt;"Accepted","",IF(AND(N1274="",O1274=""),"",MAX(N1274,O1274)*1.150779448))</f>
      </c>
      <c r="Q1274" s="175" t="str">
        <v>KEDW 301155Z 23006KT 40SM CLR 10/02 A2990 RMK AO2A SLP111 T00980019 10156 20098 57009</v>
      </c>
    </row>
    <row r="1275" hidden="0">
      <c r="A1275" s="150" t="str">
        <v>2026-04-30 12:00 UTC</v>
      </c>
      <c r="B1275" s="155" t="str">
        <v>2026-04-30 12:55 UTC</v>
      </c>
      <c r="C1275" s="155" t="str">
        <v>2026-04-30 05:55 PDT</v>
      </c>
      <c r="D1275" s="155" t="str">
        <v>2026-04-30</v>
      </c>
      <c r="E1275" s="155" t="str">
        <v>April</v>
      </c>
      <c r="F1275" s="154" t="str">
        <v>Accepted</v>
      </c>
      <c r="G1275" s="155" t="str">
        <v>000</v>
      </c>
      <c r="H1275" s="153" t="n">
        <v>0</v>
      </c>
      <c r="I1275" s="155" t="str">
        <v>Calm</v>
      </c>
      <c r="J1275" s="153" t="n">
        <v>180</v>
      </c>
      <c r="K1275" s="155" t="str">
        <v>Calm</v>
      </c>
      <c r="L1275" s="153" t="n">
        <v>0</v>
      </c>
      <c r="M1275" s="153" t="n">
        <f>IF(F1275="Accepted",L1275*1.150779448,"")</f>
        <v>0</v>
      </c>
      <c r="N1275" s="163"/>
      <c r="O1275" s="163"/>
      <c r="P1275" s="163" t="str">
        <f>IF(F1275&lt;&gt;"Accepted","",IF(AND(N1275="",O1275=""),"",MAX(N1275,O1275)*1.150779448))</f>
      </c>
      <c r="Q1275" s="175" t="str">
        <v>KEDW 301255Z 00000KT 50SM CLR 09/01 A2990 RMK AO2A SLP111 T00880012</v>
      </c>
    </row>
    <row r="1276" hidden="0">
      <c r="A1276" s="150" t="str">
        <v>2026-04-30 13:00 UTC</v>
      </c>
      <c r="B1276" s="155" t="str">
        <v>2026-04-30 13:55 UTC</v>
      </c>
      <c r="C1276" s="155" t="str">
        <v>2026-04-30 06:55 PDT</v>
      </c>
      <c r="D1276" s="155" t="str">
        <v>2026-04-30</v>
      </c>
      <c r="E1276" s="155" t="str">
        <v>April</v>
      </c>
      <c r="F1276" s="154" t="str">
        <v>Accepted</v>
      </c>
      <c r="G1276" s="155" t="str">
        <v>230</v>
      </c>
      <c r="H1276" s="153" t="n">
        <v>230</v>
      </c>
      <c r="I1276" s="155" t="str">
        <v>SW</v>
      </c>
      <c r="J1276" s="153" t="n">
        <v>50</v>
      </c>
      <c r="K1276" s="155" t="str">
        <v>NE</v>
      </c>
      <c r="L1276" s="153" t="n">
        <v>3</v>
      </c>
      <c r="M1276" s="153" t="n">
        <f>IF(F1276="Accepted",L1276*1.150779448,"")</f>
        <v>3.452338344</v>
      </c>
      <c r="N1276" s="163"/>
      <c r="O1276" s="163"/>
      <c r="P1276" s="163" t="str">
        <f>IF(F1276&lt;&gt;"Accepted","",IF(AND(N1276="",O1276=""),"",MAX(N1276,O1276)*1.150779448))</f>
      </c>
      <c r="Q1276" s="175" t="str">
        <v>KEDW 301355Z 23003KT 40SM CLR 10/02 A2991 RMK AO2A SLP114 T01040017</v>
      </c>
    </row>
    <row r="1277" hidden="0">
      <c r="A1277" s="150" t="str">
        <v>2026-04-30 14:00 UTC</v>
      </c>
      <c r="B1277" s="155" t="str">
        <v>2026-04-30 14:55 UTC</v>
      </c>
      <c r="C1277" s="155" t="str">
        <v>2026-04-30 07:55 PDT</v>
      </c>
      <c r="D1277" s="155" t="str">
        <v>2026-04-30</v>
      </c>
      <c r="E1277" s="155" t="str">
        <v>April</v>
      </c>
      <c r="F1277" s="154" t="str">
        <v>Accepted</v>
      </c>
      <c r="G1277" s="155" t="str">
        <v>240</v>
      </c>
      <c r="H1277" s="153" t="n">
        <v>240</v>
      </c>
      <c r="I1277" s="155" t="str">
        <v>SW</v>
      </c>
      <c r="J1277" s="153" t="n">
        <v>60</v>
      </c>
      <c r="K1277" s="155" t="str">
        <v>NE</v>
      </c>
      <c r="L1277" s="153" t="n">
        <v>3</v>
      </c>
      <c r="M1277" s="153" t="n">
        <f>IF(F1277="Accepted",L1277*1.150779448,"")</f>
        <v>3.452338344</v>
      </c>
      <c r="N1277" s="163"/>
      <c r="O1277" s="163"/>
      <c r="P1277" s="163" t="str">
        <f>IF(F1277&lt;&gt;"Accepted","",IF(AND(N1277="",O1277=""),"",MAX(N1277,O1277)*1.150779448))</f>
      </c>
      <c r="Q1277" s="175" t="str">
        <v>KEDW 301455Z 24003KT 40SM CLR 14/03 A2992 RMK AO2A SLP119 T01440032 53007</v>
      </c>
    </row>
    <row r="1278" hidden="0">
      <c r="A1278" s="150" t="str">
        <v>2026-04-30 15:00 UTC</v>
      </c>
      <c r="B1278" s="155" t="str">
        <v>2026-04-30 15:55 UTC</v>
      </c>
      <c r="C1278" s="155" t="str">
        <v>2026-04-30 08:55 PDT</v>
      </c>
      <c r="D1278" s="155" t="str">
        <v>2026-04-30</v>
      </c>
      <c r="E1278" s="155" t="str">
        <v>April</v>
      </c>
      <c r="F1278" s="154" t="str">
        <v>Accepted</v>
      </c>
      <c r="G1278" s="155" t="str">
        <v>000</v>
      </c>
      <c r="H1278" s="153" t="n">
        <v>0</v>
      </c>
      <c r="I1278" s="155" t="str">
        <v>Calm</v>
      </c>
      <c r="J1278" s="153" t="n">
        <v>180</v>
      </c>
      <c r="K1278" s="155" t="str">
        <v>Calm</v>
      </c>
      <c r="L1278" s="153" t="n">
        <v>0</v>
      </c>
      <c r="M1278" s="153" t="n">
        <f>IF(F1278="Accepted",L1278*1.150779448,"")</f>
        <v>0</v>
      </c>
      <c r="N1278" s="163"/>
      <c r="O1278" s="163"/>
      <c r="P1278" s="163" t="str">
        <f>IF(F1278&lt;&gt;"Accepted","",IF(AND(N1278="",O1278=""),"",MAX(N1278,O1278)*1.150779448))</f>
      </c>
      <c r="Q1278" s="175" t="str">
        <v>KEDW 301555Z 00000KT 40SM CLR 18/03 A2992 RMK AO2A SLP118 T01790034</v>
      </c>
    </row>
    <row r="1279" hidden="0">
      <c r="A1279" s="150" t="str">
        <v>2026-04-30 16:00 UTC</v>
      </c>
      <c r="B1279" s="155" t="str">
        <v>2026-04-30 16:55 UTC</v>
      </c>
      <c r="C1279" s="155" t="str">
        <v>2026-04-30 09:55 PDT</v>
      </c>
      <c r="D1279" s="155" t="str">
        <v>2026-04-30</v>
      </c>
      <c r="E1279" s="155" t="str">
        <v>April</v>
      </c>
      <c r="F1279" s="154" t="str">
        <v>Accepted</v>
      </c>
      <c r="G1279" s="155" t="str">
        <v>000</v>
      </c>
      <c r="H1279" s="153" t="n">
        <v>0</v>
      </c>
      <c r="I1279" s="155" t="str">
        <v>Calm</v>
      </c>
      <c r="J1279" s="153" t="n">
        <v>180</v>
      </c>
      <c r="K1279" s="155" t="str">
        <v>Calm</v>
      </c>
      <c r="L1279" s="153" t="n">
        <v>0</v>
      </c>
      <c r="M1279" s="153" t="n">
        <f>IF(F1279="Accepted",L1279*1.150779448,"")</f>
        <v>0</v>
      </c>
      <c r="N1279" s="163"/>
      <c r="O1279" s="163"/>
      <c r="P1279" s="163" t="str">
        <f>IF(F1279&lt;&gt;"Accepted","",IF(AND(N1279="",O1279=""),"",MAX(N1279,O1279)*1.150779448))</f>
      </c>
      <c r="Q1279" s="175" t="str">
        <v>KEDW 301655Z 00000KT 40SM CLR 20/03 A2992 RMK AO2A SLP118 T02030031</v>
      </c>
    </row>
    <row r="1280" hidden="0">
      <c r="A1280" s="150" t="str">
        <v>2026-04-30 17:00 UTC</v>
      </c>
      <c r="B1280" s="155" t="str">
        <v>2026-04-30 17:55 UTC</v>
      </c>
      <c r="C1280" s="155" t="str">
        <v>2026-04-30 10:55 PDT</v>
      </c>
      <c r="D1280" s="155" t="str">
        <v>2026-04-30</v>
      </c>
      <c r="E1280" s="155" t="str">
        <v>April</v>
      </c>
      <c r="F1280" s="154" t="str">
        <v>Accepted</v>
      </c>
      <c r="G1280" s="155" t="str">
        <v>050</v>
      </c>
      <c r="H1280" s="153" t="n">
        <v>50</v>
      </c>
      <c r="I1280" s="155" t="str">
        <v>NE</v>
      </c>
      <c r="J1280" s="153" t="n">
        <v>230</v>
      </c>
      <c r="K1280" s="155" t="str">
        <v>SW</v>
      </c>
      <c r="L1280" s="153" t="n">
        <v>3</v>
      </c>
      <c r="M1280" s="153" t="n">
        <f>IF(F1280="Accepted",L1280*1.150779448,"")</f>
        <v>3.452338344</v>
      </c>
      <c r="N1280" s="163"/>
      <c r="O1280" s="163"/>
      <c r="P1280" s="163" t="str">
        <f>IF(F1280&lt;&gt;"Accepted","",IF(AND(N1280="",O1280=""),"",MAX(N1280,O1280)*1.150779448))</f>
      </c>
      <c r="Q1280" s="175" t="str">
        <v>KEDW 301755Z 05003KT 50SM CLR 23/02 A2991 RMK AO2A SLP113 T02290024 10229 20086 56004</v>
      </c>
    </row>
    <row r="1281" hidden="0">
      <c r="A1281" s="150" t="str">
        <v>2026-04-30 18:00 UTC</v>
      </c>
      <c r="B1281" s="155" t="str">
        <v>2026-04-30 18:55 UTC</v>
      </c>
      <c r="C1281" s="155" t="str">
        <v>2026-04-30 11:55 PDT</v>
      </c>
      <c r="D1281" s="155" t="str">
        <v>2026-04-30</v>
      </c>
      <c r="E1281" s="155" t="str">
        <v>April</v>
      </c>
      <c r="F1281" s="154" t="str">
        <v>Accepted</v>
      </c>
      <c r="G1281" s="155" t="str">
        <v>050</v>
      </c>
      <c r="H1281" s="153" t="n">
        <v>50</v>
      </c>
      <c r="I1281" s="155" t="str">
        <v>NE</v>
      </c>
      <c r="J1281" s="153" t="n">
        <v>230</v>
      </c>
      <c r="K1281" s="155" t="str">
        <v>SW</v>
      </c>
      <c r="L1281" s="153" t="n">
        <v>6</v>
      </c>
      <c r="M1281" s="153" t="n">
        <f>IF(F1281="Accepted",L1281*1.150779448,"")</f>
        <v>6.904676688</v>
      </c>
      <c r="N1281" s="163"/>
      <c r="O1281" s="163"/>
      <c r="P1281" s="163" t="str">
        <f>IF(F1281&lt;&gt;"Accepted","",IF(AND(N1281="",O1281=""),"",MAX(N1281,O1281)*1.150779448))</f>
      </c>
      <c r="Q1281" s="175" t="str">
        <v>KEDW 301855Z 05006KT 50SM CLR 25/00 A2989 RMK AO2A SLP104 T02540001</v>
      </c>
    </row>
    <row r="1282" hidden="0">
      <c r="A1282" s="150" t="str">
        <v>2026-04-30 19:00 UTC</v>
      </c>
      <c r="B1282" s="155" t="str">
        <v>2026-04-30 19:55 UTC</v>
      </c>
      <c r="C1282" s="155" t="str">
        <v>2026-04-30 12:55 PDT</v>
      </c>
      <c r="D1282" s="155" t="str">
        <v>2026-04-30</v>
      </c>
      <c r="E1282" s="155" t="str">
        <v>April</v>
      </c>
      <c r="F1282" s="154" t="str">
        <v>Accepted</v>
      </c>
      <c r="G1282" s="155" t="str">
        <v>040</v>
      </c>
      <c r="H1282" s="153" t="n">
        <v>40</v>
      </c>
      <c r="I1282" s="155" t="str">
        <v>NE</v>
      </c>
      <c r="J1282" s="153" t="n">
        <v>220</v>
      </c>
      <c r="K1282" s="155" t="str">
        <v>SW</v>
      </c>
      <c r="L1282" s="153" t="n">
        <v>8</v>
      </c>
      <c r="M1282" s="153" t="n">
        <f>IF(F1282="Accepted",L1282*1.150779448,"")</f>
        <v>9.206235584</v>
      </c>
      <c r="N1282" s="163"/>
      <c r="O1282" s="163"/>
      <c r="P1282" s="163" t="str">
        <f>IF(F1282&lt;&gt;"Accepted","",IF(AND(N1282="",O1282=""),"",MAX(N1282,O1282)*1.150779448))</f>
      </c>
      <c r="Q1282" s="175" t="str">
        <v>KEDW 301955Z 04008KT 70SM FEW120 28/M04 A2986 RMK AO2A SLP093 T02771043</v>
      </c>
    </row>
    <row r="1283" hidden="0">
      <c r="A1283" s="150" t="str">
        <v>2026-04-30 20:00 UTC</v>
      </c>
      <c r="B1283" s="155" t="str">
        <v>2026-04-30 20:55 UTC</v>
      </c>
      <c r="C1283" s="155" t="str">
        <v>2026-04-30 13:55 PDT</v>
      </c>
      <c r="D1283" s="155" t="str">
        <v>2026-04-30</v>
      </c>
      <c r="E1283" s="155" t="str">
        <v>April</v>
      </c>
      <c r="F1283" s="154" t="str">
        <v>Accepted</v>
      </c>
      <c r="G1283" s="155" t="str">
        <v>120</v>
      </c>
      <c r="H1283" s="153" t="n">
        <v>120</v>
      </c>
      <c r="I1283" s="155" t="str">
        <v>SE</v>
      </c>
      <c r="J1283" s="153" t="n">
        <v>300</v>
      </c>
      <c r="K1283" s="155" t="str">
        <v>NW</v>
      </c>
      <c r="L1283" s="153" t="n">
        <v>5</v>
      </c>
      <c r="M1283" s="153" t="n">
        <f>IF(F1283="Accepted",L1283*1.150779448,"")</f>
        <v>5.75389724</v>
      </c>
      <c r="N1283" s="163"/>
      <c r="O1283" s="163"/>
      <c r="P1283" s="163" t="str">
        <f>IF(F1283&lt;&gt;"Accepted","",IF(AND(N1283="",O1283=""),"",MAX(N1283,O1283)*1.150779448))</f>
      </c>
      <c r="Q1283" s="175" t="str">
        <v>KEDW 302055Z COR 12005KT 50SM FEW100 28/M05 A2984 RMK AO2A SLP087 T02821051 57022 COR 2059</v>
      </c>
    </row>
    <row r="1284" hidden="0">
      <c r="A1284" s="150" t="str">
        <v>2026-04-30 21:00 UTC</v>
      </c>
      <c r="B1284" s="155" t="str">
        <v>2026-04-30 21:55 UTC</v>
      </c>
      <c r="C1284" s="155" t="str">
        <v>2026-04-30 14:55 PDT</v>
      </c>
      <c r="D1284" s="155" t="str">
        <v>2026-04-30</v>
      </c>
      <c r="E1284" s="155" t="str">
        <v>April</v>
      </c>
      <c r="F1284" s="154" t="str">
        <v>Accepted</v>
      </c>
      <c r="G1284" s="155" t="str">
        <v>140</v>
      </c>
      <c r="H1284" s="153" t="n">
        <v>140</v>
      </c>
      <c r="I1284" s="155" t="str">
        <v>SE</v>
      </c>
      <c r="J1284" s="153" t="n">
        <v>320</v>
      </c>
      <c r="K1284" s="155" t="str">
        <v>NW</v>
      </c>
      <c r="L1284" s="153" t="n">
        <v>8</v>
      </c>
      <c r="M1284" s="153" t="n">
        <f>IF(F1284="Accepted",L1284*1.150779448,"")</f>
        <v>9.206235584</v>
      </c>
      <c r="N1284" s="163"/>
      <c r="O1284" s="163"/>
      <c r="P1284" s="163" t="str">
        <f>IF(F1284&lt;&gt;"Accepted","",IF(AND(N1284="",O1284=""),"",MAX(N1284,O1284)*1.150779448))</f>
      </c>
      <c r="Q1284" s="175" t="str">
        <v>KEDW 302155Z 14008KT 90SM FEW100 29/M06 A2982 RMK AO2A SLP080 T02881059</v>
      </c>
    </row>
    <row r="1285" hidden="0">
      <c r="A1285" s="150" t="str">
        <v>2026-04-30 22:00 UTC</v>
      </c>
      <c r="B1285" s="155" t="str">
        <v>2026-04-30 22:55 UTC</v>
      </c>
      <c r="C1285" s="155" t="str">
        <v>2026-04-30 15:55 PDT</v>
      </c>
      <c r="D1285" s="155" t="str">
        <v>2026-04-30</v>
      </c>
      <c r="E1285" s="155" t="str">
        <v>April</v>
      </c>
      <c r="F1285" s="154" t="str">
        <v>Accepted</v>
      </c>
      <c r="G1285" s="155" t="str">
        <v>360</v>
      </c>
      <c r="H1285" s="153" t="n">
        <v>360</v>
      </c>
      <c r="I1285" s="155" t="str">
        <v>N</v>
      </c>
      <c r="J1285" s="153" t="n">
        <v>180</v>
      </c>
      <c r="K1285" s="155" t="str">
        <v>S</v>
      </c>
      <c r="L1285" s="153" t="n">
        <v>10</v>
      </c>
      <c r="M1285" s="153" t="n">
        <f>IF(F1285="Accepted",L1285*1.150779448,"")</f>
        <v>11.50779448</v>
      </c>
      <c r="N1285" s="153" t="n">
        <v>15</v>
      </c>
      <c r="O1285" s="163"/>
      <c r="P1285" s="153" t="n">
        <f>IF(F1285&lt;&gt;"Accepted","",IF(AND(N1285="",O1285=""),"",MAX(N1285,O1285)*1.150779448))</f>
        <v>17.261691719999998</v>
      </c>
      <c r="Q1285" s="175" t="str">
        <v>KEDW 302255Z 36010G15KT 90SM FEW100 29/M12 A2979 RMK AO2A SLP070 T02941120</v>
      </c>
    </row>
    <row r="1286" hidden="0">
      <c r="A1286" s="150" t="str">
        <v>2026-04-30 23:00 UTC</v>
      </c>
      <c r="B1286" s="155" t="str">
        <v>2026-04-30 23:55 UTC</v>
      </c>
      <c r="C1286" s="155" t="str">
        <v>2026-04-30 16:55 PDT</v>
      </c>
      <c r="D1286" s="155" t="str">
        <v>2026-04-30</v>
      </c>
      <c r="E1286" s="155" t="str">
        <v>April</v>
      </c>
      <c r="F1286" s="154" t="str">
        <v>Accepted</v>
      </c>
      <c r="G1286" s="155" t="str">
        <v>000</v>
      </c>
      <c r="H1286" s="153" t="n">
        <v>0</v>
      </c>
      <c r="I1286" s="155" t="str">
        <v>Calm</v>
      </c>
      <c r="J1286" s="153" t="n">
        <v>180</v>
      </c>
      <c r="K1286" s="155" t="str">
        <v>Calm</v>
      </c>
      <c r="L1286" s="153" t="n">
        <v>0</v>
      </c>
      <c r="M1286" s="153" t="n">
        <f>IF(F1286="Accepted",L1286*1.150779448,"")</f>
        <v>0</v>
      </c>
      <c r="N1286" s="163"/>
      <c r="O1286" s="163"/>
      <c r="P1286" s="163" t="str">
        <f>IF(F1286&lt;&gt;"Accepted","",IF(AND(N1286="",O1286=""),"",MAX(N1286,O1286)*1.150779448))</f>
      </c>
      <c r="Q1286" s="175" t="str">
        <v>KEDW 302355Z 00000KT 80SM FEW100 29/M12 A2978 RMK AO2A SLP068 T02861125 10295 20230 57017</v>
      </c>
    </row>
    <row r="1287" hidden="0">
      <c r="A1287" s="150" t="str">
        <v>2026-05-01 00:00 UTC</v>
      </c>
      <c r="B1287" s="155" t="str">
        <v>2026-05-01 00:55 UTC</v>
      </c>
      <c r="C1287" s="155" t="str">
        <v>2026-04-30 17:55 PDT</v>
      </c>
      <c r="D1287" s="155" t="str">
        <v>2026-04-30</v>
      </c>
      <c r="E1287" s="155" t="str">
        <v>April</v>
      </c>
      <c r="F1287" s="154" t="str">
        <v>Accepted</v>
      </c>
      <c r="G1287" s="155" t="str">
        <v>340</v>
      </c>
      <c r="H1287" s="153" t="n">
        <v>340</v>
      </c>
      <c r="I1287" s="155" t="str">
        <v>N</v>
      </c>
      <c r="J1287" s="153" t="n">
        <v>160</v>
      </c>
      <c r="K1287" s="155" t="str">
        <v>S</v>
      </c>
      <c r="L1287" s="153" t="n">
        <v>5</v>
      </c>
      <c r="M1287" s="153" t="n">
        <f>IF(F1287="Accepted",L1287*1.150779448,"")</f>
        <v>5.75389724</v>
      </c>
      <c r="N1287" s="163"/>
      <c r="O1287" s="163"/>
      <c r="P1287" s="163" t="str">
        <f>IF(F1287&lt;&gt;"Accepted","",IF(AND(N1287="",O1287=""),"",MAX(N1287,O1287)*1.150779448))</f>
      </c>
      <c r="Q1287" s="175" t="str">
        <v>KEDW 010055Z 34005KT 80SM FEW100 29/M12 A2978 RMK AO2A SLP068 T02911122</v>
      </c>
    </row>
    <row r="1288" hidden="0">
      <c r="A1288" s="150" t="str">
        <v>2026-05-01 01:00 UTC</v>
      </c>
      <c r="B1288" s="155" t="str">
        <v>2026-05-01 01:55 UTC</v>
      </c>
      <c r="C1288" s="155" t="str">
        <v>2026-04-30 18:55 PDT</v>
      </c>
      <c r="D1288" s="155" t="str">
        <v>2026-04-30</v>
      </c>
      <c r="E1288" s="155" t="str">
        <v>April</v>
      </c>
      <c r="F1288" s="154" t="str">
        <v>Accepted</v>
      </c>
      <c r="G1288" s="155" t="str">
        <v>300</v>
      </c>
      <c r="H1288" s="153" t="n">
        <v>300</v>
      </c>
      <c r="I1288" s="155" t="str">
        <v>NW</v>
      </c>
      <c r="J1288" s="153" t="n">
        <v>120</v>
      </c>
      <c r="K1288" s="155" t="str">
        <v>SE</v>
      </c>
      <c r="L1288" s="153" t="n">
        <v>15</v>
      </c>
      <c r="M1288" s="153" t="n">
        <f>IF(F1288="Accepted",L1288*1.150779448,"")</f>
        <v>17.261691719999998</v>
      </c>
      <c r="N1288" s="163"/>
      <c r="O1288" s="163"/>
      <c r="P1288" s="163" t="str">
        <f>IF(F1288&lt;&gt;"Accepted","",IF(AND(N1288="",O1288=""),"",MAX(N1288,O1288)*1.150779448))</f>
      </c>
      <c r="Q1288" s="175" t="str">
        <v>KEDW 010155Z 30015KT 70SM FEW100 27/01 A2979 RMK AO2A SLP072 T02660011</v>
      </c>
    </row>
    <row r="1289" hidden="0">
      <c r="A1289" s="150" t="str">
        <v>2026-05-01 02:00 UTC</v>
      </c>
      <c r="B1289" s="155" t="str">
        <v>2026-05-01 02:55 UTC</v>
      </c>
      <c r="C1289" s="155" t="str">
        <v>2026-04-30 19:55 PDT</v>
      </c>
      <c r="D1289" s="155" t="str">
        <v>2026-04-30</v>
      </c>
      <c r="E1289" s="155" t="str">
        <v>April</v>
      </c>
      <c r="F1289" s="154" t="str">
        <v>Accepted</v>
      </c>
      <c r="G1289" s="155" t="str">
        <v>300</v>
      </c>
      <c r="H1289" s="153" t="n">
        <v>300</v>
      </c>
      <c r="I1289" s="155" t="str">
        <v>NW</v>
      </c>
      <c r="J1289" s="153" t="n">
        <v>120</v>
      </c>
      <c r="K1289" s="155" t="str">
        <v>SE</v>
      </c>
      <c r="L1289" s="153" t="n">
        <v>15</v>
      </c>
      <c r="M1289" s="153" t="n">
        <f>IF(F1289="Accepted",L1289*1.150779448,"")</f>
        <v>17.261691719999998</v>
      </c>
      <c r="N1289" s="163"/>
      <c r="O1289" s="163"/>
      <c r="P1289" s="163" t="str">
        <f>IF(F1289&lt;&gt;"Accepted","",IF(AND(N1289="",O1289=""),"",MAX(N1289,O1289)*1.150779448))</f>
      </c>
      <c r="Q1289" s="175" t="str">
        <v>KEDW 010255Z 30015KT 50SM CLR 24/03 A2981 RMK AO2A SLP078 T02380031 53008</v>
      </c>
    </row>
    <row r="1290" hidden="0">
      <c r="A1290" s="150" t="str">
        <v>2026-05-01 03:00 UTC</v>
      </c>
      <c r="B1290" s="155" t="str">
        <v>2026-05-01 03:55 UTC</v>
      </c>
      <c r="C1290" s="155" t="str">
        <v>2026-04-30 20:55 PDT</v>
      </c>
      <c r="D1290" s="155" t="str">
        <v>2026-04-30</v>
      </c>
      <c r="E1290" s="155" t="str">
        <v>April</v>
      </c>
      <c r="F1290" s="154" t="str">
        <v>Accepted</v>
      </c>
      <c r="G1290" s="155" t="str">
        <v>280</v>
      </c>
      <c r="H1290" s="153" t="n">
        <v>280</v>
      </c>
      <c r="I1290" s="155" t="str">
        <v>W</v>
      </c>
      <c r="J1290" s="153" t="n">
        <v>100</v>
      </c>
      <c r="K1290" s="155" t="str">
        <v>E</v>
      </c>
      <c r="L1290" s="153" t="n">
        <v>11</v>
      </c>
      <c r="M1290" s="153" t="n">
        <f>IF(F1290="Accepted",L1290*1.150779448,"")</f>
        <v>12.658573928</v>
      </c>
      <c r="N1290" s="163"/>
      <c r="O1290" s="163"/>
      <c r="P1290" s="163" t="str">
        <f>IF(F1290&lt;&gt;"Accepted","",IF(AND(N1290="",O1290=""),"",MAX(N1290,O1290)*1.150779448))</f>
      </c>
      <c r="Q1290" s="175" t="str">
        <v>KEDW 010355Z 28011KT 40SM CLR 22/03 A2983 RMK AO2A SLP084 T02220033</v>
      </c>
    </row>
    <row r="1291" hidden="0">
      <c r="A1291" s="150" t="str">
        <v>2026-05-01 04:00 UTC</v>
      </c>
      <c r="B1291" s="155" t="str">
        <v>2026-05-01 04:55 UTC</v>
      </c>
      <c r="C1291" s="155" t="str">
        <v>2026-04-30 21:55 PDT</v>
      </c>
      <c r="D1291" s="155" t="str">
        <v>2026-04-30</v>
      </c>
      <c r="E1291" s="155" t="str">
        <v>April</v>
      </c>
      <c r="F1291" s="154" t="str">
        <v>Accepted</v>
      </c>
      <c r="G1291" s="155" t="str">
        <v>290</v>
      </c>
      <c r="H1291" s="153" t="n">
        <v>290</v>
      </c>
      <c r="I1291" s="155" t="str">
        <v>W</v>
      </c>
      <c r="J1291" s="153" t="n">
        <v>110</v>
      </c>
      <c r="K1291" s="155" t="str">
        <v>E</v>
      </c>
      <c r="L1291" s="153" t="n">
        <v>5</v>
      </c>
      <c r="M1291" s="153" t="n">
        <f>IF(F1291="Accepted",L1291*1.150779448,"")</f>
        <v>5.75389724</v>
      </c>
      <c r="N1291" s="163"/>
      <c r="O1291" s="163"/>
      <c r="P1291" s="163" t="str">
        <f>IF(F1291&lt;&gt;"Accepted","",IF(AND(N1291="",O1291=""),"",MAX(N1291,O1291)*1.150779448))</f>
      </c>
      <c r="Q1291" s="175" t="str">
        <v>KEDW 010455Z 29005KT 40SM CLR 21/03 A2986 RMK AO2A SLP093 T02120029</v>
      </c>
    </row>
    <row r="1292" hidden="0">
      <c r="A1292" s="150" t="str">
        <v>2026-05-01 05:00 UTC</v>
      </c>
      <c r="B1292" s="155" t="str">
        <v>2026-05-01 05:55 UTC</v>
      </c>
      <c r="C1292" s="155" t="str">
        <v>2026-04-30 22:55 PDT</v>
      </c>
      <c r="D1292" s="155" t="str">
        <v>2026-04-30</v>
      </c>
      <c r="E1292" s="155" t="str">
        <v>April</v>
      </c>
      <c r="F1292" s="154" t="str">
        <v>Accepted</v>
      </c>
      <c r="G1292" s="155" t="str">
        <v>220</v>
      </c>
      <c r="H1292" s="153" t="n">
        <v>220</v>
      </c>
      <c r="I1292" s="155" t="str">
        <v>SW</v>
      </c>
      <c r="J1292" s="153" t="n">
        <v>40</v>
      </c>
      <c r="K1292" s="155" t="str">
        <v>NE</v>
      </c>
      <c r="L1292" s="153" t="n">
        <v>8</v>
      </c>
      <c r="M1292" s="153" t="n">
        <f>IF(F1292="Accepted",L1292*1.150779448,"")</f>
        <v>9.206235584</v>
      </c>
      <c r="N1292" s="163"/>
      <c r="O1292" s="163"/>
      <c r="P1292" s="163" t="str">
        <f>IF(F1292&lt;&gt;"Accepted","",IF(AND(N1292="",O1292=""),"",MAX(N1292,O1292)*1.150779448))</f>
      </c>
      <c r="Q1292" s="175" t="str">
        <v>KEDW 010555Z AUTO 22008KT 10SM CLR 18/04 A2987 RMK AO2 SLP098 T01820036 10295 20181 52021 $</v>
      </c>
    </row>
    <row r="1293" hidden="0">
      <c r="A1293" s="150" t="str">
        <v>2026-05-01 06:00 UTC</v>
      </c>
      <c r="B1293" s="155" t="str">
        <v>2026-05-01 06:55 UTC</v>
      </c>
      <c r="C1293" s="155" t="str">
        <v>2026-04-30 23:55 PDT</v>
      </c>
      <c r="D1293" s="155" t="str">
        <v>2026-04-30</v>
      </c>
      <c r="E1293" s="155" t="str">
        <v>April</v>
      </c>
      <c r="F1293" s="154" t="str">
        <v>Accepted</v>
      </c>
      <c r="G1293" s="155" t="str">
        <v>210</v>
      </c>
      <c r="H1293" s="153" t="n">
        <v>210</v>
      </c>
      <c r="I1293" s="155" t="str">
        <v>SW</v>
      </c>
      <c r="J1293" s="153" t="n">
        <v>30</v>
      </c>
      <c r="K1293" s="155" t="str">
        <v>NE</v>
      </c>
      <c r="L1293" s="153" t="n">
        <v>7</v>
      </c>
      <c r="M1293" s="153" t="n">
        <f>IF(F1293="Accepted",L1293*1.150779448,"")</f>
        <v>8.055456136</v>
      </c>
      <c r="N1293" s="163"/>
      <c r="O1293" s="163"/>
      <c r="P1293" s="163" t="str">
        <f>IF(F1293&lt;&gt;"Accepted","",IF(AND(N1293="",O1293=""),"",MAX(N1293,O1293)*1.150779448))</f>
      </c>
      <c r="Q1293" s="175" t="str">
        <v>KEDW 010655Z AUTO 21007KT 10SM CLR 17/03 A2988 RMK AO2 SLP100 T01730032 $</v>
      </c>
    </row>
    <row r="1294" hidden="0">
      <c r="A1294" s="150" t="str">
        <v>2026-05-01 07:00 UTC</v>
      </c>
      <c r="B1294" s="155" t="str">
        <v>2026-05-01 07:55 UTC</v>
      </c>
      <c r="C1294" s="155" t="str">
        <v>2026-05-01 00:55 PDT</v>
      </c>
      <c r="D1294" s="155" t="str">
        <v>2026-05-01</v>
      </c>
      <c r="E1294" s="155" t="str">
        <v>May</v>
      </c>
      <c r="F1294" s="154" t="str">
        <v>Accepted</v>
      </c>
      <c r="G1294" s="155" t="str">
        <v>210</v>
      </c>
      <c r="H1294" s="153" t="n">
        <v>210</v>
      </c>
      <c r="I1294" s="155" t="str">
        <v>SW</v>
      </c>
      <c r="J1294" s="153" t="n">
        <v>30</v>
      </c>
      <c r="K1294" s="155" t="str">
        <v>NE</v>
      </c>
      <c r="L1294" s="153" t="n">
        <v>8</v>
      </c>
      <c r="M1294" s="153" t="n">
        <f>IF(F1294="Accepted",L1294*1.150779448,"")</f>
        <v>9.206235584</v>
      </c>
      <c r="N1294" s="163"/>
      <c r="O1294" s="163"/>
      <c r="P1294" s="163" t="str">
        <f>IF(F1294&lt;&gt;"Accepted","",IF(AND(N1294="",O1294=""),"",MAX(N1294,O1294)*1.150779448))</f>
      </c>
      <c r="Q1294" s="175" t="str">
        <v>KEDW 010755Z AUTO 21008KT 10SM CLR 16/03 A2989 RMK AO2 SLP102 T01600034 402950086 $</v>
      </c>
    </row>
    <row r="1295" hidden="0">
      <c r="A1295" s="150" t="str">
        <v>2026-05-01 08:00 UTC</v>
      </c>
      <c r="B1295" s="155" t="str">
        <v>2026-05-01 08:55 UTC</v>
      </c>
      <c r="C1295" s="155" t="str">
        <v>2026-05-01 01:55 PDT</v>
      </c>
      <c r="D1295" s="155" t="str">
        <v>2026-05-01</v>
      </c>
      <c r="E1295" s="155" t="str">
        <v>May</v>
      </c>
      <c r="F1295" s="154" t="str">
        <v>Accepted</v>
      </c>
      <c r="G1295" s="155" t="str">
        <v>220</v>
      </c>
      <c r="H1295" s="153" t="n">
        <v>220</v>
      </c>
      <c r="I1295" s="155" t="str">
        <v>SW</v>
      </c>
      <c r="J1295" s="153" t="n">
        <v>40</v>
      </c>
      <c r="K1295" s="155" t="str">
        <v>NE</v>
      </c>
      <c r="L1295" s="153" t="n">
        <v>8</v>
      </c>
      <c r="M1295" s="153" t="n">
        <f>IF(F1295="Accepted",L1295*1.150779448,"")</f>
        <v>9.206235584</v>
      </c>
      <c r="N1295" s="163"/>
      <c r="O1295" s="163"/>
      <c r="P1295" s="163" t="str">
        <f>IF(F1295&lt;&gt;"Accepted","",IF(AND(N1295="",O1295=""),"",MAX(N1295,O1295)*1.150779448))</f>
      </c>
      <c r="Q1295" s="175" t="str">
        <v>KEDW 010855Z AUTO 22008KT 10SM CLR 15/04 A2989 RMK AO2 SLP102 T01530037 $</v>
      </c>
    </row>
    <row r="1296" hidden="0">
      <c r="A1296" s="150" t="str">
        <v>2026-05-01 09:00 UTC</v>
      </c>
      <c r="B1296" s="155" t="str">
        <v>2026-05-01 09:55 UTC</v>
      </c>
      <c r="C1296" s="155" t="str">
        <v>2026-05-01 02:55 PDT</v>
      </c>
      <c r="D1296" s="155" t="str">
        <v>2026-05-01</v>
      </c>
      <c r="E1296" s="155" t="str">
        <v>May</v>
      </c>
      <c r="F1296" s="154" t="str">
        <v>Accepted</v>
      </c>
      <c r="G1296" s="155" t="str">
        <v>220</v>
      </c>
      <c r="H1296" s="153" t="n">
        <v>220</v>
      </c>
      <c r="I1296" s="155" t="str">
        <v>SW</v>
      </c>
      <c r="J1296" s="153" t="n">
        <v>40</v>
      </c>
      <c r="K1296" s="155" t="str">
        <v>NE</v>
      </c>
      <c r="L1296" s="153" t="n">
        <v>8</v>
      </c>
      <c r="M1296" s="153" t="n">
        <f>IF(F1296="Accepted",L1296*1.150779448,"")</f>
        <v>9.206235584</v>
      </c>
      <c r="N1296" s="163"/>
      <c r="O1296" s="163"/>
      <c r="P1296" s="163" t="str">
        <f>IF(F1296&lt;&gt;"Accepted","",IF(AND(N1296="",O1296=""),"",MAX(N1296,O1296)*1.150779448))</f>
      </c>
      <c r="Q1296" s="175" t="str">
        <v>KEDW 010955Z AUTO 22008KT 10SM CLR 14/04 A2988 RMK AO2 SLP100 T01400035 $</v>
      </c>
    </row>
    <row r="1297" hidden="0">
      <c r="A1297" s="150" t="str">
        <v>2026-05-01 10:00 UTC</v>
      </c>
      <c r="B1297" s="155" t="str">
        <v>2026-05-01 10:55 UTC</v>
      </c>
      <c r="C1297" s="155" t="str">
        <v>2026-05-01 03:55 PDT</v>
      </c>
      <c r="D1297" s="155" t="str">
        <v>2026-05-01</v>
      </c>
      <c r="E1297" s="155" t="str">
        <v>May</v>
      </c>
      <c r="F1297" s="154" t="str">
        <v>Accepted</v>
      </c>
      <c r="G1297" s="155" t="str">
        <v>220</v>
      </c>
      <c r="H1297" s="153" t="n">
        <v>220</v>
      </c>
      <c r="I1297" s="155" t="str">
        <v>SW</v>
      </c>
      <c r="J1297" s="153" t="n">
        <v>40</v>
      </c>
      <c r="K1297" s="155" t="str">
        <v>NE</v>
      </c>
      <c r="L1297" s="153" t="n">
        <v>9</v>
      </c>
      <c r="M1297" s="153" t="n">
        <f>IF(F1297="Accepted",L1297*1.150779448,"")</f>
        <v>10.357015032</v>
      </c>
      <c r="N1297" s="163"/>
      <c r="O1297" s="163"/>
      <c r="P1297" s="163" t="str">
        <f>IF(F1297&lt;&gt;"Accepted","",IF(AND(N1297="",O1297=""),"",MAX(N1297,O1297)*1.150779448))</f>
      </c>
      <c r="Q1297" s="175" t="str">
        <v>KEDW 011055Z AUTO 22009KT 10SM CLR 14/03 A2989 RMK AO2 SLP102 T01370032 $</v>
      </c>
    </row>
    <row r="1298" hidden="0">
      <c r="A1298" s="150" t="str">
        <v>2026-05-01 11:00 UTC</v>
      </c>
      <c r="B1298" s="155" t="str">
        <v>2026-05-01 11:55 UTC</v>
      </c>
      <c r="C1298" s="155" t="str">
        <v>2026-05-01 04:55 PDT</v>
      </c>
      <c r="D1298" s="155" t="str">
        <v>2026-05-01</v>
      </c>
      <c r="E1298" s="155" t="str">
        <v>May</v>
      </c>
      <c r="F1298" s="154" t="str">
        <v>Accepted</v>
      </c>
      <c r="G1298" s="155" t="str">
        <v>220</v>
      </c>
      <c r="H1298" s="153" t="n">
        <v>220</v>
      </c>
      <c r="I1298" s="155" t="str">
        <v>SW</v>
      </c>
      <c r="J1298" s="153" t="n">
        <v>40</v>
      </c>
      <c r="K1298" s="155" t="str">
        <v>NE</v>
      </c>
      <c r="L1298" s="153" t="n">
        <v>7</v>
      </c>
      <c r="M1298" s="153" t="n">
        <f>IF(F1298="Accepted",L1298*1.150779448,"")</f>
        <v>8.055456136</v>
      </c>
      <c r="N1298" s="163"/>
      <c r="O1298" s="163"/>
      <c r="P1298" s="163" t="str">
        <f>IF(F1298&lt;&gt;"Accepted","",IF(AND(N1298="",O1298=""),"",MAX(N1298,O1298)*1.150779448))</f>
      </c>
      <c r="Q1298" s="175" t="str">
        <v>KEDW 011155Z AUTO 22007KT 10SM CLR 14/04 A2989 RMK AO2 SLP103 T01400040 10184 20129 53003 $</v>
      </c>
    </row>
    <row r="1299" hidden="0">
      <c r="A1299" s="150" t="str">
        <v>2026-05-01 12:00 UTC</v>
      </c>
      <c r="B1299" s="155" t="str">
        <v>2026-05-01 12:55 UTC</v>
      </c>
      <c r="C1299" s="155" t="str">
        <v>2026-05-01 05:55 PDT</v>
      </c>
      <c r="D1299" s="155" t="str">
        <v>2026-05-01</v>
      </c>
      <c r="E1299" s="155" t="str">
        <v>May</v>
      </c>
      <c r="F1299" s="154" t="str">
        <v>Accepted</v>
      </c>
      <c r="G1299" s="155" t="str">
        <v>230</v>
      </c>
      <c r="H1299" s="153" t="n">
        <v>230</v>
      </c>
      <c r="I1299" s="155" t="str">
        <v>SW</v>
      </c>
      <c r="J1299" s="153" t="n">
        <v>50</v>
      </c>
      <c r="K1299" s="155" t="str">
        <v>NE</v>
      </c>
      <c r="L1299" s="153" t="n">
        <v>3</v>
      </c>
      <c r="M1299" s="153" t="n">
        <f>IF(F1299="Accepted",L1299*1.150779448,"")</f>
        <v>3.452338344</v>
      </c>
      <c r="N1299" s="163"/>
      <c r="O1299" s="163"/>
      <c r="P1299" s="163" t="str">
        <f>IF(F1299&lt;&gt;"Accepted","",IF(AND(N1299="",O1299=""),"",MAX(N1299,O1299)*1.150779448))</f>
      </c>
      <c r="Q1299" s="175" t="str">
        <v>KEDW 011255Z 23003KT 40SM CLR 12/04 A2991 RMK AO2A SLP110 T01160039</v>
      </c>
    </row>
    <row r="1300" hidden="0">
      <c r="A1300" s="150" t="str">
        <v>2026-05-01 13:00 UTC</v>
      </c>
      <c r="B1300" s="155" t="str">
        <v>2026-05-01 13:55 UTC</v>
      </c>
      <c r="C1300" s="155" t="str">
        <v>2026-05-01 06:55 PDT</v>
      </c>
      <c r="D1300" s="155" t="str">
        <v>2026-05-01</v>
      </c>
      <c r="E1300" s="155" t="str">
        <v>May</v>
      </c>
      <c r="F1300" s="154" t="str">
        <v>Accepted</v>
      </c>
      <c r="G1300" s="155" t="str">
        <v>200</v>
      </c>
      <c r="H1300" s="153" t="n">
        <v>200</v>
      </c>
      <c r="I1300" s="155" t="str">
        <v>S</v>
      </c>
      <c r="J1300" s="153" t="n">
        <v>20</v>
      </c>
      <c r="K1300" s="155" t="str">
        <v>N</v>
      </c>
      <c r="L1300" s="153" t="n">
        <v>5</v>
      </c>
      <c r="M1300" s="153" t="n">
        <f>IF(F1300="Accepted",L1300*1.150779448,"")</f>
        <v>5.75389724</v>
      </c>
      <c r="N1300" s="163"/>
      <c r="O1300" s="163"/>
      <c r="P1300" s="163" t="str">
        <f>IF(F1300&lt;&gt;"Accepted","",IF(AND(N1300="",O1300=""),"",MAX(N1300,O1300)*1.150779448))</f>
      </c>
      <c r="Q1300" s="175" t="str">
        <v>KEDW 011355Z 20005KT 40SM CLR 13/04 A2993 RMK AO2A SLP118 T01330044</v>
      </c>
    </row>
    <row r="1301" hidden="0">
      <c r="A1301" s="150" t="str">
        <v>2026-05-01 14:00 UTC</v>
      </c>
      <c r="B1301" s="155" t="str">
        <v>2026-05-01 14:55 UTC</v>
      </c>
      <c r="C1301" s="155" t="str">
        <v>2026-05-01 07:55 PDT</v>
      </c>
      <c r="D1301" s="155" t="str">
        <v>2026-05-01</v>
      </c>
      <c r="E1301" s="155" t="str">
        <v>May</v>
      </c>
      <c r="F1301" s="154" t="str">
        <v>Accepted</v>
      </c>
      <c r="G1301" s="155" t="str">
        <v>190</v>
      </c>
      <c r="H1301" s="153" t="n">
        <v>190</v>
      </c>
      <c r="I1301" s="155" t="str">
        <v>S</v>
      </c>
      <c r="J1301" s="153" t="n">
        <v>10</v>
      </c>
      <c r="K1301" s="155" t="str">
        <v>N</v>
      </c>
      <c r="L1301" s="153" t="n">
        <v>3</v>
      </c>
      <c r="M1301" s="153" t="n">
        <f>IF(F1301="Accepted",L1301*1.150779448,"")</f>
        <v>3.452338344</v>
      </c>
      <c r="N1301" s="163"/>
      <c r="O1301" s="163"/>
      <c r="P1301" s="163" t="str">
        <f>IF(F1301&lt;&gt;"Accepted","",IF(AND(N1301="",O1301=""),"",MAX(N1301,O1301)*1.150779448))</f>
      </c>
      <c r="Q1301" s="175" t="str">
        <v>KEDW 011455Z 19003KT 40SM CLR 18/05 A2995 RMK AO2A SLP124 T01750051 52016</v>
      </c>
    </row>
    <row r="1302" hidden="0">
      <c r="A1302" s="150" t="str">
        <v>2026-05-01 15:00 UTC</v>
      </c>
      <c r="B1302" s="155" t="str">
        <v>2026-05-01 15:55 UTC</v>
      </c>
      <c r="C1302" s="155" t="str">
        <v>2026-05-01 08:55 PDT</v>
      </c>
      <c r="D1302" s="155" t="str">
        <v>2026-05-01</v>
      </c>
      <c r="E1302" s="155" t="str">
        <v>May</v>
      </c>
      <c r="F1302" s="154" t="str">
        <v>Accepted</v>
      </c>
      <c r="G1302" s="155" t="str">
        <v>000</v>
      </c>
      <c r="H1302" s="153" t="n">
        <v>0</v>
      </c>
      <c r="I1302" s="155" t="str">
        <v>Calm</v>
      </c>
      <c r="J1302" s="153" t="n">
        <v>180</v>
      </c>
      <c r="K1302" s="155" t="str">
        <v>Calm</v>
      </c>
      <c r="L1302" s="153" t="n">
        <v>0</v>
      </c>
      <c r="M1302" s="153" t="n">
        <f>IF(F1302="Accepted",L1302*1.150779448,"")</f>
        <v>0</v>
      </c>
      <c r="N1302" s="163"/>
      <c r="O1302" s="163"/>
      <c r="P1302" s="163" t="str">
        <f>IF(F1302&lt;&gt;"Accepted","",IF(AND(N1302="",O1302=""),"",MAX(N1302,O1302)*1.150779448))</f>
      </c>
      <c r="Q1302" s="175" t="str">
        <v>KEDW 011555Z 00000KT 40SM CLR 21/06 A2996 RMK AO2A SLP126 T02110058</v>
      </c>
    </row>
    <row r="1303" hidden="0">
      <c r="A1303" s="150" t="str">
        <v>2026-05-01 16:00 UTC</v>
      </c>
      <c r="B1303" s="155" t="str">
        <v>2026-05-01 16:55 UTC</v>
      </c>
      <c r="C1303" s="155" t="str">
        <v>2026-05-01 09:55 PDT</v>
      </c>
      <c r="D1303" s="155" t="str">
        <v>2026-05-01</v>
      </c>
      <c r="E1303" s="155" t="str">
        <v>May</v>
      </c>
      <c r="F1303" s="154" t="str">
        <v>Accepted</v>
      </c>
      <c r="G1303" s="155" t="str">
        <v>220</v>
      </c>
      <c r="H1303" s="153" t="n">
        <v>220</v>
      </c>
      <c r="I1303" s="155" t="str">
        <v>SW</v>
      </c>
      <c r="J1303" s="153" t="n">
        <v>40</v>
      </c>
      <c r="K1303" s="155" t="str">
        <v>NE</v>
      </c>
      <c r="L1303" s="153" t="n">
        <v>4</v>
      </c>
      <c r="M1303" s="153" t="n">
        <f>IF(F1303="Accepted",L1303*1.150779448,"")</f>
        <v>4.603117792</v>
      </c>
      <c r="N1303" s="163"/>
      <c r="O1303" s="163"/>
      <c r="P1303" s="163" t="str">
        <f>IF(F1303&lt;&gt;"Accepted","",IF(AND(N1303="",O1303=""),"",MAX(N1303,O1303)*1.150779448))</f>
      </c>
      <c r="Q1303" s="175" t="str">
        <v>KEDW 011655Z 22004KT 90SM FEW100 24/05 A2996 RMK AO2A SLP125 T02390053</v>
      </c>
    </row>
    <row r="1304" hidden="0">
      <c r="A1304" s="150" t="str">
        <v>2026-05-01 17:00 UTC</v>
      </c>
      <c r="B1304" s="155" t="str">
        <v>2026-05-01 17:55 UTC</v>
      </c>
      <c r="C1304" s="155" t="str">
        <v>2026-05-01 10:55 PDT</v>
      </c>
      <c r="D1304" s="155" t="str">
        <v>2026-05-01</v>
      </c>
      <c r="E1304" s="155" t="str">
        <v>May</v>
      </c>
      <c r="F1304" s="154" t="str">
        <v>Accepted</v>
      </c>
      <c r="G1304" s="155" t="str">
        <v>010</v>
      </c>
      <c r="H1304" s="153" t="n">
        <v>10</v>
      </c>
      <c r="I1304" s="155" t="str">
        <v>N</v>
      </c>
      <c r="J1304" s="153" t="n">
        <v>190</v>
      </c>
      <c r="K1304" s="155" t="str">
        <v>S</v>
      </c>
      <c r="L1304" s="153" t="n">
        <v>4</v>
      </c>
      <c r="M1304" s="153" t="n">
        <f>IF(F1304="Accepted",L1304*1.150779448,"")</f>
        <v>4.603117792</v>
      </c>
      <c r="N1304" s="163"/>
      <c r="O1304" s="163"/>
      <c r="P1304" s="163" t="str">
        <f>IF(F1304&lt;&gt;"Accepted","",IF(AND(N1304="",O1304=""),"",MAX(N1304,O1304)*1.150779448))</f>
      </c>
      <c r="Q1304" s="175" t="str">
        <v>KEDW 011755Z 01004KT 90SM FEW100 25/M01 A2995 RMK AO2A SLP123 T02541007 10261 20111 50003</v>
      </c>
    </row>
    <row r="1305" hidden="0">
      <c r="A1305" s="150" t="str">
        <v>2026-05-01 18:00 UTC</v>
      </c>
      <c r="B1305" s="155" t="str">
        <v>2026-05-01 18:55 UTC</v>
      </c>
      <c r="C1305" s="155" t="str">
        <v>2026-05-01 11:55 PDT</v>
      </c>
      <c r="D1305" s="155" t="str">
        <v>2026-05-01</v>
      </c>
      <c r="E1305" s="155" t="str">
        <v>May</v>
      </c>
      <c r="F1305" s="154" t="str">
        <v>Accepted</v>
      </c>
      <c r="G1305" s="155" t="str">
        <v>030</v>
      </c>
      <c r="H1305" s="153" t="n">
        <v>30</v>
      </c>
      <c r="I1305" s="155" t="str">
        <v>NE</v>
      </c>
      <c r="J1305" s="153" t="n">
        <v>210</v>
      </c>
      <c r="K1305" s="155" t="str">
        <v>SW</v>
      </c>
      <c r="L1305" s="153" t="n">
        <v>5</v>
      </c>
      <c r="M1305" s="153" t="n">
        <f>IF(F1305="Accepted",L1305*1.150779448,"")</f>
        <v>5.75389724</v>
      </c>
      <c r="N1305" s="163"/>
      <c r="O1305" s="163"/>
      <c r="P1305" s="163" t="str">
        <f>IF(F1305&lt;&gt;"Accepted","",IF(AND(N1305="",O1305=""),"",MAX(N1305,O1305)*1.150779448))</f>
      </c>
      <c r="Q1305" s="175" t="str">
        <v>KEDW 011855Z 03005KT 90SM FEW120 28/M02 A2994 RMK AO2A SLP118 T02771022</v>
      </c>
    </row>
    <row r="1306" hidden="0">
      <c r="A1306" s="150" t="str">
        <v>2026-05-01 19:00 UTC</v>
      </c>
      <c r="B1306" s="155" t="str">
        <v>2026-05-01 19:55 UTC</v>
      </c>
      <c r="C1306" s="155" t="str">
        <v>2026-05-01 12:55 PDT</v>
      </c>
      <c r="D1306" s="155" t="str">
        <v>2026-05-01</v>
      </c>
      <c r="E1306" s="155" t="str">
        <v>May</v>
      </c>
      <c r="F1306" s="154" t="str">
        <v>Accepted</v>
      </c>
      <c r="G1306" s="155" t="str">
        <v>050</v>
      </c>
      <c r="H1306" s="153" t="n">
        <v>50</v>
      </c>
      <c r="I1306" s="155" t="str">
        <v>NE</v>
      </c>
      <c r="J1306" s="153" t="n">
        <v>230</v>
      </c>
      <c r="K1306" s="155" t="str">
        <v>SW</v>
      </c>
      <c r="L1306" s="153" t="n">
        <v>7</v>
      </c>
      <c r="M1306" s="153" t="n">
        <f>IF(F1306="Accepted",L1306*1.150779448,"")</f>
        <v>8.055456136</v>
      </c>
      <c r="N1306" s="163"/>
      <c r="O1306" s="163"/>
      <c r="P1306" s="163" t="str">
        <f>IF(F1306&lt;&gt;"Accepted","",IF(AND(N1306="",O1306=""),"",MAX(N1306,O1306)*1.150779448))</f>
      </c>
      <c r="Q1306" s="175" t="str">
        <v>KEDW 011955Z 05007KT 90SM FEW100 29/M07 A2991 RMK AO2A SLP108 T02891072</v>
      </c>
    </row>
    <row r="1307" hidden="0">
      <c r="A1307" s="150" t="str">
        <v>2026-05-01 20:00 UTC</v>
      </c>
      <c r="B1307" s="155" t="str">
        <v>2026-05-01 20:55 UTC</v>
      </c>
      <c r="C1307" s="155" t="str">
        <v>2026-05-01 13:55 PDT</v>
      </c>
      <c r="D1307" s="155" t="str">
        <v>2026-05-01</v>
      </c>
      <c r="E1307" s="155" t="str">
        <v>May</v>
      </c>
      <c r="F1307" s="154" t="str">
        <v>Accepted</v>
      </c>
      <c r="G1307" s="155" t="str">
        <v>080</v>
      </c>
      <c r="H1307" s="153" t="n">
        <v>80</v>
      </c>
      <c r="I1307" s="155" t="str">
        <v>E</v>
      </c>
      <c r="J1307" s="153" t="n">
        <v>260</v>
      </c>
      <c r="K1307" s="155" t="str">
        <v>W</v>
      </c>
      <c r="L1307" s="153" t="n">
        <v>3</v>
      </c>
      <c r="M1307" s="153" t="n">
        <f>IF(F1307="Accepted",L1307*1.150779448,"")</f>
        <v>3.452338344</v>
      </c>
      <c r="N1307" s="163"/>
      <c r="O1307" s="163"/>
      <c r="P1307" s="163" t="str">
        <f>IF(F1307&lt;&gt;"Accepted","",IF(AND(N1307="",O1307=""),"",MAX(N1307,O1307)*1.150779448))</f>
      </c>
      <c r="Q1307" s="175" t="str">
        <v>KEDW 012055Z 08003KT 90SM FEW050 FEW250 30/M08 A2990 RMK AO2A SLP104 T03001079 57019</v>
      </c>
    </row>
    <row r="1308" hidden="0">
      <c r="A1308" s="150" t="str">
        <v>2026-05-01 21:00 UTC</v>
      </c>
      <c r="B1308" s="155" t="str">
        <v>2026-05-01 21:55 UTC</v>
      </c>
      <c r="C1308" s="155" t="str">
        <v>2026-05-01 14:55 PDT</v>
      </c>
      <c r="D1308" s="155" t="str">
        <v>2026-05-01</v>
      </c>
      <c r="E1308" s="155" t="str">
        <v>May</v>
      </c>
      <c r="F1308" s="154" t="str">
        <v>Accepted</v>
      </c>
      <c r="G1308" s="155" t="str">
        <v>000</v>
      </c>
      <c r="H1308" s="153" t="n">
        <v>0</v>
      </c>
      <c r="I1308" s="155" t="str">
        <v>Calm</v>
      </c>
      <c r="J1308" s="153" t="n">
        <v>180</v>
      </c>
      <c r="K1308" s="155" t="str">
        <v>Calm</v>
      </c>
      <c r="L1308" s="153" t="n">
        <v>0</v>
      </c>
      <c r="M1308" s="153" t="n">
        <f>IF(F1308="Accepted",L1308*1.150779448,"")</f>
        <v>0</v>
      </c>
      <c r="N1308" s="163"/>
      <c r="O1308" s="163"/>
      <c r="P1308" s="163" t="str">
        <f>IF(F1308&lt;&gt;"Accepted","",IF(AND(N1308="",O1308=""),"",MAX(N1308,O1308)*1.150779448))</f>
      </c>
      <c r="Q1308" s="175" t="str">
        <v>KEDW 012155Z 00000KT 90SM FEW250 29/M08 A2988 RMK AO2A SLP099 T02921085</v>
      </c>
    </row>
    <row r="1309" hidden="0">
      <c r="A1309" s="150" t="str">
        <v>2026-05-01 22:00 UTC</v>
      </c>
      <c r="B1309" s="155" t="str">
        <v>2026-05-01 22:55 UTC</v>
      </c>
      <c r="C1309" s="155" t="str">
        <v>2026-05-01 15:55 PDT</v>
      </c>
      <c r="D1309" s="155" t="str">
        <v>2026-05-01</v>
      </c>
      <c r="E1309" s="155" t="str">
        <v>May</v>
      </c>
      <c r="F1309" s="154" t="str">
        <v>Accepted</v>
      </c>
      <c r="G1309" s="155" t="str">
        <v>050</v>
      </c>
      <c r="H1309" s="153" t="n">
        <v>50</v>
      </c>
      <c r="I1309" s="155" t="str">
        <v>NE</v>
      </c>
      <c r="J1309" s="153" t="n">
        <v>230</v>
      </c>
      <c r="K1309" s="155" t="str">
        <v>SW</v>
      </c>
      <c r="L1309" s="153" t="n">
        <v>6</v>
      </c>
      <c r="M1309" s="153" t="n">
        <f>IF(F1309="Accepted",L1309*1.150779448,"")</f>
        <v>6.904676688</v>
      </c>
      <c r="N1309" s="163"/>
      <c r="O1309" s="163"/>
      <c r="P1309" s="163" t="str">
        <f>IF(F1309&lt;&gt;"Accepted","",IF(AND(N1309="",O1309=""),"",MAX(N1309,O1309)*1.150779448))</f>
      </c>
      <c r="Q1309" s="175" t="str">
        <v>KEDW 012255Z 05006KT 70SM FEW050 FEW250 30/M08 A2985 RMK AO2A SLP088 T03021077</v>
      </c>
    </row>
    <row r="1310" hidden="0">
      <c r="A1310" s="150" t="str">
        <v>2026-05-01 23:00 UTC</v>
      </c>
      <c r="B1310" s="155" t="str">
        <v>2026-05-01 23:55 UTC</v>
      </c>
      <c r="C1310" s="155" t="str">
        <v>2026-05-01 16:55 PDT</v>
      </c>
      <c r="D1310" s="155" t="str">
        <v>2026-05-01</v>
      </c>
      <c r="E1310" s="155" t="str">
        <v>May</v>
      </c>
      <c r="F1310" s="154" t="str">
        <v>Accepted</v>
      </c>
      <c r="G1310" s="155" t="str">
        <v>000</v>
      </c>
      <c r="H1310" s="153" t="n">
        <v>0</v>
      </c>
      <c r="I1310" s="155" t="str">
        <v>Calm</v>
      </c>
      <c r="J1310" s="153" t="n">
        <v>180</v>
      </c>
      <c r="K1310" s="155" t="str">
        <v>Calm</v>
      </c>
      <c r="L1310" s="153" t="n">
        <v>0</v>
      </c>
      <c r="M1310" s="153" t="n">
        <f>IF(F1310="Accepted",L1310*1.150779448,"")</f>
        <v>0</v>
      </c>
      <c r="N1310" s="163"/>
      <c r="O1310" s="163"/>
      <c r="P1310" s="163" t="str">
        <f>IF(F1310&lt;&gt;"Accepted","",IF(AND(N1310="",O1310=""),"",MAX(N1310,O1310)*1.150779448))</f>
      </c>
      <c r="Q1310" s="175" t="str">
        <v>KEDW 012355Z 00000KT 70SM FEW050 SCT300 30/M09 A2984 RMK AO2A SLP085 T03031094 10310 20255 57019</v>
      </c>
    </row>
    <row r="1311" hidden="0">
      <c r="A1311" s="150" t="str">
        <v>2026-05-02 00:00 UTC</v>
      </c>
      <c r="B1311" s="155" t="str">
        <v>2026-05-02 00:55 UTC</v>
      </c>
      <c r="C1311" s="155" t="str">
        <v>2026-05-01 17:55 PDT</v>
      </c>
      <c r="D1311" s="155" t="str">
        <v>2026-05-01</v>
      </c>
      <c r="E1311" s="155" t="str">
        <v>May</v>
      </c>
      <c r="F1311" s="154" t="str">
        <v>Accepted</v>
      </c>
      <c r="G1311" s="155" t="str">
        <v>030</v>
      </c>
      <c r="H1311" s="153" t="n">
        <v>30</v>
      </c>
      <c r="I1311" s="155" t="str">
        <v>NE</v>
      </c>
      <c r="J1311" s="153" t="n">
        <v>210</v>
      </c>
      <c r="K1311" s="155" t="str">
        <v>SW</v>
      </c>
      <c r="L1311" s="153" t="n">
        <v>5</v>
      </c>
      <c r="M1311" s="153" t="n">
        <f>IF(F1311="Accepted",L1311*1.150779448,"")</f>
        <v>5.75389724</v>
      </c>
      <c r="N1311" s="163"/>
      <c r="O1311" s="163"/>
      <c r="P1311" s="163" t="str">
        <f>IF(F1311&lt;&gt;"Accepted","",IF(AND(N1311="",O1311=""),"",MAX(N1311,O1311)*1.150779448))</f>
      </c>
      <c r="Q1311" s="175" t="str">
        <v>KEDW 020055Z 03005KT 70SM FEW050 FEW300 30/M08 A2983 RMK AO2A SLP083 T02951082</v>
      </c>
    </row>
    <row r="1312" hidden="0">
      <c r="A1312" s="150" t="str">
        <v>2026-05-02 01:00 UTC</v>
      </c>
      <c r="B1312" s="155" t="str">
        <v>2026-05-02 01:55 UTC</v>
      </c>
      <c r="C1312" s="155" t="str">
        <v>2026-05-01 18:55 PDT</v>
      </c>
      <c r="D1312" s="155" t="str">
        <v>2026-05-01</v>
      </c>
      <c r="E1312" s="155" t="str">
        <v>May</v>
      </c>
      <c r="F1312" s="154" t="str">
        <v>Accepted</v>
      </c>
      <c r="G1312" s="155" t="str">
        <v>240</v>
      </c>
      <c r="H1312" s="153" t="n">
        <v>240</v>
      </c>
      <c r="I1312" s="155" t="str">
        <v>SW</v>
      </c>
      <c r="J1312" s="153" t="n">
        <v>60</v>
      </c>
      <c r="K1312" s="155" t="str">
        <v>NE</v>
      </c>
      <c r="L1312" s="153" t="n">
        <v>14</v>
      </c>
      <c r="M1312" s="153" t="n">
        <f>IF(F1312="Accepted",L1312*1.150779448,"")</f>
        <v>16.110912272</v>
      </c>
      <c r="N1312" s="163"/>
      <c r="O1312" s="163"/>
      <c r="P1312" s="163" t="str">
        <f>IF(F1312&lt;&gt;"Accepted","",IF(AND(N1312="",O1312=""),"",MAX(N1312,O1312)*1.150779448))</f>
      </c>
      <c r="Q1312" s="175" t="str">
        <v>KEDW 020155Z 24014KT 70SM FEW120 FEW300 28/02 A2984 RMK AO2A SLP086 T02810015</v>
      </c>
    </row>
    <row r="1313" hidden="0">
      <c r="A1313" s="150" t="str">
        <v>2026-05-02 02:00 UTC</v>
      </c>
      <c r="B1313" s="155" t="str">
        <v>2026-05-02 02:55 UTC</v>
      </c>
      <c r="C1313" s="155" t="str">
        <v>2026-05-01 19:55 PDT</v>
      </c>
      <c r="D1313" s="155" t="str">
        <v>2026-05-01</v>
      </c>
      <c r="E1313" s="155" t="str">
        <v>May</v>
      </c>
      <c r="F1313" s="154" t="str">
        <v>Accepted</v>
      </c>
      <c r="G1313" s="155" t="str">
        <v>230</v>
      </c>
      <c r="H1313" s="153" t="n">
        <v>230</v>
      </c>
      <c r="I1313" s="155" t="str">
        <v>SW</v>
      </c>
      <c r="J1313" s="153" t="n">
        <v>50</v>
      </c>
      <c r="K1313" s="155" t="str">
        <v>NE</v>
      </c>
      <c r="L1313" s="153" t="n">
        <v>13</v>
      </c>
      <c r="M1313" s="153" t="n">
        <f>IF(F1313="Accepted",L1313*1.150779448,"")</f>
        <v>14.960132824</v>
      </c>
      <c r="N1313" s="163"/>
      <c r="O1313" s="163"/>
      <c r="P1313" s="163" t="str">
        <f>IF(F1313&lt;&gt;"Accepted","",IF(AND(N1313="",O1313=""),"",MAX(N1313,O1313)*1.150779448))</f>
      </c>
      <c r="Q1313" s="175" t="str">
        <v>KEDW 020255Z 23013KT 50SM FEW120 SCT300 25/M03 A2986 RMK AO2A SLP093 T02481027 53006</v>
      </c>
    </row>
    <row r="1314" hidden="0">
      <c r="A1314" s="150" t="str">
        <v>2026-05-02 03:00 UTC</v>
      </c>
      <c r="B1314" s="155" t="str">
        <v>2026-05-02 03:55 UTC</v>
      </c>
      <c r="C1314" s="155" t="str">
        <v>2026-05-01 20:55 PDT</v>
      </c>
      <c r="D1314" s="155" t="str">
        <v>2026-05-01</v>
      </c>
      <c r="E1314" s="155" t="str">
        <v>May</v>
      </c>
      <c r="F1314" s="154" t="str">
        <v>Accepted</v>
      </c>
      <c r="G1314" s="155" t="str">
        <v>230</v>
      </c>
      <c r="H1314" s="153" t="n">
        <v>230</v>
      </c>
      <c r="I1314" s="155" t="str">
        <v>SW</v>
      </c>
      <c r="J1314" s="153" t="n">
        <v>50</v>
      </c>
      <c r="K1314" s="155" t="str">
        <v>NE</v>
      </c>
      <c r="L1314" s="153" t="n">
        <v>12</v>
      </c>
      <c r="M1314" s="153" t="n">
        <f>IF(F1314="Accepted",L1314*1.150779448,"")</f>
        <v>13.809353376</v>
      </c>
      <c r="N1314" s="163"/>
      <c r="O1314" s="163"/>
      <c r="P1314" s="163" t="str">
        <f>IF(F1314&lt;&gt;"Accepted","",IF(AND(N1314="",O1314=""),"",MAX(N1314,O1314)*1.150779448))</f>
      </c>
      <c r="Q1314" s="175" t="str">
        <v>KEDW 020355Z 23012KT 40SM SCT300 23/M00 A2988 RMK AO2A SLP099 T02251003</v>
      </c>
    </row>
    <row r="1315" hidden="0">
      <c r="A1315" s="150" t="str">
        <v>2026-05-02 04:00 UTC</v>
      </c>
      <c r="B1315" s="155" t="str">
        <v>2026-05-02 04:55 UTC</v>
      </c>
      <c r="C1315" s="155" t="str">
        <v>2026-05-01 21:55 PDT</v>
      </c>
      <c r="D1315" s="155" t="str">
        <v>2026-05-01</v>
      </c>
      <c r="E1315" s="155" t="str">
        <v>May</v>
      </c>
      <c r="F1315" s="154" t="str">
        <v>Accepted</v>
      </c>
      <c r="G1315" s="155" t="str">
        <v>220</v>
      </c>
      <c r="H1315" s="153" t="n">
        <v>220</v>
      </c>
      <c r="I1315" s="155" t="str">
        <v>SW</v>
      </c>
      <c r="J1315" s="153" t="n">
        <v>40</v>
      </c>
      <c r="K1315" s="155" t="str">
        <v>NE</v>
      </c>
      <c r="L1315" s="153" t="n">
        <v>11</v>
      </c>
      <c r="M1315" s="153" t="n">
        <f>IF(F1315="Accepted",L1315*1.150779448,"")</f>
        <v>12.658573928</v>
      </c>
      <c r="N1315" s="163"/>
      <c r="O1315" s="163"/>
      <c r="P1315" s="163" t="str">
        <f>IF(F1315&lt;&gt;"Accepted","",IF(AND(N1315="",O1315=""),"",MAX(N1315,O1315)*1.150779448))</f>
      </c>
      <c r="Q1315" s="175" t="str">
        <v>KEDW 020455Z 22011KT 40SM SCT320 21/M02 A2990 RMK AO2A SLP104 T02091016</v>
      </c>
    </row>
    <row r="1316" hidden="0">
      <c r="A1316" s="150" t="str">
        <v>2026-05-02 05:00 UTC</v>
      </c>
      <c r="B1316" s="155" t="str">
        <v>2026-05-02 05:55 UTC</v>
      </c>
      <c r="C1316" s="155" t="str">
        <v>2026-05-01 22:55 PDT</v>
      </c>
      <c r="D1316" s="155" t="str">
        <v>2026-05-01</v>
      </c>
      <c r="E1316" s="155" t="str">
        <v>May</v>
      </c>
      <c r="F1316" s="154" t="str">
        <v>Accepted</v>
      </c>
      <c r="G1316" s="155" t="str">
        <v>220</v>
      </c>
      <c r="H1316" s="153" t="n">
        <v>220</v>
      </c>
      <c r="I1316" s="155" t="str">
        <v>SW</v>
      </c>
      <c r="J1316" s="153" t="n">
        <v>40</v>
      </c>
      <c r="K1316" s="155" t="str">
        <v>NE</v>
      </c>
      <c r="L1316" s="153" t="n">
        <v>8</v>
      </c>
      <c r="M1316" s="153" t="n">
        <f>IF(F1316="Accepted",L1316*1.150779448,"")</f>
        <v>9.206235584</v>
      </c>
      <c r="N1316" s="163"/>
      <c r="O1316" s="163"/>
      <c r="P1316" s="163" t="str">
        <f>IF(F1316&lt;&gt;"Accepted","",IF(AND(N1316="",O1316=""),"",MAX(N1316,O1316)*1.150779448))</f>
      </c>
      <c r="Q1316" s="175" t="str">
        <v>KEDW 020555Z AUTO 22008KT 10SM CLR 19/M01 A2991 RMK AO2 SLP109 T01921013 10306 20192 52017 $</v>
      </c>
    </row>
    <row r="1317" hidden="0">
      <c r="A1317" s="150" t="str">
        <v>2026-05-02 06:00 UTC</v>
      </c>
      <c r="B1317" s="155" t="str">
        <v>2026-05-02 06:55 UTC</v>
      </c>
      <c r="C1317" s="155" t="str">
        <v>2026-05-01 23:55 PDT</v>
      </c>
      <c r="D1317" s="155" t="str">
        <v>2026-05-01</v>
      </c>
      <c r="E1317" s="155" t="str">
        <v>May</v>
      </c>
      <c r="F1317" s="154" t="str">
        <v>Accepted</v>
      </c>
      <c r="G1317" s="155" t="str">
        <v>190</v>
      </c>
      <c r="H1317" s="153" t="n">
        <v>190</v>
      </c>
      <c r="I1317" s="155" t="str">
        <v>S</v>
      </c>
      <c r="J1317" s="153" t="n">
        <v>10</v>
      </c>
      <c r="K1317" s="155" t="str">
        <v>N</v>
      </c>
      <c r="L1317" s="153" t="n">
        <v>7</v>
      </c>
      <c r="M1317" s="153" t="n">
        <f>IF(F1317="Accepted",L1317*1.150779448,"")</f>
        <v>8.055456136</v>
      </c>
      <c r="N1317" s="163"/>
      <c r="O1317" s="163"/>
      <c r="P1317" s="163" t="str">
        <f>IF(F1317&lt;&gt;"Accepted","",IF(AND(N1317="",O1317=""),"",MAX(N1317,O1317)*1.150779448))</f>
      </c>
      <c r="Q1317" s="175" t="str">
        <v>KEDW 020655Z AUTO 19007KT 10SM CLR 18/M00 A2992 RMK AO2 SLP111 T01781005 $</v>
      </c>
    </row>
    <row r="1318" hidden="0">
      <c r="A1318" s="150" t="str">
        <v>2026-05-02 07:00 UTC</v>
      </c>
      <c r="B1318" s="155" t="str">
        <v>2026-05-02 07:55 UTC</v>
      </c>
      <c r="C1318" s="155" t="str">
        <v>2026-05-02 00:55 PDT</v>
      </c>
      <c r="D1318" s="155" t="str">
        <v>2026-05-02</v>
      </c>
      <c r="E1318" s="155" t="str">
        <v>May</v>
      </c>
      <c r="F1318" s="154" t="str">
        <v>Accepted</v>
      </c>
      <c r="G1318" s="155" t="str">
        <v>210</v>
      </c>
      <c r="H1318" s="153" t="n">
        <v>210</v>
      </c>
      <c r="I1318" s="155" t="str">
        <v>SW</v>
      </c>
      <c r="J1318" s="153" t="n">
        <v>30</v>
      </c>
      <c r="K1318" s="155" t="str">
        <v>NE</v>
      </c>
      <c r="L1318" s="153" t="n">
        <v>10</v>
      </c>
      <c r="M1318" s="153" t="n">
        <f>IF(F1318="Accepted",L1318*1.150779448,"")</f>
        <v>11.50779448</v>
      </c>
      <c r="N1318" s="163"/>
      <c r="O1318" s="163"/>
      <c r="P1318" s="163" t="str">
        <f>IF(F1318&lt;&gt;"Accepted","",IF(AND(N1318="",O1318=""),"",MAX(N1318,O1318)*1.150779448))</f>
      </c>
      <c r="Q1318" s="175" t="str">
        <v>KEDW 020755Z AUTO 21010KT 10SM CLR 19/01 A2992 RMK AO2 SLP110 T01860011 403100111 $</v>
      </c>
    </row>
    <row r="1319" hidden="0">
      <c r="A1319" s="150" t="str">
        <v>2026-05-02 08:00 UTC</v>
      </c>
      <c r="B1319" s="155" t="str">
        <v>2026-05-02 08:55 UTC</v>
      </c>
      <c r="C1319" s="155" t="str">
        <v>2026-05-02 01:55 PDT</v>
      </c>
      <c r="D1319" s="155" t="str">
        <v>2026-05-02</v>
      </c>
      <c r="E1319" s="155" t="str">
        <v>May</v>
      </c>
      <c r="F1319" s="154" t="str">
        <v>Accepted</v>
      </c>
      <c r="G1319" s="155" t="str">
        <v>210</v>
      </c>
      <c r="H1319" s="153" t="n">
        <v>210</v>
      </c>
      <c r="I1319" s="155" t="str">
        <v>SW</v>
      </c>
      <c r="J1319" s="153" t="n">
        <v>30</v>
      </c>
      <c r="K1319" s="155" t="str">
        <v>NE</v>
      </c>
      <c r="L1319" s="153" t="n">
        <v>5</v>
      </c>
      <c r="M1319" s="153" t="n">
        <f>IF(F1319="Accepted",L1319*1.150779448,"")</f>
        <v>5.75389724</v>
      </c>
      <c r="N1319" s="163"/>
      <c r="O1319" s="163"/>
      <c r="P1319" s="163" t="str">
        <f>IF(F1319&lt;&gt;"Accepted","",IF(AND(N1319="",O1319=""),"",MAX(N1319,O1319)*1.150779448))</f>
      </c>
      <c r="Q1319" s="175" t="str">
        <v>KEDW 020855Z AUTO 21005KT 10SM CLR 17/02 A2991 RMK AO2 SLP108 T01670015 50001 $</v>
      </c>
    </row>
    <row r="1320" hidden="0">
      <c r="A1320" s="150" t="str">
        <v>2026-05-02 09:00 UTC</v>
      </c>
      <c r="B1320" s="155" t="str">
        <v>2026-05-02 09:55 UTC</v>
      </c>
      <c r="C1320" s="155" t="str">
        <v>2026-05-02 02:55 PDT</v>
      </c>
      <c r="D1320" s="155" t="str">
        <v>2026-05-02</v>
      </c>
      <c r="E1320" s="155" t="str">
        <v>May</v>
      </c>
      <c r="F1320" s="154" t="str">
        <v>Accepted</v>
      </c>
      <c r="G1320" s="155" t="str">
        <v>220</v>
      </c>
      <c r="H1320" s="153" t="n">
        <v>220</v>
      </c>
      <c r="I1320" s="155" t="str">
        <v>SW</v>
      </c>
      <c r="J1320" s="153" t="n">
        <v>40</v>
      </c>
      <c r="K1320" s="155" t="str">
        <v>NE</v>
      </c>
      <c r="L1320" s="153" t="n">
        <v>7</v>
      </c>
      <c r="M1320" s="153" t="n">
        <f>IF(F1320="Accepted",L1320*1.150779448,"")</f>
        <v>8.055456136</v>
      </c>
      <c r="N1320" s="163"/>
      <c r="O1320" s="163"/>
      <c r="P1320" s="163" t="str">
        <f>IF(F1320&lt;&gt;"Accepted","",IF(AND(N1320="",O1320=""),"",MAX(N1320,O1320)*1.150779448))</f>
      </c>
      <c r="Q1320" s="175" t="str">
        <v>KEDW 020955Z AUTO 22007KT 10SM CLR 14/01 A2990 RMK AO2 SLP106 T01420011 $</v>
      </c>
    </row>
    <row r="1321" hidden="0">
      <c r="A1321" s="150" t="str">
        <v>2026-05-02 10:00 UTC</v>
      </c>
      <c r="B1321" s="155" t="str">
        <v>2026-05-02 10:55 UTC</v>
      </c>
      <c r="C1321" s="155" t="str">
        <v>2026-05-02 03:55 PDT</v>
      </c>
      <c r="D1321" s="155" t="str">
        <v>2026-05-02</v>
      </c>
      <c r="E1321" s="155" t="str">
        <v>May</v>
      </c>
      <c r="F1321" s="154" t="str">
        <v>Accepted</v>
      </c>
      <c r="G1321" s="155" t="str">
        <v>030</v>
      </c>
      <c r="H1321" s="153" t="n">
        <v>30</v>
      </c>
      <c r="I1321" s="155" t="str">
        <v>NE</v>
      </c>
      <c r="J1321" s="153" t="n">
        <v>210</v>
      </c>
      <c r="K1321" s="155" t="str">
        <v>SW</v>
      </c>
      <c r="L1321" s="153" t="n">
        <v>3</v>
      </c>
      <c r="M1321" s="153" t="n">
        <f>IF(F1321="Accepted",L1321*1.150779448,"")</f>
        <v>3.452338344</v>
      </c>
      <c r="N1321" s="163"/>
      <c r="O1321" s="163"/>
      <c r="P1321" s="163" t="str">
        <f>IF(F1321&lt;&gt;"Accepted","",IF(AND(N1321="",O1321=""),"",MAX(N1321,O1321)*1.150779448))</f>
      </c>
      <c r="Q1321" s="175" t="str">
        <v>KEDW 021055Z AUTO 03003KT 10SM CLR 15/01 A2991 RMK AO2 SLP108 T01450011 $</v>
      </c>
    </row>
    <row r="1322" hidden="0">
      <c r="A1322" s="150" t="str">
        <v>2026-05-02 11:00 UTC</v>
      </c>
      <c r="B1322" s="155" t="str">
        <v>2026-05-02 11:55 UTC</v>
      </c>
      <c r="C1322" s="155" t="str">
        <v>2026-05-02 04:55 PDT</v>
      </c>
      <c r="D1322" s="155" t="str">
        <v>2026-05-02</v>
      </c>
      <c r="E1322" s="155" t="str">
        <v>May</v>
      </c>
      <c r="F1322" s="154" t="str">
        <v>Accepted</v>
      </c>
      <c r="G1322" s="155" t="str">
        <v>090</v>
      </c>
      <c r="H1322" s="153" t="n">
        <v>90</v>
      </c>
      <c r="I1322" s="155" t="str">
        <v>E</v>
      </c>
      <c r="J1322" s="153" t="n">
        <v>270</v>
      </c>
      <c r="K1322" s="155" t="str">
        <v>W</v>
      </c>
      <c r="L1322" s="153" t="n">
        <v>5</v>
      </c>
      <c r="M1322" s="153" t="n">
        <f>IF(F1322="Accepted",L1322*1.150779448,"")</f>
        <v>5.75389724</v>
      </c>
      <c r="N1322" s="163"/>
      <c r="O1322" s="163"/>
      <c r="P1322" s="163" t="str">
        <f>IF(F1322&lt;&gt;"Accepted","",IF(AND(N1322="",O1322=""),"",MAX(N1322,O1322)*1.150779448))</f>
      </c>
      <c r="Q1322" s="175" t="str">
        <v>KEDW 021155Z AUTO 09005KT 10SM CLR 14/M00 A2992 RMK AO2 SLP112 T01411004 10193 20127 53003 $</v>
      </c>
    </row>
    <row r="1323" hidden="0">
      <c r="A1323" s="150" t="str">
        <v>2026-05-02 12:00 UTC</v>
      </c>
      <c r="B1323" s="155" t="str">
        <v>2026-05-02 12:55 UTC</v>
      </c>
      <c r="C1323" s="155" t="str">
        <v>2026-05-02 05:55 PDT</v>
      </c>
      <c r="D1323" s="155" t="str">
        <v>2026-05-02</v>
      </c>
      <c r="E1323" s="155" t="str">
        <v>May</v>
      </c>
      <c r="F1323" s="154" t="str">
        <v>Accepted</v>
      </c>
      <c r="G1323" s="155" t="str">
        <v>350</v>
      </c>
      <c r="H1323" s="153" t="n">
        <v>350</v>
      </c>
      <c r="I1323" s="155" t="str">
        <v>N</v>
      </c>
      <c r="J1323" s="153" t="n">
        <v>170</v>
      </c>
      <c r="K1323" s="155" t="str">
        <v>S</v>
      </c>
      <c r="L1323" s="153" t="n">
        <v>4</v>
      </c>
      <c r="M1323" s="153" t="n">
        <f>IF(F1323="Accepted",L1323*1.150779448,"")</f>
        <v>4.603117792</v>
      </c>
      <c r="N1323" s="163"/>
      <c r="O1323" s="163"/>
      <c r="P1323" s="163" t="str">
        <f>IF(F1323&lt;&gt;"Accepted","",IF(AND(N1323="",O1323=""),"",MAX(N1323,O1323)*1.150779448))</f>
      </c>
      <c r="Q1323" s="175" t="str">
        <v>KEDW 021255Z AUTO 35004KT 10SM CLR 13/M00 A2992 RMK AO2 SLP114 T01251001 $</v>
      </c>
    </row>
    <row r="1324" hidden="0">
      <c r="A1324" s="150" t="str">
        <v>2026-05-02 13:00 UTC</v>
      </c>
      <c r="B1324" s="155" t="str">
        <v>2026-05-02 13:55 UTC</v>
      </c>
      <c r="C1324" s="155" t="str">
        <v>2026-05-02 06:55 PDT</v>
      </c>
      <c r="D1324" s="155" t="str">
        <v>2026-05-02</v>
      </c>
      <c r="E1324" s="155" t="str">
        <v>May</v>
      </c>
      <c r="F1324" s="154" t="str">
        <v>Accepted</v>
      </c>
      <c r="G1324" s="155" t="str">
        <v>340</v>
      </c>
      <c r="H1324" s="153" t="n">
        <v>340</v>
      </c>
      <c r="I1324" s="155" t="str">
        <v>N</v>
      </c>
      <c r="J1324" s="153" t="n">
        <v>160</v>
      </c>
      <c r="K1324" s="155" t="str">
        <v>S</v>
      </c>
      <c r="L1324" s="153" t="n">
        <v>5</v>
      </c>
      <c r="M1324" s="153" t="n">
        <f>IF(F1324="Accepted",L1324*1.150779448,"")</f>
        <v>5.75389724</v>
      </c>
      <c r="N1324" s="163"/>
      <c r="O1324" s="163"/>
      <c r="P1324" s="163" t="str">
        <f>IF(F1324&lt;&gt;"Accepted","",IF(AND(N1324="",O1324=""),"",MAX(N1324,O1324)*1.150779448))</f>
      </c>
      <c r="Q1324" s="175" t="str">
        <v>KEDW 021355Z AUTO 34005KT 10SM CLR 14/00 A2994 RMK AO2 SLP121 T01410003 $</v>
      </c>
    </row>
    <row r="1325" hidden="0">
      <c r="A1325" s="150" t="str">
        <v>2026-05-02 14:00 UTC</v>
      </c>
      <c r="B1325" s="155" t="str">
        <v>2026-05-02 14:55 UTC</v>
      </c>
      <c r="C1325" s="155" t="str">
        <v>2026-05-02 07:55 PDT</v>
      </c>
      <c r="D1325" s="155" t="str">
        <v>2026-05-02</v>
      </c>
      <c r="E1325" s="155" t="str">
        <v>May</v>
      </c>
      <c r="F1325" s="154" t="str">
        <v>Accepted</v>
      </c>
      <c r="G1325" s="155" t="str">
        <v>340</v>
      </c>
      <c r="H1325" s="153" t="n">
        <v>340</v>
      </c>
      <c r="I1325" s="155" t="str">
        <v>N</v>
      </c>
      <c r="J1325" s="153" t="n">
        <v>160</v>
      </c>
      <c r="K1325" s="155" t="str">
        <v>S</v>
      </c>
      <c r="L1325" s="153" t="n">
        <v>5</v>
      </c>
      <c r="M1325" s="153" t="n">
        <f>IF(F1325="Accepted",L1325*1.150779448,"")</f>
        <v>5.75389724</v>
      </c>
      <c r="N1325" s="163"/>
      <c r="O1325" s="163"/>
      <c r="P1325" s="163" t="str">
        <f>IF(F1325&lt;&gt;"Accepted","",IF(AND(N1325="",O1325=""),"",MAX(N1325,O1325)*1.150779448))</f>
      </c>
      <c r="Q1325" s="175" t="str">
        <v>KEDW 021455Z AUTO 34005KT 10SM CLR 19/01 A2995 RMK AO2 SLP123 T01850010 53008 $</v>
      </c>
    </row>
    <row r="1326" hidden="0">
      <c r="A1326" s="150" t="str">
        <v>2026-05-02 15:00 UTC</v>
      </c>
      <c r="B1326" s="155" t="str">
        <v>2026-05-02 15:55 UTC</v>
      </c>
      <c r="C1326" s="155" t="str">
        <v>2026-05-02 08:55 PDT</v>
      </c>
      <c r="D1326" s="155" t="str">
        <v>2026-05-02</v>
      </c>
      <c r="E1326" s="155" t="str">
        <v>May</v>
      </c>
      <c r="F1326" s="154" t="str">
        <v>Accepted</v>
      </c>
      <c r="G1326" s="155" t="str">
        <v>010</v>
      </c>
      <c r="H1326" s="153" t="n">
        <v>10</v>
      </c>
      <c r="I1326" s="155" t="str">
        <v>N</v>
      </c>
      <c r="J1326" s="153" t="n">
        <v>190</v>
      </c>
      <c r="K1326" s="155" t="str">
        <v>S</v>
      </c>
      <c r="L1326" s="153" t="n">
        <v>3</v>
      </c>
      <c r="M1326" s="153" t="n">
        <f>IF(F1326="Accepted",L1326*1.150779448,"")</f>
        <v>3.452338344</v>
      </c>
      <c r="N1326" s="163"/>
      <c r="O1326" s="163"/>
      <c r="P1326" s="163" t="str">
        <f>IF(F1326&lt;&gt;"Accepted","",IF(AND(N1326="",O1326=""),"",MAX(N1326,O1326)*1.150779448))</f>
      </c>
      <c r="Q1326" s="175" t="str">
        <v>KEDW 021555Z AUTO 01003KT 10SM CLR 21/01 A2996 RMK AO2 SLP126 T02070005 $</v>
      </c>
    </row>
    <row r="1327" hidden="0">
      <c r="A1327" s="150" t="str">
        <v>2026-05-02 16:00 UTC</v>
      </c>
      <c r="B1327" s="155" t="str">
        <v>2026-05-02 16:55 UTC</v>
      </c>
      <c r="C1327" s="155" t="str">
        <v>2026-05-02 09:55 PDT</v>
      </c>
      <c r="D1327" s="155" t="str">
        <v>2026-05-02</v>
      </c>
      <c r="E1327" s="155" t="str">
        <v>May</v>
      </c>
      <c r="F1327" s="154" t="str">
        <v>Accepted</v>
      </c>
      <c r="G1327" s="155" t="str">
        <v>360</v>
      </c>
      <c r="H1327" s="153" t="n">
        <v>360</v>
      </c>
      <c r="I1327" s="155" t="str">
        <v>N</v>
      </c>
      <c r="J1327" s="153" t="n">
        <v>180</v>
      </c>
      <c r="K1327" s="155" t="str">
        <v>S</v>
      </c>
      <c r="L1327" s="153" t="n">
        <v>6</v>
      </c>
      <c r="M1327" s="153" t="n">
        <f>IF(F1327="Accepted",L1327*1.150779448,"")</f>
        <v>6.904676688</v>
      </c>
      <c r="N1327" s="163"/>
      <c r="O1327" s="163"/>
      <c r="P1327" s="163" t="str">
        <f>IF(F1327&lt;&gt;"Accepted","",IF(AND(N1327="",O1327=""),"",MAX(N1327,O1327)*1.150779448))</f>
      </c>
      <c r="Q1327" s="175" t="str">
        <v>KEDW 021655Z 36006KT 70SM SCT320 24/00 A2995 RMK AO2A SLP123 T02380001</v>
      </c>
    </row>
    <row r="1328" hidden="0">
      <c r="A1328" s="150" t="str">
        <v>2026-05-02 17:00 UTC</v>
      </c>
      <c r="B1328" s="155" t="str">
        <v>2026-05-02 17:55 UTC</v>
      </c>
      <c r="C1328" s="155" t="str">
        <v>2026-05-02 10:55 PDT</v>
      </c>
      <c r="D1328" s="155" t="str">
        <v>2026-05-02</v>
      </c>
      <c r="E1328" s="155" t="str">
        <v>May</v>
      </c>
      <c r="F1328" s="154" t="str">
        <v>Accepted</v>
      </c>
      <c r="G1328" s="155" t="str">
        <v>010</v>
      </c>
      <c r="H1328" s="153" t="n">
        <v>10</v>
      </c>
      <c r="I1328" s="155" t="str">
        <v>N</v>
      </c>
      <c r="J1328" s="153" t="n">
        <v>190</v>
      </c>
      <c r="K1328" s="155" t="str">
        <v>S</v>
      </c>
      <c r="L1328" s="153" t="n">
        <v>6</v>
      </c>
      <c r="M1328" s="153" t="n">
        <f>IF(F1328="Accepted",L1328*1.150779448,"")</f>
        <v>6.904676688</v>
      </c>
      <c r="N1328" s="163"/>
      <c r="O1328" s="163"/>
      <c r="P1328" s="163" t="str">
        <f>IF(F1328&lt;&gt;"Accepted","",IF(AND(N1328="",O1328=""),"",MAX(N1328,O1328)*1.150779448))</f>
      </c>
      <c r="Q1328" s="175" t="str">
        <v>KEDW 021755Z 01006KT 70SM SCT320 27/M01 A2993 RMK AO2A SLP115 T02661013 10266 20105 58005</v>
      </c>
    </row>
    <row r="1329" hidden="0">
      <c r="A1329" s="150" t="str">
        <v>2026-05-02 18:00 UTC</v>
      </c>
      <c r="B1329" s="155" t="str">
        <v>2026-05-02 18:55 UTC</v>
      </c>
      <c r="C1329" s="155" t="str">
        <v>2026-05-02 11:55 PDT</v>
      </c>
      <c r="D1329" s="155" t="str">
        <v>2026-05-02</v>
      </c>
      <c r="E1329" s="155" t="str">
        <v>May</v>
      </c>
      <c r="F1329" s="154" t="str">
        <v>Accepted</v>
      </c>
      <c r="G1329" s="155" t="str">
        <v>160</v>
      </c>
      <c r="H1329" s="153" t="n">
        <v>160</v>
      </c>
      <c r="I1329" s="155" t="str">
        <v>S</v>
      </c>
      <c r="J1329" s="153" t="n">
        <v>340</v>
      </c>
      <c r="K1329" s="155" t="str">
        <v>N</v>
      </c>
      <c r="L1329" s="153" t="n">
        <v>7</v>
      </c>
      <c r="M1329" s="153" t="n">
        <f>IF(F1329="Accepted",L1329*1.150779448,"")</f>
        <v>8.055456136</v>
      </c>
      <c r="N1329" s="163"/>
      <c r="O1329" s="163"/>
      <c r="P1329" s="163" t="str">
        <f>IF(F1329&lt;&gt;"Accepted","",IF(AND(N1329="",O1329=""),"",MAX(N1329,O1329)*1.150779448))</f>
      </c>
      <c r="Q1329" s="175" t="str">
        <v>KEDW 021855Z 16007KT 70SM SCT310 31/M09 A2991 RMK AO2A SLP107 T03051092</v>
      </c>
    </row>
    <row r="1330" hidden="0">
      <c r="A1330" s="150" t="str">
        <v>2026-05-02 19:00 UTC</v>
      </c>
      <c r="B1330" s="155" t="str">
        <v>2026-05-02 19:55 UTC</v>
      </c>
      <c r="C1330" s="155" t="str">
        <v>2026-05-02 12:55 PDT</v>
      </c>
      <c r="D1330" s="155" t="str">
        <v>2026-05-02</v>
      </c>
      <c r="E1330" s="155" t="str">
        <v>May</v>
      </c>
      <c r="F1330" s="154" t="str">
        <v>Accepted</v>
      </c>
      <c r="G1330" s="155" t="str">
        <v>220</v>
      </c>
      <c r="H1330" s="153" t="n">
        <v>220</v>
      </c>
      <c r="I1330" s="155" t="str">
        <v>SW</v>
      </c>
      <c r="J1330" s="153" t="n">
        <v>40</v>
      </c>
      <c r="K1330" s="155" t="str">
        <v>NE</v>
      </c>
      <c r="L1330" s="153" t="n">
        <v>11</v>
      </c>
      <c r="M1330" s="153" t="n">
        <f>IF(F1330="Accepted",L1330*1.150779448,"")</f>
        <v>12.658573928</v>
      </c>
      <c r="N1330" s="163"/>
      <c r="O1330" s="163"/>
      <c r="P1330" s="163" t="str">
        <f>IF(F1330&lt;&gt;"Accepted","",IF(AND(N1330="",O1330=""),"",MAX(N1330,O1330)*1.150779448))</f>
      </c>
      <c r="Q1330" s="175" t="str">
        <v>KEDW 021955Z 22011KT 80SM SCT290 31/M09 A2988 RMK AO2A SLP095 T03071091</v>
      </c>
    </row>
    <row r="1331" hidden="0">
      <c r="A1331" s="150" t="str">
        <v>2026-05-02 20:00 UTC</v>
      </c>
      <c r="B1331" s="155" t="str">
        <v>2026-05-02 20:55 UTC</v>
      </c>
      <c r="C1331" s="155" t="str">
        <v>2026-05-02 13:55 PDT</v>
      </c>
      <c r="D1331" s="155" t="str">
        <v>2026-05-02</v>
      </c>
      <c r="E1331" s="155" t="str">
        <v>May</v>
      </c>
      <c r="F1331" s="154" t="str">
        <v>Accepted</v>
      </c>
      <c r="G1331" s="155" t="str">
        <v>240</v>
      </c>
      <c r="H1331" s="153" t="n">
        <v>240</v>
      </c>
      <c r="I1331" s="155" t="str">
        <v>SW</v>
      </c>
      <c r="J1331" s="153" t="n">
        <v>60</v>
      </c>
      <c r="K1331" s="155" t="str">
        <v>NE</v>
      </c>
      <c r="L1331" s="153" t="n">
        <v>7</v>
      </c>
      <c r="M1331" s="153" t="n">
        <f>IF(F1331="Accepted",L1331*1.150779448,"")</f>
        <v>8.055456136</v>
      </c>
      <c r="N1331" s="153" t="n">
        <v>16</v>
      </c>
      <c r="O1331" s="163"/>
      <c r="P1331" s="153" t="n">
        <f>IF(F1331&lt;&gt;"Accepted","",IF(AND(N1331="",O1331=""),"",MAX(N1331,O1331)*1.150779448))</f>
        <v>18.412471168</v>
      </c>
      <c r="Q1331" s="175" t="str">
        <v>KEDW 022055Z 24007G16KT 80SM FEW140 SCT300 31/M06 A2986 RMK AO2A SLP090 T03091057 57024</v>
      </c>
    </row>
    <row r="1332" hidden="0">
      <c r="A1332" s="150" t="str">
        <v>2026-05-02 21:00 UTC</v>
      </c>
      <c r="B1332" s="155" t="str">
        <v>2026-05-02 21:55 UTC</v>
      </c>
      <c r="C1332" s="155" t="str">
        <v>2026-05-02 14:55 PDT</v>
      </c>
      <c r="D1332" s="155" t="str">
        <v>2026-05-02</v>
      </c>
      <c r="E1332" s="155" t="str">
        <v>May</v>
      </c>
      <c r="F1332" s="154" t="str">
        <v>Accepted</v>
      </c>
      <c r="G1332" s="155" t="str">
        <v>160</v>
      </c>
      <c r="H1332" s="153" t="n">
        <v>160</v>
      </c>
      <c r="I1332" s="155" t="str">
        <v>S</v>
      </c>
      <c r="J1332" s="153" t="n">
        <v>340</v>
      </c>
      <c r="K1332" s="155" t="str">
        <v>N</v>
      </c>
      <c r="L1332" s="153" t="n">
        <v>5</v>
      </c>
      <c r="M1332" s="153" t="n">
        <f>IF(F1332="Accepted",L1332*1.150779448,"")</f>
        <v>5.75389724</v>
      </c>
      <c r="N1332" s="163"/>
      <c r="O1332" s="163"/>
      <c r="P1332" s="163" t="str">
        <f>IF(F1332&lt;&gt;"Accepted","",IF(AND(N1332="",O1332=""),"",MAX(N1332,O1332)*1.150779448))</f>
      </c>
      <c r="Q1332" s="175" t="str">
        <v>KEDW 022155Z 16005KT 80SM FEW120 BKN300 32/M07 A2983 RMK AO2A SLP080 T03151068</v>
      </c>
    </row>
    <row r="1333" hidden="0">
      <c r="A1333" s="150" t="str">
        <v>2026-05-02 22:00 UTC</v>
      </c>
      <c r="B1333" s="155" t="str">
        <v>2026-05-02 22:55 UTC</v>
      </c>
      <c r="C1333" s="155" t="str">
        <v>2026-05-02 15:55 PDT</v>
      </c>
      <c r="D1333" s="155" t="str">
        <v>2026-05-02</v>
      </c>
      <c r="E1333" s="155" t="str">
        <v>May</v>
      </c>
      <c r="F1333" s="154" t="str">
        <v>Accepted</v>
      </c>
      <c r="G1333" s="155" t="str">
        <v>220</v>
      </c>
      <c r="H1333" s="153" t="n">
        <v>220</v>
      </c>
      <c r="I1333" s="155" t="str">
        <v>SW</v>
      </c>
      <c r="J1333" s="153" t="n">
        <v>40</v>
      </c>
      <c r="K1333" s="155" t="str">
        <v>NE</v>
      </c>
      <c r="L1333" s="153" t="n">
        <v>11</v>
      </c>
      <c r="M1333" s="153" t="n">
        <f>IF(F1333="Accepted",L1333*1.150779448,"")</f>
        <v>12.658573928</v>
      </c>
      <c r="N1333" s="153" t="n">
        <v>19</v>
      </c>
      <c r="O1333" s="163"/>
      <c r="P1333" s="153" t="n">
        <f>IF(F1333&lt;&gt;"Accepted","",IF(AND(N1333="",O1333=""),"",MAX(N1333,O1333)*1.150779448))</f>
        <v>21.864809512</v>
      </c>
      <c r="Q1333" s="175" t="str">
        <v>KEDW 022255Z 22011G19KT 80SM FEW120 SCT300 32/M05 A2980 RMK AO2A SLP070 T03211048</v>
      </c>
    </row>
    <row r="1334" hidden="0">
      <c r="A1334" s="150" t="str">
        <v>2026-05-02 23:00 UTC</v>
      </c>
      <c r="B1334" s="155" t="str">
        <v>2026-05-02 23:55 UTC</v>
      </c>
      <c r="C1334" s="155" t="str">
        <v>2026-05-02 16:55 PDT</v>
      </c>
      <c r="D1334" s="155" t="str">
        <v>2026-05-02</v>
      </c>
      <c r="E1334" s="155" t="str">
        <v>May</v>
      </c>
      <c r="F1334" s="154" t="str">
        <v>Accepted</v>
      </c>
      <c r="G1334" s="155" t="str">
        <v>240</v>
      </c>
      <c r="H1334" s="153" t="n">
        <v>240</v>
      </c>
      <c r="I1334" s="155" t="str">
        <v>SW</v>
      </c>
      <c r="J1334" s="153" t="n">
        <v>60</v>
      </c>
      <c r="K1334" s="155" t="str">
        <v>NE</v>
      </c>
      <c r="L1334" s="153" t="n">
        <v>15</v>
      </c>
      <c r="M1334" s="153" t="n">
        <f>IF(F1334="Accepted",L1334*1.150779448,"")</f>
        <v>17.261691719999998</v>
      </c>
      <c r="N1334" s="153" t="n">
        <v>21</v>
      </c>
      <c r="O1334" s="163"/>
      <c r="P1334" s="153" t="n">
        <f>IF(F1334&lt;&gt;"Accepted","",IF(AND(N1334="",O1334=""),"",MAX(N1334,O1334)*1.150779448))</f>
        <v>24.166368408</v>
      </c>
      <c r="Q1334" s="175" t="str">
        <v>KEDW 022355Z 24015G21KT 80SM FEW120 SCT300 31/M03 A2979 RMK AO2A SLP067 T03091030 10325 20267 57020</v>
      </c>
    </row>
    <row r="1335" hidden="0">
      <c r="A1335" s="150" t="str">
        <v>2026-05-03 00:00 UTC</v>
      </c>
      <c r="B1335" s="155" t="str">
        <v>2026-05-03 00:55 UTC</v>
      </c>
      <c r="C1335" s="155" t="str">
        <v>2026-05-02 17:55 PDT</v>
      </c>
      <c r="D1335" s="155" t="str">
        <v>2026-05-02</v>
      </c>
      <c r="E1335" s="155" t="str">
        <v>May</v>
      </c>
      <c r="F1335" s="154" t="str">
        <v>Accepted</v>
      </c>
      <c r="G1335" s="155" t="str">
        <v>250</v>
      </c>
      <c r="H1335" s="153" t="n">
        <v>250</v>
      </c>
      <c r="I1335" s="155" t="str">
        <v>W</v>
      </c>
      <c r="J1335" s="153" t="n">
        <v>70</v>
      </c>
      <c r="K1335" s="155" t="str">
        <v>E</v>
      </c>
      <c r="L1335" s="153" t="n">
        <v>15</v>
      </c>
      <c r="M1335" s="153" t="n">
        <f>IF(F1335="Accepted",L1335*1.150779448,"")</f>
        <v>17.261691719999998</v>
      </c>
      <c r="N1335" s="163"/>
      <c r="O1335" s="163"/>
      <c r="P1335" s="163" t="str">
        <f>IF(F1335&lt;&gt;"Accepted","",IF(AND(N1335="",O1335=""),"",MAX(N1335,O1335)*1.150779448))</f>
      </c>
      <c r="Q1335" s="175" t="str">
        <v>KEDW 030055Z 25015KT 80SM FEW120 SCT280 29/M03 A2979 RMK AO2A SLP069 T02921031</v>
      </c>
    </row>
    <row r="1336" hidden="0">
      <c r="A1336" s="150" t="str">
        <v>2026-05-03 01:00 UTC</v>
      </c>
      <c r="B1336" s="155" t="str">
        <v>2026-05-03 01:55 UTC</v>
      </c>
      <c r="C1336" s="155" t="str">
        <v>2026-05-02 18:55 PDT</v>
      </c>
      <c r="D1336" s="155" t="str">
        <v>2026-05-02</v>
      </c>
      <c r="E1336" s="155" t="str">
        <v>May</v>
      </c>
      <c r="F1336" s="154" t="str">
        <v>Accepted</v>
      </c>
      <c r="G1336" s="155" t="str">
        <v>240</v>
      </c>
      <c r="H1336" s="153" t="n">
        <v>240</v>
      </c>
      <c r="I1336" s="155" t="str">
        <v>SW</v>
      </c>
      <c r="J1336" s="153" t="n">
        <v>60</v>
      </c>
      <c r="K1336" s="155" t="str">
        <v>NE</v>
      </c>
      <c r="L1336" s="153" t="n">
        <v>14</v>
      </c>
      <c r="M1336" s="153" t="n">
        <f>IF(F1336="Accepted",L1336*1.150779448,"")</f>
        <v>16.110912272</v>
      </c>
      <c r="N1336" s="153" t="n">
        <v>23</v>
      </c>
      <c r="O1336" s="163"/>
      <c r="P1336" s="153" t="n">
        <f>IF(F1336&lt;&gt;"Accepted","",IF(AND(N1336="",O1336=""),"",MAX(N1336,O1336)*1.150779448))</f>
        <v>26.467927304</v>
      </c>
      <c r="Q1336" s="175" t="str">
        <v>KEDW 030155Z AUTO 24014G23KT 10SM CLR 28/M02 A2979 RMK AO2 SLP069 T02791021 $</v>
      </c>
    </row>
    <row r="1337" hidden="0">
      <c r="A1337" s="150" t="str">
        <v>2026-05-03 02:00 UTC</v>
      </c>
      <c r="B1337" s="155" t="str">
        <v>2026-05-03 02:55 UTC</v>
      </c>
      <c r="C1337" s="155" t="str">
        <v>2026-05-02 19:55 PDT</v>
      </c>
      <c r="D1337" s="155" t="str">
        <v>2026-05-02</v>
      </c>
      <c r="E1337" s="155" t="str">
        <v>May</v>
      </c>
      <c r="F1337" s="154" t="str">
        <v>Accepted</v>
      </c>
      <c r="G1337" s="155" t="str">
        <v>260</v>
      </c>
      <c r="H1337" s="153" t="n">
        <v>260</v>
      </c>
      <c r="I1337" s="155" t="str">
        <v>W</v>
      </c>
      <c r="J1337" s="153" t="n">
        <v>80</v>
      </c>
      <c r="K1337" s="155" t="str">
        <v>E</v>
      </c>
      <c r="L1337" s="153" t="n">
        <v>12</v>
      </c>
      <c r="M1337" s="153" t="n">
        <f>IF(F1337="Accepted",L1337*1.150779448,"")</f>
        <v>13.809353376</v>
      </c>
      <c r="N1337" s="163"/>
      <c r="O1337" s="163"/>
      <c r="P1337" s="163" t="str">
        <f>IF(F1337&lt;&gt;"Accepted","",IF(AND(N1337="",O1337=""),"",MAX(N1337,O1337)*1.150779448))</f>
      </c>
      <c r="Q1337" s="175" t="str">
        <v>KEDW 030255Z AUTO 26012KT 10SM CLR 25/02 A2980 RMK AO2 SLP071 T02490023 53002 $</v>
      </c>
    </row>
    <row r="1338" hidden="0">
      <c r="A1338" s="150" t="str">
        <v>2026-05-03 03:00 UTC</v>
      </c>
      <c r="B1338" s="155" t="str">
        <v>2026-05-03 03:55 UTC</v>
      </c>
      <c r="C1338" s="155" t="str">
        <v>2026-05-02 20:55 PDT</v>
      </c>
      <c r="D1338" s="155" t="str">
        <v>2026-05-02</v>
      </c>
      <c r="E1338" s="155" t="str">
        <v>May</v>
      </c>
      <c r="F1338" s="154" t="str">
        <v>Accepted</v>
      </c>
      <c r="G1338" s="155" t="str">
        <v>260</v>
      </c>
      <c r="H1338" s="153" t="n">
        <v>260</v>
      </c>
      <c r="I1338" s="155" t="str">
        <v>W</v>
      </c>
      <c r="J1338" s="153" t="n">
        <v>80</v>
      </c>
      <c r="K1338" s="155" t="str">
        <v>E</v>
      </c>
      <c r="L1338" s="153" t="n">
        <v>10</v>
      </c>
      <c r="M1338" s="153" t="n">
        <f>IF(F1338="Accepted",L1338*1.150779448,"")</f>
        <v>11.50779448</v>
      </c>
      <c r="N1338" s="163"/>
      <c r="O1338" s="163"/>
      <c r="P1338" s="163" t="str">
        <f>IF(F1338&lt;&gt;"Accepted","",IF(AND(N1338="",O1338=""),"",MAX(N1338,O1338)*1.150779448))</f>
      </c>
      <c r="Q1338" s="175" t="str">
        <v>KEDW 030355Z AUTO 26010KT 10SM CLR 23/03 A2983 RMK AO2 SLP082 T02300030 $</v>
      </c>
    </row>
    <row r="1339" hidden="0">
      <c r="A1339" s="150" t="str">
        <v>2026-05-03 04:00 UTC</v>
      </c>
      <c r="B1339" s="155" t="str">
        <v>2026-05-03 04:55 UTC</v>
      </c>
      <c r="C1339" s="155" t="str">
        <v>2026-05-02 21:55 PDT</v>
      </c>
      <c r="D1339" s="155" t="str">
        <v>2026-05-02</v>
      </c>
      <c r="E1339" s="155" t="str">
        <v>May</v>
      </c>
      <c r="F1339" s="154" t="str">
        <v>Accepted</v>
      </c>
      <c r="G1339" s="155" t="str">
        <v>250</v>
      </c>
      <c r="H1339" s="153" t="n">
        <v>250</v>
      </c>
      <c r="I1339" s="155" t="str">
        <v>W</v>
      </c>
      <c r="J1339" s="153" t="n">
        <v>70</v>
      </c>
      <c r="K1339" s="155" t="str">
        <v>E</v>
      </c>
      <c r="L1339" s="153" t="n">
        <v>12</v>
      </c>
      <c r="M1339" s="153" t="n">
        <f>IF(F1339="Accepted",L1339*1.150779448,"")</f>
        <v>13.809353376</v>
      </c>
      <c r="N1339" s="163"/>
      <c r="O1339" s="163"/>
      <c r="P1339" s="163" t="str">
        <f>IF(F1339&lt;&gt;"Accepted","",IF(AND(N1339="",O1339=""),"",MAX(N1339,O1339)*1.150779448))</f>
      </c>
      <c r="Q1339" s="175" t="str">
        <v>KEDW 030455Z AUTO 25012KT 10SM CLR 21/07 A2985 RMK AO2 SLP088 T02140065 $</v>
      </c>
    </row>
    <row r="1340" hidden="0">
      <c r="A1340" s="150" t="str">
        <v>2026-05-03 05:00 UTC</v>
      </c>
      <c r="B1340" s="155" t="str">
        <v>2026-05-03 05:55 UTC</v>
      </c>
      <c r="C1340" s="155" t="str">
        <v>2026-05-02 22:55 PDT</v>
      </c>
      <c r="D1340" s="155" t="str">
        <v>2026-05-02</v>
      </c>
      <c r="E1340" s="155" t="str">
        <v>May</v>
      </c>
      <c r="F1340" s="154" t="str">
        <v>Accepted</v>
      </c>
      <c r="G1340" s="155" t="str">
        <v>250</v>
      </c>
      <c r="H1340" s="153" t="n">
        <v>250</v>
      </c>
      <c r="I1340" s="155" t="str">
        <v>W</v>
      </c>
      <c r="J1340" s="153" t="n">
        <v>70</v>
      </c>
      <c r="K1340" s="155" t="str">
        <v>E</v>
      </c>
      <c r="L1340" s="153" t="n">
        <v>11</v>
      </c>
      <c r="M1340" s="153" t="n">
        <f>IF(F1340="Accepted",L1340*1.150779448,"")</f>
        <v>12.658573928</v>
      </c>
      <c r="N1340" s="163"/>
      <c r="O1340" s="163"/>
      <c r="P1340" s="163" t="str">
        <f>IF(F1340&lt;&gt;"Accepted","",IF(AND(N1340="",O1340=""),"",MAX(N1340,O1340)*1.150779448))</f>
      </c>
      <c r="Q1340" s="175" t="str">
        <v>KEDW 030555Z AUTO 25011KT 10SM CLR 20/04 A2985 RMK AO2 SLP087 T02040036 10311 20203 50016 $</v>
      </c>
    </row>
    <row r="1341" hidden="0">
      <c r="A1341" s="150" t="str">
        <v>2026-05-03 06:00 UTC</v>
      </c>
      <c r="B1341" s="155" t="str">
        <v>2026-05-03 06:55 UTC</v>
      </c>
      <c r="C1341" s="155" t="str">
        <v>2026-05-02 23:55 PDT</v>
      </c>
      <c r="D1341" s="155" t="str">
        <v>2026-05-02</v>
      </c>
      <c r="E1341" s="155" t="str">
        <v>May</v>
      </c>
      <c r="F1341" s="154" t="str">
        <v>Accepted</v>
      </c>
      <c r="G1341" s="155" t="str">
        <v>240</v>
      </c>
      <c r="H1341" s="153" t="n">
        <v>240</v>
      </c>
      <c r="I1341" s="155" t="str">
        <v>SW</v>
      </c>
      <c r="J1341" s="153" t="n">
        <v>60</v>
      </c>
      <c r="K1341" s="155" t="str">
        <v>NE</v>
      </c>
      <c r="L1341" s="153" t="n">
        <v>10</v>
      </c>
      <c r="M1341" s="153" t="n">
        <f>IF(F1341="Accepted",L1341*1.150779448,"")</f>
        <v>11.50779448</v>
      </c>
      <c r="N1341" s="163"/>
      <c r="O1341" s="163"/>
      <c r="P1341" s="163" t="str">
        <f>IF(F1341&lt;&gt;"Accepted","",IF(AND(N1341="",O1341=""),"",MAX(N1341,O1341)*1.150779448))</f>
      </c>
      <c r="Q1341" s="175" t="str">
        <v>KEDW 030655Z AUTO 24010KT 10SM CLR 20/05 A2985 RMK AO2 SLP085 T01950048 $</v>
      </c>
    </row>
    <row r="1342" hidden="0">
      <c r="A1342" s="150" t="str">
        <v>2026-05-03 07:00 UTC</v>
      </c>
      <c r="B1342" s="155" t="str">
        <v>2026-05-03 07:55 UTC</v>
      </c>
      <c r="C1342" s="155" t="str">
        <v>2026-05-03 00:55 PDT</v>
      </c>
      <c r="D1342" s="155" t="str">
        <v>2026-05-03</v>
      </c>
      <c r="E1342" s="155" t="str">
        <v>May</v>
      </c>
      <c r="F1342" s="154" t="str">
        <v>Accepted</v>
      </c>
      <c r="G1342" s="155" t="str">
        <v>150</v>
      </c>
      <c r="H1342" s="153" t="n">
        <v>150</v>
      </c>
      <c r="I1342" s="155" t="str">
        <v>SE</v>
      </c>
      <c r="J1342" s="153" t="n">
        <v>330</v>
      </c>
      <c r="K1342" s="155" t="str">
        <v>NW</v>
      </c>
      <c r="L1342" s="153" t="n">
        <v>6</v>
      </c>
      <c r="M1342" s="153" t="n">
        <f>IF(F1342="Accepted",L1342*1.150779448,"")</f>
        <v>6.904676688</v>
      </c>
      <c r="N1342" s="163"/>
      <c r="O1342" s="163"/>
      <c r="P1342" s="163" t="str">
        <f>IF(F1342&lt;&gt;"Accepted","",IF(AND(N1342="",O1342=""),"",MAX(N1342,O1342)*1.150779448))</f>
      </c>
      <c r="Q1342" s="175" t="str">
        <v>KEDW 030755Z AUTO 15006KT 10SM CLR 18/06 A2986 RMK AO2 SLP090 T01770056 403250105 $</v>
      </c>
    </row>
    <row r="1343" hidden="0">
      <c r="A1343" s="150" t="str">
        <v>2026-05-03 08:00 UTC</v>
      </c>
      <c r="B1343" s="155" t="str">
        <v>2026-05-03 08:55 UTC</v>
      </c>
      <c r="C1343" s="155" t="str">
        <v>2026-05-03 01:55 PDT</v>
      </c>
      <c r="D1343" s="155" t="str">
        <v>2026-05-03</v>
      </c>
      <c r="E1343" s="155" t="str">
        <v>May</v>
      </c>
      <c r="F1343" s="154" t="str">
        <v>Accepted</v>
      </c>
      <c r="G1343" s="155" t="str">
        <v>230</v>
      </c>
      <c r="H1343" s="153" t="n">
        <v>230</v>
      </c>
      <c r="I1343" s="155" t="str">
        <v>SW</v>
      </c>
      <c r="J1343" s="153" t="n">
        <v>50</v>
      </c>
      <c r="K1343" s="155" t="str">
        <v>NE</v>
      </c>
      <c r="L1343" s="153" t="n">
        <v>5</v>
      </c>
      <c r="M1343" s="153" t="n">
        <f>IF(F1343="Accepted",L1343*1.150779448,"")</f>
        <v>5.75389724</v>
      </c>
      <c r="N1343" s="163"/>
      <c r="O1343" s="163"/>
      <c r="P1343" s="163" t="str">
        <f>IF(F1343&lt;&gt;"Accepted","",IF(AND(N1343="",O1343=""),"",MAX(N1343,O1343)*1.150779448))</f>
      </c>
      <c r="Q1343" s="175" t="str">
        <v>KEDW 030855Z AUTO 23005KT 10SM FEW110 16/06 A2986 RMK AO2 SLP091 T01620060 50003 $</v>
      </c>
    </row>
    <row r="1344" hidden="0">
      <c r="A1344" s="150" t="str">
        <v>2026-05-03 09:00 UTC</v>
      </c>
      <c r="B1344" s="155" t="str">
        <v>2026-05-03 09:55 UTC</v>
      </c>
      <c r="C1344" s="155" t="str">
        <v>2026-05-03 02:55 PDT</v>
      </c>
      <c r="D1344" s="155" t="str">
        <v>2026-05-03</v>
      </c>
      <c r="E1344" s="155" t="str">
        <v>May</v>
      </c>
      <c r="F1344" s="154" t="str">
        <v>Accepted</v>
      </c>
      <c r="G1344" s="155" t="str">
        <v>180</v>
      </c>
      <c r="H1344" s="153" t="n">
        <v>180</v>
      </c>
      <c r="I1344" s="155" t="str">
        <v>S</v>
      </c>
      <c r="J1344" s="153" t="n">
        <v>0</v>
      </c>
      <c r="K1344" s="155" t="str">
        <v>N</v>
      </c>
      <c r="L1344" s="153" t="n">
        <v>4</v>
      </c>
      <c r="M1344" s="153" t="n">
        <f>IF(F1344="Accepted",L1344*1.150779448,"")</f>
        <v>4.603117792</v>
      </c>
      <c r="N1344" s="163"/>
      <c r="O1344" s="163"/>
      <c r="P1344" s="163" t="str">
        <f>IF(F1344&lt;&gt;"Accepted","",IF(AND(N1344="",O1344=""),"",MAX(N1344,O1344)*1.150779448))</f>
      </c>
      <c r="Q1344" s="175" t="str">
        <v>KEDW 030955Z AUTO 18004KT 10SM CLR 13/06 A2986 RMK AO2 SLP092 T01340055 $</v>
      </c>
    </row>
    <row r="1345" hidden="0">
      <c r="A1345" s="150" t="str">
        <v>2026-05-03 10:00 UTC</v>
      </c>
      <c r="B1345" s="155" t="str">
        <v>2026-05-03 10:55 UTC</v>
      </c>
      <c r="C1345" s="155" t="str">
        <v>2026-05-03 03:55 PDT</v>
      </c>
      <c r="D1345" s="155" t="str">
        <v>2026-05-03</v>
      </c>
      <c r="E1345" s="155" t="str">
        <v>May</v>
      </c>
      <c r="F1345" s="154" t="str">
        <v>Accepted</v>
      </c>
      <c r="G1345" s="155" t="str">
        <v>000</v>
      </c>
      <c r="H1345" s="153" t="n">
        <v>0</v>
      </c>
      <c r="I1345" s="155" t="str">
        <v>Calm</v>
      </c>
      <c r="J1345" s="153" t="n">
        <v>180</v>
      </c>
      <c r="K1345" s="155" t="str">
        <v>Calm</v>
      </c>
      <c r="L1345" s="153" t="n">
        <v>0</v>
      </c>
      <c r="M1345" s="153" t="n">
        <f>IF(F1345="Accepted",L1345*1.150779448,"")</f>
        <v>0</v>
      </c>
      <c r="N1345" s="163"/>
      <c r="O1345" s="163"/>
      <c r="P1345" s="163" t="str">
        <f>IF(F1345&lt;&gt;"Accepted","",IF(AND(N1345="",O1345=""),"",MAX(N1345,O1345)*1.150779448))</f>
      </c>
      <c r="Q1345" s="175" t="str">
        <v>KEDW 031055Z AUTO 00000KT 10SM CLR 14/05 A2984 RMK AO2 SLP084 T01400046 $</v>
      </c>
    </row>
    <row r="1346" hidden="0">
      <c r="A1346" s="150" t="str">
        <v>2026-05-03 11:00 UTC</v>
      </c>
      <c r="B1346" s="155" t="str">
        <v>2026-05-03 11:55 UTC</v>
      </c>
      <c r="C1346" s="155" t="str">
        <v>2026-05-03 04:55 PDT</v>
      </c>
      <c r="D1346" s="155" t="str">
        <v>2026-05-03</v>
      </c>
      <c r="E1346" s="155" t="str">
        <v>May</v>
      </c>
      <c r="F1346" s="154" t="str">
        <v>Accepted</v>
      </c>
      <c r="G1346" s="155" t="str">
        <v>130</v>
      </c>
      <c r="H1346" s="153" t="n">
        <v>130</v>
      </c>
      <c r="I1346" s="155" t="str">
        <v>SE</v>
      </c>
      <c r="J1346" s="153" t="n">
        <v>310</v>
      </c>
      <c r="K1346" s="155" t="str">
        <v>NW</v>
      </c>
      <c r="L1346" s="153" t="n">
        <v>6</v>
      </c>
      <c r="M1346" s="153" t="n">
        <f>IF(F1346="Accepted",L1346*1.150779448,"")</f>
        <v>6.904676688</v>
      </c>
      <c r="N1346" s="163"/>
      <c r="O1346" s="163"/>
      <c r="P1346" s="163" t="str">
        <f>IF(F1346&lt;&gt;"Accepted","",IF(AND(N1346="",O1346=""),"",MAX(N1346,O1346)*1.150779448))</f>
      </c>
      <c r="Q1346" s="175" t="str">
        <v>KEDW 031155Z AUTO 13006KT 10SM CLR 12/05 A2984 RMK AO2 SLP086 T01230050 10204 20123 58004 $</v>
      </c>
    </row>
    <row r="1347" hidden="0">
      <c r="A1347" s="150" t="str">
        <v>2026-05-03 12:00 UTC</v>
      </c>
      <c r="B1347" s="155" t="str">
        <v>2026-05-03 12:55 UTC</v>
      </c>
      <c r="C1347" s="155" t="str">
        <v>2026-05-03 05:55 PDT</v>
      </c>
      <c r="D1347" s="155" t="str">
        <v>2026-05-03</v>
      </c>
      <c r="E1347" s="155" t="str">
        <v>May</v>
      </c>
      <c r="F1347" s="154" t="str">
        <v>Accepted</v>
      </c>
      <c r="G1347" s="155" t="str">
        <v>170</v>
      </c>
      <c r="H1347" s="153" t="n">
        <v>170</v>
      </c>
      <c r="I1347" s="155" t="str">
        <v>S</v>
      </c>
      <c r="J1347" s="153" t="n">
        <v>350</v>
      </c>
      <c r="K1347" s="155" t="str">
        <v>N</v>
      </c>
      <c r="L1347" s="153" t="n">
        <v>6</v>
      </c>
      <c r="M1347" s="153" t="n">
        <f>IF(F1347="Accepted",L1347*1.150779448,"")</f>
        <v>6.904676688</v>
      </c>
      <c r="N1347" s="163"/>
      <c r="O1347" s="163"/>
      <c r="P1347" s="163" t="str">
        <f>IF(F1347&lt;&gt;"Accepted","",IF(AND(N1347="",O1347=""),"",MAX(N1347,O1347)*1.150779448))</f>
      </c>
      <c r="Q1347" s="175" t="str">
        <v>KEDW 031255Z AUTO 17006KT 10SM CLR 11/05 A2984 RMK AO2 SLP087 T01070048 $</v>
      </c>
    </row>
    <row r="1348" hidden="0">
      <c r="A1348" s="150" t="str">
        <v>2026-05-03 13:00 UTC</v>
      </c>
      <c r="B1348" s="155" t="str">
        <v>2026-05-03 13:55 UTC</v>
      </c>
      <c r="C1348" s="155" t="str">
        <v>2026-05-03 06:55 PDT</v>
      </c>
      <c r="D1348" s="155" t="str">
        <v>2026-05-03</v>
      </c>
      <c r="E1348" s="155" t="str">
        <v>May</v>
      </c>
      <c r="F1348" s="154" t="str">
        <v>Accepted</v>
      </c>
      <c r="G1348" s="155" t="str">
        <v>180</v>
      </c>
      <c r="H1348" s="153" t="n">
        <v>180</v>
      </c>
      <c r="I1348" s="155" t="str">
        <v>S</v>
      </c>
      <c r="J1348" s="153" t="n">
        <v>0</v>
      </c>
      <c r="K1348" s="155" t="str">
        <v>N</v>
      </c>
      <c r="L1348" s="153" t="n">
        <v>6</v>
      </c>
      <c r="M1348" s="153" t="n">
        <f>IF(F1348="Accepted",L1348*1.150779448,"")</f>
        <v>6.904676688</v>
      </c>
      <c r="N1348" s="163"/>
      <c r="O1348" s="163"/>
      <c r="P1348" s="163" t="str">
        <f>IF(F1348&lt;&gt;"Accepted","",IF(AND(N1348="",O1348=""),"",MAX(N1348,O1348)*1.150779448))</f>
      </c>
      <c r="Q1348" s="175" t="str">
        <v>KEDW 031355Z AUTO 18006KT 10SM CLR 13/02 A2985 RMK AO2 SLP091 T01250024 $</v>
      </c>
    </row>
    <row r="1349" hidden="0">
      <c r="A1349" s="150" t="str">
        <v>2026-05-03 14:00 UTC</v>
      </c>
      <c r="B1349" s="155" t="str">
        <v>2026-05-03 14:55 UTC</v>
      </c>
      <c r="C1349" s="155" t="str">
        <v>2026-05-03 07:55 PDT</v>
      </c>
      <c r="D1349" s="155" t="str">
        <v>2026-05-03</v>
      </c>
      <c r="E1349" s="155" t="str">
        <v>May</v>
      </c>
      <c r="F1349" s="154" t="str">
        <v>Accepted</v>
      </c>
      <c r="G1349" s="155" t="str">
        <v>200</v>
      </c>
      <c r="H1349" s="153" t="n">
        <v>200</v>
      </c>
      <c r="I1349" s="155" t="str">
        <v>S</v>
      </c>
      <c r="J1349" s="153" t="n">
        <v>20</v>
      </c>
      <c r="K1349" s="155" t="str">
        <v>N</v>
      </c>
      <c r="L1349" s="153" t="n">
        <v>6</v>
      </c>
      <c r="M1349" s="153" t="n">
        <f>IF(F1349="Accepted",L1349*1.150779448,"")</f>
        <v>6.904676688</v>
      </c>
      <c r="N1349" s="163"/>
      <c r="O1349" s="163"/>
      <c r="P1349" s="163" t="str">
        <f>IF(F1349&lt;&gt;"Accepted","",IF(AND(N1349="",O1349=""),"",MAX(N1349,O1349)*1.150779448))</f>
      </c>
      <c r="Q1349" s="175" t="str">
        <v>KEDW 031455Z AUTO 20006KT 10SM CLR 16/06 A2986 RMK AO2 SLP094 T01600064 53004 $</v>
      </c>
    </row>
    <row r="1350" hidden="0">
      <c r="A1350" s="150" t="str">
        <v>2026-05-03 15:00 UTC</v>
      </c>
      <c r="B1350" s="155" t="str">
        <v>2026-05-03 15:55 UTC</v>
      </c>
      <c r="C1350" s="155" t="str">
        <v>2026-05-03 08:55 PDT</v>
      </c>
      <c r="D1350" s="155" t="str">
        <v>2026-05-03</v>
      </c>
      <c r="E1350" s="155" t="str">
        <v>May</v>
      </c>
      <c r="F1350" s="154" t="str">
        <v>Accepted</v>
      </c>
      <c r="G1350" s="155" t="str">
        <v>230</v>
      </c>
      <c r="H1350" s="153" t="n">
        <v>230</v>
      </c>
      <c r="I1350" s="155" t="str">
        <v>SW</v>
      </c>
      <c r="J1350" s="153" t="n">
        <v>50</v>
      </c>
      <c r="K1350" s="155" t="str">
        <v>NE</v>
      </c>
      <c r="L1350" s="153" t="n">
        <v>8</v>
      </c>
      <c r="M1350" s="153" t="n">
        <f>IF(F1350="Accepted",L1350*1.150779448,"")</f>
        <v>9.206235584</v>
      </c>
      <c r="N1350" s="163"/>
      <c r="O1350" s="163"/>
      <c r="P1350" s="163" t="str">
        <f>IF(F1350&lt;&gt;"Accepted","",IF(AND(N1350="",O1350=""),"",MAX(N1350,O1350)*1.150779448))</f>
      </c>
      <c r="Q1350" s="175" t="str">
        <v>KEDW 031555Z AUTO 23008KT 10SM CLR 20/03 A2985 RMK AO2 SLP088 T01980031 $</v>
      </c>
    </row>
    <row r="1351" hidden="0">
      <c r="A1351" s="150" t="str">
        <v>2026-05-03 16:00 UTC</v>
      </c>
      <c r="B1351" s="155" t="str">
        <v>2026-05-03 16:55 UTC</v>
      </c>
      <c r="C1351" s="155" t="str">
        <v>2026-05-03 09:55 PDT</v>
      </c>
      <c r="D1351" s="155" t="str">
        <v>2026-05-03</v>
      </c>
      <c r="E1351" s="155" t="str">
        <v>May</v>
      </c>
      <c r="F1351" s="154" t="str">
        <v>Accepted</v>
      </c>
      <c r="G1351" s="155" t="str">
        <v>230</v>
      </c>
      <c r="H1351" s="153" t="n">
        <v>230</v>
      </c>
      <c r="I1351" s="155" t="str">
        <v>SW</v>
      </c>
      <c r="J1351" s="153" t="n">
        <v>50</v>
      </c>
      <c r="K1351" s="155" t="str">
        <v>NE</v>
      </c>
      <c r="L1351" s="153" t="n">
        <v>8</v>
      </c>
      <c r="M1351" s="153" t="n">
        <f>IF(F1351="Accepted",L1351*1.150779448,"")</f>
        <v>9.206235584</v>
      </c>
      <c r="N1351" s="163"/>
      <c r="O1351" s="163"/>
      <c r="P1351" s="163" t="str">
        <f>IF(F1351&lt;&gt;"Accepted","",IF(AND(N1351="",O1351=""),"",MAX(N1351,O1351)*1.150779448))</f>
      </c>
      <c r="Q1351" s="175" t="str">
        <v>KEDW 031655Z 23008KT 50SM CLR 22/04 A2985 RMK AO2A SLP088 T02200036</v>
      </c>
    </row>
    <row r="1352" hidden="0">
      <c r="A1352" s="150" t="str">
        <v>2026-05-03 17:00 UTC</v>
      </c>
      <c r="B1352" s="155" t="str">
        <v>2026-05-03 17:55 UTC</v>
      </c>
      <c r="C1352" s="155" t="str">
        <v>2026-05-03 10:55 PDT</v>
      </c>
      <c r="D1352" s="155" t="str">
        <v>2026-05-03</v>
      </c>
      <c r="E1352" s="155" t="str">
        <v>May</v>
      </c>
      <c r="F1352" s="154" t="str">
        <v>Accepted</v>
      </c>
      <c r="G1352" s="155" t="str">
        <v>250</v>
      </c>
      <c r="H1352" s="153" t="n">
        <v>250</v>
      </c>
      <c r="I1352" s="155" t="str">
        <v>W</v>
      </c>
      <c r="J1352" s="153" t="n">
        <v>70</v>
      </c>
      <c r="K1352" s="155" t="str">
        <v>E</v>
      </c>
      <c r="L1352" s="153" t="n">
        <v>16</v>
      </c>
      <c r="M1352" s="153" t="n">
        <f>IF(F1352="Accepted",L1352*1.150779448,"")</f>
        <v>18.412471168</v>
      </c>
      <c r="N1352" s="163"/>
      <c r="O1352" s="163"/>
      <c r="P1352" s="163" t="str">
        <f>IF(F1352&lt;&gt;"Accepted","",IF(AND(N1352="",O1352=""),"",MAX(N1352,O1352)*1.150779448))</f>
      </c>
      <c r="Q1352" s="175" t="str">
        <v>KEDW 031755Z 25016KT 60SM CLR 22/06 A2986 RMK AO2A SLP093 T02230061 10225 20101 53000</v>
      </c>
    </row>
    <row r="1353" hidden="0">
      <c r="A1353" s="150" t="str">
        <v>2026-05-03 18:00 UTC</v>
      </c>
      <c r="B1353" s="155" t="str">
        <v>2026-05-03 18:55 UTC</v>
      </c>
      <c r="C1353" s="155" t="str">
        <v>2026-05-03 11:55 PDT</v>
      </c>
      <c r="D1353" s="155" t="str">
        <v>2026-05-03</v>
      </c>
      <c r="E1353" s="155" t="str">
        <v>May</v>
      </c>
      <c r="F1353" s="154" t="str">
        <v>Accepted</v>
      </c>
      <c r="G1353" s="155" t="str">
        <v>250</v>
      </c>
      <c r="H1353" s="153" t="n">
        <v>250</v>
      </c>
      <c r="I1353" s="155" t="str">
        <v>W</v>
      </c>
      <c r="J1353" s="153" t="n">
        <v>70</v>
      </c>
      <c r="K1353" s="155" t="str">
        <v>E</v>
      </c>
      <c r="L1353" s="153" t="n">
        <v>12</v>
      </c>
      <c r="M1353" s="153" t="n">
        <f>IF(F1353="Accepted",L1353*1.150779448,"")</f>
        <v>13.809353376</v>
      </c>
      <c r="N1353" s="153" t="n">
        <v>19</v>
      </c>
      <c r="O1353" s="163"/>
      <c r="P1353" s="153" t="n">
        <f>IF(F1353&lt;&gt;"Accepted","",IF(AND(N1353="",O1353=""),"",MAX(N1353,O1353)*1.150779448))</f>
        <v>21.864809512</v>
      </c>
      <c r="Q1353" s="175" t="str">
        <v>KEDW 031855Z 25012G19KT 60SM FEW120 23/06 A2984 RMK AO2A SLP086 T02260064</v>
      </c>
    </row>
    <row r="1354" hidden="0">
      <c r="A1354" s="150" t="str">
        <v>2026-05-03 19:00 UTC</v>
      </c>
      <c r="B1354" s="155" t="str">
        <v>2026-05-03 19:55 UTC</v>
      </c>
      <c r="C1354" s="155" t="str">
        <v>2026-05-03 12:55 PDT</v>
      </c>
      <c r="D1354" s="155" t="str">
        <v>2026-05-03</v>
      </c>
      <c r="E1354" s="155" t="str">
        <v>May</v>
      </c>
      <c r="F1354" s="154" t="str">
        <v>Accepted</v>
      </c>
      <c r="G1354" s="155" t="str">
        <v>260</v>
      </c>
      <c r="H1354" s="153" t="n">
        <v>260</v>
      </c>
      <c r="I1354" s="155" t="str">
        <v>W</v>
      </c>
      <c r="J1354" s="153" t="n">
        <v>80</v>
      </c>
      <c r="K1354" s="155" t="str">
        <v>E</v>
      </c>
      <c r="L1354" s="153" t="n">
        <v>13</v>
      </c>
      <c r="M1354" s="153" t="n">
        <f>IF(F1354="Accepted",L1354*1.150779448,"")</f>
        <v>14.960132824</v>
      </c>
      <c r="N1354" s="153" t="n">
        <v>18</v>
      </c>
      <c r="O1354" s="163"/>
      <c r="P1354" s="153" t="n">
        <f>IF(F1354&lt;&gt;"Accepted","",IF(AND(N1354="",O1354=""),"",MAX(N1354,O1354)*1.150779448))</f>
        <v>20.714030064</v>
      </c>
      <c r="Q1354" s="175" t="str">
        <v>KEDW 031955Z 26013G18KT 50SM FEW120 24/05 A2982 RMK AO2A SLP079 T02370051</v>
      </c>
    </row>
    <row r="1355" hidden="0">
      <c r="A1355" s="150" t="str">
        <v>2026-05-03 20:00 UTC</v>
      </c>
      <c r="B1355" s="155" t="str">
        <v>2026-05-03 20:55 UTC</v>
      </c>
      <c r="C1355" s="155" t="str">
        <v>2026-05-03 13:55 PDT</v>
      </c>
      <c r="D1355" s="155" t="str">
        <v>2026-05-03</v>
      </c>
      <c r="E1355" s="155" t="str">
        <v>May</v>
      </c>
      <c r="F1355" s="154" t="str">
        <v>Accepted</v>
      </c>
      <c r="G1355" s="155" t="str">
        <v>250</v>
      </c>
      <c r="H1355" s="153" t="n">
        <v>250</v>
      </c>
      <c r="I1355" s="155" t="str">
        <v>W</v>
      </c>
      <c r="J1355" s="153" t="n">
        <v>70</v>
      </c>
      <c r="K1355" s="155" t="str">
        <v>E</v>
      </c>
      <c r="L1355" s="153" t="n">
        <v>21</v>
      </c>
      <c r="M1355" s="153" t="n">
        <f>IF(F1355="Accepted",L1355*1.150779448,"")</f>
        <v>24.166368408</v>
      </c>
      <c r="N1355" s="153" t="n">
        <v>26</v>
      </c>
      <c r="O1355" s="153" t="n">
        <v>26</v>
      </c>
      <c r="P1355" s="153" t="n">
        <f>IF(F1355&lt;&gt;"Accepted","",IF(AND(N1355="",O1355=""),"",MAX(N1355,O1355)*1.150779448))</f>
        <v>29.920265648</v>
      </c>
      <c r="Q1355" s="175" t="str">
        <v>KEDW 032055Z 25021G26KT 50SM FEW080 24/06 A2980 RMK AO2A PK WND 25026/45 SLP074 T02380056 57019</v>
      </c>
    </row>
    <row r="1356" hidden="0">
      <c r="A1356" s="150" t="str">
        <v>2026-05-03 21:00 UTC</v>
      </c>
      <c r="B1356" s="155" t="str">
        <v>2026-05-03 21:55 UTC</v>
      </c>
      <c r="C1356" s="155" t="str">
        <v>2026-05-03 14:55 PDT</v>
      </c>
      <c r="D1356" s="155" t="str">
        <v>2026-05-03</v>
      </c>
      <c r="E1356" s="155" t="str">
        <v>May</v>
      </c>
      <c r="F1356" s="154" t="str">
        <v>Accepted</v>
      </c>
      <c r="G1356" s="155" t="str">
        <v>240</v>
      </c>
      <c r="H1356" s="153" t="n">
        <v>240</v>
      </c>
      <c r="I1356" s="155" t="str">
        <v>SW</v>
      </c>
      <c r="J1356" s="153" t="n">
        <v>60</v>
      </c>
      <c r="K1356" s="155" t="str">
        <v>NE</v>
      </c>
      <c r="L1356" s="153" t="n">
        <v>24</v>
      </c>
      <c r="M1356" s="153" t="n">
        <f>IF(F1356="Accepted",L1356*1.150779448,"")</f>
        <v>27.618706752</v>
      </c>
      <c r="N1356" s="153" t="n">
        <v>28</v>
      </c>
      <c r="O1356" s="153" t="n">
        <v>31</v>
      </c>
      <c r="P1356" s="153" t="n">
        <f>IF(F1356&lt;&gt;"Accepted","",IF(AND(N1356="",O1356=""),"",MAX(N1356,O1356)*1.150779448))</f>
        <v>35.674162888</v>
      </c>
      <c r="Q1356" s="175" t="str">
        <v>KEDW 032155Z AUTO 24024G28KT 10SM CLR 22/06 A2979 RMK AO2 PK WND 24031/31 SLP073 T02210063 $</v>
      </c>
    </row>
    <row r="1357" hidden="0">
      <c r="A1357" s="150" t="str">
        <v>2026-05-03 22:00 UTC</v>
      </c>
      <c r="B1357" s="155" t="str">
        <v>2026-05-03 22:55 UTC</v>
      </c>
      <c r="C1357" s="155" t="str">
        <v>2026-05-03 15:55 PDT</v>
      </c>
      <c r="D1357" s="155" t="str">
        <v>2026-05-03</v>
      </c>
      <c r="E1357" s="155" t="str">
        <v>May</v>
      </c>
      <c r="F1357" s="154" t="str">
        <v>Accepted</v>
      </c>
      <c r="G1357" s="155" t="str">
        <v>240</v>
      </c>
      <c r="H1357" s="153" t="n">
        <v>240</v>
      </c>
      <c r="I1357" s="155" t="str">
        <v>SW</v>
      </c>
      <c r="J1357" s="153" t="n">
        <v>60</v>
      </c>
      <c r="K1357" s="155" t="str">
        <v>NE</v>
      </c>
      <c r="L1357" s="153" t="n">
        <v>27</v>
      </c>
      <c r="M1357" s="153" t="n">
        <f>IF(F1357="Accepted",L1357*1.150779448,"")</f>
        <v>31.071045096</v>
      </c>
      <c r="N1357" s="153" t="n">
        <v>36</v>
      </c>
      <c r="O1357" s="153" t="n">
        <v>38</v>
      </c>
      <c r="P1357" s="153" t="n">
        <f>IF(F1357&lt;&gt;"Accepted","",IF(AND(N1357="",O1357=""),"",MAX(N1357,O1357)*1.150779448))</f>
        <v>43.729619024</v>
      </c>
      <c r="Q1357" s="175" t="str">
        <v>KEDW 032255Z AUTO 24027G36KT 10SM CLR 21/07 A2976 RMK AO2 PK WND 25038/45 SLP063 T02060069 $</v>
      </c>
    </row>
    <row r="1358" hidden="0">
      <c r="A1358" s="150" t="str">
        <v>2026-05-03 23:00 UTC</v>
      </c>
      <c r="B1358" s="155" t="str">
        <v>2026-05-03 23:55 UTC</v>
      </c>
      <c r="C1358" s="155" t="str">
        <v>2026-05-03 16:55 PDT</v>
      </c>
      <c r="D1358" s="155" t="str">
        <v>2026-05-03</v>
      </c>
      <c r="E1358" s="155" t="str">
        <v>May</v>
      </c>
      <c r="F1358" s="154" t="str">
        <v>Accepted</v>
      </c>
      <c r="G1358" s="155" t="str">
        <v>240</v>
      </c>
      <c r="H1358" s="153" t="n">
        <v>240</v>
      </c>
      <c r="I1358" s="155" t="str">
        <v>SW</v>
      </c>
      <c r="J1358" s="153" t="n">
        <v>60</v>
      </c>
      <c r="K1358" s="155" t="str">
        <v>NE</v>
      </c>
      <c r="L1358" s="153" t="n">
        <v>28</v>
      </c>
      <c r="M1358" s="153" t="n">
        <f>IF(F1358="Accepted",L1358*1.150779448,"")</f>
        <v>32.221824544</v>
      </c>
      <c r="N1358" s="153" t="n">
        <v>34</v>
      </c>
      <c r="O1358" s="153" t="n">
        <v>39</v>
      </c>
      <c r="P1358" s="153" t="n">
        <f>IF(F1358&lt;&gt;"Accepted","",IF(AND(N1358="",O1358=""),"",MAX(N1358,O1358)*1.150779448))</f>
        <v>44.880398471999996</v>
      </c>
      <c r="Q1358" s="175" t="str">
        <v>KEDW 032355Z AUTO 24028G34KT 10SM CLR 20/05 A2976 RMK AO2 PK WND 24039/08 SLP066 T02010046 10244 20195 56011 $</v>
      </c>
    </row>
    <row r="1359" hidden="0">
      <c r="A1359" s="150" t="str">
        <v>2026-05-04 00:00 UTC</v>
      </c>
      <c r="B1359" s="155" t="str">
        <v>2026-05-04 00:55 UTC</v>
      </c>
      <c r="C1359" s="155" t="str">
        <v>2026-05-03 17:55 PDT</v>
      </c>
      <c r="D1359" s="155" t="str">
        <v>2026-05-03</v>
      </c>
      <c r="E1359" s="155" t="str">
        <v>May</v>
      </c>
      <c r="F1359" s="154" t="str">
        <v>Accepted</v>
      </c>
      <c r="G1359" s="155" t="str">
        <v>240</v>
      </c>
      <c r="H1359" s="153" t="n">
        <v>240</v>
      </c>
      <c r="I1359" s="155" t="str">
        <v>SW</v>
      </c>
      <c r="J1359" s="153" t="n">
        <v>60</v>
      </c>
      <c r="K1359" s="155" t="str">
        <v>NE</v>
      </c>
      <c r="L1359" s="153" t="n">
        <v>25</v>
      </c>
      <c r="M1359" s="153" t="n">
        <f>IF(F1359="Accepted",L1359*1.150779448,"")</f>
        <v>28.7694862</v>
      </c>
      <c r="N1359" s="153" t="n">
        <v>33</v>
      </c>
      <c r="O1359" s="153" t="n">
        <v>34</v>
      </c>
      <c r="P1359" s="153" t="n">
        <f>IF(F1359&lt;&gt;"Accepted","",IF(AND(N1359="",O1359=""),"",MAX(N1359,O1359)*1.150779448))</f>
        <v>39.126501232</v>
      </c>
      <c r="Q1359" s="175" t="str">
        <v>KEDW 040055Z AUTO 24025G33KT 10SM CLR 19/04 A2977 RMK AO2 PK WND 24034/2358 SLP071 T01900044 $</v>
      </c>
    </row>
    <row r="1360" hidden="0">
      <c r="A1360" s="150" t="str">
        <v>2026-05-04 01:00 UTC</v>
      </c>
      <c r="B1360" s="155" t="str">
        <v>2026-05-04 01:55 UTC</v>
      </c>
      <c r="C1360" s="155" t="str">
        <v>2026-05-03 18:55 PDT</v>
      </c>
      <c r="D1360" s="155" t="str">
        <v>2026-05-03</v>
      </c>
      <c r="E1360" s="155" t="str">
        <v>May</v>
      </c>
      <c r="F1360" s="154" t="str">
        <v>Accepted</v>
      </c>
      <c r="G1360" s="155" t="str">
        <v>240</v>
      </c>
      <c r="H1360" s="153" t="n">
        <v>240</v>
      </c>
      <c r="I1360" s="155" t="str">
        <v>SW</v>
      </c>
      <c r="J1360" s="153" t="n">
        <v>60</v>
      </c>
      <c r="K1360" s="155" t="str">
        <v>NE</v>
      </c>
      <c r="L1360" s="153" t="n">
        <v>27</v>
      </c>
      <c r="M1360" s="153" t="n">
        <f>IF(F1360="Accepted",L1360*1.150779448,"")</f>
        <v>31.071045096</v>
      </c>
      <c r="N1360" s="153" t="n">
        <v>33</v>
      </c>
      <c r="O1360" s="153" t="n">
        <v>33</v>
      </c>
      <c r="P1360" s="153" t="n">
        <f>IF(F1360&lt;&gt;"Accepted","",IF(AND(N1360="",O1360=""),"",MAX(N1360,O1360)*1.150779448))</f>
        <v>37.975721784</v>
      </c>
      <c r="Q1360" s="175" t="str">
        <v>KEDW 040155Z AUTO 24027G33KT 10SM CLR 17/05 A2978 RMK AO2 PK WND 24033/52 SLP074 T01660052 $</v>
      </c>
    </row>
    <row r="1361" hidden="0">
      <c r="A1361" s="150" t="str">
        <v>2026-05-04 02:00 UTC</v>
      </c>
      <c r="B1361" s="155" t="str">
        <v>2026-05-04 02:55 UTC</v>
      </c>
      <c r="C1361" s="155" t="str">
        <v>2026-05-03 19:55 PDT</v>
      </c>
      <c r="D1361" s="155" t="str">
        <v>2026-05-03</v>
      </c>
      <c r="E1361" s="155" t="str">
        <v>May</v>
      </c>
      <c r="F1361" s="154" t="str">
        <v>Accepted</v>
      </c>
      <c r="G1361" s="155" t="str">
        <v>230</v>
      </c>
      <c r="H1361" s="153" t="n">
        <v>230</v>
      </c>
      <c r="I1361" s="155" t="str">
        <v>SW</v>
      </c>
      <c r="J1361" s="153" t="n">
        <v>50</v>
      </c>
      <c r="K1361" s="155" t="str">
        <v>NE</v>
      </c>
      <c r="L1361" s="153" t="n">
        <v>22</v>
      </c>
      <c r="M1361" s="153" t="n">
        <f>IF(F1361="Accepted",L1361*1.150779448,"")</f>
        <v>25.317147856</v>
      </c>
      <c r="N1361" s="153" t="n">
        <v>30</v>
      </c>
      <c r="O1361" s="153" t="n">
        <v>36</v>
      </c>
      <c r="P1361" s="153" t="n">
        <f>IF(F1361&lt;&gt;"Accepted","",IF(AND(N1361="",O1361=""),"",MAX(N1361,O1361)*1.150779448))</f>
        <v>41.428060128</v>
      </c>
      <c r="Q1361" s="175" t="str">
        <v>KEDW 040255Z AUTO 23022G30KT 10SM CLR 15/06 A2981 RMK AO2 PK WND 23036/20 SLP083 T01460057 53014 $</v>
      </c>
    </row>
    <row r="1362" hidden="0">
      <c r="A1362" s="150" t="str">
        <v>2026-05-04 03:00 UTC</v>
      </c>
      <c r="B1362" s="155" t="str">
        <v>2026-05-04 03:55 UTC</v>
      </c>
      <c r="C1362" s="155" t="str">
        <v>2026-05-03 20:55 PDT</v>
      </c>
      <c r="D1362" s="155" t="str">
        <v>2026-05-03</v>
      </c>
      <c r="E1362" s="155" t="str">
        <v>May</v>
      </c>
      <c r="F1362" s="154" t="str">
        <v>Accepted</v>
      </c>
      <c r="G1362" s="155" t="str">
        <v>220</v>
      </c>
      <c r="H1362" s="153" t="n">
        <v>220</v>
      </c>
      <c r="I1362" s="155" t="str">
        <v>SW</v>
      </c>
      <c r="J1362" s="153" t="n">
        <v>40</v>
      </c>
      <c r="K1362" s="155" t="str">
        <v>NE</v>
      </c>
      <c r="L1362" s="153" t="n">
        <v>18</v>
      </c>
      <c r="M1362" s="153" t="n">
        <f>IF(F1362="Accepted",L1362*1.150779448,"")</f>
        <v>20.714030064</v>
      </c>
      <c r="N1362" s="153" t="n">
        <v>22</v>
      </c>
      <c r="O1362" s="153" t="n">
        <v>35</v>
      </c>
      <c r="P1362" s="153" t="n">
        <f>IF(F1362&lt;&gt;"Accepted","",IF(AND(N1362="",O1362=""),"",MAX(N1362,O1362)*1.150779448))</f>
        <v>40.27728068</v>
      </c>
      <c r="Q1362" s="175" t="str">
        <v>KEDW 040355Z AUTO 22018G22KT 10SM CLR 14/06 A2984 RMK AO2 PK WND 22035/00 SLP092 T01400056 $</v>
      </c>
    </row>
    <row r="1363" hidden="0">
      <c r="A1363" s="150" t="str">
        <v>2026-05-04 04:00 UTC</v>
      </c>
      <c r="B1363" s="155" t="str">
        <v>2026-05-04 04:55 UTC</v>
      </c>
      <c r="C1363" s="155" t="str">
        <v>2026-05-03 21:55 PDT</v>
      </c>
      <c r="D1363" s="155" t="str">
        <v>2026-05-03</v>
      </c>
      <c r="E1363" s="155" t="str">
        <v>May</v>
      </c>
      <c r="F1363" s="154" t="str">
        <v>Accepted</v>
      </c>
      <c r="G1363" s="155" t="str">
        <v>220</v>
      </c>
      <c r="H1363" s="153" t="n">
        <v>220</v>
      </c>
      <c r="I1363" s="155" t="str">
        <v>SW</v>
      </c>
      <c r="J1363" s="153" t="n">
        <v>40</v>
      </c>
      <c r="K1363" s="155" t="str">
        <v>NE</v>
      </c>
      <c r="L1363" s="153" t="n">
        <v>15</v>
      </c>
      <c r="M1363" s="153" t="n">
        <f>IF(F1363="Accepted",L1363*1.150779448,"")</f>
        <v>17.261691719999998</v>
      </c>
      <c r="N1363" s="163"/>
      <c r="O1363" s="163"/>
      <c r="P1363" s="163" t="str">
        <f>IF(F1363&lt;&gt;"Accepted","",IF(AND(N1363="",O1363=""),"",MAX(N1363,O1363)*1.150779448))</f>
      </c>
      <c r="Q1363" s="175" t="str">
        <v>KEDW 040455Z AUTO 22015KT 10SM CLR 14/05 A2985 RMK AO2 SLP094 T01360052 $</v>
      </c>
    </row>
    <row r="1364" hidden="0">
      <c r="A1364" s="150" t="str">
        <v>2026-05-04 05:00 UTC</v>
      </c>
      <c r="B1364" s="155" t="str">
        <v>2026-05-04 05:55 UTC</v>
      </c>
      <c r="C1364" s="155" t="str">
        <v>2026-05-03 22:55 PDT</v>
      </c>
      <c r="D1364" s="155" t="str">
        <v>2026-05-03</v>
      </c>
      <c r="E1364" s="155" t="str">
        <v>May</v>
      </c>
      <c r="F1364" s="154" t="str">
        <v>Accepted</v>
      </c>
      <c r="G1364" s="155" t="str">
        <v>230</v>
      </c>
      <c r="H1364" s="153" t="n">
        <v>230</v>
      </c>
      <c r="I1364" s="155" t="str">
        <v>SW</v>
      </c>
      <c r="J1364" s="153" t="n">
        <v>50</v>
      </c>
      <c r="K1364" s="155" t="str">
        <v>NE</v>
      </c>
      <c r="L1364" s="153" t="n">
        <v>19</v>
      </c>
      <c r="M1364" s="153" t="n">
        <f>IF(F1364="Accepted",L1364*1.150779448,"")</f>
        <v>21.864809512</v>
      </c>
      <c r="N1364" s="153" t="n">
        <v>24</v>
      </c>
      <c r="O1364" s="163"/>
      <c r="P1364" s="153" t="n">
        <f>IF(F1364&lt;&gt;"Accepted","",IF(AND(N1364="",O1364=""),"",MAX(N1364,O1364)*1.150779448))</f>
        <v>27.618706752</v>
      </c>
      <c r="Q1364" s="175" t="str">
        <v>KEDW 040555Z AUTO 23019G24KT 10SM CLR 13/05 A2986 RMK AO2 SLP097 T01260053 10202 20126 51015 $</v>
      </c>
    </row>
    <row r="1365" hidden="0">
      <c r="A1365" s="150" t="str">
        <v>2026-05-04 06:00 UTC</v>
      </c>
      <c r="B1365" s="155" t="str">
        <v>2026-05-04 06:55 UTC</v>
      </c>
      <c r="C1365" s="155" t="str">
        <v>2026-05-03 23:55 PDT</v>
      </c>
      <c r="D1365" s="155" t="str">
        <v>2026-05-03</v>
      </c>
      <c r="E1365" s="155" t="str">
        <v>May</v>
      </c>
      <c r="F1365" s="154" t="str">
        <v>Accepted</v>
      </c>
      <c r="G1365" s="155" t="str">
        <v>220</v>
      </c>
      <c r="H1365" s="153" t="n">
        <v>220</v>
      </c>
      <c r="I1365" s="155" t="str">
        <v>SW</v>
      </c>
      <c r="J1365" s="153" t="n">
        <v>40</v>
      </c>
      <c r="K1365" s="155" t="str">
        <v>NE</v>
      </c>
      <c r="L1365" s="153" t="n">
        <v>17</v>
      </c>
      <c r="M1365" s="153" t="n">
        <f>IF(F1365="Accepted",L1365*1.150779448,"")</f>
        <v>19.563250616</v>
      </c>
      <c r="N1365" s="163"/>
      <c r="O1365" s="163"/>
      <c r="P1365" s="163" t="str">
        <f>IF(F1365&lt;&gt;"Accepted","",IF(AND(N1365="",O1365=""),"",MAX(N1365,O1365)*1.150779448))</f>
      </c>
      <c r="Q1365" s="175" t="str">
        <v>KEDW 040655Z AUTO 22017KT 10SM CLR 12/06 A2987 RMK AO2 SLP102 T01210057 $</v>
      </c>
    </row>
    <row r="1366" hidden="0">
      <c r="A1366" s="150" t="str">
        <v>2026-05-04 07:00 UTC</v>
      </c>
      <c r="B1366" s="155" t="str">
        <v>2026-05-04 07:55 UTC</v>
      </c>
      <c r="C1366" s="155" t="str">
        <v>2026-05-04 00:55 PDT</v>
      </c>
      <c r="D1366" s="155" t="str">
        <v>2026-05-04</v>
      </c>
      <c r="E1366" s="155" t="str">
        <v>May</v>
      </c>
      <c r="F1366" s="154" t="str">
        <v>Accepted</v>
      </c>
      <c r="G1366" s="155" t="str">
        <v>220</v>
      </c>
      <c r="H1366" s="153" t="n">
        <v>220</v>
      </c>
      <c r="I1366" s="155" t="str">
        <v>SW</v>
      </c>
      <c r="J1366" s="153" t="n">
        <v>40</v>
      </c>
      <c r="K1366" s="155" t="str">
        <v>NE</v>
      </c>
      <c r="L1366" s="153" t="n">
        <v>15</v>
      </c>
      <c r="M1366" s="153" t="n">
        <f>IF(F1366="Accepted",L1366*1.150779448,"")</f>
        <v>17.261691719999998</v>
      </c>
      <c r="N1366" s="163"/>
      <c r="O1366" s="163"/>
      <c r="P1366" s="163" t="str">
        <f>IF(F1366&lt;&gt;"Accepted","",IF(AND(N1366="",O1366=""),"",MAX(N1366,O1366)*1.150779448))</f>
      </c>
      <c r="Q1366" s="175" t="str">
        <v>KEDW 040755Z AUTO 22015KT 10SM CLR 12/05 A2987 RMK AO2 SLP101 T01180054 402440101 $</v>
      </c>
    </row>
    <row r="1367" hidden="0">
      <c r="A1367" s="150" t="str">
        <v>2026-05-04 08:00 UTC</v>
      </c>
      <c r="B1367" s="155" t="str">
        <v>2026-05-04 08:55 UTC</v>
      </c>
      <c r="C1367" s="155" t="str">
        <v>2026-05-04 01:55 PDT</v>
      </c>
      <c r="D1367" s="155" t="str">
        <v>2026-05-04</v>
      </c>
      <c r="E1367" s="155" t="str">
        <v>May</v>
      </c>
      <c r="F1367" s="154" t="str">
        <v>Accepted</v>
      </c>
      <c r="G1367" s="155" t="str">
        <v>230</v>
      </c>
      <c r="H1367" s="153" t="n">
        <v>230</v>
      </c>
      <c r="I1367" s="155" t="str">
        <v>SW</v>
      </c>
      <c r="J1367" s="153" t="n">
        <v>50</v>
      </c>
      <c r="K1367" s="155" t="str">
        <v>NE</v>
      </c>
      <c r="L1367" s="153" t="n">
        <v>17</v>
      </c>
      <c r="M1367" s="153" t="n">
        <f>IF(F1367="Accepted",L1367*1.150779448,"")</f>
        <v>19.563250616</v>
      </c>
      <c r="N1367" s="163"/>
      <c r="O1367" s="163"/>
      <c r="P1367" s="163" t="str">
        <f>IF(F1367&lt;&gt;"Accepted","",IF(AND(N1367="",O1367=""),"",MAX(N1367,O1367)*1.150779448))</f>
      </c>
      <c r="Q1367" s="175" t="str">
        <v>KEDW 040855Z AUTO 23017KT 10SM CLR 12/06 A2988 RMK AO2 SLP104 T01150056 52006 $</v>
      </c>
    </row>
    <row r="1368" hidden="0">
      <c r="A1368" s="150" t="str">
        <v>2026-05-04 09:00 UTC</v>
      </c>
      <c r="B1368" s="155" t="str">
        <v>2026-05-04 09:55 UTC</v>
      </c>
      <c r="C1368" s="155" t="str">
        <v>2026-05-04 02:55 PDT</v>
      </c>
      <c r="D1368" s="155" t="str">
        <v>2026-05-04</v>
      </c>
      <c r="E1368" s="155" t="str">
        <v>May</v>
      </c>
      <c r="F1368" s="154" t="str">
        <v>Accepted</v>
      </c>
      <c r="G1368" s="155" t="str">
        <v>220</v>
      </c>
      <c r="H1368" s="153" t="n">
        <v>220</v>
      </c>
      <c r="I1368" s="155" t="str">
        <v>SW</v>
      </c>
      <c r="J1368" s="153" t="n">
        <v>40</v>
      </c>
      <c r="K1368" s="155" t="str">
        <v>NE</v>
      </c>
      <c r="L1368" s="153" t="n">
        <v>16</v>
      </c>
      <c r="M1368" s="153" t="n">
        <f>IF(F1368="Accepted",L1368*1.150779448,"")</f>
        <v>18.412471168</v>
      </c>
      <c r="N1368" s="163"/>
      <c r="O1368" s="163"/>
      <c r="P1368" s="163" t="str">
        <f>IF(F1368&lt;&gt;"Accepted","",IF(AND(N1368="",O1368=""),"",MAX(N1368,O1368)*1.150779448))</f>
      </c>
      <c r="Q1368" s="175" t="str">
        <v>KEDW 040955Z AUTO 22016KT 10SM CLR 11/05 A2987 RMK AO2 SLP102 T01110052 $</v>
      </c>
    </row>
    <row r="1369" hidden="0">
      <c r="A1369" s="150" t="str">
        <v>2026-05-04 10:00 UTC</v>
      </c>
      <c r="B1369" s="155" t="str">
        <v>2026-05-04 10:55 UTC</v>
      </c>
      <c r="C1369" s="155" t="str">
        <v>2026-05-04 03:55 PDT</v>
      </c>
      <c r="D1369" s="155" t="str">
        <v>2026-05-04</v>
      </c>
      <c r="E1369" s="155" t="str">
        <v>May</v>
      </c>
      <c r="F1369" s="154" t="str">
        <v>Accepted</v>
      </c>
      <c r="G1369" s="155" t="str">
        <v>220</v>
      </c>
      <c r="H1369" s="153" t="n">
        <v>220</v>
      </c>
      <c r="I1369" s="155" t="str">
        <v>SW</v>
      </c>
      <c r="J1369" s="153" t="n">
        <v>40</v>
      </c>
      <c r="K1369" s="155" t="str">
        <v>NE</v>
      </c>
      <c r="L1369" s="153" t="n">
        <v>11</v>
      </c>
      <c r="M1369" s="153" t="n">
        <f>IF(F1369="Accepted",L1369*1.150779448,"")</f>
        <v>12.658573928</v>
      </c>
      <c r="N1369" s="163"/>
      <c r="O1369" s="163"/>
      <c r="P1369" s="163" t="str">
        <f>IF(F1369&lt;&gt;"Accepted","",IF(AND(N1369="",O1369=""),"",MAX(N1369,O1369)*1.150779448))</f>
      </c>
      <c r="Q1369" s="175" t="str">
        <v>KEDW 041055Z AUTO 22011KT 10SM CLR 11/05 A2986 RMK AO2 SLP100 T01060049 $</v>
      </c>
    </row>
    <row r="1370" hidden="0">
      <c r="A1370" s="150" t="str">
        <v>2026-05-04 11:00 UTC</v>
      </c>
      <c r="B1370" s="155" t="str">
        <v>2026-05-04 11:55 UTC</v>
      </c>
      <c r="C1370" s="155" t="str">
        <v>2026-05-04 04:55 PDT</v>
      </c>
      <c r="D1370" s="155" t="str">
        <v>2026-05-04</v>
      </c>
      <c r="E1370" s="155" t="str">
        <v>May</v>
      </c>
      <c r="F1370" s="154" t="str">
        <v>Accepted</v>
      </c>
      <c r="G1370" s="155" t="str">
        <v>210</v>
      </c>
      <c r="H1370" s="153" t="n">
        <v>210</v>
      </c>
      <c r="I1370" s="155" t="str">
        <v>SW</v>
      </c>
      <c r="J1370" s="153" t="n">
        <v>30</v>
      </c>
      <c r="K1370" s="155" t="str">
        <v>NE</v>
      </c>
      <c r="L1370" s="153" t="n">
        <v>10</v>
      </c>
      <c r="M1370" s="153" t="n">
        <f>IF(F1370="Accepted",L1370*1.150779448,"")</f>
        <v>11.50779448</v>
      </c>
      <c r="N1370" s="163"/>
      <c r="O1370" s="163"/>
      <c r="P1370" s="163" t="str">
        <f>IF(F1370&lt;&gt;"Accepted","",IF(AND(N1370="",O1370=""),"",MAX(N1370,O1370)*1.150779448))</f>
      </c>
      <c r="Q1370" s="175" t="str">
        <v>KEDW 041155Z 21010KT 40SM BKN310 10/05 A2985 RMK AO2A SLP098 T01010047 10128 20101 57008</v>
      </c>
    </row>
    <row r="1371" hidden="0">
      <c r="A1371" s="150" t="str">
        <v>2026-05-04 12:00 UTC</v>
      </c>
      <c r="B1371" s="155" t="str">
        <v>2026-05-04 12:55 UTC</v>
      </c>
      <c r="C1371" s="155" t="str">
        <v>2026-05-04 05:55 PDT</v>
      </c>
      <c r="D1371" s="155" t="str">
        <v>2026-05-04</v>
      </c>
      <c r="E1371" s="155" t="str">
        <v>May</v>
      </c>
      <c r="F1371" s="154" t="str">
        <v>Accepted</v>
      </c>
      <c r="G1371" s="155" t="str">
        <v>230</v>
      </c>
      <c r="H1371" s="153" t="n">
        <v>230</v>
      </c>
      <c r="I1371" s="155" t="str">
        <v>SW</v>
      </c>
      <c r="J1371" s="153" t="n">
        <v>50</v>
      </c>
      <c r="K1371" s="155" t="str">
        <v>NE</v>
      </c>
      <c r="L1371" s="153" t="n">
        <v>13</v>
      </c>
      <c r="M1371" s="153" t="n">
        <f>IF(F1371="Accepted",L1371*1.150779448,"")</f>
        <v>14.960132824</v>
      </c>
      <c r="N1371" s="163"/>
      <c r="O1371" s="163"/>
      <c r="P1371" s="163" t="str">
        <f>IF(F1371&lt;&gt;"Accepted","",IF(AND(N1371="",O1371=""),"",MAX(N1371,O1371)*1.150779448))</f>
      </c>
      <c r="Q1371" s="175" t="str">
        <v>KEDW 041255Z 23013KT 50SM BKN310 10/05 A2987 RMK AO2A SLP105 T01010053</v>
      </c>
    </row>
    <row r="1372" hidden="0">
      <c r="A1372" s="150" t="str">
        <v>2026-05-04 13:00 UTC</v>
      </c>
      <c r="B1372" s="155" t="str">
        <v>2026-05-04 13:55 UTC</v>
      </c>
      <c r="C1372" s="155" t="str">
        <v>2026-05-04 06:55 PDT</v>
      </c>
      <c r="D1372" s="155" t="str">
        <v>2026-05-04</v>
      </c>
      <c r="E1372" s="155" t="str">
        <v>May</v>
      </c>
      <c r="F1372" s="154" t="str">
        <v>Accepted</v>
      </c>
      <c r="G1372" s="155" t="str">
        <v>230</v>
      </c>
      <c r="H1372" s="153" t="n">
        <v>230</v>
      </c>
      <c r="I1372" s="155" t="str">
        <v>SW</v>
      </c>
      <c r="J1372" s="153" t="n">
        <v>50</v>
      </c>
      <c r="K1372" s="155" t="str">
        <v>NE</v>
      </c>
      <c r="L1372" s="153" t="n">
        <v>15</v>
      </c>
      <c r="M1372" s="153" t="n">
        <f>IF(F1372="Accepted",L1372*1.150779448,"")</f>
        <v>17.261691719999998</v>
      </c>
      <c r="N1372" s="153" t="n">
        <v>21</v>
      </c>
      <c r="O1372" s="163"/>
      <c r="P1372" s="153" t="n">
        <f>IF(F1372&lt;&gt;"Accepted","",IF(AND(N1372="",O1372=""),"",MAX(N1372,O1372)*1.150779448))</f>
        <v>24.166368408</v>
      </c>
      <c r="Q1372" s="175" t="str">
        <v>KEDW 041355Z 23015G21KT 60SM FEW060 SCT290 BKN310 11/05 A2987 RMK AO2A SLP106 T01090054</v>
      </c>
    </row>
    <row r="1373" hidden="0">
      <c r="A1373" s="150" t="str">
        <v>2026-05-04 14:00 UTC</v>
      </c>
      <c r="B1373" s="155" t="str">
        <v>2026-05-04 14:55 UTC</v>
      </c>
      <c r="C1373" s="155" t="str">
        <v>2026-05-04 07:55 PDT</v>
      </c>
      <c r="D1373" s="155" t="str">
        <v>2026-05-04</v>
      </c>
      <c r="E1373" s="155" t="str">
        <v>May</v>
      </c>
      <c r="F1373" s="154" t="str">
        <v>Accepted</v>
      </c>
      <c r="G1373" s="155" t="str">
        <v>230</v>
      </c>
      <c r="H1373" s="153" t="n">
        <v>230</v>
      </c>
      <c r="I1373" s="155" t="str">
        <v>SW</v>
      </c>
      <c r="J1373" s="153" t="n">
        <v>50</v>
      </c>
      <c r="K1373" s="155" t="str">
        <v>NE</v>
      </c>
      <c r="L1373" s="153" t="n">
        <v>17</v>
      </c>
      <c r="M1373" s="153" t="n">
        <f>IF(F1373="Accepted",L1373*1.150779448,"")</f>
        <v>19.563250616</v>
      </c>
      <c r="N1373" s="153" t="n">
        <v>26</v>
      </c>
      <c r="O1373" s="153" t="n">
        <v>29</v>
      </c>
      <c r="P1373" s="153" t="n">
        <f>IF(F1373&lt;&gt;"Accepted","",IF(AND(N1373="",O1373=""),"",MAX(N1373,O1373)*1.150779448))</f>
        <v>33.372603992</v>
      </c>
      <c r="Q1373" s="175" t="str">
        <v>KEDW 041455Z 23017G26KT 70SM FEW070 BKN310 12/06 A2987 RMK AO2A PK WND 23029/53 SLP108 T01210059 50006</v>
      </c>
    </row>
    <row r="1374" hidden="0">
      <c r="A1374" s="150" t="str">
        <v>2026-05-04 15:00 UTC</v>
      </c>
      <c r="B1374" s="155" t="str">
        <v>2026-05-04 15:55 UTC</v>
      </c>
      <c r="C1374" s="155" t="str">
        <v>2026-05-04 08:55 PDT</v>
      </c>
      <c r="D1374" s="155" t="str">
        <v>2026-05-04</v>
      </c>
      <c r="E1374" s="155" t="str">
        <v>May</v>
      </c>
      <c r="F1374" s="154" t="str">
        <v>Accepted</v>
      </c>
      <c r="G1374" s="155" t="str">
        <v>230</v>
      </c>
      <c r="H1374" s="153" t="n">
        <v>230</v>
      </c>
      <c r="I1374" s="155" t="str">
        <v>SW</v>
      </c>
      <c r="J1374" s="153" t="n">
        <v>50</v>
      </c>
      <c r="K1374" s="155" t="str">
        <v>NE</v>
      </c>
      <c r="L1374" s="153" t="n">
        <v>20</v>
      </c>
      <c r="M1374" s="153" t="n">
        <f>IF(F1374="Accepted",L1374*1.150779448,"")</f>
        <v>23.01558896</v>
      </c>
      <c r="N1374" s="153" t="n">
        <v>28</v>
      </c>
      <c r="O1374" s="153" t="n">
        <v>29</v>
      </c>
      <c r="P1374" s="153" t="n">
        <f>IF(F1374&lt;&gt;"Accepted","",IF(AND(N1374="",O1374=""),"",MAX(N1374,O1374)*1.150779448))</f>
        <v>33.372603992</v>
      </c>
      <c r="Q1374" s="175" t="str">
        <v>KEDW 041555Z 23020G28KT 80SM FEW070 BKN310 14/05 A2988 RMK AO2A PK WND 22029/15 SLP110 T01430048</v>
      </c>
    </row>
    <row r="1375" hidden="0">
      <c r="A1375" s="150" t="str">
        <v>2026-05-04 16:00 UTC</v>
      </c>
      <c r="B1375" s="155" t="str">
        <v>2026-05-04 16:55 UTC</v>
      </c>
      <c r="C1375" s="155" t="str">
        <v>2026-05-04 09:55 PDT</v>
      </c>
      <c r="D1375" s="155" t="str">
        <v>2026-05-04</v>
      </c>
      <c r="E1375" s="155" t="str">
        <v>May</v>
      </c>
      <c r="F1375" s="154" t="str">
        <v>Accepted</v>
      </c>
      <c r="G1375" s="155" t="str">
        <v>220</v>
      </c>
      <c r="H1375" s="153" t="n">
        <v>220</v>
      </c>
      <c r="I1375" s="155" t="str">
        <v>SW</v>
      </c>
      <c r="J1375" s="153" t="n">
        <v>40</v>
      </c>
      <c r="K1375" s="155" t="str">
        <v>NE</v>
      </c>
      <c r="L1375" s="153" t="n">
        <v>22</v>
      </c>
      <c r="M1375" s="153" t="n">
        <f>IF(F1375="Accepted",L1375*1.150779448,"")</f>
        <v>25.317147856</v>
      </c>
      <c r="N1375" s="153" t="n">
        <v>28</v>
      </c>
      <c r="O1375" s="153" t="n">
        <v>31</v>
      </c>
      <c r="P1375" s="153" t="n">
        <f>IF(F1375&lt;&gt;"Accepted","",IF(AND(N1375="",O1375=""),"",MAX(N1375,O1375)*1.150779448))</f>
        <v>35.674162888</v>
      </c>
      <c r="Q1375" s="175" t="str">
        <v>KEDW 041655Z 22022G28KT 60SM FEW070 FEW290 SCT330 16/04 A2989 RMK AO2A PK WND 23031/28 SLP112 T01580039</v>
      </c>
    </row>
    <row r="1376" hidden="0">
      <c r="A1376" s="150" t="str">
        <v>2026-05-04 17:00 UTC</v>
      </c>
      <c r="B1376" s="155" t="str">
        <v>2026-05-04 17:55 UTC</v>
      </c>
      <c r="C1376" s="155" t="str">
        <v>2026-05-04 10:55 PDT</v>
      </c>
      <c r="D1376" s="155" t="str">
        <v>2026-05-04</v>
      </c>
      <c r="E1376" s="155" t="str">
        <v>May</v>
      </c>
      <c r="F1376" s="154" t="str">
        <v>Accepted</v>
      </c>
      <c r="G1376" s="155" t="str">
        <v>230</v>
      </c>
      <c r="H1376" s="153" t="n">
        <v>230</v>
      </c>
      <c r="I1376" s="155" t="str">
        <v>SW</v>
      </c>
      <c r="J1376" s="153" t="n">
        <v>50</v>
      </c>
      <c r="K1376" s="155" t="str">
        <v>NE</v>
      </c>
      <c r="L1376" s="153" t="n">
        <v>21</v>
      </c>
      <c r="M1376" s="153" t="n">
        <f>IF(F1376="Accepted",L1376*1.150779448,"")</f>
        <v>24.166368408</v>
      </c>
      <c r="N1376" s="153" t="n">
        <v>29</v>
      </c>
      <c r="O1376" s="153" t="n">
        <v>31</v>
      </c>
      <c r="P1376" s="153" t="n">
        <f>IF(F1376&lt;&gt;"Accepted","",IF(AND(N1376="",O1376=""),"",MAX(N1376,O1376)*1.150779448))</f>
        <v>35.674162888</v>
      </c>
      <c r="Q1376" s="175" t="str">
        <v>KEDW 041755Z 23021G29KT 60SM FEW070 SCT320 17/03 A2989 RMK AO2A PK WND 23031/40 SLP112 T01720031 10172 20099 52006</v>
      </c>
    </row>
    <row r="1377" hidden="0">
      <c r="A1377" s="150" t="str">
        <v>2026-05-04 18:00 UTC</v>
      </c>
      <c r="B1377" s="155" t="str">
        <v>2026-05-04 18:55 UTC</v>
      </c>
      <c r="C1377" s="155" t="str">
        <v>2026-05-04 11:55 PDT</v>
      </c>
      <c r="D1377" s="155" t="str">
        <v>2026-05-04</v>
      </c>
      <c r="E1377" s="155" t="str">
        <v>May</v>
      </c>
      <c r="F1377" s="154" t="str">
        <v>Accepted</v>
      </c>
      <c r="G1377" s="155" t="str">
        <v>230</v>
      </c>
      <c r="H1377" s="153" t="n">
        <v>230</v>
      </c>
      <c r="I1377" s="155" t="str">
        <v>SW</v>
      </c>
      <c r="J1377" s="153" t="n">
        <v>50</v>
      </c>
      <c r="K1377" s="155" t="str">
        <v>NE</v>
      </c>
      <c r="L1377" s="153" t="n">
        <v>23</v>
      </c>
      <c r="M1377" s="153" t="n">
        <f>IF(F1377="Accepted",L1377*1.150779448,"")</f>
        <v>26.467927304</v>
      </c>
      <c r="N1377" s="153" t="n">
        <v>29</v>
      </c>
      <c r="O1377" s="153" t="n">
        <v>32</v>
      </c>
      <c r="P1377" s="153" t="n">
        <f>IF(F1377&lt;&gt;"Accepted","",IF(AND(N1377="",O1377=""),"",MAX(N1377,O1377)*1.150779448))</f>
        <v>36.824942336</v>
      </c>
      <c r="Q1377" s="175" t="str">
        <v>KEDW 041855Z 23023G29KT 60SM FEW070 SCT320 18/02 A2989 RMK AO2A PK WND 22032/17 SLP112 T01800023</v>
      </c>
    </row>
    <row r="1378" hidden="0">
      <c r="A1378" s="150" t="str">
        <v>2026-05-04 19:00 UTC</v>
      </c>
      <c r="B1378" s="155" t="str">
        <v>2026-05-04 19:55 UTC</v>
      </c>
      <c r="C1378" s="155" t="str">
        <v>2026-05-04 12:55 PDT</v>
      </c>
      <c r="D1378" s="155" t="str">
        <v>2026-05-04</v>
      </c>
      <c r="E1378" s="155" t="str">
        <v>May</v>
      </c>
      <c r="F1378" s="154" t="str">
        <v>Accepted</v>
      </c>
      <c r="G1378" s="155" t="str">
        <v>230</v>
      </c>
      <c r="H1378" s="153" t="n">
        <v>230</v>
      </c>
      <c r="I1378" s="155" t="str">
        <v>SW</v>
      </c>
      <c r="J1378" s="153" t="n">
        <v>50</v>
      </c>
      <c r="K1378" s="155" t="str">
        <v>NE</v>
      </c>
      <c r="L1378" s="153" t="n">
        <v>24</v>
      </c>
      <c r="M1378" s="153" t="n">
        <f>IF(F1378="Accepted",L1378*1.150779448,"")</f>
        <v>27.618706752</v>
      </c>
      <c r="N1378" s="153" t="n">
        <v>34</v>
      </c>
      <c r="O1378" s="153" t="n">
        <v>34</v>
      </c>
      <c r="P1378" s="153" t="n">
        <f>IF(F1378&lt;&gt;"Accepted","",IF(AND(N1378="",O1378=""),"",MAX(N1378,O1378)*1.150779448))</f>
        <v>39.126501232</v>
      </c>
      <c r="Q1378" s="175" t="str">
        <v>KEDW 041955Z 23024G34KT 70SM FEW070 SCT320 19/02 A2988 RMK AO2A PK WND 22034/52 SLP108 T01890018</v>
      </c>
    </row>
    <row r="1379" hidden="0">
      <c r="A1379" s="150" t="str">
        <v>2026-05-04 20:00 UTC</v>
      </c>
      <c r="B1379" s="155" t="str">
        <v>2026-05-04 20:55 UTC</v>
      </c>
      <c r="C1379" s="155" t="str">
        <v>2026-05-04 13:55 PDT</v>
      </c>
      <c r="D1379" s="155" t="str">
        <v>2026-05-04</v>
      </c>
      <c r="E1379" s="155" t="str">
        <v>May</v>
      </c>
      <c r="F1379" s="154" t="str">
        <v>Accepted</v>
      </c>
      <c r="G1379" s="155" t="str">
        <v>220</v>
      </c>
      <c r="H1379" s="153" t="n">
        <v>220</v>
      </c>
      <c r="I1379" s="155" t="str">
        <v>SW</v>
      </c>
      <c r="J1379" s="153" t="n">
        <v>40</v>
      </c>
      <c r="K1379" s="155" t="str">
        <v>NE</v>
      </c>
      <c r="L1379" s="153" t="n">
        <v>20</v>
      </c>
      <c r="M1379" s="153" t="n">
        <f>IF(F1379="Accepted",L1379*1.150779448,"")</f>
        <v>23.01558896</v>
      </c>
      <c r="N1379" s="153" t="n">
        <v>30</v>
      </c>
      <c r="O1379" s="153" t="n">
        <v>33</v>
      </c>
      <c r="P1379" s="153" t="n">
        <f>IF(F1379&lt;&gt;"Accepted","",IF(AND(N1379="",O1379=""),"",MAX(N1379,O1379)*1.150779448))</f>
        <v>37.975721784</v>
      </c>
      <c r="Q1379" s="175" t="str">
        <v>KEDW 042055Z 22020G30KT 70SM FEW070 SCT320 20/01 A2988 RMK AO2A PK WND 23033/12 SLP107 T01960011 56003</v>
      </c>
    </row>
    <row r="1380" hidden="0">
      <c r="A1380" s="150" t="str">
        <v>2026-05-04 21:00 UTC</v>
      </c>
      <c r="B1380" s="155" t="str">
        <v>2026-05-04 21:55 UTC</v>
      </c>
      <c r="C1380" s="155" t="str">
        <v>2026-05-04 14:55 PDT</v>
      </c>
      <c r="D1380" s="155" t="str">
        <v>2026-05-04</v>
      </c>
      <c r="E1380" s="155" t="str">
        <v>May</v>
      </c>
      <c r="F1380" s="154" t="str">
        <v>Accepted</v>
      </c>
      <c r="G1380" s="155" t="str">
        <v>210</v>
      </c>
      <c r="H1380" s="153" t="n">
        <v>210</v>
      </c>
      <c r="I1380" s="155" t="str">
        <v>SW</v>
      </c>
      <c r="J1380" s="153" t="n">
        <v>30</v>
      </c>
      <c r="K1380" s="155" t="str">
        <v>NE</v>
      </c>
      <c r="L1380" s="153" t="n">
        <v>24</v>
      </c>
      <c r="M1380" s="153" t="n">
        <f>IF(F1380="Accepted",L1380*1.150779448,"")</f>
        <v>27.618706752</v>
      </c>
      <c r="N1380" s="153" t="n">
        <v>27</v>
      </c>
      <c r="O1380" s="153" t="n">
        <v>33</v>
      </c>
      <c r="P1380" s="153" t="n">
        <f>IF(F1380&lt;&gt;"Accepted","",IF(AND(N1380="",O1380=""),"",MAX(N1380,O1380)*1.150779448))</f>
        <v>37.975721784</v>
      </c>
      <c r="Q1380" s="175" t="str">
        <v>KEDW 042155Z 21024G27KT 70SM FEW055 SCT320 20/02 A2987 RMK AO2A PK WND 22033/27 SLP103 T01960020</v>
      </c>
    </row>
    <row r="1381" hidden="0">
      <c r="A1381" s="150" t="str">
        <v>2026-05-04 22:00 UTC</v>
      </c>
      <c r="B1381" s="155" t="str">
        <v>2026-05-04 22:55 UTC</v>
      </c>
      <c r="C1381" s="155" t="str">
        <v>2026-05-04 15:55 PDT</v>
      </c>
      <c r="D1381" s="155" t="str">
        <v>2026-05-04</v>
      </c>
      <c r="E1381" s="155" t="str">
        <v>May</v>
      </c>
      <c r="F1381" s="154" t="str">
        <v>Accepted</v>
      </c>
      <c r="G1381" s="155" t="str">
        <v>220</v>
      </c>
      <c r="H1381" s="153" t="n">
        <v>220</v>
      </c>
      <c r="I1381" s="155" t="str">
        <v>SW</v>
      </c>
      <c r="J1381" s="153" t="n">
        <v>40</v>
      </c>
      <c r="K1381" s="155" t="str">
        <v>NE</v>
      </c>
      <c r="L1381" s="153" t="n">
        <v>20</v>
      </c>
      <c r="M1381" s="153" t="n">
        <f>IF(F1381="Accepted",L1381*1.150779448,"")</f>
        <v>23.01558896</v>
      </c>
      <c r="N1381" s="153" t="n">
        <v>25</v>
      </c>
      <c r="O1381" s="153" t="n">
        <v>33</v>
      </c>
      <c r="P1381" s="153" t="n">
        <f>IF(F1381&lt;&gt;"Accepted","",IF(AND(N1381="",O1381=""),"",MAX(N1381,O1381)*1.150779448))</f>
        <v>37.975721784</v>
      </c>
      <c r="Q1381" s="175" t="str">
        <v>KEDW 042255Z 22020G25KT 70SM SCT060 BKN320 19/02 A2986 RMK AO2A PK WND 23033/03 SLP101 T01860020</v>
      </c>
    </row>
    <row r="1382" hidden="0">
      <c r="A1382" s="150" t="str">
        <v>2026-05-04 23:00 UTC</v>
      </c>
      <c r="B1382" s="155" t="str">
        <v>2026-05-04 23:55 UTC</v>
      </c>
      <c r="C1382" s="155" t="str">
        <v>2026-05-04 16:55 PDT</v>
      </c>
      <c r="D1382" s="155" t="str">
        <v>2026-05-04</v>
      </c>
      <c r="E1382" s="155" t="str">
        <v>May</v>
      </c>
      <c r="F1382" s="154" t="str">
        <v>Accepted</v>
      </c>
      <c r="G1382" s="155" t="str">
        <v>230</v>
      </c>
      <c r="H1382" s="153" t="n">
        <v>230</v>
      </c>
      <c r="I1382" s="155" t="str">
        <v>SW</v>
      </c>
      <c r="J1382" s="153" t="n">
        <v>50</v>
      </c>
      <c r="K1382" s="155" t="str">
        <v>NE</v>
      </c>
      <c r="L1382" s="153" t="n">
        <v>22</v>
      </c>
      <c r="M1382" s="153" t="n">
        <f>IF(F1382="Accepted",L1382*1.150779448,"")</f>
        <v>25.317147856</v>
      </c>
      <c r="N1382" s="153" t="n">
        <v>30</v>
      </c>
      <c r="O1382" s="153" t="n">
        <v>35</v>
      </c>
      <c r="P1382" s="153" t="n">
        <f>IF(F1382&lt;&gt;"Accepted","",IF(AND(N1382="",O1382=""),"",MAX(N1382,O1382)*1.150779448))</f>
        <v>40.27728068</v>
      </c>
      <c r="Q1382" s="175" t="str">
        <v>KEDW 042355Z 23022G30KT 60SM SCT055 SCT320 18/03 A2985 RMK AO2A PK WND 24035/07 SLP099 T01790030 10202 20171 57010</v>
      </c>
    </row>
    <row r="1383" hidden="0">
      <c r="A1383" s="150" t="str">
        <v>2026-05-05 00:00 UTC</v>
      </c>
      <c r="B1383" s="155" t="str">
        <v>2026-05-05 00:55 UTC</v>
      </c>
      <c r="C1383" s="155" t="str">
        <v>2026-05-04 17:55 PDT</v>
      </c>
      <c r="D1383" s="155" t="str">
        <v>2026-05-04</v>
      </c>
      <c r="E1383" s="155" t="str">
        <v>May</v>
      </c>
      <c r="F1383" s="154" t="str">
        <v>Accepted</v>
      </c>
      <c r="G1383" s="155" t="str">
        <v>210</v>
      </c>
      <c r="H1383" s="153" t="n">
        <v>210</v>
      </c>
      <c r="I1383" s="155" t="str">
        <v>SW</v>
      </c>
      <c r="J1383" s="153" t="n">
        <v>30</v>
      </c>
      <c r="K1383" s="155" t="str">
        <v>NE</v>
      </c>
      <c r="L1383" s="153" t="n">
        <v>22</v>
      </c>
      <c r="M1383" s="153" t="n">
        <f>IF(F1383="Accepted",L1383*1.150779448,"")</f>
        <v>25.317147856</v>
      </c>
      <c r="N1383" s="153" t="n">
        <v>28</v>
      </c>
      <c r="O1383" s="153" t="n">
        <v>30</v>
      </c>
      <c r="P1383" s="153" t="n">
        <f>IF(F1383&lt;&gt;"Accepted","",IF(AND(N1383="",O1383=""),"",MAX(N1383,O1383)*1.150779448))</f>
        <v>34.523383439999996</v>
      </c>
      <c r="Q1383" s="175" t="str">
        <v>KEDW 050055Z 21022G28KT 60SM FEW070 SCT320 18/04 A2986 RMK AO2A PK WND 21030/03 SLP103 T01770036</v>
      </c>
    </row>
    <row r="1384" hidden="0">
      <c r="A1384" s="150" t="str">
        <v>2026-05-05 01:00 UTC</v>
      </c>
      <c r="B1384" s="155" t="str">
        <v>2026-05-05 01:55 UTC</v>
      </c>
      <c r="C1384" s="155" t="str">
        <v>2026-05-04 18:55 PDT</v>
      </c>
      <c r="D1384" s="155" t="str">
        <v>2026-05-04</v>
      </c>
      <c r="E1384" s="155" t="str">
        <v>May</v>
      </c>
      <c r="F1384" s="154" t="str">
        <v>Accepted</v>
      </c>
      <c r="G1384" s="155" t="str">
        <v>220</v>
      </c>
      <c r="H1384" s="153" t="n">
        <v>220</v>
      </c>
      <c r="I1384" s="155" t="str">
        <v>SW</v>
      </c>
      <c r="J1384" s="153" t="n">
        <v>40</v>
      </c>
      <c r="K1384" s="155" t="str">
        <v>NE</v>
      </c>
      <c r="L1384" s="153" t="n">
        <v>18</v>
      </c>
      <c r="M1384" s="153" t="n">
        <f>IF(F1384="Accepted",L1384*1.150779448,"")</f>
        <v>20.714030064</v>
      </c>
      <c r="N1384" s="153" t="n">
        <v>26</v>
      </c>
      <c r="O1384" s="153" t="n">
        <v>28</v>
      </c>
      <c r="P1384" s="153" t="n">
        <f>IF(F1384&lt;&gt;"Accepted","",IF(AND(N1384="",O1384=""),"",MAX(N1384,O1384)*1.150779448))</f>
        <v>32.221824544</v>
      </c>
      <c r="Q1384" s="175" t="str">
        <v>KEDW 050155Z 22018G26KT 50SM SCT070 SCT320 16/04 A2986 RMK AO2A PK WND 22028/18 SLP104 T01590037</v>
      </c>
    </row>
    <row r="1385" hidden="0">
      <c r="A1385" s="150" t="str">
        <v>2026-05-05 02:00 UTC</v>
      </c>
      <c r="B1385" s="155" t="str">
        <v>2026-05-05 02:55 UTC</v>
      </c>
      <c r="C1385" s="155" t="str">
        <v>2026-05-04 19:55 PDT</v>
      </c>
      <c r="D1385" s="155" t="str">
        <v>2026-05-04</v>
      </c>
      <c r="E1385" s="155" t="str">
        <v>May</v>
      </c>
      <c r="F1385" s="154" t="str">
        <v>Accepted</v>
      </c>
      <c r="G1385" s="155" t="str">
        <v>220</v>
      </c>
      <c r="H1385" s="153" t="n">
        <v>220</v>
      </c>
      <c r="I1385" s="155" t="str">
        <v>SW</v>
      </c>
      <c r="J1385" s="153" t="n">
        <v>40</v>
      </c>
      <c r="K1385" s="155" t="str">
        <v>NE</v>
      </c>
      <c r="L1385" s="153" t="n">
        <v>17</v>
      </c>
      <c r="M1385" s="153" t="n">
        <f>IF(F1385="Accepted",L1385*1.150779448,"")</f>
        <v>19.563250616</v>
      </c>
      <c r="N1385" s="153" t="n">
        <v>24</v>
      </c>
      <c r="O1385" s="153" t="n">
        <v>29</v>
      </c>
      <c r="P1385" s="153" t="n">
        <f>IF(F1385&lt;&gt;"Accepted","",IF(AND(N1385="",O1385=""),"",MAX(N1385,O1385)*1.150779448))</f>
        <v>33.372603992</v>
      </c>
      <c r="Q1385" s="175" t="str">
        <v>KEDW 050255Z 22017G24KT 40SM SCT070 SCT320 14/05 A2986 RMK AO2A PK WND 23029/20 SLP104 T01400051 52004</v>
      </c>
    </row>
    <row r="1386" hidden="0">
      <c r="A1386" s="150" t="str">
        <v>2026-05-05 03:00 UTC</v>
      </c>
      <c r="B1386" s="155" t="str">
        <v>2026-05-05 03:55 UTC</v>
      </c>
      <c r="C1386" s="155" t="str">
        <v>2026-05-04 20:55 PDT</v>
      </c>
      <c r="D1386" s="155" t="str">
        <v>2026-05-04</v>
      </c>
      <c r="E1386" s="155" t="str">
        <v>May</v>
      </c>
      <c r="F1386" s="154" t="str">
        <v>Accepted</v>
      </c>
      <c r="G1386" s="155" t="str">
        <v>220</v>
      </c>
      <c r="H1386" s="153" t="n">
        <v>220</v>
      </c>
      <c r="I1386" s="155" t="str">
        <v>SW</v>
      </c>
      <c r="J1386" s="153" t="n">
        <v>40</v>
      </c>
      <c r="K1386" s="155" t="str">
        <v>NE</v>
      </c>
      <c r="L1386" s="153" t="n">
        <v>16</v>
      </c>
      <c r="M1386" s="153" t="n">
        <f>IF(F1386="Accepted",L1386*1.150779448,"")</f>
        <v>18.412471168</v>
      </c>
      <c r="N1386" s="163"/>
      <c r="O1386" s="153" t="n">
        <v>27</v>
      </c>
      <c r="P1386" s="153" t="n">
        <f>IF(F1386&lt;&gt;"Accepted","",IF(AND(N1386="",O1386=""),"",MAX(N1386,O1386)*1.150779448))</f>
        <v>31.071045096</v>
      </c>
      <c r="Q1386" s="175" t="str">
        <v>KEDW 050355Z 22016KT 40SM FEW060 FEW320 13/05 A2988 RMK AO2A PK WND 22027/0256 SLP110 T01290048</v>
      </c>
    </row>
    <row r="1387" hidden="0">
      <c r="A1387" s="150" t="str">
        <v>2026-05-05 04:00 UTC</v>
      </c>
      <c r="B1387" s="155" t="str">
        <v>2026-05-05 04:55 UTC</v>
      </c>
      <c r="C1387" s="155" t="str">
        <v>2026-05-04 21:55 PDT</v>
      </c>
      <c r="D1387" s="155" t="str">
        <v>2026-05-04</v>
      </c>
      <c r="E1387" s="155" t="str">
        <v>May</v>
      </c>
      <c r="F1387" s="154" t="str">
        <v>Accepted</v>
      </c>
      <c r="G1387" s="155" t="str">
        <v>230</v>
      </c>
      <c r="H1387" s="153" t="n">
        <v>230</v>
      </c>
      <c r="I1387" s="155" t="str">
        <v>SW</v>
      </c>
      <c r="J1387" s="153" t="n">
        <v>50</v>
      </c>
      <c r="K1387" s="155" t="str">
        <v>NE</v>
      </c>
      <c r="L1387" s="153" t="n">
        <v>14</v>
      </c>
      <c r="M1387" s="153" t="n">
        <f>IF(F1387="Accepted",L1387*1.150779448,"")</f>
        <v>16.110912272</v>
      </c>
      <c r="N1387" s="163"/>
      <c r="O1387" s="163"/>
      <c r="P1387" s="163" t="str">
        <f>IF(F1387&lt;&gt;"Accepted","",IF(AND(N1387="",O1387=""),"",MAX(N1387,O1387)*1.150779448))</f>
      </c>
      <c r="Q1387" s="175" t="str">
        <v>KEDW 050455Z 23014KT 40SM FEW050 FEW250 12/05 A2990 RMK AO2A SLP117 T01210050</v>
      </c>
    </row>
    <row r="1388" hidden="0">
      <c r="A1388" s="150" t="str">
        <v>2026-05-05 05:00 UTC</v>
      </c>
      <c r="B1388" s="155" t="str">
        <v>2026-05-05 05:55 UTC</v>
      </c>
      <c r="C1388" s="155" t="str">
        <v>2026-05-04 22:55 PDT</v>
      </c>
      <c r="D1388" s="155" t="str">
        <v>2026-05-04</v>
      </c>
      <c r="E1388" s="155" t="str">
        <v>May</v>
      </c>
      <c r="F1388" s="154" t="str">
        <v>Accepted</v>
      </c>
      <c r="G1388" s="155" t="str">
        <v>220</v>
      </c>
      <c r="H1388" s="153" t="n">
        <v>220</v>
      </c>
      <c r="I1388" s="155" t="str">
        <v>SW</v>
      </c>
      <c r="J1388" s="153" t="n">
        <v>40</v>
      </c>
      <c r="K1388" s="155" t="str">
        <v>NE</v>
      </c>
      <c r="L1388" s="153" t="n">
        <v>12</v>
      </c>
      <c r="M1388" s="153" t="n">
        <f>IF(F1388="Accepted",L1388*1.150779448,"")</f>
        <v>13.809353376</v>
      </c>
      <c r="N1388" s="163"/>
      <c r="O1388" s="163"/>
      <c r="P1388" s="163" t="str">
        <f>IF(F1388&lt;&gt;"Accepted","",IF(AND(N1388="",O1388=""),"",MAX(N1388,O1388)*1.150779448))</f>
      </c>
      <c r="Q1388" s="175" t="str">
        <v>KEDW 050555Z 22012KT 40SM FEW100 11/05 A2989 RMK AO2A SLP113 T01140053 10184 20114 50009</v>
      </c>
    </row>
    <row r="1389" hidden="0">
      <c r="A1389" s="150" t="str">
        <v>2026-05-05 06:00 UTC</v>
      </c>
      <c r="B1389" s="155" t="str">
        <v>2026-05-05 06:55 UTC</v>
      </c>
      <c r="C1389" s="155" t="str">
        <v>2026-05-04 23:55 PDT</v>
      </c>
      <c r="D1389" s="155" t="str">
        <v>2026-05-04</v>
      </c>
      <c r="E1389" s="155" t="str">
        <v>May</v>
      </c>
      <c r="F1389" s="154" t="str">
        <v>Accepted</v>
      </c>
      <c r="G1389" s="155" t="str">
        <v>220</v>
      </c>
      <c r="H1389" s="153" t="n">
        <v>220</v>
      </c>
      <c r="I1389" s="155" t="str">
        <v>SW</v>
      </c>
      <c r="J1389" s="153" t="n">
        <v>40</v>
      </c>
      <c r="K1389" s="155" t="str">
        <v>NE</v>
      </c>
      <c r="L1389" s="153" t="n">
        <v>12</v>
      </c>
      <c r="M1389" s="153" t="n">
        <f>IF(F1389="Accepted",L1389*1.150779448,"")</f>
        <v>13.809353376</v>
      </c>
      <c r="N1389" s="163"/>
      <c r="O1389" s="163"/>
      <c r="P1389" s="163" t="str">
        <f>IF(F1389&lt;&gt;"Accepted","",IF(AND(N1389="",O1389=""),"",MAX(N1389,O1389)*1.150779448))</f>
      </c>
      <c r="Q1389" s="175" t="str">
        <v>KEDW 050655Z 22012KT 40SM FEW070 11/06 A2989 RMK AO2A SLP112 T01080058</v>
      </c>
    </row>
    <row r="1390" hidden="0">
      <c r="A1390" s="150" t="str">
        <v>2026-05-05 07:00 UTC</v>
      </c>
      <c r="B1390" s="155" t="str">
        <v>2026-05-05 07:55 UTC</v>
      </c>
      <c r="C1390" s="155" t="str">
        <v>2026-05-05 00:55 PDT</v>
      </c>
      <c r="D1390" s="155" t="str">
        <v>2026-05-05</v>
      </c>
      <c r="E1390" s="155" t="str">
        <v>May</v>
      </c>
      <c r="F1390" s="154" t="str">
        <v>Accepted</v>
      </c>
      <c r="G1390" s="155" t="str">
        <v>220</v>
      </c>
      <c r="H1390" s="153" t="n">
        <v>220</v>
      </c>
      <c r="I1390" s="155" t="str">
        <v>SW</v>
      </c>
      <c r="J1390" s="153" t="n">
        <v>40</v>
      </c>
      <c r="K1390" s="155" t="str">
        <v>NE</v>
      </c>
      <c r="L1390" s="153" t="n">
        <v>15</v>
      </c>
      <c r="M1390" s="153" t="n">
        <f>IF(F1390="Accepted",L1390*1.150779448,"")</f>
        <v>17.261691719999998</v>
      </c>
      <c r="N1390" s="163"/>
      <c r="O1390" s="163"/>
      <c r="P1390" s="163" t="str">
        <f>IF(F1390&lt;&gt;"Accepted","",IF(AND(N1390="",O1390=""),"",MAX(N1390,O1390)*1.150779448))</f>
      </c>
      <c r="Q1390" s="175" t="str">
        <v>KEDW 050755Z 22015KT 40SM FEW070 11/05 A2988 RMK AO2A SLP108 T01060051 402020099</v>
      </c>
    </row>
    <row r="1391" hidden="0">
      <c r="A1391" s="150" t="str">
        <v>2026-05-05 08:00 UTC</v>
      </c>
      <c r="B1391" s="155" t="str">
        <v>2026-05-05 08:55 UTC</v>
      </c>
      <c r="C1391" s="155" t="str">
        <v>2026-05-05 01:55 PDT</v>
      </c>
      <c r="D1391" s="155" t="str">
        <v>2026-05-05</v>
      </c>
      <c r="E1391" s="155" t="str">
        <v>May</v>
      </c>
      <c r="F1391" s="154" t="str">
        <v>Accepted</v>
      </c>
      <c r="G1391" s="155" t="str">
        <v>220</v>
      </c>
      <c r="H1391" s="153" t="n">
        <v>220</v>
      </c>
      <c r="I1391" s="155" t="str">
        <v>SW</v>
      </c>
      <c r="J1391" s="153" t="n">
        <v>40</v>
      </c>
      <c r="K1391" s="155" t="str">
        <v>NE</v>
      </c>
      <c r="L1391" s="153" t="n">
        <v>11</v>
      </c>
      <c r="M1391" s="153" t="n">
        <f>IF(F1391="Accepted",L1391*1.150779448,"")</f>
        <v>12.658573928</v>
      </c>
      <c r="N1391" s="163"/>
      <c r="O1391" s="163"/>
      <c r="P1391" s="163" t="str">
        <f>IF(F1391&lt;&gt;"Accepted","",IF(AND(N1391="",O1391=""),"",MAX(N1391,O1391)*1.150779448))</f>
      </c>
      <c r="Q1391" s="175" t="str">
        <v>KEDW 050855Z 22011KT 40SM FEW060 10/05 A2987 RMK AO2A SLP105 T01030047 57005</v>
      </c>
    </row>
    <row r="1392" hidden="0">
      <c r="A1392" s="150" t="str">
        <v>2026-05-05 09:00 UTC</v>
      </c>
      <c r="B1392" s="155" t="str">
        <v>2026-05-05 09:55 UTC</v>
      </c>
      <c r="C1392" s="155" t="str">
        <v>2026-05-05 02:55 PDT</v>
      </c>
      <c r="D1392" s="155" t="str">
        <v>2026-05-05</v>
      </c>
      <c r="E1392" s="155" t="str">
        <v>May</v>
      </c>
      <c r="F1392" s="154" t="str">
        <v>Accepted</v>
      </c>
      <c r="G1392" s="155" t="str">
        <v>220</v>
      </c>
      <c r="H1392" s="153" t="n">
        <v>220</v>
      </c>
      <c r="I1392" s="155" t="str">
        <v>SW</v>
      </c>
      <c r="J1392" s="153" t="n">
        <v>40</v>
      </c>
      <c r="K1392" s="155" t="str">
        <v>NE</v>
      </c>
      <c r="L1392" s="153" t="n">
        <v>13</v>
      </c>
      <c r="M1392" s="153" t="n">
        <f>IF(F1392="Accepted",L1392*1.150779448,"")</f>
        <v>14.960132824</v>
      </c>
      <c r="N1392" s="163"/>
      <c r="O1392" s="163"/>
      <c r="P1392" s="163" t="str">
        <f>IF(F1392&lt;&gt;"Accepted","",IF(AND(N1392="",O1392=""),"",MAX(N1392,O1392)*1.150779448))</f>
      </c>
      <c r="Q1392" s="175" t="str">
        <v>KEDW 050955Z 22013KT 40SM SCT065 11/04 A2986 RMK AO2A SLP101 T01090044</v>
      </c>
    </row>
    <row r="1393" hidden="0">
      <c r="A1393" s="150" t="str">
        <v>2026-05-05 10:00 UTC</v>
      </c>
      <c r="B1393" s="155" t="str">
        <v>2026-05-05 10:55 UTC</v>
      </c>
      <c r="C1393" s="155" t="str">
        <v>2026-05-05 03:55 PDT</v>
      </c>
      <c r="D1393" s="155" t="str">
        <v>2026-05-05</v>
      </c>
      <c r="E1393" s="155" t="str">
        <v>May</v>
      </c>
      <c r="F1393" s="154" t="str">
        <v>Accepted</v>
      </c>
      <c r="G1393" s="155" t="str">
        <v>230</v>
      </c>
      <c r="H1393" s="153" t="n">
        <v>230</v>
      </c>
      <c r="I1393" s="155" t="str">
        <v>SW</v>
      </c>
      <c r="J1393" s="153" t="n">
        <v>50</v>
      </c>
      <c r="K1393" s="155" t="str">
        <v>NE</v>
      </c>
      <c r="L1393" s="153" t="n">
        <v>15</v>
      </c>
      <c r="M1393" s="153" t="n">
        <f>IF(F1393="Accepted",L1393*1.150779448,"")</f>
        <v>17.261691719999998</v>
      </c>
      <c r="N1393" s="163"/>
      <c r="O1393" s="163"/>
      <c r="P1393" s="163" t="str">
        <f>IF(F1393&lt;&gt;"Accepted","",IF(AND(N1393="",O1393=""),"",MAX(N1393,O1393)*1.150779448))</f>
      </c>
      <c r="Q1393" s="175" t="str">
        <v>KEDW 051055Z 23015KT 40SM SCT075 11/04 A2985 RMK AO2A SLP098 T01070042</v>
      </c>
    </row>
    <row r="1394" hidden="0">
      <c r="A1394" s="150" t="str">
        <v>2026-05-05 11:00 UTC</v>
      </c>
      <c r="B1394" s="155" t="str">
        <v>2026-05-05 11:55 UTC</v>
      </c>
      <c r="C1394" s="155" t="str">
        <v>2026-05-05 04:55 PDT</v>
      </c>
      <c r="D1394" s="155" t="str">
        <v>2026-05-05</v>
      </c>
      <c r="E1394" s="155" t="str">
        <v>May</v>
      </c>
      <c r="F1394" s="154" t="str">
        <v>Accepted</v>
      </c>
      <c r="G1394" s="155" t="str">
        <v>230</v>
      </c>
      <c r="H1394" s="153" t="n">
        <v>230</v>
      </c>
      <c r="I1394" s="155" t="str">
        <v>SW</v>
      </c>
      <c r="J1394" s="153" t="n">
        <v>50</v>
      </c>
      <c r="K1394" s="155" t="str">
        <v>NE</v>
      </c>
      <c r="L1394" s="153" t="n">
        <v>15</v>
      </c>
      <c r="M1394" s="153" t="n">
        <f>IF(F1394="Accepted",L1394*1.150779448,"")</f>
        <v>17.261691719999998</v>
      </c>
      <c r="N1394" s="163"/>
      <c r="O1394" s="163"/>
      <c r="P1394" s="163" t="str">
        <f>IF(F1394&lt;&gt;"Accepted","",IF(AND(N1394="",O1394=""),"",MAX(N1394,O1394)*1.150779448))</f>
      </c>
      <c r="Q1394" s="175" t="str">
        <v>KEDW 051155Z 23015KT 40SM SCT070 11/05 A2985 RMK AO2A SLP098 T01050048 10113 20101 57009</v>
      </c>
    </row>
    <row r="1395" hidden="0">
      <c r="A1395" s="150" t="str">
        <v>2026-05-05 12:00 UTC</v>
      </c>
      <c r="B1395" s="155" t="str">
        <v>2026-05-05 12:55 UTC</v>
      </c>
      <c r="C1395" s="155" t="str">
        <v>2026-05-05 05:55 PDT</v>
      </c>
      <c r="D1395" s="155" t="str">
        <v>2026-05-05</v>
      </c>
      <c r="E1395" s="155" t="str">
        <v>May</v>
      </c>
      <c r="F1395" s="154" t="str">
        <v>Accepted</v>
      </c>
      <c r="G1395" s="155" t="str">
        <v>230</v>
      </c>
      <c r="H1395" s="153" t="n">
        <v>230</v>
      </c>
      <c r="I1395" s="155" t="str">
        <v>SW</v>
      </c>
      <c r="J1395" s="153" t="n">
        <v>50</v>
      </c>
      <c r="K1395" s="155" t="str">
        <v>NE</v>
      </c>
      <c r="L1395" s="153" t="n">
        <v>14</v>
      </c>
      <c r="M1395" s="153" t="n">
        <f>IF(F1395="Accepted",L1395*1.150779448,"")</f>
        <v>16.110912272</v>
      </c>
      <c r="N1395" s="163"/>
      <c r="O1395" s="163"/>
      <c r="P1395" s="163" t="str">
        <f>IF(F1395&lt;&gt;"Accepted","",IF(AND(N1395="",O1395=""),"",MAX(N1395,O1395)*1.150779448))</f>
      </c>
      <c r="Q1395" s="175" t="str">
        <v>KEDW 051255Z 23014KT 40SM FEW070 FEW210 10/05 A2985 RMK AO2A SLP099 T00990049</v>
      </c>
    </row>
    <row r="1396" hidden="0">
      <c r="A1396" s="150" t="str">
        <v>2026-05-05 13:00 UTC</v>
      </c>
      <c r="B1396" s="155" t="str">
        <v>2026-05-05 13:55 UTC</v>
      </c>
      <c r="C1396" s="155" t="str">
        <v>2026-05-05 06:55 PDT</v>
      </c>
      <c r="D1396" s="155" t="str">
        <v>2026-05-05</v>
      </c>
      <c r="E1396" s="155" t="str">
        <v>May</v>
      </c>
      <c r="F1396" s="154" t="str">
        <v>Accepted</v>
      </c>
      <c r="G1396" s="155" t="str">
        <v>220</v>
      </c>
      <c r="H1396" s="153" t="n">
        <v>220</v>
      </c>
      <c r="I1396" s="155" t="str">
        <v>SW</v>
      </c>
      <c r="J1396" s="153" t="n">
        <v>40</v>
      </c>
      <c r="K1396" s="155" t="str">
        <v>NE</v>
      </c>
      <c r="L1396" s="153" t="n">
        <v>11</v>
      </c>
      <c r="M1396" s="153" t="n">
        <f>IF(F1396="Accepted",L1396*1.150779448,"")</f>
        <v>12.658573928</v>
      </c>
      <c r="N1396" s="163"/>
      <c r="O1396" s="163"/>
      <c r="P1396" s="163" t="str">
        <f>IF(F1396&lt;&gt;"Accepted","",IF(AND(N1396="",O1396=""),"",MAX(N1396,O1396)*1.150779448))</f>
      </c>
      <c r="Q1396" s="175" t="str">
        <v>KEDW 051355Z 22011KT 40SM FEW050 FEW100 SCT210 10/05 A2986 RMK AO2A SLP104 T01040050</v>
      </c>
    </row>
    <row r="1397" hidden="0">
      <c r="A1397" s="150" t="str">
        <v>2026-05-05 14:00 UTC</v>
      </c>
      <c r="B1397" s="155" t="str">
        <v>2026-05-05 14:55 UTC</v>
      </c>
      <c r="C1397" s="155" t="str">
        <v>2026-05-05 07:55 PDT</v>
      </c>
      <c r="D1397" s="155" t="str">
        <v>2026-05-05</v>
      </c>
      <c r="E1397" s="155" t="str">
        <v>May</v>
      </c>
      <c r="F1397" s="154" t="str">
        <v>Accepted</v>
      </c>
      <c r="G1397" s="155" t="str">
        <v>220</v>
      </c>
      <c r="H1397" s="153" t="n">
        <v>220</v>
      </c>
      <c r="I1397" s="155" t="str">
        <v>SW</v>
      </c>
      <c r="J1397" s="153" t="n">
        <v>40</v>
      </c>
      <c r="K1397" s="155" t="str">
        <v>NE</v>
      </c>
      <c r="L1397" s="153" t="n">
        <v>14</v>
      </c>
      <c r="M1397" s="153" t="n">
        <f>IF(F1397="Accepted",L1397*1.150779448,"")</f>
        <v>16.110912272</v>
      </c>
      <c r="N1397" s="163"/>
      <c r="O1397" s="163"/>
      <c r="P1397" s="163" t="str">
        <f>IF(F1397&lt;&gt;"Accepted","",IF(AND(N1397="",O1397=""),"",MAX(N1397,O1397)*1.150779448))</f>
      </c>
      <c r="Q1397" s="175" t="str">
        <v>KEDW 051455Z 22014KT 40SM FEW070 SCT210 13/05 A2986 RMK AO2A SLP104 T01250049 52005</v>
      </c>
    </row>
    <row r="1398" hidden="0">
      <c r="A1398" s="150" t="str">
        <v>2026-05-05 15:00 UTC</v>
      </c>
      <c r="B1398" s="155" t="str">
        <v>2026-05-05 15:55 UTC</v>
      </c>
      <c r="C1398" s="155" t="str">
        <v>2026-05-05 08:55 PDT</v>
      </c>
      <c r="D1398" s="155" t="str">
        <v>2026-05-05</v>
      </c>
      <c r="E1398" s="155" t="str">
        <v>May</v>
      </c>
      <c r="F1398" s="154" t="str">
        <v>Accepted</v>
      </c>
      <c r="G1398" s="155" t="str">
        <v>250</v>
      </c>
      <c r="H1398" s="153" t="n">
        <v>250</v>
      </c>
      <c r="I1398" s="155" t="str">
        <v>W</v>
      </c>
      <c r="J1398" s="153" t="n">
        <v>70</v>
      </c>
      <c r="K1398" s="155" t="str">
        <v>E</v>
      </c>
      <c r="L1398" s="153" t="n">
        <v>13</v>
      </c>
      <c r="M1398" s="153" t="n">
        <f>IF(F1398="Accepted",L1398*1.150779448,"")</f>
        <v>14.960132824</v>
      </c>
      <c r="N1398" s="153" t="n">
        <v>21</v>
      </c>
      <c r="O1398" s="163"/>
      <c r="P1398" s="153" t="n">
        <f>IF(F1398&lt;&gt;"Accepted","",IF(AND(N1398="",O1398=""),"",MAX(N1398,O1398)*1.150779448))</f>
        <v>24.166368408</v>
      </c>
      <c r="Q1398" s="175" t="str">
        <v>KEDW 051555Z 25013G21KT 40SM FEW070 FEW210 15/04 A2987 RMK AO2A SLP106 T01530043</v>
      </c>
    </row>
    <row r="1399" hidden="0">
      <c r="A1399" s="150" t="str">
        <v>2026-05-05 16:00 UTC</v>
      </c>
      <c r="B1399" s="155" t="str">
        <v>2026-05-05 16:55 UTC</v>
      </c>
      <c r="C1399" s="155" t="str">
        <v>2026-05-05 09:55 PDT</v>
      </c>
      <c r="D1399" s="155" t="str">
        <v>2026-05-05</v>
      </c>
      <c r="E1399" s="155" t="str">
        <v>May</v>
      </c>
      <c r="F1399" s="154" t="str">
        <v>Accepted</v>
      </c>
      <c r="G1399" s="155" t="str">
        <v>240</v>
      </c>
      <c r="H1399" s="153" t="n">
        <v>240</v>
      </c>
      <c r="I1399" s="155" t="str">
        <v>SW</v>
      </c>
      <c r="J1399" s="153" t="n">
        <v>60</v>
      </c>
      <c r="K1399" s="155" t="str">
        <v>NE</v>
      </c>
      <c r="L1399" s="153" t="n">
        <v>11</v>
      </c>
      <c r="M1399" s="153" t="n">
        <f>IF(F1399="Accepted",L1399*1.150779448,"")</f>
        <v>12.658573928</v>
      </c>
      <c r="N1399" s="163"/>
      <c r="O1399" s="163"/>
      <c r="P1399" s="163" t="str">
        <f>IF(F1399&lt;&gt;"Accepted","",IF(AND(N1399="",O1399=""),"",MAX(N1399,O1399)*1.150779448))</f>
      </c>
      <c r="Q1399" s="175" t="str">
        <v>KEDW 051655Z 24011KT 40SM FEW050 FEW210 17/04 A2987 RMK AO2A SLP105 T01660040</v>
      </c>
    </row>
    <row r="1400" hidden="0">
      <c r="A1400" s="150" t="str">
        <v>2026-05-05 17:00 UTC</v>
      </c>
      <c r="B1400" s="155" t="str">
        <v>2026-05-05 17:55 UTC</v>
      </c>
      <c r="C1400" s="155" t="str">
        <v>2026-05-05 10:55 PDT</v>
      </c>
      <c r="D1400" s="155" t="str">
        <v>2026-05-05</v>
      </c>
      <c r="E1400" s="155" t="str">
        <v>May</v>
      </c>
      <c r="F1400" s="154" t="str">
        <v>Accepted</v>
      </c>
      <c r="G1400" s="155" t="str">
        <v>240</v>
      </c>
      <c r="H1400" s="153" t="n">
        <v>240</v>
      </c>
      <c r="I1400" s="155" t="str">
        <v>SW</v>
      </c>
      <c r="J1400" s="153" t="n">
        <v>60</v>
      </c>
      <c r="K1400" s="155" t="str">
        <v>NE</v>
      </c>
      <c r="L1400" s="153" t="n">
        <v>12</v>
      </c>
      <c r="M1400" s="153" t="n">
        <f>IF(F1400="Accepted",L1400*1.150779448,"")</f>
        <v>13.809353376</v>
      </c>
      <c r="N1400" s="163"/>
      <c r="O1400" s="163"/>
      <c r="P1400" s="163" t="str">
        <f>IF(F1400&lt;&gt;"Accepted","",IF(AND(N1400="",O1400=""),"",MAX(N1400,O1400)*1.150779448))</f>
      </c>
      <c r="Q1400" s="175" t="str">
        <v>KEDW 051755Z 24012KT 50SM SCT050 SCT210 19/04 A2987 RMK AO2A SLP105 T01850039 10187 20099 52003</v>
      </c>
    </row>
    <row r="1401" hidden="0">
      <c r="A1401" s="150" t="str">
        <v>2026-05-05 18:00 UTC</v>
      </c>
      <c r="B1401" s="155" t="str">
        <v>2026-05-05 18:55 UTC</v>
      </c>
      <c r="C1401" s="155" t="str">
        <v>2026-05-05 11:55 PDT</v>
      </c>
      <c r="D1401" s="155" t="str">
        <v>2026-05-05</v>
      </c>
      <c r="E1401" s="155" t="str">
        <v>May</v>
      </c>
      <c r="F1401" s="154" t="str">
        <v>Accepted</v>
      </c>
      <c r="G1401" s="155" t="str">
        <v>230</v>
      </c>
      <c r="H1401" s="153" t="n">
        <v>230</v>
      </c>
      <c r="I1401" s="155" t="str">
        <v>SW</v>
      </c>
      <c r="J1401" s="153" t="n">
        <v>50</v>
      </c>
      <c r="K1401" s="155" t="str">
        <v>NE</v>
      </c>
      <c r="L1401" s="153" t="n">
        <v>12</v>
      </c>
      <c r="M1401" s="153" t="n">
        <f>IF(F1401="Accepted",L1401*1.150779448,"")</f>
        <v>13.809353376</v>
      </c>
      <c r="N1401" s="153" t="n">
        <v>18</v>
      </c>
      <c r="O1401" s="163"/>
      <c r="P1401" s="153" t="n">
        <f>IF(F1401&lt;&gt;"Accepted","",IF(AND(N1401="",O1401=""),"",MAX(N1401,O1401)*1.150779448))</f>
        <v>20.714030064</v>
      </c>
      <c r="Q1401" s="175" t="str">
        <v>KEDW 051855Z AUTO 23012G18KT 10SM FEW055 SCT070 19/03 A2988 RMK AO2 SLP108 T01870025 $</v>
      </c>
    </row>
    <row r="1402" hidden="0">
      <c r="A1402" s="150" t="str">
        <v>2026-05-05 19:00 UTC</v>
      </c>
      <c r="B1402" s="155" t="str">
        <v>2026-05-05 19:55 UTC</v>
      </c>
      <c r="C1402" s="155" t="str">
        <v>2026-05-05 12:55 PDT</v>
      </c>
      <c r="D1402" s="155" t="str">
        <v>2026-05-05</v>
      </c>
      <c r="E1402" s="155" t="str">
        <v>May</v>
      </c>
      <c r="F1402" s="154" t="str">
        <v>Accepted</v>
      </c>
      <c r="G1402" s="155" t="str">
        <v>260</v>
      </c>
      <c r="H1402" s="153" t="n">
        <v>260</v>
      </c>
      <c r="I1402" s="155" t="str">
        <v>W</v>
      </c>
      <c r="J1402" s="153" t="n">
        <v>80</v>
      </c>
      <c r="K1402" s="155" t="str">
        <v>E</v>
      </c>
      <c r="L1402" s="153" t="n">
        <v>14</v>
      </c>
      <c r="M1402" s="153" t="n">
        <f>IF(F1402="Accepted",L1402*1.150779448,"")</f>
        <v>16.110912272</v>
      </c>
      <c r="N1402" s="163"/>
      <c r="O1402" s="163"/>
      <c r="P1402" s="163" t="str">
        <f>IF(F1402&lt;&gt;"Accepted","",IF(AND(N1402="",O1402=""),"",MAX(N1402,O1402)*1.150779448))</f>
      </c>
      <c r="Q1402" s="175" t="str">
        <v>KEDW 051955Z 26014KT 40SM SCT060 BKN210 19/03 A2987 RMK AO2A SLP105 T01920025</v>
      </c>
    </row>
    <row r="1403" hidden="0">
      <c r="A1403" s="150" t="str">
        <v>2026-05-05 20:00 UTC</v>
      </c>
      <c r="B1403" s="155" t="str">
        <v>2026-05-05 20:55 UTC</v>
      </c>
      <c r="C1403" s="155" t="str">
        <v>2026-05-05 13:55 PDT</v>
      </c>
      <c r="D1403" s="155" t="str">
        <v>2026-05-05</v>
      </c>
      <c r="E1403" s="155" t="str">
        <v>May</v>
      </c>
      <c r="F1403" s="154" t="str">
        <v>Accepted</v>
      </c>
      <c r="G1403" s="155" t="str">
        <v>280</v>
      </c>
      <c r="H1403" s="153" t="n">
        <v>280</v>
      </c>
      <c r="I1403" s="155" t="str">
        <v>W</v>
      </c>
      <c r="J1403" s="153" t="n">
        <v>100</v>
      </c>
      <c r="K1403" s="155" t="str">
        <v>E</v>
      </c>
      <c r="L1403" s="153" t="n">
        <v>19</v>
      </c>
      <c r="M1403" s="153" t="n">
        <f>IF(F1403="Accepted",L1403*1.150779448,"")</f>
        <v>21.864809512</v>
      </c>
      <c r="N1403" s="163"/>
      <c r="O1403" s="163"/>
      <c r="P1403" s="163" t="str">
        <f>IF(F1403&lt;&gt;"Accepted","",IF(AND(N1403="",O1403=""),"",MAX(N1403,O1403)*1.150779448))</f>
      </c>
      <c r="Q1403" s="175" t="str">
        <v>KEDW 052055Z 28019KT 40SM SCT060 SCT210 20/03 A2986 RMK AO2A SLP101 T02020025 58003</v>
      </c>
    </row>
    <row r="1404" hidden="0">
      <c r="A1404" s="150" t="str">
        <v>2026-05-05 21:00 UTC</v>
      </c>
      <c r="B1404" s="155" t="str">
        <v>2026-05-05 21:55 UTC</v>
      </c>
      <c r="C1404" s="155" t="str">
        <v>2026-05-05 14:55 PDT</v>
      </c>
      <c r="D1404" s="155" t="str">
        <v>2026-05-05</v>
      </c>
      <c r="E1404" s="155" t="str">
        <v>May</v>
      </c>
      <c r="F1404" s="154" t="str">
        <v>Accepted</v>
      </c>
      <c r="G1404" s="155" t="str">
        <v>280</v>
      </c>
      <c r="H1404" s="153" t="n">
        <v>280</v>
      </c>
      <c r="I1404" s="155" t="str">
        <v>W</v>
      </c>
      <c r="J1404" s="153" t="n">
        <v>100</v>
      </c>
      <c r="K1404" s="155" t="str">
        <v>E</v>
      </c>
      <c r="L1404" s="153" t="n">
        <v>13</v>
      </c>
      <c r="M1404" s="153" t="n">
        <f>IF(F1404="Accepted",L1404*1.150779448,"")</f>
        <v>14.960132824</v>
      </c>
      <c r="N1404" s="153" t="n">
        <v>22</v>
      </c>
      <c r="O1404" s="163"/>
      <c r="P1404" s="153" t="n">
        <f>IF(F1404&lt;&gt;"Accepted","",IF(AND(N1404="",O1404=""),"",MAX(N1404,O1404)*1.150779448))</f>
        <v>25.317147856</v>
      </c>
      <c r="Q1404" s="175" t="str">
        <v>KEDW 052155Z 28013G22KT 40SM SCT060 SCT210 20/03 A2986 RMK AO2A SLP101 T02030026</v>
      </c>
    </row>
    <row r="1405" hidden="0">
      <c r="A1405" s="150" t="str">
        <v>2026-05-05 22:00 UTC</v>
      </c>
      <c r="B1405" s="155" t="str">
        <v>2026-05-05 22:55 UTC</v>
      </c>
      <c r="C1405" s="155" t="str">
        <v>2026-05-05 15:55 PDT</v>
      </c>
      <c r="D1405" s="155" t="str">
        <v>2026-05-05</v>
      </c>
      <c r="E1405" s="155" t="str">
        <v>May</v>
      </c>
      <c r="F1405" s="154" t="str">
        <v>Accepted</v>
      </c>
      <c r="G1405" s="155" t="str">
        <v>270</v>
      </c>
      <c r="H1405" s="153" t="n">
        <v>270</v>
      </c>
      <c r="I1405" s="155" t="str">
        <v>W</v>
      </c>
      <c r="J1405" s="153" t="n">
        <v>90</v>
      </c>
      <c r="K1405" s="155" t="str">
        <v>E</v>
      </c>
      <c r="L1405" s="153" t="n">
        <v>16</v>
      </c>
      <c r="M1405" s="153" t="n">
        <f>IF(F1405="Accepted",L1405*1.150779448,"")</f>
        <v>18.412471168</v>
      </c>
      <c r="N1405" s="153" t="n">
        <v>23</v>
      </c>
      <c r="O1405" s="163"/>
      <c r="P1405" s="153" t="n">
        <f>IF(F1405&lt;&gt;"Accepted","",IF(AND(N1405="",O1405=""),"",MAX(N1405,O1405)*1.150779448))</f>
        <v>26.467927304</v>
      </c>
      <c r="Q1405" s="175" t="str">
        <v>KEDW 052255Z COR 27016G23KT 40SM SCT060 SCT210 20/03 A2984 RMK AO2A SLP095 T01990031 COR 2303</v>
      </c>
    </row>
    <row r="1406" hidden="0">
      <c r="A1406" s="150" t="str">
        <v>2026-05-05 23:00 UTC</v>
      </c>
      <c r="B1406" s="155" t="str">
        <v>2026-05-05 23:55 UTC</v>
      </c>
      <c r="C1406" s="155" t="str">
        <v>2026-05-05 16:55 PDT</v>
      </c>
      <c r="D1406" s="155" t="str">
        <v>2026-05-05</v>
      </c>
      <c r="E1406" s="155" t="str">
        <v>May</v>
      </c>
      <c r="F1406" s="154" t="str">
        <v>Accepted</v>
      </c>
      <c r="G1406" s="155" t="str">
        <v>290</v>
      </c>
      <c r="H1406" s="153" t="n">
        <v>290</v>
      </c>
      <c r="I1406" s="155" t="str">
        <v>W</v>
      </c>
      <c r="J1406" s="153" t="n">
        <v>110</v>
      </c>
      <c r="K1406" s="155" t="str">
        <v>E</v>
      </c>
      <c r="L1406" s="153" t="n">
        <v>17</v>
      </c>
      <c r="M1406" s="153" t="n">
        <f>IF(F1406="Accepted",L1406*1.150779448,"")</f>
        <v>19.563250616</v>
      </c>
      <c r="N1406" s="163"/>
      <c r="O1406" s="163"/>
      <c r="P1406" s="163" t="str">
        <f>IF(F1406&lt;&gt;"Accepted","",IF(AND(N1406="",O1406=""),"",MAX(N1406,O1406)*1.150779448))</f>
      </c>
      <c r="Q1406" s="175" t="str">
        <v>KEDW 052355Z 29017KT 50SM FEW060 SCT210 19/04 A2985 RMK AO2A SLP098 T01910037 10207 20178 55004</v>
      </c>
    </row>
    <row r="1407" hidden="0">
      <c r="A1407" s="150" t="str">
        <v>2026-05-06 00:00 UTC</v>
      </c>
      <c r="B1407" s="155" t="str">
        <v>2026-05-06 00:55 UTC</v>
      </c>
      <c r="C1407" s="155" t="str">
        <v>2026-05-05 17:55 PDT</v>
      </c>
      <c r="D1407" s="155" t="str">
        <v>2026-05-05</v>
      </c>
      <c r="E1407" s="155" t="str">
        <v>May</v>
      </c>
      <c r="F1407" s="154" t="str">
        <v>Accepted</v>
      </c>
      <c r="G1407" s="155" t="str">
        <v>280</v>
      </c>
      <c r="H1407" s="153" t="n">
        <v>280</v>
      </c>
      <c r="I1407" s="155" t="str">
        <v>W</v>
      </c>
      <c r="J1407" s="153" t="n">
        <v>100</v>
      </c>
      <c r="K1407" s="155" t="str">
        <v>E</v>
      </c>
      <c r="L1407" s="153" t="n">
        <v>19</v>
      </c>
      <c r="M1407" s="153" t="n">
        <f>IF(F1407="Accepted",L1407*1.150779448,"")</f>
        <v>21.864809512</v>
      </c>
      <c r="N1407" s="153" t="n">
        <v>24</v>
      </c>
      <c r="O1407" s="163"/>
      <c r="P1407" s="153" t="n">
        <f>IF(F1407&lt;&gt;"Accepted","",IF(AND(N1407="",O1407=""),"",MAX(N1407,O1407)*1.150779448))</f>
        <v>27.618706752</v>
      </c>
      <c r="Q1407" s="175" t="str">
        <v>KEDW 060055Z 28019G24KT 50SM FEW060 FEW210 18/04 A2986 RMK AO2A SLP103 T01780044</v>
      </c>
    </row>
    <row r="1408" hidden="0">
      <c r="A1408" s="150" t="str">
        <v>2026-05-06 01:00 UTC</v>
      </c>
      <c r="B1408" s="155" t="str">
        <v>2026-05-06 01:55 UTC</v>
      </c>
      <c r="C1408" s="155" t="str">
        <v>2026-05-05 18:55 PDT</v>
      </c>
      <c r="D1408" s="155" t="str">
        <v>2026-05-05</v>
      </c>
      <c r="E1408" s="155" t="str">
        <v>May</v>
      </c>
      <c r="F1408" s="154" t="str">
        <v>Accepted</v>
      </c>
      <c r="G1408" s="155" t="str">
        <v>280</v>
      </c>
      <c r="H1408" s="153" t="n">
        <v>280</v>
      </c>
      <c r="I1408" s="155" t="str">
        <v>W</v>
      </c>
      <c r="J1408" s="153" t="n">
        <v>100</v>
      </c>
      <c r="K1408" s="155" t="str">
        <v>E</v>
      </c>
      <c r="L1408" s="153" t="n">
        <v>17</v>
      </c>
      <c r="M1408" s="153" t="n">
        <f>IF(F1408="Accepted",L1408*1.150779448,"")</f>
        <v>19.563250616</v>
      </c>
      <c r="N1408" s="163"/>
      <c r="O1408" s="163"/>
      <c r="P1408" s="163" t="str">
        <f>IF(F1408&lt;&gt;"Accepted","",IF(AND(N1408="",O1408=""),"",MAX(N1408,O1408)*1.150779448))</f>
      </c>
      <c r="Q1408" s="175" t="str">
        <v>KEDW 060155Z 28017KT 50SM FEW060 17/04 A2988 RMK AO2A SLP110 T01650042</v>
      </c>
    </row>
    <row r="1409" hidden="0">
      <c r="A1409" s="150" t="str">
        <v>2026-05-06 02:00 UTC</v>
      </c>
      <c r="B1409" s="155" t="str">
        <v>2026-05-06 02:55 UTC</v>
      </c>
      <c r="C1409" s="155" t="str">
        <v>2026-05-05 19:55 PDT</v>
      </c>
      <c r="D1409" s="155" t="str">
        <v>2026-05-05</v>
      </c>
      <c r="E1409" s="155" t="str">
        <v>May</v>
      </c>
      <c r="F1409" s="154" t="str">
        <v>Accepted</v>
      </c>
      <c r="G1409" s="155" t="str">
        <v>270</v>
      </c>
      <c r="H1409" s="153" t="n">
        <v>270</v>
      </c>
      <c r="I1409" s="155" t="str">
        <v>W</v>
      </c>
      <c r="J1409" s="153" t="n">
        <v>90</v>
      </c>
      <c r="K1409" s="155" t="str">
        <v>E</v>
      </c>
      <c r="L1409" s="153" t="n">
        <v>14</v>
      </c>
      <c r="M1409" s="153" t="n">
        <f>IF(F1409="Accepted",L1409*1.150779448,"")</f>
        <v>16.110912272</v>
      </c>
      <c r="N1409" s="163"/>
      <c r="O1409" s="163"/>
      <c r="P1409" s="163" t="str">
        <f>IF(F1409&lt;&gt;"Accepted","",IF(AND(N1409="",O1409=""),"",MAX(N1409,O1409)*1.150779448))</f>
      </c>
      <c r="Q1409" s="175" t="str">
        <v>KEDW 060255Z 27014KT 40SM FEW060 15/05 A2990 RMK AO2A SLP117 T01500047 52016</v>
      </c>
    </row>
    <row r="1410" hidden="0">
      <c r="A1410" s="150" t="str">
        <v>2026-05-06 03:00 UTC</v>
      </c>
      <c r="B1410" s="155" t="str">
        <v>2026-05-06 03:55 UTC</v>
      </c>
      <c r="C1410" s="155" t="str">
        <v>2026-05-05 20:55 PDT</v>
      </c>
      <c r="D1410" s="155" t="str">
        <v>2026-05-05</v>
      </c>
      <c r="E1410" s="155" t="str">
        <v>May</v>
      </c>
      <c r="F1410" s="154" t="str">
        <v>Accepted</v>
      </c>
      <c r="G1410" s="155" t="str">
        <v>230</v>
      </c>
      <c r="H1410" s="153" t="n">
        <v>230</v>
      </c>
      <c r="I1410" s="155" t="str">
        <v>SW</v>
      </c>
      <c r="J1410" s="153" t="n">
        <v>50</v>
      </c>
      <c r="K1410" s="155" t="str">
        <v>NE</v>
      </c>
      <c r="L1410" s="153" t="n">
        <v>11</v>
      </c>
      <c r="M1410" s="153" t="n">
        <f>IF(F1410="Accepted",L1410*1.150779448,"")</f>
        <v>12.658573928</v>
      </c>
      <c r="N1410" s="163"/>
      <c r="O1410" s="163"/>
      <c r="P1410" s="163" t="str">
        <f>IF(F1410&lt;&gt;"Accepted","",IF(AND(N1410="",O1410=""),"",MAX(N1410,O1410)*1.150779448))</f>
      </c>
      <c r="Q1410" s="175" t="str">
        <v>KEDW 060355Z 23011KT 40SM FEW060 14/04 A2993 RMK AO2A SLP125 T01360042</v>
      </c>
    </row>
    <row r="1411" hidden="0">
      <c r="A1411" s="150" t="str">
        <v>2026-05-06 04:00 UTC</v>
      </c>
      <c r="B1411" s="155" t="str">
        <v>2026-05-06 04:55 UTC</v>
      </c>
      <c r="C1411" s="155" t="str">
        <v>2026-05-05 21:55 PDT</v>
      </c>
      <c r="D1411" s="155" t="str">
        <v>2026-05-05</v>
      </c>
      <c r="E1411" s="155" t="str">
        <v>May</v>
      </c>
      <c r="F1411" s="154" t="str">
        <v>Accepted</v>
      </c>
      <c r="G1411" s="155" t="str">
        <v>220</v>
      </c>
      <c r="H1411" s="153" t="n">
        <v>220</v>
      </c>
      <c r="I1411" s="155" t="str">
        <v>SW</v>
      </c>
      <c r="J1411" s="153" t="n">
        <v>40</v>
      </c>
      <c r="K1411" s="155" t="str">
        <v>NE</v>
      </c>
      <c r="L1411" s="153" t="n">
        <v>12</v>
      </c>
      <c r="M1411" s="153" t="n">
        <f>IF(F1411="Accepted",L1411*1.150779448,"")</f>
        <v>13.809353376</v>
      </c>
      <c r="N1411" s="163"/>
      <c r="O1411" s="163"/>
      <c r="P1411" s="163" t="str">
        <f>IF(F1411&lt;&gt;"Accepted","",IF(AND(N1411="",O1411=""),"",MAX(N1411,O1411)*1.150779448))</f>
      </c>
      <c r="Q1411" s="175" t="str">
        <v>KEDW 060455Z 22012KT 40SM FEW060 13/05 A2995 RMK AO2A SLP132 T01280045</v>
      </c>
    </row>
    <row r="1412" hidden="0">
      <c r="A1412" s="150" t="str">
        <v>2026-05-06 05:00 UTC</v>
      </c>
      <c r="B1412" s="155" t="str">
        <v>2026-05-06 05:55 UTC</v>
      </c>
      <c r="C1412" s="155" t="str">
        <v>2026-05-05 22:55 PDT</v>
      </c>
      <c r="D1412" s="155" t="str">
        <v>2026-05-05</v>
      </c>
      <c r="E1412" s="155" t="str">
        <v>May</v>
      </c>
      <c r="F1412" s="154" t="str">
        <v>Accepted</v>
      </c>
      <c r="G1412" s="155" t="str">
        <v>210</v>
      </c>
      <c r="H1412" s="153" t="n">
        <v>210</v>
      </c>
      <c r="I1412" s="155" t="str">
        <v>SW</v>
      </c>
      <c r="J1412" s="153" t="n">
        <v>30</v>
      </c>
      <c r="K1412" s="155" t="str">
        <v>NE</v>
      </c>
      <c r="L1412" s="153" t="n">
        <v>12</v>
      </c>
      <c r="M1412" s="153" t="n">
        <f>IF(F1412="Accepted",L1412*1.150779448,"")</f>
        <v>13.809353376</v>
      </c>
      <c r="N1412" s="163"/>
      <c r="O1412" s="163"/>
      <c r="P1412" s="163" t="str">
        <f>IF(F1412&lt;&gt;"Accepted","",IF(AND(N1412="",O1412=""),"",MAX(N1412,O1412)*1.150779448))</f>
      </c>
      <c r="Q1412" s="175" t="str">
        <v>KEDW 060555Z 21012KT 40SM CLR 12/06 A2996 RMK AO2A SLP136 T01230055 10190 20122 52019</v>
      </c>
    </row>
    <row r="1413" hidden="0">
      <c r="A1413" s="150" t="str">
        <v>2026-05-06 06:00 UTC</v>
      </c>
      <c r="B1413" s="155" t="str">
        <v>2026-05-06 06:55 UTC</v>
      </c>
      <c r="C1413" s="155" t="str">
        <v>2026-05-05 23:55 PDT</v>
      </c>
      <c r="D1413" s="155" t="str">
        <v>2026-05-05</v>
      </c>
      <c r="E1413" s="155" t="str">
        <v>May</v>
      </c>
      <c r="F1413" s="154" t="str">
        <v>Accepted</v>
      </c>
      <c r="G1413" s="155" t="str">
        <v>210</v>
      </c>
      <c r="H1413" s="153" t="n">
        <v>210</v>
      </c>
      <c r="I1413" s="155" t="str">
        <v>SW</v>
      </c>
      <c r="J1413" s="153" t="n">
        <v>30</v>
      </c>
      <c r="K1413" s="155" t="str">
        <v>NE</v>
      </c>
      <c r="L1413" s="153" t="n">
        <v>12</v>
      </c>
      <c r="M1413" s="153" t="n">
        <f>IF(F1413="Accepted",L1413*1.150779448,"")</f>
        <v>13.809353376</v>
      </c>
      <c r="N1413" s="163"/>
      <c r="O1413" s="163"/>
      <c r="P1413" s="163" t="str">
        <f>IF(F1413&lt;&gt;"Accepted","",IF(AND(N1413="",O1413=""),"",MAX(N1413,O1413)*1.150779448))</f>
      </c>
      <c r="Q1413" s="175" t="str">
        <v>KEDW 060655Z 21012KT 40SM CLR 12/05 A2997 RMK AO2A SLP139 T01160048</v>
      </c>
    </row>
    <row r="1414" hidden="0">
      <c r="A1414" s="150" t="str">
        <v>2026-05-06 07:00 UTC</v>
      </c>
      <c r="B1414" s="155" t="str">
        <v>2026-05-06 07:55 UTC</v>
      </c>
      <c r="C1414" s="155" t="str">
        <v>2026-05-06 00:55 PDT</v>
      </c>
      <c r="D1414" s="155" t="str">
        <v>2026-05-06</v>
      </c>
      <c r="E1414" s="155" t="str">
        <v>May</v>
      </c>
      <c r="F1414" s="154" t="str">
        <v>Accepted</v>
      </c>
      <c r="G1414" s="155" t="str">
        <v>200</v>
      </c>
      <c r="H1414" s="153" t="n">
        <v>200</v>
      </c>
      <c r="I1414" s="155" t="str">
        <v>S</v>
      </c>
      <c r="J1414" s="153" t="n">
        <v>20</v>
      </c>
      <c r="K1414" s="155" t="str">
        <v>N</v>
      </c>
      <c r="L1414" s="153" t="n">
        <v>10</v>
      </c>
      <c r="M1414" s="153" t="n">
        <f>IF(F1414="Accepted",L1414*1.150779448,"")</f>
        <v>11.50779448</v>
      </c>
      <c r="N1414" s="163"/>
      <c r="O1414" s="163"/>
      <c r="P1414" s="163" t="str">
        <f>IF(F1414&lt;&gt;"Accepted","",IF(AND(N1414="",O1414=""),"",MAX(N1414,O1414)*1.150779448))</f>
      </c>
      <c r="Q1414" s="175" t="str">
        <v>KEDW 060755Z 20010KT 40SM CLR 11/05 A2998 RMK AO2A SLP143 T01110045 402070099</v>
      </c>
    </row>
    <row r="1415" hidden="0">
      <c r="A1415" s="150" t="str">
        <v>2026-05-06 08:00 UTC</v>
      </c>
      <c r="B1415" s="155" t="str">
        <v>2026-05-06 08:55 UTC</v>
      </c>
      <c r="C1415" s="155" t="str">
        <v>2026-05-06 01:55 PDT</v>
      </c>
      <c r="D1415" s="155" t="str">
        <v>2026-05-06</v>
      </c>
      <c r="E1415" s="155" t="str">
        <v>May</v>
      </c>
      <c r="F1415" s="154" t="str">
        <v>Accepted</v>
      </c>
      <c r="G1415" s="155" t="str">
        <v>220</v>
      </c>
      <c r="H1415" s="153" t="n">
        <v>220</v>
      </c>
      <c r="I1415" s="155" t="str">
        <v>SW</v>
      </c>
      <c r="J1415" s="153" t="n">
        <v>40</v>
      </c>
      <c r="K1415" s="155" t="str">
        <v>NE</v>
      </c>
      <c r="L1415" s="153" t="n">
        <v>10</v>
      </c>
      <c r="M1415" s="153" t="n">
        <f>IF(F1415="Accepted",L1415*1.150779448,"")</f>
        <v>11.50779448</v>
      </c>
      <c r="N1415" s="163"/>
      <c r="O1415" s="163"/>
      <c r="P1415" s="163" t="str">
        <f>IF(F1415&lt;&gt;"Accepted","",IF(AND(N1415="",O1415=""),"",MAX(N1415,O1415)*1.150779448))</f>
      </c>
      <c r="Q1415" s="175" t="str">
        <v>KEDW 060855Z 22010KT 40SM CLR 10/04 A2999 RMK AO2A SLP146 T01010042 51008</v>
      </c>
    </row>
    <row r="1416" hidden="0">
      <c r="A1416" s="150" t="str">
        <v>2026-05-06 09:00 UTC</v>
      </c>
      <c r="B1416" s="155" t="str">
        <v>2026-05-06 09:55 UTC</v>
      </c>
      <c r="C1416" s="155" t="str">
        <v>2026-05-06 02:55 PDT</v>
      </c>
      <c r="D1416" s="155" t="str">
        <v>2026-05-06</v>
      </c>
      <c r="E1416" s="155" t="str">
        <v>May</v>
      </c>
      <c r="F1416" s="154" t="str">
        <v>Accepted</v>
      </c>
      <c r="G1416" s="155" t="str">
        <v>220</v>
      </c>
      <c r="H1416" s="153" t="n">
        <v>220</v>
      </c>
      <c r="I1416" s="155" t="str">
        <v>SW</v>
      </c>
      <c r="J1416" s="153" t="n">
        <v>40</v>
      </c>
      <c r="K1416" s="155" t="str">
        <v>NE</v>
      </c>
      <c r="L1416" s="153" t="n">
        <v>10</v>
      </c>
      <c r="M1416" s="153" t="n">
        <f>IF(F1416="Accepted",L1416*1.150779448,"")</f>
        <v>11.50779448</v>
      </c>
      <c r="N1416" s="163"/>
      <c r="O1416" s="163"/>
      <c r="P1416" s="163" t="str">
        <f>IF(F1416&lt;&gt;"Accepted","",IF(AND(N1416="",O1416=""),"",MAX(N1416,O1416)*1.150779448))</f>
      </c>
      <c r="Q1416" s="175" t="str">
        <v>KEDW 060955Z 22010KT 40SM CLR 09/04 A2998 RMK AO2A SLP143 T00920042</v>
      </c>
    </row>
    <row r="1417" hidden="0">
      <c r="A1417" s="150" t="str">
        <v>2026-05-06 10:00 UTC</v>
      </c>
      <c r="B1417" s="155" t="str">
        <v>2026-05-06 10:55 UTC</v>
      </c>
      <c r="C1417" s="155" t="str">
        <v>2026-05-06 03:55 PDT</v>
      </c>
      <c r="D1417" s="155" t="str">
        <v>2026-05-06</v>
      </c>
      <c r="E1417" s="155" t="str">
        <v>May</v>
      </c>
      <c r="F1417" s="154" t="str">
        <v>Accepted</v>
      </c>
      <c r="G1417" s="155" t="str">
        <v>220</v>
      </c>
      <c r="H1417" s="153" t="n">
        <v>220</v>
      </c>
      <c r="I1417" s="155" t="str">
        <v>SW</v>
      </c>
      <c r="J1417" s="153" t="n">
        <v>40</v>
      </c>
      <c r="K1417" s="155" t="str">
        <v>NE</v>
      </c>
      <c r="L1417" s="153" t="n">
        <v>10</v>
      </c>
      <c r="M1417" s="153" t="n">
        <f>IF(F1417="Accepted",L1417*1.150779448,"")</f>
        <v>11.50779448</v>
      </c>
      <c r="N1417" s="163"/>
      <c r="O1417" s="163"/>
      <c r="P1417" s="163" t="str">
        <f>IF(F1417&lt;&gt;"Accepted","",IF(AND(N1417="",O1417=""),"",MAX(N1417,O1417)*1.150779448))</f>
      </c>
      <c r="Q1417" s="175" t="str">
        <v>KEDW 061055Z 22010KT 40SM CLR 09/05 A2998 RMK AO2A SLP144 T00930045</v>
      </c>
    </row>
    <row r="1418" hidden="0">
      <c r="A1418" s="150" t="str">
        <v>2026-05-06 11:00 UTC</v>
      </c>
      <c r="B1418" s="155" t="str">
        <v>2026-05-06 11:55 UTC</v>
      </c>
      <c r="C1418" s="155" t="str">
        <v>2026-05-06 04:55 PDT</v>
      </c>
      <c r="D1418" s="155" t="str">
        <v>2026-05-06</v>
      </c>
      <c r="E1418" s="155" t="str">
        <v>May</v>
      </c>
      <c r="F1418" s="154" t="str">
        <v>Accepted</v>
      </c>
      <c r="G1418" s="155" t="str">
        <v>210</v>
      </c>
      <c r="H1418" s="153" t="n">
        <v>210</v>
      </c>
      <c r="I1418" s="155" t="str">
        <v>SW</v>
      </c>
      <c r="J1418" s="153" t="n">
        <v>30</v>
      </c>
      <c r="K1418" s="155" t="str">
        <v>NE</v>
      </c>
      <c r="L1418" s="153" t="n">
        <v>10</v>
      </c>
      <c r="M1418" s="153" t="n">
        <f>IF(F1418="Accepted",L1418*1.150779448,"")</f>
        <v>11.50779448</v>
      </c>
      <c r="N1418" s="163"/>
      <c r="O1418" s="163"/>
      <c r="P1418" s="163" t="str">
        <f>IF(F1418&lt;&gt;"Accepted","",IF(AND(N1418="",O1418=""),"",MAX(N1418,O1418)*1.150779448))</f>
      </c>
      <c r="Q1418" s="175" t="str">
        <v>KEDW 061155Z AUTO 21010KT 10SM CLR 10/05 A2999 RMK AO2 SLP146 T00960046 10123 20089 53001 $</v>
      </c>
    </row>
    <row r="1419" hidden="0">
      <c r="A1419" s="150" t="str">
        <v>2026-05-06 12:00 UTC</v>
      </c>
      <c r="B1419" s="155" t="str">
        <v>2026-05-06 12:55 UTC</v>
      </c>
      <c r="C1419" s="155" t="str">
        <v>2026-05-06 05:55 PDT</v>
      </c>
      <c r="D1419" s="155" t="str">
        <v>2026-05-06</v>
      </c>
      <c r="E1419" s="155" t="str">
        <v>May</v>
      </c>
      <c r="F1419" s="154" t="str">
        <v>Accepted</v>
      </c>
      <c r="G1419" s="155" t="str">
        <v>220</v>
      </c>
      <c r="H1419" s="153" t="n">
        <v>220</v>
      </c>
      <c r="I1419" s="155" t="str">
        <v>SW</v>
      </c>
      <c r="J1419" s="153" t="n">
        <v>40</v>
      </c>
      <c r="K1419" s="155" t="str">
        <v>NE</v>
      </c>
      <c r="L1419" s="153" t="n">
        <v>10</v>
      </c>
      <c r="M1419" s="153" t="n">
        <f>IF(F1419="Accepted",L1419*1.150779448,"")</f>
        <v>11.50779448</v>
      </c>
      <c r="N1419" s="163"/>
      <c r="O1419" s="163"/>
      <c r="P1419" s="163" t="str">
        <f>IF(F1419&lt;&gt;"Accepted","",IF(AND(N1419="",O1419=""),"",MAX(N1419,O1419)*1.150779448))</f>
      </c>
      <c r="Q1419" s="175" t="str">
        <v>KEDW 061255Z 22010KT 50SM FEW100 FEW250 10/04 A2999 RMK AO2A SLP148 T00980044</v>
      </c>
    </row>
    <row r="1420" hidden="0">
      <c r="A1420" s="150" t="str">
        <v>2026-05-06 13:00 UTC</v>
      </c>
      <c r="B1420" s="155" t="str">
        <v>2026-05-06 13:55 UTC</v>
      </c>
      <c r="C1420" s="155" t="str">
        <v>2026-05-06 06:55 PDT</v>
      </c>
      <c r="D1420" s="155" t="str">
        <v>2026-05-06</v>
      </c>
      <c r="E1420" s="155" t="str">
        <v>May</v>
      </c>
      <c r="F1420" s="154" t="str">
        <v>Accepted</v>
      </c>
      <c r="G1420" s="155" t="str">
        <v>220</v>
      </c>
      <c r="H1420" s="153" t="n">
        <v>220</v>
      </c>
      <c r="I1420" s="155" t="str">
        <v>SW</v>
      </c>
      <c r="J1420" s="153" t="n">
        <v>40</v>
      </c>
      <c r="K1420" s="155" t="str">
        <v>NE</v>
      </c>
      <c r="L1420" s="153" t="n">
        <v>6</v>
      </c>
      <c r="M1420" s="153" t="n">
        <f>IF(F1420="Accepted",L1420*1.150779448,"")</f>
        <v>6.904676688</v>
      </c>
      <c r="N1420" s="163"/>
      <c r="O1420" s="163"/>
      <c r="P1420" s="163" t="str">
        <f>IF(F1420&lt;&gt;"Accepted","",IF(AND(N1420="",O1420=""),"",MAX(N1420,O1420)*1.150779448))</f>
      </c>
      <c r="Q1420" s="175" t="str">
        <v>KEDW 061355Z 22006KT 50SM CLR 11/05 A3002 RMK AO2A SLP158 T01090046</v>
      </c>
    </row>
    <row r="1421" hidden="0">
      <c r="A1421" s="150" t="str">
        <v>2026-05-06 14:00 UTC</v>
      </c>
      <c r="B1421" s="155" t="str">
        <v>2026-05-06 14:55 UTC</v>
      </c>
      <c r="C1421" s="155" t="str">
        <v>2026-05-06 07:55 PDT</v>
      </c>
      <c r="D1421" s="155" t="str">
        <v>2026-05-06</v>
      </c>
      <c r="E1421" s="155" t="str">
        <v>May</v>
      </c>
      <c r="F1421" s="154" t="str">
        <v>Accepted</v>
      </c>
      <c r="G1421" s="155" t="str">
        <v>250</v>
      </c>
      <c r="H1421" s="153" t="n">
        <v>250</v>
      </c>
      <c r="I1421" s="155" t="str">
        <v>W</v>
      </c>
      <c r="J1421" s="153" t="n">
        <v>70</v>
      </c>
      <c r="K1421" s="155" t="str">
        <v>E</v>
      </c>
      <c r="L1421" s="153" t="n">
        <v>5</v>
      </c>
      <c r="M1421" s="153" t="n">
        <f>IF(F1421="Accepted",L1421*1.150779448,"")</f>
        <v>5.75389724</v>
      </c>
      <c r="N1421" s="163"/>
      <c r="O1421" s="163"/>
      <c r="P1421" s="163" t="str">
        <f>IF(F1421&lt;&gt;"Accepted","",IF(AND(N1421="",O1421=""),"",MAX(N1421,O1421)*1.150779448))</f>
      </c>
      <c r="Q1421" s="175" t="str">
        <v>KEDW 061455Z 25005KT 60SM CLR 14/05 A3004 RMK AO2A SLP163 T01430048 53015</v>
      </c>
    </row>
    <row r="1422" hidden="0">
      <c r="A1422" s="150" t="str">
        <v>2026-05-06 15:00 UTC</v>
      </c>
      <c r="B1422" s="155" t="str">
        <v>2026-05-06 15:55 UTC</v>
      </c>
      <c r="C1422" s="155" t="str">
        <v>2026-05-06 08:55 PDT</v>
      </c>
      <c r="D1422" s="155" t="str">
        <v>2026-05-06</v>
      </c>
      <c r="E1422" s="155" t="str">
        <v>May</v>
      </c>
      <c r="F1422" s="154" t="str">
        <v>Accepted</v>
      </c>
      <c r="G1422" s="155" t="str">
        <v>330</v>
      </c>
      <c r="H1422" s="153" t="n">
        <v>330</v>
      </c>
      <c r="I1422" s="155" t="str">
        <v>NW</v>
      </c>
      <c r="J1422" s="153" t="n">
        <v>150</v>
      </c>
      <c r="K1422" s="155" t="str">
        <v>SE</v>
      </c>
      <c r="L1422" s="153" t="n">
        <v>4</v>
      </c>
      <c r="M1422" s="153" t="n">
        <f>IF(F1422="Accepted",L1422*1.150779448,"")</f>
        <v>4.603117792</v>
      </c>
      <c r="N1422" s="163"/>
      <c r="O1422" s="163"/>
      <c r="P1422" s="163" t="str">
        <f>IF(F1422&lt;&gt;"Accepted","",IF(AND(N1422="",O1422=""),"",MAX(N1422,O1422)*1.150779448))</f>
      </c>
      <c r="Q1422" s="175" t="str">
        <v>KEDW 061555Z 33004KT 60SM CLR 16/05 A3003 RMK AO2A SLP160 T01590049</v>
      </c>
    </row>
    <row r="1423" hidden="0">
      <c r="A1423" s="150" t="str">
        <v>2026-05-06 16:00 UTC</v>
      </c>
      <c r="B1423" s="155" t="str">
        <v>2026-05-06 16:55 UTC</v>
      </c>
      <c r="C1423" s="155" t="str">
        <v>2026-05-06 09:55 PDT</v>
      </c>
      <c r="D1423" s="155" t="str">
        <v>2026-05-06</v>
      </c>
      <c r="E1423" s="155" t="str">
        <v>May</v>
      </c>
      <c r="F1423" s="154" t="str">
        <v>Accepted</v>
      </c>
      <c r="G1423" s="155" t="str">
        <v>360</v>
      </c>
      <c r="H1423" s="153" t="n">
        <v>360</v>
      </c>
      <c r="I1423" s="155" t="str">
        <v>N</v>
      </c>
      <c r="J1423" s="153" t="n">
        <v>180</v>
      </c>
      <c r="K1423" s="155" t="str">
        <v>S</v>
      </c>
      <c r="L1423" s="153" t="n">
        <v>3</v>
      </c>
      <c r="M1423" s="153" t="n">
        <f>IF(F1423="Accepted",L1423*1.150779448,"")</f>
        <v>3.452338344</v>
      </c>
      <c r="N1423" s="163"/>
      <c r="O1423" s="163"/>
      <c r="P1423" s="163" t="str">
        <f>IF(F1423&lt;&gt;"Accepted","",IF(AND(N1423="",O1423=""),"",MAX(N1423,O1423)*1.150779448))</f>
      </c>
      <c r="Q1423" s="175" t="str">
        <v>KEDW 061655Z 36003KT 60SM FEW060 18/05 A3004 RMK AO2A SLP163 T01820047</v>
      </c>
    </row>
    <row r="1424" hidden="0">
      <c r="A1424" s="150" t="str">
        <v>2026-05-06 17:00 UTC</v>
      </c>
      <c r="B1424" s="155" t="str">
        <v>2026-05-06 17:55 UTC</v>
      </c>
      <c r="C1424" s="155" t="str">
        <v>2026-05-06 10:55 PDT</v>
      </c>
      <c r="D1424" s="155" t="str">
        <v>2026-05-06</v>
      </c>
      <c r="E1424" s="155" t="str">
        <v>May</v>
      </c>
      <c r="F1424" s="154" t="str">
        <v>Accepted</v>
      </c>
      <c r="G1424" s="155" t="str">
        <v>070</v>
      </c>
      <c r="H1424" s="153" t="n">
        <v>70</v>
      </c>
      <c r="I1424" s="155" t="str">
        <v>E</v>
      </c>
      <c r="J1424" s="153" t="n">
        <v>250</v>
      </c>
      <c r="K1424" s="155" t="str">
        <v>W</v>
      </c>
      <c r="L1424" s="153" t="n">
        <v>3</v>
      </c>
      <c r="M1424" s="153" t="n">
        <f>IF(F1424="Accepted",L1424*1.150779448,"")</f>
        <v>3.452338344</v>
      </c>
      <c r="N1424" s="163"/>
      <c r="O1424" s="163"/>
      <c r="P1424" s="163" t="str">
        <f>IF(F1424&lt;&gt;"Accepted","",IF(AND(N1424="",O1424=""),"",MAX(N1424,O1424)*1.150779448))</f>
      </c>
      <c r="Q1424" s="175" t="str">
        <v>KEDW 061755Z 07003KT 60SM FEW080 20/04 A3004 RMK AO2A SLP162 T02040044 10204 20092 53000</v>
      </c>
    </row>
    <row r="1425" hidden="0">
      <c r="A1425" s="150" t="str">
        <v>2026-05-06 18:00 UTC</v>
      </c>
      <c r="B1425" s="155" t="str">
        <v>2026-05-06 18:55 UTC</v>
      </c>
      <c r="C1425" s="155" t="str">
        <v>2026-05-06 11:55 PDT</v>
      </c>
      <c r="D1425" s="155" t="str">
        <v>2026-05-06</v>
      </c>
      <c r="E1425" s="155" t="str">
        <v>May</v>
      </c>
      <c r="F1425" s="154" t="str">
        <v>Accepted</v>
      </c>
      <c r="G1425" s="155" t="str">
        <v>090</v>
      </c>
      <c r="H1425" s="153" t="n">
        <v>90</v>
      </c>
      <c r="I1425" s="155" t="str">
        <v>E</v>
      </c>
      <c r="J1425" s="153" t="n">
        <v>270</v>
      </c>
      <c r="K1425" s="155" t="str">
        <v>W</v>
      </c>
      <c r="L1425" s="153" t="n">
        <v>4</v>
      </c>
      <c r="M1425" s="153" t="n">
        <f>IF(F1425="Accepted",L1425*1.150779448,"")</f>
        <v>4.603117792</v>
      </c>
      <c r="N1425" s="163"/>
      <c r="O1425" s="163"/>
      <c r="P1425" s="163" t="str">
        <f>IF(F1425&lt;&gt;"Accepted","",IF(AND(N1425="",O1425=""),"",MAX(N1425,O1425)*1.150779448))</f>
      </c>
      <c r="Q1425" s="175" t="str">
        <v>KEDW 061855Z 09004KT 80SM FEW100 23/04 A3002 RMK AO2A SLP154 T02260037</v>
      </c>
    </row>
    <row r="1426" hidden="0">
      <c r="A1426" s="150" t="str">
        <v>2026-05-06 19:00 UTC</v>
      </c>
      <c r="B1426" s="155" t="str">
        <v>2026-05-06 19:55 UTC</v>
      </c>
      <c r="C1426" s="155" t="str">
        <v>2026-05-06 12:55 PDT</v>
      </c>
      <c r="D1426" s="155" t="str">
        <v>2026-05-06</v>
      </c>
      <c r="E1426" s="155" t="str">
        <v>May</v>
      </c>
      <c r="F1426" s="154" t="str">
        <v>Accepted</v>
      </c>
      <c r="G1426" s="155" t="str">
        <v>000</v>
      </c>
      <c r="H1426" s="153" t="n">
        <v>0</v>
      </c>
      <c r="I1426" s="155" t="str">
        <v>Calm</v>
      </c>
      <c r="J1426" s="153" t="n">
        <v>180</v>
      </c>
      <c r="K1426" s="155" t="str">
        <v>Calm</v>
      </c>
      <c r="L1426" s="153" t="n">
        <v>0</v>
      </c>
      <c r="M1426" s="153" t="n">
        <f>IF(F1426="Accepted",L1426*1.150779448,"")</f>
        <v>0</v>
      </c>
      <c r="N1426" s="163"/>
      <c r="O1426" s="163"/>
      <c r="P1426" s="163" t="str">
        <f>IF(F1426&lt;&gt;"Accepted","",IF(AND(N1426="",O1426=""),"",MAX(N1426,O1426)*1.150779448))</f>
      </c>
      <c r="Q1426" s="175" t="str">
        <v>KEDW 061955Z 00000KT 80SM FEW100 25/01 A3001 RMK AO2A SLP149 T02450014</v>
      </c>
    </row>
    <row r="1427" hidden="0">
      <c r="A1427" s="150" t="str">
        <v>2026-05-06 20:00 UTC</v>
      </c>
      <c r="B1427" s="155" t="str">
        <v>2026-05-06 20:55 UTC</v>
      </c>
      <c r="C1427" s="155" t="str">
        <v>2026-05-06 13:55 PDT</v>
      </c>
      <c r="D1427" s="155" t="str">
        <v>2026-05-06</v>
      </c>
      <c r="E1427" s="155" t="str">
        <v>May</v>
      </c>
      <c r="F1427" s="154" t="str">
        <v>Accepted</v>
      </c>
      <c r="G1427" s="155" t="str">
        <v>310</v>
      </c>
      <c r="H1427" s="153" t="n">
        <v>310</v>
      </c>
      <c r="I1427" s="155" t="str">
        <v>NW</v>
      </c>
      <c r="J1427" s="153" t="n">
        <v>130</v>
      </c>
      <c r="K1427" s="155" t="str">
        <v>SE</v>
      </c>
      <c r="L1427" s="153" t="n">
        <v>4</v>
      </c>
      <c r="M1427" s="153" t="n">
        <f>IF(F1427="Accepted",L1427*1.150779448,"")</f>
        <v>4.603117792</v>
      </c>
      <c r="N1427" s="163"/>
      <c r="O1427" s="163"/>
      <c r="P1427" s="163" t="str">
        <f>IF(F1427&lt;&gt;"Accepted","",IF(AND(N1427="",O1427=""),"",MAX(N1427,O1427)*1.150779448))</f>
      </c>
      <c r="Q1427" s="175" t="str">
        <v>KEDW 062055Z 31004KT 80SM FEW100 25/01 A2999 RMK AO2A SLP142 T02540008 57015</v>
      </c>
    </row>
    <row r="1428" hidden="0">
      <c r="A1428" s="150" t="str">
        <v>2026-05-06 21:00 UTC</v>
      </c>
      <c r="B1428" s="155" t="str">
        <v>2026-05-06 21:55 UTC</v>
      </c>
      <c r="C1428" s="155" t="str">
        <v>2026-05-06 14:55 PDT</v>
      </c>
      <c r="D1428" s="155" t="str">
        <v>2026-05-06</v>
      </c>
      <c r="E1428" s="155" t="str">
        <v>May</v>
      </c>
      <c r="F1428" s="154" t="str">
        <v>Accepted</v>
      </c>
      <c r="G1428" s="155" t="str">
        <v>010</v>
      </c>
      <c r="H1428" s="153" t="n">
        <v>10</v>
      </c>
      <c r="I1428" s="155" t="str">
        <v>N</v>
      </c>
      <c r="J1428" s="153" t="n">
        <v>190</v>
      </c>
      <c r="K1428" s="155" t="str">
        <v>S</v>
      </c>
      <c r="L1428" s="153" t="n">
        <v>3</v>
      </c>
      <c r="M1428" s="153" t="n">
        <f>IF(F1428="Accepted",L1428*1.150779448,"")</f>
        <v>3.452338344</v>
      </c>
      <c r="N1428" s="163"/>
      <c r="O1428" s="163"/>
      <c r="P1428" s="163" t="str">
        <f>IF(F1428&lt;&gt;"Accepted","",IF(AND(N1428="",O1428=""),"",MAX(N1428,O1428)*1.150779448))</f>
      </c>
      <c r="Q1428" s="175" t="str">
        <v>KEDW 062155Z 01003KT 70SM FEW100 27/M00 A2997 RMK AO2A SLP135 T02701001</v>
      </c>
    </row>
    <row r="1429" hidden="0">
      <c r="A1429" s="150" t="str">
        <v>2026-05-06 22:00 UTC</v>
      </c>
      <c r="B1429" s="155" t="str">
        <v>2026-05-06 22:55 UTC</v>
      </c>
      <c r="C1429" s="155" t="str">
        <v>2026-05-06 15:55 PDT</v>
      </c>
      <c r="D1429" s="155" t="str">
        <v>2026-05-06</v>
      </c>
      <c r="E1429" s="155" t="str">
        <v>May</v>
      </c>
      <c r="F1429" s="154" t="str">
        <v>Accepted</v>
      </c>
      <c r="G1429" s="155" t="str">
        <v>000</v>
      </c>
      <c r="H1429" s="153" t="n">
        <v>0</v>
      </c>
      <c r="I1429" s="155" t="str">
        <v>Calm</v>
      </c>
      <c r="J1429" s="153" t="n">
        <v>180</v>
      </c>
      <c r="K1429" s="155" t="str">
        <v>Calm</v>
      </c>
      <c r="L1429" s="153" t="n">
        <v>0</v>
      </c>
      <c r="M1429" s="153" t="n">
        <f>IF(F1429="Accepted",L1429*1.150779448,"")</f>
        <v>0</v>
      </c>
      <c r="N1429" s="163"/>
      <c r="O1429" s="163"/>
      <c r="P1429" s="163" t="str">
        <f>IF(F1429&lt;&gt;"Accepted","",IF(AND(N1429="",O1429=""),"",MAX(N1429,O1429)*1.150779448))</f>
      </c>
      <c r="Q1429" s="175" t="str">
        <v>KEDW 062255Z 00000KT 70SM FEW100 28/M01 A2995 RMK AO2A SLP127 T02781012</v>
      </c>
    </row>
    <row r="1430" hidden="0">
      <c r="A1430" s="150" t="str">
        <v>2026-05-06 23:00 UTC</v>
      </c>
      <c r="B1430" s="155" t="str">
        <v>2026-05-06 23:55 UTC</v>
      </c>
      <c r="C1430" s="155" t="str">
        <v>2026-05-06 16:55 PDT</v>
      </c>
      <c r="D1430" s="155" t="str">
        <v>2026-05-06</v>
      </c>
      <c r="E1430" s="155" t="str">
        <v>May</v>
      </c>
      <c r="F1430" s="154" t="str">
        <v>Accepted</v>
      </c>
      <c r="G1430" s="155" t="str">
        <v>290</v>
      </c>
      <c r="H1430" s="153" t="n">
        <v>290</v>
      </c>
      <c r="I1430" s="155" t="str">
        <v>W</v>
      </c>
      <c r="J1430" s="153" t="n">
        <v>110</v>
      </c>
      <c r="K1430" s="155" t="str">
        <v>E</v>
      </c>
      <c r="L1430" s="153" t="n">
        <v>3</v>
      </c>
      <c r="M1430" s="153" t="n">
        <f>IF(F1430="Accepted",L1430*1.150779448,"")</f>
        <v>3.452338344</v>
      </c>
      <c r="N1430" s="163"/>
      <c r="O1430" s="163"/>
      <c r="P1430" s="163" t="str">
        <f>IF(F1430&lt;&gt;"Accepted","",IF(AND(N1430="",O1430=""),"",MAX(N1430,O1430)*1.150779448))</f>
      </c>
      <c r="Q1430" s="175" t="str">
        <v>KEDW 062355Z 29003KT 70SM FEW100 28/M02 A2993 RMK AO2A SLP120 T02841017 10289 20205 57018</v>
      </c>
    </row>
    <row r="1431" hidden="0">
      <c r="A1431" s="150" t="str">
        <v>2026-05-07 00:00 UTC</v>
      </c>
      <c r="B1431" s="155" t="str">
        <v>2026-05-07 00:55 UTC</v>
      </c>
      <c r="C1431" s="155" t="str">
        <v>2026-05-06 17:55 PDT</v>
      </c>
      <c r="D1431" s="155" t="str">
        <v>2026-05-06</v>
      </c>
      <c r="E1431" s="155" t="str">
        <v>May</v>
      </c>
      <c r="F1431" s="154" t="str">
        <v>Accepted</v>
      </c>
      <c r="G1431" s="155" t="str">
        <v>080</v>
      </c>
      <c r="H1431" s="153" t="n">
        <v>80</v>
      </c>
      <c r="I1431" s="155" t="str">
        <v>E</v>
      </c>
      <c r="J1431" s="153" t="n">
        <v>260</v>
      </c>
      <c r="K1431" s="155" t="str">
        <v>W</v>
      </c>
      <c r="L1431" s="153" t="n">
        <v>4</v>
      </c>
      <c r="M1431" s="153" t="n">
        <f>IF(F1431="Accepted",L1431*1.150779448,"")</f>
        <v>4.603117792</v>
      </c>
      <c r="N1431" s="163"/>
      <c r="O1431" s="163"/>
      <c r="P1431" s="163" t="str">
        <f>IF(F1431&lt;&gt;"Accepted","",IF(AND(N1431="",O1431=""),"",MAX(N1431,O1431)*1.150779448))</f>
      </c>
      <c r="Q1431" s="175" t="str">
        <v>KEDW 070055Z 08004KT 70SM FEW100 29/M02 A2993 RMK AO2A SLP120 T02911021</v>
      </c>
    </row>
    <row r="1432" hidden="0">
      <c r="A1432" s="150" t="str">
        <v>2026-05-07 01:00 UTC</v>
      </c>
      <c r="B1432" s="155" t="str">
        <v>2026-05-07 01:55 UTC</v>
      </c>
      <c r="C1432" s="155" t="str">
        <v>2026-05-06 18:55 PDT</v>
      </c>
      <c r="D1432" s="155" t="str">
        <v>2026-05-06</v>
      </c>
      <c r="E1432" s="155" t="str">
        <v>May</v>
      </c>
      <c r="F1432" s="154" t="str">
        <v>Accepted</v>
      </c>
      <c r="G1432" s="155" t="str">
        <v>290</v>
      </c>
      <c r="H1432" s="153" t="n">
        <v>290</v>
      </c>
      <c r="I1432" s="155" t="str">
        <v>W</v>
      </c>
      <c r="J1432" s="153" t="n">
        <v>110</v>
      </c>
      <c r="K1432" s="155" t="str">
        <v>E</v>
      </c>
      <c r="L1432" s="153" t="n">
        <v>13</v>
      </c>
      <c r="M1432" s="153" t="n">
        <f>IF(F1432="Accepted",L1432*1.150779448,"")</f>
        <v>14.960132824</v>
      </c>
      <c r="N1432" s="163"/>
      <c r="O1432" s="163"/>
      <c r="P1432" s="163" t="str">
        <f>IF(F1432&lt;&gt;"Accepted","",IF(AND(N1432="",O1432=""),"",MAX(N1432,O1432)*1.150779448))</f>
      </c>
      <c r="Q1432" s="175" t="str">
        <v>KEDW 070155Z 29013KT 60SM FEW100 28/04 A2993 RMK AO2A SLP120 T02790042</v>
      </c>
    </row>
    <row r="1433" hidden="0">
      <c r="A1433" s="150" t="str">
        <v>2026-05-07 02:00 UTC</v>
      </c>
      <c r="B1433" s="155" t="str">
        <v>2026-05-07 02:55 UTC</v>
      </c>
      <c r="C1433" s="155" t="str">
        <v>2026-05-06 19:55 PDT</v>
      </c>
      <c r="D1433" s="155" t="str">
        <v>2026-05-06</v>
      </c>
      <c r="E1433" s="155" t="str">
        <v>May</v>
      </c>
      <c r="F1433" s="154" t="str">
        <v>Accepted</v>
      </c>
      <c r="G1433" s="155" t="str">
        <v>280</v>
      </c>
      <c r="H1433" s="153" t="n">
        <v>280</v>
      </c>
      <c r="I1433" s="155" t="str">
        <v>W</v>
      </c>
      <c r="J1433" s="153" t="n">
        <v>100</v>
      </c>
      <c r="K1433" s="155" t="str">
        <v>E</v>
      </c>
      <c r="L1433" s="153" t="n">
        <v>11</v>
      </c>
      <c r="M1433" s="153" t="n">
        <f>IF(F1433="Accepted",L1433*1.150779448,"")</f>
        <v>12.658573928</v>
      </c>
      <c r="N1433" s="163"/>
      <c r="O1433" s="163"/>
      <c r="P1433" s="163" t="str">
        <f>IF(F1433&lt;&gt;"Accepted","",IF(AND(N1433="",O1433=""),"",MAX(N1433,O1433)*1.150779448))</f>
      </c>
      <c r="Q1433" s="175" t="str">
        <v>KEDW 070255Z 28011KT 40SM CLR 24/06 A2995 RMK AO2A SLP127 T02430061 53006</v>
      </c>
    </row>
    <row r="1434" hidden="0">
      <c r="A1434" s="150" t="str">
        <v>2026-05-07 04:00 UTC</v>
      </c>
      <c r="B1434" s="155" t="str">
        <v>2026-05-07 04:55 UTC</v>
      </c>
      <c r="C1434" s="155" t="str">
        <v>2026-05-06 21:55 PDT</v>
      </c>
      <c r="D1434" s="155" t="str">
        <v>2026-05-06</v>
      </c>
      <c r="E1434" s="155" t="str">
        <v>May</v>
      </c>
      <c r="F1434" s="154" t="str">
        <v>Accepted</v>
      </c>
      <c r="G1434" s="155" t="str">
        <v>210</v>
      </c>
      <c r="H1434" s="153" t="n">
        <v>210</v>
      </c>
      <c r="I1434" s="155" t="str">
        <v>SW</v>
      </c>
      <c r="J1434" s="153" t="n">
        <v>30</v>
      </c>
      <c r="K1434" s="155" t="str">
        <v>NE</v>
      </c>
      <c r="L1434" s="153" t="n">
        <v>3</v>
      </c>
      <c r="M1434" s="153" t="n">
        <f>IF(F1434="Accepted",L1434*1.150779448,"")</f>
        <v>3.452338344</v>
      </c>
      <c r="N1434" s="163"/>
      <c r="O1434" s="163"/>
      <c r="P1434" s="163" t="str">
        <f>IF(F1434&lt;&gt;"Accepted","",IF(AND(N1434="",O1434=""),"",MAX(N1434,O1434)*1.150779448))</f>
      </c>
      <c r="Q1434" s="175" t="str">
        <v>KEDW 070455Z 21003KT 40SM CLR 20/05 A3000 RMK AO2A SLP144 T02020054</v>
      </c>
    </row>
    <row r="1435" hidden="0">
      <c r="A1435" s="150" t="str">
        <v>2026-05-07 05:00 UTC</v>
      </c>
      <c r="B1435" s="155" t="str">
        <v>2026-05-07 05:55 UTC</v>
      </c>
      <c r="C1435" s="155" t="str">
        <v>2026-05-06 22:55 PDT</v>
      </c>
      <c r="D1435" s="155" t="str">
        <v>2026-05-06</v>
      </c>
      <c r="E1435" s="155" t="str">
        <v>May</v>
      </c>
      <c r="F1435" s="154" t="str">
        <v>Accepted</v>
      </c>
      <c r="G1435" s="155" t="str">
        <v>190</v>
      </c>
      <c r="H1435" s="153" t="n">
        <v>190</v>
      </c>
      <c r="I1435" s="155" t="str">
        <v>S</v>
      </c>
      <c r="J1435" s="153" t="n">
        <v>10</v>
      </c>
      <c r="K1435" s="155" t="str">
        <v>N</v>
      </c>
      <c r="L1435" s="153" t="n">
        <v>7</v>
      </c>
      <c r="M1435" s="153" t="n">
        <f>IF(F1435="Accepted",L1435*1.150779448,"")</f>
        <v>8.055456136</v>
      </c>
      <c r="N1435" s="163"/>
      <c r="O1435" s="163"/>
      <c r="P1435" s="163" t="str">
        <f>IF(F1435&lt;&gt;"Accepted","",IF(AND(N1435="",O1435=""),"",MAX(N1435,O1435)*1.150779448))</f>
      </c>
      <c r="Q1435" s="175" t="str">
        <v>KEDW 070555Z AUTO 19007KT 10SM CLR 19/06 A3000 RMK AO2 SLP142 T01870055 10294 20187 52016 $</v>
      </c>
    </row>
    <row r="1436" hidden="0">
      <c r="A1436" s="150" t="str">
        <v>2026-05-07 06:00 UTC</v>
      </c>
      <c r="B1436" s="155" t="str">
        <v>2026-05-07 06:55 UTC</v>
      </c>
      <c r="C1436" s="155" t="str">
        <v>2026-05-06 23:55 PDT</v>
      </c>
      <c r="D1436" s="155" t="str">
        <v>2026-05-06</v>
      </c>
      <c r="E1436" s="155" t="str">
        <v>May</v>
      </c>
      <c r="F1436" s="154" t="str">
        <v>Accepted</v>
      </c>
      <c r="G1436" s="155" t="str">
        <v>210</v>
      </c>
      <c r="H1436" s="153" t="n">
        <v>210</v>
      </c>
      <c r="I1436" s="155" t="str">
        <v>SW</v>
      </c>
      <c r="J1436" s="153" t="n">
        <v>30</v>
      </c>
      <c r="K1436" s="155" t="str">
        <v>NE</v>
      </c>
      <c r="L1436" s="153" t="n">
        <v>10</v>
      </c>
      <c r="M1436" s="153" t="n">
        <f>IF(F1436="Accepted",L1436*1.150779448,"")</f>
        <v>11.50779448</v>
      </c>
      <c r="N1436" s="163"/>
      <c r="O1436" s="163"/>
      <c r="P1436" s="163" t="str">
        <f>IF(F1436&lt;&gt;"Accepted","",IF(AND(N1436="",O1436=""),"",MAX(N1436,O1436)*1.150779448))</f>
      </c>
      <c r="Q1436" s="175" t="str">
        <v>KEDW 070655Z AUTO 21010KT 10SM CLR 18/05 A3000 RMK AO2 SLP142 T01800052 $</v>
      </c>
    </row>
    <row r="1437" hidden="0">
      <c r="A1437" s="150" t="str">
        <v>2026-05-07 07:00 UTC</v>
      </c>
      <c r="B1437" s="155" t="str">
        <v>2026-05-07 07:55 UTC</v>
      </c>
      <c r="C1437" s="155" t="str">
        <v>2026-05-07 00:55 PDT</v>
      </c>
      <c r="D1437" s="155" t="str">
        <v>2026-05-07</v>
      </c>
      <c r="E1437" s="155" t="str">
        <v>May</v>
      </c>
      <c r="F1437" s="154" t="str">
        <v>Accepted</v>
      </c>
      <c r="G1437" s="155" t="str">
        <v>210</v>
      </c>
      <c r="H1437" s="153" t="n">
        <v>210</v>
      </c>
      <c r="I1437" s="155" t="str">
        <v>SW</v>
      </c>
      <c r="J1437" s="153" t="n">
        <v>30</v>
      </c>
      <c r="K1437" s="155" t="str">
        <v>NE</v>
      </c>
      <c r="L1437" s="153" t="n">
        <v>11</v>
      </c>
      <c r="M1437" s="153" t="n">
        <f>IF(F1437="Accepted",L1437*1.150779448,"")</f>
        <v>12.658573928</v>
      </c>
      <c r="N1437" s="163"/>
      <c r="O1437" s="163"/>
      <c r="P1437" s="163" t="str">
        <f>IF(F1437&lt;&gt;"Accepted","",IF(AND(N1437="",O1437=""),"",MAX(N1437,O1437)*1.150779448))</f>
      </c>
      <c r="Q1437" s="175" t="str">
        <v>KEDW 070755Z AUTO 21011KT 10SM CLR 17/06 A3001 RMK AO2 SLP145 T01720058 402940090 $</v>
      </c>
    </row>
    <row r="1438" hidden="0">
      <c r="A1438" s="150" t="str">
        <v>2026-05-07 08:00 UTC</v>
      </c>
      <c r="B1438" s="155" t="str">
        <v>2026-05-07 08:55 UTC</v>
      </c>
      <c r="C1438" s="155" t="str">
        <v>2026-05-07 01:55 PDT</v>
      </c>
      <c r="D1438" s="155" t="str">
        <v>2026-05-07</v>
      </c>
      <c r="E1438" s="155" t="str">
        <v>May</v>
      </c>
      <c r="F1438" s="154" t="str">
        <v>Accepted</v>
      </c>
      <c r="G1438" s="155" t="str">
        <v>220</v>
      </c>
      <c r="H1438" s="153" t="n">
        <v>220</v>
      </c>
      <c r="I1438" s="155" t="str">
        <v>SW</v>
      </c>
      <c r="J1438" s="153" t="n">
        <v>40</v>
      </c>
      <c r="K1438" s="155" t="str">
        <v>NE</v>
      </c>
      <c r="L1438" s="153" t="n">
        <v>10</v>
      </c>
      <c r="M1438" s="153" t="n">
        <f>IF(F1438="Accepted",L1438*1.150779448,"")</f>
        <v>11.50779448</v>
      </c>
      <c r="N1438" s="163"/>
      <c r="O1438" s="163"/>
      <c r="P1438" s="163" t="str">
        <f>IF(F1438&lt;&gt;"Accepted","",IF(AND(N1438="",O1438=""),"",MAX(N1438,O1438)*1.150779448))</f>
      </c>
      <c r="Q1438" s="175" t="str">
        <v>KEDW 070855Z AUTO 22010KT 10SM CLR 16/05 A3001 RMK AO2 SLP145 T01560052 53002 $</v>
      </c>
    </row>
    <row r="1439" hidden="0">
      <c r="A1439" s="150" t="str">
        <v>2026-05-07 09:00 UTC</v>
      </c>
      <c r="B1439" s="155" t="str">
        <v>2026-05-07 09:55 UTC</v>
      </c>
      <c r="C1439" s="155" t="str">
        <v>2026-05-07 02:55 PDT</v>
      </c>
      <c r="D1439" s="155" t="str">
        <v>2026-05-07</v>
      </c>
      <c r="E1439" s="155" t="str">
        <v>May</v>
      </c>
      <c r="F1439" s="154" t="str">
        <v>Accepted</v>
      </c>
      <c r="G1439" s="155" t="str">
        <v>220</v>
      </c>
      <c r="H1439" s="153" t="n">
        <v>220</v>
      </c>
      <c r="I1439" s="155" t="str">
        <v>SW</v>
      </c>
      <c r="J1439" s="153" t="n">
        <v>40</v>
      </c>
      <c r="K1439" s="155" t="str">
        <v>NE</v>
      </c>
      <c r="L1439" s="153" t="n">
        <v>5</v>
      </c>
      <c r="M1439" s="153" t="n">
        <f>IF(F1439="Accepted",L1439*1.150779448,"")</f>
        <v>5.75389724</v>
      </c>
      <c r="N1439" s="163"/>
      <c r="O1439" s="163"/>
      <c r="P1439" s="163" t="str">
        <f>IF(F1439&lt;&gt;"Accepted","",IF(AND(N1439="",O1439=""),"",MAX(N1439,O1439)*1.150779448))</f>
      </c>
      <c r="Q1439" s="175" t="str">
        <v>KEDW 070955Z AUTO 22005KT 10SM CLR 14/05 A3000 RMK AO2 SLP141 T01410052 $</v>
      </c>
    </row>
    <row r="1440" hidden="0">
      <c r="A1440" s="150" t="str">
        <v>2026-05-07 10:00 UTC</v>
      </c>
      <c r="B1440" s="155" t="str">
        <v>2026-05-07 10:55 UTC</v>
      </c>
      <c r="C1440" s="155" t="str">
        <v>2026-05-07 03:55 PDT</v>
      </c>
      <c r="D1440" s="155" t="str">
        <v>2026-05-07</v>
      </c>
      <c r="E1440" s="155" t="str">
        <v>May</v>
      </c>
      <c r="F1440" s="154" t="str">
        <v>Accepted</v>
      </c>
      <c r="G1440" s="155" t="str">
        <v>200</v>
      </c>
      <c r="H1440" s="153" t="n">
        <v>200</v>
      </c>
      <c r="I1440" s="155" t="str">
        <v>S</v>
      </c>
      <c r="J1440" s="153" t="n">
        <v>20</v>
      </c>
      <c r="K1440" s="155" t="str">
        <v>N</v>
      </c>
      <c r="L1440" s="153" t="n">
        <v>4</v>
      </c>
      <c r="M1440" s="153" t="n">
        <f>IF(F1440="Accepted",L1440*1.150779448,"")</f>
        <v>4.603117792</v>
      </c>
      <c r="N1440" s="163"/>
      <c r="O1440" s="163"/>
      <c r="P1440" s="163" t="str">
        <f>IF(F1440&lt;&gt;"Accepted","",IF(AND(N1440="",O1440=""),"",MAX(N1440,O1440)*1.150779448))</f>
      </c>
      <c r="Q1440" s="175" t="str">
        <v>KEDW 071055Z AUTO 20004KT 10SM CLR 13/05 A3001 RMK AO2 SLP146 T01290048 $</v>
      </c>
    </row>
    <row r="1441" hidden="0">
      <c r="A1441" s="150" t="str">
        <v>2026-05-07 11:00 UTC</v>
      </c>
      <c r="B1441" s="155" t="str">
        <v>2026-05-07 11:55 UTC</v>
      </c>
      <c r="C1441" s="155" t="str">
        <v>2026-05-07 04:55 PDT</v>
      </c>
      <c r="D1441" s="155" t="str">
        <v>2026-05-07</v>
      </c>
      <c r="E1441" s="155" t="str">
        <v>May</v>
      </c>
      <c r="F1441" s="154" t="str">
        <v>Accepted</v>
      </c>
      <c r="G1441" s="155" t="str">
        <v>220</v>
      </c>
      <c r="H1441" s="153" t="n">
        <v>220</v>
      </c>
      <c r="I1441" s="155" t="str">
        <v>SW</v>
      </c>
      <c r="J1441" s="153" t="n">
        <v>40</v>
      </c>
      <c r="K1441" s="155" t="str">
        <v>NE</v>
      </c>
      <c r="L1441" s="153" t="n">
        <v>3</v>
      </c>
      <c r="M1441" s="153" t="n">
        <f>IF(F1441="Accepted",L1441*1.150779448,"")</f>
        <v>3.452338344</v>
      </c>
      <c r="N1441" s="163"/>
      <c r="O1441" s="163"/>
      <c r="P1441" s="163" t="str">
        <f>IF(F1441&lt;&gt;"Accepted","",IF(AND(N1441="",O1441=""),"",MAX(N1441,O1441)*1.150779448))</f>
      </c>
      <c r="Q1441" s="175" t="str">
        <v>KEDW 071155Z AUTO 22003KT 10SM CLR 12/05 A3000 RMK AO2 SLP142 T01150045 10187 20115 55002 $</v>
      </c>
    </row>
    <row r="1442" hidden="0">
      <c r="A1442" s="150" t="str">
        <v>2026-05-07 12:00 UTC</v>
      </c>
      <c r="B1442" s="155" t="str">
        <v>2026-05-07 12:55 UTC</v>
      </c>
      <c r="C1442" s="155" t="str">
        <v>2026-05-07 05:55 PDT</v>
      </c>
      <c r="D1442" s="155" t="str">
        <v>2026-05-07</v>
      </c>
      <c r="E1442" s="155" t="str">
        <v>May</v>
      </c>
      <c r="F1442" s="154" t="str">
        <v>Accepted</v>
      </c>
      <c r="G1442" s="155" t="str">
        <v>000</v>
      </c>
      <c r="H1442" s="153" t="n">
        <v>0</v>
      </c>
      <c r="I1442" s="155" t="str">
        <v>Calm</v>
      </c>
      <c r="J1442" s="153" t="n">
        <v>180</v>
      </c>
      <c r="K1442" s="155" t="str">
        <v>Calm</v>
      </c>
      <c r="L1442" s="153" t="n">
        <v>0</v>
      </c>
      <c r="M1442" s="153" t="n">
        <f>IF(F1442="Accepted",L1442*1.150779448,"")</f>
        <v>0</v>
      </c>
      <c r="N1442" s="163"/>
      <c r="O1442" s="163"/>
      <c r="P1442" s="163" t="str">
        <f>IF(F1442&lt;&gt;"Accepted","",IF(AND(N1442="",O1442=""),"",MAX(N1442,O1442)*1.150779448))</f>
      </c>
      <c r="Q1442" s="175" t="str">
        <v>KEDW 071255Z 00000KT 70SM CLR 11/03 A3001 RMK AO2A SLP146 T01070033</v>
      </c>
    </row>
    <row r="1443" hidden="0">
      <c r="A1443" s="150" t="str">
        <v>2026-05-07 13:00 UTC</v>
      </c>
      <c r="B1443" s="155" t="str">
        <v>2026-05-07 13:55 UTC</v>
      </c>
      <c r="C1443" s="155" t="str">
        <v>2026-05-07 06:55 PDT</v>
      </c>
      <c r="D1443" s="155" t="str">
        <v>2026-05-07</v>
      </c>
      <c r="E1443" s="155" t="str">
        <v>May</v>
      </c>
      <c r="F1443" s="154" t="str">
        <v>Accepted</v>
      </c>
      <c r="G1443" s="155" t="str">
        <v>000</v>
      </c>
      <c r="H1443" s="153" t="n">
        <v>0</v>
      </c>
      <c r="I1443" s="155" t="str">
        <v>Calm</v>
      </c>
      <c r="J1443" s="153" t="n">
        <v>180</v>
      </c>
      <c r="K1443" s="155" t="str">
        <v>Calm</v>
      </c>
      <c r="L1443" s="153" t="n">
        <v>0</v>
      </c>
      <c r="M1443" s="153" t="n">
        <f>IF(F1443="Accepted",L1443*1.150779448,"")</f>
        <v>0</v>
      </c>
      <c r="N1443" s="163"/>
      <c r="O1443" s="163"/>
      <c r="P1443" s="163" t="str">
        <f>IF(F1443&lt;&gt;"Accepted","",IF(AND(N1443="",O1443=""),"",MAX(N1443,O1443)*1.150779448))</f>
      </c>
      <c r="Q1443" s="175" t="str">
        <v>KEDW 071355Z 00000KT 80SM CLR 13/04 A3003 RMK AO2A SLP153 T01290041</v>
      </c>
    </row>
    <row r="1444" hidden="0">
      <c r="A1444" s="150" t="str">
        <v>2026-05-07 14:00 UTC</v>
      </c>
      <c r="B1444" s="155" t="str">
        <v>2026-05-07 14:55 UTC</v>
      </c>
      <c r="C1444" s="155" t="str">
        <v>2026-05-07 07:55 PDT</v>
      </c>
      <c r="D1444" s="155" t="str">
        <v>2026-05-07</v>
      </c>
      <c r="E1444" s="155" t="str">
        <v>May</v>
      </c>
      <c r="F1444" s="154" t="str">
        <v>Accepted</v>
      </c>
      <c r="G1444" s="155" t="str">
        <v>000</v>
      </c>
      <c r="H1444" s="153" t="n">
        <v>0</v>
      </c>
      <c r="I1444" s="155" t="str">
        <v>Calm</v>
      </c>
      <c r="J1444" s="153" t="n">
        <v>180</v>
      </c>
      <c r="K1444" s="155" t="str">
        <v>Calm</v>
      </c>
      <c r="L1444" s="153" t="n">
        <v>0</v>
      </c>
      <c r="M1444" s="153" t="n">
        <f>IF(F1444="Accepted",L1444*1.150779448,"")</f>
        <v>0</v>
      </c>
      <c r="N1444" s="163"/>
      <c r="O1444" s="163"/>
      <c r="P1444" s="163" t="str">
        <f>IF(F1444&lt;&gt;"Accepted","",IF(AND(N1444="",O1444=""),"",MAX(N1444,O1444)*1.150779448))</f>
      </c>
      <c r="Q1444" s="175" t="str">
        <v>KEDW 071455Z 00000KT 90SM CLR 15/05 A3003 RMK AO2A SLP153 T01480045 52009</v>
      </c>
    </row>
    <row r="1445" hidden="0">
      <c r="A1445" s="150" t="str">
        <v>2026-05-07 15:00 UTC</v>
      </c>
      <c r="B1445" s="155" t="str">
        <v>2026-05-07 15:55 UTC</v>
      </c>
      <c r="C1445" s="155" t="str">
        <v>2026-05-07 08:55 PDT</v>
      </c>
      <c r="D1445" s="155" t="str">
        <v>2026-05-07</v>
      </c>
      <c r="E1445" s="155" t="str">
        <v>May</v>
      </c>
      <c r="F1445" s="154" t="str">
        <v>Accepted</v>
      </c>
      <c r="G1445" s="155" t="str">
        <v>000</v>
      </c>
      <c r="H1445" s="153" t="n">
        <v>0</v>
      </c>
      <c r="I1445" s="155" t="str">
        <v>Calm</v>
      </c>
      <c r="J1445" s="153" t="n">
        <v>180</v>
      </c>
      <c r="K1445" s="155" t="str">
        <v>Calm</v>
      </c>
      <c r="L1445" s="153" t="n">
        <v>0</v>
      </c>
      <c r="M1445" s="153" t="n">
        <f>IF(F1445="Accepted",L1445*1.150779448,"")</f>
        <v>0</v>
      </c>
      <c r="N1445" s="163"/>
      <c r="O1445" s="163"/>
      <c r="P1445" s="163" t="str">
        <f>IF(F1445&lt;&gt;"Accepted","",IF(AND(N1445="",O1445=""),"",MAX(N1445,O1445)*1.150779448))</f>
      </c>
      <c r="Q1445" s="175" t="str">
        <v>KEDW 071555Z 00000KT 90SM CLR 19/05 A3003 RMK AO2A SLP151 T01860047</v>
      </c>
    </row>
    <row r="1446" hidden="0">
      <c r="A1446" s="150" t="str">
        <v>2026-05-07 16:00 UTC</v>
      </c>
      <c r="B1446" s="155" t="str">
        <v>2026-05-07 16:55 UTC</v>
      </c>
      <c r="C1446" s="155" t="str">
        <v>2026-05-07 09:55 PDT</v>
      </c>
      <c r="D1446" s="155" t="str">
        <v>2026-05-07</v>
      </c>
      <c r="E1446" s="155" t="str">
        <v>May</v>
      </c>
      <c r="F1446" s="154" t="str">
        <v>Accepted</v>
      </c>
      <c r="G1446" s="155" t="str">
        <v>000</v>
      </c>
      <c r="H1446" s="153" t="n">
        <v>0</v>
      </c>
      <c r="I1446" s="155" t="str">
        <v>Calm</v>
      </c>
      <c r="J1446" s="153" t="n">
        <v>180</v>
      </c>
      <c r="K1446" s="155" t="str">
        <v>Calm</v>
      </c>
      <c r="L1446" s="153" t="n">
        <v>0</v>
      </c>
      <c r="M1446" s="153" t="n">
        <f>IF(F1446="Accepted",L1446*1.150779448,"")</f>
        <v>0</v>
      </c>
      <c r="N1446" s="163"/>
      <c r="O1446" s="163"/>
      <c r="P1446" s="163" t="str">
        <f>IF(F1446&lt;&gt;"Accepted","",IF(AND(N1446="",O1446=""),"",MAX(N1446,O1446)*1.150779448))</f>
      </c>
      <c r="Q1446" s="175" t="str">
        <v>KEDW 071655Z 00000KT 90SM CLR 22/05 A3002 RMK AO2A SLP148 T02210051</v>
      </c>
    </row>
    <row r="1447" hidden="0">
      <c r="A1447" s="150" t="str">
        <v>2026-05-07 17:00 UTC</v>
      </c>
      <c r="B1447" s="155" t="str">
        <v>2026-05-07 17:55 UTC</v>
      </c>
      <c r="C1447" s="155" t="str">
        <v>2026-05-07 10:55 PDT</v>
      </c>
      <c r="D1447" s="155" t="str">
        <v>2026-05-07</v>
      </c>
      <c r="E1447" s="155" t="str">
        <v>May</v>
      </c>
      <c r="F1447" s="154" t="str">
        <v>Accepted</v>
      </c>
      <c r="G1447" s="155" t="str">
        <v>000</v>
      </c>
      <c r="H1447" s="153" t="n">
        <v>0</v>
      </c>
      <c r="I1447" s="155" t="str">
        <v>Calm</v>
      </c>
      <c r="J1447" s="153" t="n">
        <v>180</v>
      </c>
      <c r="K1447" s="155" t="str">
        <v>Calm</v>
      </c>
      <c r="L1447" s="153" t="n">
        <v>0</v>
      </c>
      <c r="M1447" s="153" t="n">
        <f>IF(F1447="Accepted",L1447*1.150779448,"")</f>
        <v>0</v>
      </c>
      <c r="N1447" s="163"/>
      <c r="O1447" s="163"/>
      <c r="P1447" s="163" t="str">
        <f>IF(F1447&lt;&gt;"Accepted","",IF(AND(N1447="",O1447=""),"",MAX(N1447,O1447)*1.150779448))</f>
      </c>
      <c r="Q1447" s="175" t="str">
        <v>KEDW 071755Z 00000KT 90SM CLR 26/02 A3001 RMK AO2A SLP143 T02640023 10264 20100 58008</v>
      </c>
    </row>
    <row r="1448" hidden="0">
      <c r="A1448" s="150" t="str">
        <v>2026-05-07 18:00 UTC</v>
      </c>
      <c r="B1448" s="155" t="str">
        <v>2026-05-07 18:55 UTC</v>
      </c>
      <c r="C1448" s="155" t="str">
        <v>2026-05-07 11:55 PDT</v>
      </c>
      <c r="D1448" s="155" t="str">
        <v>2026-05-07</v>
      </c>
      <c r="E1448" s="155" t="str">
        <v>May</v>
      </c>
      <c r="F1448" s="154" t="str">
        <v>Accepted</v>
      </c>
      <c r="G1448" s="155" t="str">
        <v>290</v>
      </c>
      <c r="H1448" s="153" t="n">
        <v>290</v>
      </c>
      <c r="I1448" s="155" t="str">
        <v>W</v>
      </c>
      <c r="J1448" s="153" t="n">
        <v>110</v>
      </c>
      <c r="K1448" s="155" t="str">
        <v>E</v>
      </c>
      <c r="L1448" s="153" t="n">
        <v>3</v>
      </c>
      <c r="M1448" s="153" t="n">
        <f>IF(F1448="Accepted",L1448*1.150779448,"")</f>
        <v>3.452338344</v>
      </c>
      <c r="N1448" s="163"/>
      <c r="O1448" s="163"/>
      <c r="P1448" s="163" t="str">
        <f>IF(F1448&lt;&gt;"Accepted","",IF(AND(N1448="",O1448=""),"",MAX(N1448,O1448)*1.150779448))</f>
      </c>
      <c r="Q1448" s="175" t="str">
        <v>KEDW 071855Z 29003KT 90SM FEW120 30/00 A2998 RMK AO2A SLP131 T02950001</v>
      </c>
    </row>
    <row r="1449" hidden="0">
      <c r="A1449" s="150" t="str">
        <v>2026-05-07 19:00 UTC</v>
      </c>
      <c r="B1449" s="155" t="str">
        <v>2026-05-07 19:55 UTC</v>
      </c>
      <c r="C1449" s="155" t="str">
        <v>2026-05-07 12:55 PDT</v>
      </c>
      <c r="D1449" s="155" t="str">
        <v>2026-05-07</v>
      </c>
      <c r="E1449" s="155" t="str">
        <v>May</v>
      </c>
      <c r="F1449" s="154" t="str">
        <v>Accepted</v>
      </c>
      <c r="G1449" s="155" t="str">
        <v>170</v>
      </c>
      <c r="H1449" s="153" t="n">
        <v>170</v>
      </c>
      <c r="I1449" s="155" t="str">
        <v>S</v>
      </c>
      <c r="J1449" s="153" t="n">
        <v>350</v>
      </c>
      <c r="K1449" s="155" t="str">
        <v>N</v>
      </c>
      <c r="L1449" s="153" t="n">
        <v>5</v>
      </c>
      <c r="M1449" s="153" t="n">
        <f>IF(F1449="Accepted",L1449*1.150779448,"")</f>
        <v>5.75389724</v>
      </c>
      <c r="N1449" s="163"/>
      <c r="O1449" s="163"/>
      <c r="P1449" s="163" t="str">
        <f>IF(F1449&lt;&gt;"Accepted","",IF(AND(N1449="",O1449=""),"",MAX(N1449,O1449)*1.150779448))</f>
      </c>
      <c r="Q1449" s="175" t="str">
        <v>KEDW 071955Z 17005KT 90SM FEW120 32/M00 A2996 RMK AO2A SLP123 T03151003</v>
      </c>
    </row>
    <row r="1450" hidden="0">
      <c r="A1450" s="150" t="str">
        <v>2026-05-07 20:00 UTC</v>
      </c>
      <c r="B1450" s="155" t="str">
        <v>2026-05-07 20:55 UTC</v>
      </c>
      <c r="C1450" s="155" t="str">
        <v>2026-05-07 13:55 PDT</v>
      </c>
      <c r="D1450" s="155" t="str">
        <v>2026-05-07</v>
      </c>
      <c r="E1450" s="155" t="str">
        <v>May</v>
      </c>
      <c r="F1450" s="154" t="str">
        <v>Accepted</v>
      </c>
      <c r="G1450" s="155" t="str">
        <v>000</v>
      </c>
      <c r="H1450" s="153" t="n">
        <v>0</v>
      </c>
      <c r="I1450" s="155" t="str">
        <v>Calm</v>
      </c>
      <c r="J1450" s="153" t="n">
        <v>180</v>
      </c>
      <c r="K1450" s="155" t="str">
        <v>Calm</v>
      </c>
      <c r="L1450" s="153" t="n">
        <v>0</v>
      </c>
      <c r="M1450" s="153" t="n">
        <f>IF(F1450="Accepted",L1450*1.150779448,"")</f>
        <v>0</v>
      </c>
      <c r="N1450" s="163"/>
      <c r="O1450" s="163"/>
      <c r="P1450" s="163" t="str">
        <f>IF(F1450&lt;&gt;"Accepted","",IF(AND(N1450="",O1450=""),"",MAX(N1450,O1450)*1.150779448))</f>
      </c>
      <c r="Q1450" s="175" t="str">
        <v>KEDW 072055Z 00000KT 90SM FEW120 32/M03 A2993 RMK AO2A SLP114 T03201034 57024</v>
      </c>
    </row>
    <row r="1451" hidden="0">
      <c r="A1451" s="150" t="str">
        <v>2026-05-07 21:00 UTC</v>
      </c>
      <c r="B1451" s="155" t="str">
        <v>2026-05-07 21:55 UTC</v>
      </c>
      <c r="C1451" s="155" t="str">
        <v>2026-05-07 14:55 PDT</v>
      </c>
      <c r="D1451" s="155" t="str">
        <v>2026-05-07</v>
      </c>
      <c r="E1451" s="155" t="str">
        <v>May</v>
      </c>
      <c r="F1451" s="154" t="str">
        <v>Accepted</v>
      </c>
      <c r="G1451" s="155" t="str">
        <v>210</v>
      </c>
      <c r="H1451" s="153" t="n">
        <v>210</v>
      </c>
      <c r="I1451" s="155" t="str">
        <v>SW</v>
      </c>
      <c r="J1451" s="153" t="n">
        <v>30</v>
      </c>
      <c r="K1451" s="155" t="str">
        <v>NE</v>
      </c>
      <c r="L1451" s="153" t="n">
        <v>3</v>
      </c>
      <c r="M1451" s="153" t="n">
        <f>IF(F1451="Accepted",L1451*1.150779448,"")</f>
        <v>3.452338344</v>
      </c>
      <c r="N1451" s="163"/>
      <c r="O1451" s="163"/>
      <c r="P1451" s="163" t="str">
        <f>IF(F1451&lt;&gt;"Accepted","",IF(AND(N1451="",O1451=""),"",MAX(N1451,O1451)*1.150779448))</f>
      </c>
      <c r="Q1451" s="175" t="str">
        <v>KEDW 072155Z 21003KT 90SM FEW120 33/M04 A2990 RMK AO2A SLP103 T03311040</v>
      </c>
    </row>
    <row r="1452" hidden="0">
      <c r="A1452" s="150" t="str">
        <v>2026-05-07 22:00 UTC</v>
      </c>
      <c r="B1452" s="155" t="str">
        <v>2026-05-07 22:55 UTC</v>
      </c>
      <c r="C1452" s="155" t="str">
        <v>2026-05-07 15:55 PDT</v>
      </c>
      <c r="D1452" s="155" t="str">
        <v>2026-05-07</v>
      </c>
      <c r="E1452" s="155" t="str">
        <v>May</v>
      </c>
      <c r="F1452" s="154" t="str">
        <v>Accepted</v>
      </c>
      <c r="G1452" s="155" t="str">
        <v>280</v>
      </c>
      <c r="H1452" s="153" t="n">
        <v>280</v>
      </c>
      <c r="I1452" s="155" t="str">
        <v>W</v>
      </c>
      <c r="J1452" s="153" t="n">
        <v>100</v>
      </c>
      <c r="K1452" s="155" t="str">
        <v>E</v>
      </c>
      <c r="L1452" s="153" t="n">
        <v>8</v>
      </c>
      <c r="M1452" s="153" t="n">
        <f>IF(F1452="Accepted",L1452*1.150779448,"")</f>
        <v>9.206235584</v>
      </c>
      <c r="N1452" s="163"/>
      <c r="O1452" s="163"/>
      <c r="P1452" s="163" t="str">
        <f>IF(F1452&lt;&gt;"Accepted","",IF(AND(N1452="",O1452=""),"",MAX(N1452,O1452)*1.150779448))</f>
      </c>
      <c r="Q1452" s="175" t="str">
        <v>KEDW 072255Z 28008KT 70SM FEW100 34/M02 A2987 RMK AO2A SLP094 T03411019</v>
      </c>
    </row>
    <row r="1453" hidden="0">
      <c r="A1453" s="150" t="str">
        <v>2026-05-07 23:00 UTC</v>
      </c>
      <c r="B1453" s="155" t="str">
        <v>2026-05-07 23:55 UTC</v>
      </c>
      <c r="C1453" s="155" t="str">
        <v>2026-05-07 16:55 PDT</v>
      </c>
      <c r="D1453" s="155" t="str">
        <v>2026-05-07</v>
      </c>
      <c r="E1453" s="155" t="str">
        <v>May</v>
      </c>
      <c r="F1453" s="154" t="str">
        <v>Accepted</v>
      </c>
      <c r="G1453" s="155" t="str">
        <v>280</v>
      </c>
      <c r="H1453" s="153" t="n">
        <v>280</v>
      </c>
      <c r="I1453" s="155" t="str">
        <v>W</v>
      </c>
      <c r="J1453" s="153" t="n">
        <v>100</v>
      </c>
      <c r="K1453" s="155" t="str">
        <v>E</v>
      </c>
      <c r="L1453" s="153" t="n">
        <v>17</v>
      </c>
      <c r="M1453" s="153" t="n">
        <f>IF(F1453="Accepted",L1453*1.150779448,"")</f>
        <v>19.563250616</v>
      </c>
      <c r="N1453" s="153" t="n">
        <v>21</v>
      </c>
      <c r="O1453" s="163"/>
      <c r="P1453" s="153" t="n">
        <f>IF(F1453&lt;&gt;"Accepted","",IF(AND(N1453="",O1453=""),"",MAX(N1453,O1453)*1.150779448))</f>
        <v>24.166368408</v>
      </c>
      <c r="Q1453" s="175" t="str">
        <v>KEDW 072355Z 28017G21KT 70SM FEW100 33/M00 A2988 RMK AO2A SLP099 T03321001 10346 20265 55016</v>
      </c>
    </row>
    <row r="1454" hidden="0">
      <c r="A1454" s="150" t="str">
        <v>2026-05-08 00:00 UTC</v>
      </c>
      <c r="B1454" s="155" t="str">
        <v>2026-05-08 00:55 UTC</v>
      </c>
      <c r="C1454" s="155" t="str">
        <v>2026-05-07 17:55 PDT</v>
      </c>
      <c r="D1454" s="155" t="str">
        <v>2026-05-07</v>
      </c>
      <c r="E1454" s="155" t="str">
        <v>May</v>
      </c>
      <c r="F1454" s="154" t="str">
        <v>Accepted</v>
      </c>
      <c r="G1454" s="155" t="str">
        <v>290</v>
      </c>
      <c r="H1454" s="153" t="n">
        <v>290</v>
      </c>
      <c r="I1454" s="155" t="str">
        <v>W</v>
      </c>
      <c r="J1454" s="153" t="n">
        <v>110</v>
      </c>
      <c r="K1454" s="155" t="str">
        <v>E</v>
      </c>
      <c r="L1454" s="153" t="n">
        <v>20</v>
      </c>
      <c r="M1454" s="153" t="n">
        <f>IF(F1454="Accepted",L1454*1.150779448,"")</f>
        <v>23.01558896</v>
      </c>
      <c r="N1454" s="163"/>
      <c r="O1454" s="153" t="n">
        <v>27</v>
      </c>
      <c r="P1454" s="153" t="n">
        <f>IF(F1454&lt;&gt;"Accepted","",IF(AND(N1454="",O1454=""),"",MAX(N1454,O1454)*1.150779448))</f>
        <v>31.071045096</v>
      </c>
      <c r="Q1454" s="175" t="str">
        <v>KEDW 080055Z 29020KT 70SM FEW100 31/02 A2988 RMK AO2A PK WND 29027/27 SLP100 T03120024</v>
      </c>
    </row>
    <row r="1455" hidden="0">
      <c r="A1455" s="150" t="str">
        <v>2026-05-08 01:00 UTC</v>
      </c>
      <c r="B1455" s="155" t="str">
        <v>2026-05-08 01:55 UTC</v>
      </c>
      <c r="C1455" s="155" t="str">
        <v>2026-05-07 18:55 PDT</v>
      </c>
      <c r="D1455" s="155" t="str">
        <v>2026-05-07</v>
      </c>
      <c r="E1455" s="155" t="str">
        <v>May</v>
      </c>
      <c r="F1455" s="154" t="str">
        <v>Accepted</v>
      </c>
      <c r="G1455" s="155" t="str">
        <v>280</v>
      </c>
      <c r="H1455" s="153" t="n">
        <v>280</v>
      </c>
      <c r="I1455" s="155" t="str">
        <v>W</v>
      </c>
      <c r="J1455" s="153" t="n">
        <v>100</v>
      </c>
      <c r="K1455" s="155" t="str">
        <v>E</v>
      </c>
      <c r="L1455" s="153" t="n">
        <v>20</v>
      </c>
      <c r="M1455" s="153" t="n">
        <f>IF(F1455="Accepted",L1455*1.150779448,"")</f>
        <v>23.01558896</v>
      </c>
      <c r="N1455" s="153" t="n">
        <v>24</v>
      </c>
      <c r="O1455" s="153" t="n">
        <v>27</v>
      </c>
      <c r="P1455" s="153" t="n">
        <f>IF(F1455&lt;&gt;"Accepted","",IF(AND(N1455="",O1455=""),"",MAX(N1455,O1455)*1.150779448))</f>
        <v>31.071045096</v>
      </c>
      <c r="Q1455" s="175" t="str">
        <v>KEDW 080155Z 28020G24KT 70SM FEW100 28/06 A2989 RMK AO2A PK WND 30027/0056 SLP103 T02840059</v>
      </c>
    </row>
    <row r="1456" hidden="0">
      <c r="A1456" s="150" t="str">
        <v>2026-05-08 02:00 UTC</v>
      </c>
      <c r="B1456" s="155" t="str">
        <v>2026-05-08 02:55 UTC</v>
      </c>
      <c r="C1456" s="155" t="str">
        <v>2026-05-07 19:55 PDT</v>
      </c>
      <c r="D1456" s="155" t="str">
        <v>2026-05-07</v>
      </c>
      <c r="E1456" s="155" t="str">
        <v>May</v>
      </c>
      <c r="F1456" s="154" t="str">
        <v>Accepted</v>
      </c>
      <c r="G1456" s="155" t="str">
        <v>250</v>
      </c>
      <c r="H1456" s="153" t="n">
        <v>250</v>
      </c>
      <c r="I1456" s="155" t="str">
        <v>W</v>
      </c>
      <c r="J1456" s="153" t="n">
        <v>70</v>
      </c>
      <c r="K1456" s="155" t="str">
        <v>E</v>
      </c>
      <c r="L1456" s="153" t="n">
        <v>15</v>
      </c>
      <c r="M1456" s="153" t="n">
        <f>IF(F1456="Accepted",L1456*1.150779448,"")</f>
        <v>17.261691719999998</v>
      </c>
      <c r="N1456" s="163"/>
      <c r="O1456" s="163"/>
      <c r="P1456" s="163" t="str">
        <f>IF(F1456&lt;&gt;"Accepted","",IF(AND(N1456="",O1456=""),"",MAX(N1456,O1456)*1.150779448))</f>
      </c>
      <c r="Q1456" s="175" t="str">
        <v>KEDW 080255Z 25015KT 40SM CLR 26/07 A2991 RMK AO2A SLP111 T02570073 53008</v>
      </c>
    </row>
    <row r="1457" hidden="0">
      <c r="A1457" s="150" t="str">
        <v>2026-05-08 03:00 UTC</v>
      </c>
      <c r="B1457" s="155" t="str">
        <v>2026-05-08 03:55 UTC</v>
      </c>
      <c r="C1457" s="155" t="str">
        <v>2026-05-07 20:55 PDT</v>
      </c>
      <c r="D1457" s="155" t="str">
        <v>2026-05-07</v>
      </c>
      <c r="E1457" s="155" t="str">
        <v>May</v>
      </c>
      <c r="F1457" s="154" t="str">
        <v>Accepted</v>
      </c>
      <c r="G1457" s="155" t="str">
        <v>250</v>
      </c>
      <c r="H1457" s="153" t="n">
        <v>250</v>
      </c>
      <c r="I1457" s="155" t="str">
        <v>W</v>
      </c>
      <c r="J1457" s="153" t="n">
        <v>70</v>
      </c>
      <c r="K1457" s="155" t="str">
        <v>E</v>
      </c>
      <c r="L1457" s="153" t="n">
        <v>12</v>
      </c>
      <c r="M1457" s="153" t="n">
        <f>IF(F1457="Accepted",L1457*1.150779448,"")</f>
        <v>13.809353376</v>
      </c>
      <c r="N1457" s="163"/>
      <c r="O1457" s="163"/>
      <c r="P1457" s="163" t="str">
        <f>IF(F1457&lt;&gt;"Accepted","",IF(AND(N1457="",O1457=""),"",MAX(N1457,O1457)*1.150779448))</f>
      </c>
      <c r="Q1457" s="175" t="str">
        <v>KEDW 080355Z 25012KT 40SM CLR 24/08 A2993 RMK AO2A SLP117 T02390075</v>
      </c>
    </row>
    <row r="1458" hidden="0">
      <c r="A1458" s="150" t="str">
        <v>2026-05-08 04:00 UTC</v>
      </c>
      <c r="B1458" s="155" t="str">
        <v>2026-05-08 04:55 UTC</v>
      </c>
      <c r="C1458" s="155" t="str">
        <v>2026-05-07 21:55 PDT</v>
      </c>
      <c r="D1458" s="155" t="str">
        <v>2026-05-07</v>
      </c>
      <c r="E1458" s="155" t="str">
        <v>May</v>
      </c>
      <c r="F1458" s="154" t="str">
        <v>Accepted</v>
      </c>
      <c r="G1458" s="155" t="str">
        <v>220</v>
      </c>
      <c r="H1458" s="153" t="n">
        <v>220</v>
      </c>
      <c r="I1458" s="155" t="str">
        <v>SW</v>
      </c>
      <c r="J1458" s="153" t="n">
        <v>40</v>
      </c>
      <c r="K1458" s="155" t="str">
        <v>NE</v>
      </c>
      <c r="L1458" s="153" t="n">
        <v>12</v>
      </c>
      <c r="M1458" s="153" t="n">
        <f>IF(F1458="Accepted",L1458*1.150779448,"")</f>
        <v>13.809353376</v>
      </c>
      <c r="N1458" s="163"/>
      <c r="O1458" s="163"/>
      <c r="P1458" s="163" t="str">
        <f>IF(F1458&lt;&gt;"Accepted","",IF(AND(N1458="",O1458=""),"",MAX(N1458,O1458)*1.150779448))</f>
      </c>
      <c r="Q1458" s="175" t="str">
        <v>KEDW 080455Z 22012KT 40SM CLR 22/07 A2994 RMK AO2A SLP119 T02190073</v>
      </c>
    </row>
    <row r="1459" hidden="0">
      <c r="A1459" s="150" t="str">
        <v>2026-05-08 05:00 UTC</v>
      </c>
      <c r="B1459" s="155" t="str">
        <v>2026-05-08 05:55 UTC</v>
      </c>
      <c r="C1459" s="155" t="str">
        <v>2026-05-07 22:55 PDT</v>
      </c>
      <c r="D1459" s="155" t="str">
        <v>2026-05-07</v>
      </c>
      <c r="E1459" s="155" t="str">
        <v>May</v>
      </c>
      <c r="F1459" s="154" t="str">
        <v>Accepted</v>
      </c>
      <c r="G1459" s="155" t="str">
        <v>210</v>
      </c>
      <c r="H1459" s="153" t="n">
        <v>210</v>
      </c>
      <c r="I1459" s="155" t="str">
        <v>SW</v>
      </c>
      <c r="J1459" s="153" t="n">
        <v>30</v>
      </c>
      <c r="K1459" s="155" t="str">
        <v>NE</v>
      </c>
      <c r="L1459" s="153" t="n">
        <v>9</v>
      </c>
      <c r="M1459" s="153" t="n">
        <f>IF(F1459="Accepted",L1459*1.150779448,"")</f>
        <v>10.357015032</v>
      </c>
      <c r="N1459" s="163"/>
      <c r="O1459" s="163"/>
      <c r="P1459" s="163" t="str">
        <f>IF(F1459&lt;&gt;"Accepted","",IF(AND(N1459="",O1459=""),"",MAX(N1459,O1459)*1.150779448))</f>
      </c>
      <c r="Q1459" s="175" t="str">
        <v>KEDW 080555Z AUTO 21009KT 10SM CLR 21/08 A2995 RMK AO2 SLP120 T02070083 10333 20207 52015 $</v>
      </c>
    </row>
    <row r="1460" hidden="0">
      <c r="A1460" s="150" t="str">
        <v>2026-05-08 06:00 UTC</v>
      </c>
      <c r="B1460" s="155" t="str">
        <v>2026-05-08 06:55 UTC</v>
      </c>
      <c r="C1460" s="155" t="str">
        <v>2026-05-07 23:55 PDT</v>
      </c>
      <c r="D1460" s="155" t="str">
        <v>2026-05-07</v>
      </c>
      <c r="E1460" s="155" t="str">
        <v>May</v>
      </c>
      <c r="F1460" s="154" t="str">
        <v>Accepted</v>
      </c>
      <c r="G1460" s="155" t="str">
        <v>200</v>
      </c>
      <c r="H1460" s="153" t="n">
        <v>200</v>
      </c>
      <c r="I1460" s="155" t="str">
        <v>S</v>
      </c>
      <c r="J1460" s="153" t="n">
        <v>20</v>
      </c>
      <c r="K1460" s="155" t="str">
        <v>N</v>
      </c>
      <c r="L1460" s="153" t="n">
        <v>9</v>
      </c>
      <c r="M1460" s="153" t="n">
        <f>IF(F1460="Accepted",L1460*1.150779448,"")</f>
        <v>10.357015032</v>
      </c>
      <c r="N1460" s="163"/>
      <c r="O1460" s="163"/>
      <c r="P1460" s="163" t="str">
        <f>IF(F1460&lt;&gt;"Accepted","",IF(AND(N1460="",O1460=""),"",MAX(N1460,O1460)*1.150779448))</f>
      </c>
      <c r="Q1460" s="175" t="str">
        <v>KEDW 080655Z AUTO 20009KT 10SM CLR 19/08 A2995 RMK AO2 SLP120 T01920079 $</v>
      </c>
    </row>
    <row r="1461" hidden="0">
      <c r="A1461" s="150" t="str">
        <v>2026-05-08 07:00 UTC</v>
      </c>
      <c r="B1461" s="155" t="str">
        <v>2026-05-08 07:55 UTC</v>
      </c>
      <c r="C1461" s="155" t="str">
        <v>2026-05-08 00:55 PDT</v>
      </c>
      <c r="D1461" s="155" t="str">
        <v>2026-05-08</v>
      </c>
      <c r="E1461" s="155" t="str">
        <v>May</v>
      </c>
      <c r="F1461" s="154" t="str">
        <v>Accepted</v>
      </c>
      <c r="G1461" s="155" t="str">
        <v>210</v>
      </c>
      <c r="H1461" s="153" t="n">
        <v>210</v>
      </c>
      <c r="I1461" s="155" t="str">
        <v>SW</v>
      </c>
      <c r="J1461" s="153" t="n">
        <v>30</v>
      </c>
      <c r="K1461" s="155" t="str">
        <v>NE</v>
      </c>
      <c r="L1461" s="153" t="n">
        <v>10</v>
      </c>
      <c r="M1461" s="153" t="n">
        <f>IF(F1461="Accepted",L1461*1.150779448,"")</f>
        <v>11.50779448</v>
      </c>
      <c r="N1461" s="163"/>
      <c r="O1461" s="163"/>
      <c r="P1461" s="163" t="str">
        <f>IF(F1461&lt;&gt;"Accepted","",IF(AND(N1461="",O1461=""),"",MAX(N1461,O1461)*1.150779448))</f>
      </c>
      <c r="Q1461" s="175" t="str">
        <v>KEDW 080755Z AUTO 21010KT 10SM CLR 19/08 A2995 RMK AO2 SLP119 T01910075 403460100 $</v>
      </c>
    </row>
    <row r="1462" hidden="0">
      <c r="A1462" s="150" t="str">
        <v>2026-05-08 08:00 UTC</v>
      </c>
      <c r="B1462" s="155" t="str">
        <v>2026-05-08 08:55 UTC</v>
      </c>
      <c r="C1462" s="155" t="str">
        <v>2026-05-08 01:55 PDT</v>
      </c>
      <c r="D1462" s="155" t="str">
        <v>2026-05-08</v>
      </c>
      <c r="E1462" s="155" t="str">
        <v>May</v>
      </c>
      <c r="F1462" s="154" t="str">
        <v>Accepted</v>
      </c>
      <c r="G1462" s="155" t="str">
        <v>210</v>
      </c>
      <c r="H1462" s="153" t="n">
        <v>210</v>
      </c>
      <c r="I1462" s="155" t="str">
        <v>SW</v>
      </c>
      <c r="J1462" s="153" t="n">
        <v>30</v>
      </c>
      <c r="K1462" s="155" t="str">
        <v>NE</v>
      </c>
      <c r="L1462" s="153" t="n">
        <v>10</v>
      </c>
      <c r="M1462" s="153" t="n">
        <f>IF(F1462="Accepted",L1462*1.150779448,"")</f>
        <v>11.50779448</v>
      </c>
      <c r="N1462" s="163"/>
      <c r="O1462" s="163"/>
      <c r="P1462" s="163" t="str">
        <f>IF(F1462&lt;&gt;"Accepted","",IF(AND(N1462="",O1462=""),"",MAX(N1462,O1462)*1.150779448))</f>
      </c>
      <c r="Q1462" s="175" t="str">
        <v>KEDW 080855Z AUTO 21010KT 10SM CLR 19/07 A2994 RMK AO2 SLP115 T01850070 57004 $</v>
      </c>
    </row>
    <row r="1463" hidden="0">
      <c r="A1463" s="150" t="str">
        <v>2026-05-08 09:00 UTC</v>
      </c>
      <c r="B1463" s="155" t="str">
        <v>2026-05-08 09:55 UTC</v>
      </c>
      <c r="C1463" s="155" t="str">
        <v>2026-05-08 02:55 PDT</v>
      </c>
      <c r="D1463" s="155" t="str">
        <v>2026-05-08</v>
      </c>
      <c r="E1463" s="155" t="str">
        <v>May</v>
      </c>
      <c r="F1463" s="154" t="str">
        <v>Accepted</v>
      </c>
      <c r="G1463" s="155" t="str">
        <v>220</v>
      </c>
      <c r="H1463" s="153" t="n">
        <v>220</v>
      </c>
      <c r="I1463" s="155" t="str">
        <v>SW</v>
      </c>
      <c r="J1463" s="153" t="n">
        <v>40</v>
      </c>
      <c r="K1463" s="155" t="str">
        <v>NE</v>
      </c>
      <c r="L1463" s="153" t="n">
        <v>9</v>
      </c>
      <c r="M1463" s="153" t="n">
        <f>IF(F1463="Accepted",L1463*1.150779448,"")</f>
        <v>10.357015032</v>
      </c>
      <c r="N1463" s="163"/>
      <c r="O1463" s="163"/>
      <c r="P1463" s="163" t="str">
        <f>IF(F1463&lt;&gt;"Accepted","",IF(AND(N1463="",O1463=""),"",MAX(N1463,O1463)*1.150779448))</f>
      </c>
      <c r="Q1463" s="175" t="str">
        <v>KEDW 080955Z AUTO 22009KT 10SM CLR 18/08 A2993 RMK AO2 SLP111 T01760076 $</v>
      </c>
    </row>
    <row r="1464" hidden="0">
      <c r="A1464" s="150" t="str">
        <v>2026-05-08 10:00 UTC</v>
      </c>
      <c r="B1464" s="155" t="str">
        <v>2026-05-08 10:55 UTC</v>
      </c>
      <c r="C1464" s="155" t="str">
        <v>2026-05-08 03:55 PDT</v>
      </c>
      <c r="D1464" s="155" t="str">
        <v>2026-05-08</v>
      </c>
      <c r="E1464" s="155" t="str">
        <v>May</v>
      </c>
      <c r="F1464" s="154" t="str">
        <v>Accepted</v>
      </c>
      <c r="G1464" s="155" t="str">
        <v>220</v>
      </c>
      <c r="H1464" s="153" t="n">
        <v>220</v>
      </c>
      <c r="I1464" s="155" t="str">
        <v>SW</v>
      </c>
      <c r="J1464" s="153" t="n">
        <v>40</v>
      </c>
      <c r="K1464" s="155" t="str">
        <v>NE</v>
      </c>
      <c r="L1464" s="153" t="n">
        <v>9</v>
      </c>
      <c r="M1464" s="153" t="n">
        <f>IF(F1464="Accepted",L1464*1.150779448,"")</f>
        <v>10.357015032</v>
      </c>
      <c r="N1464" s="163"/>
      <c r="O1464" s="163"/>
      <c r="P1464" s="163" t="str">
        <f>IF(F1464&lt;&gt;"Accepted","",IF(AND(N1464="",O1464=""),"",MAX(N1464,O1464)*1.150779448))</f>
      </c>
      <c r="Q1464" s="175" t="str">
        <v>KEDW 081055Z AUTO 22009KT 10SM CLR 17/08 A2993 RMK AO2 SLP112 T01690075 $</v>
      </c>
    </row>
    <row r="1465" hidden="0">
      <c r="A1465" s="150" t="str">
        <v>2026-05-08 11:00 UTC</v>
      </c>
      <c r="B1465" s="155" t="str">
        <v>2026-05-08 11:55 UTC</v>
      </c>
      <c r="C1465" s="155" t="str">
        <v>2026-05-08 04:55 PDT</v>
      </c>
      <c r="D1465" s="155" t="str">
        <v>2026-05-08</v>
      </c>
      <c r="E1465" s="155" t="str">
        <v>May</v>
      </c>
      <c r="F1465" s="154" t="str">
        <v>Accepted</v>
      </c>
      <c r="G1465" s="155" t="str">
        <v>220</v>
      </c>
      <c r="H1465" s="153" t="n">
        <v>220</v>
      </c>
      <c r="I1465" s="155" t="str">
        <v>SW</v>
      </c>
      <c r="J1465" s="153" t="n">
        <v>40</v>
      </c>
      <c r="K1465" s="155" t="str">
        <v>NE</v>
      </c>
      <c r="L1465" s="153" t="n">
        <v>9</v>
      </c>
      <c r="M1465" s="153" t="n">
        <f>IF(F1465="Accepted",L1465*1.150779448,"")</f>
        <v>10.357015032</v>
      </c>
      <c r="N1465" s="163"/>
      <c r="O1465" s="163"/>
      <c r="P1465" s="163" t="str">
        <f>IF(F1465&lt;&gt;"Accepted","",IF(AND(N1465="",O1465=""),"",MAX(N1465,O1465)*1.150779448))</f>
      </c>
      <c r="Q1465" s="175" t="str">
        <v>KEDW 081155Z 22009KT 40SM CLR 17/08 A2993 RMK AO2A SLP112 T01670076 10208 20167 55000</v>
      </c>
    </row>
    <row r="1466" hidden="0">
      <c r="A1466" s="150" t="str">
        <v>2026-05-08 12:00 UTC</v>
      </c>
      <c r="B1466" s="155" t="str">
        <v>2026-05-08 12:55 UTC</v>
      </c>
      <c r="C1466" s="155" t="str">
        <v>2026-05-08 05:55 PDT</v>
      </c>
      <c r="D1466" s="155" t="str">
        <v>2026-05-08</v>
      </c>
      <c r="E1466" s="155" t="str">
        <v>May</v>
      </c>
      <c r="F1466" s="154" t="str">
        <v>Accepted</v>
      </c>
      <c r="G1466" s="155" t="str">
        <v>220</v>
      </c>
      <c r="H1466" s="153" t="n">
        <v>220</v>
      </c>
      <c r="I1466" s="155" t="str">
        <v>SW</v>
      </c>
      <c r="J1466" s="153" t="n">
        <v>40</v>
      </c>
      <c r="K1466" s="155" t="str">
        <v>NE</v>
      </c>
      <c r="L1466" s="153" t="n">
        <v>11</v>
      </c>
      <c r="M1466" s="153" t="n">
        <f>IF(F1466="Accepted",L1466*1.150779448,"")</f>
        <v>12.658573928</v>
      </c>
      <c r="N1466" s="163"/>
      <c r="O1466" s="163"/>
      <c r="P1466" s="163" t="str">
        <f>IF(F1466&lt;&gt;"Accepted","",IF(AND(N1466="",O1466=""),"",MAX(N1466,O1466)*1.150779448))</f>
      </c>
      <c r="Q1466" s="175" t="str">
        <v>KEDW 081255Z COR 22011KT 50SM CLR 18/09 A2994 RMK AO2 SLP116 T01750086 COR 1302</v>
      </c>
    </row>
    <row r="1467" hidden="0">
      <c r="A1467" s="150" t="str">
        <v>2026-05-08 13:00 UTC</v>
      </c>
      <c r="B1467" s="155" t="str">
        <v>2026-05-08 13:55 UTC</v>
      </c>
      <c r="C1467" s="155" t="str">
        <v>2026-05-08 06:55 PDT</v>
      </c>
      <c r="D1467" s="155" t="str">
        <v>2026-05-08</v>
      </c>
      <c r="E1467" s="155" t="str">
        <v>May</v>
      </c>
      <c r="F1467" s="154" t="str">
        <v>Accepted</v>
      </c>
      <c r="G1467" s="155" t="str">
        <v>210</v>
      </c>
      <c r="H1467" s="153" t="n">
        <v>210</v>
      </c>
      <c r="I1467" s="155" t="str">
        <v>SW</v>
      </c>
      <c r="J1467" s="153" t="n">
        <v>30</v>
      </c>
      <c r="K1467" s="155" t="str">
        <v>NE</v>
      </c>
      <c r="L1467" s="153" t="n">
        <v>10</v>
      </c>
      <c r="M1467" s="153" t="n">
        <f>IF(F1467="Accepted",L1467*1.150779448,"")</f>
        <v>11.50779448</v>
      </c>
      <c r="N1467" s="163"/>
      <c r="O1467" s="163"/>
      <c r="P1467" s="163" t="str">
        <f>IF(F1467&lt;&gt;"Accepted","",IF(AND(N1467="",O1467=""),"",MAX(N1467,O1467)*1.150779448))</f>
      </c>
      <c r="Q1467" s="175" t="str">
        <v>KEDW 081355Z 21010KT 40SM CLR 19/09 A2995 RMK AO2A SLP120 T01850093</v>
      </c>
    </row>
    <row r="1468" hidden="0">
      <c r="A1468" s="150" t="str">
        <v>2026-05-08 14:00 UTC</v>
      </c>
      <c r="B1468" s="155" t="str">
        <v>2026-05-08 14:55 UTC</v>
      </c>
      <c r="C1468" s="155" t="str">
        <v>2026-05-08 07:55 PDT</v>
      </c>
      <c r="D1468" s="155" t="str">
        <v>2026-05-08</v>
      </c>
      <c r="E1468" s="155" t="str">
        <v>May</v>
      </c>
      <c r="F1468" s="154" t="str">
        <v>Accepted</v>
      </c>
      <c r="G1468" s="155" t="str">
        <v>220</v>
      </c>
      <c r="H1468" s="153" t="n">
        <v>220</v>
      </c>
      <c r="I1468" s="155" t="str">
        <v>SW</v>
      </c>
      <c r="J1468" s="153" t="n">
        <v>40</v>
      </c>
      <c r="K1468" s="155" t="str">
        <v>NE</v>
      </c>
      <c r="L1468" s="153" t="n">
        <v>11</v>
      </c>
      <c r="M1468" s="153" t="n">
        <f>IF(F1468="Accepted",L1468*1.150779448,"")</f>
        <v>12.658573928</v>
      </c>
      <c r="N1468" s="163"/>
      <c r="O1468" s="163"/>
      <c r="P1468" s="163" t="str">
        <f>IF(F1468&lt;&gt;"Accepted","",IF(AND(N1468="",O1468=""),"",MAX(N1468,O1468)*1.150779448))</f>
      </c>
      <c r="Q1468" s="175" t="str">
        <v>KEDW 081455Z 22011KT 40SM CLR 22/10 A2996 RMK AO2A SLP124 T02230098 52010</v>
      </c>
    </row>
    <row r="1469" hidden="0">
      <c r="A1469" s="150" t="str">
        <v>2026-05-08 15:00 UTC</v>
      </c>
      <c r="B1469" s="155" t="str">
        <v>2026-05-08 15:55 UTC</v>
      </c>
      <c r="C1469" s="155" t="str">
        <v>2026-05-08 08:55 PDT</v>
      </c>
      <c r="D1469" s="155" t="str">
        <v>2026-05-08</v>
      </c>
      <c r="E1469" s="155" t="str">
        <v>May</v>
      </c>
      <c r="F1469" s="154" t="str">
        <v>Accepted</v>
      </c>
      <c r="G1469" s="155" t="str">
        <v>230</v>
      </c>
      <c r="H1469" s="153" t="n">
        <v>230</v>
      </c>
      <c r="I1469" s="155" t="str">
        <v>SW</v>
      </c>
      <c r="J1469" s="153" t="n">
        <v>50</v>
      </c>
      <c r="K1469" s="155" t="str">
        <v>NE</v>
      </c>
      <c r="L1469" s="153" t="n">
        <v>4</v>
      </c>
      <c r="M1469" s="153" t="n">
        <f>IF(F1469="Accepted",L1469*1.150779448,"")</f>
        <v>4.603117792</v>
      </c>
      <c r="N1469" s="163"/>
      <c r="O1469" s="163"/>
      <c r="P1469" s="163" t="str">
        <f>IF(F1469&lt;&gt;"Accepted","",IF(AND(N1469="",O1469=""),"",MAX(N1469,O1469)*1.150779448))</f>
      </c>
      <c r="Q1469" s="175" t="str">
        <v>KEDW 081555Z 23004KT 40SM CLR 26/09 A2996 RMK AO2A SLP123 T02610094</v>
      </c>
    </row>
    <row r="1470" hidden="0">
      <c r="A1470" s="150" t="str">
        <v>2026-05-08 16:00 UTC</v>
      </c>
      <c r="B1470" s="155" t="str">
        <v>2026-05-08 16:55 UTC</v>
      </c>
      <c r="C1470" s="155" t="str">
        <v>2026-05-08 09:55 PDT</v>
      </c>
      <c r="D1470" s="155" t="str">
        <v>2026-05-08</v>
      </c>
      <c r="E1470" s="155" t="str">
        <v>May</v>
      </c>
      <c r="F1470" s="154" t="str">
        <v>Accepted</v>
      </c>
      <c r="G1470" s="155" t="str">
        <v>310</v>
      </c>
      <c r="H1470" s="153" t="n">
        <v>310</v>
      </c>
      <c r="I1470" s="155" t="str">
        <v>NW</v>
      </c>
      <c r="J1470" s="153" t="n">
        <v>130</v>
      </c>
      <c r="K1470" s="155" t="str">
        <v>SE</v>
      </c>
      <c r="L1470" s="153" t="n">
        <v>5</v>
      </c>
      <c r="M1470" s="153" t="n">
        <f>IF(F1470="Accepted",L1470*1.150779448,"")</f>
        <v>5.75389724</v>
      </c>
      <c r="N1470" s="163"/>
      <c r="O1470" s="163"/>
      <c r="P1470" s="163" t="str">
        <f>IF(F1470&lt;&gt;"Accepted","",IF(AND(N1470="",O1470=""),"",MAX(N1470,O1470)*1.150779448))</f>
      </c>
      <c r="Q1470" s="175" t="str">
        <v>KEDW 081655Z 31005KT 40SM CLR 28/07 A2996 RMK AO2A SLP123 T02790066</v>
      </c>
    </row>
    <row r="1471" hidden="0">
      <c r="A1471" s="150" t="str">
        <v>2026-05-08 17:00 UTC</v>
      </c>
      <c r="B1471" s="155" t="str">
        <v>2026-05-08 17:55 UTC</v>
      </c>
      <c r="C1471" s="155" t="str">
        <v>2026-05-08 10:55 PDT</v>
      </c>
      <c r="D1471" s="155" t="str">
        <v>2026-05-08</v>
      </c>
      <c r="E1471" s="155" t="str">
        <v>May</v>
      </c>
      <c r="F1471" s="154" t="str">
        <v>Accepted</v>
      </c>
      <c r="G1471" s="155" t="str">
        <v>000</v>
      </c>
      <c r="H1471" s="153" t="n">
        <v>0</v>
      </c>
      <c r="I1471" s="155" t="str">
        <v>Calm</v>
      </c>
      <c r="J1471" s="153" t="n">
        <v>180</v>
      </c>
      <c r="K1471" s="155" t="str">
        <v>Calm</v>
      </c>
      <c r="L1471" s="153" t="n">
        <v>0</v>
      </c>
      <c r="M1471" s="153" t="n">
        <f>IF(F1471="Accepted",L1471*1.150779448,"")</f>
        <v>0</v>
      </c>
      <c r="N1471" s="163"/>
      <c r="O1471" s="163"/>
      <c r="P1471" s="163" t="str">
        <f>IF(F1471&lt;&gt;"Accepted","",IF(AND(N1471="",O1471=""),"",MAX(N1471,O1471)*1.150779448))</f>
      </c>
      <c r="Q1471" s="175" t="str">
        <v>KEDW 081755Z 00000KT 40SM CLR 29/05 A2995 RMK AO2A SLP119 T02870049 10288 20164 57004</v>
      </c>
    </row>
    <row r="1472" hidden="0">
      <c r="A1472" s="150" t="str">
        <v>2026-05-08 18:00 UTC</v>
      </c>
      <c r="B1472" s="155" t="str">
        <v>2026-05-08 18:55 UTC</v>
      </c>
      <c r="C1472" s="155" t="str">
        <v>2026-05-08 11:55 PDT</v>
      </c>
      <c r="D1472" s="155" t="str">
        <v>2026-05-08</v>
      </c>
      <c r="E1472" s="155" t="str">
        <v>May</v>
      </c>
      <c r="F1472" s="154" t="str">
        <v>Accepted</v>
      </c>
      <c r="G1472" s="155" t="str">
        <v>310</v>
      </c>
      <c r="H1472" s="153" t="n">
        <v>310</v>
      </c>
      <c r="I1472" s="155" t="str">
        <v>NW</v>
      </c>
      <c r="J1472" s="153" t="n">
        <v>130</v>
      </c>
      <c r="K1472" s="155" t="str">
        <v>SE</v>
      </c>
      <c r="L1472" s="153" t="n">
        <v>3</v>
      </c>
      <c r="M1472" s="153" t="n">
        <f>IF(F1472="Accepted",L1472*1.150779448,"")</f>
        <v>3.452338344</v>
      </c>
      <c r="N1472" s="163"/>
      <c r="O1472" s="163"/>
      <c r="P1472" s="163" t="str">
        <f>IF(F1472&lt;&gt;"Accepted","",IF(AND(N1472="",O1472=""),"",MAX(N1472,O1472)*1.150779448))</f>
      </c>
      <c r="Q1472" s="175" t="str">
        <v>KEDW 081855Z 31003KT 80SM CLR 31/04 A2993 RMK AO2A SLP112 T03050042</v>
      </c>
    </row>
    <row r="1473" hidden="0">
      <c r="A1473" s="150" t="str">
        <v>2026-05-08 19:00 UTC</v>
      </c>
      <c r="B1473" s="155" t="str">
        <v>2026-05-08 19:55 UTC</v>
      </c>
      <c r="C1473" s="155" t="str">
        <v>2026-05-08 12:55 PDT</v>
      </c>
      <c r="D1473" s="155" t="str">
        <v>2026-05-08</v>
      </c>
      <c r="E1473" s="155" t="str">
        <v>May</v>
      </c>
      <c r="F1473" s="154" t="str">
        <v>Accepted</v>
      </c>
      <c r="G1473" s="155" t="str">
        <v>230</v>
      </c>
      <c r="H1473" s="153" t="n">
        <v>230</v>
      </c>
      <c r="I1473" s="155" t="str">
        <v>SW</v>
      </c>
      <c r="J1473" s="153" t="n">
        <v>50</v>
      </c>
      <c r="K1473" s="155" t="str">
        <v>NE</v>
      </c>
      <c r="L1473" s="153" t="n">
        <v>8</v>
      </c>
      <c r="M1473" s="153" t="n">
        <f>IF(F1473="Accepted",L1473*1.150779448,"")</f>
        <v>9.206235584</v>
      </c>
      <c r="N1473" s="163"/>
      <c r="O1473" s="163"/>
      <c r="P1473" s="163" t="str">
        <f>IF(F1473&lt;&gt;"Accepted","",IF(AND(N1473="",O1473=""),"",MAX(N1473,O1473)*1.150779448))</f>
      </c>
      <c r="Q1473" s="175" t="str">
        <v>KEDW 081955Z 23008KT 70SM CLR 33/M00 A2992 RMK AO2A SLP108 T03281004</v>
      </c>
    </row>
    <row r="1474" hidden="0">
      <c r="A1474" s="150" t="str">
        <v>2026-05-08 20:00 UTC</v>
      </c>
      <c r="B1474" s="155" t="str">
        <v>2026-05-08 20:55 UTC</v>
      </c>
      <c r="C1474" s="155" t="str">
        <v>2026-05-08 13:55 PDT</v>
      </c>
      <c r="D1474" s="155" t="str">
        <v>2026-05-08</v>
      </c>
      <c r="E1474" s="155" t="str">
        <v>May</v>
      </c>
      <c r="F1474" s="154" t="str">
        <v>Accepted</v>
      </c>
      <c r="G1474" s="155" t="str">
        <v>250</v>
      </c>
      <c r="H1474" s="153" t="n">
        <v>250</v>
      </c>
      <c r="I1474" s="155" t="str">
        <v>W</v>
      </c>
      <c r="J1474" s="153" t="n">
        <v>70</v>
      </c>
      <c r="K1474" s="155" t="str">
        <v>E</v>
      </c>
      <c r="L1474" s="153" t="n">
        <v>3</v>
      </c>
      <c r="M1474" s="153" t="n">
        <f>IF(F1474="Accepted",L1474*1.150779448,"")</f>
        <v>3.452338344</v>
      </c>
      <c r="N1474" s="163"/>
      <c r="O1474" s="163"/>
      <c r="P1474" s="163" t="str">
        <f>IF(F1474&lt;&gt;"Accepted","",IF(AND(N1474="",O1474=""),"",MAX(N1474,O1474)*1.150779448))</f>
      </c>
      <c r="Q1474" s="175" t="str">
        <v>KEDW 082055Z 25003KT 60SM CLR 34/00 A2990 RMK AO2A SLP101 T03380004 57017</v>
      </c>
    </row>
    <row r="1475" hidden="0">
      <c r="A1475" s="150" t="str">
        <v>2026-05-08 21:00 UTC</v>
      </c>
      <c r="B1475" s="155" t="str">
        <v>2026-05-08 21:55 UTC</v>
      </c>
      <c r="C1475" s="155" t="str">
        <v>2026-05-08 14:55 PDT</v>
      </c>
      <c r="D1475" s="155" t="str">
        <v>2026-05-08</v>
      </c>
      <c r="E1475" s="155" t="str">
        <v>May</v>
      </c>
      <c r="F1475" s="154" t="str">
        <v>Accepted</v>
      </c>
      <c r="G1475" s="155" t="str">
        <v>240</v>
      </c>
      <c r="H1475" s="153" t="n">
        <v>240</v>
      </c>
      <c r="I1475" s="155" t="str">
        <v>SW</v>
      </c>
      <c r="J1475" s="153" t="n">
        <v>60</v>
      </c>
      <c r="K1475" s="155" t="str">
        <v>NE</v>
      </c>
      <c r="L1475" s="153" t="n">
        <v>13</v>
      </c>
      <c r="M1475" s="153" t="n">
        <f>IF(F1475="Accepted",L1475*1.150779448,"")</f>
        <v>14.960132824</v>
      </c>
      <c r="N1475" s="153" t="n">
        <v>22</v>
      </c>
      <c r="O1475" s="153" t="n">
        <v>27</v>
      </c>
      <c r="P1475" s="153" t="n">
        <f>IF(F1475&lt;&gt;"Accepted","",IF(AND(N1475="",O1475=""),"",MAX(N1475,O1475)*1.150779448))</f>
        <v>31.071045096</v>
      </c>
      <c r="Q1475" s="175" t="str">
        <v>KEDW 082155Z 24013G22KT 70SM CLR 35/02 A2987 RMK AO2A PK WND 24027/54 SLP091 T03500024</v>
      </c>
    </row>
    <row r="1476" hidden="0">
      <c r="A1476" s="150" t="str">
        <v>2026-05-08 22:00 UTC</v>
      </c>
      <c r="B1476" s="155" t="str">
        <v>2026-05-08 22:55 UTC</v>
      </c>
      <c r="C1476" s="155" t="str">
        <v>2026-05-08 15:55 PDT</v>
      </c>
      <c r="D1476" s="155" t="str">
        <v>2026-05-08</v>
      </c>
      <c r="E1476" s="155" t="str">
        <v>May</v>
      </c>
      <c r="F1476" s="154" t="str">
        <v>Accepted</v>
      </c>
      <c r="G1476" s="155" t="str">
        <v>250</v>
      </c>
      <c r="H1476" s="153" t="n">
        <v>250</v>
      </c>
      <c r="I1476" s="155" t="str">
        <v>W</v>
      </c>
      <c r="J1476" s="153" t="n">
        <v>70</v>
      </c>
      <c r="K1476" s="155" t="str">
        <v>E</v>
      </c>
      <c r="L1476" s="153" t="n">
        <v>18</v>
      </c>
      <c r="M1476" s="153" t="n">
        <f>IF(F1476="Accepted",L1476*1.150779448,"")</f>
        <v>20.714030064</v>
      </c>
      <c r="N1476" s="153" t="n">
        <v>27</v>
      </c>
      <c r="O1476" s="153" t="n">
        <v>27</v>
      </c>
      <c r="P1476" s="153" t="n">
        <f>IF(F1476&lt;&gt;"Accepted","",IF(AND(N1476="",O1476=""),"",MAX(N1476,O1476)*1.150779448))</f>
        <v>31.071045096</v>
      </c>
      <c r="Q1476" s="175" t="str">
        <v>KEDW 082255Z 25018G27KT 60SM FEW120 34/03 A2986 RMK AO2A PK WND 26027/44 SLP087 T03420029</v>
      </c>
    </row>
    <row r="1477" hidden="0">
      <c r="A1477" s="150" t="str">
        <v>2026-05-08 23:00 UTC</v>
      </c>
      <c r="B1477" s="155" t="str">
        <v>2026-05-08 23:55 UTC</v>
      </c>
      <c r="C1477" s="155" t="str">
        <v>2026-05-08 16:55 PDT</v>
      </c>
      <c r="D1477" s="155" t="str">
        <v>2026-05-08</v>
      </c>
      <c r="E1477" s="155" t="str">
        <v>May</v>
      </c>
      <c r="F1477" s="154" t="str">
        <v>Accepted</v>
      </c>
      <c r="G1477" s="155" t="str">
        <v>240</v>
      </c>
      <c r="H1477" s="153" t="n">
        <v>240</v>
      </c>
      <c r="I1477" s="155" t="str">
        <v>SW</v>
      </c>
      <c r="J1477" s="153" t="n">
        <v>60</v>
      </c>
      <c r="K1477" s="155" t="str">
        <v>NE</v>
      </c>
      <c r="L1477" s="153" t="n">
        <v>18</v>
      </c>
      <c r="M1477" s="153" t="n">
        <f>IF(F1477="Accepted",L1477*1.150779448,"")</f>
        <v>20.714030064</v>
      </c>
      <c r="N1477" s="153" t="n">
        <v>22</v>
      </c>
      <c r="O1477" s="153" t="n">
        <v>30</v>
      </c>
      <c r="P1477" s="153" t="n">
        <f>IF(F1477&lt;&gt;"Accepted","",IF(AND(N1477="",O1477=""),"",MAX(N1477,O1477)*1.150779448))</f>
        <v>34.523383439999996</v>
      </c>
      <c r="Q1477" s="175" t="str">
        <v>KEDW 082355Z AUTO 24018G22KT 10SM CLR 34/02 A2985 RMK AO2 PK WND 25030/2259 SLP085 T03380015 10352 20285 57015 $</v>
      </c>
    </row>
    <row r="1478" hidden="0">
      <c r="A1478" s="150" t="str">
        <v>2026-05-09 00:00 UTC</v>
      </c>
      <c r="B1478" s="155" t="str">
        <v>2026-05-09 00:55 UTC</v>
      </c>
      <c r="C1478" s="155" t="str">
        <v>2026-05-08 17:55 PDT</v>
      </c>
      <c r="D1478" s="155" t="str">
        <v>2026-05-08</v>
      </c>
      <c r="E1478" s="155" t="str">
        <v>May</v>
      </c>
      <c r="F1478" s="154" t="str">
        <v>Accepted</v>
      </c>
      <c r="G1478" s="155" t="str">
        <v>280</v>
      </c>
      <c r="H1478" s="153" t="n">
        <v>280</v>
      </c>
      <c r="I1478" s="155" t="str">
        <v>W</v>
      </c>
      <c r="J1478" s="153" t="n">
        <v>100</v>
      </c>
      <c r="K1478" s="155" t="str">
        <v>E</v>
      </c>
      <c r="L1478" s="153" t="n">
        <v>17</v>
      </c>
      <c r="M1478" s="153" t="n">
        <f>IF(F1478="Accepted",L1478*1.150779448,"")</f>
        <v>19.563250616</v>
      </c>
      <c r="N1478" s="163"/>
      <c r="O1478" s="153" t="n">
        <v>27</v>
      </c>
      <c r="P1478" s="153" t="n">
        <f>IF(F1478&lt;&gt;"Accepted","",IF(AND(N1478="",O1478=""),"",MAX(N1478,O1478)*1.150779448))</f>
        <v>31.071045096</v>
      </c>
      <c r="Q1478" s="175" t="str">
        <v>KEDW 090055Z AUTO 28017KT 10SM CLR 32/03 A2985 RMK AO2 PK WND 26027/2358 SLP085 T03190029 $</v>
      </c>
    </row>
    <row r="1479" hidden="0">
      <c r="A1479" s="150" t="str">
        <v>2026-05-09 01:00 UTC</v>
      </c>
      <c r="B1479" s="155" t="str">
        <v>2026-05-09 01:55 UTC</v>
      </c>
      <c r="C1479" s="155" t="str">
        <v>2026-05-08 18:55 PDT</v>
      </c>
      <c r="D1479" s="155" t="str">
        <v>2026-05-08</v>
      </c>
      <c r="E1479" s="155" t="str">
        <v>May</v>
      </c>
      <c r="F1479" s="154" t="str">
        <v>Accepted</v>
      </c>
      <c r="G1479" s="155" t="str">
        <v>280</v>
      </c>
      <c r="H1479" s="153" t="n">
        <v>280</v>
      </c>
      <c r="I1479" s="155" t="str">
        <v>W</v>
      </c>
      <c r="J1479" s="153" t="n">
        <v>100</v>
      </c>
      <c r="K1479" s="155" t="str">
        <v>E</v>
      </c>
      <c r="L1479" s="153" t="n">
        <v>15</v>
      </c>
      <c r="M1479" s="153" t="n">
        <f>IF(F1479="Accepted",L1479*1.150779448,"")</f>
        <v>17.261691719999998</v>
      </c>
      <c r="N1479" s="163"/>
      <c r="O1479" s="163"/>
      <c r="P1479" s="163" t="str">
        <f>IF(F1479&lt;&gt;"Accepted","",IF(AND(N1479="",O1479=""),"",MAX(N1479,O1479)*1.150779448))</f>
      </c>
      <c r="Q1479" s="175" t="str">
        <v>KEDW 090155Z 28015KT 70SM CLR 29/04 A2986 RMK AO2A SLP090 T02930040</v>
      </c>
    </row>
    <row r="1480" hidden="0">
      <c r="A1480" s="150" t="str">
        <v>2026-05-09 02:00 UTC</v>
      </c>
      <c r="B1480" s="155" t="str">
        <v>2026-05-09 02:55 UTC</v>
      </c>
      <c r="C1480" s="155" t="str">
        <v>2026-05-08 19:55 PDT</v>
      </c>
      <c r="D1480" s="155" t="str">
        <v>2026-05-08</v>
      </c>
      <c r="E1480" s="155" t="str">
        <v>May</v>
      </c>
      <c r="F1480" s="154" t="str">
        <v>Accepted</v>
      </c>
      <c r="G1480" s="155" t="str">
        <v>270</v>
      </c>
      <c r="H1480" s="153" t="n">
        <v>270</v>
      </c>
      <c r="I1480" s="155" t="str">
        <v>W</v>
      </c>
      <c r="J1480" s="153" t="n">
        <v>90</v>
      </c>
      <c r="K1480" s="155" t="str">
        <v>E</v>
      </c>
      <c r="L1480" s="153" t="n">
        <v>12</v>
      </c>
      <c r="M1480" s="153" t="n">
        <f>IF(F1480="Accepted",L1480*1.150779448,"")</f>
        <v>13.809353376</v>
      </c>
      <c r="N1480" s="163"/>
      <c r="O1480" s="163"/>
      <c r="P1480" s="163" t="str">
        <f>IF(F1480&lt;&gt;"Accepted","",IF(AND(N1480="",O1480=""),"",MAX(N1480,O1480)*1.150779448))</f>
      </c>
      <c r="Q1480" s="175" t="str">
        <v>KEDW 090255Z 27012KT 60SM CLR 27/05 A2988 RMK AO2A SLP095 T02660049 53008</v>
      </c>
    </row>
    <row r="1481" hidden="0">
      <c r="A1481" s="150" t="str">
        <v>2026-05-09 03:00 UTC</v>
      </c>
      <c r="B1481" s="155" t="str">
        <v>2026-05-09 03:55 UTC</v>
      </c>
      <c r="C1481" s="155" t="str">
        <v>2026-05-08 20:55 PDT</v>
      </c>
      <c r="D1481" s="155" t="str">
        <v>2026-05-08</v>
      </c>
      <c r="E1481" s="155" t="str">
        <v>May</v>
      </c>
      <c r="F1481" s="154" t="str">
        <v>Accepted</v>
      </c>
      <c r="G1481" s="155" t="str">
        <v>230</v>
      </c>
      <c r="H1481" s="153" t="n">
        <v>230</v>
      </c>
      <c r="I1481" s="155" t="str">
        <v>SW</v>
      </c>
      <c r="J1481" s="153" t="n">
        <v>50</v>
      </c>
      <c r="K1481" s="155" t="str">
        <v>NE</v>
      </c>
      <c r="L1481" s="153" t="n">
        <v>10</v>
      </c>
      <c r="M1481" s="153" t="n">
        <f>IF(F1481="Accepted",L1481*1.150779448,"")</f>
        <v>11.50779448</v>
      </c>
      <c r="N1481" s="163"/>
      <c r="O1481" s="163"/>
      <c r="P1481" s="163" t="str">
        <f>IF(F1481&lt;&gt;"Accepted","",IF(AND(N1481="",O1481=""),"",MAX(N1481,O1481)*1.150779448))</f>
      </c>
      <c r="Q1481" s="175" t="str">
        <v>KEDW 090355Z 23010KT 40SM CLR 24/05 A2990 RMK AO2A SLP102 T02390048</v>
      </c>
    </row>
    <row r="1482" hidden="0">
      <c r="A1482" s="150" t="str">
        <v>2026-05-09 04:00 UTC</v>
      </c>
      <c r="B1482" s="155" t="str">
        <v>2026-05-09 04:55 UTC</v>
      </c>
      <c r="C1482" s="155" t="str">
        <v>2026-05-08 21:55 PDT</v>
      </c>
      <c r="D1482" s="155" t="str">
        <v>2026-05-08</v>
      </c>
      <c r="E1482" s="155" t="str">
        <v>May</v>
      </c>
      <c r="F1482" s="154" t="str">
        <v>Accepted</v>
      </c>
      <c r="G1482" s="155" t="str">
        <v>210</v>
      </c>
      <c r="H1482" s="153" t="n">
        <v>210</v>
      </c>
      <c r="I1482" s="155" t="str">
        <v>SW</v>
      </c>
      <c r="J1482" s="153" t="n">
        <v>30</v>
      </c>
      <c r="K1482" s="155" t="str">
        <v>NE</v>
      </c>
      <c r="L1482" s="153" t="n">
        <v>9</v>
      </c>
      <c r="M1482" s="153" t="n">
        <f>IF(F1482="Accepted",L1482*1.150779448,"")</f>
        <v>10.357015032</v>
      </c>
      <c r="N1482" s="163"/>
      <c r="O1482" s="163"/>
      <c r="P1482" s="163" t="str">
        <f>IF(F1482&lt;&gt;"Accepted","",IF(AND(N1482="",O1482=""),"",MAX(N1482,O1482)*1.150779448))</f>
      </c>
      <c r="Q1482" s="175" t="str">
        <v>KEDW 090455Z 21009KT 40SM CLR 22/05 A2991 RMK AO2A SLP106 T02240049</v>
      </c>
    </row>
    <row r="1483" hidden="0">
      <c r="A1483" s="150" t="str">
        <v>2026-05-09 05:00 UTC</v>
      </c>
      <c r="B1483" s="155" t="str">
        <v>2026-05-09 05:55 UTC</v>
      </c>
      <c r="C1483" s="155" t="str">
        <v>2026-05-08 22:55 PDT</v>
      </c>
      <c r="D1483" s="155" t="str">
        <v>2026-05-08</v>
      </c>
      <c r="E1483" s="155" t="str">
        <v>May</v>
      </c>
      <c r="F1483" s="154" t="str">
        <v>Accepted</v>
      </c>
      <c r="G1483" s="155" t="str">
        <v>220</v>
      </c>
      <c r="H1483" s="153" t="n">
        <v>220</v>
      </c>
      <c r="I1483" s="155" t="str">
        <v>SW</v>
      </c>
      <c r="J1483" s="153" t="n">
        <v>40</v>
      </c>
      <c r="K1483" s="155" t="str">
        <v>NE</v>
      </c>
      <c r="L1483" s="153" t="n">
        <v>9</v>
      </c>
      <c r="M1483" s="153" t="n">
        <f>IF(F1483="Accepted",L1483*1.150779448,"")</f>
        <v>10.357015032</v>
      </c>
      <c r="N1483" s="163"/>
      <c r="O1483" s="163"/>
      <c r="P1483" s="163" t="str">
        <f>IF(F1483&lt;&gt;"Accepted","",IF(AND(N1483="",O1483=""),"",MAX(N1483,O1483)*1.150779448))</f>
      </c>
      <c r="Q1483" s="175" t="str">
        <v>KEDW 090555Z AUTO 22009KT 10SM CLR 22/04 A2992 RMK AO2 SLP109 T02150041 10338 20214 51013 $</v>
      </c>
    </row>
    <row r="1484" hidden="0">
      <c r="A1484" s="150" t="str">
        <v>2026-05-09 06:00 UTC</v>
      </c>
      <c r="B1484" s="155" t="str">
        <v>2026-05-09 06:55 UTC</v>
      </c>
      <c r="C1484" s="155" t="str">
        <v>2026-05-08 23:55 PDT</v>
      </c>
      <c r="D1484" s="155" t="str">
        <v>2026-05-08</v>
      </c>
      <c r="E1484" s="155" t="str">
        <v>May</v>
      </c>
      <c r="F1484" s="154" t="str">
        <v>Accepted</v>
      </c>
      <c r="G1484" s="155" t="str">
        <v>200</v>
      </c>
      <c r="H1484" s="153" t="n">
        <v>200</v>
      </c>
      <c r="I1484" s="155" t="str">
        <v>S</v>
      </c>
      <c r="J1484" s="153" t="n">
        <v>20</v>
      </c>
      <c r="K1484" s="155" t="str">
        <v>N</v>
      </c>
      <c r="L1484" s="153" t="n">
        <v>10</v>
      </c>
      <c r="M1484" s="153" t="n">
        <f>IF(F1484="Accepted",L1484*1.150779448,"")</f>
        <v>11.50779448</v>
      </c>
      <c r="N1484" s="163"/>
      <c r="O1484" s="163"/>
      <c r="P1484" s="163" t="str">
        <f>IF(F1484&lt;&gt;"Accepted","",IF(AND(N1484="",O1484=""),"",MAX(N1484,O1484)*1.150779448))</f>
      </c>
      <c r="Q1484" s="175" t="str">
        <v>KEDW 090655Z AUTO 20010KT 10SM CLR 22/04 A2991 RMK AO2 SLP104 T02160042 $</v>
      </c>
    </row>
    <row r="1485" hidden="0">
      <c r="A1485" s="150" t="str">
        <v>2026-05-09 07:00 UTC</v>
      </c>
      <c r="B1485" s="155" t="str">
        <v>2026-05-09 07:55 UTC</v>
      </c>
      <c r="C1485" s="155" t="str">
        <v>2026-05-09 00:55 PDT</v>
      </c>
      <c r="D1485" s="155" t="str">
        <v>2026-05-09</v>
      </c>
      <c r="E1485" s="155" t="str">
        <v>May</v>
      </c>
      <c r="F1485" s="154" t="str">
        <v>Accepted</v>
      </c>
      <c r="G1485" s="155" t="str">
        <v>210</v>
      </c>
      <c r="H1485" s="153" t="n">
        <v>210</v>
      </c>
      <c r="I1485" s="155" t="str">
        <v>SW</v>
      </c>
      <c r="J1485" s="153" t="n">
        <v>30</v>
      </c>
      <c r="K1485" s="155" t="str">
        <v>NE</v>
      </c>
      <c r="L1485" s="153" t="n">
        <v>9</v>
      </c>
      <c r="M1485" s="153" t="n">
        <f>IF(F1485="Accepted",L1485*1.150779448,"")</f>
        <v>10.357015032</v>
      </c>
      <c r="N1485" s="163"/>
      <c r="O1485" s="163"/>
      <c r="P1485" s="163" t="str">
        <f>IF(F1485&lt;&gt;"Accepted","",IF(AND(N1485="",O1485=""),"",MAX(N1485,O1485)*1.150779448))</f>
      </c>
      <c r="Q1485" s="175" t="str">
        <v>KEDW 090755Z AUTO 21009KT 10SM CLR 21/02 A2991 RMK AO2 SLP103 T02110024 403520164 $</v>
      </c>
    </row>
    <row r="1486" hidden="0">
      <c r="A1486" s="150" t="str">
        <v>2026-05-09 08:00 UTC</v>
      </c>
      <c r="B1486" s="155" t="str">
        <v>2026-05-09 08:55 UTC</v>
      </c>
      <c r="C1486" s="155" t="str">
        <v>2026-05-09 01:55 PDT</v>
      </c>
      <c r="D1486" s="155" t="str">
        <v>2026-05-09</v>
      </c>
      <c r="E1486" s="155" t="str">
        <v>May</v>
      </c>
      <c r="F1486" s="154" t="str">
        <v>Accepted</v>
      </c>
      <c r="G1486" s="155" t="str">
        <v>210</v>
      </c>
      <c r="H1486" s="153" t="n">
        <v>210</v>
      </c>
      <c r="I1486" s="155" t="str">
        <v>SW</v>
      </c>
      <c r="J1486" s="153" t="n">
        <v>30</v>
      </c>
      <c r="K1486" s="155" t="str">
        <v>NE</v>
      </c>
      <c r="L1486" s="153" t="n">
        <v>10</v>
      </c>
      <c r="M1486" s="153" t="n">
        <f>IF(F1486="Accepted",L1486*1.150779448,"")</f>
        <v>11.50779448</v>
      </c>
      <c r="N1486" s="163"/>
      <c r="O1486" s="163"/>
      <c r="P1486" s="163" t="str">
        <f>IF(F1486&lt;&gt;"Accepted","",IF(AND(N1486="",O1486=""),"",MAX(N1486,O1486)*1.150779448))</f>
      </c>
      <c r="Q1486" s="175" t="str">
        <v>KEDW 090855Z AUTO 21010KT 10SM CLR 20/02 A2989 RMK AO2 SLP096 T01950019 58007 $</v>
      </c>
    </row>
    <row r="1487" hidden="0">
      <c r="A1487" s="150" t="str">
        <v>2026-05-09 09:00 UTC</v>
      </c>
      <c r="B1487" s="155" t="str">
        <v>2026-05-09 09:55 UTC</v>
      </c>
      <c r="C1487" s="155" t="str">
        <v>2026-05-09 02:55 PDT</v>
      </c>
      <c r="D1487" s="155" t="str">
        <v>2026-05-09</v>
      </c>
      <c r="E1487" s="155" t="str">
        <v>May</v>
      </c>
      <c r="F1487" s="154" t="str">
        <v>Accepted</v>
      </c>
      <c r="G1487" s="155" t="str">
        <v>220</v>
      </c>
      <c r="H1487" s="153" t="n">
        <v>220</v>
      </c>
      <c r="I1487" s="155" t="str">
        <v>SW</v>
      </c>
      <c r="J1487" s="153" t="n">
        <v>40</v>
      </c>
      <c r="K1487" s="155" t="str">
        <v>NE</v>
      </c>
      <c r="L1487" s="153" t="n">
        <v>10</v>
      </c>
      <c r="M1487" s="153" t="n">
        <f>IF(F1487="Accepted",L1487*1.150779448,"")</f>
        <v>11.50779448</v>
      </c>
      <c r="N1487" s="163"/>
      <c r="O1487" s="163"/>
      <c r="P1487" s="163" t="str">
        <f>IF(F1487&lt;&gt;"Accepted","",IF(AND(N1487="",O1487=""),"",MAX(N1487,O1487)*1.150779448))</f>
      </c>
      <c r="Q1487" s="175" t="str">
        <v>KEDW 090955Z AUTO 22010KT 10SM CLR 17/02 A2989 RMK AO2 SLP098 T01720016 $</v>
      </c>
    </row>
    <row r="1488" hidden="0">
      <c r="A1488" s="150" t="str">
        <v>2026-05-09 10:00 UTC</v>
      </c>
      <c r="B1488" s="155" t="str">
        <v>2026-05-09 10:55 UTC</v>
      </c>
      <c r="C1488" s="155" t="str">
        <v>2026-05-09 03:55 PDT</v>
      </c>
      <c r="D1488" s="155" t="str">
        <v>2026-05-09</v>
      </c>
      <c r="E1488" s="155" t="str">
        <v>May</v>
      </c>
      <c r="F1488" s="154" t="str">
        <v>Accepted</v>
      </c>
      <c r="G1488" s="155" t="str">
        <v>220</v>
      </c>
      <c r="H1488" s="153" t="n">
        <v>220</v>
      </c>
      <c r="I1488" s="155" t="str">
        <v>SW</v>
      </c>
      <c r="J1488" s="153" t="n">
        <v>40</v>
      </c>
      <c r="K1488" s="155" t="str">
        <v>NE</v>
      </c>
      <c r="L1488" s="153" t="n">
        <v>8</v>
      </c>
      <c r="M1488" s="153" t="n">
        <f>IF(F1488="Accepted",L1488*1.150779448,"")</f>
        <v>9.206235584</v>
      </c>
      <c r="N1488" s="163"/>
      <c r="O1488" s="163"/>
      <c r="P1488" s="163" t="str">
        <f>IF(F1488&lt;&gt;"Accepted","",IF(AND(N1488="",O1488=""),"",MAX(N1488,O1488)*1.150779448))</f>
      </c>
      <c r="Q1488" s="175" t="str">
        <v>KEDW 091055Z AUTO 22008KT 10SM CLR 16/01 A2989 RMK AO2 SLP099 T01600009 $</v>
      </c>
    </row>
    <row r="1489" hidden="0">
      <c r="A1489" s="150" t="str">
        <v>2026-05-09 11:00 UTC</v>
      </c>
      <c r="B1489" s="155" t="str">
        <v>2026-05-09 11:55 UTC</v>
      </c>
      <c r="C1489" s="155" t="str">
        <v>2026-05-09 04:55 PDT</v>
      </c>
      <c r="D1489" s="155" t="str">
        <v>2026-05-09</v>
      </c>
      <c r="E1489" s="155" t="str">
        <v>May</v>
      </c>
      <c r="F1489" s="154" t="str">
        <v>Accepted</v>
      </c>
      <c r="G1489" s="155" t="str">
        <v>220</v>
      </c>
      <c r="H1489" s="153" t="n">
        <v>220</v>
      </c>
      <c r="I1489" s="155" t="str">
        <v>SW</v>
      </c>
      <c r="J1489" s="153" t="n">
        <v>40</v>
      </c>
      <c r="K1489" s="155" t="str">
        <v>NE</v>
      </c>
      <c r="L1489" s="153" t="n">
        <v>7</v>
      </c>
      <c r="M1489" s="153" t="n">
        <f>IF(F1489="Accepted",L1489*1.150779448,"")</f>
        <v>8.055456136</v>
      </c>
      <c r="N1489" s="163"/>
      <c r="O1489" s="163"/>
      <c r="P1489" s="163" t="str">
        <f>IF(F1489&lt;&gt;"Accepted","",IF(AND(N1489="",O1489=""),"",MAX(N1489,O1489)*1.150779448))</f>
      </c>
      <c r="Q1489" s="175" t="str">
        <v>KEDW 091155Z AUTO 22007KT 10SM CLR 14/02 A2989 RMK AO2 SLP100 T01410017 10218 20141 55000 $</v>
      </c>
    </row>
    <row r="1490" hidden="0">
      <c r="A1490" s="150" t="str">
        <v>2026-05-09 12:00 UTC</v>
      </c>
      <c r="B1490" s="155" t="str">
        <v>2026-05-09 12:55 UTC</v>
      </c>
      <c r="C1490" s="155" t="str">
        <v>2026-05-09 05:55 PDT</v>
      </c>
      <c r="D1490" s="155" t="str">
        <v>2026-05-09</v>
      </c>
      <c r="E1490" s="155" t="str">
        <v>May</v>
      </c>
      <c r="F1490" s="154" t="str">
        <v>Accepted</v>
      </c>
      <c r="G1490" s="155" t="str">
        <v>210</v>
      </c>
      <c r="H1490" s="153" t="n">
        <v>210</v>
      </c>
      <c r="I1490" s="155" t="str">
        <v>SW</v>
      </c>
      <c r="J1490" s="153" t="n">
        <v>30</v>
      </c>
      <c r="K1490" s="155" t="str">
        <v>NE</v>
      </c>
      <c r="L1490" s="153" t="n">
        <v>9</v>
      </c>
      <c r="M1490" s="153" t="n">
        <f>IF(F1490="Accepted",L1490*1.150779448,"")</f>
        <v>10.357015032</v>
      </c>
      <c r="N1490" s="163"/>
      <c r="O1490" s="163"/>
      <c r="P1490" s="163" t="str">
        <f>IF(F1490&lt;&gt;"Accepted","",IF(AND(N1490="",O1490=""),"",MAX(N1490,O1490)*1.150779448))</f>
      </c>
      <c r="Q1490" s="175" t="str">
        <v>KEDW 091255Z AUTO 21009KT 10SM CLR 15/03 A2990 RMK AO2 SLP104 T01460031 $</v>
      </c>
    </row>
    <row r="1491" hidden="0">
      <c r="A1491" s="150" t="str">
        <v>2026-05-09 13:00 UTC</v>
      </c>
      <c r="B1491" s="155" t="str">
        <v>2026-05-09 13:55 UTC</v>
      </c>
      <c r="C1491" s="155" t="str">
        <v>2026-05-09 06:55 PDT</v>
      </c>
      <c r="D1491" s="155" t="str">
        <v>2026-05-09</v>
      </c>
      <c r="E1491" s="155" t="str">
        <v>May</v>
      </c>
      <c r="F1491" s="154" t="str">
        <v>Accepted</v>
      </c>
      <c r="G1491" s="155" t="str">
        <v>210</v>
      </c>
      <c r="H1491" s="153" t="n">
        <v>210</v>
      </c>
      <c r="I1491" s="155" t="str">
        <v>SW</v>
      </c>
      <c r="J1491" s="153" t="n">
        <v>30</v>
      </c>
      <c r="K1491" s="155" t="str">
        <v>NE</v>
      </c>
      <c r="L1491" s="153" t="n">
        <v>8</v>
      </c>
      <c r="M1491" s="153" t="n">
        <f>IF(F1491="Accepted",L1491*1.150779448,"")</f>
        <v>9.206235584</v>
      </c>
      <c r="N1491" s="163"/>
      <c r="O1491" s="163"/>
      <c r="P1491" s="163" t="str">
        <f>IF(F1491&lt;&gt;"Accepted","",IF(AND(N1491="",O1491=""),"",MAX(N1491,O1491)*1.150779448))</f>
      </c>
      <c r="Q1491" s="175" t="str">
        <v>KEDW 091355Z AUTO 21008KT 10SM CLR 15/03 A2992 RMK AO2 SLP112 T01510032 $</v>
      </c>
    </row>
    <row r="1492" hidden="0">
      <c r="A1492" s="150" t="str">
        <v>2026-05-09 14:00 UTC</v>
      </c>
      <c r="B1492" s="155" t="str">
        <v>2026-05-09 14:55 UTC</v>
      </c>
      <c r="C1492" s="155" t="str">
        <v>2026-05-09 07:55 PDT</v>
      </c>
      <c r="D1492" s="155" t="str">
        <v>2026-05-09</v>
      </c>
      <c r="E1492" s="155" t="str">
        <v>May</v>
      </c>
      <c r="F1492" s="154" t="str">
        <v>Accepted</v>
      </c>
      <c r="G1492" s="155" t="str">
        <v>210</v>
      </c>
      <c r="H1492" s="153" t="n">
        <v>210</v>
      </c>
      <c r="I1492" s="155" t="str">
        <v>SW</v>
      </c>
      <c r="J1492" s="153" t="n">
        <v>30</v>
      </c>
      <c r="K1492" s="155" t="str">
        <v>NE</v>
      </c>
      <c r="L1492" s="153" t="n">
        <v>9</v>
      </c>
      <c r="M1492" s="153" t="n">
        <f>IF(F1492="Accepted",L1492*1.150779448,"")</f>
        <v>10.357015032</v>
      </c>
      <c r="N1492" s="163"/>
      <c r="O1492" s="163"/>
      <c r="P1492" s="163" t="str">
        <f>IF(F1492&lt;&gt;"Accepted","",IF(AND(N1492="",O1492=""),"",MAX(N1492,O1492)*1.150779448))</f>
      </c>
      <c r="Q1492" s="175" t="str">
        <v>KEDW 091455Z AUTO 21009KT 10SM CLR 20/04 A2993 RMK AO2 SLP115 T01950040 52010 $</v>
      </c>
    </row>
    <row r="1493" hidden="0">
      <c r="A1493" s="150" t="str">
        <v>2026-05-09 15:00 UTC</v>
      </c>
      <c r="B1493" s="155" t="str">
        <v>2026-05-09 15:55 UTC</v>
      </c>
      <c r="C1493" s="155" t="str">
        <v>2026-05-09 08:55 PDT</v>
      </c>
      <c r="D1493" s="155" t="str">
        <v>2026-05-09</v>
      </c>
      <c r="E1493" s="155" t="str">
        <v>May</v>
      </c>
      <c r="F1493" s="154" t="str">
        <v>Accepted</v>
      </c>
      <c r="G1493" s="155" t="str">
        <v>230</v>
      </c>
      <c r="H1493" s="153" t="n">
        <v>230</v>
      </c>
      <c r="I1493" s="155" t="str">
        <v>SW</v>
      </c>
      <c r="J1493" s="153" t="n">
        <v>50</v>
      </c>
      <c r="K1493" s="155" t="str">
        <v>NE</v>
      </c>
      <c r="L1493" s="153" t="n">
        <v>5</v>
      </c>
      <c r="M1493" s="153" t="n">
        <f>IF(F1493="Accepted",L1493*1.150779448,"")</f>
        <v>5.75389724</v>
      </c>
      <c r="N1493" s="163"/>
      <c r="O1493" s="163"/>
      <c r="P1493" s="163" t="str">
        <f>IF(F1493&lt;&gt;"Accepted","",IF(AND(N1493="",O1493=""),"",MAX(N1493,O1493)*1.150779448))</f>
      </c>
      <c r="Q1493" s="175" t="str">
        <v>KEDW 091555Z AUTO 23005KT 10SM CLR 24/04 A2993 RMK AO2 SLP114 T02380037 $</v>
      </c>
    </row>
    <row r="1494" hidden="0">
      <c r="A1494" s="150" t="str">
        <v>2026-05-09 16:00 UTC</v>
      </c>
      <c r="B1494" s="155" t="str">
        <v>2026-05-09 16:55 UTC</v>
      </c>
      <c r="C1494" s="155" t="str">
        <v>2026-05-09 09:55 PDT</v>
      </c>
      <c r="D1494" s="155" t="str">
        <v>2026-05-09</v>
      </c>
      <c r="E1494" s="155" t="str">
        <v>May</v>
      </c>
      <c r="F1494" s="154" t="str">
        <v>Accepted</v>
      </c>
      <c r="G1494" s="155" t="str">
        <v>000</v>
      </c>
      <c r="H1494" s="153" t="n">
        <v>0</v>
      </c>
      <c r="I1494" s="155" t="str">
        <v>Calm</v>
      </c>
      <c r="J1494" s="153" t="n">
        <v>180</v>
      </c>
      <c r="K1494" s="155" t="str">
        <v>Calm</v>
      </c>
      <c r="L1494" s="153" t="n">
        <v>0</v>
      </c>
      <c r="M1494" s="153" t="n">
        <f>IF(F1494="Accepted",L1494*1.150779448,"")</f>
        <v>0</v>
      </c>
      <c r="N1494" s="163"/>
      <c r="O1494" s="163"/>
      <c r="P1494" s="163" t="str">
        <f>IF(F1494&lt;&gt;"Accepted","",IF(AND(N1494="",O1494=""),"",MAX(N1494,O1494)*1.150779448))</f>
      </c>
      <c r="Q1494" s="175" t="str">
        <v>KEDW 091655Z 00000KT 70SM CLR 26/02 A2992 RMK AO2A SLP110 T02630022</v>
      </c>
    </row>
    <row r="1495" hidden="0">
      <c r="A1495" s="150" t="str">
        <v>2026-05-09 17:00 UTC</v>
      </c>
      <c r="B1495" s="155" t="str">
        <v>2026-05-09 17:55 UTC</v>
      </c>
      <c r="C1495" s="155" t="str">
        <v>2026-05-09 10:55 PDT</v>
      </c>
      <c r="D1495" s="155" t="str">
        <v>2026-05-09</v>
      </c>
      <c r="E1495" s="155" t="str">
        <v>May</v>
      </c>
      <c r="F1495" s="154" t="str">
        <v>Accepted</v>
      </c>
      <c r="G1495" s="155" t="str">
        <v>000</v>
      </c>
      <c r="H1495" s="153" t="n">
        <v>0</v>
      </c>
      <c r="I1495" s="155" t="str">
        <v>Calm</v>
      </c>
      <c r="J1495" s="153" t="n">
        <v>180</v>
      </c>
      <c r="K1495" s="155" t="str">
        <v>Calm</v>
      </c>
      <c r="L1495" s="153" t="n">
        <v>0</v>
      </c>
      <c r="M1495" s="153" t="n">
        <f>IF(F1495="Accepted",L1495*1.150779448,"")</f>
        <v>0</v>
      </c>
      <c r="N1495" s="163"/>
      <c r="O1495" s="163"/>
      <c r="P1495" s="163" t="str">
        <f>IF(F1495&lt;&gt;"Accepted","",IF(AND(N1495="",O1495=""),"",MAX(N1495,O1495)*1.150779448))</f>
      </c>
      <c r="Q1495" s="175" t="str">
        <v>KEDW 091755Z 00000KT 70SM CLR 28/01 A2991 RMK AO2A SLP106 T02840010 10287 20139 58005</v>
      </c>
    </row>
    <row r="1496" hidden="0">
      <c r="A1496" s="150" t="str">
        <v>2026-05-09 18:00 UTC</v>
      </c>
      <c r="B1496" s="155" t="str">
        <v>2026-05-09 18:55 UTC</v>
      </c>
      <c r="C1496" s="155" t="str">
        <v>2026-05-09 11:55 PDT</v>
      </c>
      <c r="D1496" s="155" t="str">
        <v>2026-05-09</v>
      </c>
      <c r="E1496" s="155" t="str">
        <v>May</v>
      </c>
      <c r="F1496" s="154" t="str">
        <v>Accepted</v>
      </c>
      <c r="G1496" s="155" t="str">
        <v>070</v>
      </c>
      <c r="H1496" s="153" t="n">
        <v>70</v>
      </c>
      <c r="I1496" s="155" t="str">
        <v>E</v>
      </c>
      <c r="J1496" s="153" t="n">
        <v>250</v>
      </c>
      <c r="K1496" s="155" t="str">
        <v>W</v>
      </c>
      <c r="L1496" s="153" t="n">
        <v>3</v>
      </c>
      <c r="M1496" s="153" t="n">
        <f>IF(F1496="Accepted",L1496*1.150779448,"")</f>
        <v>3.452338344</v>
      </c>
      <c r="N1496" s="163"/>
      <c r="O1496" s="163"/>
      <c r="P1496" s="163" t="str">
        <f>IF(F1496&lt;&gt;"Accepted","",IF(AND(N1496="",O1496=""),"",MAX(N1496,O1496)*1.150779448))</f>
      </c>
      <c r="Q1496" s="175" t="str">
        <v>KEDW 091855Z 07003KT 70SM CLR 31/00 A2990 RMK AO2A SLP101 T03060000</v>
      </c>
    </row>
    <row r="1497" hidden="0">
      <c r="A1497" s="150" t="str">
        <v>2026-05-09 19:00 UTC</v>
      </c>
      <c r="B1497" s="155" t="str">
        <v>2026-05-09 19:55 UTC</v>
      </c>
      <c r="C1497" s="155" t="str">
        <v>2026-05-09 12:55 PDT</v>
      </c>
      <c r="D1497" s="155" t="str">
        <v>2026-05-09</v>
      </c>
      <c r="E1497" s="155" t="str">
        <v>May</v>
      </c>
      <c r="F1497" s="154" t="str">
        <v>Accepted</v>
      </c>
      <c r="G1497" s="155" t="str">
        <v>050</v>
      </c>
      <c r="H1497" s="153" t="n">
        <v>50</v>
      </c>
      <c r="I1497" s="155" t="str">
        <v>NE</v>
      </c>
      <c r="J1497" s="153" t="n">
        <v>230</v>
      </c>
      <c r="K1497" s="155" t="str">
        <v>SW</v>
      </c>
      <c r="L1497" s="153" t="n">
        <v>5</v>
      </c>
      <c r="M1497" s="153" t="n">
        <f>IF(F1497="Accepted",L1497*1.150779448,"")</f>
        <v>5.75389724</v>
      </c>
      <c r="N1497" s="163"/>
      <c r="O1497" s="163"/>
      <c r="P1497" s="163" t="str">
        <f>IF(F1497&lt;&gt;"Accepted","",IF(AND(N1497="",O1497=""),"",MAX(N1497,O1497)*1.150779448))</f>
      </c>
      <c r="Q1497" s="175" t="str">
        <v>KEDW 091955Z 05005KT 80SM CLR 32/M01 A2988 RMK AO2A SLP093 T03201010</v>
      </c>
    </row>
    <row r="1498" hidden="0">
      <c r="A1498" s="150" t="str">
        <v>2026-05-09 20:00 UTC</v>
      </c>
      <c r="B1498" s="155" t="str">
        <v>2026-05-09 20:55 UTC</v>
      </c>
      <c r="C1498" s="155" t="str">
        <v>2026-05-09 13:55 PDT</v>
      </c>
      <c r="D1498" s="155" t="str">
        <v>2026-05-09</v>
      </c>
      <c r="E1498" s="155" t="str">
        <v>May</v>
      </c>
      <c r="F1498" s="154" t="str">
        <v>Accepted</v>
      </c>
      <c r="G1498" s="155" t="str">
        <v>260</v>
      </c>
      <c r="H1498" s="153" t="n">
        <v>260</v>
      </c>
      <c r="I1498" s="155" t="str">
        <v>W</v>
      </c>
      <c r="J1498" s="153" t="n">
        <v>80</v>
      </c>
      <c r="K1498" s="155" t="str">
        <v>E</v>
      </c>
      <c r="L1498" s="153" t="n">
        <v>3</v>
      </c>
      <c r="M1498" s="153" t="n">
        <f>IF(F1498="Accepted",L1498*1.150779448,"")</f>
        <v>3.452338344</v>
      </c>
      <c r="N1498" s="163"/>
      <c r="O1498" s="163"/>
      <c r="P1498" s="163" t="str">
        <f>IF(F1498&lt;&gt;"Accepted","",IF(AND(N1498="",O1498=""),"",MAX(N1498,O1498)*1.150779448))</f>
      </c>
      <c r="Q1498" s="175" t="str">
        <v>KEDW 092055Z 26003KT 80SM CLR 33/M03 A2986 RMK AO2A SLP087 T03261030 57016</v>
      </c>
    </row>
    <row r="1499" hidden="0">
      <c r="A1499" s="150" t="str">
        <v>2026-05-09 21:00 UTC</v>
      </c>
      <c r="B1499" s="155" t="str">
        <v>2026-05-09 21:55 UTC</v>
      </c>
      <c r="C1499" s="155" t="str">
        <v>2026-05-09 14:55 PDT</v>
      </c>
      <c r="D1499" s="155" t="str">
        <v>2026-05-09</v>
      </c>
      <c r="E1499" s="155" t="str">
        <v>May</v>
      </c>
      <c r="F1499" s="154" t="str">
        <v>Accepted</v>
      </c>
      <c r="G1499" s="155" t="str">
        <v>290</v>
      </c>
      <c r="H1499" s="153" t="n">
        <v>290</v>
      </c>
      <c r="I1499" s="155" t="str">
        <v>W</v>
      </c>
      <c r="J1499" s="153" t="n">
        <v>110</v>
      </c>
      <c r="K1499" s="155" t="str">
        <v>E</v>
      </c>
      <c r="L1499" s="153" t="n">
        <v>3</v>
      </c>
      <c r="M1499" s="153" t="n">
        <f>IF(F1499="Accepted",L1499*1.150779448,"")</f>
        <v>3.452338344</v>
      </c>
      <c r="N1499" s="163"/>
      <c r="O1499" s="163"/>
      <c r="P1499" s="163" t="str">
        <f>IF(F1499&lt;&gt;"Accepted","",IF(AND(N1499="",O1499=""),"",MAX(N1499,O1499)*1.150779448))</f>
      </c>
      <c r="Q1499" s="175" t="str">
        <v>KEDW 092155Z 29003KT 80SM CLR 34/M22 A2983 RMK AO2A SLP077 T03421218</v>
      </c>
    </row>
    <row r="1500" hidden="0">
      <c r="A1500" s="150" t="str">
        <v>2026-05-09 22:00 UTC</v>
      </c>
      <c r="B1500" s="155" t="str">
        <v>2026-05-09 22:55 UTC</v>
      </c>
      <c r="C1500" s="155" t="str">
        <v>2026-05-09 15:55 PDT</v>
      </c>
      <c r="D1500" s="155" t="str">
        <v>2026-05-09</v>
      </c>
      <c r="E1500" s="155" t="str">
        <v>May</v>
      </c>
      <c r="F1500" s="154" t="str">
        <v>Accepted</v>
      </c>
      <c r="G1500" s="155" t="str">
        <v>140</v>
      </c>
      <c r="H1500" s="153" t="n">
        <v>140</v>
      </c>
      <c r="I1500" s="155" t="str">
        <v>SE</v>
      </c>
      <c r="J1500" s="153" t="n">
        <v>320</v>
      </c>
      <c r="K1500" s="155" t="str">
        <v>NW</v>
      </c>
      <c r="L1500" s="153" t="n">
        <v>3</v>
      </c>
      <c r="M1500" s="153" t="n">
        <f>IF(F1500="Accepted",L1500*1.150779448,"")</f>
        <v>3.452338344</v>
      </c>
      <c r="N1500" s="163"/>
      <c r="O1500" s="163"/>
      <c r="P1500" s="163" t="str">
        <f>IF(F1500&lt;&gt;"Accepted","",IF(AND(N1500="",O1500=""),"",MAX(N1500,O1500)*1.150779448))</f>
      </c>
      <c r="Q1500" s="175" t="str">
        <v>KEDW 092255Z 14003KT 80SM CLR 35/M13 A2980 RMK AO2A SLP068 T03511130</v>
      </c>
    </row>
    <row r="1501" hidden="0">
      <c r="A1501" s="150" t="str">
        <v>2026-05-09 23:00 UTC</v>
      </c>
      <c r="B1501" s="155" t="str">
        <v>2026-05-09 23:55 UTC</v>
      </c>
      <c r="C1501" s="155" t="str">
        <v>2026-05-09 16:55 PDT</v>
      </c>
      <c r="D1501" s="155" t="str">
        <v>2026-05-09</v>
      </c>
      <c r="E1501" s="155" t="str">
        <v>May</v>
      </c>
      <c r="F1501" s="154" t="str">
        <v>Accepted</v>
      </c>
      <c r="G1501" s="155" t="str">
        <v>270</v>
      </c>
      <c r="H1501" s="153" t="n">
        <v>270</v>
      </c>
      <c r="I1501" s="155" t="str">
        <v>W</v>
      </c>
      <c r="J1501" s="153" t="n">
        <v>90</v>
      </c>
      <c r="K1501" s="155" t="str">
        <v>E</v>
      </c>
      <c r="L1501" s="153" t="n">
        <v>6</v>
      </c>
      <c r="M1501" s="153" t="n">
        <f>IF(F1501="Accepted",L1501*1.150779448,"")</f>
        <v>6.904676688</v>
      </c>
      <c r="N1501" s="163"/>
      <c r="O1501" s="163"/>
      <c r="P1501" s="163" t="str">
        <f>IF(F1501&lt;&gt;"Accepted","",IF(AND(N1501="",O1501=""),"",MAX(N1501,O1501)*1.150779448))</f>
      </c>
      <c r="Q1501" s="175" t="str">
        <v>KEDW 092355Z 27006KT 80SM CLR 36/M12 A2979 RMK AO2A SLP064 T03611123 10362 20285 57023</v>
      </c>
    </row>
    <row r="1502" hidden="0">
      <c r="A1502" s="150" t="str">
        <v>2026-05-10 00:00 UTC</v>
      </c>
      <c r="B1502" s="155" t="str">
        <v>2026-05-10 00:55 UTC</v>
      </c>
      <c r="C1502" s="155" t="str">
        <v>2026-05-09 17:55 PDT</v>
      </c>
      <c r="D1502" s="155" t="str">
        <v>2026-05-09</v>
      </c>
      <c r="E1502" s="155" t="str">
        <v>May</v>
      </c>
      <c r="F1502" s="154" t="str">
        <v>Accepted</v>
      </c>
      <c r="G1502" s="155" t="str">
        <v>250</v>
      </c>
      <c r="H1502" s="153" t="n">
        <v>250</v>
      </c>
      <c r="I1502" s="155" t="str">
        <v>W</v>
      </c>
      <c r="J1502" s="153" t="n">
        <v>70</v>
      </c>
      <c r="K1502" s="155" t="str">
        <v>E</v>
      </c>
      <c r="L1502" s="153" t="n">
        <v>21</v>
      </c>
      <c r="M1502" s="153" t="n">
        <f>IF(F1502="Accepted",L1502*1.150779448,"")</f>
        <v>24.166368408</v>
      </c>
      <c r="N1502" s="163"/>
      <c r="O1502" s="163"/>
      <c r="P1502" s="163" t="str">
        <f>IF(F1502&lt;&gt;"Accepted","",IF(AND(N1502="",O1502=""),"",MAX(N1502,O1502)*1.150779448))</f>
      </c>
      <c r="Q1502" s="175" t="str">
        <v>KEDW 100055Z 25021KT 60SM CLR 34/06 A2979 RMK AO2A SLP066 T03360060</v>
      </c>
    </row>
    <row r="1503" hidden="0">
      <c r="A1503" s="150" t="str">
        <v>2026-05-10 01:00 UTC</v>
      </c>
      <c r="B1503" s="155" t="str">
        <v>2026-05-10 01:55 UTC</v>
      </c>
      <c r="C1503" s="155" t="str">
        <v>2026-05-09 18:55 PDT</v>
      </c>
      <c r="D1503" s="155" t="str">
        <v>2026-05-09</v>
      </c>
      <c r="E1503" s="155" t="str">
        <v>May</v>
      </c>
      <c r="F1503" s="154" t="str">
        <v>Accepted</v>
      </c>
      <c r="G1503" s="155" t="str">
        <v>240</v>
      </c>
      <c r="H1503" s="153" t="n">
        <v>240</v>
      </c>
      <c r="I1503" s="155" t="str">
        <v>SW</v>
      </c>
      <c r="J1503" s="153" t="n">
        <v>60</v>
      </c>
      <c r="K1503" s="155" t="str">
        <v>NE</v>
      </c>
      <c r="L1503" s="153" t="n">
        <v>20</v>
      </c>
      <c r="M1503" s="153" t="n">
        <f>IF(F1503="Accepted",L1503*1.150779448,"")</f>
        <v>23.01558896</v>
      </c>
      <c r="N1503" s="163"/>
      <c r="O1503" s="153" t="n">
        <v>26</v>
      </c>
      <c r="P1503" s="153" t="n">
        <f>IF(F1503&lt;&gt;"Accepted","",IF(AND(N1503="",O1503=""),"",MAX(N1503,O1503)*1.150779448))</f>
        <v>29.920265648</v>
      </c>
      <c r="Q1503" s="175" t="str">
        <v>KEDW 100155Z AUTO 24020KT 10SM CLR 31/03 A2981 RMK AO2 PK WND 24026/23 SLP074 T03120032 $</v>
      </c>
    </row>
    <row r="1504" hidden="0">
      <c r="A1504" s="150" t="str">
        <v>2026-05-10 02:00 UTC</v>
      </c>
      <c r="B1504" s="155" t="str">
        <v>2026-05-10 02:55 UTC</v>
      </c>
      <c r="C1504" s="155" t="str">
        <v>2026-05-09 19:55 PDT</v>
      </c>
      <c r="D1504" s="155" t="str">
        <v>2026-05-09</v>
      </c>
      <c r="E1504" s="155" t="str">
        <v>May</v>
      </c>
      <c r="F1504" s="154" t="str">
        <v>Accepted</v>
      </c>
      <c r="G1504" s="155" t="str">
        <v>240</v>
      </c>
      <c r="H1504" s="153" t="n">
        <v>240</v>
      </c>
      <c r="I1504" s="155" t="str">
        <v>SW</v>
      </c>
      <c r="J1504" s="153" t="n">
        <v>60</v>
      </c>
      <c r="K1504" s="155" t="str">
        <v>NE</v>
      </c>
      <c r="L1504" s="153" t="n">
        <v>15</v>
      </c>
      <c r="M1504" s="153" t="n">
        <f>IF(F1504="Accepted",L1504*1.150779448,"")</f>
        <v>17.261691719999998</v>
      </c>
      <c r="N1504" s="163"/>
      <c r="O1504" s="163"/>
      <c r="P1504" s="163" t="str">
        <f>IF(F1504&lt;&gt;"Accepted","",IF(AND(N1504="",O1504=""),"",MAX(N1504,O1504)*1.150779448))</f>
      </c>
      <c r="Q1504" s="175" t="str">
        <v>KEDW 100255Z AUTO 24015KT 10SM CLR 28/04 A2982 RMK AO2 SLP076 T02780041 53010 $</v>
      </c>
    </row>
    <row r="1505" hidden="0">
      <c r="A1505" s="150" t="str">
        <v>2026-05-10 03:00 UTC</v>
      </c>
      <c r="B1505" s="155" t="str">
        <v>2026-05-10 03:55 UTC</v>
      </c>
      <c r="C1505" s="155" t="str">
        <v>2026-05-09 20:55 PDT</v>
      </c>
      <c r="D1505" s="155" t="str">
        <v>2026-05-09</v>
      </c>
      <c r="E1505" s="155" t="str">
        <v>May</v>
      </c>
      <c r="F1505" s="154" t="str">
        <v>Accepted</v>
      </c>
      <c r="G1505" s="155" t="str">
        <v>240</v>
      </c>
      <c r="H1505" s="153" t="n">
        <v>240</v>
      </c>
      <c r="I1505" s="155" t="str">
        <v>SW</v>
      </c>
      <c r="J1505" s="153" t="n">
        <v>60</v>
      </c>
      <c r="K1505" s="155" t="str">
        <v>NE</v>
      </c>
      <c r="L1505" s="153" t="n">
        <v>16</v>
      </c>
      <c r="M1505" s="153" t="n">
        <f>IF(F1505="Accepted",L1505*1.150779448,"")</f>
        <v>18.412471168</v>
      </c>
      <c r="N1505" s="163"/>
      <c r="O1505" s="163"/>
      <c r="P1505" s="163" t="str">
        <f>IF(F1505&lt;&gt;"Accepted","",IF(AND(N1505="",O1505=""),"",MAX(N1505,O1505)*1.150779448))</f>
      </c>
      <c r="Q1505" s="175" t="str">
        <v>KEDW 100355Z AUTO 24016KT 10SM CLR 25/04 A2985 RMK AO2 SLP086 T02520043 $</v>
      </c>
    </row>
    <row r="1506" hidden="0">
      <c r="A1506" s="150" t="str">
        <v>2026-05-10 04:00 UTC</v>
      </c>
      <c r="B1506" s="155" t="str">
        <v>2026-05-10 04:55 UTC</v>
      </c>
      <c r="C1506" s="155" t="str">
        <v>2026-05-09 21:55 PDT</v>
      </c>
      <c r="D1506" s="155" t="str">
        <v>2026-05-09</v>
      </c>
      <c r="E1506" s="155" t="str">
        <v>May</v>
      </c>
      <c r="F1506" s="154" t="str">
        <v>Accepted</v>
      </c>
      <c r="G1506" s="155" t="str">
        <v>240</v>
      </c>
      <c r="H1506" s="153" t="n">
        <v>240</v>
      </c>
      <c r="I1506" s="155" t="str">
        <v>SW</v>
      </c>
      <c r="J1506" s="153" t="n">
        <v>60</v>
      </c>
      <c r="K1506" s="155" t="str">
        <v>NE</v>
      </c>
      <c r="L1506" s="153" t="n">
        <v>15</v>
      </c>
      <c r="M1506" s="153" t="n">
        <f>IF(F1506="Accepted",L1506*1.150779448,"")</f>
        <v>17.261691719999998</v>
      </c>
      <c r="N1506" s="163"/>
      <c r="O1506" s="163"/>
      <c r="P1506" s="163" t="str">
        <f>IF(F1506&lt;&gt;"Accepted","",IF(AND(N1506="",O1506=""),"",MAX(N1506,O1506)*1.150779448))</f>
      </c>
      <c r="Q1506" s="175" t="str">
        <v>KEDW 100455Z AUTO 24015KT 10SM CLR 23/04 A2987 RMK AO2 SLP092 T02340038 $</v>
      </c>
    </row>
    <row r="1507" hidden="0">
      <c r="A1507" s="150" t="str">
        <v>2026-05-10 05:00 UTC</v>
      </c>
      <c r="B1507" s="155" t="str">
        <v>2026-05-10 05:55 UTC</v>
      </c>
      <c r="C1507" s="155" t="str">
        <v>2026-05-09 22:55 PDT</v>
      </c>
      <c r="D1507" s="155" t="str">
        <v>2026-05-09</v>
      </c>
      <c r="E1507" s="155" t="str">
        <v>May</v>
      </c>
      <c r="F1507" s="154" t="str">
        <v>Accepted</v>
      </c>
      <c r="G1507" s="155" t="str">
        <v>220</v>
      </c>
      <c r="H1507" s="153" t="n">
        <v>220</v>
      </c>
      <c r="I1507" s="155" t="str">
        <v>SW</v>
      </c>
      <c r="J1507" s="153" t="n">
        <v>40</v>
      </c>
      <c r="K1507" s="155" t="str">
        <v>NE</v>
      </c>
      <c r="L1507" s="153" t="n">
        <v>12</v>
      </c>
      <c r="M1507" s="153" t="n">
        <f>IF(F1507="Accepted",L1507*1.150779448,"")</f>
        <v>13.809353376</v>
      </c>
      <c r="N1507" s="163"/>
      <c r="O1507" s="163"/>
      <c r="P1507" s="163" t="str">
        <f>IF(F1507&lt;&gt;"Accepted","",IF(AND(N1507="",O1507=""),"",MAX(N1507,O1507)*1.150779448))</f>
      </c>
      <c r="Q1507" s="175" t="str">
        <v>KEDW 100555Z AUTO 22012KT 10SM CLR 22/06 A2988 RMK AO2 SLP095 T02180056 10360 20218 51018 $</v>
      </c>
    </row>
    <row r="1508" hidden="0">
      <c r="A1508" s="150" t="str">
        <v>2026-05-10 06:00 UTC</v>
      </c>
      <c r="B1508" s="155" t="str">
        <v>2026-05-10 06:55 UTC</v>
      </c>
      <c r="C1508" s="155" t="str">
        <v>2026-05-09 23:55 PDT</v>
      </c>
      <c r="D1508" s="155" t="str">
        <v>2026-05-09</v>
      </c>
      <c r="E1508" s="155" t="str">
        <v>May</v>
      </c>
      <c r="F1508" s="154" t="str">
        <v>Accepted</v>
      </c>
      <c r="G1508" s="155" t="str">
        <v>220</v>
      </c>
      <c r="H1508" s="153" t="n">
        <v>220</v>
      </c>
      <c r="I1508" s="155" t="str">
        <v>SW</v>
      </c>
      <c r="J1508" s="153" t="n">
        <v>40</v>
      </c>
      <c r="K1508" s="155" t="str">
        <v>NE</v>
      </c>
      <c r="L1508" s="153" t="n">
        <v>11</v>
      </c>
      <c r="M1508" s="153" t="n">
        <f>IF(F1508="Accepted",L1508*1.150779448,"")</f>
        <v>12.658573928</v>
      </c>
      <c r="N1508" s="163"/>
      <c r="O1508" s="163"/>
      <c r="P1508" s="163" t="str">
        <f>IF(F1508&lt;&gt;"Accepted","",IF(AND(N1508="",O1508=""),"",MAX(N1508,O1508)*1.150779448))</f>
      </c>
      <c r="Q1508" s="175" t="str">
        <v>KEDW 100655Z AUTO 22011KT 10SM CLR 20/06 A2988 RMK AO2 SLP095 T02010064 $</v>
      </c>
    </row>
    <row r="1509" hidden="0">
      <c r="A1509" s="150" t="str">
        <v>2026-05-10 07:00 UTC</v>
      </c>
      <c r="B1509" s="155" t="str">
        <v>2026-05-10 07:55 UTC</v>
      </c>
      <c r="C1509" s="155" t="str">
        <v>2026-05-10 00:55 PDT</v>
      </c>
      <c r="D1509" s="155" t="str">
        <v>2026-05-10</v>
      </c>
      <c r="E1509" s="155" t="str">
        <v>May</v>
      </c>
      <c r="F1509" s="154" t="str">
        <v>Accepted</v>
      </c>
      <c r="G1509" s="155" t="str">
        <v>210</v>
      </c>
      <c r="H1509" s="153" t="n">
        <v>210</v>
      </c>
      <c r="I1509" s="155" t="str">
        <v>SW</v>
      </c>
      <c r="J1509" s="153" t="n">
        <v>30</v>
      </c>
      <c r="K1509" s="155" t="str">
        <v>NE</v>
      </c>
      <c r="L1509" s="153" t="n">
        <v>10</v>
      </c>
      <c r="M1509" s="153" t="n">
        <f>IF(F1509="Accepted",L1509*1.150779448,"")</f>
        <v>11.50779448</v>
      </c>
      <c r="N1509" s="163"/>
      <c r="O1509" s="163"/>
      <c r="P1509" s="163" t="str">
        <f>IF(F1509&lt;&gt;"Accepted","",IF(AND(N1509="",O1509=""),"",MAX(N1509,O1509)*1.150779448))</f>
      </c>
      <c r="Q1509" s="175" t="str">
        <v>KEDW 100755Z AUTO 21010KT 10SM CLR 19/06 A2987 RMK AO2 SLP092 T01920060 403620139 $</v>
      </c>
    </row>
    <row r="1510" hidden="0">
      <c r="A1510" s="150" t="str">
        <v>2026-05-10 08:00 UTC</v>
      </c>
      <c r="B1510" s="155" t="str">
        <v>2026-05-10 08:55 UTC</v>
      </c>
      <c r="C1510" s="155" t="str">
        <v>2026-05-10 01:55 PDT</v>
      </c>
      <c r="D1510" s="155" t="str">
        <v>2026-05-10</v>
      </c>
      <c r="E1510" s="155" t="str">
        <v>May</v>
      </c>
      <c r="F1510" s="154" t="str">
        <v>Accepted</v>
      </c>
      <c r="G1510" s="155" t="str">
        <v>220</v>
      </c>
      <c r="H1510" s="153" t="n">
        <v>220</v>
      </c>
      <c r="I1510" s="155" t="str">
        <v>SW</v>
      </c>
      <c r="J1510" s="153" t="n">
        <v>40</v>
      </c>
      <c r="K1510" s="155" t="str">
        <v>NE</v>
      </c>
      <c r="L1510" s="153" t="n">
        <v>10</v>
      </c>
      <c r="M1510" s="153" t="n">
        <f>IF(F1510="Accepted",L1510*1.150779448,"")</f>
        <v>11.50779448</v>
      </c>
      <c r="N1510" s="163"/>
      <c r="O1510" s="163"/>
      <c r="P1510" s="163" t="str">
        <f>IF(F1510&lt;&gt;"Accepted","",IF(AND(N1510="",O1510=""),"",MAX(N1510,O1510)*1.150779448))</f>
      </c>
      <c r="Q1510" s="175" t="str">
        <v>KEDW 100855Z AUTO 22010KT 10SM CLR 18/06 A2986 RMK AO2 SLP088 T01800059 57005 $</v>
      </c>
    </row>
    <row r="1511" hidden="0">
      <c r="A1511" s="150" t="str">
        <v>2026-05-10 09:00 UTC</v>
      </c>
      <c r="B1511" s="155" t="str">
        <v>2026-05-10 09:55 UTC</v>
      </c>
      <c r="C1511" s="155" t="str">
        <v>2026-05-10 02:55 PDT</v>
      </c>
      <c r="D1511" s="155" t="str">
        <v>2026-05-10</v>
      </c>
      <c r="E1511" s="155" t="str">
        <v>May</v>
      </c>
      <c r="F1511" s="154" t="str">
        <v>Accepted</v>
      </c>
      <c r="G1511" s="155" t="str">
        <v>210</v>
      </c>
      <c r="H1511" s="153" t="n">
        <v>210</v>
      </c>
      <c r="I1511" s="155" t="str">
        <v>SW</v>
      </c>
      <c r="J1511" s="153" t="n">
        <v>30</v>
      </c>
      <c r="K1511" s="155" t="str">
        <v>NE</v>
      </c>
      <c r="L1511" s="153" t="n">
        <v>6</v>
      </c>
      <c r="M1511" s="153" t="n">
        <f>IF(F1511="Accepted",L1511*1.150779448,"")</f>
        <v>6.904676688</v>
      </c>
      <c r="N1511" s="163"/>
      <c r="O1511" s="163"/>
      <c r="P1511" s="163" t="str">
        <f>IF(F1511&lt;&gt;"Accepted","",IF(AND(N1511="",O1511=""),"",MAX(N1511,O1511)*1.150779448))</f>
      </c>
      <c r="Q1511" s="175" t="str">
        <v>KEDW 100955Z AUTO 21006KT 10SM CLR 17/05 A2987 RMK AO2 SLP091 T01730046 $</v>
      </c>
    </row>
    <row r="1512" hidden="0">
      <c r="A1512" s="150" t="str">
        <v>2026-05-10 10:00 UTC</v>
      </c>
      <c r="B1512" s="155" t="str">
        <v>2026-05-10 10:55 UTC</v>
      </c>
      <c r="C1512" s="155" t="str">
        <v>2026-05-10 03:55 PDT</v>
      </c>
      <c r="D1512" s="155" t="str">
        <v>2026-05-10</v>
      </c>
      <c r="E1512" s="155" t="str">
        <v>May</v>
      </c>
      <c r="F1512" s="154" t="str">
        <v>Accepted</v>
      </c>
      <c r="G1512" s="155" t="str">
        <v>330</v>
      </c>
      <c r="H1512" s="153" t="n">
        <v>330</v>
      </c>
      <c r="I1512" s="155" t="str">
        <v>NW</v>
      </c>
      <c r="J1512" s="153" t="n">
        <v>150</v>
      </c>
      <c r="K1512" s="155" t="str">
        <v>SE</v>
      </c>
      <c r="L1512" s="153" t="n">
        <v>3</v>
      </c>
      <c r="M1512" s="153" t="n">
        <f>IF(F1512="Accepted",L1512*1.150779448,"")</f>
        <v>3.452338344</v>
      </c>
      <c r="N1512" s="163"/>
      <c r="O1512" s="163"/>
      <c r="P1512" s="163" t="str">
        <f>IF(F1512&lt;&gt;"Accepted","",IF(AND(N1512="",O1512=""),"",MAX(N1512,O1512)*1.150779448))</f>
      </c>
      <c r="Q1512" s="175" t="str">
        <v>KEDW 101055Z AUTO 33003KT 10SM CLR 16/04 A2989 RMK AO2 SLP099 T01560037 $</v>
      </c>
    </row>
    <row r="1513" hidden="0">
      <c r="A1513" s="150" t="str">
        <v>2026-05-10 11:00 UTC</v>
      </c>
      <c r="B1513" s="155" t="str">
        <v>2026-05-10 11:55 UTC</v>
      </c>
      <c r="C1513" s="155" t="str">
        <v>2026-05-10 04:55 PDT</v>
      </c>
      <c r="D1513" s="155" t="str">
        <v>2026-05-10</v>
      </c>
      <c r="E1513" s="155" t="str">
        <v>May</v>
      </c>
      <c r="F1513" s="154" t="str">
        <v>Accepted</v>
      </c>
      <c r="G1513" s="155" t="str">
        <v>230</v>
      </c>
      <c r="H1513" s="153" t="n">
        <v>230</v>
      </c>
      <c r="I1513" s="155" t="str">
        <v>SW</v>
      </c>
      <c r="J1513" s="153" t="n">
        <v>50</v>
      </c>
      <c r="K1513" s="155" t="str">
        <v>NE</v>
      </c>
      <c r="L1513" s="153" t="n">
        <v>4</v>
      </c>
      <c r="M1513" s="153" t="n">
        <f>IF(F1513="Accepted",L1513*1.150779448,"")</f>
        <v>4.603117792</v>
      </c>
      <c r="N1513" s="163"/>
      <c r="O1513" s="163"/>
      <c r="P1513" s="163" t="str">
        <f>IF(F1513&lt;&gt;"Accepted","",IF(AND(N1513="",O1513=""),"",MAX(N1513,O1513)*1.150779448))</f>
      </c>
      <c r="Q1513" s="175" t="str">
        <v>KEDW 101155Z AUTO 23004KT 10SM CLR 14/03 A2990 RMK AO2 SLP102 T01420033 10217 20142 52011 $</v>
      </c>
    </row>
    <row r="1514" hidden="0">
      <c r="A1514" s="150" t="str">
        <v>2026-05-10 12:00 UTC</v>
      </c>
      <c r="B1514" s="155" t="str">
        <v>2026-05-10 12:55 UTC</v>
      </c>
      <c r="C1514" s="155" t="str">
        <v>2026-05-10 05:55 PDT</v>
      </c>
      <c r="D1514" s="155" t="str">
        <v>2026-05-10</v>
      </c>
      <c r="E1514" s="155" t="str">
        <v>May</v>
      </c>
      <c r="F1514" s="154" t="str">
        <v>Accepted</v>
      </c>
      <c r="G1514" s="155" t="str">
        <v>000</v>
      </c>
      <c r="H1514" s="153" t="n">
        <v>0</v>
      </c>
      <c r="I1514" s="155" t="str">
        <v>Calm</v>
      </c>
      <c r="J1514" s="153" t="n">
        <v>180</v>
      </c>
      <c r="K1514" s="155" t="str">
        <v>Calm</v>
      </c>
      <c r="L1514" s="153" t="n">
        <v>0</v>
      </c>
      <c r="M1514" s="153" t="n">
        <f>IF(F1514="Accepted",L1514*1.150779448,"")</f>
        <v>0</v>
      </c>
      <c r="N1514" s="163"/>
      <c r="O1514" s="163"/>
      <c r="P1514" s="163" t="str">
        <f>IF(F1514&lt;&gt;"Accepted","",IF(AND(N1514="",O1514=""),"",MAX(N1514,O1514)*1.150779448))</f>
      </c>
      <c r="Q1514" s="175" t="str">
        <v>KEDW 101255Z AUTO 00000KT 10SM CLR 13/03 A2990 RMK AO2 SLP104 T01340029 $</v>
      </c>
    </row>
    <row r="1515" hidden="0">
      <c r="A1515" s="150" t="str">
        <v>2026-05-10 13:00 UTC</v>
      </c>
      <c r="B1515" s="155" t="str">
        <v>2026-05-10 13:55 UTC</v>
      </c>
      <c r="C1515" s="155" t="str">
        <v>2026-05-10 06:55 PDT</v>
      </c>
      <c r="D1515" s="155" t="str">
        <v>2026-05-10</v>
      </c>
      <c r="E1515" s="155" t="str">
        <v>May</v>
      </c>
      <c r="F1515" s="154" t="str">
        <v>Accepted</v>
      </c>
      <c r="G1515" s="155" t="str">
        <v>000</v>
      </c>
      <c r="H1515" s="153" t="n">
        <v>0</v>
      </c>
      <c r="I1515" s="155" t="str">
        <v>Calm</v>
      </c>
      <c r="J1515" s="153" t="n">
        <v>180</v>
      </c>
      <c r="K1515" s="155" t="str">
        <v>Calm</v>
      </c>
      <c r="L1515" s="153" t="n">
        <v>0</v>
      </c>
      <c r="M1515" s="153" t="n">
        <f>IF(F1515="Accepted",L1515*1.150779448,"")</f>
        <v>0</v>
      </c>
      <c r="N1515" s="163"/>
      <c r="O1515" s="163"/>
      <c r="P1515" s="163" t="str">
        <f>IF(F1515&lt;&gt;"Accepted","",IF(AND(N1515="",O1515=""),"",MAX(N1515,O1515)*1.150779448))</f>
      </c>
      <c r="Q1515" s="175" t="str">
        <v>KEDW 101355Z AUTO 00000KT 10SM CLR 16/04 A2992 RMK AO2 SLP110 T01570041 $</v>
      </c>
    </row>
    <row r="1516" hidden="0">
      <c r="A1516" s="150" t="str">
        <v>2026-05-10 14:00 UTC</v>
      </c>
      <c r="B1516" s="155" t="str">
        <v>2026-05-10 14:55 UTC</v>
      </c>
      <c r="C1516" s="155" t="str">
        <v>2026-05-10 07:55 PDT</v>
      </c>
      <c r="D1516" s="155" t="str">
        <v>2026-05-10</v>
      </c>
      <c r="E1516" s="155" t="str">
        <v>May</v>
      </c>
      <c r="F1516" s="154" t="str">
        <v>Accepted</v>
      </c>
      <c r="G1516" s="155" t="str">
        <v>000</v>
      </c>
      <c r="H1516" s="153" t="n">
        <v>0</v>
      </c>
      <c r="I1516" s="155" t="str">
        <v>Calm</v>
      </c>
      <c r="J1516" s="153" t="n">
        <v>180</v>
      </c>
      <c r="K1516" s="155" t="str">
        <v>Calm</v>
      </c>
      <c r="L1516" s="153" t="n">
        <v>0</v>
      </c>
      <c r="M1516" s="153" t="n">
        <f>IF(F1516="Accepted",L1516*1.150779448,"")</f>
        <v>0</v>
      </c>
      <c r="N1516" s="163"/>
      <c r="O1516" s="163"/>
      <c r="P1516" s="163" t="str">
        <f>IF(F1516&lt;&gt;"Accepted","",IF(AND(N1516="",O1516=""),"",MAX(N1516,O1516)*1.150779448))</f>
      </c>
      <c r="Q1516" s="175" t="str">
        <v>KEDW 101455Z AUTO 00000KT 10SM CLR 18/04 A2994 RMK AO2 SLP118 T01810039 52014 $</v>
      </c>
    </row>
    <row r="1517" hidden="0">
      <c r="A1517" s="150" t="str">
        <v>2026-05-10 15:00 UTC</v>
      </c>
      <c r="B1517" s="155" t="str">
        <v>2026-05-10 15:55 UTC</v>
      </c>
      <c r="C1517" s="155" t="str">
        <v>2026-05-10 08:55 PDT</v>
      </c>
      <c r="D1517" s="155" t="str">
        <v>2026-05-10</v>
      </c>
      <c r="E1517" s="155" t="str">
        <v>May</v>
      </c>
      <c r="F1517" s="154" t="str">
        <v>Accepted</v>
      </c>
      <c r="G1517" s="155" t="str">
        <v>000</v>
      </c>
      <c r="H1517" s="153" t="n">
        <v>0</v>
      </c>
      <c r="I1517" s="155" t="str">
        <v>Calm</v>
      </c>
      <c r="J1517" s="153" t="n">
        <v>180</v>
      </c>
      <c r="K1517" s="155" t="str">
        <v>Calm</v>
      </c>
      <c r="L1517" s="153" t="n">
        <v>0</v>
      </c>
      <c r="M1517" s="153" t="n">
        <f>IF(F1517="Accepted",L1517*1.150779448,"")</f>
        <v>0</v>
      </c>
      <c r="N1517" s="163"/>
      <c r="O1517" s="163"/>
      <c r="P1517" s="163" t="str">
        <f>IF(F1517&lt;&gt;"Accepted","",IF(AND(N1517="",O1517=""),"",MAX(N1517,O1517)*1.150779448))</f>
      </c>
      <c r="Q1517" s="175" t="str">
        <v>KEDW 101555Z AUTO 00000KT 10SM CLR 21/04 A2995 RMK AO2 SLP122 T02050041 $</v>
      </c>
    </row>
    <row r="1518" hidden="0">
      <c r="A1518" s="150" t="str">
        <v>2026-05-10 16:00 UTC</v>
      </c>
      <c r="B1518" s="155" t="str">
        <v>2026-05-10 16:55 UTC</v>
      </c>
      <c r="C1518" s="155" t="str">
        <v>2026-05-10 09:55 PDT</v>
      </c>
      <c r="D1518" s="155" t="str">
        <v>2026-05-10</v>
      </c>
      <c r="E1518" s="155" t="str">
        <v>May</v>
      </c>
      <c r="F1518" s="154" t="str">
        <v>Accepted</v>
      </c>
      <c r="G1518" s="155" t="str">
        <v>000</v>
      </c>
      <c r="H1518" s="153" t="n">
        <v>0</v>
      </c>
      <c r="I1518" s="155" t="str">
        <v>Calm</v>
      </c>
      <c r="J1518" s="153" t="n">
        <v>180</v>
      </c>
      <c r="K1518" s="155" t="str">
        <v>Calm</v>
      </c>
      <c r="L1518" s="153" t="n">
        <v>0</v>
      </c>
      <c r="M1518" s="153" t="n">
        <f>IF(F1518="Accepted",L1518*1.150779448,"")</f>
        <v>0</v>
      </c>
      <c r="N1518" s="163"/>
      <c r="O1518" s="163"/>
      <c r="P1518" s="163" t="str">
        <f>IF(F1518&lt;&gt;"Accepted","",IF(AND(N1518="",O1518=""),"",MAX(N1518,O1518)*1.150779448))</f>
      </c>
      <c r="Q1518" s="175" t="str">
        <v>KEDW 101655Z 00000KT 70SM CLR 25/04 A2995 RMK AO2A SLP120 T02490041</v>
      </c>
    </row>
    <row r="1519" hidden="0">
      <c r="A1519" s="150" t="str">
        <v>2026-05-10 17:00 UTC</v>
      </c>
      <c r="B1519" s="155" t="str">
        <v>2026-05-10 17:55 UTC</v>
      </c>
      <c r="C1519" s="155" t="str">
        <v>2026-05-10 10:55 PDT</v>
      </c>
      <c r="D1519" s="155" t="str">
        <v>2026-05-10</v>
      </c>
      <c r="E1519" s="155" t="str">
        <v>May</v>
      </c>
      <c r="F1519" s="154" t="str">
        <v>Accepted</v>
      </c>
      <c r="G1519" s="155" t="str">
        <v>050</v>
      </c>
      <c r="H1519" s="153" t="n">
        <v>50</v>
      </c>
      <c r="I1519" s="155" t="str">
        <v>NE</v>
      </c>
      <c r="J1519" s="153" t="n">
        <v>230</v>
      </c>
      <c r="K1519" s="155" t="str">
        <v>SW</v>
      </c>
      <c r="L1519" s="153" t="n">
        <v>3</v>
      </c>
      <c r="M1519" s="153" t="n">
        <f>IF(F1519="Accepted",L1519*1.150779448,"")</f>
        <v>3.452338344</v>
      </c>
      <c r="N1519" s="163"/>
      <c r="O1519" s="163"/>
      <c r="P1519" s="163" t="str">
        <f>IF(F1519&lt;&gt;"Accepted","",IF(AND(N1519="",O1519=""),"",MAX(N1519,O1519)*1.150779448))</f>
      </c>
      <c r="Q1519" s="175" t="str">
        <v>KEDW 101755Z 05003KT 80SM CLR 28/03 A2995 RMK AO2A SLP119 T02820031 10282 20125 50002</v>
      </c>
    </row>
    <row r="1520" hidden="0">
      <c r="A1520" s="150" t="str">
        <v>2026-05-10 18:00 UTC</v>
      </c>
      <c r="B1520" s="155" t="str">
        <v>2026-05-10 18:55 UTC</v>
      </c>
      <c r="C1520" s="155" t="str">
        <v>2026-05-10 11:55 PDT</v>
      </c>
      <c r="D1520" s="155" t="str">
        <v>2026-05-10</v>
      </c>
      <c r="E1520" s="155" t="str">
        <v>May</v>
      </c>
      <c r="F1520" s="154" t="str">
        <v>Accepted</v>
      </c>
      <c r="G1520" s="155" t="str">
        <v>020</v>
      </c>
      <c r="H1520" s="153" t="n">
        <v>20</v>
      </c>
      <c r="I1520" s="155" t="str">
        <v>N</v>
      </c>
      <c r="J1520" s="153" t="n">
        <v>200</v>
      </c>
      <c r="K1520" s="155" t="str">
        <v>S</v>
      </c>
      <c r="L1520" s="153" t="n">
        <v>5</v>
      </c>
      <c r="M1520" s="153" t="n">
        <f>IF(F1520="Accepted",L1520*1.150779448,"")</f>
        <v>5.75389724</v>
      </c>
      <c r="N1520" s="163"/>
      <c r="O1520" s="163"/>
      <c r="P1520" s="163" t="str">
        <f>IF(F1520&lt;&gt;"Accepted","",IF(AND(N1520="",O1520=""),"",MAX(N1520,O1520)*1.150779448))</f>
      </c>
      <c r="Q1520" s="175" t="str">
        <v>KEDW 101855Z 02005KT 80SM CLR 32/03 A2994 RMK AO2A SLP115 T03150026</v>
      </c>
    </row>
    <row r="1521" hidden="0">
      <c r="A1521" s="150" t="str">
        <v>2026-05-10 19:00 UTC</v>
      </c>
      <c r="B1521" s="155" t="str">
        <v>2026-05-10 19:55 UTC</v>
      </c>
      <c r="C1521" s="155" t="str">
        <v>2026-05-10 12:55 PDT</v>
      </c>
      <c r="D1521" s="155" t="str">
        <v>2026-05-10</v>
      </c>
      <c r="E1521" s="155" t="str">
        <v>May</v>
      </c>
      <c r="F1521" s="154" t="str">
        <v>Accepted</v>
      </c>
      <c r="G1521" s="155" t="str">
        <v>360</v>
      </c>
      <c r="H1521" s="153" t="n">
        <v>360</v>
      </c>
      <c r="I1521" s="155" t="str">
        <v>N</v>
      </c>
      <c r="J1521" s="153" t="n">
        <v>180</v>
      </c>
      <c r="K1521" s="155" t="str">
        <v>S</v>
      </c>
      <c r="L1521" s="153" t="n">
        <v>4</v>
      </c>
      <c r="M1521" s="153" t="n">
        <f>IF(F1521="Accepted",L1521*1.150779448,"")</f>
        <v>4.603117792</v>
      </c>
      <c r="N1521" s="163"/>
      <c r="O1521" s="163"/>
      <c r="P1521" s="163" t="str">
        <f>IF(F1521&lt;&gt;"Accepted","",IF(AND(N1521="",O1521=""),"",MAX(N1521,O1521)*1.150779448))</f>
      </c>
      <c r="Q1521" s="175" t="str">
        <v>KEDW 101955Z 36004KT 80SM CLR 34/M01 A2992 RMK AO2A SLP107 T03401006</v>
      </c>
    </row>
    <row r="1522" hidden="0">
      <c r="A1522" s="150" t="str">
        <v>2026-05-10 20:00 UTC</v>
      </c>
      <c r="B1522" s="155" t="str">
        <v>2026-05-10 20:55 UTC</v>
      </c>
      <c r="C1522" s="155" t="str">
        <v>2026-05-10 13:55 PDT</v>
      </c>
      <c r="D1522" s="155" t="str">
        <v>2026-05-10</v>
      </c>
      <c r="E1522" s="155" t="str">
        <v>May</v>
      </c>
      <c r="F1522" s="154" t="str">
        <v>Accepted</v>
      </c>
      <c r="G1522" s="155" t="str">
        <v>070</v>
      </c>
      <c r="H1522" s="153" t="n">
        <v>70</v>
      </c>
      <c r="I1522" s="155" t="str">
        <v>E</v>
      </c>
      <c r="J1522" s="153" t="n">
        <v>250</v>
      </c>
      <c r="K1522" s="155" t="str">
        <v>W</v>
      </c>
      <c r="L1522" s="153" t="n">
        <v>8</v>
      </c>
      <c r="M1522" s="153" t="n">
        <f>IF(F1522="Accepted",L1522*1.150779448,"")</f>
        <v>9.206235584</v>
      </c>
      <c r="N1522" s="163"/>
      <c r="O1522" s="163"/>
      <c r="P1522" s="163" t="str">
        <f>IF(F1522&lt;&gt;"Accepted","",IF(AND(N1522="",O1522=""),"",MAX(N1522,O1522)*1.150779448))</f>
      </c>
      <c r="Q1522" s="175" t="str">
        <v>KEDW 102055Z 07008KT 80SM CLR 37/M12 A2989 RMK AO2A SLP095 T03701117 57019</v>
      </c>
    </row>
    <row r="1523" hidden="0">
      <c r="A1523" s="150" t="str">
        <v>2026-05-10 21:00 UTC</v>
      </c>
      <c r="B1523" s="155" t="str">
        <v>2026-05-10 21:55 UTC</v>
      </c>
      <c r="C1523" s="155" t="str">
        <v>2026-05-10 14:55 PDT</v>
      </c>
      <c r="D1523" s="155" t="str">
        <v>2026-05-10</v>
      </c>
      <c r="E1523" s="155" t="str">
        <v>May</v>
      </c>
      <c r="F1523" s="154" t="str">
        <v>Accepted</v>
      </c>
      <c r="G1523" s="155" t="str">
        <v>250</v>
      </c>
      <c r="H1523" s="153" t="n">
        <v>250</v>
      </c>
      <c r="I1523" s="155" t="str">
        <v>W</v>
      </c>
      <c r="J1523" s="153" t="n">
        <v>70</v>
      </c>
      <c r="K1523" s="155" t="str">
        <v>E</v>
      </c>
      <c r="L1523" s="153" t="n">
        <v>3</v>
      </c>
      <c r="M1523" s="153" t="n">
        <f>IF(F1523="Accepted",L1523*1.150779448,"")</f>
        <v>3.452338344</v>
      </c>
      <c r="N1523" s="163"/>
      <c r="O1523" s="163"/>
      <c r="P1523" s="163" t="str">
        <f>IF(F1523&lt;&gt;"Accepted","",IF(AND(N1523="",O1523=""),"",MAX(N1523,O1523)*1.150779448))</f>
      </c>
      <c r="Q1523" s="175" t="str">
        <v>KEDW 102155Z 25003KT 80SM CLR 37/M12 A2987 RMK AO2A SLP089 T03691118</v>
      </c>
    </row>
    <row r="1524" hidden="0">
      <c r="A1524" s="150" t="str">
        <v>2026-05-10 22:00 UTC</v>
      </c>
      <c r="B1524" s="155" t="str">
        <v>2026-05-10 22:55 UTC</v>
      </c>
      <c r="C1524" s="155" t="str">
        <v>2026-05-10 15:55 PDT</v>
      </c>
      <c r="D1524" s="155" t="str">
        <v>2026-05-10</v>
      </c>
      <c r="E1524" s="155" t="str">
        <v>May</v>
      </c>
      <c r="F1524" s="154" t="str">
        <v>Accepted</v>
      </c>
      <c r="G1524" s="155" t="str">
        <v>310</v>
      </c>
      <c r="H1524" s="153" t="n">
        <v>310</v>
      </c>
      <c r="I1524" s="155" t="str">
        <v>NW</v>
      </c>
      <c r="J1524" s="153" t="n">
        <v>130</v>
      </c>
      <c r="K1524" s="155" t="str">
        <v>SE</v>
      </c>
      <c r="L1524" s="153" t="n">
        <v>5</v>
      </c>
      <c r="M1524" s="153" t="n">
        <f>IF(F1524="Accepted",L1524*1.150779448,"")</f>
        <v>5.75389724</v>
      </c>
      <c r="N1524" s="163"/>
      <c r="O1524" s="163"/>
      <c r="P1524" s="163" t="str">
        <f>IF(F1524&lt;&gt;"Accepted","",IF(AND(N1524="",O1524=""),"",MAX(N1524,O1524)*1.150779448))</f>
      </c>
      <c r="Q1524" s="175" t="str">
        <v>KEDW 102255Z 31005KT 80SM CLR 38/M11 A2985 RMK AO2A SLP083 T03761113</v>
      </c>
    </row>
    <row r="1525" hidden="0">
      <c r="A1525" s="150" t="str">
        <v>2026-05-10 23:00 UTC</v>
      </c>
      <c r="B1525" s="155" t="str">
        <v>2026-05-10 23:55 UTC</v>
      </c>
      <c r="C1525" s="155" t="str">
        <v>2026-05-10 16:55 PDT</v>
      </c>
      <c r="D1525" s="155" t="str">
        <v>2026-05-10</v>
      </c>
      <c r="E1525" s="155" t="str">
        <v>May</v>
      </c>
      <c r="F1525" s="154" t="str">
        <v>Accepted</v>
      </c>
      <c r="G1525" s="155" t="str">
        <v>280</v>
      </c>
      <c r="H1525" s="153" t="n">
        <v>280</v>
      </c>
      <c r="I1525" s="155" t="str">
        <v>W</v>
      </c>
      <c r="J1525" s="153" t="n">
        <v>100</v>
      </c>
      <c r="K1525" s="155" t="str">
        <v>E</v>
      </c>
      <c r="L1525" s="153" t="n">
        <v>7</v>
      </c>
      <c r="M1525" s="153" t="n">
        <f>IF(F1525="Accepted",L1525*1.150779448,"")</f>
        <v>8.055456136</v>
      </c>
      <c r="N1525" s="163"/>
      <c r="O1525" s="163"/>
      <c r="P1525" s="163" t="str">
        <f>IF(F1525&lt;&gt;"Accepted","",IF(AND(N1525="",O1525=""),"",MAX(N1525,O1525)*1.150779448))</f>
      </c>
      <c r="Q1525" s="175" t="str">
        <v>KEDW 102355Z 28007KT 80SM CLR 38/M15 A2984 RMK AO2A SLP080 T03771148 10383 20283 57016</v>
      </c>
    </row>
    <row r="1526" hidden="0">
      <c r="A1526" s="150" t="str">
        <v>2026-05-11 00:00 UTC</v>
      </c>
      <c r="B1526" s="155" t="str">
        <v>2026-05-11 00:55 UTC</v>
      </c>
      <c r="C1526" s="155" t="str">
        <v>2026-05-10 17:55 PDT</v>
      </c>
      <c r="D1526" s="155" t="str">
        <v>2026-05-10</v>
      </c>
      <c r="E1526" s="155" t="str">
        <v>May</v>
      </c>
      <c r="F1526" s="154" t="str">
        <v>Accepted</v>
      </c>
      <c r="G1526" s="155" t="str">
        <v>230</v>
      </c>
      <c r="H1526" s="153" t="n">
        <v>230</v>
      </c>
      <c r="I1526" s="155" t="str">
        <v>SW</v>
      </c>
      <c r="J1526" s="153" t="n">
        <v>50</v>
      </c>
      <c r="K1526" s="155" t="str">
        <v>NE</v>
      </c>
      <c r="L1526" s="153" t="n">
        <v>20</v>
      </c>
      <c r="M1526" s="153" t="n">
        <f>IF(F1526="Accepted",L1526*1.150779448,"")</f>
        <v>23.01558896</v>
      </c>
      <c r="N1526" s="163"/>
      <c r="O1526" s="153" t="n">
        <v>26</v>
      </c>
      <c r="P1526" s="153" t="n">
        <f>IF(F1526&lt;&gt;"Accepted","",IF(AND(N1526="",O1526=""),"",MAX(N1526,O1526)*1.150779448))</f>
        <v>29.920265648</v>
      </c>
      <c r="Q1526" s="175" t="str">
        <v>KEDW 110055Z 23020KT 40SM CLR 36/01 A2984 RMK AO2A PK WND 23026/40 SLP082 T03580007</v>
      </c>
    </row>
    <row r="1527" hidden="0">
      <c r="A1527" s="150" t="str">
        <v>2026-05-11 01:00 UTC</v>
      </c>
      <c r="B1527" s="155" t="str">
        <v>2026-05-11 01:55 UTC</v>
      </c>
      <c r="C1527" s="155" t="str">
        <v>2026-05-10 18:55 PDT</v>
      </c>
      <c r="D1527" s="155" t="str">
        <v>2026-05-10</v>
      </c>
      <c r="E1527" s="155" t="str">
        <v>May</v>
      </c>
      <c r="F1527" s="154" t="str">
        <v>Accepted</v>
      </c>
      <c r="G1527" s="155" t="str">
        <v>250</v>
      </c>
      <c r="H1527" s="153" t="n">
        <v>250</v>
      </c>
      <c r="I1527" s="155" t="str">
        <v>W</v>
      </c>
      <c r="J1527" s="153" t="n">
        <v>70</v>
      </c>
      <c r="K1527" s="155" t="str">
        <v>E</v>
      </c>
      <c r="L1527" s="153" t="n">
        <v>20</v>
      </c>
      <c r="M1527" s="153" t="n">
        <f>IF(F1527="Accepted",L1527*1.150779448,"")</f>
        <v>23.01558896</v>
      </c>
      <c r="N1527" s="163"/>
      <c r="O1527" s="163"/>
      <c r="P1527" s="163" t="str">
        <f>IF(F1527&lt;&gt;"Accepted","",IF(AND(N1527="",O1527=""),"",MAX(N1527,O1527)*1.150779448))</f>
      </c>
      <c r="Q1527" s="175" t="str">
        <v>KEDW 110155Z AUTO 25020KT 10SM CLR 33/03 A2986 RMK AO2 SLP088 T03260026 $</v>
      </c>
    </row>
    <row r="1528" hidden="0">
      <c r="A1528" s="150" t="str">
        <v>2026-05-11 02:00 UTC</v>
      </c>
      <c r="B1528" s="155" t="str">
        <v>2026-05-11 02:55 UTC</v>
      </c>
      <c r="C1528" s="155" t="str">
        <v>2026-05-10 19:55 PDT</v>
      </c>
      <c r="D1528" s="155" t="str">
        <v>2026-05-10</v>
      </c>
      <c r="E1528" s="155" t="str">
        <v>May</v>
      </c>
      <c r="F1528" s="154" t="str">
        <v>Accepted</v>
      </c>
      <c r="G1528" s="155" t="str">
        <v>240</v>
      </c>
      <c r="H1528" s="153" t="n">
        <v>240</v>
      </c>
      <c r="I1528" s="155" t="str">
        <v>SW</v>
      </c>
      <c r="J1528" s="153" t="n">
        <v>60</v>
      </c>
      <c r="K1528" s="155" t="str">
        <v>NE</v>
      </c>
      <c r="L1528" s="153" t="n">
        <v>15</v>
      </c>
      <c r="M1528" s="153" t="n">
        <f>IF(F1528="Accepted",L1528*1.150779448,"")</f>
        <v>17.261691719999998</v>
      </c>
      <c r="N1528" s="163"/>
      <c r="O1528" s="163"/>
      <c r="P1528" s="163" t="str">
        <f>IF(F1528&lt;&gt;"Accepted","",IF(AND(N1528="",O1528=""),"",MAX(N1528,O1528)*1.150779448))</f>
      </c>
      <c r="Q1528" s="175" t="str">
        <v>KEDW 110255Z AUTO 24015KT 10SM CLR 30/01 A2988 RMK AO2 SLP096 T02960011 53013 $</v>
      </c>
    </row>
    <row r="1529" hidden="0">
      <c r="A1529" s="150" t="str">
        <v>2026-05-11 03:00 UTC</v>
      </c>
      <c r="B1529" s="155" t="str">
        <v>2026-05-11 03:55 UTC</v>
      </c>
      <c r="C1529" s="155" t="str">
        <v>2026-05-10 20:55 PDT</v>
      </c>
      <c r="D1529" s="155" t="str">
        <v>2026-05-10</v>
      </c>
      <c r="E1529" s="155" t="str">
        <v>May</v>
      </c>
      <c r="F1529" s="154" t="str">
        <v>Accepted</v>
      </c>
      <c r="G1529" s="155" t="str">
        <v>250</v>
      </c>
      <c r="H1529" s="153" t="n">
        <v>250</v>
      </c>
      <c r="I1529" s="155" t="str">
        <v>W</v>
      </c>
      <c r="J1529" s="153" t="n">
        <v>70</v>
      </c>
      <c r="K1529" s="155" t="str">
        <v>E</v>
      </c>
      <c r="L1529" s="153" t="n">
        <v>14</v>
      </c>
      <c r="M1529" s="153" t="n">
        <f>IF(F1529="Accepted",L1529*1.150779448,"")</f>
        <v>16.110912272</v>
      </c>
      <c r="N1529" s="163"/>
      <c r="O1529" s="163"/>
      <c r="P1529" s="163" t="str">
        <f>IF(F1529&lt;&gt;"Accepted","",IF(AND(N1529="",O1529=""),"",MAX(N1529,O1529)*1.150779448))</f>
      </c>
      <c r="Q1529" s="175" t="str">
        <v>KEDW 110355Z AUTO 25014KT 10SM CLR 28/M00 A2990 RMK AO2 SLP103 T02761005 $</v>
      </c>
    </row>
    <row r="1530" hidden="0">
      <c r="A1530" s="150" t="str">
        <v>2026-05-11 04:00 UTC</v>
      </c>
      <c r="B1530" s="155" t="str">
        <v>2026-05-11 04:55 UTC</v>
      </c>
      <c r="C1530" s="155" t="str">
        <v>2026-05-10 21:55 PDT</v>
      </c>
      <c r="D1530" s="155" t="str">
        <v>2026-05-10</v>
      </c>
      <c r="E1530" s="155" t="str">
        <v>May</v>
      </c>
      <c r="F1530" s="154" t="str">
        <v>Accepted</v>
      </c>
      <c r="G1530" s="155" t="str">
        <v>240</v>
      </c>
      <c r="H1530" s="153" t="n">
        <v>240</v>
      </c>
      <c r="I1530" s="155" t="str">
        <v>SW</v>
      </c>
      <c r="J1530" s="153" t="n">
        <v>60</v>
      </c>
      <c r="K1530" s="155" t="str">
        <v>NE</v>
      </c>
      <c r="L1530" s="153" t="n">
        <v>11</v>
      </c>
      <c r="M1530" s="153" t="n">
        <f>IF(F1530="Accepted",L1530*1.150779448,"")</f>
        <v>12.658573928</v>
      </c>
      <c r="N1530" s="163"/>
      <c r="O1530" s="163"/>
      <c r="P1530" s="163" t="str">
        <f>IF(F1530&lt;&gt;"Accepted","",IF(AND(N1530="",O1530=""),"",MAX(N1530,O1530)*1.150779448))</f>
      </c>
      <c r="Q1530" s="175" t="str">
        <v>KEDW 110455Z AUTO 24011KT 10SM CLR 26/M02 A2992 RMK AO2 SLP108 T02621025 $</v>
      </c>
    </row>
    <row r="1531" hidden="0">
      <c r="A1531" s="150" t="str">
        <v>2026-05-11 05:00 UTC</v>
      </c>
      <c r="B1531" s="155" t="str">
        <v>2026-05-11 05:55 UTC</v>
      </c>
      <c r="C1531" s="155" t="str">
        <v>2026-05-10 22:55 PDT</v>
      </c>
      <c r="D1531" s="155" t="str">
        <v>2026-05-10</v>
      </c>
      <c r="E1531" s="155" t="str">
        <v>May</v>
      </c>
      <c r="F1531" s="154" t="str">
        <v>Accepted</v>
      </c>
      <c r="G1531" s="155" t="str">
        <v>240</v>
      </c>
      <c r="H1531" s="153" t="n">
        <v>240</v>
      </c>
      <c r="I1531" s="155" t="str">
        <v>SW</v>
      </c>
      <c r="J1531" s="153" t="n">
        <v>60</v>
      </c>
      <c r="K1531" s="155" t="str">
        <v>NE</v>
      </c>
      <c r="L1531" s="153" t="n">
        <v>11</v>
      </c>
      <c r="M1531" s="153" t="n">
        <f>IF(F1531="Accepted",L1531*1.150779448,"")</f>
        <v>12.658573928</v>
      </c>
      <c r="N1531" s="163"/>
      <c r="O1531" s="163"/>
      <c r="P1531" s="163" t="str">
        <f>IF(F1531&lt;&gt;"Accepted","",IF(AND(N1531="",O1531=""),"",MAX(N1531,O1531)*1.150779448))</f>
      </c>
      <c r="Q1531" s="175" t="str">
        <v>KEDW 110555Z AUTO 24011KT 10SM CLR 24/02 A2994 RMK AO2 SLP115 T02410023 10379 20241 52018 $</v>
      </c>
    </row>
    <row r="1532" hidden="0">
      <c r="A1532" s="150" t="str">
        <v>2026-05-11 06:00 UTC</v>
      </c>
      <c r="B1532" s="155" t="str">
        <v>2026-05-11 06:55 UTC</v>
      </c>
      <c r="C1532" s="155" t="str">
        <v>2026-05-10 23:55 PDT</v>
      </c>
      <c r="D1532" s="155" t="str">
        <v>2026-05-10</v>
      </c>
      <c r="E1532" s="155" t="str">
        <v>May</v>
      </c>
      <c r="F1532" s="154" t="str">
        <v>Accepted</v>
      </c>
      <c r="G1532" s="155" t="str">
        <v>260</v>
      </c>
      <c r="H1532" s="153" t="n">
        <v>260</v>
      </c>
      <c r="I1532" s="155" t="str">
        <v>W</v>
      </c>
      <c r="J1532" s="153" t="n">
        <v>80</v>
      </c>
      <c r="K1532" s="155" t="str">
        <v>E</v>
      </c>
      <c r="L1532" s="153" t="n">
        <v>9</v>
      </c>
      <c r="M1532" s="153" t="n">
        <f>IF(F1532="Accepted",L1532*1.150779448,"")</f>
        <v>10.357015032</v>
      </c>
      <c r="N1532" s="163"/>
      <c r="O1532" s="163"/>
      <c r="P1532" s="163" t="str">
        <f>IF(F1532&lt;&gt;"Accepted","",IF(AND(N1532="",O1532=""),"",MAX(N1532,O1532)*1.150779448))</f>
      </c>
      <c r="Q1532" s="175" t="str">
        <v>KEDW 110655Z AUTO 26009KT 10SM CLR 24/04 A2995 RMK AO2 SLP116 T02400044 $</v>
      </c>
    </row>
    <row r="1533" hidden="0">
      <c r="A1533" s="150" t="str">
        <v>2026-05-11 07:00 UTC</v>
      </c>
      <c r="B1533" s="155" t="str">
        <v>2026-05-11 07:55 UTC</v>
      </c>
      <c r="C1533" s="155" t="str">
        <v>2026-05-11 00:55 PDT</v>
      </c>
      <c r="D1533" s="155" t="str">
        <v>2026-05-11</v>
      </c>
      <c r="E1533" s="155" t="str">
        <v>May</v>
      </c>
      <c r="F1533" s="154" t="str">
        <v>Accepted</v>
      </c>
      <c r="G1533" s="155" t="str">
        <v>190</v>
      </c>
      <c r="H1533" s="153" t="n">
        <v>190</v>
      </c>
      <c r="I1533" s="155" t="str">
        <v>S</v>
      </c>
      <c r="J1533" s="153" t="n">
        <v>10</v>
      </c>
      <c r="K1533" s="155" t="str">
        <v>N</v>
      </c>
      <c r="L1533" s="153" t="n">
        <v>4</v>
      </c>
      <c r="M1533" s="153" t="n">
        <f>IF(F1533="Accepted",L1533*1.150779448,"")</f>
        <v>4.603117792</v>
      </c>
      <c r="N1533" s="163"/>
      <c r="O1533" s="163"/>
      <c r="P1533" s="163" t="str">
        <f>IF(F1533&lt;&gt;"Accepted","",IF(AND(N1533="",O1533=""),"",MAX(N1533,O1533)*1.150779448))</f>
      </c>
      <c r="Q1533" s="175" t="str">
        <v>KEDW 110755Z AUTO 19004KT 10SM CLR 20/03 A2995 RMK AO2 SLP117 T02010029 403830125 $</v>
      </c>
    </row>
    <row r="1534" hidden="0">
      <c r="A1534" s="150" t="str">
        <v>2026-05-11 08:00 UTC</v>
      </c>
      <c r="B1534" s="155" t="str">
        <v>2026-05-11 08:55 UTC</v>
      </c>
      <c r="C1534" s="155" t="str">
        <v>2026-05-11 01:55 PDT</v>
      </c>
      <c r="D1534" s="155" t="str">
        <v>2026-05-11</v>
      </c>
      <c r="E1534" s="155" t="str">
        <v>May</v>
      </c>
      <c r="F1534" s="154" t="str">
        <v>Accepted</v>
      </c>
      <c r="G1534" s="155" t="str">
        <v>190</v>
      </c>
      <c r="H1534" s="153" t="n">
        <v>190</v>
      </c>
      <c r="I1534" s="155" t="str">
        <v>S</v>
      </c>
      <c r="J1534" s="153" t="n">
        <v>10</v>
      </c>
      <c r="K1534" s="155" t="str">
        <v>N</v>
      </c>
      <c r="L1534" s="153" t="n">
        <v>6</v>
      </c>
      <c r="M1534" s="153" t="n">
        <f>IF(F1534="Accepted",L1534*1.150779448,"")</f>
        <v>6.904676688</v>
      </c>
      <c r="N1534" s="163"/>
      <c r="O1534" s="163"/>
      <c r="P1534" s="163" t="str">
        <f>IF(F1534&lt;&gt;"Accepted","",IF(AND(N1534="",O1534=""),"",MAX(N1534,O1534)*1.150779448))</f>
      </c>
      <c r="Q1534" s="175" t="str">
        <v>KEDW 110855Z AUTO 19006KT 10SM CLR 20/05 A2995 RMK AO2 SLP115 T01970046 50004 $</v>
      </c>
    </row>
    <row r="1535" hidden="0">
      <c r="A1535" s="150" t="str">
        <v>2026-05-11 09:00 UTC</v>
      </c>
      <c r="B1535" s="155" t="str">
        <v>2026-05-11 09:55 UTC</v>
      </c>
      <c r="C1535" s="155" t="str">
        <v>2026-05-11 02:55 PDT</v>
      </c>
      <c r="D1535" s="155" t="str">
        <v>2026-05-11</v>
      </c>
      <c r="E1535" s="155" t="str">
        <v>May</v>
      </c>
      <c r="F1535" s="154" t="str">
        <v>Accepted</v>
      </c>
      <c r="G1535" s="155" t="str">
        <v>200</v>
      </c>
      <c r="H1535" s="153" t="n">
        <v>200</v>
      </c>
      <c r="I1535" s="155" t="str">
        <v>S</v>
      </c>
      <c r="J1535" s="153" t="n">
        <v>20</v>
      </c>
      <c r="K1535" s="155" t="str">
        <v>N</v>
      </c>
      <c r="L1535" s="153" t="n">
        <v>5</v>
      </c>
      <c r="M1535" s="153" t="n">
        <f>IF(F1535="Accepted",L1535*1.150779448,"")</f>
        <v>5.75389724</v>
      </c>
      <c r="N1535" s="163"/>
      <c r="O1535" s="163"/>
      <c r="P1535" s="163" t="str">
        <f>IF(F1535&lt;&gt;"Accepted","",IF(AND(N1535="",O1535=""),"",MAX(N1535,O1535)*1.150779448))</f>
      </c>
      <c r="Q1535" s="175" t="str">
        <v>KEDW 110955Z AUTO 20005KT 10SM CLR 19/05 A2994 RMK AO2 SLP112 T01860051 $</v>
      </c>
    </row>
    <row r="1536" hidden="0">
      <c r="A1536" s="150" t="str">
        <v>2026-05-11 10:00 UTC</v>
      </c>
      <c r="B1536" s="155" t="str">
        <v>2026-05-11 10:55 UTC</v>
      </c>
      <c r="C1536" s="155" t="str">
        <v>2026-05-11 03:55 PDT</v>
      </c>
      <c r="D1536" s="155" t="str">
        <v>2026-05-11</v>
      </c>
      <c r="E1536" s="155" t="str">
        <v>May</v>
      </c>
      <c r="F1536" s="154" t="str">
        <v>Accepted</v>
      </c>
      <c r="G1536" s="155" t="str">
        <v>190</v>
      </c>
      <c r="H1536" s="153" t="n">
        <v>190</v>
      </c>
      <c r="I1536" s="155" t="str">
        <v>S</v>
      </c>
      <c r="J1536" s="153" t="n">
        <v>10</v>
      </c>
      <c r="K1536" s="155" t="str">
        <v>N</v>
      </c>
      <c r="L1536" s="153" t="n">
        <v>9</v>
      </c>
      <c r="M1536" s="153" t="n">
        <f>IF(F1536="Accepted",L1536*1.150779448,"")</f>
        <v>10.357015032</v>
      </c>
      <c r="N1536" s="163"/>
      <c r="O1536" s="163"/>
      <c r="P1536" s="163" t="str">
        <f>IF(F1536&lt;&gt;"Accepted","",IF(AND(N1536="",O1536=""),"",MAX(N1536,O1536)*1.150779448))</f>
      </c>
      <c r="Q1536" s="175" t="str">
        <v>KEDW 111055Z AUTO 19009KT 10SM CLR 18/05 A2994 RMK AO2 SLP112 T01830052 $</v>
      </c>
    </row>
    <row r="1537" hidden="0">
      <c r="A1537" s="150" t="str">
        <v>2026-05-11 11:00 UTC</v>
      </c>
      <c r="B1537" s="155" t="str">
        <v>2026-05-11 11:55 UTC</v>
      </c>
      <c r="C1537" s="155" t="str">
        <v>2026-05-11 04:55 PDT</v>
      </c>
      <c r="D1537" s="155" t="str">
        <v>2026-05-11</v>
      </c>
      <c r="E1537" s="155" t="str">
        <v>May</v>
      </c>
      <c r="F1537" s="154" t="str">
        <v>Accepted</v>
      </c>
      <c r="G1537" s="155" t="str">
        <v>200</v>
      </c>
      <c r="H1537" s="153" t="n">
        <v>200</v>
      </c>
      <c r="I1537" s="155" t="str">
        <v>S</v>
      </c>
      <c r="J1537" s="153" t="n">
        <v>20</v>
      </c>
      <c r="K1537" s="155" t="str">
        <v>N</v>
      </c>
      <c r="L1537" s="153" t="n">
        <v>8</v>
      </c>
      <c r="M1537" s="153" t="n">
        <f>IF(F1537="Accepted",L1537*1.150779448,"")</f>
        <v>9.206235584</v>
      </c>
      <c r="N1537" s="163"/>
      <c r="O1537" s="163"/>
      <c r="P1537" s="163" t="str">
        <f>IF(F1537&lt;&gt;"Accepted","",IF(AND(N1537="",O1537=""),"",MAX(N1537,O1537)*1.150779448))</f>
      </c>
      <c r="Q1537" s="175" t="str">
        <v>KEDW 111155Z AUTO 20008KT 10SM CLR 18/05 A2995 RMK AO2 SLP116 T01810050 10244 20175 55000 $</v>
      </c>
    </row>
    <row r="1538" hidden="0">
      <c r="A1538" s="150" t="str">
        <v>2026-05-11 12:00 UTC</v>
      </c>
      <c r="B1538" s="155" t="str">
        <v>2026-05-11 12:55 UTC</v>
      </c>
      <c r="C1538" s="155" t="str">
        <v>2026-05-11 05:55 PDT</v>
      </c>
      <c r="D1538" s="155" t="str">
        <v>2026-05-11</v>
      </c>
      <c r="E1538" s="155" t="str">
        <v>May</v>
      </c>
      <c r="F1538" s="154" t="str">
        <v>Accepted</v>
      </c>
      <c r="G1538" s="155" t="str">
        <v>080</v>
      </c>
      <c r="H1538" s="153" t="n">
        <v>80</v>
      </c>
      <c r="I1538" s="155" t="str">
        <v>E</v>
      </c>
      <c r="J1538" s="153" t="n">
        <v>260</v>
      </c>
      <c r="K1538" s="155" t="str">
        <v>W</v>
      </c>
      <c r="L1538" s="153" t="n">
        <v>3</v>
      </c>
      <c r="M1538" s="153" t="n">
        <f>IF(F1538="Accepted",L1538*1.150779448,"")</f>
        <v>3.452338344</v>
      </c>
      <c r="N1538" s="163"/>
      <c r="O1538" s="163"/>
      <c r="P1538" s="163" t="str">
        <f>IF(F1538&lt;&gt;"Accepted","",IF(AND(N1538="",O1538=""),"",MAX(N1538,O1538)*1.150779448))</f>
      </c>
      <c r="Q1538" s="175" t="str">
        <v>KEDW 111255Z 08003KT 60SM CLR 15/05 A2996 RMK AO2A SLP123 T01480045</v>
      </c>
    </row>
    <row r="1539" hidden="0">
      <c r="A1539" s="150" t="str">
        <v>2026-05-11 13:00 UTC</v>
      </c>
      <c r="B1539" s="155" t="str">
        <v>2026-05-11 13:55 UTC</v>
      </c>
      <c r="C1539" s="155" t="str">
        <v>2026-05-11 06:55 PDT</v>
      </c>
      <c r="D1539" s="155" t="str">
        <v>2026-05-11</v>
      </c>
      <c r="E1539" s="155" t="str">
        <v>May</v>
      </c>
      <c r="F1539" s="154" t="str">
        <v>Accepted</v>
      </c>
      <c r="G1539" s="155" t="str">
        <v>000</v>
      </c>
      <c r="H1539" s="153" t="n">
        <v>0</v>
      </c>
      <c r="I1539" s="155" t="str">
        <v>Calm</v>
      </c>
      <c r="J1539" s="153" t="n">
        <v>180</v>
      </c>
      <c r="K1539" s="155" t="str">
        <v>Calm</v>
      </c>
      <c r="L1539" s="153" t="n">
        <v>0</v>
      </c>
      <c r="M1539" s="153" t="n">
        <f>IF(F1539="Accepted",L1539*1.150779448,"")</f>
        <v>0</v>
      </c>
      <c r="N1539" s="163"/>
      <c r="O1539" s="163"/>
      <c r="P1539" s="163" t="str">
        <f>IF(F1539&lt;&gt;"Accepted","",IF(AND(N1539="",O1539=""),"",MAX(N1539,O1539)*1.150779448))</f>
      </c>
      <c r="Q1539" s="175" t="str">
        <v>KEDW 111355Z 00000KT 80SM CLR 17/05 A2997 RMK AO2A SLP126 T01720045</v>
      </c>
    </row>
    <row r="1540" hidden="0">
      <c r="A1540" s="150" t="str">
        <v>2026-05-11 14:00 UTC</v>
      </c>
      <c r="B1540" s="155" t="str">
        <v>2026-05-11 14:55 UTC</v>
      </c>
      <c r="C1540" s="155" t="str">
        <v>2026-05-11 07:55 PDT</v>
      </c>
      <c r="D1540" s="155" t="str">
        <v>2026-05-11</v>
      </c>
      <c r="E1540" s="155" t="str">
        <v>May</v>
      </c>
      <c r="F1540" s="154" t="str">
        <v>Accepted</v>
      </c>
      <c r="G1540" s="155" t="str">
        <v>000</v>
      </c>
      <c r="H1540" s="153" t="n">
        <v>0</v>
      </c>
      <c r="I1540" s="155" t="str">
        <v>Calm</v>
      </c>
      <c r="J1540" s="153" t="n">
        <v>180</v>
      </c>
      <c r="K1540" s="155" t="str">
        <v>Calm</v>
      </c>
      <c r="L1540" s="153" t="n">
        <v>0</v>
      </c>
      <c r="M1540" s="153" t="n">
        <f>IF(F1540="Accepted",L1540*1.150779448,"")</f>
        <v>0</v>
      </c>
      <c r="N1540" s="163"/>
      <c r="O1540" s="163"/>
      <c r="P1540" s="163" t="str">
        <f>IF(F1540&lt;&gt;"Accepted","",IF(AND(N1540="",O1540=""),"",MAX(N1540,O1540)*1.150779448))</f>
      </c>
      <c r="Q1540" s="175" t="str">
        <v>KEDW 111455Z 00000KT 80SM CLR 21/03 A2999 RMK AO2A SLP133 T02070034 52015</v>
      </c>
    </row>
    <row r="1541" hidden="0">
      <c r="A1541" s="150" t="str">
        <v>2026-05-11 15:00 UTC</v>
      </c>
      <c r="B1541" s="155" t="str">
        <v>2026-05-11 15:55 UTC</v>
      </c>
      <c r="C1541" s="155" t="str">
        <v>2026-05-11 08:55 PDT</v>
      </c>
      <c r="D1541" s="155" t="str">
        <v>2026-05-11</v>
      </c>
      <c r="E1541" s="155" t="str">
        <v>May</v>
      </c>
      <c r="F1541" s="154" t="str">
        <v>Accepted</v>
      </c>
      <c r="G1541" s="155" t="str">
        <v>000</v>
      </c>
      <c r="H1541" s="153" t="n">
        <v>0</v>
      </c>
      <c r="I1541" s="155" t="str">
        <v>Calm</v>
      </c>
      <c r="J1541" s="153" t="n">
        <v>180</v>
      </c>
      <c r="K1541" s="155" t="str">
        <v>Calm</v>
      </c>
      <c r="L1541" s="153" t="n">
        <v>0</v>
      </c>
      <c r="M1541" s="153" t="n">
        <f>IF(F1541="Accepted",L1541*1.150779448,"")</f>
        <v>0</v>
      </c>
      <c r="N1541" s="163"/>
      <c r="O1541" s="163"/>
      <c r="P1541" s="163" t="str">
        <f>IF(F1541&lt;&gt;"Accepted","",IF(AND(N1541="",O1541=""),"",MAX(N1541,O1541)*1.150779448))</f>
      </c>
      <c r="Q1541" s="175" t="str">
        <v>KEDW 111555Z 00000KT 80SM CLR 24/02 A3000 RMK AO2A SLP135 T02370019</v>
      </c>
    </row>
    <row r="1542" hidden="0">
      <c r="A1542" s="150" t="str">
        <v>2026-05-11 16:00 UTC</v>
      </c>
      <c r="B1542" s="155" t="str">
        <v>2026-05-11 16:55 UTC</v>
      </c>
      <c r="C1542" s="155" t="str">
        <v>2026-05-11 09:55 PDT</v>
      </c>
      <c r="D1542" s="155" t="str">
        <v>2026-05-11</v>
      </c>
      <c r="E1542" s="155" t="str">
        <v>May</v>
      </c>
      <c r="F1542" s="154" t="str">
        <v>Accepted</v>
      </c>
      <c r="G1542" s="155" t="str">
        <v>000</v>
      </c>
      <c r="H1542" s="153" t="n">
        <v>0</v>
      </c>
      <c r="I1542" s="155" t="str">
        <v>Calm</v>
      </c>
      <c r="J1542" s="153" t="n">
        <v>180</v>
      </c>
      <c r="K1542" s="155" t="str">
        <v>Calm</v>
      </c>
      <c r="L1542" s="153" t="n">
        <v>0</v>
      </c>
      <c r="M1542" s="153" t="n">
        <f>IF(F1542="Accepted",L1542*1.150779448,"")</f>
        <v>0</v>
      </c>
      <c r="N1542" s="163"/>
      <c r="O1542" s="163"/>
      <c r="P1542" s="163" t="str">
        <f>IF(F1542&lt;&gt;"Accepted","",IF(AND(N1542="",O1542=""),"",MAX(N1542,O1542)*1.150779448))</f>
      </c>
      <c r="Q1542" s="175" t="str">
        <v>KEDW 111655Z COR 00000KT 80SM CLR 27/M03 A2999 RMK AO2A SLP131 T02721026 COR 1934</v>
      </c>
    </row>
    <row r="1543" hidden="0">
      <c r="A1543" s="150" t="str">
        <v>2026-05-11 18:00 UTC</v>
      </c>
      <c r="B1543" s="155" t="str">
        <v>2026-05-11 18:55 UTC</v>
      </c>
      <c r="C1543" s="155" t="str">
        <v>2026-05-11 11:55 PDT</v>
      </c>
      <c r="D1543" s="155" t="str">
        <v>2026-05-11</v>
      </c>
      <c r="E1543" s="155" t="str">
        <v>May</v>
      </c>
      <c r="F1543" s="154" t="str">
        <v>Accepted</v>
      </c>
      <c r="G1543" s="155" t="str">
        <v>070</v>
      </c>
      <c r="H1543" s="153" t="n">
        <v>70</v>
      </c>
      <c r="I1543" s="155" t="str">
        <v>E</v>
      </c>
      <c r="J1543" s="153" t="n">
        <v>250</v>
      </c>
      <c r="K1543" s="155" t="str">
        <v>W</v>
      </c>
      <c r="L1543" s="153" t="n">
        <v>3</v>
      </c>
      <c r="M1543" s="153" t="n">
        <f>IF(F1543="Accepted",L1543*1.150779448,"")</f>
        <v>3.452338344</v>
      </c>
      <c r="N1543" s="163"/>
      <c r="O1543" s="163"/>
      <c r="P1543" s="163" t="str">
        <f>IF(F1543&lt;&gt;"Accepted","",IF(AND(N1543="",O1543=""),"",MAX(N1543,O1543)*1.150779448))</f>
      </c>
      <c r="Q1543" s="175" t="str">
        <v>KEDW 111855Z 07003KT 80SM CLR 34/M17 A2998 RMK AO2A SLP125 T03371174</v>
      </c>
    </row>
    <row r="1544" hidden="0">
      <c r="A1544" s="150" t="str">
        <v>2026-05-11 19:00 UTC</v>
      </c>
      <c r="B1544" s="155" t="str">
        <v>2026-05-11 19:55 UTC</v>
      </c>
      <c r="C1544" s="155" t="str">
        <v>2026-05-11 12:55 PDT</v>
      </c>
      <c r="D1544" s="155" t="str">
        <v>2026-05-11</v>
      </c>
      <c r="E1544" s="155" t="str">
        <v>May</v>
      </c>
      <c r="F1544" s="154" t="str">
        <v>Accepted</v>
      </c>
      <c r="G1544" s="155" t="str">
        <v>020</v>
      </c>
      <c r="H1544" s="153" t="n">
        <v>20</v>
      </c>
      <c r="I1544" s="155" t="str">
        <v>N</v>
      </c>
      <c r="J1544" s="153" t="n">
        <v>200</v>
      </c>
      <c r="K1544" s="155" t="str">
        <v>S</v>
      </c>
      <c r="L1544" s="153" t="n">
        <v>3</v>
      </c>
      <c r="M1544" s="153" t="n">
        <f>IF(F1544="Accepted",L1544*1.150779448,"")</f>
        <v>3.452338344</v>
      </c>
      <c r="N1544" s="163"/>
      <c r="O1544" s="163"/>
      <c r="P1544" s="163" t="str">
        <f>IF(F1544&lt;&gt;"Accepted","",IF(AND(N1544="",O1544=""),"",MAX(N1544,O1544)*1.150779448))</f>
      </c>
      <c r="Q1544" s="175" t="str">
        <v>KEDW 111955Z 02003KT 80SM FEW350 35/M16 A2996 RMK AO2A SLP119 T03511165</v>
      </c>
    </row>
    <row r="1545" hidden="0">
      <c r="A1545" s="150" t="str">
        <v>2026-05-11 20:00 UTC</v>
      </c>
      <c r="B1545" s="155" t="str">
        <v>2026-05-11 20:55 UTC</v>
      </c>
      <c r="C1545" s="155" t="str">
        <v>2026-05-11 13:55 PDT</v>
      </c>
      <c r="D1545" s="155" t="str">
        <v>2026-05-11</v>
      </c>
      <c r="E1545" s="155" t="str">
        <v>May</v>
      </c>
      <c r="F1545" s="154" t="str">
        <v>Accepted</v>
      </c>
      <c r="G1545" s="155" t="str">
        <v>250</v>
      </c>
      <c r="H1545" s="153" t="n">
        <v>250</v>
      </c>
      <c r="I1545" s="155" t="str">
        <v>W</v>
      </c>
      <c r="J1545" s="153" t="n">
        <v>70</v>
      </c>
      <c r="K1545" s="155" t="str">
        <v>E</v>
      </c>
      <c r="L1545" s="153" t="n">
        <v>8</v>
      </c>
      <c r="M1545" s="153" t="n">
        <f>IF(F1545="Accepted",L1545*1.150779448,"")</f>
        <v>9.206235584</v>
      </c>
      <c r="N1545" s="163"/>
      <c r="O1545" s="163"/>
      <c r="P1545" s="163" t="str">
        <f>IF(F1545&lt;&gt;"Accepted","",IF(AND(N1545="",O1545=""),"",MAX(N1545,O1545)*1.150779448))</f>
      </c>
      <c r="Q1545" s="175" t="str">
        <v>KEDW 112055Z 25008KT 70SM FEW350 37/M15 A2994 RMK AO2A SLP112 T03721151 57016</v>
      </c>
    </row>
    <row r="1546" hidden="0">
      <c r="A1546" s="150" t="str">
        <v>2026-05-11 21:00 UTC</v>
      </c>
      <c r="B1546" s="155" t="str">
        <v>2026-05-11 21:55 UTC</v>
      </c>
      <c r="C1546" s="155" t="str">
        <v>2026-05-11 14:55 PDT</v>
      </c>
      <c r="D1546" s="155" t="str">
        <v>2026-05-11</v>
      </c>
      <c r="E1546" s="155" t="str">
        <v>May</v>
      </c>
      <c r="F1546" s="154" t="str">
        <v>Accepted</v>
      </c>
      <c r="G1546" s="155" t="str">
        <v>210</v>
      </c>
      <c r="H1546" s="153" t="n">
        <v>210</v>
      </c>
      <c r="I1546" s="155" t="str">
        <v>SW</v>
      </c>
      <c r="J1546" s="153" t="n">
        <v>30</v>
      </c>
      <c r="K1546" s="155" t="str">
        <v>NE</v>
      </c>
      <c r="L1546" s="153" t="n">
        <v>14</v>
      </c>
      <c r="M1546" s="153" t="n">
        <f>IF(F1546="Accepted",L1546*1.150779448,"")</f>
        <v>16.110912272</v>
      </c>
      <c r="N1546" s="153" t="n">
        <v>19</v>
      </c>
      <c r="O1546" s="153" t="n">
        <v>27</v>
      </c>
      <c r="P1546" s="153" t="n">
        <f>IF(F1546&lt;&gt;"Accepted","",IF(AND(N1546="",O1546=""),"",MAX(N1546,O1546)*1.150779448))</f>
        <v>31.071045096</v>
      </c>
      <c r="Q1546" s="175" t="str">
        <v>KEDW 112155Z 21014G19KT 70SM CLR 38/M19 A2993 RMK AO2A PK WND 21027/48 SLP109 T03821193</v>
      </c>
    </row>
    <row r="1547" hidden="0">
      <c r="A1547" s="150" t="str">
        <v>2026-05-11 22:00 UTC</v>
      </c>
      <c r="B1547" s="155" t="str">
        <v>2026-05-11 22:55 UTC</v>
      </c>
      <c r="C1547" s="155" t="str">
        <v>2026-05-11 15:55 PDT</v>
      </c>
      <c r="D1547" s="155" t="str">
        <v>2026-05-11</v>
      </c>
      <c r="E1547" s="155" t="str">
        <v>May</v>
      </c>
      <c r="F1547" s="154" t="str">
        <v>Accepted</v>
      </c>
      <c r="G1547" s="155" t="str">
        <v>240</v>
      </c>
      <c r="H1547" s="153" t="n">
        <v>240</v>
      </c>
      <c r="I1547" s="155" t="str">
        <v>SW</v>
      </c>
      <c r="J1547" s="153" t="n">
        <v>60</v>
      </c>
      <c r="K1547" s="155" t="str">
        <v>NE</v>
      </c>
      <c r="L1547" s="153" t="n">
        <v>17</v>
      </c>
      <c r="M1547" s="153" t="n">
        <f>IF(F1547="Accepted",L1547*1.150779448,"")</f>
        <v>19.563250616</v>
      </c>
      <c r="N1547" s="153" t="n">
        <v>26</v>
      </c>
      <c r="O1547" s="163"/>
      <c r="P1547" s="153" t="n">
        <f>IF(F1547&lt;&gt;"Accepted","",IF(AND(N1547="",O1547=""),"",MAX(N1547,O1547)*1.150779448))</f>
        <v>29.920265648</v>
      </c>
      <c r="Q1547" s="175" t="str">
        <v>KEDW 112255Z 24017G26KT 80SM CLR 37/M06 A2992 RMK AO2A SLP105 T03721064</v>
      </c>
    </row>
    <row r="1548" hidden="0">
      <c r="A1548" s="150" t="str">
        <v>2026-05-11 23:00 UTC</v>
      </c>
      <c r="B1548" s="155" t="str">
        <v>2026-05-11 23:55 UTC</v>
      </c>
      <c r="C1548" s="155" t="str">
        <v>2026-05-11 16:55 PDT</v>
      </c>
      <c r="D1548" s="155" t="str">
        <v>2026-05-11</v>
      </c>
      <c r="E1548" s="155" t="str">
        <v>May</v>
      </c>
      <c r="F1548" s="154" t="str">
        <v>Accepted</v>
      </c>
      <c r="G1548" s="155" t="str">
        <v>240</v>
      </c>
      <c r="H1548" s="153" t="n">
        <v>240</v>
      </c>
      <c r="I1548" s="155" t="str">
        <v>SW</v>
      </c>
      <c r="J1548" s="153" t="n">
        <v>60</v>
      </c>
      <c r="K1548" s="155" t="str">
        <v>NE</v>
      </c>
      <c r="L1548" s="153" t="n">
        <v>16</v>
      </c>
      <c r="M1548" s="153" t="n">
        <f>IF(F1548="Accepted",L1548*1.150779448,"")</f>
        <v>18.412471168</v>
      </c>
      <c r="N1548" s="153" t="n">
        <v>26</v>
      </c>
      <c r="O1548" s="153" t="n">
        <v>26</v>
      </c>
      <c r="P1548" s="153" t="n">
        <f>IF(F1548&lt;&gt;"Accepted","",IF(AND(N1548="",O1548=""),"",MAX(N1548,O1548)*1.150779448))</f>
        <v>29.920265648</v>
      </c>
      <c r="Q1548" s="175" t="str">
        <v>KEDW 112355Z 24016G26KT 70SM CLR 36/M10 A2993 RMK AO2A PK WND 25026/05 SLP110 T03571098 10386 20308 55002</v>
      </c>
    </row>
    <row r="1549" hidden="0">
      <c r="A1549" s="150" t="str">
        <v>2026-05-12 00:00 UTC</v>
      </c>
      <c r="B1549" s="155" t="str">
        <v>2026-05-12 00:55 UTC</v>
      </c>
      <c r="C1549" s="155" t="str">
        <v>2026-05-11 17:55 PDT</v>
      </c>
      <c r="D1549" s="155" t="str">
        <v>2026-05-11</v>
      </c>
      <c r="E1549" s="155" t="str">
        <v>May</v>
      </c>
      <c r="F1549" s="154" t="str">
        <v>Accepted</v>
      </c>
      <c r="G1549" s="155" t="str">
        <v>250</v>
      </c>
      <c r="H1549" s="153" t="n">
        <v>250</v>
      </c>
      <c r="I1549" s="155" t="str">
        <v>W</v>
      </c>
      <c r="J1549" s="153" t="n">
        <v>70</v>
      </c>
      <c r="K1549" s="155" t="str">
        <v>E</v>
      </c>
      <c r="L1549" s="153" t="n">
        <v>19</v>
      </c>
      <c r="M1549" s="153" t="n">
        <f>IF(F1549="Accepted",L1549*1.150779448,"")</f>
        <v>21.864809512</v>
      </c>
      <c r="N1549" s="153" t="n">
        <v>26</v>
      </c>
      <c r="O1549" s="153" t="n">
        <v>27</v>
      </c>
      <c r="P1549" s="153" t="n">
        <f>IF(F1549&lt;&gt;"Accepted","",IF(AND(N1549="",O1549=""),"",MAX(N1549,O1549)*1.150779448))</f>
        <v>31.071045096</v>
      </c>
      <c r="Q1549" s="175" t="str">
        <v>KEDW 120055Z 25019G26KT 70SM CLR 34/M11 A2993 RMK AO2A PK WND 24027/19 SLP114 T03401110</v>
      </c>
    </row>
    <row r="1550" hidden="0">
      <c r="A1550" s="150" t="str">
        <v>2026-05-12 01:00 UTC</v>
      </c>
      <c r="B1550" s="155" t="str">
        <v>2026-05-12 01:55 UTC</v>
      </c>
      <c r="C1550" s="155" t="str">
        <v>2026-05-11 18:55 PDT</v>
      </c>
      <c r="D1550" s="155" t="str">
        <v>2026-05-11</v>
      </c>
      <c r="E1550" s="155" t="str">
        <v>May</v>
      </c>
      <c r="F1550" s="154" t="str">
        <v>Accepted</v>
      </c>
      <c r="G1550" s="155" t="str">
        <v>240</v>
      </c>
      <c r="H1550" s="153" t="n">
        <v>240</v>
      </c>
      <c r="I1550" s="155" t="str">
        <v>SW</v>
      </c>
      <c r="J1550" s="153" t="n">
        <v>60</v>
      </c>
      <c r="K1550" s="155" t="str">
        <v>NE</v>
      </c>
      <c r="L1550" s="153" t="n">
        <v>14</v>
      </c>
      <c r="M1550" s="153" t="n">
        <f>IF(F1550="Accepted",L1550*1.150779448,"")</f>
        <v>16.110912272</v>
      </c>
      <c r="N1550" s="153" t="n">
        <v>23</v>
      </c>
      <c r="O1550" s="163"/>
      <c r="P1550" s="153" t="n">
        <f>IF(F1550&lt;&gt;"Accepted","",IF(AND(N1550="",O1550=""),"",MAX(N1550,O1550)*1.150779448))</f>
        <v>26.467927304</v>
      </c>
      <c r="Q1550" s="175" t="str">
        <v>KEDW 120155Z 24014G23KT 70SM CLR 32/M15 A2993 RMK AO2A SLP112 T03211151</v>
      </c>
    </row>
    <row r="1551" hidden="0">
      <c r="A1551" s="150" t="str">
        <v>2026-05-12 02:00 UTC</v>
      </c>
      <c r="B1551" s="155" t="str">
        <v>2026-05-12 02:55 UTC</v>
      </c>
      <c r="C1551" s="155" t="str">
        <v>2026-05-11 19:55 PDT</v>
      </c>
      <c r="D1551" s="155" t="str">
        <v>2026-05-11</v>
      </c>
      <c r="E1551" s="155" t="str">
        <v>May</v>
      </c>
      <c r="F1551" s="154" t="str">
        <v>Accepted</v>
      </c>
      <c r="G1551" s="155" t="str">
        <v>240</v>
      </c>
      <c r="H1551" s="153" t="n">
        <v>240</v>
      </c>
      <c r="I1551" s="155" t="str">
        <v>SW</v>
      </c>
      <c r="J1551" s="153" t="n">
        <v>60</v>
      </c>
      <c r="K1551" s="155" t="str">
        <v>NE</v>
      </c>
      <c r="L1551" s="153" t="n">
        <v>15</v>
      </c>
      <c r="M1551" s="153" t="n">
        <f>IF(F1551="Accepted",L1551*1.150779448,"")</f>
        <v>17.261691719999998</v>
      </c>
      <c r="N1551" s="163"/>
      <c r="O1551" s="163"/>
      <c r="P1551" s="163" t="str">
        <f>IF(F1551&lt;&gt;"Accepted","",IF(AND(N1551="",O1551=""),"",MAX(N1551,O1551)*1.150779448))</f>
      </c>
      <c r="Q1551" s="175" t="str">
        <v>KEDW 120255Z 24015KT 50SM CLR 29/M12 A2994 RMK AO2A SLP116 T02911122 53004</v>
      </c>
    </row>
    <row r="1552" hidden="0">
      <c r="A1552" s="150" t="str">
        <v>2026-05-12 03:00 UTC</v>
      </c>
      <c r="B1552" s="155" t="str">
        <v>2026-05-12 03:55 UTC</v>
      </c>
      <c r="C1552" s="155" t="str">
        <v>2026-05-11 20:55 PDT</v>
      </c>
      <c r="D1552" s="155" t="str">
        <v>2026-05-11</v>
      </c>
      <c r="E1552" s="155" t="str">
        <v>May</v>
      </c>
      <c r="F1552" s="154" t="str">
        <v>Accepted</v>
      </c>
      <c r="G1552" s="155" t="str">
        <v>230</v>
      </c>
      <c r="H1552" s="153" t="n">
        <v>230</v>
      </c>
      <c r="I1552" s="155" t="str">
        <v>SW</v>
      </c>
      <c r="J1552" s="153" t="n">
        <v>50</v>
      </c>
      <c r="K1552" s="155" t="str">
        <v>NE</v>
      </c>
      <c r="L1552" s="153" t="n">
        <v>10</v>
      </c>
      <c r="M1552" s="153" t="n">
        <f>IF(F1552="Accepted",L1552*1.150779448,"")</f>
        <v>11.50779448</v>
      </c>
      <c r="N1552" s="163"/>
      <c r="O1552" s="163"/>
      <c r="P1552" s="163" t="str">
        <f>IF(F1552&lt;&gt;"Accepted","",IF(AND(N1552="",O1552=""),"",MAX(N1552,O1552)*1.150779448))</f>
      </c>
      <c r="Q1552" s="175" t="str">
        <v>KEDW 120355Z 23010KT 40SM CLR 26/M04 A2996 RMK AO2A SLP123 T02631043</v>
      </c>
    </row>
    <row r="1553" hidden="0">
      <c r="A1553" s="150" t="str">
        <v>2026-05-12 04:00 UTC</v>
      </c>
      <c r="B1553" s="155" t="str">
        <v>2026-05-12 04:55 UTC</v>
      </c>
      <c r="C1553" s="155" t="str">
        <v>2026-05-11 21:55 PDT</v>
      </c>
      <c r="D1553" s="155" t="str">
        <v>2026-05-11</v>
      </c>
      <c r="E1553" s="155" t="str">
        <v>May</v>
      </c>
      <c r="F1553" s="154" t="str">
        <v>Accepted</v>
      </c>
      <c r="G1553" s="155" t="str">
        <v>220</v>
      </c>
      <c r="H1553" s="153" t="n">
        <v>220</v>
      </c>
      <c r="I1553" s="155" t="str">
        <v>SW</v>
      </c>
      <c r="J1553" s="153" t="n">
        <v>40</v>
      </c>
      <c r="K1553" s="155" t="str">
        <v>NE</v>
      </c>
      <c r="L1553" s="153" t="n">
        <v>7</v>
      </c>
      <c r="M1553" s="153" t="n">
        <f>IF(F1553="Accepted",L1553*1.150779448,"")</f>
        <v>8.055456136</v>
      </c>
      <c r="N1553" s="163"/>
      <c r="O1553" s="163"/>
      <c r="P1553" s="163" t="str">
        <f>IF(F1553&lt;&gt;"Accepted","",IF(AND(N1553="",O1553=""),"",MAX(N1553,O1553)*1.150779448))</f>
      </c>
      <c r="Q1553" s="175" t="str">
        <v>KEDW 120455Z 22007KT 40SM CLR 23/M02 A2998 RMK AO2A SLP130 T02291020</v>
      </c>
    </row>
    <row r="1554" hidden="0">
      <c r="A1554" s="150" t="str">
        <v>2026-05-12 05:00 UTC</v>
      </c>
      <c r="B1554" s="155" t="str">
        <v>2026-05-12 05:55 UTC</v>
      </c>
      <c r="C1554" s="155" t="str">
        <v>2026-05-11 22:55 PDT</v>
      </c>
      <c r="D1554" s="155" t="str">
        <v>2026-05-11</v>
      </c>
      <c r="E1554" s="155" t="str">
        <v>May</v>
      </c>
      <c r="F1554" s="154" t="str">
        <v>Accepted</v>
      </c>
      <c r="G1554" s="155" t="str">
        <v>220</v>
      </c>
      <c r="H1554" s="153" t="n">
        <v>220</v>
      </c>
      <c r="I1554" s="155" t="str">
        <v>SW</v>
      </c>
      <c r="J1554" s="153" t="n">
        <v>40</v>
      </c>
      <c r="K1554" s="155" t="str">
        <v>NE</v>
      </c>
      <c r="L1554" s="153" t="n">
        <v>12</v>
      </c>
      <c r="M1554" s="153" t="n">
        <f>IF(F1554="Accepted",L1554*1.150779448,"")</f>
        <v>13.809353376</v>
      </c>
      <c r="N1554" s="163"/>
      <c r="O1554" s="163"/>
      <c r="P1554" s="163" t="str">
        <f>IF(F1554&lt;&gt;"Accepted","",IF(AND(N1554="",O1554=""),"",MAX(N1554,O1554)*1.150779448))</f>
      </c>
      <c r="Q1554" s="175" t="str">
        <v>KEDW 120555Z AUTO 22012KT 10SM CLR 23/M01 A2997 RMK AO2 SLP124 T02271008 10358 20227 50010 $</v>
      </c>
    </row>
    <row r="1555" hidden="0">
      <c r="A1555" s="150" t="str">
        <v>2026-05-12 06:00 UTC</v>
      </c>
      <c r="B1555" s="155" t="str">
        <v>2026-05-12 06:55 UTC</v>
      </c>
      <c r="C1555" s="155" t="str">
        <v>2026-05-11 23:55 PDT</v>
      </c>
      <c r="D1555" s="155" t="str">
        <v>2026-05-11</v>
      </c>
      <c r="E1555" s="155" t="str">
        <v>May</v>
      </c>
      <c r="F1555" s="154" t="str">
        <v>Accepted</v>
      </c>
      <c r="G1555" s="155" t="str">
        <v>230</v>
      </c>
      <c r="H1555" s="153" t="n">
        <v>230</v>
      </c>
      <c r="I1555" s="155" t="str">
        <v>SW</v>
      </c>
      <c r="J1555" s="153" t="n">
        <v>50</v>
      </c>
      <c r="K1555" s="155" t="str">
        <v>NE</v>
      </c>
      <c r="L1555" s="153" t="n">
        <v>9</v>
      </c>
      <c r="M1555" s="153" t="n">
        <f>IF(F1555="Accepted",L1555*1.150779448,"")</f>
        <v>10.357015032</v>
      </c>
      <c r="N1555" s="163"/>
      <c r="O1555" s="163"/>
      <c r="P1555" s="163" t="str">
        <f>IF(F1555&lt;&gt;"Accepted","",IF(AND(N1555="",O1555=""),"",MAX(N1555,O1555)*1.150779448))</f>
      </c>
      <c r="Q1555" s="175" t="str">
        <v>KEDW 120655Z AUTO 23009KT 10SM CLR 22/M05 A2996 RMK AO2 SLP119 T02151046 $</v>
      </c>
    </row>
    <row r="1556" hidden="0">
      <c r="A1556" s="150" t="str">
        <v>2026-05-12 07:00 UTC</v>
      </c>
      <c r="B1556" s="155" t="str">
        <v>2026-05-12 07:55 UTC</v>
      </c>
      <c r="C1556" s="155" t="str">
        <v>2026-05-12 00:55 PDT</v>
      </c>
      <c r="D1556" s="155" t="str">
        <v>2026-05-12</v>
      </c>
      <c r="E1556" s="155" t="str">
        <v>May</v>
      </c>
      <c r="F1556" s="154" t="str">
        <v>Accepted</v>
      </c>
      <c r="G1556" s="155" t="str">
        <v>200</v>
      </c>
      <c r="H1556" s="153" t="n">
        <v>200</v>
      </c>
      <c r="I1556" s="155" t="str">
        <v>S</v>
      </c>
      <c r="J1556" s="153" t="n">
        <v>20</v>
      </c>
      <c r="K1556" s="155" t="str">
        <v>N</v>
      </c>
      <c r="L1556" s="153" t="n">
        <v>5</v>
      </c>
      <c r="M1556" s="153" t="n">
        <f>IF(F1556="Accepted",L1556*1.150779448,"")</f>
        <v>5.75389724</v>
      </c>
      <c r="N1556" s="163"/>
      <c r="O1556" s="163"/>
      <c r="P1556" s="163" t="str">
        <f>IF(F1556&lt;&gt;"Accepted","",IF(AND(N1556="",O1556=""),"",MAX(N1556,O1556)*1.150779448))</f>
      </c>
      <c r="Q1556" s="175" t="str">
        <v>KEDW 120755Z AUTO 20005KT 10SM CLR 18/M02 A2996 RMK AO2 SLP120 T01831021 403860141 $</v>
      </c>
    </row>
    <row r="1557" hidden="0">
      <c r="A1557" s="150" t="str">
        <v>2026-05-12 08:00 UTC</v>
      </c>
      <c r="B1557" s="155" t="str">
        <v>2026-05-12 08:55 UTC</v>
      </c>
      <c r="C1557" s="155" t="str">
        <v>2026-05-12 01:55 PDT</v>
      </c>
      <c r="D1557" s="155" t="str">
        <v>2026-05-12</v>
      </c>
      <c r="E1557" s="155" t="str">
        <v>May</v>
      </c>
      <c r="F1557" s="154" t="str">
        <v>Accepted</v>
      </c>
      <c r="G1557" s="155" t="str">
        <v>000</v>
      </c>
      <c r="H1557" s="153" t="n">
        <v>0</v>
      </c>
      <c r="I1557" s="155" t="str">
        <v>Calm</v>
      </c>
      <c r="J1557" s="153" t="n">
        <v>180</v>
      </c>
      <c r="K1557" s="155" t="str">
        <v>Calm</v>
      </c>
      <c r="L1557" s="153" t="n">
        <v>0</v>
      </c>
      <c r="M1557" s="153" t="n">
        <f>IF(F1557="Accepted",L1557*1.150779448,"")</f>
        <v>0</v>
      </c>
      <c r="N1557" s="163"/>
      <c r="O1557" s="163"/>
      <c r="P1557" s="163" t="str">
        <f>IF(F1557&lt;&gt;"Accepted","",IF(AND(N1557="",O1557=""),"",MAX(N1557,O1557)*1.150779448))</f>
      </c>
      <c r="Q1557" s="175" t="str">
        <v>KEDW 120855Z AUTO 00000KT 10SM CLR 17/M01 A2995 RMK AO2 SLP117 T01701012 55007 $</v>
      </c>
    </row>
    <row r="1558" hidden="0">
      <c r="A1558" s="150" t="str">
        <v>2026-05-12 09:00 UTC</v>
      </c>
      <c r="B1558" s="155" t="str">
        <v>2026-05-12 09:55 UTC</v>
      </c>
      <c r="C1558" s="155" t="str">
        <v>2026-05-12 02:55 PDT</v>
      </c>
      <c r="D1558" s="155" t="str">
        <v>2026-05-12</v>
      </c>
      <c r="E1558" s="155" t="str">
        <v>May</v>
      </c>
      <c r="F1558" s="154" t="str">
        <v>Accepted</v>
      </c>
      <c r="G1558" s="155" t="str">
        <v>170</v>
      </c>
      <c r="H1558" s="153" t="n">
        <v>170</v>
      </c>
      <c r="I1558" s="155" t="str">
        <v>S</v>
      </c>
      <c r="J1558" s="153" t="n">
        <v>350</v>
      </c>
      <c r="K1558" s="155" t="str">
        <v>N</v>
      </c>
      <c r="L1558" s="153" t="n">
        <v>3</v>
      </c>
      <c r="M1558" s="153" t="n">
        <f>IF(F1558="Accepted",L1558*1.150779448,"")</f>
        <v>3.452338344</v>
      </c>
      <c r="N1558" s="163"/>
      <c r="O1558" s="163"/>
      <c r="P1558" s="163" t="str">
        <f>IF(F1558&lt;&gt;"Accepted","",IF(AND(N1558="",O1558=""),"",MAX(N1558,O1558)*1.150779448))</f>
      </c>
      <c r="Q1558" s="175" t="str">
        <v>KEDW 120955Z AUTO 17003KT 10SM CLR 16/M05 A2995 RMK AO2 SLP117 T01561049 $</v>
      </c>
    </row>
    <row r="1559" hidden="0">
      <c r="A1559" s="150" t="str">
        <v>2026-05-12 10:00 UTC</v>
      </c>
      <c r="B1559" s="155" t="str">
        <v>2026-05-12 10:55 UTC</v>
      </c>
      <c r="C1559" s="155" t="str">
        <v>2026-05-12 03:55 PDT</v>
      </c>
      <c r="D1559" s="155" t="str">
        <v>2026-05-12</v>
      </c>
      <c r="E1559" s="155" t="str">
        <v>May</v>
      </c>
      <c r="F1559" s="154" t="str">
        <v>Accepted</v>
      </c>
      <c r="G1559" s="155" t="str">
        <v>100</v>
      </c>
      <c r="H1559" s="153" t="n">
        <v>100</v>
      </c>
      <c r="I1559" s="155" t="str">
        <v>E</v>
      </c>
      <c r="J1559" s="153" t="n">
        <v>280</v>
      </c>
      <c r="K1559" s="155" t="str">
        <v>W</v>
      </c>
      <c r="L1559" s="153" t="n">
        <v>3</v>
      </c>
      <c r="M1559" s="153" t="n">
        <f>IF(F1559="Accepted",L1559*1.150779448,"")</f>
        <v>3.452338344</v>
      </c>
      <c r="N1559" s="163"/>
      <c r="O1559" s="163"/>
      <c r="P1559" s="163" t="str">
        <f>IF(F1559&lt;&gt;"Accepted","",IF(AND(N1559="",O1559=""),"",MAX(N1559,O1559)*1.150779448))</f>
      </c>
      <c r="Q1559" s="175" t="str">
        <v>KEDW 121055Z AUTO 10003KT 10SM CLR 15/M06 A2993 RMK AO2 SLP111 T01481061 $</v>
      </c>
    </row>
    <row r="1560" hidden="0">
      <c r="A1560" s="150" t="str">
        <v>2026-05-12 11:00 UTC</v>
      </c>
      <c r="B1560" s="155" t="str">
        <v>2026-05-12 11:55 UTC</v>
      </c>
      <c r="C1560" s="155" t="str">
        <v>2026-05-12 04:55 PDT</v>
      </c>
      <c r="D1560" s="155" t="str">
        <v>2026-05-12</v>
      </c>
      <c r="E1560" s="155" t="str">
        <v>May</v>
      </c>
      <c r="F1560" s="154" t="str">
        <v>Accepted</v>
      </c>
      <c r="G1560" s="155" t="str">
        <v>360</v>
      </c>
      <c r="H1560" s="153" t="n">
        <v>360</v>
      </c>
      <c r="I1560" s="155" t="str">
        <v>N</v>
      </c>
      <c r="J1560" s="153" t="n">
        <v>180</v>
      </c>
      <c r="K1560" s="155" t="str">
        <v>S</v>
      </c>
      <c r="L1560" s="153" t="n">
        <v>5</v>
      </c>
      <c r="M1560" s="153" t="n">
        <f>IF(F1560="Accepted",L1560*1.150779448,"")</f>
        <v>5.75389724</v>
      </c>
      <c r="N1560" s="163"/>
      <c r="O1560" s="163"/>
      <c r="P1560" s="163" t="str">
        <f>IF(F1560&lt;&gt;"Accepted","",IF(AND(N1560="",O1560=""),"",MAX(N1560,O1560)*1.150779448))</f>
      </c>
      <c r="Q1560" s="175" t="str">
        <v>KEDW 121155Z AUTO 36005KT 10SM CLR 15/M04 A2994 RMK AO2 SLP116 T01541040 10226 20147 55003 $</v>
      </c>
    </row>
    <row r="1561" hidden="0">
      <c r="A1561" s="150" t="str">
        <v>2026-05-12 12:00 UTC</v>
      </c>
      <c r="B1561" s="155" t="str">
        <v>2026-05-12 12:55 UTC</v>
      </c>
      <c r="C1561" s="155" t="str">
        <v>2026-05-12 05:55 PDT</v>
      </c>
      <c r="D1561" s="155" t="str">
        <v>2026-05-12</v>
      </c>
      <c r="E1561" s="155" t="str">
        <v>May</v>
      </c>
      <c r="F1561" s="154" t="str">
        <v>Accepted</v>
      </c>
      <c r="G1561" s="155" t="str">
        <v>010</v>
      </c>
      <c r="H1561" s="153" t="n">
        <v>10</v>
      </c>
      <c r="I1561" s="155" t="str">
        <v>N</v>
      </c>
      <c r="J1561" s="153" t="n">
        <v>190</v>
      </c>
      <c r="K1561" s="155" t="str">
        <v>S</v>
      </c>
      <c r="L1561" s="153" t="n">
        <v>6</v>
      </c>
      <c r="M1561" s="153" t="n">
        <f>IF(F1561="Accepted",L1561*1.150779448,"")</f>
        <v>6.904676688</v>
      </c>
      <c r="N1561" s="163"/>
      <c r="O1561" s="163"/>
      <c r="P1561" s="163" t="str">
        <f>IF(F1561&lt;&gt;"Accepted","",IF(AND(N1561="",O1561=""),"",MAX(N1561,O1561)*1.150779448))</f>
      </c>
      <c r="Q1561" s="175" t="str">
        <v>KEDW 121255Z 01006KT 90SM CLR 15/M05 A2994 RMK AO2A SLP116 T01451048</v>
      </c>
    </row>
    <row r="1562" hidden="0">
      <c r="A1562" s="150" t="str">
        <v>2026-05-12 13:00 UTC</v>
      </c>
      <c r="B1562" s="155" t="str">
        <v>2026-05-12 13:55 UTC</v>
      </c>
      <c r="C1562" s="155" t="str">
        <v>2026-05-12 06:55 PDT</v>
      </c>
      <c r="D1562" s="155" t="str">
        <v>2026-05-12</v>
      </c>
      <c r="E1562" s="155" t="str">
        <v>May</v>
      </c>
      <c r="F1562" s="154" t="str">
        <v>Accepted</v>
      </c>
      <c r="G1562" s="155" t="str">
        <v>360</v>
      </c>
      <c r="H1562" s="153" t="n">
        <v>360</v>
      </c>
      <c r="I1562" s="155" t="str">
        <v>N</v>
      </c>
      <c r="J1562" s="153" t="n">
        <v>180</v>
      </c>
      <c r="K1562" s="155" t="str">
        <v>S</v>
      </c>
      <c r="L1562" s="153" t="n">
        <v>4</v>
      </c>
      <c r="M1562" s="153" t="n">
        <f>IF(F1562="Accepted",L1562*1.150779448,"")</f>
        <v>4.603117792</v>
      </c>
      <c r="N1562" s="163"/>
      <c r="O1562" s="163"/>
      <c r="P1562" s="163" t="str">
        <f>IF(F1562&lt;&gt;"Accepted","",IF(AND(N1562="",O1562=""),"",MAX(N1562,O1562)*1.150779448))</f>
      </c>
      <c r="Q1562" s="175" t="str">
        <v>KEDW 121355Z 36004KT 80SM CLR 17/M03 A2996 RMK AO2A SLP123 T01731029</v>
      </c>
    </row>
    <row r="1563" hidden="0">
      <c r="A1563" s="150" t="str">
        <v>2026-05-12 14:00 UTC</v>
      </c>
      <c r="B1563" s="155" t="str">
        <v>2026-05-12 14:55 UTC</v>
      </c>
      <c r="C1563" s="155" t="str">
        <v>2026-05-12 07:55 PDT</v>
      </c>
      <c r="D1563" s="155" t="str">
        <v>2026-05-12</v>
      </c>
      <c r="E1563" s="155" t="str">
        <v>May</v>
      </c>
      <c r="F1563" s="154" t="str">
        <v>Accepted</v>
      </c>
      <c r="G1563" s="155" t="str">
        <v>340</v>
      </c>
      <c r="H1563" s="153" t="n">
        <v>340</v>
      </c>
      <c r="I1563" s="155" t="str">
        <v>N</v>
      </c>
      <c r="J1563" s="153" t="n">
        <v>160</v>
      </c>
      <c r="K1563" s="155" t="str">
        <v>S</v>
      </c>
      <c r="L1563" s="153" t="n">
        <v>3</v>
      </c>
      <c r="M1563" s="153" t="n">
        <f>IF(F1563="Accepted",L1563*1.150779448,"")</f>
        <v>3.452338344</v>
      </c>
      <c r="N1563" s="163"/>
      <c r="O1563" s="163"/>
      <c r="P1563" s="163" t="str">
        <f>IF(F1563&lt;&gt;"Accepted","",IF(AND(N1563="",O1563=""),"",MAX(N1563,O1563)*1.150779448))</f>
      </c>
      <c r="Q1563" s="175" t="str">
        <v>KEDW 121455Z 34003KT 80SM CLR 20/M04 A2997 RMK AO2A SLP126 T02001037 53010</v>
      </c>
    </row>
    <row r="1564" hidden="0">
      <c r="A1564" s="150" t="str">
        <v>2026-05-12 15:00 UTC</v>
      </c>
      <c r="B1564" s="155" t="str">
        <v>2026-05-12 15:55 UTC</v>
      </c>
      <c r="C1564" s="155" t="str">
        <v>2026-05-12 08:55 PDT</v>
      </c>
      <c r="D1564" s="155" t="str">
        <v>2026-05-12</v>
      </c>
      <c r="E1564" s="155" t="str">
        <v>May</v>
      </c>
      <c r="F1564" s="154" t="str">
        <v>Accepted</v>
      </c>
      <c r="G1564" s="155" t="str">
        <v>010</v>
      </c>
      <c r="H1564" s="153" t="n">
        <v>10</v>
      </c>
      <c r="I1564" s="155" t="str">
        <v>N</v>
      </c>
      <c r="J1564" s="153" t="n">
        <v>190</v>
      </c>
      <c r="K1564" s="155" t="str">
        <v>S</v>
      </c>
      <c r="L1564" s="153" t="n">
        <v>4</v>
      </c>
      <c r="M1564" s="153" t="n">
        <f>IF(F1564="Accepted",L1564*1.150779448,"")</f>
        <v>4.603117792</v>
      </c>
      <c r="N1564" s="163"/>
      <c r="O1564" s="163"/>
      <c r="P1564" s="163" t="str">
        <f>IF(F1564&lt;&gt;"Accepted","",IF(AND(N1564="",O1564=""),"",MAX(N1564,O1564)*1.150779448))</f>
      </c>
      <c r="Q1564" s="175" t="str">
        <v>KEDW 121555Z 01004KT 80SM CLR 24/M05 A2997 RMK AO2A SLP126 T02431049</v>
      </c>
    </row>
    <row r="1565" hidden="0">
      <c r="A1565" s="150" t="str">
        <v>2026-05-12 16:00 UTC</v>
      </c>
      <c r="B1565" s="155" t="str">
        <v>2026-05-12 16:55 UTC</v>
      </c>
      <c r="C1565" s="155" t="str">
        <v>2026-05-12 09:55 PDT</v>
      </c>
      <c r="D1565" s="155" t="str">
        <v>2026-05-12</v>
      </c>
      <c r="E1565" s="155" t="str">
        <v>May</v>
      </c>
      <c r="F1565" s="154" t="str">
        <v>Accepted</v>
      </c>
      <c r="G1565" s="155" t="str">
        <v>010</v>
      </c>
      <c r="H1565" s="153" t="n">
        <v>10</v>
      </c>
      <c r="I1565" s="155" t="str">
        <v>N</v>
      </c>
      <c r="J1565" s="153" t="n">
        <v>190</v>
      </c>
      <c r="K1565" s="155" t="str">
        <v>S</v>
      </c>
      <c r="L1565" s="153" t="n">
        <v>4</v>
      </c>
      <c r="M1565" s="153" t="n">
        <f>IF(F1565="Accepted",L1565*1.150779448,"")</f>
        <v>4.603117792</v>
      </c>
      <c r="N1565" s="163"/>
      <c r="O1565" s="163"/>
      <c r="P1565" s="163" t="str">
        <f>IF(F1565&lt;&gt;"Accepted","",IF(AND(N1565="",O1565=""),"",MAX(N1565,O1565)*1.150779448))</f>
      </c>
      <c r="Q1565" s="175" t="str">
        <v>KEDW 121655Z 01004KT 70SM FEW120 28/M03 A2995 RMK AO2A SLP119 T02801030</v>
      </c>
    </row>
    <row r="1566" hidden="0">
      <c r="A1566" s="150" t="str">
        <v>2026-05-12 17:00 UTC</v>
      </c>
      <c r="B1566" s="155" t="str">
        <v>2026-05-12 17:55 UTC</v>
      </c>
      <c r="C1566" s="155" t="str">
        <v>2026-05-12 10:55 PDT</v>
      </c>
      <c r="D1566" s="155" t="str">
        <v>2026-05-12</v>
      </c>
      <c r="E1566" s="155" t="str">
        <v>May</v>
      </c>
      <c r="F1566" s="154" t="str">
        <v>Accepted</v>
      </c>
      <c r="G1566" s="155" t="str">
        <v>000</v>
      </c>
      <c r="H1566" s="153" t="n">
        <v>0</v>
      </c>
      <c r="I1566" s="155" t="str">
        <v>Calm</v>
      </c>
      <c r="J1566" s="153" t="n">
        <v>180</v>
      </c>
      <c r="K1566" s="155" t="str">
        <v>Calm</v>
      </c>
      <c r="L1566" s="153" t="n">
        <v>0</v>
      </c>
      <c r="M1566" s="153" t="n">
        <f>IF(F1566="Accepted",L1566*1.150779448,"")</f>
        <v>0</v>
      </c>
      <c r="N1566" s="163"/>
      <c r="O1566" s="163"/>
      <c r="P1566" s="163" t="str">
        <f>IF(F1566&lt;&gt;"Accepted","",IF(AND(N1566="",O1566=""),"",MAX(N1566,O1566)*1.150779448))</f>
      </c>
      <c r="Q1566" s="175" t="str">
        <v>KEDW 121755Z 00000KT 70SM FEW140 31/M02 A2995 RMK AO2A SLP117 T03051021 10305 20145 58006</v>
      </c>
    </row>
    <row r="1567" hidden="0">
      <c r="A1567" s="150" t="str">
        <v>2026-05-12 18:00 UTC</v>
      </c>
      <c r="B1567" s="155" t="str">
        <v>2026-05-12 18:55 UTC</v>
      </c>
      <c r="C1567" s="155" t="str">
        <v>2026-05-12 11:55 PDT</v>
      </c>
      <c r="D1567" s="155" t="str">
        <v>2026-05-12</v>
      </c>
      <c r="E1567" s="155" t="str">
        <v>May</v>
      </c>
      <c r="F1567" s="154" t="str">
        <v>Accepted</v>
      </c>
      <c r="G1567" s="155" t="str">
        <v>000</v>
      </c>
      <c r="H1567" s="153" t="n">
        <v>0</v>
      </c>
      <c r="I1567" s="155" t="str">
        <v>Calm</v>
      </c>
      <c r="J1567" s="153" t="n">
        <v>180</v>
      </c>
      <c r="K1567" s="155" t="str">
        <v>Calm</v>
      </c>
      <c r="L1567" s="153" t="n">
        <v>0</v>
      </c>
      <c r="M1567" s="153" t="n">
        <f>IF(F1567="Accepted",L1567*1.150779448,"")</f>
        <v>0</v>
      </c>
      <c r="N1567" s="163"/>
      <c r="O1567" s="163"/>
      <c r="P1567" s="163" t="str">
        <f>IF(F1567&lt;&gt;"Accepted","",IF(AND(N1567="",O1567=""),"",MAX(N1567,O1567)*1.150779448))</f>
      </c>
      <c r="Q1567" s="175" t="str">
        <v>KEDW 121855Z 00000KT 90SM FEW150 33/M05 A2993 RMK AO2A SLP110 T03321055</v>
      </c>
    </row>
    <row r="1568" hidden="0">
      <c r="A1568" s="150" t="str">
        <v>2026-05-12 19:00 UTC</v>
      </c>
      <c r="B1568" s="155" t="str">
        <v>2026-05-12 19:55 UTC</v>
      </c>
      <c r="C1568" s="155" t="str">
        <v>2026-05-12 12:55 PDT</v>
      </c>
      <c r="D1568" s="155" t="str">
        <v>2026-05-12</v>
      </c>
      <c r="E1568" s="155" t="str">
        <v>May</v>
      </c>
      <c r="F1568" s="154" t="str">
        <v>Accepted</v>
      </c>
      <c r="G1568" s="155" t="str">
        <v>030</v>
      </c>
      <c r="H1568" s="153" t="n">
        <v>30</v>
      </c>
      <c r="I1568" s="155" t="str">
        <v>NE</v>
      </c>
      <c r="J1568" s="153" t="n">
        <v>210</v>
      </c>
      <c r="K1568" s="155" t="str">
        <v>SW</v>
      </c>
      <c r="L1568" s="153" t="n">
        <v>9</v>
      </c>
      <c r="M1568" s="153" t="n">
        <f>IF(F1568="Accepted",L1568*1.150779448,"")</f>
        <v>10.357015032</v>
      </c>
      <c r="N1568" s="163"/>
      <c r="O1568" s="163"/>
      <c r="P1568" s="163" t="str">
        <f>IF(F1568&lt;&gt;"Accepted","",IF(AND(N1568="",O1568=""),"",MAX(N1568,O1568)*1.150779448))</f>
      </c>
      <c r="Q1568" s="175" t="str">
        <v>KEDW 121955Z 03009KT 90SM FEW150 37/M09 A2989 RMK AO2A SLP095 T03651092</v>
      </c>
    </row>
    <row r="1569" hidden="0">
      <c r="A1569" s="150" t="str">
        <v>2026-05-12 20:00 UTC</v>
      </c>
      <c r="B1569" s="155" t="str">
        <v>2026-05-12 20:55 UTC</v>
      </c>
      <c r="C1569" s="155" t="str">
        <v>2026-05-12 13:55 PDT</v>
      </c>
      <c r="D1569" s="155" t="str">
        <v>2026-05-12</v>
      </c>
      <c r="E1569" s="155" t="str">
        <v>May</v>
      </c>
      <c r="F1569" s="154" t="str">
        <v>Accepted</v>
      </c>
      <c r="G1569" s="155" t="str">
        <v>140</v>
      </c>
      <c r="H1569" s="153" t="n">
        <v>140</v>
      </c>
      <c r="I1569" s="155" t="str">
        <v>SE</v>
      </c>
      <c r="J1569" s="153" t="n">
        <v>320</v>
      </c>
      <c r="K1569" s="155" t="str">
        <v>NW</v>
      </c>
      <c r="L1569" s="153" t="n">
        <v>7</v>
      </c>
      <c r="M1569" s="153" t="n">
        <f>IF(F1569="Accepted",L1569*1.150779448,"")</f>
        <v>8.055456136</v>
      </c>
      <c r="N1569" s="163"/>
      <c r="O1569" s="163"/>
      <c r="P1569" s="163" t="str">
        <f>IF(F1569&lt;&gt;"Accepted","",IF(AND(N1569="",O1569=""),"",MAX(N1569,O1569)*1.150779448))</f>
      </c>
      <c r="Q1569" s="175" t="str">
        <v>KEDW 122055Z 14007KT 90SM SCT150 39/M14 A2985 RMK AO2A SLP081 T03861142 57032 $</v>
      </c>
    </row>
    <row r="1570" hidden="0">
      <c r="A1570" s="150" t="str">
        <v>2026-05-12 21:00 UTC</v>
      </c>
      <c r="B1570" s="155" t="str">
        <v>2026-05-12 21:55 UTC</v>
      </c>
      <c r="C1570" s="155" t="str">
        <v>2026-05-12 14:55 PDT</v>
      </c>
      <c r="D1570" s="155" t="str">
        <v>2026-05-12</v>
      </c>
      <c r="E1570" s="155" t="str">
        <v>May</v>
      </c>
      <c r="F1570" s="154" t="str">
        <v>Accepted</v>
      </c>
      <c r="G1570" s="155" t="str">
        <v>180</v>
      </c>
      <c r="H1570" s="153" t="n">
        <v>180</v>
      </c>
      <c r="I1570" s="155" t="str">
        <v>S</v>
      </c>
      <c r="J1570" s="153" t="n">
        <v>0</v>
      </c>
      <c r="K1570" s="155" t="str">
        <v>N</v>
      </c>
      <c r="L1570" s="153" t="n">
        <v>10</v>
      </c>
      <c r="M1570" s="153" t="n">
        <f>IF(F1570="Accepted",L1570*1.150779448,"")</f>
        <v>11.50779448</v>
      </c>
      <c r="N1570" s="153" t="n">
        <v>23</v>
      </c>
      <c r="O1570" s="163"/>
      <c r="P1570" s="153" t="n">
        <f>IF(F1570&lt;&gt;"Accepted","",IF(AND(N1570="",O1570=""),"",MAX(N1570,O1570)*1.150779448))</f>
        <v>26.467927304</v>
      </c>
      <c r="Q1570" s="175" t="str">
        <v>KEDW 122155Z 18010G23KT 90SM SCT150 38/M14 A2982 RMK AO2A SLP072 T03821145</v>
      </c>
    </row>
    <row r="1571" hidden="0">
      <c r="A1571" s="150" t="str">
        <v>2026-05-12 22:00 UTC</v>
      </c>
      <c r="B1571" s="155" t="str">
        <v>2026-05-12 22:55 UTC</v>
      </c>
      <c r="C1571" s="155" t="str">
        <v>2026-05-12 15:55 PDT</v>
      </c>
      <c r="D1571" s="155" t="str">
        <v>2026-05-12</v>
      </c>
      <c r="E1571" s="155" t="str">
        <v>May</v>
      </c>
      <c r="F1571" s="154" t="str">
        <v>Accepted</v>
      </c>
      <c r="G1571" s="155" t="str">
        <v>240</v>
      </c>
      <c r="H1571" s="153" t="n">
        <v>240</v>
      </c>
      <c r="I1571" s="155" t="str">
        <v>SW</v>
      </c>
      <c r="J1571" s="153" t="n">
        <v>60</v>
      </c>
      <c r="K1571" s="155" t="str">
        <v>NE</v>
      </c>
      <c r="L1571" s="153" t="n">
        <v>17</v>
      </c>
      <c r="M1571" s="153" t="n">
        <f>IF(F1571="Accepted",L1571*1.150779448,"")</f>
        <v>19.563250616</v>
      </c>
      <c r="N1571" s="163"/>
      <c r="O1571" s="153" t="n">
        <v>33</v>
      </c>
      <c r="P1571" s="153" t="n">
        <f>IF(F1571&lt;&gt;"Accepted","",IF(AND(N1571="",O1571=""),"",MAX(N1571,O1571)*1.150779448))</f>
        <v>37.975721784</v>
      </c>
      <c r="Q1571" s="175" t="str">
        <v>KEDW 122255Z 24017KT 40SM SCT150 35/00 A2983 RMK AO2A PK WND 24033/21 SLP078 T03490000</v>
      </c>
    </row>
    <row r="1572" hidden="0">
      <c r="A1572" s="150" t="str">
        <v>2026-05-12 23:00 UTC</v>
      </c>
      <c r="B1572" s="155" t="str">
        <v>2026-05-12 23:55 UTC</v>
      </c>
      <c r="C1572" s="155" t="str">
        <v>2026-05-12 16:55 PDT</v>
      </c>
      <c r="D1572" s="155" t="str">
        <v>2026-05-12</v>
      </c>
      <c r="E1572" s="155" t="str">
        <v>May</v>
      </c>
      <c r="F1572" s="154" t="str">
        <v>Accepted</v>
      </c>
      <c r="G1572" s="155" t="str">
        <v>210</v>
      </c>
      <c r="H1572" s="153" t="n">
        <v>210</v>
      </c>
      <c r="I1572" s="155" t="str">
        <v>SW</v>
      </c>
      <c r="J1572" s="153" t="n">
        <v>30</v>
      </c>
      <c r="K1572" s="155" t="str">
        <v>NE</v>
      </c>
      <c r="L1572" s="153" t="n">
        <v>18</v>
      </c>
      <c r="M1572" s="153" t="n">
        <f>IF(F1572="Accepted",L1572*1.150779448,"")</f>
        <v>20.714030064</v>
      </c>
      <c r="N1572" s="153" t="n">
        <v>24</v>
      </c>
      <c r="O1572" s="153" t="n">
        <v>29</v>
      </c>
      <c r="P1572" s="153" t="n">
        <f>IF(F1572&lt;&gt;"Accepted","",IF(AND(N1572="",O1572=""),"",MAX(N1572,O1572)*1.150779448))</f>
        <v>33.372603992</v>
      </c>
      <c r="Q1572" s="175" t="str">
        <v>KEDW 122355Z 21018G24KT 40SM FEW150 FEW300 34/M03 A2983 RMK AO2A PK WND 22029/42 SLP078 T03421032 10399 20306 55006</v>
      </c>
    </row>
    <row r="1573" hidden="0">
      <c r="A1573" s="150" t="str">
        <v>2026-05-13 00:00 UTC</v>
      </c>
      <c r="B1573" s="155" t="str">
        <v>2026-05-13 00:55 UTC</v>
      </c>
      <c r="C1573" s="155" t="str">
        <v>2026-05-12 17:55 PDT</v>
      </c>
      <c r="D1573" s="155" t="str">
        <v>2026-05-12</v>
      </c>
      <c r="E1573" s="155" t="str">
        <v>May</v>
      </c>
      <c r="F1573" s="154" t="str">
        <v>Accepted</v>
      </c>
      <c r="G1573" s="155" t="str">
        <v>240</v>
      </c>
      <c r="H1573" s="153" t="n">
        <v>240</v>
      </c>
      <c r="I1573" s="155" t="str">
        <v>SW</v>
      </c>
      <c r="J1573" s="153" t="n">
        <v>60</v>
      </c>
      <c r="K1573" s="155" t="str">
        <v>NE</v>
      </c>
      <c r="L1573" s="153" t="n">
        <v>21</v>
      </c>
      <c r="M1573" s="153" t="n">
        <f>IF(F1573="Accepted",L1573*1.150779448,"")</f>
        <v>24.166368408</v>
      </c>
      <c r="N1573" s="153" t="n">
        <v>25</v>
      </c>
      <c r="O1573" s="153" t="n">
        <v>28</v>
      </c>
      <c r="P1573" s="153" t="n">
        <f>IF(F1573&lt;&gt;"Accepted","",IF(AND(N1573="",O1573=""),"",MAX(N1573,O1573)*1.150779448))</f>
        <v>32.221824544</v>
      </c>
      <c r="Q1573" s="175" t="str">
        <v>KEDW 130055Z 24021G25KT 40SM FEW150 FEW300 28/08 A2985 RMK AO2A PK WND 24028/2356 SLP090 T02800078</v>
      </c>
    </row>
    <row r="1574" hidden="0">
      <c r="A1574" s="150" t="str">
        <v>2026-05-13 01:00 UTC</v>
      </c>
      <c r="B1574" s="155" t="str">
        <v>2026-05-13 01:55 UTC</v>
      </c>
      <c r="C1574" s="155" t="str">
        <v>2026-05-12 18:55 PDT</v>
      </c>
      <c r="D1574" s="155" t="str">
        <v>2026-05-12</v>
      </c>
      <c r="E1574" s="155" t="str">
        <v>May</v>
      </c>
      <c r="F1574" s="154" t="str">
        <v>Accepted</v>
      </c>
      <c r="G1574" s="155" t="str">
        <v>240</v>
      </c>
      <c r="H1574" s="153" t="n">
        <v>240</v>
      </c>
      <c r="I1574" s="155" t="str">
        <v>SW</v>
      </c>
      <c r="J1574" s="153" t="n">
        <v>60</v>
      </c>
      <c r="K1574" s="155" t="str">
        <v>NE</v>
      </c>
      <c r="L1574" s="153" t="n">
        <v>19</v>
      </c>
      <c r="M1574" s="153" t="n">
        <f>IF(F1574="Accepted",L1574*1.150779448,"")</f>
        <v>21.864809512</v>
      </c>
      <c r="N1574" s="153" t="n">
        <v>25</v>
      </c>
      <c r="O1574" s="153" t="n">
        <v>28</v>
      </c>
      <c r="P1574" s="153" t="n">
        <f>IF(F1574&lt;&gt;"Accepted","",IF(AND(N1574="",O1574=""),"",MAX(N1574,O1574)*1.150779448))</f>
        <v>32.221824544</v>
      </c>
      <c r="Q1574" s="175" t="str">
        <v>KEDW 130155Z 24019G25KT 40SM FEW150 FEW300 25/07 A2986 RMK AO2A PK WND 23028/24 SLP093 T02540070</v>
      </c>
    </row>
    <row r="1575" hidden="0">
      <c r="A1575" s="150" t="str">
        <v>2026-05-13 02:00 UTC</v>
      </c>
      <c r="B1575" s="155" t="str">
        <v>2026-05-13 02:55 UTC</v>
      </c>
      <c r="C1575" s="155" t="str">
        <v>2026-05-12 19:55 PDT</v>
      </c>
      <c r="D1575" s="155" t="str">
        <v>2026-05-12</v>
      </c>
      <c r="E1575" s="155" t="str">
        <v>May</v>
      </c>
      <c r="F1575" s="154" t="str">
        <v>Accepted</v>
      </c>
      <c r="G1575" s="155" t="str">
        <v>230</v>
      </c>
      <c r="H1575" s="153" t="n">
        <v>230</v>
      </c>
      <c r="I1575" s="155" t="str">
        <v>SW</v>
      </c>
      <c r="J1575" s="153" t="n">
        <v>50</v>
      </c>
      <c r="K1575" s="155" t="str">
        <v>NE</v>
      </c>
      <c r="L1575" s="153" t="n">
        <v>21</v>
      </c>
      <c r="M1575" s="153" t="n">
        <f>IF(F1575="Accepted",L1575*1.150779448,"")</f>
        <v>24.166368408</v>
      </c>
      <c r="N1575" s="153" t="n">
        <v>25</v>
      </c>
      <c r="O1575" s="153" t="n">
        <v>29</v>
      </c>
      <c r="P1575" s="153" t="n">
        <f>IF(F1575&lt;&gt;"Accepted","",IF(AND(N1575="",O1575=""),"",MAX(N1575,O1575)*1.150779448))</f>
        <v>33.372603992</v>
      </c>
      <c r="Q1575" s="175" t="str">
        <v>KEDW 130255Z 23021G25KT 40SM FEW300 22/08 A2989 RMK AO2A PK WND 24029/26 SLP103 T02170075 52016</v>
      </c>
    </row>
    <row r="1576" hidden="0">
      <c r="A1576" s="150" t="str">
        <v>2026-05-13 03:00 UTC</v>
      </c>
      <c r="B1576" s="155" t="str">
        <v>2026-05-13 03:55 UTC</v>
      </c>
      <c r="C1576" s="155" t="str">
        <v>2026-05-12 20:55 PDT</v>
      </c>
      <c r="D1576" s="155" t="str">
        <v>2026-05-12</v>
      </c>
      <c r="E1576" s="155" t="str">
        <v>May</v>
      </c>
      <c r="F1576" s="154" t="str">
        <v>Accepted</v>
      </c>
      <c r="G1576" s="155" t="str">
        <v>230</v>
      </c>
      <c r="H1576" s="153" t="n">
        <v>230</v>
      </c>
      <c r="I1576" s="155" t="str">
        <v>SW</v>
      </c>
      <c r="J1576" s="153" t="n">
        <v>50</v>
      </c>
      <c r="K1576" s="155" t="str">
        <v>NE</v>
      </c>
      <c r="L1576" s="153" t="n">
        <v>16</v>
      </c>
      <c r="M1576" s="153" t="n">
        <f>IF(F1576="Accepted",L1576*1.150779448,"")</f>
        <v>18.412471168</v>
      </c>
      <c r="N1576" s="163"/>
      <c r="O1576" s="153" t="n">
        <v>28</v>
      </c>
      <c r="P1576" s="153" t="n">
        <f>IF(F1576&lt;&gt;"Accepted","",IF(AND(N1576="",O1576=""),"",MAX(N1576,O1576)*1.150779448))</f>
        <v>32.221824544</v>
      </c>
      <c r="Q1576" s="175" t="str">
        <v>KEDW 130355Z 23016KT 40SM FEW300 21/06 A2990 RMK AO2A PK WND 24028/0258 SLP104 T02090057</v>
      </c>
    </row>
    <row r="1577" hidden="0">
      <c r="A1577" s="150" t="str">
        <v>2026-05-13 04:00 UTC</v>
      </c>
      <c r="B1577" s="155" t="str">
        <v>2026-05-13 04:55 UTC</v>
      </c>
      <c r="C1577" s="155" t="str">
        <v>2026-05-12 21:55 PDT</v>
      </c>
      <c r="D1577" s="155" t="str">
        <v>2026-05-12</v>
      </c>
      <c r="E1577" s="155" t="str">
        <v>May</v>
      </c>
      <c r="F1577" s="154" t="str">
        <v>Accepted</v>
      </c>
      <c r="G1577" s="155" t="str">
        <v>220</v>
      </c>
      <c r="H1577" s="153" t="n">
        <v>220</v>
      </c>
      <c r="I1577" s="155" t="str">
        <v>SW</v>
      </c>
      <c r="J1577" s="153" t="n">
        <v>40</v>
      </c>
      <c r="K1577" s="155" t="str">
        <v>NE</v>
      </c>
      <c r="L1577" s="153" t="n">
        <v>11</v>
      </c>
      <c r="M1577" s="153" t="n">
        <f>IF(F1577="Accepted",L1577*1.150779448,"")</f>
        <v>12.658573928</v>
      </c>
      <c r="N1577" s="163"/>
      <c r="O1577" s="163"/>
      <c r="P1577" s="163" t="str">
        <f>IF(F1577&lt;&gt;"Accepted","",IF(AND(N1577="",O1577=""),"",MAX(N1577,O1577)*1.150779448))</f>
      </c>
      <c r="Q1577" s="175" t="str">
        <v>KEDW 130455Z 22011KT 40SM FEW300 21/02 A2992 RMK AO2A SLP109 T02060024</v>
      </c>
    </row>
    <row r="1578" hidden="0">
      <c r="A1578" s="150" t="str">
        <v>2026-05-13 05:00 UTC</v>
      </c>
      <c r="B1578" s="155" t="str">
        <v>2026-05-13 05:55 UTC</v>
      </c>
      <c r="C1578" s="155" t="str">
        <v>2026-05-12 22:55 PDT</v>
      </c>
      <c r="D1578" s="155" t="str">
        <v>2026-05-12</v>
      </c>
      <c r="E1578" s="155" t="str">
        <v>May</v>
      </c>
      <c r="F1578" s="154" t="str">
        <v>Accepted</v>
      </c>
      <c r="G1578" s="155" t="str">
        <v>220</v>
      </c>
      <c r="H1578" s="153" t="n">
        <v>220</v>
      </c>
      <c r="I1578" s="155" t="str">
        <v>SW</v>
      </c>
      <c r="J1578" s="153" t="n">
        <v>40</v>
      </c>
      <c r="K1578" s="155" t="str">
        <v>NE</v>
      </c>
      <c r="L1578" s="153" t="n">
        <v>11</v>
      </c>
      <c r="M1578" s="153" t="n">
        <f>IF(F1578="Accepted",L1578*1.150779448,"")</f>
        <v>12.658573928</v>
      </c>
      <c r="N1578" s="163"/>
      <c r="O1578" s="163"/>
      <c r="P1578" s="163" t="str">
        <f>IF(F1578&lt;&gt;"Accepted","",IF(AND(N1578="",O1578=""),"",MAX(N1578,O1578)*1.150779448))</f>
      </c>
      <c r="Q1578" s="175" t="str">
        <v>KEDW 130555Z AUTO 22011KT 10SM CLR 20/05 A2993 RMK AO2 SLP112 T01990052 10343 20197 52015 $</v>
      </c>
    </row>
    <row r="1579" hidden="0">
      <c r="A1579" s="150" t="str">
        <v>2026-05-13 06:00 UTC</v>
      </c>
      <c r="B1579" s="155" t="str">
        <v>2026-05-13 06:55 UTC</v>
      </c>
      <c r="C1579" s="155" t="str">
        <v>2026-05-12 23:55 PDT</v>
      </c>
      <c r="D1579" s="155" t="str">
        <v>2026-05-12</v>
      </c>
      <c r="E1579" s="155" t="str">
        <v>May</v>
      </c>
      <c r="F1579" s="154" t="str">
        <v>Accepted</v>
      </c>
      <c r="G1579" s="155" t="str">
        <v>210</v>
      </c>
      <c r="H1579" s="153" t="n">
        <v>210</v>
      </c>
      <c r="I1579" s="155" t="str">
        <v>SW</v>
      </c>
      <c r="J1579" s="153" t="n">
        <v>30</v>
      </c>
      <c r="K1579" s="155" t="str">
        <v>NE</v>
      </c>
      <c r="L1579" s="153" t="n">
        <v>14</v>
      </c>
      <c r="M1579" s="153" t="n">
        <f>IF(F1579="Accepted",L1579*1.150779448,"")</f>
        <v>16.110912272</v>
      </c>
      <c r="N1579" s="163"/>
      <c r="O1579" s="163"/>
      <c r="P1579" s="163" t="str">
        <f>IF(F1579&lt;&gt;"Accepted","",IF(AND(N1579="",O1579=""),"",MAX(N1579,O1579)*1.150779448))</f>
      </c>
      <c r="Q1579" s="175" t="str">
        <v>KEDW 130655Z AUTO 21014KT 10SM CLR 18/04 A2993 RMK AO2 SLP111 T01830041 $</v>
      </c>
    </row>
    <row r="1580" hidden="0">
      <c r="A1580" s="150" t="str">
        <v>2026-05-13 07:00 UTC</v>
      </c>
      <c r="B1580" s="155" t="str">
        <v>2026-05-13 07:55 UTC</v>
      </c>
      <c r="C1580" s="155" t="str">
        <v>2026-05-13 00:55 PDT</v>
      </c>
      <c r="D1580" s="155" t="str">
        <v>2026-05-13</v>
      </c>
      <c r="E1580" s="155" t="str">
        <v>May</v>
      </c>
      <c r="F1580" s="154" t="str">
        <v>Accepted</v>
      </c>
      <c r="G1580" s="155" t="str">
        <v>210</v>
      </c>
      <c r="H1580" s="153" t="n">
        <v>210</v>
      </c>
      <c r="I1580" s="155" t="str">
        <v>SW</v>
      </c>
      <c r="J1580" s="153" t="n">
        <v>30</v>
      </c>
      <c r="K1580" s="155" t="str">
        <v>NE</v>
      </c>
      <c r="L1580" s="153" t="n">
        <v>13</v>
      </c>
      <c r="M1580" s="153" t="n">
        <f>IF(F1580="Accepted",L1580*1.150779448,"")</f>
        <v>14.960132824</v>
      </c>
      <c r="N1580" s="163"/>
      <c r="O1580" s="163"/>
      <c r="P1580" s="163" t="str">
        <f>IF(F1580&lt;&gt;"Accepted","",IF(AND(N1580="",O1580=""),"",MAX(N1580,O1580)*1.150779448))</f>
      </c>
      <c r="Q1580" s="175" t="str">
        <v>KEDW 130755Z AUTO 21013KT 10SM CLR 18/05 A2993 RMK AO2 SLP110 T01760049 403990145 $</v>
      </c>
    </row>
    <row r="1581" hidden="0">
      <c r="A1581" s="150" t="str">
        <v>2026-05-13 08:00 UTC</v>
      </c>
      <c r="B1581" s="155" t="str">
        <v>2026-05-13 08:55 UTC</v>
      </c>
      <c r="C1581" s="155" t="str">
        <v>2026-05-13 01:55 PDT</v>
      </c>
      <c r="D1581" s="155" t="str">
        <v>2026-05-13</v>
      </c>
      <c r="E1581" s="155" t="str">
        <v>May</v>
      </c>
      <c r="F1581" s="154" t="str">
        <v>Accepted</v>
      </c>
      <c r="G1581" s="155" t="str">
        <v>220</v>
      </c>
      <c r="H1581" s="153" t="n">
        <v>220</v>
      </c>
      <c r="I1581" s="155" t="str">
        <v>SW</v>
      </c>
      <c r="J1581" s="153" t="n">
        <v>40</v>
      </c>
      <c r="K1581" s="155" t="str">
        <v>NE</v>
      </c>
      <c r="L1581" s="153" t="n">
        <v>11</v>
      </c>
      <c r="M1581" s="153" t="n">
        <f>IF(F1581="Accepted",L1581*1.150779448,"")</f>
        <v>12.658573928</v>
      </c>
      <c r="N1581" s="163"/>
      <c r="O1581" s="163"/>
      <c r="P1581" s="163" t="str">
        <f>IF(F1581&lt;&gt;"Accepted","",IF(AND(N1581="",O1581=""),"",MAX(N1581,O1581)*1.150779448))</f>
      </c>
      <c r="Q1581" s="175" t="str">
        <v>KEDW 130855Z AUTO 22011KT 10SM CLR 16/05 A2992 RMK AO2 SLP107 T01630053 58003 $</v>
      </c>
    </row>
    <row r="1582" hidden="0">
      <c r="A1582" s="150" t="str">
        <v>2026-05-13 09:00 UTC</v>
      </c>
      <c r="B1582" s="155" t="str">
        <v>2026-05-13 09:55 UTC</v>
      </c>
      <c r="C1582" s="155" t="str">
        <v>2026-05-13 02:55 PDT</v>
      </c>
      <c r="D1582" s="155" t="str">
        <v>2026-05-13</v>
      </c>
      <c r="E1582" s="155" t="str">
        <v>May</v>
      </c>
      <c r="F1582" s="154" t="str">
        <v>Accepted</v>
      </c>
      <c r="G1582" s="155" t="str">
        <v>220</v>
      </c>
      <c r="H1582" s="153" t="n">
        <v>220</v>
      </c>
      <c r="I1582" s="155" t="str">
        <v>SW</v>
      </c>
      <c r="J1582" s="153" t="n">
        <v>40</v>
      </c>
      <c r="K1582" s="155" t="str">
        <v>NE</v>
      </c>
      <c r="L1582" s="153" t="n">
        <v>15</v>
      </c>
      <c r="M1582" s="153" t="n">
        <f>IF(F1582="Accepted",L1582*1.150779448,"")</f>
        <v>17.261691719999998</v>
      </c>
      <c r="N1582" s="163"/>
      <c r="O1582" s="163"/>
      <c r="P1582" s="163" t="str">
        <f>IF(F1582&lt;&gt;"Accepted","",IF(AND(N1582="",O1582=""),"",MAX(N1582,O1582)*1.150779448))</f>
      </c>
      <c r="Q1582" s="175" t="str">
        <v>KEDW 130955Z AUTO 22015KT 10SM CLR 16/07 A2992 RMK AO2 SLP107 T01580065 $</v>
      </c>
    </row>
    <row r="1583" hidden="0">
      <c r="A1583" s="150" t="str">
        <v>2026-05-13 10:00 UTC</v>
      </c>
      <c r="B1583" s="155" t="str">
        <v>2026-05-13 10:55 UTC</v>
      </c>
      <c r="C1583" s="155" t="str">
        <v>2026-05-13 03:55 PDT</v>
      </c>
      <c r="D1583" s="155" t="str">
        <v>2026-05-13</v>
      </c>
      <c r="E1583" s="155" t="str">
        <v>May</v>
      </c>
      <c r="F1583" s="154" t="str">
        <v>Accepted</v>
      </c>
      <c r="G1583" s="155" t="str">
        <v>210</v>
      </c>
      <c r="H1583" s="153" t="n">
        <v>210</v>
      </c>
      <c r="I1583" s="155" t="str">
        <v>SW</v>
      </c>
      <c r="J1583" s="153" t="n">
        <v>30</v>
      </c>
      <c r="K1583" s="155" t="str">
        <v>NE</v>
      </c>
      <c r="L1583" s="153" t="n">
        <v>16</v>
      </c>
      <c r="M1583" s="153" t="n">
        <f>IF(F1583="Accepted",L1583*1.150779448,"")</f>
        <v>18.412471168</v>
      </c>
      <c r="N1583" s="163"/>
      <c r="O1583" s="163"/>
      <c r="P1583" s="163" t="str">
        <f>IF(F1583&lt;&gt;"Accepted","",IF(AND(N1583="",O1583=""),"",MAX(N1583,O1583)*1.150779448))</f>
      </c>
      <c r="Q1583" s="175" t="str">
        <v>KEDW 131055Z AUTO 21016KT 10SM CLR 16/06 A2993 RMK AO2 SLP111 T01600059 $</v>
      </c>
    </row>
    <row r="1584" hidden="0">
      <c r="A1584" s="150" t="str">
        <v>2026-05-13 11:00 UTC</v>
      </c>
      <c r="B1584" s="155" t="str">
        <v>2026-05-13 11:55 UTC</v>
      </c>
      <c r="C1584" s="155" t="str">
        <v>2026-05-13 04:55 PDT</v>
      </c>
      <c r="D1584" s="155" t="str">
        <v>2026-05-13</v>
      </c>
      <c r="E1584" s="155" t="str">
        <v>May</v>
      </c>
      <c r="F1584" s="154" t="str">
        <v>Accepted</v>
      </c>
      <c r="G1584" s="155" t="str">
        <v>210</v>
      </c>
      <c r="H1584" s="153" t="n">
        <v>210</v>
      </c>
      <c r="I1584" s="155" t="str">
        <v>SW</v>
      </c>
      <c r="J1584" s="153" t="n">
        <v>30</v>
      </c>
      <c r="K1584" s="155" t="str">
        <v>NE</v>
      </c>
      <c r="L1584" s="153" t="n">
        <v>12</v>
      </c>
      <c r="M1584" s="153" t="n">
        <f>IF(F1584="Accepted",L1584*1.150779448,"")</f>
        <v>13.809353376</v>
      </c>
      <c r="N1584" s="163"/>
      <c r="O1584" s="163"/>
      <c r="P1584" s="163" t="str">
        <f>IF(F1584&lt;&gt;"Accepted","",IF(AND(N1584="",O1584=""),"",MAX(N1584,O1584)*1.150779448))</f>
      </c>
      <c r="Q1584" s="175" t="str">
        <v>KEDW 131155Z AUTO 21012KT 10SM CLR 15/05 A2994 RMK AO2 SLP116 T01520054 10199 20152 53005 $</v>
      </c>
    </row>
    <row r="1585" hidden="0">
      <c r="A1585" s="150" t="str">
        <v>2026-05-13 12:00 UTC</v>
      </c>
      <c r="B1585" s="155" t="str">
        <v>2026-05-13 12:55 UTC</v>
      </c>
      <c r="C1585" s="155" t="str">
        <v>2026-05-13 05:55 PDT</v>
      </c>
      <c r="D1585" s="155" t="str">
        <v>2026-05-13</v>
      </c>
      <c r="E1585" s="155" t="str">
        <v>May</v>
      </c>
      <c r="F1585" s="154" t="str">
        <v>Accepted</v>
      </c>
      <c r="G1585" s="155" t="str">
        <v>220</v>
      </c>
      <c r="H1585" s="153" t="n">
        <v>220</v>
      </c>
      <c r="I1585" s="155" t="str">
        <v>SW</v>
      </c>
      <c r="J1585" s="153" t="n">
        <v>40</v>
      </c>
      <c r="K1585" s="155" t="str">
        <v>NE</v>
      </c>
      <c r="L1585" s="153" t="n">
        <v>11</v>
      </c>
      <c r="M1585" s="153" t="n">
        <f>IF(F1585="Accepted",L1585*1.150779448,"")</f>
        <v>12.658573928</v>
      </c>
      <c r="N1585" s="163"/>
      <c r="O1585" s="163"/>
      <c r="P1585" s="163" t="str">
        <f>IF(F1585&lt;&gt;"Accepted","",IF(AND(N1585="",O1585=""),"",MAX(N1585,O1585)*1.150779448))</f>
      </c>
      <c r="Q1585" s="175" t="str">
        <v>KEDW 131255Z 22011KT 80SM FEW150 15/08 A2995 RMK AO2A SLP124 T01500080 $</v>
      </c>
    </row>
    <row r="1586" hidden="0">
      <c r="A1586" s="150" t="str">
        <v>2026-05-13 13:00 UTC</v>
      </c>
      <c r="B1586" s="155" t="str">
        <v>2026-05-13 13:55 UTC</v>
      </c>
      <c r="C1586" s="155" t="str">
        <v>2026-05-13 06:55 PDT</v>
      </c>
      <c r="D1586" s="155" t="str">
        <v>2026-05-13</v>
      </c>
      <c r="E1586" s="155" t="str">
        <v>May</v>
      </c>
      <c r="F1586" s="154" t="str">
        <v>Accepted</v>
      </c>
      <c r="G1586" s="155" t="str">
        <v>220</v>
      </c>
      <c r="H1586" s="153" t="n">
        <v>220</v>
      </c>
      <c r="I1586" s="155" t="str">
        <v>SW</v>
      </c>
      <c r="J1586" s="153" t="n">
        <v>40</v>
      </c>
      <c r="K1586" s="155" t="str">
        <v>NE</v>
      </c>
      <c r="L1586" s="153" t="n">
        <v>16</v>
      </c>
      <c r="M1586" s="153" t="n">
        <f>IF(F1586="Accepted",L1586*1.150779448,"")</f>
        <v>18.412471168</v>
      </c>
      <c r="N1586" s="163"/>
      <c r="O1586" s="163"/>
      <c r="P1586" s="163" t="str">
        <f>IF(F1586&lt;&gt;"Accepted","",IF(AND(N1586="",O1586=""),"",MAX(N1586,O1586)*1.150779448))</f>
      </c>
      <c r="Q1586" s="175" t="str">
        <v>KEDW 131355Z 22016KT 60SM FEW150 17/08 A2996 RMK AO2A SLP127 T01660075 $</v>
      </c>
    </row>
    <row r="1587" hidden="0">
      <c r="A1587" s="150" t="str">
        <v>2026-05-13 14:00 UTC</v>
      </c>
      <c r="B1587" s="155" t="str">
        <v>2026-05-13 14:55 UTC</v>
      </c>
      <c r="C1587" s="155" t="str">
        <v>2026-05-13 07:55 PDT</v>
      </c>
      <c r="D1587" s="155" t="str">
        <v>2026-05-13</v>
      </c>
      <c r="E1587" s="155" t="str">
        <v>May</v>
      </c>
      <c r="F1587" s="154" t="str">
        <v>Accepted</v>
      </c>
      <c r="G1587" s="155" t="str">
        <v>230</v>
      </c>
      <c r="H1587" s="153" t="n">
        <v>230</v>
      </c>
      <c r="I1587" s="155" t="str">
        <v>SW</v>
      </c>
      <c r="J1587" s="153" t="n">
        <v>50</v>
      </c>
      <c r="K1587" s="155" t="str">
        <v>NE</v>
      </c>
      <c r="L1587" s="153" t="n">
        <v>20</v>
      </c>
      <c r="M1587" s="153" t="n">
        <f>IF(F1587="Accepted",L1587*1.150779448,"")</f>
        <v>23.01558896</v>
      </c>
      <c r="N1587" s="153" t="n">
        <v>25</v>
      </c>
      <c r="O1587" s="153" t="n">
        <v>28</v>
      </c>
      <c r="P1587" s="153" t="n">
        <f>IF(F1587&lt;&gt;"Accepted","",IF(AND(N1587="",O1587=""),"",MAX(N1587,O1587)*1.150779448))</f>
        <v>32.221824544</v>
      </c>
      <c r="Q1587" s="175" t="str">
        <v>KEDW 131455Z 23020G25KT 50SM FEW150 19/06 A2997 RMK AO2A PK WND 23028/54 SLP132 T01940061 52011</v>
      </c>
    </row>
    <row r="1588" hidden="0">
      <c r="A1588" s="150" t="str">
        <v>2026-05-13 15:00 UTC</v>
      </c>
      <c r="B1588" s="155" t="str">
        <v>2026-05-13 15:55 UTC</v>
      </c>
      <c r="C1588" s="155" t="str">
        <v>2026-05-13 08:55 PDT</v>
      </c>
      <c r="D1588" s="155" t="str">
        <v>2026-05-13</v>
      </c>
      <c r="E1588" s="155" t="str">
        <v>May</v>
      </c>
      <c r="F1588" s="154" t="str">
        <v>Accepted</v>
      </c>
      <c r="G1588" s="155" t="str">
        <v>240</v>
      </c>
      <c r="H1588" s="153" t="n">
        <v>240</v>
      </c>
      <c r="I1588" s="155" t="str">
        <v>SW</v>
      </c>
      <c r="J1588" s="153" t="n">
        <v>60</v>
      </c>
      <c r="K1588" s="155" t="str">
        <v>NE</v>
      </c>
      <c r="L1588" s="153" t="n">
        <v>22</v>
      </c>
      <c r="M1588" s="153" t="n">
        <f>IF(F1588="Accepted",L1588*1.150779448,"")</f>
        <v>25.317147856</v>
      </c>
      <c r="N1588" s="153" t="n">
        <v>28</v>
      </c>
      <c r="O1588" s="153" t="n">
        <v>29</v>
      </c>
      <c r="P1588" s="153" t="n">
        <f>IF(F1588&lt;&gt;"Accepted","",IF(AND(N1588="",O1588=""),"",MAX(N1588,O1588)*1.150779448))</f>
        <v>33.372603992</v>
      </c>
      <c r="Q1588" s="175" t="str">
        <v>KEDW 131555Z 24022G28KT 50SM FEW120 22/04 A2998 RMK AO2A PK WND 23029/51 SLP134 T02180044</v>
      </c>
    </row>
    <row r="1589" hidden="0">
      <c r="A1589" s="150" t="str">
        <v>2026-05-13 16:00 UTC</v>
      </c>
      <c r="B1589" s="155" t="str">
        <v>2026-05-13 16:55 UTC</v>
      </c>
      <c r="C1589" s="155" t="str">
        <v>2026-05-13 09:55 PDT</v>
      </c>
      <c r="D1589" s="155" t="str">
        <v>2026-05-13</v>
      </c>
      <c r="E1589" s="155" t="str">
        <v>May</v>
      </c>
      <c r="F1589" s="154" t="str">
        <v>Accepted</v>
      </c>
      <c r="G1589" s="155" t="str">
        <v>240</v>
      </c>
      <c r="H1589" s="153" t="n">
        <v>240</v>
      </c>
      <c r="I1589" s="155" t="str">
        <v>SW</v>
      </c>
      <c r="J1589" s="153" t="n">
        <v>60</v>
      </c>
      <c r="K1589" s="155" t="str">
        <v>NE</v>
      </c>
      <c r="L1589" s="153" t="n">
        <v>20</v>
      </c>
      <c r="M1589" s="153" t="n">
        <f>IF(F1589="Accepted",L1589*1.150779448,"")</f>
        <v>23.01558896</v>
      </c>
      <c r="N1589" s="153" t="n">
        <v>24</v>
      </c>
      <c r="O1589" s="153" t="n">
        <v>27</v>
      </c>
      <c r="P1589" s="153" t="n">
        <f>IF(F1589&lt;&gt;"Accepted","",IF(AND(N1589="",O1589=""),"",MAX(N1589,O1589)*1.150779448))</f>
        <v>31.071045096</v>
      </c>
      <c r="Q1589" s="175" t="str">
        <v>KEDW 131655Z 24020G24KT 50SM FEW150 25/03 A2997 RMK AO2A PK WND 24027/1557 SLP129 T02460027</v>
      </c>
    </row>
    <row r="1590" hidden="0">
      <c r="A1590" s="150" t="str">
        <v>2026-05-13 17:00 UTC</v>
      </c>
      <c r="B1590" s="155" t="str">
        <v>2026-05-13 17:55 UTC</v>
      </c>
      <c r="C1590" s="155" t="str">
        <v>2026-05-13 10:55 PDT</v>
      </c>
      <c r="D1590" s="155" t="str">
        <v>2026-05-13</v>
      </c>
      <c r="E1590" s="155" t="str">
        <v>May</v>
      </c>
      <c r="F1590" s="154" t="str">
        <v>Accepted</v>
      </c>
      <c r="G1590" s="155" t="str">
        <v>230</v>
      </c>
      <c r="H1590" s="153" t="n">
        <v>230</v>
      </c>
      <c r="I1590" s="155" t="str">
        <v>SW</v>
      </c>
      <c r="J1590" s="153" t="n">
        <v>50</v>
      </c>
      <c r="K1590" s="155" t="str">
        <v>NE</v>
      </c>
      <c r="L1590" s="153" t="n">
        <v>19</v>
      </c>
      <c r="M1590" s="153" t="n">
        <f>IF(F1590="Accepted",L1590*1.150779448,"")</f>
        <v>21.864809512</v>
      </c>
      <c r="N1590" s="153" t="n">
        <v>24</v>
      </c>
      <c r="O1590" s="153" t="n">
        <v>28</v>
      </c>
      <c r="P1590" s="153" t="n">
        <f>IF(F1590&lt;&gt;"Accepted","",IF(AND(N1590="",O1590=""),"",MAX(N1590,O1590)*1.150779448))</f>
        <v>32.221824544</v>
      </c>
      <c r="Q1590" s="175" t="str">
        <v>KEDW 131755Z 23019G24KT 50SM FEW150 26/03 A2999 RMK AO2A PK WND 24028/52 SLP135 T02640030 10266 20146 50004</v>
      </c>
    </row>
    <row r="1591" hidden="0">
      <c r="A1591" s="150" t="str">
        <v>2026-05-13 18:00 UTC</v>
      </c>
      <c r="B1591" s="155" t="str">
        <v>2026-05-13 18:55 UTC</v>
      </c>
      <c r="C1591" s="155" t="str">
        <v>2026-05-13 11:55 PDT</v>
      </c>
      <c r="D1591" s="155" t="str">
        <v>2026-05-13</v>
      </c>
      <c r="E1591" s="155" t="str">
        <v>May</v>
      </c>
      <c r="F1591" s="154" t="str">
        <v>Accepted</v>
      </c>
      <c r="G1591" s="155" t="str">
        <v>240</v>
      </c>
      <c r="H1591" s="153" t="n">
        <v>240</v>
      </c>
      <c r="I1591" s="155" t="str">
        <v>SW</v>
      </c>
      <c r="J1591" s="153" t="n">
        <v>60</v>
      </c>
      <c r="K1591" s="155" t="str">
        <v>NE</v>
      </c>
      <c r="L1591" s="153" t="n">
        <v>22</v>
      </c>
      <c r="M1591" s="153" t="n">
        <f>IF(F1591="Accepted",L1591*1.150779448,"")</f>
        <v>25.317147856</v>
      </c>
      <c r="N1591" s="153" t="n">
        <v>27</v>
      </c>
      <c r="O1591" s="153" t="n">
        <v>31</v>
      </c>
      <c r="P1591" s="153" t="n">
        <f>IF(F1591&lt;&gt;"Accepted","",IF(AND(N1591="",O1591=""),"",MAX(N1591,O1591)*1.150779448))</f>
        <v>35.674162888</v>
      </c>
      <c r="Q1591" s="175" t="str">
        <v>KEDW 131855Z 24022G27KT 50SM FEW150 28/02 A2998 RMK AO2A PK WND 23031/27 SLP132 T02810015</v>
      </c>
    </row>
    <row r="1592" hidden="0">
      <c r="A1592" s="150" t="str">
        <v>2026-05-13 19:00 UTC</v>
      </c>
      <c r="B1592" s="155" t="str">
        <v>2026-05-13 19:55 UTC</v>
      </c>
      <c r="C1592" s="155" t="str">
        <v>2026-05-13 12:55 PDT</v>
      </c>
      <c r="D1592" s="155" t="str">
        <v>2026-05-13</v>
      </c>
      <c r="E1592" s="155" t="str">
        <v>May</v>
      </c>
      <c r="F1592" s="154" t="str">
        <v>Accepted</v>
      </c>
      <c r="G1592" s="155" t="str">
        <v>230</v>
      </c>
      <c r="H1592" s="153" t="n">
        <v>230</v>
      </c>
      <c r="I1592" s="155" t="str">
        <v>SW</v>
      </c>
      <c r="J1592" s="153" t="n">
        <v>50</v>
      </c>
      <c r="K1592" s="155" t="str">
        <v>NE</v>
      </c>
      <c r="L1592" s="153" t="n">
        <v>23</v>
      </c>
      <c r="M1592" s="153" t="n">
        <f>IF(F1592="Accepted",L1592*1.150779448,"")</f>
        <v>26.467927304</v>
      </c>
      <c r="N1592" s="153" t="n">
        <v>26</v>
      </c>
      <c r="O1592" s="153" t="n">
        <v>31</v>
      </c>
      <c r="P1592" s="153" t="n">
        <f>IF(F1592&lt;&gt;"Accepted","",IF(AND(N1592="",O1592=""),"",MAX(N1592,O1592)*1.150779448))</f>
        <v>35.674162888</v>
      </c>
      <c r="Q1592" s="175" t="str">
        <v>KEDW 131955Z 23023G26KT 50SM FEW150 29/01 A2996 RMK AO2A PK WND 24031/08 SLP125 T02870012</v>
      </c>
    </row>
    <row r="1593" hidden="0">
      <c r="A1593" s="150" t="str">
        <v>2026-05-13 20:00 UTC</v>
      </c>
      <c r="B1593" s="155" t="str">
        <v>2026-05-13 20:55 UTC</v>
      </c>
      <c r="C1593" s="155" t="str">
        <v>2026-05-13 13:55 PDT</v>
      </c>
      <c r="D1593" s="155" t="str">
        <v>2026-05-13</v>
      </c>
      <c r="E1593" s="155" t="str">
        <v>May</v>
      </c>
      <c r="F1593" s="154" t="str">
        <v>Accepted</v>
      </c>
      <c r="G1593" s="155" t="str">
        <v>220</v>
      </c>
      <c r="H1593" s="153" t="n">
        <v>220</v>
      </c>
      <c r="I1593" s="155" t="str">
        <v>SW</v>
      </c>
      <c r="J1593" s="153" t="n">
        <v>40</v>
      </c>
      <c r="K1593" s="155" t="str">
        <v>NE</v>
      </c>
      <c r="L1593" s="153" t="n">
        <v>25</v>
      </c>
      <c r="M1593" s="153" t="n">
        <f>IF(F1593="Accepted",L1593*1.150779448,"")</f>
        <v>28.7694862</v>
      </c>
      <c r="N1593" s="153" t="n">
        <v>31</v>
      </c>
      <c r="O1593" s="153" t="n">
        <v>34</v>
      </c>
      <c r="P1593" s="153" t="n">
        <f>IF(F1593&lt;&gt;"Accepted","",IF(AND(N1593="",O1593=""),"",MAX(N1593,O1593)*1.150779448))</f>
        <v>39.126501232</v>
      </c>
      <c r="Q1593" s="175" t="str">
        <v>KEDW 132055Z 22025G31KT 50SM FEW150 29/04 A2994 RMK AO2A PK WND 23034/50 SLP118 T02910038 57016</v>
      </c>
    </row>
    <row r="1594" hidden="0">
      <c r="A1594" s="150" t="str">
        <v>2026-05-13 21:00 UTC</v>
      </c>
      <c r="B1594" s="155" t="str">
        <v>2026-05-13 21:55 UTC</v>
      </c>
      <c r="C1594" s="155" t="str">
        <v>2026-05-13 14:55 PDT</v>
      </c>
      <c r="D1594" s="155" t="str">
        <v>2026-05-13</v>
      </c>
      <c r="E1594" s="155" t="str">
        <v>May</v>
      </c>
      <c r="F1594" s="154" t="str">
        <v>Accepted</v>
      </c>
      <c r="G1594" s="155" t="str">
        <v>230</v>
      </c>
      <c r="H1594" s="153" t="n">
        <v>230</v>
      </c>
      <c r="I1594" s="155" t="str">
        <v>SW</v>
      </c>
      <c r="J1594" s="153" t="n">
        <v>50</v>
      </c>
      <c r="K1594" s="155" t="str">
        <v>NE</v>
      </c>
      <c r="L1594" s="153" t="n">
        <v>24</v>
      </c>
      <c r="M1594" s="153" t="n">
        <f>IF(F1594="Accepted",L1594*1.150779448,"")</f>
        <v>27.618706752</v>
      </c>
      <c r="N1594" s="153" t="n">
        <v>31</v>
      </c>
      <c r="O1594" s="153" t="n">
        <v>34</v>
      </c>
      <c r="P1594" s="153" t="n">
        <f>IF(F1594&lt;&gt;"Accepted","",IF(AND(N1594="",O1594=""),"",MAX(N1594,O1594)*1.150779448))</f>
        <v>39.126501232</v>
      </c>
      <c r="Q1594" s="175" t="str">
        <v>KEDW 132155Z 23024G31KT 50SM FEW150 29/05 A2993 RMK AO2A PK WND 23034/25 SLP116 T02920053</v>
      </c>
    </row>
    <row r="1595" hidden="0">
      <c r="A1595" s="150" t="str">
        <v>2026-05-13 22:00 UTC</v>
      </c>
      <c r="B1595" s="155" t="str">
        <v>2026-05-13 22:55 UTC</v>
      </c>
      <c r="C1595" s="155" t="str">
        <v>2026-05-13 15:55 PDT</v>
      </c>
      <c r="D1595" s="155" t="str">
        <v>2026-05-13</v>
      </c>
      <c r="E1595" s="155" t="str">
        <v>May</v>
      </c>
      <c r="F1595" s="154" t="str">
        <v>Accepted</v>
      </c>
      <c r="G1595" s="155" t="str">
        <v>230</v>
      </c>
      <c r="H1595" s="153" t="n">
        <v>230</v>
      </c>
      <c r="I1595" s="155" t="str">
        <v>SW</v>
      </c>
      <c r="J1595" s="153" t="n">
        <v>50</v>
      </c>
      <c r="K1595" s="155" t="str">
        <v>NE</v>
      </c>
      <c r="L1595" s="153" t="n">
        <v>22</v>
      </c>
      <c r="M1595" s="153" t="n">
        <f>IF(F1595="Accepted",L1595*1.150779448,"")</f>
        <v>25.317147856</v>
      </c>
      <c r="N1595" s="153" t="n">
        <v>29</v>
      </c>
      <c r="O1595" s="153" t="n">
        <v>32</v>
      </c>
      <c r="P1595" s="153" t="n">
        <f>IF(F1595&lt;&gt;"Accepted","",IF(AND(N1595="",O1595=""),"",MAX(N1595,O1595)*1.150779448))</f>
        <v>36.824942336</v>
      </c>
      <c r="Q1595" s="175" t="str">
        <v>KEDW 132255Z 23022G29KT 40SM FEW150 29/05 A2991 RMK AO2A PK WND 24032/08 SLP109 T02940048</v>
      </c>
    </row>
    <row r="1596" hidden="0">
      <c r="A1596" s="150" t="str">
        <v>2026-05-13 23:00 UTC</v>
      </c>
      <c r="B1596" s="155" t="str">
        <v>2026-05-13 23:55 UTC</v>
      </c>
      <c r="C1596" s="155" t="str">
        <v>2026-05-13 16:55 PDT</v>
      </c>
      <c r="D1596" s="155" t="str">
        <v>2026-05-13</v>
      </c>
      <c r="E1596" s="155" t="str">
        <v>May</v>
      </c>
      <c r="F1596" s="154" t="str">
        <v>Accepted</v>
      </c>
      <c r="G1596" s="155" t="str">
        <v>250</v>
      </c>
      <c r="H1596" s="153" t="n">
        <v>250</v>
      </c>
      <c r="I1596" s="155" t="str">
        <v>W</v>
      </c>
      <c r="J1596" s="153" t="n">
        <v>70</v>
      </c>
      <c r="K1596" s="155" t="str">
        <v>E</v>
      </c>
      <c r="L1596" s="153" t="n">
        <v>19</v>
      </c>
      <c r="M1596" s="153" t="n">
        <f>IF(F1596="Accepted",L1596*1.150779448,"")</f>
        <v>21.864809512</v>
      </c>
      <c r="N1596" s="153" t="n">
        <v>27</v>
      </c>
      <c r="O1596" s="153" t="n">
        <v>38</v>
      </c>
      <c r="P1596" s="153" t="n">
        <f>IF(F1596&lt;&gt;"Accepted","",IF(AND(N1596="",O1596=""),"",MAX(N1596,O1596)*1.150779448))</f>
        <v>43.729619024</v>
      </c>
      <c r="Q1596" s="175" t="str">
        <v>KEDW 132355Z 25019G27KT 40SM FEW200 30/M03 A2991 RMK AO2A PK WND 23038/43 SLP108 T03021035 10304 20263 57008</v>
      </c>
    </row>
    <row r="1597" hidden="0">
      <c r="A1597" s="150" t="str">
        <v>2026-05-14 00:00 UTC</v>
      </c>
      <c r="B1597" s="155" t="str">
        <v>2026-05-14 00:55 UTC</v>
      </c>
      <c r="C1597" s="155" t="str">
        <v>2026-05-13 17:55 PDT</v>
      </c>
      <c r="D1597" s="155" t="str">
        <v>2026-05-13</v>
      </c>
      <c r="E1597" s="155" t="str">
        <v>May</v>
      </c>
      <c r="F1597" s="154" t="str">
        <v>Accepted</v>
      </c>
      <c r="G1597" s="155" t="str">
        <v>260</v>
      </c>
      <c r="H1597" s="153" t="n">
        <v>260</v>
      </c>
      <c r="I1597" s="155" t="str">
        <v>W</v>
      </c>
      <c r="J1597" s="153" t="n">
        <v>80</v>
      </c>
      <c r="K1597" s="155" t="str">
        <v>E</v>
      </c>
      <c r="L1597" s="153" t="n">
        <v>15</v>
      </c>
      <c r="M1597" s="153" t="n">
        <f>IF(F1597="Accepted",L1597*1.150779448,"")</f>
        <v>17.261691719999998</v>
      </c>
      <c r="N1597" s="163"/>
      <c r="O1597" s="163"/>
      <c r="P1597" s="163" t="str">
        <f>IF(F1597&lt;&gt;"Accepted","",IF(AND(N1597="",O1597=""),"",MAX(N1597,O1597)*1.150779448))</f>
      </c>
      <c r="Q1597" s="175" t="str">
        <v>KEDW 140055Z 26015KT 40SM FEW200 29/M02 A2991 RMK AO2A SLP109 T02881024</v>
      </c>
    </row>
    <row r="1598" hidden="0">
      <c r="A1598" s="150" t="str">
        <v>2026-05-14 01:00 UTC</v>
      </c>
      <c r="B1598" s="155" t="str">
        <v>2026-05-14 01:55 UTC</v>
      </c>
      <c r="C1598" s="155" t="str">
        <v>2026-05-13 18:55 PDT</v>
      </c>
      <c r="D1598" s="155" t="str">
        <v>2026-05-13</v>
      </c>
      <c r="E1598" s="155" t="str">
        <v>May</v>
      </c>
      <c r="F1598" s="154" t="str">
        <v>Accepted</v>
      </c>
      <c r="G1598" s="155" t="str">
        <v>270</v>
      </c>
      <c r="H1598" s="153" t="n">
        <v>270</v>
      </c>
      <c r="I1598" s="155" t="str">
        <v>W</v>
      </c>
      <c r="J1598" s="153" t="n">
        <v>90</v>
      </c>
      <c r="K1598" s="155" t="str">
        <v>E</v>
      </c>
      <c r="L1598" s="153" t="n">
        <v>18</v>
      </c>
      <c r="M1598" s="153" t="n">
        <f>IF(F1598="Accepted",L1598*1.150779448,"")</f>
        <v>20.714030064</v>
      </c>
      <c r="N1598" s="153" t="n">
        <v>23</v>
      </c>
      <c r="O1598" s="163"/>
      <c r="P1598" s="153" t="n">
        <f>IF(F1598&lt;&gt;"Accepted","",IF(AND(N1598="",O1598=""),"",MAX(N1598,O1598)*1.150779448))</f>
        <v>26.467927304</v>
      </c>
      <c r="Q1598" s="175" t="str">
        <v>KEDW 140155Z 27018G23KT 40SM FEW200 26/M04 A2991 RMK AO2A SLP110 T02631043 40</v>
      </c>
    </row>
    <row r="1599" hidden="0">
      <c r="A1599" s="150" t="str">
        <v>2026-05-14 02:00 UTC</v>
      </c>
      <c r="B1599" s="155" t="str">
        <v>2026-05-14 02:55 UTC</v>
      </c>
      <c r="C1599" s="155" t="str">
        <v>2026-05-13 19:55 PDT</v>
      </c>
      <c r="D1599" s="155" t="str">
        <v>2026-05-13</v>
      </c>
      <c r="E1599" s="155" t="str">
        <v>May</v>
      </c>
      <c r="F1599" s="154" t="str">
        <v>Accepted</v>
      </c>
      <c r="G1599" s="155" t="str">
        <v>250</v>
      </c>
      <c r="H1599" s="153" t="n">
        <v>250</v>
      </c>
      <c r="I1599" s="155" t="str">
        <v>W</v>
      </c>
      <c r="J1599" s="153" t="n">
        <v>70</v>
      </c>
      <c r="K1599" s="155" t="str">
        <v>E</v>
      </c>
      <c r="L1599" s="153" t="n">
        <v>19</v>
      </c>
      <c r="M1599" s="153" t="n">
        <f>IF(F1599="Accepted",L1599*1.150779448,"")</f>
        <v>21.864809512</v>
      </c>
      <c r="N1599" s="153" t="n">
        <v>26</v>
      </c>
      <c r="O1599" s="153" t="n">
        <v>27</v>
      </c>
      <c r="P1599" s="153" t="n">
        <f>IF(F1599&lt;&gt;"Accepted","",IF(AND(N1599="",O1599=""),"",MAX(N1599,O1599)*1.150779448))</f>
        <v>31.071045096</v>
      </c>
      <c r="Q1599" s="175" t="str">
        <v>KEDW 140255Z 25019G26KT 40SM FEW250 24/M06 A2992 RMK AO2A PK WND 26027/25 SLP112 T02391062 53002</v>
      </c>
    </row>
    <row r="1600" hidden="0">
      <c r="A1600" s="150" t="str">
        <v>2026-05-14 03:00 UTC</v>
      </c>
      <c r="B1600" s="155" t="str">
        <v>2026-05-14 03:55 UTC</v>
      </c>
      <c r="C1600" s="155" t="str">
        <v>2026-05-13 20:55 PDT</v>
      </c>
      <c r="D1600" s="155" t="str">
        <v>2026-05-13</v>
      </c>
      <c r="E1600" s="155" t="str">
        <v>May</v>
      </c>
      <c r="F1600" s="154" t="str">
        <v>Accepted</v>
      </c>
      <c r="G1600" s="155" t="str">
        <v>220</v>
      </c>
      <c r="H1600" s="153" t="n">
        <v>220</v>
      </c>
      <c r="I1600" s="155" t="str">
        <v>SW</v>
      </c>
      <c r="J1600" s="153" t="n">
        <v>40</v>
      </c>
      <c r="K1600" s="155" t="str">
        <v>NE</v>
      </c>
      <c r="L1600" s="153" t="n">
        <v>11</v>
      </c>
      <c r="M1600" s="153" t="n">
        <f>IF(F1600="Accepted",L1600*1.150779448,"")</f>
        <v>12.658573928</v>
      </c>
      <c r="N1600" s="163"/>
      <c r="O1600" s="163"/>
      <c r="P1600" s="163" t="str">
        <f>IF(F1600&lt;&gt;"Accepted","",IF(AND(N1600="",O1600=""),"",MAX(N1600,O1600)*1.150779448))</f>
      </c>
      <c r="Q1600" s="175" t="str">
        <v>KEDW 140355Z 22011KT 40SM FEW250 22/M02 A2994 RMK AO2A SLP119 T02241024</v>
      </c>
    </row>
    <row r="1601" hidden="0">
      <c r="A1601" s="150" t="str">
        <v>2026-05-14 04:00 UTC</v>
      </c>
      <c r="B1601" s="155" t="str">
        <v>2026-05-14 04:55 UTC</v>
      </c>
      <c r="C1601" s="155" t="str">
        <v>2026-05-13 21:55 PDT</v>
      </c>
      <c r="D1601" s="155" t="str">
        <v>2026-05-13</v>
      </c>
      <c r="E1601" s="155" t="str">
        <v>May</v>
      </c>
      <c r="F1601" s="154" t="str">
        <v>Accepted</v>
      </c>
      <c r="G1601" s="155" t="str">
        <v>210</v>
      </c>
      <c r="H1601" s="153" t="n">
        <v>210</v>
      </c>
      <c r="I1601" s="155" t="str">
        <v>SW</v>
      </c>
      <c r="J1601" s="153" t="n">
        <v>30</v>
      </c>
      <c r="K1601" s="155" t="str">
        <v>NE</v>
      </c>
      <c r="L1601" s="153" t="n">
        <v>9</v>
      </c>
      <c r="M1601" s="153" t="n">
        <f>IF(F1601="Accepted",L1601*1.150779448,"")</f>
        <v>10.357015032</v>
      </c>
      <c r="N1601" s="163"/>
      <c r="O1601" s="163"/>
      <c r="P1601" s="163" t="str">
        <f>IF(F1601&lt;&gt;"Accepted","",IF(AND(N1601="",O1601=""),"",MAX(N1601,O1601)*1.150779448))</f>
      </c>
      <c r="Q1601" s="175" t="str">
        <v>KEDW 140455Z 21009KT 40SM FEW250 21/M04 A2994 RMK AO2A SLP118 T02081037</v>
      </c>
    </row>
    <row r="1602" hidden="0">
      <c r="A1602" s="150" t="str">
        <v>2026-05-14 05:00 UTC</v>
      </c>
      <c r="B1602" s="155" t="str">
        <v>2026-05-14 05:55 UTC</v>
      </c>
      <c r="C1602" s="155" t="str">
        <v>2026-05-13 22:55 PDT</v>
      </c>
      <c r="D1602" s="155" t="str">
        <v>2026-05-13</v>
      </c>
      <c r="E1602" s="155" t="str">
        <v>May</v>
      </c>
      <c r="F1602" s="154" t="str">
        <v>Accepted</v>
      </c>
      <c r="G1602" s="155" t="str">
        <v>200</v>
      </c>
      <c r="H1602" s="153" t="n">
        <v>200</v>
      </c>
      <c r="I1602" s="155" t="str">
        <v>S</v>
      </c>
      <c r="J1602" s="153" t="n">
        <v>20</v>
      </c>
      <c r="K1602" s="155" t="str">
        <v>N</v>
      </c>
      <c r="L1602" s="153" t="n">
        <v>12</v>
      </c>
      <c r="M1602" s="153" t="n">
        <f>IF(F1602="Accepted",L1602*1.150779448,"")</f>
        <v>13.809353376</v>
      </c>
      <c r="N1602" s="163"/>
      <c r="O1602" s="163"/>
      <c r="P1602" s="163" t="str">
        <f>IF(F1602&lt;&gt;"Accepted","",IF(AND(N1602="",O1602=""),"",MAX(N1602,O1602)*1.150779448))</f>
      </c>
      <c r="Q1602" s="175" t="str">
        <v>KEDW 140555Z AUTO 20012KT 10SM CLR 19/M02 A2993 RMK AO2 SLP115 T01921019 10303 20192 50005 $</v>
      </c>
    </row>
    <row r="1603" hidden="0">
      <c r="A1603" s="150" t="str">
        <v>2026-05-14 06:00 UTC</v>
      </c>
      <c r="B1603" s="155" t="str">
        <v>2026-05-14 06:55 UTC</v>
      </c>
      <c r="C1603" s="155" t="str">
        <v>2026-05-13 23:55 PDT</v>
      </c>
      <c r="D1603" s="155" t="str">
        <v>2026-05-13</v>
      </c>
      <c r="E1603" s="155" t="str">
        <v>May</v>
      </c>
      <c r="F1603" s="154" t="str">
        <v>Accepted</v>
      </c>
      <c r="G1603" s="155" t="str">
        <v>210</v>
      </c>
      <c r="H1603" s="153" t="n">
        <v>210</v>
      </c>
      <c r="I1603" s="155" t="str">
        <v>SW</v>
      </c>
      <c r="J1603" s="153" t="n">
        <v>30</v>
      </c>
      <c r="K1603" s="155" t="str">
        <v>NE</v>
      </c>
      <c r="L1603" s="153" t="n">
        <v>13</v>
      </c>
      <c r="M1603" s="153" t="n">
        <f>IF(F1603="Accepted",L1603*1.150779448,"")</f>
        <v>14.960132824</v>
      </c>
      <c r="N1603" s="163"/>
      <c r="O1603" s="163"/>
      <c r="P1603" s="163" t="str">
        <f>IF(F1603&lt;&gt;"Accepted","",IF(AND(N1603="",O1603=""),"",MAX(N1603,O1603)*1.150779448))</f>
      </c>
      <c r="Q1603" s="175" t="str">
        <v>KEDW 140655Z AUTO 21013KT 10SM CLR 19/M00 A2993 RMK AO2 SLP114 T01921003 $</v>
      </c>
    </row>
    <row r="1604" hidden="0">
      <c r="A1604" s="150" t="str">
        <v>2026-05-14 07:00 UTC</v>
      </c>
      <c r="B1604" s="155" t="str">
        <v>2026-05-14 07:55 UTC</v>
      </c>
      <c r="C1604" s="155" t="str">
        <v>2026-05-14 00:55 PDT</v>
      </c>
      <c r="D1604" s="155" t="str">
        <v>2026-05-14</v>
      </c>
      <c r="E1604" s="155" t="str">
        <v>May</v>
      </c>
      <c r="F1604" s="154" t="str">
        <v>Accepted</v>
      </c>
      <c r="G1604" s="155" t="str">
        <v>210</v>
      </c>
      <c r="H1604" s="153" t="n">
        <v>210</v>
      </c>
      <c r="I1604" s="155" t="str">
        <v>SW</v>
      </c>
      <c r="J1604" s="153" t="n">
        <v>30</v>
      </c>
      <c r="K1604" s="155" t="str">
        <v>NE</v>
      </c>
      <c r="L1604" s="153" t="n">
        <v>13</v>
      </c>
      <c r="M1604" s="153" t="n">
        <f>IF(F1604="Accepted",L1604*1.150779448,"")</f>
        <v>14.960132824</v>
      </c>
      <c r="N1604" s="163"/>
      <c r="O1604" s="163"/>
      <c r="P1604" s="163" t="str">
        <f>IF(F1604&lt;&gt;"Accepted","",IF(AND(N1604="",O1604=""),"",MAX(N1604,O1604)*1.150779448))</f>
      </c>
      <c r="Q1604" s="175" t="str">
        <v>KEDW 140755Z AUTO 21013KT 10SM CLR 19/02 A2993 RMK AO2 SLP114 T01870017 403040146 $</v>
      </c>
    </row>
    <row r="1605" hidden="0">
      <c r="A1605" s="150" t="str">
        <v>2026-05-14 08:00 UTC</v>
      </c>
      <c r="B1605" s="155" t="str">
        <v>2026-05-14 08:55 UTC</v>
      </c>
      <c r="C1605" s="155" t="str">
        <v>2026-05-14 01:55 PDT</v>
      </c>
      <c r="D1605" s="155" t="str">
        <v>2026-05-14</v>
      </c>
      <c r="E1605" s="155" t="str">
        <v>May</v>
      </c>
      <c r="F1605" s="154" t="str">
        <v>Accepted</v>
      </c>
      <c r="G1605" s="155" t="str">
        <v>210</v>
      </c>
      <c r="H1605" s="153" t="n">
        <v>210</v>
      </c>
      <c r="I1605" s="155" t="str">
        <v>SW</v>
      </c>
      <c r="J1605" s="153" t="n">
        <v>30</v>
      </c>
      <c r="K1605" s="155" t="str">
        <v>NE</v>
      </c>
      <c r="L1605" s="153" t="n">
        <v>15</v>
      </c>
      <c r="M1605" s="153" t="n">
        <f>IF(F1605="Accepted",L1605*1.150779448,"")</f>
        <v>17.261691719999998</v>
      </c>
      <c r="N1605" s="163"/>
      <c r="O1605" s="163"/>
      <c r="P1605" s="163" t="str">
        <f>IF(F1605&lt;&gt;"Accepted","",IF(AND(N1605="",O1605=""),"",MAX(N1605,O1605)*1.150779448))</f>
      </c>
      <c r="Q1605" s="175" t="str">
        <v>KEDW 140855Z AUTO 21015KT 10SM CLR 18/02 A2992 RMK AO2 SLP110 T01840022 57005 $</v>
      </c>
    </row>
    <row r="1606" hidden="0">
      <c r="A1606" s="150" t="str">
        <v>2026-05-14 09:00 UTC</v>
      </c>
      <c r="B1606" s="155" t="str">
        <v>2026-05-14 09:55 UTC</v>
      </c>
      <c r="C1606" s="155" t="str">
        <v>2026-05-14 02:55 PDT</v>
      </c>
      <c r="D1606" s="155" t="str">
        <v>2026-05-14</v>
      </c>
      <c r="E1606" s="155" t="str">
        <v>May</v>
      </c>
      <c r="F1606" s="154" t="str">
        <v>Accepted</v>
      </c>
      <c r="G1606" s="155" t="str">
        <v>210</v>
      </c>
      <c r="H1606" s="153" t="n">
        <v>210</v>
      </c>
      <c r="I1606" s="155" t="str">
        <v>SW</v>
      </c>
      <c r="J1606" s="153" t="n">
        <v>30</v>
      </c>
      <c r="K1606" s="155" t="str">
        <v>NE</v>
      </c>
      <c r="L1606" s="153" t="n">
        <v>16</v>
      </c>
      <c r="M1606" s="153" t="n">
        <f>IF(F1606="Accepted",L1606*1.150779448,"")</f>
        <v>18.412471168</v>
      </c>
      <c r="N1606" s="163"/>
      <c r="O1606" s="163"/>
      <c r="P1606" s="163" t="str">
        <f>IF(F1606&lt;&gt;"Accepted","",IF(AND(N1606="",O1606=""),"",MAX(N1606,O1606)*1.150779448))</f>
      </c>
      <c r="Q1606" s="175" t="str">
        <v>KEDW 140955Z AUTO 21016KT 10SM CLR 17/04 A2991 RMK AO2 SLP108 T01740040 $</v>
      </c>
    </row>
    <row r="1607" hidden="0">
      <c r="A1607" s="150" t="str">
        <v>2026-05-14 10:00 UTC</v>
      </c>
      <c r="B1607" s="155" t="str">
        <v>2026-05-14 10:55 UTC</v>
      </c>
      <c r="C1607" s="155" t="str">
        <v>2026-05-14 03:55 PDT</v>
      </c>
      <c r="D1607" s="155" t="str">
        <v>2026-05-14</v>
      </c>
      <c r="E1607" s="155" t="str">
        <v>May</v>
      </c>
      <c r="F1607" s="154" t="str">
        <v>Accepted</v>
      </c>
      <c r="G1607" s="155" t="str">
        <v>220</v>
      </c>
      <c r="H1607" s="153" t="n">
        <v>220</v>
      </c>
      <c r="I1607" s="155" t="str">
        <v>SW</v>
      </c>
      <c r="J1607" s="153" t="n">
        <v>40</v>
      </c>
      <c r="K1607" s="155" t="str">
        <v>NE</v>
      </c>
      <c r="L1607" s="153" t="n">
        <v>15</v>
      </c>
      <c r="M1607" s="153" t="n">
        <f>IF(F1607="Accepted",L1607*1.150779448,"")</f>
        <v>17.261691719999998</v>
      </c>
      <c r="N1607" s="163"/>
      <c r="O1607" s="163"/>
      <c r="P1607" s="163" t="str">
        <f>IF(F1607&lt;&gt;"Accepted","",IF(AND(N1607="",O1607=""),"",MAX(N1607,O1607)*1.150779448))</f>
      </c>
      <c r="Q1607" s="175" t="str">
        <v>KEDW 141055Z AUTO 22015KT 10SM CLR 17/06 A2992 RMK AO2 SLP111 T01670056 $</v>
      </c>
    </row>
    <row r="1608" hidden="0">
      <c r="A1608" s="150" t="str">
        <v>2026-05-14 11:00 UTC</v>
      </c>
      <c r="B1608" s="155" t="str">
        <v>2026-05-14 11:55 UTC</v>
      </c>
      <c r="C1608" s="155" t="str">
        <v>2026-05-14 04:55 PDT</v>
      </c>
      <c r="D1608" s="155" t="str">
        <v>2026-05-14</v>
      </c>
      <c r="E1608" s="155" t="str">
        <v>May</v>
      </c>
      <c r="F1608" s="154" t="str">
        <v>Accepted</v>
      </c>
      <c r="G1608" s="155" t="str">
        <v>210</v>
      </c>
      <c r="H1608" s="153" t="n">
        <v>210</v>
      </c>
      <c r="I1608" s="155" t="str">
        <v>SW</v>
      </c>
      <c r="J1608" s="153" t="n">
        <v>30</v>
      </c>
      <c r="K1608" s="155" t="str">
        <v>NE</v>
      </c>
      <c r="L1608" s="153" t="n">
        <v>13</v>
      </c>
      <c r="M1608" s="153" t="n">
        <f>IF(F1608="Accepted",L1608*1.150779448,"")</f>
        <v>14.960132824</v>
      </c>
      <c r="N1608" s="163"/>
      <c r="O1608" s="163"/>
      <c r="P1608" s="163" t="str">
        <f>IF(F1608&lt;&gt;"Accepted","",IF(AND(N1608="",O1608=""),"",MAX(N1608,O1608)*1.150779448))</f>
      </c>
      <c r="Q1608" s="175" t="str">
        <v>KEDW 141155Z AUTO 21013KT 10SM CLR 16/06 A2992 RMK AO2 SLP111 T01560055 10199 20155 53002 $</v>
      </c>
    </row>
    <row r="1609" hidden="0">
      <c r="A1609" s="150" t="str">
        <v>2026-05-14 12:00 UTC</v>
      </c>
      <c r="B1609" s="155" t="str">
        <v>2026-05-14 12:55 UTC</v>
      </c>
      <c r="C1609" s="155" t="str">
        <v>2026-05-14 05:55 PDT</v>
      </c>
      <c r="D1609" s="155" t="str">
        <v>2026-05-14</v>
      </c>
      <c r="E1609" s="155" t="str">
        <v>May</v>
      </c>
      <c r="F1609" s="154" t="str">
        <v>Accepted</v>
      </c>
      <c r="G1609" s="155" t="str">
        <v>210</v>
      </c>
      <c r="H1609" s="153" t="n">
        <v>210</v>
      </c>
      <c r="I1609" s="155" t="str">
        <v>SW</v>
      </c>
      <c r="J1609" s="153" t="n">
        <v>30</v>
      </c>
      <c r="K1609" s="155" t="str">
        <v>NE</v>
      </c>
      <c r="L1609" s="153" t="n">
        <v>12</v>
      </c>
      <c r="M1609" s="153" t="n">
        <f>IF(F1609="Accepted",L1609*1.150779448,"")</f>
        <v>13.809353376</v>
      </c>
      <c r="N1609" s="163"/>
      <c r="O1609" s="163"/>
      <c r="P1609" s="163" t="str">
        <f>IF(F1609&lt;&gt;"Accepted","",IF(AND(N1609="",O1609=""),"",MAX(N1609,O1609)*1.150779448))</f>
      </c>
      <c r="Q1609" s="175" t="str">
        <v>KEDW 141255Z 21012KT 80SM CLR 15/06 A2993 RMK AO2A SLP116 T01470057</v>
      </c>
    </row>
    <row r="1610" hidden="0">
      <c r="A1610" s="150" t="str">
        <v>2026-05-14 13:00 UTC</v>
      </c>
      <c r="B1610" s="155" t="str">
        <v>2026-05-14 13:55 UTC</v>
      </c>
      <c r="C1610" s="155" t="str">
        <v>2026-05-14 06:55 PDT</v>
      </c>
      <c r="D1610" s="155" t="str">
        <v>2026-05-14</v>
      </c>
      <c r="E1610" s="155" t="str">
        <v>May</v>
      </c>
      <c r="F1610" s="154" t="str">
        <v>Accepted</v>
      </c>
      <c r="G1610" s="155" t="str">
        <v>210</v>
      </c>
      <c r="H1610" s="153" t="n">
        <v>210</v>
      </c>
      <c r="I1610" s="155" t="str">
        <v>SW</v>
      </c>
      <c r="J1610" s="153" t="n">
        <v>30</v>
      </c>
      <c r="K1610" s="155" t="str">
        <v>NE</v>
      </c>
      <c r="L1610" s="153" t="n">
        <v>12</v>
      </c>
      <c r="M1610" s="153" t="n">
        <f>IF(F1610="Accepted",L1610*1.150779448,"")</f>
        <v>13.809353376</v>
      </c>
      <c r="N1610" s="163"/>
      <c r="O1610" s="163"/>
      <c r="P1610" s="163" t="str">
        <f>IF(F1610&lt;&gt;"Accepted","",IF(AND(N1610="",O1610=""),"",MAX(N1610,O1610)*1.150779448))</f>
      </c>
      <c r="Q1610" s="175" t="str">
        <v>KEDW 141355Z 21012KT 70SM CLR 16/06 A2994 RMK AO2A SLP121 T01570061</v>
      </c>
    </row>
    <row r="1611" hidden="0">
      <c r="A1611" s="150" t="str">
        <v>2026-05-14 14:00 UTC</v>
      </c>
      <c r="B1611" s="155" t="str">
        <v>2026-05-14 14:55 UTC</v>
      </c>
      <c r="C1611" s="155" t="str">
        <v>2026-05-14 07:55 PDT</v>
      </c>
      <c r="D1611" s="155" t="str">
        <v>2026-05-14</v>
      </c>
      <c r="E1611" s="155" t="str">
        <v>May</v>
      </c>
      <c r="F1611" s="154" t="str">
        <v>Accepted</v>
      </c>
      <c r="G1611" s="155" t="str">
        <v>230</v>
      </c>
      <c r="H1611" s="153" t="n">
        <v>230</v>
      </c>
      <c r="I1611" s="155" t="str">
        <v>SW</v>
      </c>
      <c r="J1611" s="153" t="n">
        <v>50</v>
      </c>
      <c r="K1611" s="155" t="str">
        <v>NE</v>
      </c>
      <c r="L1611" s="153" t="n">
        <v>10</v>
      </c>
      <c r="M1611" s="153" t="n">
        <f>IF(F1611="Accepted",L1611*1.150779448,"")</f>
        <v>11.50779448</v>
      </c>
      <c r="N1611" s="163"/>
      <c r="O1611" s="163"/>
      <c r="P1611" s="163" t="str">
        <f>IF(F1611&lt;&gt;"Accepted","",IF(AND(N1611="",O1611=""),"",MAX(N1611,O1611)*1.150779448))</f>
      </c>
      <c r="Q1611" s="175" t="str">
        <v>KEDW 141455Z 23010KT 70SM FEW250 19/05 A2995 RMK AO2A SLP124 T01900054 52010</v>
      </c>
    </row>
    <row r="1612" hidden="0">
      <c r="A1612" s="150" t="str">
        <v>2026-05-14 15:00 UTC</v>
      </c>
      <c r="B1612" s="155" t="str">
        <v>2026-05-14 15:55 UTC</v>
      </c>
      <c r="C1612" s="155" t="str">
        <v>2026-05-14 08:55 PDT</v>
      </c>
      <c r="D1612" s="155" t="str">
        <v>2026-05-14</v>
      </c>
      <c r="E1612" s="155" t="str">
        <v>May</v>
      </c>
      <c r="F1612" s="154" t="str">
        <v>Accepted</v>
      </c>
      <c r="G1612" s="155" t="str">
        <v>210</v>
      </c>
      <c r="H1612" s="153" t="n">
        <v>210</v>
      </c>
      <c r="I1612" s="155" t="str">
        <v>SW</v>
      </c>
      <c r="J1612" s="153" t="n">
        <v>30</v>
      </c>
      <c r="K1612" s="155" t="str">
        <v>NE</v>
      </c>
      <c r="L1612" s="153" t="n">
        <v>6</v>
      </c>
      <c r="M1612" s="153" t="n">
        <f>IF(F1612="Accepted",L1612*1.150779448,"")</f>
        <v>6.904676688</v>
      </c>
      <c r="N1612" s="163"/>
      <c r="O1612" s="163"/>
      <c r="P1612" s="163" t="str">
        <f>IF(F1612&lt;&gt;"Accepted","",IF(AND(N1612="",O1612=""),"",MAX(N1612,O1612)*1.150779448))</f>
      </c>
      <c r="Q1612" s="175" t="str">
        <v>KEDW 141555Z 21006KT 70SM CLR 22/04 A2996 RMK AO2A SLP126 T02240044</v>
      </c>
    </row>
    <row r="1613" hidden="0">
      <c r="A1613" s="150" t="str">
        <v>2026-05-14 16:00 UTC</v>
      </c>
      <c r="B1613" s="155" t="str">
        <v>2026-05-14 16:55 UTC</v>
      </c>
      <c r="C1613" s="155" t="str">
        <v>2026-05-14 09:55 PDT</v>
      </c>
      <c r="D1613" s="155" t="str">
        <v>2026-05-14</v>
      </c>
      <c r="E1613" s="155" t="str">
        <v>May</v>
      </c>
      <c r="F1613" s="154" t="str">
        <v>Accepted</v>
      </c>
      <c r="G1613" s="155" t="str">
        <v>160</v>
      </c>
      <c r="H1613" s="153" t="n">
        <v>160</v>
      </c>
      <c r="I1613" s="155" t="str">
        <v>S</v>
      </c>
      <c r="J1613" s="153" t="n">
        <v>340</v>
      </c>
      <c r="K1613" s="155" t="str">
        <v>N</v>
      </c>
      <c r="L1613" s="153" t="n">
        <v>4</v>
      </c>
      <c r="M1613" s="153" t="n">
        <f>IF(F1613="Accepted",L1613*1.150779448,"")</f>
        <v>4.603117792</v>
      </c>
      <c r="N1613" s="163"/>
      <c r="O1613" s="163"/>
      <c r="P1613" s="163" t="str">
        <f>IF(F1613&lt;&gt;"Accepted","",IF(AND(N1613="",O1613=""),"",MAX(N1613,O1613)*1.150779448))</f>
      </c>
      <c r="Q1613" s="175" t="str">
        <v>KEDW 141655Z 16004KT 70SM CLR 26/02 A2996 RMK AO2A SLP125 T02550016</v>
      </c>
    </row>
    <row r="1614" hidden="0">
      <c r="A1614" s="150" t="str">
        <v>2026-05-14 17:00 UTC</v>
      </c>
      <c r="B1614" s="155" t="str">
        <v>2026-05-14 17:55 UTC</v>
      </c>
      <c r="C1614" s="155" t="str">
        <v>2026-05-14 10:55 PDT</v>
      </c>
      <c r="D1614" s="155" t="str">
        <v>2026-05-14</v>
      </c>
      <c r="E1614" s="155" t="str">
        <v>May</v>
      </c>
      <c r="F1614" s="154" t="str">
        <v>Accepted</v>
      </c>
      <c r="G1614" s="155" t="str">
        <v>180</v>
      </c>
      <c r="H1614" s="153" t="n">
        <v>180</v>
      </c>
      <c r="I1614" s="155" t="str">
        <v>S</v>
      </c>
      <c r="J1614" s="153" t="n">
        <v>0</v>
      </c>
      <c r="K1614" s="155" t="str">
        <v>N</v>
      </c>
      <c r="L1614" s="153" t="n">
        <v>7</v>
      </c>
      <c r="M1614" s="153" t="n">
        <f>IF(F1614="Accepted",L1614*1.150779448,"")</f>
        <v>8.055456136</v>
      </c>
      <c r="N1614" s="163"/>
      <c r="O1614" s="163"/>
      <c r="P1614" s="163" t="str">
        <f>IF(F1614&lt;&gt;"Accepted","",IF(AND(N1614="",O1614=""),"",MAX(N1614,O1614)*1.150779448))</f>
      </c>
      <c r="Q1614" s="175" t="str">
        <v>KEDW 141755Z 18007KT 70SM CLR 28/M00 A2995 RMK AO2A SLP120 T02761005 10276 20147 58001</v>
      </c>
    </row>
    <row r="1615" hidden="0">
      <c r="A1615" s="150" t="str">
        <v>2026-05-14 18:00 UTC</v>
      </c>
      <c r="B1615" s="155" t="str">
        <v>2026-05-14 18:55 UTC</v>
      </c>
      <c r="C1615" s="155" t="str">
        <v>2026-05-14 11:55 PDT</v>
      </c>
      <c r="D1615" s="155" t="str">
        <v>2026-05-14</v>
      </c>
      <c r="E1615" s="155" t="str">
        <v>May</v>
      </c>
      <c r="F1615" s="154" t="str">
        <v>Accepted</v>
      </c>
      <c r="G1615" s="155" t="str">
        <v>060</v>
      </c>
      <c r="H1615" s="153" t="n">
        <v>60</v>
      </c>
      <c r="I1615" s="155" t="str">
        <v>NE</v>
      </c>
      <c r="J1615" s="153" t="n">
        <v>240</v>
      </c>
      <c r="K1615" s="155" t="str">
        <v>SW</v>
      </c>
      <c r="L1615" s="153" t="n">
        <v>5</v>
      </c>
      <c r="M1615" s="153" t="n">
        <f>IF(F1615="Accepted",L1615*1.150779448,"")</f>
        <v>5.75389724</v>
      </c>
      <c r="N1615" s="163"/>
      <c r="O1615" s="163"/>
      <c r="P1615" s="163" t="str">
        <f>IF(F1615&lt;&gt;"Accepted","",IF(AND(N1615="",O1615=""),"",MAX(N1615,O1615)*1.150779448))</f>
      </c>
      <c r="Q1615" s="175" t="str">
        <v>KEDW 141855Z 06005KT 60SM CLR 29/M02 A2994 RMK AO2A SLP117 T02891023</v>
      </c>
    </row>
    <row r="1616" hidden="0">
      <c r="A1616" s="150" t="str">
        <v>2026-05-14 19:00 UTC</v>
      </c>
      <c r="B1616" s="155" t="str">
        <v>2026-05-14 19:55 UTC</v>
      </c>
      <c r="C1616" s="155" t="str">
        <v>2026-05-14 12:55 PDT</v>
      </c>
      <c r="D1616" s="155" t="str">
        <v>2026-05-14</v>
      </c>
      <c r="E1616" s="155" t="str">
        <v>May</v>
      </c>
      <c r="F1616" s="154" t="str">
        <v>Accepted</v>
      </c>
      <c r="G1616" s="155" t="str">
        <v>000</v>
      </c>
      <c r="H1616" s="153" t="n">
        <v>0</v>
      </c>
      <c r="I1616" s="155" t="str">
        <v>Calm</v>
      </c>
      <c r="J1616" s="153" t="n">
        <v>180</v>
      </c>
      <c r="K1616" s="155" t="str">
        <v>Calm</v>
      </c>
      <c r="L1616" s="153" t="n">
        <v>0</v>
      </c>
      <c r="M1616" s="153" t="n">
        <f>IF(F1616="Accepted",L1616*1.150779448,"")</f>
        <v>0</v>
      </c>
      <c r="N1616" s="163"/>
      <c r="O1616" s="163"/>
      <c r="P1616" s="163" t="str">
        <f>IF(F1616&lt;&gt;"Accepted","",IF(AND(N1616="",O1616=""),"",MAX(N1616,O1616)*1.150779448))</f>
      </c>
      <c r="Q1616" s="175" t="str">
        <v>KEDW 141955Z 00000KT 60SM CLR 30/M03 A2993 RMK AO2A SLP114 T02991026</v>
      </c>
    </row>
    <row r="1617" hidden="0">
      <c r="A1617" s="150" t="str">
        <v>2026-05-14 20:00 UTC</v>
      </c>
      <c r="B1617" s="155" t="str">
        <v>2026-05-14 20:55 UTC</v>
      </c>
      <c r="C1617" s="155" t="str">
        <v>2026-05-14 13:55 PDT</v>
      </c>
      <c r="D1617" s="155" t="str">
        <v>2026-05-14</v>
      </c>
      <c r="E1617" s="155" t="str">
        <v>May</v>
      </c>
      <c r="F1617" s="154" t="str">
        <v>Accepted</v>
      </c>
      <c r="G1617" s="155" t="str">
        <v>000</v>
      </c>
      <c r="H1617" s="153" t="n">
        <v>0</v>
      </c>
      <c r="I1617" s="155" t="str">
        <v>Calm</v>
      </c>
      <c r="J1617" s="153" t="n">
        <v>180</v>
      </c>
      <c r="K1617" s="155" t="str">
        <v>Calm</v>
      </c>
      <c r="L1617" s="153" t="n">
        <v>0</v>
      </c>
      <c r="M1617" s="153" t="n">
        <f>IF(F1617="Accepted",L1617*1.150779448,"")</f>
        <v>0</v>
      </c>
      <c r="N1617" s="163"/>
      <c r="O1617" s="163"/>
      <c r="P1617" s="163" t="str">
        <f>IF(F1617&lt;&gt;"Accepted","",IF(AND(N1617="",O1617=""),"",MAX(N1617,O1617)*1.150779448))</f>
      </c>
      <c r="Q1617" s="175" t="str">
        <v>KEDW 142055Z 00000KT 80SM CLR 32/M04 A2991 RMK AO2A SLP106 T03171037 57013</v>
      </c>
    </row>
    <row r="1618" hidden="0">
      <c r="A1618" s="150" t="str">
        <v>2026-05-14 21:00 UTC</v>
      </c>
      <c r="B1618" s="155" t="str">
        <v>2026-05-14 21:55 UTC</v>
      </c>
      <c r="C1618" s="155" t="str">
        <v>2026-05-14 14:55 PDT</v>
      </c>
      <c r="D1618" s="155" t="str">
        <v>2026-05-14</v>
      </c>
      <c r="E1618" s="155" t="str">
        <v>May</v>
      </c>
      <c r="F1618" s="154" t="str">
        <v>Accepted</v>
      </c>
      <c r="G1618" s="155" t="str">
        <v>310</v>
      </c>
      <c r="H1618" s="153" t="n">
        <v>310</v>
      </c>
      <c r="I1618" s="155" t="str">
        <v>NW</v>
      </c>
      <c r="J1618" s="153" t="n">
        <v>130</v>
      </c>
      <c r="K1618" s="155" t="str">
        <v>SE</v>
      </c>
      <c r="L1618" s="153" t="n">
        <v>3</v>
      </c>
      <c r="M1618" s="153" t="n">
        <f>IF(F1618="Accepted",L1618*1.150779448,"")</f>
        <v>3.452338344</v>
      </c>
      <c r="N1618" s="163"/>
      <c r="O1618" s="163"/>
      <c r="P1618" s="163" t="str">
        <f>IF(F1618&lt;&gt;"Accepted","",IF(AND(N1618="",O1618=""),"",MAX(N1618,O1618)*1.150779448))</f>
      </c>
      <c r="Q1618" s="175" t="str">
        <v>KEDW 142155Z 31003KT 60SM CLR 32/M05 A2988 RMK AO2A SLP095 T03201049</v>
      </c>
    </row>
    <row r="1619" hidden="0">
      <c r="A1619" s="150" t="str">
        <v>2026-05-14 22:00 UTC</v>
      </c>
      <c r="B1619" s="155" t="str">
        <v>2026-05-14 22:55 UTC</v>
      </c>
      <c r="C1619" s="155" t="str">
        <v>2026-05-14 15:55 PDT</v>
      </c>
      <c r="D1619" s="155" t="str">
        <v>2026-05-14</v>
      </c>
      <c r="E1619" s="155" t="str">
        <v>May</v>
      </c>
      <c r="F1619" s="154" t="str">
        <v>Accepted</v>
      </c>
      <c r="G1619" s="155" t="str">
        <v>280</v>
      </c>
      <c r="H1619" s="153" t="n">
        <v>280</v>
      </c>
      <c r="I1619" s="155" t="str">
        <v>W</v>
      </c>
      <c r="J1619" s="153" t="n">
        <v>100</v>
      </c>
      <c r="K1619" s="155" t="str">
        <v>E</v>
      </c>
      <c r="L1619" s="153" t="n">
        <v>3</v>
      </c>
      <c r="M1619" s="153" t="n">
        <f>IF(F1619="Accepted",L1619*1.150779448,"")</f>
        <v>3.452338344</v>
      </c>
      <c r="N1619" s="163"/>
      <c r="O1619" s="163"/>
      <c r="P1619" s="163" t="str">
        <f>IF(F1619&lt;&gt;"Accepted","",IF(AND(N1619="",O1619=""),"",MAX(N1619,O1619)*1.150779448))</f>
      </c>
      <c r="Q1619" s="175" t="str">
        <v>KEDW 142255Z 28003KT 60SM CLR 33/M08 A2986 RMK AO2A SLP088 T03261077</v>
      </c>
    </row>
    <row r="1620" hidden="0">
      <c r="A1620" s="150" t="str">
        <v>2026-05-14 23:00 UTC</v>
      </c>
      <c r="B1620" s="155" t="str">
        <v>2026-05-14 23:55 UTC</v>
      </c>
      <c r="C1620" s="155" t="str">
        <v>2026-05-14 16:55 PDT</v>
      </c>
      <c r="D1620" s="155" t="str">
        <v>2026-05-14</v>
      </c>
      <c r="E1620" s="155" t="str">
        <v>May</v>
      </c>
      <c r="F1620" s="154" t="str">
        <v>Accepted</v>
      </c>
      <c r="G1620" s="155" t="str">
        <v>230</v>
      </c>
      <c r="H1620" s="153" t="n">
        <v>230</v>
      </c>
      <c r="I1620" s="155" t="str">
        <v>SW</v>
      </c>
      <c r="J1620" s="153" t="n">
        <v>50</v>
      </c>
      <c r="K1620" s="155" t="str">
        <v>NE</v>
      </c>
      <c r="L1620" s="153" t="n">
        <v>20</v>
      </c>
      <c r="M1620" s="153" t="n">
        <f>IF(F1620="Accepted",L1620*1.150779448,"")</f>
        <v>23.01558896</v>
      </c>
      <c r="N1620" s="163"/>
      <c r="O1620" s="153" t="n">
        <v>28</v>
      </c>
      <c r="P1620" s="153" t="n">
        <f>IF(F1620&lt;&gt;"Accepted","",IF(AND(N1620="",O1620=""),"",MAX(N1620,O1620)*1.150779448))</f>
        <v>32.221824544</v>
      </c>
      <c r="Q1620" s="175" t="str">
        <v>KEDW 142355Z 23020KT 40SM CLR 32/05 A2985 RMK AO2A PK WND 25028/21 SLP086 T03220049 10339 20276 57020</v>
      </c>
    </row>
    <row r="1621" hidden="0">
      <c r="A1621" s="150" t="str">
        <v>2026-05-15 00:00 UTC</v>
      </c>
      <c r="B1621" s="155" t="str">
        <v>2026-05-15 00:55 UTC</v>
      </c>
      <c r="C1621" s="155" t="str">
        <v>2026-05-14 17:55 PDT</v>
      </c>
      <c r="D1621" s="155" t="str">
        <v>2026-05-14</v>
      </c>
      <c r="E1621" s="155" t="str">
        <v>May</v>
      </c>
      <c r="F1621" s="154" t="str">
        <v>Accepted</v>
      </c>
      <c r="G1621" s="155" t="str">
        <v>240</v>
      </c>
      <c r="H1621" s="153" t="n">
        <v>240</v>
      </c>
      <c r="I1621" s="155" t="str">
        <v>SW</v>
      </c>
      <c r="J1621" s="153" t="n">
        <v>60</v>
      </c>
      <c r="K1621" s="155" t="str">
        <v>NE</v>
      </c>
      <c r="L1621" s="153" t="n">
        <v>22</v>
      </c>
      <c r="M1621" s="153" t="n">
        <f>IF(F1621="Accepted",L1621*1.150779448,"")</f>
        <v>25.317147856</v>
      </c>
      <c r="N1621" s="153" t="n">
        <v>26</v>
      </c>
      <c r="O1621" s="153" t="n">
        <v>29</v>
      </c>
      <c r="P1621" s="153" t="n">
        <f>IF(F1621&lt;&gt;"Accepted","",IF(AND(N1621="",O1621=""),"",MAX(N1621,O1621)*1.150779448))</f>
        <v>33.372603992</v>
      </c>
      <c r="Q1621" s="175" t="str">
        <v>KEDW 150055Z 24022G26KT 60SM CLR 30/03 A2985 RMK AO2A PK WND 24029/44 SLP088 T03040034</v>
      </c>
    </row>
    <row r="1622" hidden="0">
      <c r="A1622" s="150" t="str">
        <v>2026-05-15 01:00 UTC</v>
      </c>
      <c r="B1622" s="155" t="str">
        <v>2026-05-15 01:55 UTC</v>
      </c>
      <c r="C1622" s="155" t="str">
        <v>2026-05-14 18:55 PDT</v>
      </c>
      <c r="D1622" s="155" t="str">
        <v>2026-05-14</v>
      </c>
      <c r="E1622" s="155" t="str">
        <v>May</v>
      </c>
      <c r="F1622" s="154" t="str">
        <v>Accepted</v>
      </c>
      <c r="G1622" s="155" t="str">
        <v>280</v>
      </c>
      <c r="H1622" s="153" t="n">
        <v>280</v>
      </c>
      <c r="I1622" s="155" t="str">
        <v>W</v>
      </c>
      <c r="J1622" s="153" t="n">
        <v>100</v>
      </c>
      <c r="K1622" s="155" t="str">
        <v>E</v>
      </c>
      <c r="L1622" s="153" t="n">
        <v>17</v>
      </c>
      <c r="M1622" s="153" t="n">
        <f>IF(F1622="Accepted",L1622*1.150779448,"")</f>
        <v>19.563250616</v>
      </c>
      <c r="N1622" s="153" t="n">
        <v>23</v>
      </c>
      <c r="O1622" s="153" t="n">
        <v>28</v>
      </c>
      <c r="P1622" s="153" t="n">
        <f>IF(F1622&lt;&gt;"Accepted","",IF(AND(N1622="",O1622=""),"",MAX(N1622,O1622)*1.150779448))</f>
        <v>32.221824544</v>
      </c>
      <c r="Q1622" s="175" t="str">
        <v>KEDW 150155Z 28017G23KT 50SM CLR 28/04 A2986 RMK AO2A PK WND 22028/09 SLP092 T02820044</v>
      </c>
    </row>
    <row r="1623" hidden="0">
      <c r="A1623" s="150" t="str">
        <v>2026-05-15 02:00 UTC</v>
      </c>
      <c r="B1623" s="155" t="str">
        <v>2026-05-15 02:55 UTC</v>
      </c>
      <c r="C1623" s="155" t="str">
        <v>2026-05-14 19:55 PDT</v>
      </c>
      <c r="D1623" s="155" t="str">
        <v>2026-05-14</v>
      </c>
      <c r="E1623" s="155" t="str">
        <v>May</v>
      </c>
      <c r="F1623" s="154" t="str">
        <v>Accepted</v>
      </c>
      <c r="G1623" s="155" t="str">
        <v>280</v>
      </c>
      <c r="H1623" s="153" t="n">
        <v>280</v>
      </c>
      <c r="I1623" s="155" t="str">
        <v>W</v>
      </c>
      <c r="J1623" s="153" t="n">
        <v>100</v>
      </c>
      <c r="K1623" s="155" t="str">
        <v>E</v>
      </c>
      <c r="L1623" s="153" t="n">
        <v>17</v>
      </c>
      <c r="M1623" s="153" t="n">
        <f>IF(F1623="Accepted",L1623*1.150779448,"")</f>
        <v>19.563250616</v>
      </c>
      <c r="N1623" s="153" t="n">
        <v>22</v>
      </c>
      <c r="O1623" s="153" t="n">
        <v>26</v>
      </c>
      <c r="P1623" s="153" t="n">
        <f>IF(F1623&lt;&gt;"Accepted","",IF(AND(N1623="",O1623=""),"",MAX(N1623,O1623)*1.150779448))</f>
        <v>29.920265648</v>
      </c>
      <c r="Q1623" s="175" t="str">
        <v>KEDW 150255Z 28017G22KT 40SM CLR 25/06 A2988 RMK AO2A PK WND 27026/19 SLP099 T02510058 53008 $</v>
      </c>
    </row>
    <row r="1624" hidden="0">
      <c r="A1624" s="150" t="str">
        <v>2026-05-15 03:00 UTC</v>
      </c>
      <c r="B1624" s="155" t="str">
        <v>2026-05-15 03:55 UTC</v>
      </c>
      <c r="C1624" s="155" t="str">
        <v>2026-05-14 20:55 PDT</v>
      </c>
      <c r="D1624" s="155" t="str">
        <v>2026-05-14</v>
      </c>
      <c r="E1624" s="155" t="str">
        <v>May</v>
      </c>
      <c r="F1624" s="154" t="str">
        <v>Accepted</v>
      </c>
      <c r="G1624" s="155" t="str">
        <v>250</v>
      </c>
      <c r="H1624" s="153" t="n">
        <v>250</v>
      </c>
      <c r="I1624" s="155" t="str">
        <v>W</v>
      </c>
      <c r="J1624" s="153" t="n">
        <v>70</v>
      </c>
      <c r="K1624" s="155" t="str">
        <v>E</v>
      </c>
      <c r="L1624" s="153" t="n">
        <v>13</v>
      </c>
      <c r="M1624" s="153" t="n">
        <f>IF(F1624="Accepted",L1624*1.150779448,"")</f>
        <v>14.960132824</v>
      </c>
      <c r="N1624" s="163"/>
      <c r="O1624" s="163"/>
      <c r="P1624" s="163" t="str">
        <f>IF(F1624&lt;&gt;"Accepted","",IF(AND(N1624="",O1624=""),"",MAX(N1624,O1624)*1.150779448))</f>
      </c>
      <c r="Q1624" s="175" t="str">
        <v>KEDW 150355Z 25013KT 40SM CLR 24/06 A2989 RMK AO2A SLP101 T02350058</v>
      </c>
    </row>
    <row r="1625" hidden="0">
      <c r="A1625" s="150" t="str">
        <v>2026-05-15 04:00 UTC</v>
      </c>
      <c r="B1625" s="155" t="str">
        <v>2026-05-15 04:55 UTC</v>
      </c>
      <c r="C1625" s="155" t="str">
        <v>2026-05-14 21:55 PDT</v>
      </c>
      <c r="D1625" s="155" t="str">
        <v>2026-05-14</v>
      </c>
      <c r="E1625" s="155" t="str">
        <v>May</v>
      </c>
      <c r="F1625" s="154" t="str">
        <v>Accepted</v>
      </c>
      <c r="G1625" s="155" t="str">
        <v>230</v>
      </c>
      <c r="H1625" s="153" t="n">
        <v>230</v>
      </c>
      <c r="I1625" s="155" t="str">
        <v>SW</v>
      </c>
      <c r="J1625" s="153" t="n">
        <v>50</v>
      </c>
      <c r="K1625" s="155" t="str">
        <v>NE</v>
      </c>
      <c r="L1625" s="153" t="n">
        <v>9</v>
      </c>
      <c r="M1625" s="153" t="n">
        <f>IF(F1625="Accepted",L1625*1.150779448,"")</f>
        <v>10.357015032</v>
      </c>
      <c r="N1625" s="163"/>
      <c r="O1625" s="163"/>
      <c r="P1625" s="163" t="str">
        <f>IF(F1625&lt;&gt;"Accepted","",IF(AND(N1625="",O1625=""),"",MAX(N1625,O1625)*1.150779448))</f>
      </c>
      <c r="Q1625" s="175" t="str">
        <v>KEDW 150455Z AUTO 23009KT 10SM CLR 23/05 A2991 RMK AO2 SLP107 T02250054 $</v>
      </c>
    </row>
    <row r="1626" hidden="0">
      <c r="A1626" s="150" t="str">
        <v>2026-05-15 05:00 UTC</v>
      </c>
      <c r="B1626" s="155" t="str">
        <v>2026-05-15 05:55 UTC</v>
      </c>
      <c r="C1626" s="155" t="str">
        <v>2026-05-14 22:55 PDT</v>
      </c>
      <c r="D1626" s="155" t="str">
        <v>2026-05-14</v>
      </c>
      <c r="E1626" s="155" t="str">
        <v>May</v>
      </c>
      <c r="F1626" s="154" t="str">
        <v>Accepted</v>
      </c>
      <c r="G1626" s="155" t="str">
        <v>220</v>
      </c>
      <c r="H1626" s="153" t="n">
        <v>220</v>
      </c>
      <c r="I1626" s="155" t="str">
        <v>SW</v>
      </c>
      <c r="J1626" s="153" t="n">
        <v>40</v>
      </c>
      <c r="K1626" s="155" t="str">
        <v>NE</v>
      </c>
      <c r="L1626" s="153" t="n">
        <v>13</v>
      </c>
      <c r="M1626" s="153" t="n">
        <f>IF(F1626="Accepted",L1626*1.150779448,"")</f>
        <v>14.960132824</v>
      </c>
      <c r="N1626" s="163"/>
      <c r="O1626" s="163"/>
      <c r="P1626" s="163" t="str">
        <f>IF(F1626&lt;&gt;"Accepted","",IF(AND(N1626="",O1626=""),"",MAX(N1626,O1626)*1.150779448))</f>
      </c>
      <c r="Q1626" s="175" t="str">
        <v>KEDW 150555Z AUTO 22013KT 10SM CLR 21/04 A2991 RMK AO2 SLP107 T02140036 10321 20213 51009 $</v>
      </c>
    </row>
    <row r="1627" hidden="0">
      <c r="A1627" s="150" t="str">
        <v>2026-05-15 06:00 UTC</v>
      </c>
      <c r="B1627" s="155" t="str">
        <v>2026-05-15 06:55 UTC</v>
      </c>
      <c r="C1627" s="155" t="str">
        <v>2026-05-14 23:55 PDT</v>
      </c>
      <c r="D1627" s="155" t="str">
        <v>2026-05-14</v>
      </c>
      <c r="E1627" s="155" t="str">
        <v>May</v>
      </c>
      <c r="F1627" s="154" t="str">
        <v>Accepted</v>
      </c>
      <c r="G1627" s="155" t="str">
        <v>220</v>
      </c>
      <c r="H1627" s="153" t="n">
        <v>220</v>
      </c>
      <c r="I1627" s="155" t="str">
        <v>SW</v>
      </c>
      <c r="J1627" s="153" t="n">
        <v>40</v>
      </c>
      <c r="K1627" s="155" t="str">
        <v>NE</v>
      </c>
      <c r="L1627" s="153" t="n">
        <v>11</v>
      </c>
      <c r="M1627" s="153" t="n">
        <f>IF(F1627="Accepted",L1627*1.150779448,"")</f>
        <v>12.658573928</v>
      </c>
      <c r="N1627" s="163"/>
      <c r="O1627" s="163"/>
      <c r="P1627" s="163" t="str">
        <f>IF(F1627&lt;&gt;"Accepted","",IF(AND(N1627="",O1627=""),"",MAX(N1627,O1627)*1.150779448))</f>
      </c>
      <c r="Q1627" s="175" t="str">
        <v>KEDW 150655Z AUTO 22011KT 10SM CLR 20/01 A2990 RMK AO2 SLP102 T02030007 $</v>
      </c>
    </row>
    <row r="1628" hidden="0">
      <c r="A1628" s="150" t="str">
        <v>2026-05-15 07:00 UTC</v>
      </c>
      <c r="B1628" s="155" t="str">
        <v>2026-05-15 07:55 UTC</v>
      </c>
      <c r="C1628" s="155" t="str">
        <v>2026-05-15 00:55 PDT</v>
      </c>
      <c r="D1628" s="155" t="str">
        <v>2026-05-15</v>
      </c>
      <c r="E1628" s="155" t="str">
        <v>May</v>
      </c>
      <c r="F1628" s="154" t="str">
        <v>Accepted</v>
      </c>
      <c r="G1628" s="155" t="str">
        <v>220</v>
      </c>
      <c r="H1628" s="153" t="n">
        <v>220</v>
      </c>
      <c r="I1628" s="155" t="str">
        <v>SW</v>
      </c>
      <c r="J1628" s="153" t="n">
        <v>40</v>
      </c>
      <c r="K1628" s="155" t="str">
        <v>NE</v>
      </c>
      <c r="L1628" s="153" t="n">
        <v>12</v>
      </c>
      <c r="M1628" s="153" t="n">
        <f>IF(F1628="Accepted",L1628*1.150779448,"")</f>
        <v>13.809353376</v>
      </c>
      <c r="N1628" s="163"/>
      <c r="O1628" s="163"/>
      <c r="P1628" s="163" t="str">
        <f>IF(F1628&lt;&gt;"Accepted","",IF(AND(N1628="",O1628=""),"",MAX(N1628,O1628)*1.150779448))</f>
      </c>
      <c r="Q1628" s="175" t="str">
        <v>KEDW 150755Z AUTO 22012KT 10SM CLR 20/M00 A2989 RMK AO2 SLP099 T02021005 403390147 $</v>
      </c>
    </row>
    <row r="1629" hidden="0">
      <c r="A1629" s="150" t="str">
        <v>2026-05-15 08:00 UTC</v>
      </c>
      <c r="B1629" s="155" t="str">
        <v>2026-05-15 08:55 UTC</v>
      </c>
      <c r="C1629" s="155" t="str">
        <v>2026-05-15 01:55 PDT</v>
      </c>
      <c r="D1629" s="155" t="str">
        <v>2026-05-15</v>
      </c>
      <c r="E1629" s="155" t="str">
        <v>May</v>
      </c>
      <c r="F1629" s="154" t="str">
        <v>Accepted</v>
      </c>
      <c r="G1629" s="155" t="str">
        <v>220</v>
      </c>
      <c r="H1629" s="153" t="n">
        <v>220</v>
      </c>
      <c r="I1629" s="155" t="str">
        <v>SW</v>
      </c>
      <c r="J1629" s="153" t="n">
        <v>40</v>
      </c>
      <c r="K1629" s="155" t="str">
        <v>NE</v>
      </c>
      <c r="L1629" s="153" t="n">
        <v>12</v>
      </c>
      <c r="M1629" s="153" t="n">
        <f>IF(F1629="Accepted",L1629*1.150779448,"")</f>
        <v>13.809353376</v>
      </c>
      <c r="N1629" s="163"/>
      <c r="O1629" s="163"/>
      <c r="P1629" s="163" t="str">
        <f>IF(F1629&lt;&gt;"Accepted","",IF(AND(N1629="",O1629=""),"",MAX(N1629,O1629)*1.150779448))</f>
      </c>
      <c r="Q1629" s="175" t="str">
        <v>KEDW 150855Z AUTO 22012KT 10SM CLR 21/M00 A2988 RMK AO2 SLP094 T02121002 58009 $</v>
      </c>
    </row>
    <row r="1630" hidden="0">
      <c r="A1630" s="150" t="str">
        <v>2026-05-15 09:00 UTC</v>
      </c>
      <c r="B1630" s="155" t="str">
        <v>2026-05-15 09:55 UTC</v>
      </c>
      <c r="C1630" s="155" t="str">
        <v>2026-05-15 02:55 PDT</v>
      </c>
      <c r="D1630" s="155" t="str">
        <v>2026-05-15</v>
      </c>
      <c r="E1630" s="155" t="str">
        <v>May</v>
      </c>
      <c r="F1630" s="154" t="str">
        <v>Accepted</v>
      </c>
      <c r="G1630" s="155" t="str">
        <v>200</v>
      </c>
      <c r="H1630" s="153" t="n">
        <v>200</v>
      </c>
      <c r="I1630" s="155" t="str">
        <v>S</v>
      </c>
      <c r="J1630" s="153" t="n">
        <v>20</v>
      </c>
      <c r="K1630" s="155" t="str">
        <v>N</v>
      </c>
      <c r="L1630" s="153" t="n">
        <v>11</v>
      </c>
      <c r="M1630" s="153" t="n">
        <f>IF(F1630="Accepted",L1630*1.150779448,"")</f>
        <v>12.658573928</v>
      </c>
      <c r="N1630" s="163"/>
      <c r="O1630" s="163"/>
      <c r="P1630" s="163" t="str">
        <f>IF(F1630&lt;&gt;"Accepted","",IF(AND(N1630="",O1630=""),"",MAX(N1630,O1630)*1.150779448))</f>
      </c>
      <c r="Q1630" s="175" t="str">
        <v>KEDW 150955Z AUTO 20011KT 10SM CLR 17/02 A2987 RMK AO2 SLP092 T01720024 $</v>
      </c>
    </row>
    <row r="1631" hidden="0">
      <c r="A1631" s="150" t="str">
        <v>2026-05-15 10:00 UTC</v>
      </c>
      <c r="B1631" s="155" t="str">
        <v>2026-05-15 10:55 UTC</v>
      </c>
      <c r="C1631" s="155" t="str">
        <v>2026-05-15 03:55 PDT</v>
      </c>
      <c r="D1631" s="155" t="str">
        <v>2026-05-15</v>
      </c>
      <c r="E1631" s="155" t="str">
        <v>May</v>
      </c>
      <c r="F1631" s="154" t="str">
        <v>Accepted</v>
      </c>
      <c r="G1631" s="155" t="str">
        <v>200</v>
      </c>
      <c r="H1631" s="153" t="n">
        <v>200</v>
      </c>
      <c r="I1631" s="155" t="str">
        <v>S</v>
      </c>
      <c r="J1631" s="153" t="n">
        <v>20</v>
      </c>
      <c r="K1631" s="155" t="str">
        <v>N</v>
      </c>
      <c r="L1631" s="153" t="n">
        <v>12</v>
      </c>
      <c r="M1631" s="153" t="n">
        <f>IF(F1631="Accepted",L1631*1.150779448,"")</f>
        <v>13.809353376</v>
      </c>
      <c r="N1631" s="163"/>
      <c r="O1631" s="163"/>
      <c r="P1631" s="163" t="str">
        <f>IF(F1631&lt;&gt;"Accepted","",IF(AND(N1631="",O1631=""),"",MAX(N1631,O1631)*1.150779448))</f>
      </c>
      <c r="Q1631" s="175" t="str">
        <v>KEDW 151055Z AUTO 20012KT 10SM CLR 18/02 A2986 RMK AO2 SLP088 T01810020 $</v>
      </c>
    </row>
    <row r="1632" hidden="0">
      <c r="A1632" s="150" t="str">
        <v>2026-05-15 11:00 UTC</v>
      </c>
      <c r="B1632" s="155" t="str">
        <v>2026-05-15 11:55 UTC</v>
      </c>
      <c r="C1632" s="155" t="str">
        <v>2026-05-15 04:55 PDT</v>
      </c>
      <c r="D1632" s="155" t="str">
        <v>2026-05-15</v>
      </c>
      <c r="E1632" s="155" t="str">
        <v>May</v>
      </c>
      <c r="F1632" s="154" t="str">
        <v>Accepted</v>
      </c>
      <c r="G1632" s="155" t="str">
        <v>210</v>
      </c>
      <c r="H1632" s="153" t="n">
        <v>210</v>
      </c>
      <c r="I1632" s="155" t="str">
        <v>SW</v>
      </c>
      <c r="J1632" s="153" t="n">
        <v>30</v>
      </c>
      <c r="K1632" s="155" t="str">
        <v>NE</v>
      </c>
      <c r="L1632" s="153" t="n">
        <v>12</v>
      </c>
      <c r="M1632" s="153" t="n">
        <f>IF(F1632="Accepted",L1632*1.150779448,"")</f>
        <v>13.809353376</v>
      </c>
      <c r="N1632" s="163"/>
      <c r="O1632" s="163"/>
      <c r="P1632" s="163" t="str">
        <f>IF(F1632&lt;&gt;"Accepted","",IF(AND(N1632="",O1632=""),"",MAX(N1632,O1632)*1.150779448))</f>
      </c>
      <c r="Q1632" s="175" t="str">
        <v>KEDW 151155Z AUTO 21012KT 10SM CLR 17/04 A2986 RMK AO2 SLP088 T01680035 10223 20167 57006 $</v>
      </c>
    </row>
    <row r="1633" hidden="0">
      <c r="A1633" s="150" t="str">
        <v>2026-05-15 12:00 UTC</v>
      </c>
      <c r="B1633" s="155" t="str">
        <v>2026-05-15 12:55 UTC</v>
      </c>
      <c r="C1633" s="155" t="str">
        <v>2026-05-15 05:55 PDT</v>
      </c>
      <c r="D1633" s="155" t="str">
        <v>2026-05-15</v>
      </c>
      <c r="E1633" s="155" t="str">
        <v>May</v>
      </c>
      <c r="F1633" s="154" t="str">
        <v>Accepted</v>
      </c>
      <c r="G1633" s="155" t="str">
        <v>200</v>
      </c>
      <c r="H1633" s="153" t="n">
        <v>200</v>
      </c>
      <c r="I1633" s="155" t="str">
        <v>S</v>
      </c>
      <c r="J1633" s="153" t="n">
        <v>20</v>
      </c>
      <c r="K1633" s="155" t="str">
        <v>N</v>
      </c>
      <c r="L1633" s="153" t="n">
        <v>11</v>
      </c>
      <c r="M1633" s="153" t="n">
        <f>IF(F1633="Accepted",L1633*1.150779448,"")</f>
        <v>12.658573928</v>
      </c>
      <c r="N1633" s="153" t="n">
        <v>16</v>
      </c>
      <c r="O1633" s="163"/>
      <c r="P1633" s="153" t="n">
        <f>IF(F1633&lt;&gt;"Accepted","",IF(AND(N1633="",O1633=""),"",MAX(N1633,O1633)*1.150779448))</f>
        <v>18.412471168</v>
      </c>
      <c r="Q1633" s="175" t="str">
        <v>KEDW 151255Z 20011G16KT 90SM CLR 17/05 A2986 RMK AO2A SLP090 T01690046</v>
      </c>
    </row>
    <row r="1634" hidden="0">
      <c r="A1634" s="150" t="str">
        <v>2026-05-15 13:00 UTC</v>
      </c>
      <c r="B1634" s="155" t="str">
        <v>2026-05-15 13:55 UTC</v>
      </c>
      <c r="C1634" s="155" t="str">
        <v>2026-05-15 06:55 PDT</v>
      </c>
      <c r="D1634" s="155" t="str">
        <v>2026-05-15</v>
      </c>
      <c r="E1634" s="155" t="str">
        <v>May</v>
      </c>
      <c r="F1634" s="154" t="str">
        <v>Accepted</v>
      </c>
      <c r="G1634" s="155" t="str">
        <v>210</v>
      </c>
      <c r="H1634" s="153" t="n">
        <v>210</v>
      </c>
      <c r="I1634" s="155" t="str">
        <v>SW</v>
      </c>
      <c r="J1634" s="153" t="n">
        <v>30</v>
      </c>
      <c r="K1634" s="155" t="str">
        <v>NE</v>
      </c>
      <c r="L1634" s="153" t="n">
        <v>10</v>
      </c>
      <c r="M1634" s="153" t="n">
        <f>IF(F1634="Accepted",L1634*1.150779448,"")</f>
        <v>11.50779448</v>
      </c>
      <c r="N1634" s="153" t="n">
        <v>16</v>
      </c>
      <c r="O1634" s="163"/>
      <c r="P1634" s="153" t="n">
        <f>IF(F1634&lt;&gt;"Accepted","",IF(AND(N1634="",O1634=""),"",MAX(N1634,O1634)*1.150779448))</f>
        <v>18.412471168</v>
      </c>
      <c r="Q1634" s="175" t="str">
        <v>KEDW 151355Z 21010G16KT 90SM CLR 19/04 A2987 RMK AO2A SLP093 T01920041</v>
      </c>
    </row>
    <row r="1635" hidden="0">
      <c r="A1635" s="150" t="str">
        <v>2026-05-15 14:00 UTC</v>
      </c>
      <c r="B1635" s="155" t="str">
        <v>2026-05-15 14:55 UTC</v>
      </c>
      <c r="C1635" s="155" t="str">
        <v>2026-05-15 07:55 PDT</v>
      </c>
      <c r="D1635" s="155" t="str">
        <v>2026-05-15</v>
      </c>
      <c r="E1635" s="155" t="str">
        <v>May</v>
      </c>
      <c r="F1635" s="154" t="str">
        <v>Accepted</v>
      </c>
      <c r="G1635" s="155" t="str">
        <v>210</v>
      </c>
      <c r="H1635" s="153" t="n">
        <v>210</v>
      </c>
      <c r="I1635" s="155" t="str">
        <v>SW</v>
      </c>
      <c r="J1635" s="153" t="n">
        <v>30</v>
      </c>
      <c r="K1635" s="155" t="str">
        <v>NE</v>
      </c>
      <c r="L1635" s="153" t="n">
        <v>9</v>
      </c>
      <c r="M1635" s="153" t="n">
        <f>IF(F1635="Accepted",L1635*1.150779448,"")</f>
        <v>10.357015032</v>
      </c>
      <c r="N1635" s="153" t="n">
        <v>15</v>
      </c>
      <c r="O1635" s="163"/>
      <c r="P1635" s="153" t="n">
        <f>IF(F1635&lt;&gt;"Accepted","",IF(AND(N1635="",O1635=""),"",MAX(N1635,O1635)*1.150779448))</f>
        <v>17.261691719999998</v>
      </c>
      <c r="Q1635" s="175" t="str">
        <v>KEDW 151455Z 21009G15KT 80SM CLR 22/04 A2988 RMK AO2A SLP096 T02210037 52006</v>
      </c>
    </row>
    <row r="1636" hidden="0">
      <c r="A1636" s="150" t="str">
        <v>2026-05-15 15:00 UTC</v>
      </c>
      <c r="B1636" s="155" t="str">
        <v>2026-05-15 15:55 UTC</v>
      </c>
      <c r="C1636" s="155" t="str">
        <v>2026-05-15 08:55 PDT</v>
      </c>
      <c r="D1636" s="155" t="str">
        <v>2026-05-15</v>
      </c>
      <c r="E1636" s="155" t="str">
        <v>May</v>
      </c>
      <c r="F1636" s="154" t="str">
        <v>Accepted</v>
      </c>
      <c r="G1636" s="155" t="str">
        <v>210</v>
      </c>
      <c r="H1636" s="153" t="n">
        <v>210</v>
      </c>
      <c r="I1636" s="155" t="str">
        <v>SW</v>
      </c>
      <c r="J1636" s="153" t="n">
        <v>30</v>
      </c>
      <c r="K1636" s="155" t="str">
        <v>NE</v>
      </c>
      <c r="L1636" s="153" t="n">
        <v>11</v>
      </c>
      <c r="M1636" s="153" t="n">
        <f>IF(F1636="Accepted",L1636*1.150779448,"")</f>
        <v>12.658573928</v>
      </c>
      <c r="N1636" s="153" t="n">
        <v>16</v>
      </c>
      <c r="O1636" s="163"/>
      <c r="P1636" s="153" t="n">
        <f>IF(F1636&lt;&gt;"Accepted","",IF(AND(N1636="",O1636=""),"",MAX(N1636,O1636)*1.150779448))</f>
        <v>18.412471168</v>
      </c>
      <c r="Q1636" s="175" t="str">
        <v>KEDW 151555Z 21011G16KT 80SM CLR 26/02 A2989 RMK AO2A SLP099 T02570024</v>
      </c>
    </row>
    <row r="1637" hidden="0">
      <c r="A1637" s="150" t="str">
        <v>2026-05-15 16:00 UTC</v>
      </c>
      <c r="B1637" s="155" t="str">
        <v>2026-05-15 16:55 UTC</v>
      </c>
      <c r="C1637" s="155" t="str">
        <v>2026-05-15 09:55 PDT</v>
      </c>
      <c r="D1637" s="155" t="str">
        <v>2026-05-15</v>
      </c>
      <c r="E1637" s="155" t="str">
        <v>May</v>
      </c>
      <c r="F1637" s="154" t="str">
        <v>Accepted</v>
      </c>
      <c r="G1637" s="155" t="str">
        <v>240</v>
      </c>
      <c r="H1637" s="153" t="n">
        <v>240</v>
      </c>
      <c r="I1637" s="155" t="str">
        <v>SW</v>
      </c>
      <c r="J1637" s="153" t="n">
        <v>60</v>
      </c>
      <c r="K1637" s="155" t="str">
        <v>NE</v>
      </c>
      <c r="L1637" s="153" t="n">
        <v>11</v>
      </c>
      <c r="M1637" s="153" t="n">
        <f>IF(F1637="Accepted",L1637*1.150779448,"")</f>
        <v>12.658573928</v>
      </c>
      <c r="N1637" s="163"/>
      <c r="O1637" s="163"/>
      <c r="P1637" s="163" t="str">
        <f>IF(F1637&lt;&gt;"Accepted","",IF(AND(N1637="",O1637=""),"",MAX(N1637,O1637)*1.150779448))</f>
      </c>
      <c r="Q1637" s="175" t="str">
        <v>KEDW 151655Z 24011KT 80SM CLR 28/02 A2987 RMK AO2A SLP092 T02800022</v>
      </c>
    </row>
    <row r="1638" hidden="0">
      <c r="A1638" s="150" t="str">
        <v>2026-05-15 17:00 UTC</v>
      </c>
      <c r="B1638" s="155" t="str">
        <v>2026-05-15 17:55 UTC</v>
      </c>
      <c r="C1638" s="155" t="str">
        <v>2026-05-15 10:55 PDT</v>
      </c>
      <c r="D1638" s="155" t="str">
        <v>2026-05-15</v>
      </c>
      <c r="E1638" s="155" t="str">
        <v>May</v>
      </c>
      <c r="F1638" s="154" t="str">
        <v>Accepted</v>
      </c>
      <c r="G1638" s="155" t="str">
        <v>240</v>
      </c>
      <c r="H1638" s="153" t="n">
        <v>240</v>
      </c>
      <c r="I1638" s="155" t="str">
        <v>SW</v>
      </c>
      <c r="J1638" s="153" t="n">
        <v>60</v>
      </c>
      <c r="K1638" s="155" t="str">
        <v>NE</v>
      </c>
      <c r="L1638" s="153" t="n">
        <v>12</v>
      </c>
      <c r="M1638" s="153" t="n">
        <f>IF(F1638="Accepted",L1638*1.150779448,"")</f>
        <v>13.809353376</v>
      </c>
      <c r="N1638" s="153" t="n">
        <v>20</v>
      </c>
      <c r="O1638" s="163"/>
      <c r="P1638" s="153" t="n">
        <f>IF(F1638&lt;&gt;"Accepted","",IF(AND(N1638="",O1638=""),"",MAX(N1638,O1638)*1.150779448))</f>
        <v>23.01558896</v>
      </c>
      <c r="Q1638" s="175" t="str">
        <v>KEDW 151755Z 24012G20KT 70SM CLR 30/01 A2986 RMK AO2A SLP087 T02990013 10299 20166 58004</v>
      </c>
    </row>
    <row r="1639" hidden="0">
      <c r="A1639" s="150" t="str">
        <v>2026-05-15 18:00 UTC</v>
      </c>
      <c r="B1639" s="155" t="str">
        <v>2026-05-15 18:55 UTC</v>
      </c>
      <c r="C1639" s="155" t="str">
        <v>2026-05-15 11:55 PDT</v>
      </c>
      <c r="D1639" s="155" t="str">
        <v>2026-05-15</v>
      </c>
      <c r="E1639" s="155" t="str">
        <v>May</v>
      </c>
      <c r="F1639" s="154" t="str">
        <v>Accepted</v>
      </c>
      <c r="G1639" s="155" t="str">
        <v>240</v>
      </c>
      <c r="H1639" s="153" t="n">
        <v>240</v>
      </c>
      <c r="I1639" s="155" t="str">
        <v>SW</v>
      </c>
      <c r="J1639" s="153" t="n">
        <v>60</v>
      </c>
      <c r="K1639" s="155" t="str">
        <v>NE</v>
      </c>
      <c r="L1639" s="153" t="n">
        <v>12</v>
      </c>
      <c r="M1639" s="153" t="n">
        <f>IF(F1639="Accepted",L1639*1.150779448,"")</f>
        <v>13.809353376</v>
      </c>
      <c r="N1639" s="163"/>
      <c r="O1639" s="153" t="n">
        <v>27</v>
      </c>
      <c r="P1639" s="153" t="n">
        <f>IF(F1639&lt;&gt;"Accepted","",IF(AND(N1639="",O1639=""),"",MAX(N1639,O1639)*1.150779448))</f>
        <v>31.071045096</v>
      </c>
      <c r="Q1639" s="175" t="str">
        <v>KEDW 151855Z 24012KT 80SM CLR 31/M00 A2986 RMK AO2A PK WND 27027/14 SLP087 T03131004</v>
      </c>
    </row>
    <row r="1640" hidden="0">
      <c r="A1640" s="150" t="str">
        <v>2026-05-15 19:00 UTC</v>
      </c>
      <c r="B1640" s="155" t="str">
        <v>2026-05-15 19:55 UTC</v>
      </c>
      <c r="C1640" s="155" t="str">
        <v>2026-05-15 12:55 PDT</v>
      </c>
      <c r="D1640" s="155" t="str">
        <v>2026-05-15</v>
      </c>
      <c r="E1640" s="155" t="str">
        <v>May</v>
      </c>
      <c r="F1640" s="154" t="str">
        <v>Accepted</v>
      </c>
      <c r="G1640" s="155" t="str">
        <v>260</v>
      </c>
      <c r="H1640" s="153" t="n">
        <v>260</v>
      </c>
      <c r="I1640" s="155" t="str">
        <v>W</v>
      </c>
      <c r="J1640" s="153" t="n">
        <v>80</v>
      </c>
      <c r="K1640" s="155" t="str">
        <v>E</v>
      </c>
      <c r="L1640" s="153" t="n">
        <v>15</v>
      </c>
      <c r="M1640" s="153" t="n">
        <f>IF(F1640="Accepted",L1640*1.150779448,"")</f>
        <v>17.261691719999998</v>
      </c>
      <c r="N1640" s="153" t="n">
        <v>22</v>
      </c>
      <c r="O1640" s="163"/>
      <c r="P1640" s="153" t="n">
        <f>IF(F1640&lt;&gt;"Accepted","",IF(AND(N1640="",O1640=""),"",MAX(N1640,O1640)*1.150779448))</f>
        <v>25.317147856</v>
      </c>
      <c r="Q1640" s="175" t="str">
        <v>KEDW 151955Z 26015G22KT 80SM CLR 32/M02 A2984 RMK AO2A SLP080 T03231019</v>
      </c>
    </row>
    <row r="1641" hidden="0">
      <c r="A1641" s="150" t="str">
        <v>2026-05-15 20:00 UTC</v>
      </c>
      <c r="B1641" s="155" t="str">
        <v>2026-05-15 20:55 UTC</v>
      </c>
      <c r="C1641" s="155" t="str">
        <v>2026-05-15 13:55 PDT</v>
      </c>
      <c r="D1641" s="155" t="str">
        <v>2026-05-15</v>
      </c>
      <c r="E1641" s="155" t="str">
        <v>May</v>
      </c>
      <c r="F1641" s="154" t="str">
        <v>Accepted</v>
      </c>
      <c r="G1641" s="155" t="str">
        <v>270</v>
      </c>
      <c r="H1641" s="153" t="n">
        <v>270</v>
      </c>
      <c r="I1641" s="155" t="str">
        <v>W</v>
      </c>
      <c r="J1641" s="153" t="n">
        <v>90</v>
      </c>
      <c r="K1641" s="155" t="str">
        <v>E</v>
      </c>
      <c r="L1641" s="153" t="n">
        <v>16</v>
      </c>
      <c r="M1641" s="153" t="n">
        <f>IF(F1641="Accepted",L1641*1.150779448,"")</f>
        <v>18.412471168</v>
      </c>
      <c r="N1641" s="153" t="n">
        <v>22</v>
      </c>
      <c r="O1641" s="163"/>
      <c r="P1641" s="153" t="n">
        <f>IF(F1641&lt;&gt;"Accepted","",IF(AND(N1641="",O1641=""),"",MAX(N1641,O1641)*1.150779448))</f>
        <v>25.317147856</v>
      </c>
      <c r="Q1641" s="175" t="str">
        <v>KEDW 152055Z 27016G22KT 80SM CLR 33/M05 A2983 RMK AO2A SLP076 T03331054 57011</v>
      </c>
    </row>
    <row r="1642" hidden="0">
      <c r="A1642" s="150" t="str">
        <v>2026-05-15 21:00 UTC</v>
      </c>
      <c r="B1642" s="155" t="str">
        <v>2026-05-15 21:55 UTC</v>
      </c>
      <c r="C1642" s="155" t="str">
        <v>2026-05-15 14:55 PDT</v>
      </c>
      <c r="D1642" s="155" t="str">
        <v>2026-05-15</v>
      </c>
      <c r="E1642" s="155" t="str">
        <v>May</v>
      </c>
      <c r="F1642" s="154" t="str">
        <v>Accepted</v>
      </c>
      <c r="G1642" s="155" t="str">
        <v>280</v>
      </c>
      <c r="H1642" s="153" t="n">
        <v>280</v>
      </c>
      <c r="I1642" s="155" t="str">
        <v>W</v>
      </c>
      <c r="J1642" s="153" t="n">
        <v>100</v>
      </c>
      <c r="K1642" s="155" t="str">
        <v>E</v>
      </c>
      <c r="L1642" s="153" t="n">
        <v>15</v>
      </c>
      <c r="M1642" s="153" t="n">
        <f>IF(F1642="Accepted",L1642*1.150779448,"")</f>
        <v>17.261691719999998</v>
      </c>
      <c r="N1642" s="153" t="n">
        <v>21</v>
      </c>
      <c r="O1642" s="163"/>
      <c r="P1642" s="153" t="n">
        <f>IF(F1642&lt;&gt;"Accepted","",IF(AND(N1642="",O1642=""),"",MAX(N1642,O1642)*1.150779448))</f>
        <v>24.166368408</v>
      </c>
      <c r="Q1642" s="175" t="str">
        <v>KEDW 152155Z 28015G21KT 40SM CLR 33/M04 A2981 RMK AO2A SLP071 T03281043</v>
      </c>
    </row>
    <row r="1643" hidden="0">
      <c r="A1643" s="150" t="str">
        <v>2026-05-15 22:00 UTC</v>
      </c>
      <c r="B1643" s="155" t="str">
        <v>2026-05-15 22:55 UTC</v>
      </c>
      <c r="C1643" s="155" t="str">
        <v>2026-05-15 15:55 PDT</v>
      </c>
      <c r="D1643" s="155" t="str">
        <v>2026-05-15</v>
      </c>
      <c r="E1643" s="155" t="str">
        <v>May</v>
      </c>
      <c r="F1643" s="154" t="str">
        <v>Accepted</v>
      </c>
      <c r="G1643" s="155" t="str">
        <v>290</v>
      </c>
      <c r="H1643" s="153" t="n">
        <v>290</v>
      </c>
      <c r="I1643" s="155" t="str">
        <v>W</v>
      </c>
      <c r="J1643" s="153" t="n">
        <v>110</v>
      </c>
      <c r="K1643" s="155" t="str">
        <v>E</v>
      </c>
      <c r="L1643" s="153" t="n">
        <v>21</v>
      </c>
      <c r="M1643" s="153" t="n">
        <f>IF(F1643="Accepted",L1643*1.150779448,"")</f>
        <v>24.166368408</v>
      </c>
      <c r="N1643" s="153" t="n">
        <v>26</v>
      </c>
      <c r="O1643" s="153" t="n">
        <v>28</v>
      </c>
      <c r="P1643" s="153" t="n">
        <f>IF(F1643&lt;&gt;"Accepted","",IF(AND(N1643="",O1643=""),"",MAX(N1643,O1643)*1.150779448))</f>
        <v>32.221824544</v>
      </c>
      <c r="Q1643" s="175" t="str">
        <v>KEDW 152255Z 29021G26KT 40SM CLR 32/M02 A2980 RMK AO2A PK WND 29028/49 SLP068 T03221020</v>
      </c>
    </row>
    <row r="1644" hidden="0">
      <c r="A1644" s="150" t="str">
        <v>2026-05-15 23:00 UTC</v>
      </c>
      <c r="B1644" s="155" t="str">
        <v>2026-05-15 23:55 UTC</v>
      </c>
      <c r="C1644" s="155" t="str">
        <v>2026-05-15 16:55 PDT</v>
      </c>
      <c r="D1644" s="155" t="str">
        <v>2026-05-15</v>
      </c>
      <c r="E1644" s="155" t="str">
        <v>May</v>
      </c>
      <c r="F1644" s="154" t="str">
        <v>Accepted</v>
      </c>
      <c r="G1644" s="155" t="str">
        <v>280</v>
      </c>
      <c r="H1644" s="153" t="n">
        <v>280</v>
      </c>
      <c r="I1644" s="155" t="str">
        <v>W</v>
      </c>
      <c r="J1644" s="153" t="n">
        <v>100</v>
      </c>
      <c r="K1644" s="155" t="str">
        <v>E</v>
      </c>
      <c r="L1644" s="153" t="n">
        <v>22</v>
      </c>
      <c r="M1644" s="153" t="n">
        <f>IF(F1644="Accepted",L1644*1.150779448,"")</f>
        <v>25.317147856</v>
      </c>
      <c r="N1644" s="153" t="n">
        <v>28</v>
      </c>
      <c r="O1644" s="153" t="n">
        <v>31</v>
      </c>
      <c r="P1644" s="153" t="n">
        <f>IF(F1644&lt;&gt;"Accepted","",IF(AND(N1644="",O1644=""),"",MAX(N1644,O1644)*1.150779448))</f>
        <v>35.674162888</v>
      </c>
      <c r="Q1644" s="175" t="str">
        <v>KEDW 152355Z 28022G28KT 40SM CLR 31/M03 A2979 RMK AO2A PK WND 29031/47 SLP066 T03071032 10335 20300 57012</v>
      </c>
    </row>
    <row r="1645" hidden="0">
      <c r="A1645" s="150" t="str">
        <v>2026-05-16 00:00 UTC</v>
      </c>
      <c r="B1645" s="155" t="str">
        <v>2026-05-16 00:55 UTC</v>
      </c>
      <c r="C1645" s="155" t="str">
        <v>2026-05-15 17:55 PDT</v>
      </c>
      <c r="D1645" s="155" t="str">
        <v>2026-05-15</v>
      </c>
      <c r="E1645" s="155" t="str">
        <v>May</v>
      </c>
      <c r="F1645" s="154" t="str">
        <v>Accepted</v>
      </c>
      <c r="G1645" s="155" t="str">
        <v>290</v>
      </c>
      <c r="H1645" s="153" t="n">
        <v>290</v>
      </c>
      <c r="I1645" s="155" t="str">
        <v>W</v>
      </c>
      <c r="J1645" s="153" t="n">
        <v>110</v>
      </c>
      <c r="K1645" s="155" t="str">
        <v>E</v>
      </c>
      <c r="L1645" s="153" t="n">
        <v>21</v>
      </c>
      <c r="M1645" s="153" t="n">
        <f>IF(F1645="Accepted",L1645*1.150779448,"")</f>
        <v>24.166368408</v>
      </c>
      <c r="N1645" s="153" t="n">
        <v>29</v>
      </c>
      <c r="O1645" s="153" t="n">
        <v>31</v>
      </c>
      <c r="P1645" s="153" t="n">
        <f>IF(F1645&lt;&gt;"Accepted","",IF(AND(N1645="",O1645=""),"",MAX(N1645,O1645)*1.150779448))</f>
        <v>35.674162888</v>
      </c>
      <c r="Q1645" s="175" t="str">
        <v>KEDW 160055Z AUTO 29021G29KT 10SM CLR 30/M03 A2980 RMK AO2 PK WND 28031/40 SLP070 T02961028 $</v>
      </c>
    </row>
    <row r="1646" hidden="0">
      <c r="A1646" s="150" t="str">
        <v>2026-05-16 01:00 UTC</v>
      </c>
      <c r="B1646" s="155" t="str">
        <v>2026-05-16 01:55 UTC</v>
      </c>
      <c r="C1646" s="155" t="str">
        <v>2026-05-15 18:55 PDT</v>
      </c>
      <c r="D1646" s="155" t="str">
        <v>2026-05-15</v>
      </c>
      <c r="E1646" s="155" t="str">
        <v>May</v>
      </c>
      <c r="F1646" s="154" t="str">
        <v>Accepted</v>
      </c>
      <c r="G1646" s="155" t="str">
        <v>280</v>
      </c>
      <c r="H1646" s="153" t="n">
        <v>280</v>
      </c>
      <c r="I1646" s="155" t="str">
        <v>W</v>
      </c>
      <c r="J1646" s="153" t="n">
        <v>100</v>
      </c>
      <c r="K1646" s="155" t="str">
        <v>E</v>
      </c>
      <c r="L1646" s="153" t="n">
        <v>24</v>
      </c>
      <c r="M1646" s="153" t="n">
        <f>IF(F1646="Accepted",L1646*1.150779448,"")</f>
        <v>27.618706752</v>
      </c>
      <c r="N1646" s="153" t="n">
        <v>28</v>
      </c>
      <c r="O1646" s="153" t="n">
        <v>34</v>
      </c>
      <c r="P1646" s="153" t="n">
        <f>IF(F1646&lt;&gt;"Accepted","",IF(AND(N1646="",O1646=""),"",MAX(N1646,O1646)*1.150779448))</f>
        <v>39.126501232</v>
      </c>
      <c r="Q1646" s="175" t="str">
        <v>KEDW 160155Z 28024G28KT 40SM CLR 27/01 A2979 RMK AO2A PK WND 29034/34 SLP067 T02740010</v>
      </c>
    </row>
    <row r="1647" hidden="0">
      <c r="A1647" s="150" t="str">
        <v>2026-05-16 02:00 UTC</v>
      </c>
      <c r="B1647" s="155" t="str">
        <v>2026-05-16 02:55 UTC</v>
      </c>
      <c r="C1647" s="155" t="str">
        <v>2026-05-15 19:55 PDT</v>
      </c>
      <c r="D1647" s="155" t="str">
        <v>2026-05-15</v>
      </c>
      <c r="E1647" s="155" t="str">
        <v>May</v>
      </c>
      <c r="F1647" s="154" t="str">
        <v>Accepted</v>
      </c>
      <c r="G1647" s="155" t="str">
        <v>240</v>
      </c>
      <c r="H1647" s="153" t="n">
        <v>240</v>
      </c>
      <c r="I1647" s="155" t="str">
        <v>SW</v>
      </c>
      <c r="J1647" s="153" t="n">
        <v>60</v>
      </c>
      <c r="K1647" s="155" t="str">
        <v>NE</v>
      </c>
      <c r="L1647" s="153" t="n">
        <v>21</v>
      </c>
      <c r="M1647" s="153" t="n">
        <f>IF(F1647="Accepted",L1647*1.150779448,"")</f>
        <v>24.166368408</v>
      </c>
      <c r="N1647" s="153" t="n">
        <v>24</v>
      </c>
      <c r="O1647" s="153" t="n">
        <v>32</v>
      </c>
      <c r="P1647" s="153" t="n">
        <f>IF(F1647&lt;&gt;"Accepted","",IF(AND(N1647="",O1647=""),"",MAX(N1647,O1647)*1.150779448))</f>
        <v>36.824942336</v>
      </c>
      <c r="Q1647" s="175" t="str">
        <v>KEDW 160255Z 24021G24KT 40SM CLR 25/01 A2980 RMK AO2A PK WND 29032/02 SLP069 T02540008 50004</v>
      </c>
    </row>
    <row r="1648" hidden="0">
      <c r="A1648" s="150" t="str">
        <v>2026-05-16 03:00 UTC</v>
      </c>
      <c r="B1648" s="155" t="str">
        <v>2026-05-16 03:55 UTC</v>
      </c>
      <c r="C1648" s="155" t="str">
        <v>2026-05-15 20:55 PDT</v>
      </c>
      <c r="D1648" s="155" t="str">
        <v>2026-05-15</v>
      </c>
      <c r="E1648" s="155" t="str">
        <v>May</v>
      </c>
      <c r="F1648" s="154" t="str">
        <v>Accepted</v>
      </c>
      <c r="G1648" s="155" t="str">
        <v>240</v>
      </c>
      <c r="H1648" s="153" t="n">
        <v>240</v>
      </c>
      <c r="I1648" s="155" t="str">
        <v>SW</v>
      </c>
      <c r="J1648" s="153" t="n">
        <v>60</v>
      </c>
      <c r="K1648" s="155" t="str">
        <v>NE</v>
      </c>
      <c r="L1648" s="153" t="n">
        <v>18</v>
      </c>
      <c r="M1648" s="153" t="n">
        <f>IF(F1648="Accepted",L1648*1.150779448,"")</f>
        <v>20.714030064</v>
      </c>
      <c r="N1648" s="153" t="n">
        <v>20</v>
      </c>
      <c r="O1648" s="153" t="n">
        <v>30</v>
      </c>
      <c r="P1648" s="153" t="n">
        <f>IF(F1648&lt;&gt;"Accepted","",IF(AND(N1648="",O1648=""),"",MAX(N1648,O1648)*1.150779448))</f>
        <v>34.523383439999996</v>
      </c>
      <c r="Q1648" s="175" t="str">
        <v>KEDW 160355Z 24018G20KT 40SM CLR 24/M04 A2981 RMK AO2A PK WND 26030/24 SLP071 T02361037</v>
      </c>
    </row>
    <row r="1649" hidden="0">
      <c r="A1649" s="150" t="str">
        <v>2026-05-16 04:00 UTC</v>
      </c>
      <c r="B1649" s="155" t="str">
        <v>2026-05-16 04:55 UTC</v>
      </c>
      <c r="C1649" s="155" t="str">
        <v>2026-05-15 21:55 PDT</v>
      </c>
      <c r="D1649" s="155" t="str">
        <v>2026-05-15</v>
      </c>
      <c r="E1649" s="155" t="str">
        <v>May</v>
      </c>
      <c r="F1649" s="154" t="str">
        <v>Accepted</v>
      </c>
      <c r="G1649" s="155" t="str">
        <v>250</v>
      </c>
      <c r="H1649" s="153" t="n">
        <v>250</v>
      </c>
      <c r="I1649" s="155" t="str">
        <v>W</v>
      </c>
      <c r="J1649" s="153" t="n">
        <v>70</v>
      </c>
      <c r="K1649" s="155" t="str">
        <v>E</v>
      </c>
      <c r="L1649" s="153" t="n">
        <v>16</v>
      </c>
      <c r="M1649" s="153" t="n">
        <f>IF(F1649="Accepted",L1649*1.150779448,"")</f>
        <v>18.412471168</v>
      </c>
      <c r="N1649" s="153" t="n">
        <v>23</v>
      </c>
      <c r="O1649" s="153" t="n">
        <v>29</v>
      </c>
      <c r="P1649" s="153" t="n">
        <f>IF(F1649&lt;&gt;"Accepted","",IF(AND(N1649="",O1649=""),"",MAX(N1649,O1649)*1.150779448))</f>
        <v>33.372603992</v>
      </c>
      <c r="Q1649" s="175" t="str">
        <v>KEDW 160455Z 25016G23KT 40SM CLR 24/M14 A2983 RMK AO2A PK WND 26029/05 SLP077 T02391140</v>
      </c>
    </row>
    <row r="1650" hidden="0">
      <c r="A1650" s="150" t="str">
        <v>2026-05-16 05:00 UTC</v>
      </c>
      <c r="B1650" s="155" t="str">
        <v>2026-05-16 05:55 UTC</v>
      </c>
      <c r="C1650" s="155" t="str">
        <v>2026-05-15 22:55 PDT</v>
      </c>
      <c r="D1650" s="155" t="str">
        <v>2026-05-15</v>
      </c>
      <c r="E1650" s="155" t="str">
        <v>May</v>
      </c>
      <c r="F1650" s="154" t="str">
        <v>Accepted</v>
      </c>
      <c r="G1650" s="155" t="str">
        <v>210</v>
      </c>
      <c r="H1650" s="153" t="n">
        <v>210</v>
      </c>
      <c r="I1650" s="155" t="str">
        <v>SW</v>
      </c>
      <c r="J1650" s="153" t="n">
        <v>30</v>
      </c>
      <c r="K1650" s="155" t="str">
        <v>NE</v>
      </c>
      <c r="L1650" s="153" t="n">
        <v>9</v>
      </c>
      <c r="M1650" s="153" t="n">
        <f>IF(F1650="Accepted",L1650*1.150779448,"")</f>
        <v>10.357015032</v>
      </c>
      <c r="N1650" s="163"/>
      <c r="O1650" s="153" t="n">
        <v>27</v>
      </c>
      <c r="P1650" s="153" t="n">
        <f>IF(F1650&lt;&gt;"Accepted","",IF(AND(N1650="",O1650=""),"",MAX(N1650,O1650)*1.150779448))</f>
        <v>31.071045096</v>
      </c>
      <c r="Q1650" s="175" t="str">
        <v>KEDW 160555Z AUTO 21009KT 10SM CLR 20/02 A2984 RMK AO2 PK WND 27027/10 SLP082 T01970016 10309 20197 52010 $</v>
      </c>
    </row>
    <row r="1651" hidden="0">
      <c r="A1651" s="150" t="str">
        <v>2026-05-16 06:00 UTC</v>
      </c>
      <c r="B1651" s="155" t="str">
        <v>2026-05-16 06:55 UTC</v>
      </c>
      <c r="C1651" s="155" t="str">
        <v>2026-05-15 23:55 PDT</v>
      </c>
      <c r="D1651" s="155" t="str">
        <v>2026-05-15</v>
      </c>
      <c r="E1651" s="155" t="str">
        <v>May</v>
      </c>
      <c r="F1651" s="154" t="str">
        <v>Accepted</v>
      </c>
      <c r="G1651" s="155" t="str">
        <v>210</v>
      </c>
      <c r="H1651" s="153" t="n">
        <v>210</v>
      </c>
      <c r="I1651" s="155" t="str">
        <v>SW</v>
      </c>
      <c r="J1651" s="153" t="n">
        <v>30</v>
      </c>
      <c r="K1651" s="155" t="str">
        <v>NE</v>
      </c>
      <c r="L1651" s="153" t="n">
        <v>12</v>
      </c>
      <c r="M1651" s="153" t="n">
        <f>IF(F1651="Accepted",L1651*1.150779448,"")</f>
        <v>13.809353376</v>
      </c>
      <c r="N1651" s="153" t="n">
        <v>25</v>
      </c>
      <c r="O1651" s="153" t="n">
        <v>27</v>
      </c>
      <c r="P1651" s="153" t="n">
        <f>IF(F1651&lt;&gt;"Accepted","",IF(AND(N1651="",O1651=""),"",MAX(N1651,O1651)*1.150779448))</f>
        <v>31.071045096</v>
      </c>
      <c r="Q1651" s="175" t="str">
        <v>KEDW 160655Z AUTO 21012G25KT 10SM CLR 20/01 A2982 RMK AO2 PK WND 26027/54 SLP073 T02040013 $</v>
      </c>
    </row>
    <row r="1652" hidden="0">
      <c r="A1652" s="150" t="str">
        <v>2026-05-16 07:00 UTC</v>
      </c>
      <c r="B1652" s="155" t="str">
        <v>2026-05-16 07:55 UTC</v>
      </c>
      <c r="C1652" s="155" t="str">
        <v>2026-05-16 00:55 PDT</v>
      </c>
      <c r="D1652" s="155" t="str">
        <v>2026-05-16</v>
      </c>
      <c r="E1652" s="155" t="str">
        <v>May</v>
      </c>
      <c r="F1652" s="154" t="str">
        <v>Accepted</v>
      </c>
      <c r="G1652" s="155" t="str">
        <v>270</v>
      </c>
      <c r="H1652" s="153" t="n">
        <v>270</v>
      </c>
      <c r="I1652" s="155" t="str">
        <v>W</v>
      </c>
      <c r="J1652" s="153" t="n">
        <v>90</v>
      </c>
      <c r="K1652" s="155" t="str">
        <v>E</v>
      </c>
      <c r="L1652" s="153" t="n">
        <v>18</v>
      </c>
      <c r="M1652" s="153" t="n">
        <f>IF(F1652="Accepted",L1652*1.150779448,"")</f>
        <v>20.714030064</v>
      </c>
      <c r="N1652" s="153" t="n">
        <v>25</v>
      </c>
      <c r="O1652" s="153" t="n">
        <v>30</v>
      </c>
      <c r="P1652" s="153" t="n">
        <f>IF(F1652&lt;&gt;"Accepted","",IF(AND(N1652="",O1652=""),"",MAX(N1652,O1652)*1.150779448))</f>
        <v>34.523383439999996</v>
      </c>
      <c r="Q1652" s="175" t="str">
        <v>KEDW 160755Z AUTO 27018G25KT 10SM CLR 22/04 A2981 RMK AO2 PK WND 26030/21 SLP069 T02190035 403350166 $</v>
      </c>
    </row>
    <row r="1653" hidden="0">
      <c r="A1653" s="150" t="str">
        <v>2026-05-16 08:00 UTC</v>
      </c>
      <c r="B1653" s="155" t="str">
        <v>2026-05-16 08:55 UTC</v>
      </c>
      <c r="C1653" s="155" t="str">
        <v>2026-05-16 01:55 PDT</v>
      </c>
      <c r="D1653" s="155" t="str">
        <v>2026-05-16</v>
      </c>
      <c r="E1653" s="155" t="str">
        <v>May</v>
      </c>
      <c r="F1653" s="154" t="str">
        <v>Accepted</v>
      </c>
      <c r="G1653" s="155" t="str">
        <v>230</v>
      </c>
      <c r="H1653" s="153" t="n">
        <v>230</v>
      </c>
      <c r="I1653" s="155" t="str">
        <v>SW</v>
      </c>
      <c r="J1653" s="153" t="n">
        <v>50</v>
      </c>
      <c r="K1653" s="155" t="str">
        <v>NE</v>
      </c>
      <c r="L1653" s="153" t="n">
        <v>12</v>
      </c>
      <c r="M1653" s="153" t="n">
        <f>IF(F1653="Accepted",L1653*1.150779448,"")</f>
        <v>13.809353376</v>
      </c>
      <c r="N1653" s="163"/>
      <c r="O1653" s="153" t="n">
        <v>29</v>
      </c>
      <c r="P1653" s="153" t="n">
        <f>IF(F1653&lt;&gt;"Accepted","",IF(AND(N1653="",O1653=""),"",MAX(N1653,O1653)*1.150779448))</f>
        <v>33.372603992</v>
      </c>
      <c r="Q1653" s="175" t="str">
        <v>KEDW 160855Z AUTO 23012KT 10SM CLR 18/05 A2981 RMK AO2 PK WND 27029/09 SLP070 T01830052 55008 $</v>
      </c>
    </row>
    <row r="1654" hidden="0">
      <c r="A1654" s="150" t="str">
        <v>2026-05-16 09:00 UTC</v>
      </c>
      <c r="B1654" s="155" t="str">
        <v>2026-05-16 09:55 UTC</v>
      </c>
      <c r="C1654" s="155" t="str">
        <v>2026-05-16 02:55 PDT</v>
      </c>
      <c r="D1654" s="155" t="str">
        <v>2026-05-16</v>
      </c>
      <c r="E1654" s="155" t="str">
        <v>May</v>
      </c>
      <c r="F1654" s="154" t="str">
        <v>Accepted</v>
      </c>
      <c r="G1654" s="155" t="str">
        <v>210</v>
      </c>
      <c r="H1654" s="153" t="n">
        <v>210</v>
      </c>
      <c r="I1654" s="155" t="str">
        <v>SW</v>
      </c>
      <c r="J1654" s="153" t="n">
        <v>30</v>
      </c>
      <c r="K1654" s="155" t="str">
        <v>NE</v>
      </c>
      <c r="L1654" s="153" t="n">
        <v>12</v>
      </c>
      <c r="M1654" s="153" t="n">
        <f>IF(F1654="Accepted",L1654*1.150779448,"")</f>
        <v>13.809353376</v>
      </c>
      <c r="N1654" s="163"/>
      <c r="O1654" s="153" t="n">
        <v>28</v>
      </c>
      <c r="P1654" s="153" t="n">
        <f>IF(F1654&lt;&gt;"Accepted","",IF(AND(N1654="",O1654=""),"",MAX(N1654,O1654)*1.150779448))</f>
        <v>32.221824544</v>
      </c>
      <c r="Q1654" s="175" t="str">
        <v>KEDW 160955Z AUTO 21012KT 10SM CLR 17/05 A2980 RMK AO2 PK WND 26028/24 SLP068 T01730046 $</v>
      </c>
    </row>
    <row r="1655" hidden="0">
      <c r="A1655" s="150" t="str">
        <v>2026-05-16 10:00 UTC</v>
      </c>
      <c r="B1655" s="155" t="str">
        <v>2026-05-16 10:55 UTC</v>
      </c>
      <c r="C1655" s="155" t="str">
        <v>2026-05-16 03:55 PDT</v>
      </c>
      <c r="D1655" s="155" t="str">
        <v>2026-05-16</v>
      </c>
      <c r="E1655" s="155" t="str">
        <v>May</v>
      </c>
      <c r="F1655" s="154" t="str">
        <v>Accepted</v>
      </c>
      <c r="G1655" s="155" t="str">
        <v>190</v>
      </c>
      <c r="H1655" s="153" t="n">
        <v>190</v>
      </c>
      <c r="I1655" s="155" t="str">
        <v>S</v>
      </c>
      <c r="J1655" s="153" t="n">
        <v>10</v>
      </c>
      <c r="K1655" s="155" t="str">
        <v>N</v>
      </c>
      <c r="L1655" s="153" t="n">
        <v>13</v>
      </c>
      <c r="M1655" s="153" t="n">
        <f>IF(F1655="Accepted",L1655*1.150779448,"")</f>
        <v>14.960132824</v>
      </c>
      <c r="N1655" s="163"/>
      <c r="O1655" s="153" t="n">
        <v>26</v>
      </c>
      <c r="P1655" s="153" t="n">
        <f>IF(F1655&lt;&gt;"Accepted","",IF(AND(N1655="",O1655=""),"",MAX(N1655,O1655)*1.150779448))</f>
        <v>29.920265648</v>
      </c>
      <c r="Q1655" s="175" t="str">
        <v>KEDW 161055Z AUTO 19013KT 10SM CLR 16/06 A2980 RMK AO2 PK WND 27026/31 SLP069 T01630056 $</v>
      </c>
    </row>
    <row r="1656" hidden="0">
      <c r="A1656" s="150" t="str">
        <v>2026-05-16 11:00 UTC</v>
      </c>
      <c r="B1656" s="155" t="str">
        <v>2026-05-16 11:55 UTC</v>
      </c>
      <c r="C1656" s="155" t="str">
        <v>2026-05-16 04:55 PDT</v>
      </c>
      <c r="D1656" s="155" t="str">
        <v>2026-05-16</v>
      </c>
      <c r="E1656" s="155" t="str">
        <v>May</v>
      </c>
      <c r="F1656" s="154" t="str">
        <v>Accepted</v>
      </c>
      <c r="G1656" s="155" t="str">
        <v>210</v>
      </c>
      <c r="H1656" s="153" t="n">
        <v>210</v>
      </c>
      <c r="I1656" s="155" t="str">
        <v>SW</v>
      </c>
      <c r="J1656" s="153" t="n">
        <v>30</v>
      </c>
      <c r="K1656" s="155" t="str">
        <v>NE</v>
      </c>
      <c r="L1656" s="153" t="n">
        <v>9</v>
      </c>
      <c r="M1656" s="153" t="n">
        <f>IF(F1656="Accepted",L1656*1.150779448,"")</f>
        <v>10.357015032</v>
      </c>
      <c r="N1656" s="163"/>
      <c r="O1656" s="153" t="n">
        <v>26</v>
      </c>
      <c r="P1656" s="153" t="n">
        <f>IF(F1656&lt;&gt;"Accepted","",IF(AND(N1656="",O1656=""),"",MAX(N1656,O1656)*1.150779448))</f>
        <v>29.920265648</v>
      </c>
      <c r="Q1656" s="175" t="str">
        <v>KEDW 161155Z AUTO 21009KT 10SM CLR 17/03 A2979 RMK AO2 PK WND 25026/18 SLP066 T01730028 10223 20162 57005 $</v>
      </c>
    </row>
    <row r="1657" hidden="0">
      <c r="A1657" s="150" t="str">
        <v>2026-05-16 12:00 UTC</v>
      </c>
      <c r="B1657" s="155" t="str">
        <v>2026-05-16 12:55 UTC</v>
      </c>
      <c r="C1657" s="155" t="str">
        <v>2026-05-16 05:55 PDT</v>
      </c>
      <c r="D1657" s="155" t="str">
        <v>2026-05-16</v>
      </c>
      <c r="E1657" s="155" t="str">
        <v>May</v>
      </c>
      <c r="F1657" s="154" t="str">
        <v>Accepted</v>
      </c>
      <c r="G1657" s="155" t="str">
        <v>220</v>
      </c>
      <c r="H1657" s="153" t="n">
        <v>220</v>
      </c>
      <c r="I1657" s="155" t="str">
        <v>SW</v>
      </c>
      <c r="J1657" s="153" t="n">
        <v>40</v>
      </c>
      <c r="K1657" s="155" t="str">
        <v>NE</v>
      </c>
      <c r="L1657" s="153" t="n">
        <v>8</v>
      </c>
      <c r="M1657" s="153" t="n">
        <f>IF(F1657="Accepted",L1657*1.150779448,"")</f>
        <v>9.206235584</v>
      </c>
      <c r="N1657" s="163"/>
      <c r="O1657" s="163"/>
      <c r="P1657" s="163" t="str">
        <f>IF(F1657&lt;&gt;"Accepted","",IF(AND(N1657="",O1657=""),"",MAX(N1657,O1657)*1.150779448))</f>
      </c>
      <c r="Q1657" s="175" t="str">
        <v>KEDW 161255Z AUTO 22008KT 10SM CLR 16/04 A2980 RMK AO2 SLP070 T01550042 $</v>
      </c>
    </row>
    <row r="1658" hidden="0">
      <c r="A1658" s="150" t="str">
        <v>2026-05-16 13:00 UTC</v>
      </c>
      <c r="B1658" s="155" t="str">
        <v>2026-05-16 13:55 UTC</v>
      </c>
      <c r="C1658" s="155" t="str">
        <v>2026-05-16 06:55 PDT</v>
      </c>
      <c r="D1658" s="155" t="str">
        <v>2026-05-16</v>
      </c>
      <c r="E1658" s="155" t="str">
        <v>May</v>
      </c>
      <c r="F1658" s="154" t="str">
        <v>Accepted</v>
      </c>
      <c r="G1658" s="155" t="str">
        <v>250</v>
      </c>
      <c r="H1658" s="153" t="n">
        <v>250</v>
      </c>
      <c r="I1658" s="155" t="str">
        <v>W</v>
      </c>
      <c r="J1658" s="153" t="n">
        <v>70</v>
      </c>
      <c r="K1658" s="155" t="str">
        <v>E</v>
      </c>
      <c r="L1658" s="153" t="n">
        <v>17</v>
      </c>
      <c r="M1658" s="153" t="n">
        <f>IF(F1658="Accepted",L1658*1.150779448,"")</f>
        <v>19.563250616</v>
      </c>
      <c r="N1658" s="163"/>
      <c r="O1658" s="163"/>
      <c r="P1658" s="163" t="str">
        <f>IF(F1658&lt;&gt;"Accepted","",IF(AND(N1658="",O1658=""),"",MAX(N1658,O1658)*1.150779448))</f>
      </c>
      <c r="Q1658" s="175" t="str">
        <v>KEDW 161355Z AUTO 25017KT 10SM CLR 20/01 A2981 RMK AO2 SLP072 T02000009 $</v>
      </c>
    </row>
    <row r="1659" hidden="0">
      <c r="A1659" s="150" t="str">
        <v>2026-05-16 14:00 UTC</v>
      </c>
      <c r="B1659" s="155" t="str">
        <v>2026-05-16 14:55 UTC</v>
      </c>
      <c r="C1659" s="155" t="str">
        <v>2026-05-16 07:55 PDT</v>
      </c>
      <c r="D1659" s="155" t="str">
        <v>2026-05-16</v>
      </c>
      <c r="E1659" s="155" t="str">
        <v>May</v>
      </c>
      <c r="F1659" s="154" t="str">
        <v>Accepted</v>
      </c>
      <c r="G1659" s="155" t="str">
        <v>230</v>
      </c>
      <c r="H1659" s="153" t="n">
        <v>230</v>
      </c>
      <c r="I1659" s="155" t="str">
        <v>SW</v>
      </c>
      <c r="J1659" s="153" t="n">
        <v>50</v>
      </c>
      <c r="K1659" s="155" t="str">
        <v>NE</v>
      </c>
      <c r="L1659" s="153" t="n">
        <v>13</v>
      </c>
      <c r="M1659" s="153" t="n">
        <f>IF(F1659="Accepted",L1659*1.150779448,"")</f>
        <v>14.960132824</v>
      </c>
      <c r="N1659" s="163"/>
      <c r="O1659" s="163"/>
      <c r="P1659" s="163" t="str">
        <f>IF(F1659&lt;&gt;"Accepted","",IF(AND(N1659="",O1659=""),"",MAX(N1659,O1659)*1.150779448))</f>
      </c>
      <c r="Q1659" s="175" t="str">
        <v>KEDW 161455Z AUTO 23013KT 10SM CLR 22/00 A2982 RMK AO2 SLP076 T02190004 52010 $</v>
      </c>
    </row>
    <row r="1660" hidden="0">
      <c r="A1660" s="150" t="str">
        <v>2026-05-16 15:00 UTC</v>
      </c>
      <c r="B1660" s="155" t="str">
        <v>2026-05-16 15:55 UTC</v>
      </c>
      <c r="C1660" s="155" t="str">
        <v>2026-05-16 08:55 PDT</v>
      </c>
      <c r="D1660" s="155" t="str">
        <v>2026-05-16</v>
      </c>
      <c r="E1660" s="155" t="str">
        <v>May</v>
      </c>
      <c r="F1660" s="154" t="str">
        <v>Accepted</v>
      </c>
      <c r="G1660" s="155" t="str">
        <v>240</v>
      </c>
      <c r="H1660" s="153" t="n">
        <v>240</v>
      </c>
      <c r="I1660" s="155" t="str">
        <v>SW</v>
      </c>
      <c r="J1660" s="153" t="n">
        <v>60</v>
      </c>
      <c r="K1660" s="155" t="str">
        <v>NE</v>
      </c>
      <c r="L1660" s="153" t="n">
        <v>13</v>
      </c>
      <c r="M1660" s="153" t="n">
        <f>IF(F1660="Accepted",L1660*1.150779448,"")</f>
        <v>14.960132824</v>
      </c>
      <c r="N1660" s="163"/>
      <c r="O1660" s="153" t="n">
        <v>27</v>
      </c>
      <c r="P1660" s="153" t="n">
        <f>IF(F1660&lt;&gt;"Accepted","",IF(AND(N1660="",O1660=""),"",MAX(N1660,O1660)*1.150779448))</f>
        <v>31.071045096</v>
      </c>
      <c r="Q1660" s="175" t="str">
        <v>KEDW 161555Z AUTO 24013KT 10SM CLR 24/M01 A2982 RMK AO2 PK WND 26027/17 SLP076 T02371013 $</v>
      </c>
    </row>
    <row r="1661" hidden="0">
      <c r="A1661" s="150" t="str">
        <v>2026-05-16 16:00 UTC</v>
      </c>
      <c r="B1661" s="155" t="str">
        <v>2026-05-16 16:55 UTC</v>
      </c>
      <c r="C1661" s="155" t="str">
        <v>2026-05-16 09:55 PDT</v>
      </c>
      <c r="D1661" s="155" t="str">
        <v>2026-05-16</v>
      </c>
      <c r="E1661" s="155" t="str">
        <v>May</v>
      </c>
      <c r="F1661" s="154" t="str">
        <v>Accepted</v>
      </c>
      <c r="G1661" s="155" t="str">
        <v>280</v>
      </c>
      <c r="H1661" s="153" t="n">
        <v>280</v>
      </c>
      <c r="I1661" s="155" t="str">
        <v>W</v>
      </c>
      <c r="J1661" s="153" t="n">
        <v>100</v>
      </c>
      <c r="K1661" s="155" t="str">
        <v>E</v>
      </c>
      <c r="L1661" s="153" t="n">
        <v>19</v>
      </c>
      <c r="M1661" s="153" t="n">
        <f>IF(F1661="Accepted",L1661*1.150779448,"")</f>
        <v>21.864809512</v>
      </c>
      <c r="N1661" s="153" t="n">
        <v>24</v>
      </c>
      <c r="O1661" s="153" t="n">
        <v>27</v>
      </c>
      <c r="P1661" s="153" t="n">
        <f>IF(F1661&lt;&gt;"Accepted","",IF(AND(N1661="",O1661=""),"",MAX(N1661,O1661)*1.150779448))</f>
        <v>31.071045096</v>
      </c>
      <c r="Q1661" s="175" t="str">
        <v>KEDW 161655Z 28019G24KT 50SM CLR 25/M04 A2981 RMK AO2A PK WND 28027/20 SLP072 T02541041</v>
      </c>
    </row>
    <row r="1662" hidden="0">
      <c r="A1662" s="150" t="str">
        <v>2026-05-16 17:00 UTC</v>
      </c>
      <c r="B1662" s="155" t="str">
        <v>2026-05-16 17:55 UTC</v>
      </c>
      <c r="C1662" s="155" t="str">
        <v>2026-05-16 10:55 PDT</v>
      </c>
      <c r="D1662" s="155" t="str">
        <v>2026-05-16</v>
      </c>
      <c r="E1662" s="155" t="str">
        <v>May</v>
      </c>
      <c r="F1662" s="154" t="str">
        <v>Accepted</v>
      </c>
      <c r="G1662" s="155" t="str">
        <v>250</v>
      </c>
      <c r="H1662" s="153" t="n">
        <v>250</v>
      </c>
      <c r="I1662" s="155" t="str">
        <v>W</v>
      </c>
      <c r="J1662" s="153" t="n">
        <v>70</v>
      </c>
      <c r="K1662" s="155" t="str">
        <v>E</v>
      </c>
      <c r="L1662" s="153" t="n">
        <v>19</v>
      </c>
      <c r="M1662" s="153" t="n">
        <f>IF(F1662="Accepted",L1662*1.150779448,"")</f>
        <v>21.864809512</v>
      </c>
      <c r="N1662" s="153" t="n">
        <v>26</v>
      </c>
      <c r="O1662" s="153" t="n">
        <v>26</v>
      </c>
      <c r="P1662" s="153" t="n">
        <f>IF(F1662&lt;&gt;"Accepted","",IF(AND(N1662="",O1662=""),"",MAX(N1662,O1662)*1.150779448))</f>
        <v>29.920265648</v>
      </c>
      <c r="Q1662" s="175" t="str">
        <v>KEDW 161755Z 25019G26KT 40SM CLR 26/M03 A2981 RMK AO2A PK WND 26026/25 SLP074 T02611026 10266 20154 58004</v>
      </c>
    </row>
    <row r="1663" hidden="0">
      <c r="A1663" s="150" t="str">
        <v>2026-05-16 18:00 UTC</v>
      </c>
      <c r="B1663" s="155" t="str">
        <v>2026-05-16 18:55 UTC</v>
      </c>
      <c r="C1663" s="155" t="str">
        <v>2026-05-16 11:55 PDT</v>
      </c>
      <c r="D1663" s="155" t="str">
        <v>2026-05-16</v>
      </c>
      <c r="E1663" s="155" t="str">
        <v>May</v>
      </c>
      <c r="F1663" s="154" t="str">
        <v>Accepted</v>
      </c>
      <c r="G1663" s="155" t="str">
        <v>270</v>
      </c>
      <c r="H1663" s="153" t="n">
        <v>270</v>
      </c>
      <c r="I1663" s="155" t="str">
        <v>W</v>
      </c>
      <c r="J1663" s="153" t="n">
        <v>90</v>
      </c>
      <c r="K1663" s="155" t="str">
        <v>E</v>
      </c>
      <c r="L1663" s="153" t="n">
        <v>19</v>
      </c>
      <c r="M1663" s="153" t="n">
        <f>IF(F1663="Accepted",L1663*1.150779448,"")</f>
        <v>21.864809512</v>
      </c>
      <c r="N1663" s="153" t="n">
        <v>27</v>
      </c>
      <c r="O1663" s="153" t="n">
        <v>32</v>
      </c>
      <c r="P1663" s="153" t="n">
        <f>IF(F1663&lt;&gt;"Accepted","",IF(AND(N1663="",O1663=""),"",MAX(N1663,O1663)*1.150779448))</f>
        <v>36.824942336</v>
      </c>
      <c r="Q1663" s="175" t="str">
        <v>KEDW 161855Z 27019G27KT 40SM CLR 26/M03 A2981 RMK AO2A PK WND 27032/18 SLP074 T02611035</v>
      </c>
    </row>
    <row r="1664" hidden="0">
      <c r="A1664" s="150" t="str">
        <v>2026-05-16 19:00 UTC</v>
      </c>
      <c r="B1664" s="155" t="str">
        <v>2026-05-16 19:56 UTC</v>
      </c>
      <c r="C1664" s="155" t="str">
        <v>2026-05-16 12:56 PDT</v>
      </c>
      <c r="D1664" s="155" t="str">
        <v>2026-05-16</v>
      </c>
      <c r="E1664" s="155" t="str">
        <v>May</v>
      </c>
      <c r="F1664" s="154" t="str">
        <v>Accepted</v>
      </c>
      <c r="G1664" s="155" t="str">
        <v>260</v>
      </c>
      <c r="H1664" s="153" t="n">
        <v>260</v>
      </c>
      <c r="I1664" s="155" t="str">
        <v>W</v>
      </c>
      <c r="J1664" s="153" t="n">
        <v>80</v>
      </c>
      <c r="K1664" s="155" t="str">
        <v>E</v>
      </c>
      <c r="L1664" s="153" t="n">
        <v>20</v>
      </c>
      <c r="M1664" s="153" t="n">
        <f>IF(F1664="Accepted",L1664*1.150779448,"")</f>
        <v>23.01558896</v>
      </c>
      <c r="N1664" s="153" t="n">
        <v>30</v>
      </c>
      <c r="O1664" s="153" t="n">
        <v>33</v>
      </c>
      <c r="P1664" s="153" t="n">
        <f>IF(F1664&lt;&gt;"Accepted","",IF(AND(N1664="",O1664=""),"",MAX(N1664,O1664)*1.150779448))</f>
        <v>37.975721784</v>
      </c>
      <c r="Q1664" s="175" t="str">
        <v>KEDW 161956Z 26020G30KT 30SM CLR 26/M03 A2979 RMK AO2A PK WND 29033/09 SLPNO WND DATA ESTMD ALSTG ESTMD T02611033</v>
      </c>
    </row>
    <row r="1665" hidden="0">
      <c r="A1665" s="150" t="str">
        <v>2026-05-16 20:00 UTC</v>
      </c>
      <c r="B1665" s="155" t="str">
        <v>2026-05-16 20:55 UTC</v>
      </c>
      <c r="C1665" s="155" t="str">
        <v>2026-05-16 13:55 PDT</v>
      </c>
      <c r="D1665" s="155" t="str">
        <v>2026-05-16</v>
      </c>
      <c r="E1665" s="155" t="str">
        <v>May</v>
      </c>
      <c r="F1665" s="154" t="str">
        <v>Accepted</v>
      </c>
      <c r="G1665" s="155" t="str">
        <v>260</v>
      </c>
      <c r="H1665" s="153" t="n">
        <v>260</v>
      </c>
      <c r="I1665" s="155" t="str">
        <v>W</v>
      </c>
      <c r="J1665" s="153" t="n">
        <v>80</v>
      </c>
      <c r="K1665" s="155" t="str">
        <v>E</v>
      </c>
      <c r="L1665" s="153" t="n">
        <v>23</v>
      </c>
      <c r="M1665" s="153" t="n">
        <f>IF(F1665="Accepted",L1665*1.150779448,"")</f>
        <v>26.467927304</v>
      </c>
      <c r="N1665" s="153" t="n">
        <v>26</v>
      </c>
      <c r="O1665" s="153" t="n">
        <v>28</v>
      </c>
      <c r="P1665" s="153" t="n">
        <f>IF(F1665&lt;&gt;"Accepted","",IF(AND(N1665="",O1665=""),"",MAX(N1665,O1665)*1.150779448))</f>
        <v>32.221824544</v>
      </c>
      <c r="Q1665" s="175" t="str">
        <v>KEDW 162055Z 26023G26KT 30SM CLR 28/M09 A2977 RMK AO2A PK WND 27028/39 SLP060 T02841091</v>
      </c>
    </row>
    <row r="1666" hidden="0">
      <c r="A1666" s="150" t="str">
        <v>2026-05-16 21:00 UTC</v>
      </c>
      <c r="B1666" s="155" t="str">
        <v>2026-05-16 21:55 UTC</v>
      </c>
      <c r="C1666" s="155" t="str">
        <v>2026-05-16 14:55 PDT</v>
      </c>
      <c r="D1666" s="155" t="str">
        <v>2026-05-16</v>
      </c>
      <c r="E1666" s="155" t="str">
        <v>May</v>
      </c>
      <c r="F1666" s="154" t="str">
        <v>Accepted</v>
      </c>
      <c r="G1666" s="155" t="str">
        <v>270</v>
      </c>
      <c r="H1666" s="153" t="n">
        <v>270</v>
      </c>
      <c r="I1666" s="155" t="str">
        <v>W</v>
      </c>
      <c r="J1666" s="153" t="n">
        <v>90</v>
      </c>
      <c r="K1666" s="155" t="str">
        <v>E</v>
      </c>
      <c r="L1666" s="153" t="n">
        <v>24</v>
      </c>
      <c r="M1666" s="153" t="n">
        <f>IF(F1666="Accepted",L1666*1.150779448,"")</f>
        <v>27.618706752</v>
      </c>
      <c r="N1666" s="153" t="n">
        <v>29</v>
      </c>
      <c r="O1666" s="153" t="n">
        <v>32</v>
      </c>
      <c r="P1666" s="153" t="n">
        <f>IF(F1666&lt;&gt;"Accepted","",IF(AND(N1666="",O1666=""),"",MAX(N1666,O1666)*1.150779448))</f>
        <v>36.824942336</v>
      </c>
      <c r="Q1666" s="175" t="str">
        <v>KEDW 162155Z 27024G29KT 30SM FEW000 27/M10 A2976 RMK AO2A FU FEW000 PK WND 26032/37 SLP058 T02741098</v>
      </c>
    </row>
    <row r="1667" hidden="0">
      <c r="A1667" s="150" t="str">
        <v>2026-05-16 22:00 UTC</v>
      </c>
      <c r="B1667" s="155" t="str">
        <v>2026-05-16 22:55 UTC</v>
      </c>
      <c r="C1667" s="155" t="str">
        <v>2026-05-16 15:55 PDT</v>
      </c>
      <c r="D1667" s="155" t="str">
        <v>2026-05-16</v>
      </c>
      <c r="E1667" s="155" t="str">
        <v>May</v>
      </c>
      <c r="F1667" s="154" t="str">
        <v>Accepted</v>
      </c>
      <c r="G1667" s="155" t="str">
        <v>270</v>
      </c>
      <c r="H1667" s="153" t="n">
        <v>270</v>
      </c>
      <c r="I1667" s="155" t="str">
        <v>W</v>
      </c>
      <c r="J1667" s="153" t="n">
        <v>90</v>
      </c>
      <c r="K1667" s="155" t="str">
        <v>E</v>
      </c>
      <c r="L1667" s="153" t="n">
        <v>22</v>
      </c>
      <c r="M1667" s="153" t="n">
        <f>IF(F1667="Accepted",L1667*1.150779448,"")</f>
        <v>25.317147856</v>
      </c>
      <c r="N1667" s="153" t="n">
        <v>31</v>
      </c>
      <c r="O1667" s="153" t="n">
        <v>34</v>
      </c>
      <c r="P1667" s="153" t="n">
        <f>IF(F1667&lt;&gt;"Accepted","",IF(AND(N1667="",O1667=""),"",MAX(N1667,O1667)*1.150779448))</f>
        <v>39.126501232</v>
      </c>
      <c r="Q1667" s="175" t="str">
        <v>KEDW 162255Z 27022G31KT 30SM CLR 28/M10 A2974 RMK AO2A PK WND 28034/33 SLP051 T02751097</v>
      </c>
    </row>
    <row r="1668" hidden="0">
      <c r="A1668" s="150" t="str">
        <v>2026-05-16 23:00 UTC</v>
      </c>
      <c r="B1668" s="155" t="str">
        <v>2026-05-16 23:55 UTC</v>
      </c>
      <c r="C1668" s="155" t="str">
        <v>2026-05-16 16:55 PDT</v>
      </c>
      <c r="D1668" s="155" t="str">
        <v>2026-05-16</v>
      </c>
      <c r="E1668" s="155" t="str">
        <v>May</v>
      </c>
      <c r="F1668" s="154" t="str">
        <v>Accepted</v>
      </c>
      <c r="G1668" s="155" t="str">
        <v>270</v>
      </c>
      <c r="H1668" s="153" t="n">
        <v>270</v>
      </c>
      <c r="I1668" s="155" t="str">
        <v>W</v>
      </c>
      <c r="J1668" s="153" t="n">
        <v>90</v>
      </c>
      <c r="K1668" s="155" t="str">
        <v>E</v>
      </c>
      <c r="L1668" s="153" t="n">
        <v>25</v>
      </c>
      <c r="M1668" s="153" t="n">
        <f>IF(F1668="Accepted",L1668*1.150779448,"")</f>
        <v>28.7694862</v>
      </c>
      <c r="N1668" s="153" t="n">
        <v>31</v>
      </c>
      <c r="O1668" s="153" t="n">
        <v>34</v>
      </c>
      <c r="P1668" s="153" t="n">
        <f>IF(F1668&lt;&gt;"Accepted","",IF(AND(N1668="",O1668=""),"",MAX(N1668,O1668)*1.150779448))</f>
        <v>39.126501232</v>
      </c>
      <c r="Q1668" s="175" t="str">
        <v>KEDW 162355Z COR 27025G31KT 30SM CLR 26/M04 A2972 RMK AO2 PK WND 27034/54 SLP044 T02601036 10285 20258 57017 COR 0013</v>
      </c>
    </row>
    <row r="1669" hidden="0">
      <c r="A1669" s="150" t="str">
        <v>2026-05-17 00:00 UTC</v>
      </c>
      <c r="B1669" s="155" t="str">
        <v>2026-05-17 00:55 UTC</v>
      </c>
      <c r="C1669" s="155" t="str">
        <v>2026-05-16 17:55 PDT</v>
      </c>
      <c r="D1669" s="155" t="str">
        <v>2026-05-16</v>
      </c>
      <c r="E1669" s="155" t="str">
        <v>May</v>
      </c>
      <c r="F1669" s="154" t="str">
        <v>Accepted</v>
      </c>
      <c r="G1669" s="155" t="str">
        <v>270</v>
      </c>
      <c r="H1669" s="153" t="n">
        <v>270</v>
      </c>
      <c r="I1669" s="155" t="str">
        <v>W</v>
      </c>
      <c r="J1669" s="153" t="n">
        <v>90</v>
      </c>
      <c r="K1669" s="155" t="str">
        <v>E</v>
      </c>
      <c r="L1669" s="153" t="n">
        <v>21</v>
      </c>
      <c r="M1669" s="153" t="n">
        <f>IF(F1669="Accepted",L1669*1.150779448,"")</f>
        <v>24.166368408</v>
      </c>
      <c r="N1669" s="153" t="n">
        <v>28</v>
      </c>
      <c r="O1669" s="153" t="n">
        <v>34</v>
      </c>
      <c r="P1669" s="153" t="n">
        <f>IF(F1669&lt;&gt;"Accepted","",IF(AND(N1669="",O1669=""),"",MAX(N1669,O1669)*1.150779448))</f>
        <v>39.126501232</v>
      </c>
      <c r="Q1669" s="175" t="str">
        <v>KEDW 170055Z 27021G28KT 30SM CLR 25/M03 A2972 RMK AO2A PK WND 27034/02 SLP046 T02511034</v>
      </c>
    </row>
    <row r="1670" hidden="0">
      <c r="A1670" s="150" t="str">
        <v>2026-05-17 01:00 UTC</v>
      </c>
      <c r="B1670" s="155" t="str">
        <v>2026-05-17 01:55 UTC</v>
      </c>
      <c r="C1670" s="155" t="str">
        <v>2026-05-16 18:55 PDT</v>
      </c>
      <c r="D1670" s="155" t="str">
        <v>2026-05-16</v>
      </c>
      <c r="E1670" s="155" t="str">
        <v>May</v>
      </c>
      <c r="F1670" s="154" t="str">
        <v>Accepted</v>
      </c>
      <c r="G1670" s="155" t="str">
        <v>270</v>
      </c>
      <c r="H1670" s="153" t="n">
        <v>270</v>
      </c>
      <c r="I1670" s="155" t="str">
        <v>W</v>
      </c>
      <c r="J1670" s="153" t="n">
        <v>90</v>
      </c>
      <c r="K1670" s="155" t="str">
        <v>E</v>
      </c>
      <c r="L1670" s="153" t="n">
        <v>21</v>
      </c>
      <c r="M1670" s="153" t="n">
        <f>IF(F1670="Accepted",L1670*1.150779448,"")</f>
        <v>24.166368408</v>
      </c>
      <c r="N1670" s="153" t="n">
        <v>30</v>
      </c>
      <c r="O1670" s="153" t="n">
        <v>35</v>
      </c>
      <c r="P1670" s="153" t="n">
        <f>IF(F1670&lt;&gt;"Accepted","",IF(AND(N1670="",O1670=""),"",MAX(N1670,O1670)*1.150779448))</f>
        <v>40.27728068</v>
      </c>
      <c r="Q1670" s="175" t="str">
        <v>KEDW 170155Z AUTO 27021G30KT 10SM CLR 24/M04 A2972 RMK AO2 PK WND 27035/38 SLP044 T02351038 $</v>
      </c>
    </row>
    <row r="1671" hidden="0">
      <c r="A1671" s="150" t="str">
        <v>2026-05-17 02:00 UTC</v>
      </c>
      <c r="B1671" s="155" t="str">
        <v>2026-05-17 02:55 UTC</v>
      </c>
      <c r="C1671" s="155" t="str">
        <v>2026-05-16 19:55 PDT</v>
      </c>
      <c r="D1671" s="155" t="str">
        <v>2026-05-16</v>
      </c>
      <c r="E1671" s="155" t="str">
        <v>May</v>
      </c>
      <c r="F1671" s="154" t="str">
        <v>Accepted</v>
      </c>
      <c r="G1671" s="155" t="str">
        <v>270</v>
      </c>
      <c r="H1671" s="153" t="n">
        <v>270</v>
      </c>
      <c r="I1671" s="155" t="str">
        <v>W</v>
      </c>
      <c r="J1671" s="153" t="n">
        <v>90</v>
      </c>
      <c r="K1671" s="155" t="str">
        <v>E</v>
      </c>
      <c r="L1671" s="153" t="n">
        <v>21</v>
      </c>
      <c r="M1671" s="153" t="n">
        <f>IF(F1671="Accepted",L1671*1.150779448,"")</f>
        <v>24.166368408</v>
      </c>
      <c r="N1671" s="153" t="n">
        <v>29</v>
      </c>
      <c r="O1671" s="153" t="n">
        <v>32</v>
      </c>
      <c r="P1671" s="153" t="n">
        <f>IF(F1671&lt;&gt;"Accepted","",IF(AND(N1671="",O1671=""),"",MAX(N1671,O1671)*1.150779448))</f>
        <v>36.824942336</v>
      </c>
      <c r="Q1671" s="175" t="str">
        <v>KEDW 170255Z AUTO 27021G29KT 10SM CLR 22/M05 A2972 RMK AO2 PK WND 28032/28 SLP044 T02201050 55000 $</v>
      </c>
    </row>
    <row r="1672" hidden="0">
      <c r="A1672" s="150" t="str">
        <v>2026-05-17 03:00 UTC</v>
      </c>
      <c r="B1672" s="155" t="str">
        <v>2026-05-17 03:55 UTC</v>
      </c>
      <c r="C1672" s="155" t="str">
        <v>2026-05-16 20:55 PDT</v>
      </c>
      <c r="D1672" s="155" t="str">
        <v>2026-05-16</v>
      </c>
      <c r="E1672" s="155" t="str">
        <v>May</v>
      </c>
      <c r="F1672" s="154" t="str">
        <v>Accepted</v>
      </c>
      <c r="G1672" s="155" t="str">
        <v>270</v>
      </c>
      <c r="H1672" s="153" t="n">
        <v>270</v>
      </c>
      <c r="I1672" s="155" t="str">
        <v>W</v>
      </c>
      <c r="J1672" s="153" t="n">
        <v>90</v>
      </c>
      <c r="K1672" s="155" t="str">
        <v>E</v>
      </c>
      <c r="L1672" s="153" t="n">
        <v>15</v>
      </c>
      <c r="M1672" s="153" t="n">
        <f>IF(F1672="Accepted",L1672*1.150779448,"")</f>
        <v>17.261691719999998</v>
      </c>
      <c r="N1672" s="163"/>
      <c r="O1672" s="153" t="n">
        <v>29</v>
      </c>
      <c r="P1672" s="153" t="n">
        <f>IF(F1672&lt;&gt;"Accepted","",IF(AND(N1672="",O1672=""),"",MAX(N1672,O1672)*1.150779448))</f>
        <v>33.372603992</v>
      </c>
      <c r="Q1672" s="175" t="str">
        <v>KEDW 170355Z AUTO 27015KT 10SM CLR 21/M04 A2974 RMK AO2 PK WND 28029/26 SLP051 T02121041 $</v>
      </c>
    </row>
    <row r="1673" hidden="0">
      <c r="A1673" s="150" t="str">
        <v>2026-05-17 04:00 UTC</v>
      </c>
      <c r="B1673" s="155" t="str">
        <v>2026-05-17 04:55 UTC</v>
      </c>
      <c r="C1673" s="155" t="str">
        <v>2026-05-16 21:55 PDT</v>
      </c>
      <c r="D1673" s="155" t="str">
        <v>2026-05-16</v>
      </c>
      <c r="E1673" s="155" t="str">
        <v>May</v>
      </c>
      <c r="F1673" s="154" t="str">
        <v>Accepted</v>
      </c>
      <c r="G1673" s="155" t="str">
        <v>270</v>
      </c>
      <c r="H1673" s="153" t="n">
        <v>270</v>
      </c>
      <c r="I1673" s="155" t="str">
        <v>W</v>
      </c>
      <c r="J1673" s="153" t="n">
        <v>90</v>
      </c>
      <c r="K1673" s="155" t="str">
        <v>E</v>
      </c>
      <c r="L1673" s="153" t="n">
        <v>19</v>
      </c>
      <c r="M1673" s="153" t="n">
        <f>IF(F1673="Accepted",L1673*1.150779448,"")</f>
        <v>21.864809512</v>
      </c>
      <c r="N1673" s="153" t="n">
        <v>26</v>
      </c>
      <c r="O1673" s="153" t="n">
        <v>26</v>
      </c>
      <c r="P1673" s="153" t="n">
        <f>IF(F1673&lt;&gt;"Accepted","",IF(AND(N1673="",O1673=""),"",MAX(N1673,O1673)*1.150779448))</f>
        <v>29.920265648</v>
      </c>
      <c r="Q1673" s="175" t="str">
        <v>KEDW 170455Z AUTO 27019G26KT 10SM CLR 21/M03 A2975 RMK AO2 PK WND 27026/27 SLP053 T02061032 $</v>
      </c>
    </row>
    <row r="1674" hidden="0">
      <c r="A1674" s="150" t="str">
        <v>2026-05-17 05:00 UTC</v>
      </c>
      <c r="B1674" s="155" t="str">
        <v>2026-05-17 05:55 UTC</v>
      </c>
      <c r="C1674" s="155" t="str">
        <v>2026-05-16 22:55 PDT</v>
      </c>
      <c r="D1674" s="155" t="str">
        <v>2026-05-16</v>
      </c>
      <c r="E1674" s="155" t="str">
        <v>May</v>
      </c>
      <c r="F1674" s="154" t="str">
        <v>Accepted</v>
      </c>
      <c r="G1674" s="155" t="str">
        <v>250</v>
      </c>
      <c r="H1674" s="153" t="n">
        <v>250</v>
      </c>
      <c r="I1674" s="155" t="str">
        <v>W</v>
      </c>
      <c r="J1674" s="153" t="n">
        <v>70</v>
      </c>
      <c r="K1674" s="155" t="str">
        <v>E</v>
      </c>
      <c r="L1674" s="153" t="n">
        <v>17</v>
      </c>
      <c r="M1674" s="153" t="n">
        <f>IF(F1674="Accepted",L1674*1.150779448,"")</f>
        <v>19.563250616</v>
      </c>
      <c r="N1674" s="163"/>
      <c r="O1674" s="153" t="n">
        <v>26</v>
      </c>
      <c r="P1674" s="153" t="n">
        <f>IF(F1674&lt;&gt;"Accepted","",IF(AND(N1674="",O1674=""),"",MAX(N1674,O1674)*1.150779448))</f>
        <v>29.920265648</v>
      </c>
      <c r="Q1674" s="175" t="str">
        <v>KEDW 170555Z AUTO 25017KT 10SM CLR 20/M02 A2977 RMK AO2 PK WND 28026/0459 SLP060 T01981025 10259 20198 52015 $</v>
      </c>
    </row>
    <row r="1675" hidden="0">
      <c r="A1675" s="150" t="str">
        <v>2026-05-17 06:00 UTC</v>
      </c>
      <c r="B1675" s="155" t="str">
        <v>2026-05-17 06:55 UTC</v>
      </c>
      <c r="C1675" s="155" t="str">
        <v>2026-05-16 23:55 PDT</v>
      </c>
      <c r="D1675" s="155" t="str">
        <v>2026-05-16</v>
      </c>
      <c r="E1675" s="155" t="str">
        <v>May</v>
      </c>
      <c r="F1675" s="154" t="str">
        <v>Accepted</v>
      </c>
      <c r="G1675" s="155" t="str">
        <v>280</v>
      </c>
      <c r="H1675" s="153" t="n">
        <v>280</v>
      </c>
      <c r="I1675" s="155" t="str">
        <v>W</v>
      </c>
      <c r="J1675" s="153" t="n">
        <v>100</v>
      </c>
      <c r="K1675" s="155" t="str">
        <v>E</v>
      </c>
      <c r="L1675" s="153" t="n">
        <v>7</v>
      </c>
      <c r="M1675" s="153" t="n">
        <f>IF(F1675="Accepted",L1675*1.150779448,"")</f>
        <v>8.055456136</v>
      </c>
      <c r="N1675" s="163"/>
      <c r="O1675" s="163"/>
      <c r="P1675" s="163" t="str">
        <f>IF(F1675&lt;&gt;"Accepted","",IF(AND(N1675="",O1675=""),"",MAX(N1675,O1675)*1.150779448))</f>
      </c>
      <c r="Q1675" s="175" t="str">
        <v>KEDW 170655Z AUTO 28007KT 10SM CLR 19/01 A2976 RMK AO2 SLP056 T01920007 $</v>
      </c>
    </row>
    <row r="1676" hidden="0">
      <c r="A1676" s="150" t="str">
        <v>2026-05-17 07:00 UTC</v>
      </c>
      <c r="B1676" s="155" t="str">
        <v>2026-05-17 07:55 UTC</v>
      </c>
      <c r="C1676" s="155" t="str">
        <v>2026-05-17 00:55 PDT</v>
      </c>
      <c r="D1676" s="155" t="str">
        <v>2026-05-17</v>
      </c>
      <c r="E1676" s="155" t="str">
        <v>May</v>
      </c>
      <c r="F1676" s="154" t="str">
        <v>Accepted</v>
      </c>
      <c r="G1676" s="155" t="str">
        <v>220</v>
      </c>
      <c r="H1676" s="153" t="n">
        <v>220</v>
      </c>
      <c r="I1676" s="155" t="str">
        <v>SW</v>
      </c>
      <c r="J1676" s="153" t="n">
        <v>40</v>
      </c>
      <c r="K1676" s="155" t="str">
        <v>NE</v>
      </c>
      <c r="L1676" s="153" t="n">
        <v>7</v>
      </c>
      <c r="M1676" s="153" t="n">
        <f>IF(F1676="Accepted",L1676*1.150779448,"")</f>
        <v>8.055456136</v>
      </c>
      <c r="N1676" s="163"/>
      <c r="O1676" s="163"/>
      <c r="P1676" s="163" t="str">
        <f>IF(F1676&lt;&gt;"Accepted","",IF(AND(N1676="",O1676=""),"",MAX(N1676,O1676)*1.150779448))</f>
      </c>
      <c r="Q1676" s="175" t="str">
        <v>KEDW 170755Z AUTO 22007KT 10SM CLR 18/02 A2975 RMK AO2 SLPNO T01810016 402850154 $</v>
      </c>
    </row>
    <row r="1677" hidden="0">
      <c r="A1677" s="150" t="str">
        <v>2026-05-17 08:00 UTC</v>
      </c>
      <c r="B1677" s="155" t="str">
        <v>2026-05-17 08:55 UTC</v>
      </c>
      <c r="C1677" s="155" t="str">
        <v>2026-05-17 01:55 PDT</v>
      </c>
      <c r="D1677" s="155" t="str">
        <v>2026-05-17</v>
      </c>
      <c r="E1677" s="155" t="str">
        <v>May</v>
      </c>
      <c r="F1677" s="154" t="str">
        <v>Accepted</v>
      </c>
      <c r="G1677" s="155" t="str">
        <v>220</v>
      </c>
      <c r="H1677" s="153" t="n">
        <v>220</v>
      </c>
      <c r="I1677" s="155" t="str">
        <v>SW</v>
      </c>
      <c r="J1677" s="153" t="n">
        <v>40</v>
      </c>
      <c r="K1677" s="155" t="str">
        <v>NE</v>
      </c>
      <c r="L1677" s="153" t="n">
        <v>10</v>
      </c>
      <c r="M1677" s="153" t="n">
        <f>IF(F1677="Accepted",L1677*1.150779448,"")</f>
        <v>11.50779448</v>
      </c>
      <c r="N1677" s="163"/>
      <c r="O1677" s="163"/>
      <c r="P1677" s="163" t="str">
        <f>IF(F1677&lt;&gt;"Accepted","",IF(AND(N1677="",O1677=""),"",MAX(N1677,O1677)*1.150779448))</f>
      </c>
      <c r="Q1677" s="175" t="str">
        <v>KEDW 170855Z AUTO 22010KT 10SM CLR 18/01 A2974 RMK AO2 SLP050 T01780009 57008 $</v>
      </c>
    </row>
    <row r="1678" hidden="0">
      <c r="A1678" s="150" t="str">
        <v>2026-05-17 09:00 UTC</v>
      </c>
      <c r="B1678" s="155" t="str">
        <v>2026-05-17 09:55 UTC</v>
      </c>
      <c r="C1678" s="155" t="str">
        <v>2026-05-17 02:55 PDT</v>
      </c>
      <c r="D1678" s="155" t="str">
        <v>2026-05-17</v>
      </c>
      <c r="E1678" s="155" t="str">
        <v>May</v>
      </c>
      <c r="F1678" s="154" t="str">
        <v>Accepted</v>
      </c>
      <c r="G1678" s="155" t="str">
        <v>230</v>
      </c>
      <c r="H1678" s="153" t="n">
        <v>230</v>
      </c>
      <c r="I1678" s="155" t="str">
        <v>SW</v>
      </c>
      <c r="J1678" s="153" t="n">
        <v>50</v>
      </c>
      <c r="K1678" s="155" t="str">
        <v>NE</v>
      </c>
      <c r="L1678" s="153" t="n">
        <v>11</v>
      </c>
      <c r="M1678" s="153" t="n">
        <f>IF(F1678="Accepted",L1678*1.150779448,"")</f>
        <v>12.658573928</v>
      </c>
      <c r="N1678" s="163"/>
      <c r="O1678" s="163"/>
      <c r="P1678" s="163" t="str">
        <f>IF(F1678&lt;&gt;"Accepted","",IF(AND(N1678="",O1678=""),"",MAX(N1678,O1678)*1.150779448))</f>
      </c>
      <c r="Q1678" s="175" t="str">
        <v>KEDW 170955Z AUTO 23011KT 10SM CLR 18/01 A2974 RMK AO2 SLP050 T01750006 $</v>
      </c>
    </row>
    <row r="1679" hidden="0">
      <c r="A1679" s="150" t="str">
        <v>2026-05-17 10:00 UTC</v>
      </c>
      <c r="B1679" s="155" t="str">
        <v>2026-05-17 10:55 UTC</v>
      </c>
      <c r="C1679" s="155" t="str">
        <v>2026-05-17 03:55 PDT</v>
      </c>
      <c r="D1679" s="155" t="str">
        <v>2026-05-17</v>
      </c>
      <c r="E1679" s="155" t="str">
        <v>May</v>
      </c>
      <c r="F1679" s="154" t="str">
        <v>Accepted</v>
      </c>
      <c r="G1679" s="155" t="str">
        <v>220</v>
      </c>
      <c r="H1679" s="153" t="n">
        <v>220</v>
      </c>
      <c r="I1679" s="155" t="str">
        <v>SW</v>
      </c>
      <c r="J1679" s="153" t="n">
        <v>40</v>
      </c>
      <c r="K1679" s="155" t="str">
        <v>NE</v>
      </c>
      <c r="L1679" s="153" t="n">
        <v>11</v>
      </c>
      <c r="M1679" s="153" t="n">
        <f>IF(F1679="Accepted",L1679*1.150779448,"")</f>
        <v>12.658573928</v>
      </c>
      <c r="N1679" s="163"/>
      <c r="O1679" s="163"/>
      <c r="P1679" s="163" t="str">
        <f>IF(F1679&lt;&gt;"Accepted","",IF(AND(N1679="",O1679=""),"",MAX(N1679,O1679)*1.150779448))</f>
      </c>
      <c r="Q1679" s="175" t="str">
        <v>KEDW 171055Z AUTO 22011KT 10SM CLR 17/01 A2973 RMK AO2 SLP047 T01700006 $</v>
      </c>
    </row>
    <row r="1680" hidden="0">
      <c r="A1680" s="150" t="str">
        <v>2026-05-17 11:00 UTC</v>
      </c>
      <c r="B1680" s="155" t="str">
        <v>2026-05-17 11:55 UTC</v>
      </c>
      <c r="C1680" s="155" t="str">
        <v>2026-05-17 04:55 PDT</v>
      </c>
      <c r="D1680" s="155" t="str">
        <v>2026-05-17</v>
      </c>
      <c r="E1680" s="155" t="str">
        <v>May</v>
      </c>
      <c r="F1680" s="154" t="str">
        <v>Accepted</v>
      </c>
      <c r="G1680" s="155" t="str">
        <v>230</v>
      </c>
      <c r="H1680" s="153" t="n">
        <v>230</v>
      </c>
      <c r="I1680" s="155" t="str">
        <v>SW</v>
      </c>
      <c r="J1680" s="153" t="n">
        <v>50</v>
      </c>
      <c r="K1680" s="155" t="str">
        <v>NE</v>
      </c>
      <c r="L1680" s="153" t="n">
        <v>12</v>
      </c>
      <c r="M1680" s="153" t="n">
        <f>IF(F1680="Accepted",L1680*1.150779448,"")</f>
        <v>13.809353376</v>
      </c>
      <c r="N1680" s="163"/>
      <c r="O1680" s="163"/>
      <c r="P1680" s="163" t="str">
        <f>IF(F1680&lt;&gt;"Accepted","",IF(AND(N1680="",O1680=""),"",MAX(N1680,O1680)*1.150779448))</f>
      </c>
      <c r="Q1680" s="175" t="str">
        <v>KEDW 171155Z AUTO 23012KT 10SM CLR 17/01 A2972 RMK AO2 SLP045 T01660007 10198 20166 57006 $</v>
      </c>
    </row>
    <row r="1681" hidden="0">
      <c r="A1681" s="150" t="str">
        <v>2026-05-17 12:00 UTC</v>
      </c>
      <c r="B1681" s="155" t="str">
        <v>2026-05-17 12:55 UTC</v>
      </c>
      <c r="C1681" s="155" t="str">
        <v>2026-05-17 05:55 PDT</v>
      </c>
      <c r="D1681" s="155" t="str">
        <v>2026-05-17</v>
      </c>
      <c r="E1681" s="155" t="str">
        <v>May</v>
      </c>
      <c r="F1681" s="154" t="str">
        <v>Accepted</v>
      </c>
      <c r="G1681" s="155" t="str">
        <v>220</v>
      </c>
      <c r="H1681" s="153" t="n">
        <v>220</v>
      </c>
      <c r="I1681" s="155" t="str">
        <v>SW</v>
      </c>
      <c r="J1681" s="153" t="n">
        <v>40</v>
      </c>
      <c r="K1681" s="155" t="str">
        <v>NE</v>
      </c>
      <c r="L1681" s="153" t="n">
        <v>12</v>
      </c>
      <c r="M1681" s="153" t="n">
        <f>IF(F1681="Accepted",L1681*1.150779448,"")</f>
        <v>13.809353376</v>
      </c>
      <c r="N1681" s="163"/>
      <c r="O1681" s="163"/>
      <c r="P1681" s="163" t="str">
        <f>IF(F1681&lt;&gt;"Accepted","",IF(AND(N1681="",O1681=""),"",MAX(N1681,O1681)*1.150779448))</f>
      </c>
      <c r="Q1681" s="175" t="str">
        <v>KEDW 171255Z AUTO 22012KT 10SM CLR 16/01 A2971 RMK AO2 SLP042 T01580011 $</v>
      </c>
    </row>
    <row r="1682" hidden="0">
      <c r="A1682" s="150" t="str">
        <v>2026-05-17 13:00 UTC</v>
      </c>
      <c r="B1682" s="155" t="str">
        <v>2026-05-17 13:55 UTC</v>
      </c>
      <c r="C1682" s="155" t="str">
        <v>2026-05-17 06:55 PDT</v>
      </c>
      <c r="D1682" s="155" t="str">
        <v>2026-05-17</v>
      </c>
      <c r="E1682" s="155" t="str">
        <v>May</v>
      </c>
      <c r="F1682" s="154" t="str">
        <v>Accepted</v>
      </c>
      <c r="G1682" s="155" t="str">
        <v>200</v>
      </c>
      <c r="H1682" s="153" t="n">
        <v>200</v>
      </c>
      <c r="I1682" s="155" t="str">
        <v>S</v>
      </c>
      <c r="J1682" s="153" t="n">
        <v>20</v>
      </c>
      <c r="K1682" s="155" t="str">
        <v>N</v>
      </c>
      <c r="L1682" s="153" t="n">
        <v>11</v>
      </c>
      <c r="M1682" s="153" t="n">
        <f>IF(F1682="Accepted",L1682*1.150779448,"")</f>
        <v>12.658573928</v>
      </c>
      <c r="N1682" s="163"/>
      <c r="O1682" s="163"/>
      <c r="P1682" s="163" t="str">
        <f>IF(F1682&lt;&gt;"Accepted","",IF(AND(N1682="",O1682=""),"",MAX(N1682,O1682)*1.150779448))</f>
      </c>
      <c r="Q1682" s="175" t="str">
        <v>KEDW 171355Z AUTO 20011KT 10SM CLR 15/02 A2972 RMK AO2 SLP048 T01540022 $</v>
      </c>
    </row>
    <row r="1683" hidden="0">
      <c r="A1683" s="150" t="str">
        <v>2026-05-17 14:00 UTC</v>
      </c>
      <c r="B1683" s="155" t="str">
        <v>2026-05-17 14:55 UTC</v>
      </c>
      <c r="C1683" s="155" t="str">
        <v>2026-05-17 07:55 PDT</v>
      </c>
      <c r="D1683" s="155" t="str">
        <v>2026-05-17</v>
      </c>
      <c r="E1683" s="155" t="str">
        <v>May</v>
      </c>
      <c r="F1683" s="154" t="str">
        <v>Accepted</v>
      </c>
      <c r="G1683" s="155" t="str">
        <v>240</v>
      </c>
      <c r="H1683" s="153" t="n">
        <v>240</v>
      </c>
      <c r="I1683" s="155" t="str">
        <v>SW</v>
      </c>
      <c r="J1683" s="153" t="n">
        <v>60</v>
      </c>
      <c r="K1683" s="155" t="str">
        <v>NE</v>
      </c>
      <c r="L1683" s="153" t="n">
        <v>13</v>
      </c>
      <c r="M1683" s="153" t="n">
        <f>IF(F1683="Accepted",L1683*1.150779448,"")</f>
        <v>14.960132824</v>
      </c>
      <c r="N1683" s="163"/>
      <c r="O1683" s="163"/>
      <c r="P1683" s="163" t="str">
        <f>IF(F1683&lt;&gt;"Accepted","",IF(AND(N1683="",O1683=""),"",MAX(N1683,O1683)*1.150779448))</f>
      </c>
      <c r="Q1683" s="175" t="str">
        <v>KEDW 171455Z AUTO 24013KT 10SM CLR 20/01 A2972 RMK AO2 SLP045 T02010010 55000 $</v>
      </c>
    </row>
    <row r="1684" hidden="0">
      <c r="A1684" s="150" t="str">
        <v>2026-05-17 15:00 UTC</v>
      </c>
      <c r="B1684" s="155" t="str">
        <v>2026-05-17 15:55 UTC</v>
      </c>
      <c r="C1684" s="155" t="str">
        <v>2026-05-17 08:55 PDT</v>
      </c>
      <c r="D1684" s="155" t="str">
        <v>2026-05-17</v>
      </c>
      <c r="E1684" s="155" t="str">
        <v>May</v>
      </c>
      <c r="F1684" s="154" t="str">
        <v>Accepted</v>
      </c>
      <c r="G1684" s="155" t="str">
        <v>250</v>
      </c>
      <c r="H1684" s="153" t="n">
        <v>250</v>
      </c>
      <c r="I1684" s="155" t="str">
        <v>W</v>
      </c>
      <c r="J1684" s="153" t="n">
        <v>70</v>
      </c>
      <c r="K1684" s="155" t="str">
        <v>E</v>
      </c>
      <c r="L1684" s="153" t="n">
        <v>16</v>
      </c>
      <c r="M1684" s="153" t="n">
        <f>IF(F1684="Accepted",L1684*1.150779448,"")</f>
        <v>18.412471168</v>
      </c>
      <c r="N1684" s="163"/>
      <c r="O1684" s="163"/>
      <c r="P1684" s="163" t="str">
        <f>IF(F1684&lt;&gt;"Accepted","",IF(AND(N1684="",O1684=""),"",MAX(N1684,O1684)*1.150779448))</f>
      </c>
      <c r="Q1684" s="175" t="str">
        <v>KEDW 171555Z AUTO 25016KT 10SM CLR 22/00 A2971 RMK AO2 SLP040 T02220001 $</v>
      </c>
    </row>
    <row r="1685" hidden="0">
      <c r="A1685" s="150" t="str">
        <v>2026-05-17 16:00 UTC</v>
      </c>
      <c r="B1685" s="155" t="str">
        <v>2026-05-17 16:55 UTC</v>
      </c>
      <c r="C1685" s="155" t="str">
        <v>2026-05-17 09:55 PDT</v>
      </c>
      <c r="D1685" s="155" t="str">
        <v>2026-05-17</v>
      </c>
      <c r="E1685" s="155" t="str">
        <v>May</v>
      </c>
      <c r="F1685" s="154" t="str">
        <v>Accepted</v>
      </c>
      <c r="G1685" s="155" t="str">
        <v>270</v>
      </c>
      <c r="H1685" s="153" t="n">
        <v>270</v>
      </c>
      <c r="I1685" s="155" t="str">
        <v>W</v>
      </c>
      <c r="J1685" s="153" t="n">
        <v>90</v>
      </c>
      <c r="K1685" s="155" t="str">
        <v>E</v>
      </c>
      <c r="L1685" s="153" t="n">
        <v>14</v>
      </c>
      <c r="M1685" s="153" t="n">
        <f>IF(F1685="Accepted",L1685*1.150779448,"")</f>
        <v>16.110912272</v>
      </c>
      <c r="N1685" s="163"/>
      <c r="O1685" s="163"/>
      <c r="P1685" s="163" t="str">
        <f>IF(F1685&lt;&gt;"Accepted","",IF(AND(N1685="",O1685=""),"",MAX(N1685,O1685)*1.150779448))</f>
      </c>
      <c r="Q1685" s="175" t="str">
        <v>KEDW 171655Z 27014KT 60SM FEW240 24/M00 A2969 RMK AO2A SLP033 T02391004</v>
      </c>
    </row>
    <row r="1686" hidden="0">
      <c r="A1686" s="150" t="str">
        <v>2026-05-17 17:00 UTC</v>
      </c>
      <c r="B1686" s="155" t="str">
        <v>2026-05-17 17:55 UTC</v>
      </c>
      <c r="C1686" s="155" t="str">
        <v>2026-05-17 10:55 PDT</v>
      </c>
      <c r="D1686" s="155" t="str">
        <v>2026-05-17</v>
      </c>
      <c r="E1686" s="155" t="str">
        <v>May</v>
      </c>
      <c r="F1686" s="154" t="str">
        <v>Accepted</v>
      </c>
      <c r="G1686" s="155" t="str">
        <v>270</v>
      </c>
      <c r="H1686" s="153" t="n">
        <v>270</v>
      </c>
      <c r="I1686" s="155" t="str">
        <v>W</v>
      </c>
      <c r="J1686" s="153" t="n">
        <v>90</v>
      </c>
      <c r="K1686" s="155" t="str">
        <v>E</v>
      </c>
      <c r="L1686" s="153" t="n">
        <v>16</v>
      </c>
      <c r="M1686" s="153" t="n">
        <f>IF(F1686="Accepted",L1686*1.150779448,"")</f>
        <v>18.412471168</v>
      </c>
      <c r="N1686" s="153" t="n">
        <v>23</v>
      </c>
      <c r="O1686" s="153" t="n">
        <v>29</v>
      </c>
      <c r="P1686" s="153" t="n">
        <f>IF(F1686&lt;&gt;"Accepted","",IF(AND(N1686="",O1686=""),"",MAX(N1686,O1686)*1.150779448))</f>
        <v>33.372603992</v>
      </c>
      <c r="Q1686" s="175" t="str">
        <v>KEDW 171755Z 27016G23KT 60SM FEW240 25/M01 A2970 RMK AO2A PK WND 26029/29 SLP037 T02451014 10250 20147 55008</v>
      </c>
    </row>
    <row r="1687" hidden="0">
      <c r="A1687" s="150" t="str">
        <v>2026-05-17 18:00 UTC</v>
      </c>
      <c r="B1687" s="155" t="str">
        <v>2026-05-17 18:55 UTC</v>
      </c>
      <c r="C1687" s="155" t="str">
        <v>2026-05-17 11:55 PDT</v>
      </c>
      <c r="D1687" s="155" t="str">
        <v>2026-05-17</v>
      </c>
      <c r="E1687" s="155" t="str">
        <v>May</v>
      </c>
      <c r="F1687" s="154" t="str">
        <v>Accepted</v>
      </c>
      <c r="G1687" s="155" t="str">
        <v>270</v>
      </c>
      <c r="H1687" s="153" t="n">
        <v>270</v>
      </c>
      <c r="I1687" s="155" t="str">
        <v>W</v>
      </c>
      <c r="J1687" s="153" t="n">
        <v>90</v>
      </c>
      <c r="K1687" s="155" t="str">
        <v>E</v>
      </c>
      <c r="L1687" s="153" t="n">
        <v>19</v>
      </c>
      <c r="M1687" s="153" t="n">
        <f>IF(F1687="Accepted",L1687*1.150779448,"")</f>
        <v>21.864809512</v>
      </c>
      <c r="N1687" s="153" t="n">
        <v>26</v>
      </c>
      <c r="O1687" s="153" t="n">
        <v>28</v>
      </c>
      <c r="P1687" s="153" t="n">
        <f>IF(F1687&lt;&gt;"Accepted","",IF(AND(N1687="",O1687=""),"",MAX(N1687,O1687)*1.150779448))</f>
        <v>32.221824544</v>
      </c>
      <c r="Q1687" s="175" t="str">
        <v>KEDW 171855Z 27019G26KT 60SM FEW240 25/M05 A2967 RMK AO2A PK WND 29028/47 SLP027 T02531051</v>
      </c>
    </row>
    <row r="1688" hidden="0">
      <c r="A1688" s="150" t="str">
        <v>2026-05-17 19:00 UTC</v>
      </c>
      <c r="B1688" s="155" t="str">
        <v>2026-05-17 19:55 UTC</v>
      </c>
      <c r="C1688" s="155" t="str">
        <v>2026-05-17 12:55 PDT</v>
      </c>
      <c r="D1688" s="155" t="str">
        <v>2026-05-17</v>
      </c>
      <c r="E1688" s="155" t="str">
        <v>May</v>
      </c>
      <c r="F1688" s="154" t="str">
        <v>Accepted</v>
      </c>
      <c r="G1688" s="155" t="str">
        <v>240</v>
      </c>
      <c r="H1688" s="153" t="n">
        <v>240</v>
      </c>
      <c r="I1688" s="155" t="str">
        <v>SW</v>
      </c>
      <c r="J1688" s="153" t="n">
        <v>60</v>
      </c>
      <c r="K1688" s="155" t="str">
        <v>NE</v>
      </c>
      <c r="L1688" s="153" t="n">
        <v>21</v>
      </c>
      <c r="M1688" s="153" t="n">
        <f>IF(F1688="Accepted",L1688*1.150779448,"")</f>
        <v>24.166368408</v>
      </c>
      <c r="N1688" s="153" t="n">
        <v>27</v>
      </c>
      <c r="O1688" s="153" t="n">
        <v>31</v>
      </c>
      <c r="P1688" s="153" t="n">
        <f>IF(F1688&lt;&gt;"Accepted","",IF(AND(N1688="",O1688=""),"",MAX(N1688,O1688)*1.150779448))</f>
        <v>35.674162888</v>
      </c>
      <c r="Q1688" s="175" t="str">
        <v>KEDW 171955Z 24021G27KT 60SM SCT230 26/M03 A2965 RMK AO2A PK WND 24031/43 SLP020 T02611035</v>
      </c>
    </row>
    <row r="1689" hidden="0">
      <c r="A1689" s="150" t="str">
        <v>2026-05-17 20:00 UTC</v>
      </c>
      <c r="B1689" s="155" t="str">
        <v>2026-05-17 20:55 UTC</v>
      </c>
      <c r="C1689" s="155" t="str">
        <v>2026-05-17 13:55 PDT</v>
      </c>
      <c r="D1689" s="155" t="str">
        <v>2026-05-17</v>
      </c>
      <c r="E1689" s="155" t="str">
        <v>May</v>
      </c>
      <c r="F1689" s="154" t="str">
        <v>Accepted</v>
      </c>
      <c r="G1689" s="155" t="str">
        <v>230</v>
      </c>
      <c r="H1689" s="153" t="n">
        <v>230</v>
      </c>
      <c r="I1689" s="155" t="str">
        <v>SW</v>
      </c>
      <c r="J1689" s="153" t="n">
        <v>50</v>
      </c>
      <c r="K1689" s="155" t="str">
        <v>NE</v>
      </c>
      <c r="L1689" s="153" t="n">
        <v>21</v>
      </c>
      <c r="M1689" s="153" t="n">
        <f>IF(F1689="Accepted",L1689*1.150779448,"")</f>
        <v>24.166368408</v>
      </c>
      <c r="N1689" s="153" t="n">
        <v>26</v>
      </c>
      <c r="O1689" s="153" t="n">
        <v>33</v>
      </c>
      <c r="P1689" s="153" t="n">
        <f>IF(F1689&lt;&gt;"Accepted","",IF(AND(N1689="",O1689=""),"",MAX(N1689,O1689)*1.150779448))</f>
        <v>37.975721784</v>
      </c>
      <c r="Q1689" s="175" t="str">
        <v>KEDW 172055Z 23021G26KT 40SM SCT240 27/M06 A2963 RMK AO2A PK WND 23033/49 SLP013 T02741057 57020</v>
      </c>
    </row>
    <row r="1690" hidden="0">
      <c r="A1690" s="150" t="str">
        <v>2026-05-17 21:00 UTC</v>
      </c>
      <c r="B1690" s="155" t="str">
        <v>2026-05-17 21:55 UTC</v>
      </c>
      <c r="C1690" s="155" t="str">
        <v>2026-05-17 14:55 PDT</v>
      </c>
      <c r="D1690" s="155" t="str">
        <v>2026-05-17</v>
      </c>
      <c r="E1690" s="155" t="str">
        <v>May</v>
      </c>
      <c r="F1690" s="154" t="str">
        <v>Accepted</v>
      </c>
      <c r="G1690" s="155" t="str">
        <v>280</v>
      </c>
      <c r="H1690" s="153" t="n">
        <v>280</v>
      </c>
      <c r="I1690" s="155" t="str">
        <v>W</v>
      </c>
      <c r="J1690" s="153" t="n">
        <v>100</v>
      </c>
      <c r="K1690" s="155" t="str">
        <v>E</v>
      </c>
      <c r="L1690" s="153" t="n">
        <v>20</v>
      </c>
      <c r="M1690" s="153" t="n">
        <f>IF(F1690="Accepted",L1690*1.150779448,"")</f>
        <v>23.01558896</v>
      </c>
      <c r="N1690" s="153" t="n">
        <v>25</v>
      </c>
      <c r="O1690" s="153" t="n">
        <v>33</v>
      </c>
      <c r="P1690" s="153" t="n">
        <f>IF(F1690&lt;&gt;"Accepted","",IF(AND(N1690="",O1690=""),"",MAX(N1690,O1690)*1.150779448))</f>
        <v>37.975721784</v>
      </c>
      <c r="Q1690" s="175" t="str">
        <v>KEDW 172155Z 28020G25KT 40SM SCT320 26/M04 A2961 RMK AO2A PK WND 25033/05 SLP006 T02611045</v>
      </c>
    </row>
    <row r="1691" hidden="0">
      <c r="A1691" s="150" t="str">
        <v>2026-05-17 22:00 UTC</v>
      </c>
      <c r="B1691" s="155" t="str">
        <v>2026-05-17 22:55 UTC</v>
      </c>
      <c r="C1691" s="155" t="str">
        <v>2026-05-17 15:55 PDT</v>
      </c>
      <c r="D1691" s="155" t="str">
        <v>2026-05-17</v>
      </c>
      <c r="E1691" s="155" t="str">
        <v>May</v>
      </c>
      <c r="F1691" s="154" t="str">
        <v>Accepted</v>
      </c>
      <c r="G1691" s="155" t="str">
        <v>290</v>
      </c>
      <c r="H1691" s="153" t="n">
        <v>290</v>
      </c>
      <c r="I1691" s="155" t="str">
        <v>W</v>
      </c>
      <c r="J1691" s="153" t="n">
        <v>110</v>
      </c>
      <c r="K1691" s="155" t="str">
        <v>E</v>
      </c>
      <c r="L1691" s="153" t="n">
        <v>21</v>
      </c>
      <c r="M1691" s="153" t="n">
        <f>IF(F1691="Accepted",L1691*1.150779448,"")</f>
        <v>24.166368408</v>
      </c>
      <c r="N1691" s="153" t="n">
        <v>30</v>
      </c>
      <c r="O1691" s="153" t="n">
        <v>36</v>
      </c>
      <c r="P1691" s="153" t="n">
        <f>IF(F1691&lt;&gt;"Accepted","",IF(AND(N1691="",O1691=""),"",MAX(N1691,O1691)*1.150779448))</f>
        <v>41.428060128</v>
      </c>
      <c r="Q1691" s="175" t="str">
        <v>KEDW 172255Z 29021G30KT 40SM SCT320 26/M05 A2961 RMK AO2A PK WND 28036/23 SLP006 T02551050</v>
      </c>
    </row>
    <row r="1692" hidden="0">
      <c r="A1692" s="150" t="str">
        <v>2026-05-17 23:00 UTC</v>
      </c>
      <c r="B1692" s="155" t="str">
        <v>2026-05-17 23:55 UTC</v>
      </c>
      <c r="C1692" s="155" t="str">
        <v>2026-05-17 16:55 PDT</v>
      </c>
      <c r="D1692" s="155" t="str">
        <v>2026-05-17</v>
      </c>
      <c r="E1692" s="155" t="str">
        <v>May</v>
      </c>
      <c r="F1692" s="154" t="str">
        <v>Accepted</v>
      </c>
      <c r="G1692" s="155" t="str">
        <v>260</v>
      </c>
      <c r="H1692" s="153" t="n">
        <v>260</v>
      </c>
      <c r="I1692" s="155" t="str">
        <v>W</v>
      </c>
      <c r="J1692" s="153" t="n">
        <v>80</v>
      </c>
      <c r="K1692" s="155" t="str">
        <v>E</v>
      </c>
      <c r="L1692" s="153" t="n">
        <v>19</v>
      </c>
      <c r="M1692" s="153" t="n">
        <f>IF(F1692="Accepted",L1692*1.150779448,"")</f>
        <v>21.864809512</v>
      </c>
      <c r="N1692" s="153" t="n">
        <v>28</v>
      </c>
      <c r="O1692" s="153" t="n">
        <v>33</v>
      </c>
      <c r="P1692" s="153" t="n">
        <f>IF(F1692&lt;&gt;"Accepted","",IF(AND(N1692="",O1692=""),"",MAX(N1692,O1692)*1.150779448))</f>
        <v>37.975721784</v>
      </c>
      <c r="Q1692" s="175" t="str">
        <v>KEDW 172355Z 26019G28KT 30SM SCT320 25/M05 A2961 RMK AO2A PK WND 26033/46 SLP007 T02471046 10277 20242 55007</v>
      </c>
    </row>
    <row r="1693" hidden="0">
      <c r="A1693" s="150" t="str">
        <v>2026-05-18 00:00 UTC</v>
      </c>
      <c r="B1693" s="155" t="str">
        <v>2026-05-18 00:55 UTC</v>
      </c>
      <c r="C1693" s="155" t="str">
        <v>2026-05-17 17:55 PDT</v>
      </c>
      <c r="D1693" s="155" t="str">
        <v>2026-05-17</v>
      </c>
      <c r="E1693" s="155" t="str">
        <v>May</v>
      </c>
      <c r="F1693" s="154" t="str">
        <v>Accepted</v>
      </c>
      <c r="G1693" s="155" t="str">
        <v>280</v>
      </c>
      <c r="H1693" s="153" t="n">
        <v>280</v>
      </c>
      <c r="I1693" s="155" t="str">
        <v>W</v>
      </c>
      <c r="J1693" s="153" t="n">
        <v>100</v>
      </c>
      <c r="K1693" s="155" t="str">
        <v>E</v>
      </c>
      <c r="L1693" s="153" t="n">
        <v>24</v>
      </c>
      <c r="M1693" s="153" t="n">
        <f>IF(F1693="Accepted",L1693*1.150779448,"")</f>
        <v>27.618706752</v>
      </c>
      <c r="N1693" s="153" t="n">
        <v>29</v>
      </c>
      <c r="O1693" s="153" t="n">
        <v>32</v>
      </c>
      <c r="P1693" s="153" t="n">
        <f>IF(F1693&lt;&gt;"Accepted","",IF(AND(N1693="",O1693=""),"",MAX(N1693,O1693)*1.150779448))</f>
        <v>36.824942336</v>
      </c>
      <c r="Q1693" s="175" t="str">
        <v>KEDW 180055Z 28024G29KT 30SM SCT330 23/M01 A2962 RMK AO2A PK WND 26032/2359 SLP013 T02281013</v>
      </c>
    </row>
    <row r="1694" hidden="0">
      <c r="A1694" s="150" t="str">
        <v>2026-05-18 01:00 UTC</v>
      </c>
      <c r="B1694" s="155" t="str">
        <v>2026-05-18 01:55 UTC</v>
      </c>
      <c r="C1694" s="155" t="str">
        <v>2026-05-17 18:55 PDT</v>
      </c>
      <c r="D1694" s="155" t="str">
        <v>2026-05-17</v>
      </c>
      <c r="E1694" s="155" t="str">
        <v>May</v>
      </c>
      <c r="F1694" s="154" t="str">
        <v>Accepted</v>
      </c>
      <c r="G1694" s="155" t="str">
        <v>260</v>
      </c>
      <c r="H1694" s="153" t="n">
        <v>260</v>
      </c>
      <c r="I1694" s="155" t="str">
        <v>W</v>
      </c>
      <c r="J1694" s="153" t="n">
        <v>80</v>
      </c>
      <c r="K1694" s="155" t="str">
        <v>E</v>
      </c>
      <c r="L1694" s="153" t="n">
        <v>18</v>
      </c>
      <c r="M1694" s="153" t="n">
        <f>IF(F1694="Accepted",L1694*1.150779448,"")</f>
        <v>20.714030064</v>
      </c>
      <c r="N1694" s="153" t="n">
        <v>26</v>
      </c>
      <c r="O1694" s="153" t="n">
        <v>33</v>
      </c>
      <c r="P1694" s="153" t="n">
        <f>IF(F1694&lt;&gt;"Accepted","",IF(AND(N1694="",O1694=""),"",MAX(N1694,O1694)*1.150779448))</f>
        <v>37.975721784</v>
      </c>
      <c r="Q1694" s="175" t="str">
        <v>KEDW 180155Z AUTO 26018G26KT 10SM CLR 22/M02 A2963 RMK AO2 PK WND 29033/07 SLP017 T02211019 $</v>
      </c>
    </row>
    <row r="1695" hidden="0">
      <c r="A1695" s="150" t="str">
        <v>2026-05-18 02:00 UTC</v>
      </c>
      <c r="B1695" s="155" t="str">
        <v>2026-05-18 02:55 UTC</v>
      </c>
      <c r="C1695" s="155" t="str">
        <v>2026-05-17 19:55 PDT</v>
      </c>
      <c r="D1695" s="155" t="str">
        <v>2026-05-17</v>
      </c>
      <c r="E1695" s="155" t="str">
        <v>May</v>
      </c>
      <c r="F1695" s="154" t="str">
        <v>Accepted</v>
      </c>
      <c r="G1695" s="155" t="str">
        <v>280</v>
      </c>
      <c r="H1695" s="153" t="n">
        <v>280</v>
      </c>
      <c r="I1695" s="155" t="str">
        <v>W</v>
      </c>
      <c r="J1695" s="153" t="n">
        <v>100</v>
      </c>
      <c r="K1695" s="155" t="str">
        <v>E</v>
      </c>
      <c r="L1695" s="153" t="n">
        <v>12</v>
      </c>
      <c r="M1695" s="153" t="n">
        <f>IF(F1695="Accepted",L1695*1.150779448,"")</f>
        <v>13.809353376</v>
      </c>
      <c r="N1695" s="153" t="n">
        <v>20</v>
      </c>
      <c r="O1695" s="153" t="n">
        <v>30</v>
      </c>
      <c r="P1695" s="153" t="n">
        <f>IF(F1695&lt;&gt;"Accepted","",IF(AND(N1695="",O1695=""),"",MAX(N1695,O1695)*1.150779448))</f>
        <v>34.523383439999996</v>
      </c>
      <c r="Q1695" s="175" t="str">
        <v>KEDW 180255Z AUTO 28012G20KT 10SM CLR 21/M01 A2967 RMK AO2 PK WND 26030/0159 SLP028 T02071006 52019 $</v>
      </c>
    </row>
    <row r="1696" hidden="0">
      <c r="A1696" s="150" t="str">
        <v>2026-05-18 03:00 UTC</v>
      </c>
      <c r="B1696" s="155" t="str">
        <v>2026-05-18 03:55 UTC</v>
      </c>
      <c r="C1696" s="155" t="str">
        <v>2026-05-17 20:55 PDT</v>
      </c>
      <c r="D1696" s="155" t="str">
        <v>2026-05-17</v>
      </c>
      <c r="E1696" s="155" t="str">
        <v>May</v>
      </c>
      <c r="F1696" s="154" t="str">
        <v>Accepted</v>
      </c>
      <c r="G1696" s="155" t="str">
        <v>260</v>
      </c>
      <c r="H1696" s="153" t="n">
        <v>260</v>
      </c>
      <c r="I1696" s="155" t="str">
        <v>W</v>
      </c>
      <c r="J1696" s="153" t="n">
        <v>80</v>
      </c>
      <c r="K1696" s="155" t="str">
        <v>E</v>
      </c>
      <c r="L1696" s="153" t="n">
        <v>14</v>
      </c>
      <c r="M1696" s="153" t="n">
        <f>IF(F1696="Accepted",L1696*1.150779448,"")</f>
        <v>16.110912272</v>
      </c>
      <c r="N1696" s="163"/>
      <c r="O1696" s="163"/>
      <c r="P1696" s="163" t="str">
        <f>IF(F1696&lt;&gt;"Accepted","",IF(AND(N1696="",O1696=""),"",MAX(N1696,O1696)*1.150779448))</f>
      </c>
      <c r="Q1696" s="175" t="str">
        <v>KEDW 180355Z AUTO 26014KT 10SM CLR 19/02 A2969 RMK AO2 SLP035 T01880022 $</v>
      </c>
    </row>
    <row r="1697" hidden="0">
      <c r="A1697" s="150" t="str">
        <v>2026-05-18 04:00 UTC</v>
      </c>
      <c r="B1697" s="155" t="str">
        <v>2026-05-18 04:55 UTC</v>
      </c>
      <c r="C1697" s="155" t="str">
        <v>2026-05-17 21:55 PDT</v>
      </c>
      <c r="D1697" s="155" t="str">
        <v>2026-05-17</v>
      </c>
      <c r="E1697" s="155" t="str">
        <v>May</v>
      </c>
      <c r="F1697" s="154" t="str">
        <v>Accepted</v>
      </c>
      <c r="G1697" s="155" t="str">
        <v>250</v>
      </c>
      <c r="H1697" s="153" t="n">
        <v>250</v>
      </c>
      <c r="I1697" s="155" t="str">
        <v>W</v>
      </c>
      <c r="J1697" s="153" t="n">
        <v>70</v>
      </c>
      <c r="K1697" s="155" t="str">
        <v>E</v>
      </c>
      <c r="L1697" s="153" t="n">
        <v>12</v>
      </c>
      <c r="M1697" s="153" t="n">
        <f>IF(F1697="Accepted",L1697*1.150779448,"")</f>
        <v>13.809353376</v>
      </c>
      <c r="N1697" s="163"/>
      <c r="O1697" s="163"/>
      <c r="P1697" s="163" t="str">
        <f>IF(F1697&lt;&gt;"Accepted","",IF(AND(N1697="",O1697=""),"",MAX(N1697,O1697)*1.150779448))</f>
      </c>
      <c r="Q1697" s="175" t="str">
        <v>KEDW 180455Z AUTO 25012KT 10SM CLR 18/04 A2973 RMK AO2 SLP048 T01760035 $</v>
      </c>
    </row>
    <row r="1698" hidden="0">
      <c r="A1698" s="150" t="str">
        <v>2026-05-18 05:00 UTC</v>
      </c>
      <c r="B1698" s="155" t="str">
        <v>2026-05-18 05:55 UTC</v>
      </c>
      <c r="C1698" s="155" t="str">
        <v>2026-05-17 22:55 PDT</v>
      </c>
      <c r="D1698" s="155" t="str">
        <v>2026-05-17</v>
      </c>
      <c r="E1698" s="155" t="str">
        <v>May</v>
      </c>
      <c r="F1698" s="154" t="str">
        <v>Accepted</v>
      </c>
      <c r="G1698" s="155" t="str">
        <v>010</v>
      </c>
      <c r="H1698" s="153" t="n">
        <v>10</v>
      </c>
      <c r="I1698" s="155" t="str">
        <v>N</v>
      </c>
      <c r="J1698" s="153" t="n">
        <v>190</v>
      </c>
      <c r="K1698" s="155" t="str">
        <v>S</v>
      </c>
      <c r="L1698" s="153" t="n">
        <v>13</v>
      </c>
      <c r="M1698" s="153" t="n">
        <f>IF(F1698="Accepted",L1698*1.150779448,"")</f>
        <v>14.960132824</v>
      </c>
      <c r="N1698" s="163"/>
      <c r="O1698" s="163"/>
      <c r="P1698" s="163" t="str">
        <f>IF(F1698&lt;&gt;"Accepted","",IF(AND(N1698="",O1698=""),"",MAX(N1698,O1698)*1.150779448))</f>
      </c>
      <c r="Q1698" s="175" t="str">
        <v>KEDW 180555Z AUTO 01013KT 10SM CLR 18/00 A2976 RMK AO2 SLP059 T01780004 10249 20174 52028 $</v>
      </c>
    </row>
    <row r="1699" hidden="0">
      <c r="A1699" s="150" t="str">
        <v>2026-05-18 06:00 UTC</v>
      </c>
      <c r="B1699" s="155" t="str">
        <v>2026-05-18 06:55 UTC</v>
      </c>
      <c r="C1699" s="155" t="str">
        <v>2026-05-17 23:55 PDT</v>
      </c>
      <c r="D1699" s="155" t="str">
        <v>2026-05-17</v>
      </c>
      <c r="E1699" s="155" t="str">
        <v>May</v>
      </c>
      <c r="F1699" s="154" t="str">
        <v>Accepted</v>
      </c>
      <c r="G1699" s="155" t="str">
        <v>030</v>
      </c>
      <c r="H1699" s="153" t="n">
        <v>30</v>
      </c>
      <c r="I1699" s="155" t="str">
        <v>NE</v>
      </c>
      <c r="J1699" s="153" t="n">
        <v>210</v>
      </c>
      <c r="K1699" s="155" t="str">
        <v>SW</v>
      </c>
      <c r="L1699" s="153" t="n">
        <v>12</v>
      </c>
      <c r="M1699" s="153" t="n">
        <f>IF(F1699="Accepted",L1699*1.150779448,"")</f>
        <v>13.809353376</v>
      </c>
      <c r="N1699" s="163"/>
      <c r="O1699" s="163"/>
      <c r="P1699" s="163" t="str">
        <f>IF(F1699&lt;&gt;"Accepted","",IF(AND(N1699="",O1699=""),"",MAX(N1699,O1699)*1.150779448))</f>
      </c>
      <c r="Q1699" s="175" t="str">
        <v>KEDW 180655Z AUTO 03012KT 10SM CLR 17/M07 A2979 RMK AO2 SLP069 T01711074 $</v>
      </c>
    </row>
    <row r="1700" hidden="0">
      <c r="A1700" s="150" t="str">
        <v>2026-05-18 07:00 UTC</v>
      </c>
      <c r="B1700" s="155" t="str">
        <v>2026-05-18 07:55 UTC</v>
      </c>
      <c r="C1700" s="155" t="str">
        <v>2026-05-18 00:55 PDT</v>
      </c>
      <c r="D1700" s="155" t="str">
        <v>2026-05-18</v>
      </c>
      <c r="E1700" s="155" t="str">
        <v>May</v>
      </c>
      <c r="F1700" s="154" t="str">
        <v>Accepted</v>
      </c>
      <c r="G1700" s="155" t="str">
        <v>030</v>
      </c>
      <c r="H1700" s="153" t="n">
        <v>30</v>
      </c>
      <c r="I1700" s="155" t="str">
        <v>NE</v>
      </c>
      <c r="J1700" s="153" t="n">
        <v>210</v>
      </c>
      <c r="K1700" s="155" t="str">
        <v>SW</v>
      </c>
      <c r="L1700" s="153" t="n">
        <v>14</v>
      </c>
      <c r="M1700" s="153" t="n">
        <f>IF(F1700="Accepted",L1700*1.150779448,"")</f>
        <v>16.110912272</v>
      </c>
      <c r="N1700" s="163"/>
      <c r="O1700" s="163"/>
      <c r="P1700" s="163" t="str">
        <f>IF(F1700&lt;&gt;"Accepted","",IF(AND(N1700="",O1700=""),"",MAX(N1700,O1700)*1.150779448))</f>
      </c>
      <c r="Q1700" s="175" t="str">
        <v>KEDW 180755Z AUTO 03014KT 10SM CLR 15/M08 A2981 RMK AO2 SLP076 T01531076 402770147 $</v>
      </c>
    </row>
    <row r="1701" hidden="0">
      <c r="A1701" s="150" t="str">
        <v>2026-05-18 08:00 UTC</v>
      </c>
      <c r="B1701" s="155" t="str">
        <v>2026-05-18 08:55 UTC</v>
      </c>
      <c r="C1701" s="155" t="str">
        <v>2026-05-18 01:55 PDT</v>
      </c>
      <c r="D1701" s="155" t="str">
        <v>2026-05-18</v>
      </c>
      <c r="E1701" s="155" t="str">
        <v>May</v>
      </c>
      <c r="F1701" s="154" t="str">
        <v>Accepted</v>
      </c>
      <c r="G1701" s="155" t="str">
        <v>020</v>
      </c>
      <c r="H1701" s="153" t="n">
        <v>20</v>
      </c>
      <c r="I1701" s="155" t="str">
        <v>N</v>
      </c>
      <c r="J1701" s="153" t="n">
        <v>200</v>
      </c>
      <c r="K1701" s="155" t="str">
        <v>S</v>
      </c>
      <c r="L1701" s="153" t="n">
        <v>8</v>
      </c>
      <c r="M1701" s="153" t="n">
        <f>IF(F1701="Accepted",L1701*1.150779448,"")</f>
        <v>9.206235584</v>
      </c>
      <c r="N1701" s="163"/>
      <c r="O1701" s="163"/>
      <c r="P1701" s="163" t="str">
        <f>IF(F1701&lt;&gt;"Accepted","",IF(AND(N1701="",O1701=""),"",MAX(N1701,O1701)*1.150779448))</f>
      </c>
      <c r="Q1701" s="175" t="str">
        <v>KEDW 180855Z AUTO 02008KT 10SM CLR 15/M07 A2983 RMK AO2 SLP083 T01461075 52022 $</v>
      </c>
    </row>
    <row r="1702" hidden="0">
      <c r="A1702" s="150" t="str">
        <v>2026-05-18 09:00 UTC</v>
      </c>
      <c r="B1702" s="155" t="str">
        <v>2026-05-18 09:55 UTC</v>
      </c>
      <c r="C1702" s="155" t="str">
        <v>2026-05-18 02:55 PDT</v>
      </c>
      <c r="D1702" s="155" t="str">
        <v>2026-05-18</v>
      </c>
      <c r="E1702" s="155" t="str">
        <v>May</v>
      </c>
      <c r="F1702" s="154" t="str">
        <v>Accepted</v>
      </c>
      <c r="G1702" s="155" t="str">
        <v>040</v>
      </c>
      <c r="H1702" s="153" t="n">
        <v>40</v>
      </c>
      <c r="I1702" s="155" t="str">
        <v>NE</v>
      </c>
      <c r="J1702" s="153" t="n">
        <v>220</v>
      </c>
      <c r="K1702" s="155" t="str">
        <v>SW</v>
      </c>
      <c r="L1702" s="153" t="n">
        <v>11</v>
      </c>
      <c r="M1702" s="153" t="n">
        <f>IF(F1702="Accepted",L1702*1.150779448,"")</f>
        <v>12.658573928</v>
      </c>
      <c r="N1702" s="153" t="n">
        <v>17</v>
      </c>
      <c r="O1702" s="163"/>
      <c r="P1702" s="153" t="n">
        <f>IF(F1702&lt;&gt;"Accepted","",IF(AND(N1702="",O1702=""),"",MAX(N1702,O1702)*1.150779448))</f>
        <v>19.563250616</v>
      </c>
      <c r="Q1702" s="175" t="str">
        <v>KEDW 180955Z AUTO 04011G17KT 10SM SCT080 15/M09 A2983 RMK AO2 SLP083 T01471087 $</v>
      </c>
    </row>
    <row r="1703" hidden="0">
      <c r="A1703" s="150" t="str">
        <v>2026-05-18 10:00 UTC</v>
      </c>
      <c r="B1703" s="155" t="str">
        <v>2026-05-18 10:55 UTC</v>
      </c>
      <c r="C1703" s="155" t="str">
        <v>2026-05-18 03:55 PDT</v>
      </c>
      <c r="D1703" s="155" t="str">
        <v>2026-05-18</v>
      </c>
      <c r="E1703" s="155" t="str">
        <v>May</v>
      </c>
      <c r="F1703" s="154" t="str">
        <v>Accepted</v>
      </c>
      <c r="G1703" s="155" t="str">
        <v>040</v>
      </c>
      <c r="H1703" s="153" t="n">
        <v>40</v>
      </c>
      <c r="I1703" s="155" t="str">
        <v>NE</v>
      </c>
      <c r="J1703" s="153" t="n">
        <v>220</v>
      </c>
      <c r="K1703" s="155" t="str">
        <v>SW</v>
      </c>
      <c r="L1703" s="153" t="n">
        <v>11</v>
      </c>
      <c r="M1703" s="153" t="n">
        <f>IF(F1703="Accepted",L1703*1.150779448,"")</f>
        <v>12.658573928</v>
      </c>
      <c r="N1703" s="163"/>
      <c r="O1703" s="163"/>
      <c r="P1703" s="163" t="str">
        <f>IF(F1703&lt;&gt;"Accepted","",IF(AND(N1703="",O1703=""),"",MAX(N1703,O1703)*1.150779448))</f>
      </c>
      <c r="Q1703" s="175" t="str">
        <v>KEDW 181055Z AUTO 04011KT 10SM CLR 14/M09 A2985 RMK AO2 SLP091 T01371095 $</v>
      </c>
    </row>
    <row r="1704" hidden="0">
      <c r="A1704" s="150" t="str">
        <v>2026-05-18 11:00 UTC</v>
      </c>
      <c r="B1704" s="155" t="str">
        <v>2026-05-18 11:55 UTC</v>
      </c>
      <c r="C1704" s="155" t="str">
        <v>2026-05-18 04:55 PDT</v>
      </c>
      <c r="D1704" s="155" t="str">
        <v>2026-05-18</v>
      </c>
      <c r="E1704" s="155" t="str">
        <v>May</v>
      </c>
      <c r="F1704" s="154" t="str">
        <v>Accepted</v>
      </c>
      <c r="G1704" s="155" t="str">
        <v>020</v>
      </c>
      <c r="H1704" s="153" t="n">
        <v>20</v>
      </c>
      <c r="I1704" s="155" t="str">
        <v>N</v>
      </c>
      <c r="J1704" s="153" t="n">
        <v>200</v>
      </c>
      <c r="K1704" s="155" t="str">
        <v>S</v>
      </c>
      <c r="L1704" s="153" t="n">
        <v>10</v>
      </c>
      <c r="M1704" s="153" t="n">
        <f>IF(F1704="Accepted",L1704*1.150779448,"")</f>
        <v>11.50779448</v>
      </c>
      <c r="N1704" s="163"/>
      <c r="O1704" s="163"/>
      <c r="P1704" s="163" t="str">
        <f>IF(F1704&lt;&gt;"Accepted","",IF(AND(N1704="",O1704=""),"",MAX(N1704,O1704)*1.150779448))</f>
      </c>
      <c r="Q1704" s="175" t="str">
        <v>KEDW 181155Z AUTO 02010KT 10SM CLR 12/M09 A2986 RMK AO2 SLP097 T01181092 10180 20118 52009 $</v>
      </c>
    </row>
    <row r="1705" hidden="0">
      <c r="A1705" s="150" t="str">
        <v>2026-05-18 12:00 UTC</v>
      </c>
      <c r="B1705" s="155" t="str">
        <v>2026-05-18 12:55 UTC</v>
      </c>
      <c r="C1705" s="155" t="str">
        <v>2026-05-18 05:55 PDT</v>
      </c>
      <c r="D1705" s="155" t="str">
        <v>2026-05-18</v>
      </c>
      <c r="E1705" s="155" t="str">
        <v>May</v>
      </c>
      <c r="F1705" s="154" t="str">
        <v>Accepted</v>
      </c>
      <c r="G1705" s="155" t="str">
        <v>060</v>
      </c>
      <c r="H1705" s="153" t="n">
        <v>60</v>
      </c>
      <c r="I1705" s="155" t="str">
        <v>NE</v>
      </c>
      <c r="J1705" s="153" t="n">
        <v>240</v>
      </c>
      <c r="K1705" s="155" t="str">
        <v>SW</v>
      </c>
      <c r="L1705" s="153" t="n">
        <v>7</v>
      </c>
      <c r="M1705" s="153" t="n">
        <f>IF(F1705="Accepted",L1705*1.150779448,"")</f>
        <v>8.055456136</v>
      </c>
      <c r="N1705" s="163"/>
      <c r="O1705" s="163"/>
      <c r="P1705" s="163" t="str">
        <f>IF(F1705&lt;&gt;"Accepted","",IF(AND(N1705="",O1705=""),"",MAX(N1705,O1705)*1.150779448))</f>
      </c>
      <c r="Q1705" s="175" t="str">
        <v>KEDW 181255Z 06007KT 60SM FEW120 10/M09 A2988 RMK AO2A SLP107 T00981093</v>
      </c>
    </row>
    <row r="1706" hidden="0">
      <c r="A1706" s="150" t="str">
        <v>2026-05-18 13:00 UTC</v>
      </c>
      <c r="B1706" s="155" t="str">
        <v>2026-05-18 13:55 UTC</v>
      </c>
      <c r="C1706" s="155" t="str">
        <v>2026-05-18 06:55 PDT</v>
      </c>
      <c r="D1706" s="155" t="str">
        <v>2026-05-18</v>
      </c>
      <c r="E1706" s="155" t="str">
        <v>May</v>
      </c>
      <c r="F1706" s="154" t="str">
        <v>Accepted</v>
      </c>
      <c r="G1706" s="155" t="str">
        <v>020</v>
      </c>
      <c r="H1706" s="153" t="n">
        <v>20</v>
      </c>
      <c r="I1706" s="155" t="str">
        <v>N</v>
      </c>
      <c r="J1706" s="153" t="n">
        <v>200</v>
      </c>
      <c r="K1706" s="155" t="str">
        <v>S</v>
      </c>
      <c r="L1706" s="153" t="n">
        <v>12</v>
      </c>
      <c r="M1706" s="153" t="n">
        <f>IF(F1706="Accepted",L1706*1.150779448,"")</f>
        <v>13.809353376</v>
      </c>
      <c r="N1706" s="163"/>
      <c r="O1706" s="163"/>
      <c r="P1706" s="163" t="str">
        <f>IF(F1706&lt;&gt;"Accepted","",IF(AND(N1706="",O1706=""),"",MAX(N1706,O1706)*1.150779448))</f>
      </c>
      <c r="Q1706" s="175" t="str">
        <v>KEDW 181355Z 02012KT 60SM FEW150 14/M09 A2991 RMK AO2A SLP114 T01401093</v>
      </c>
    </row>
    <row r="1707" hidden="0">
      <c r="A1707" s="150" t="str">
        <v>2026-05-18 14:00 UTC</v>
      </c>
      <c r="B1707" s="155" t="str">
        <v>2026-05-18 14:55 UTC</v>
      </c>
      <c r="C1707" s="155" t="str">
        <v>2026-05-18 07:55 PDT</v>
      </c>
      <c r="D1707" s="155" t="str">
        <v>2026-05-18</v>
      </c>
      <c r="E1707" s="155" t="str">
        <v>May</v>
      </c>
      <c r="F1707" s="154" t="str">
        <v>Accepted</v>
      </c>
      <c r="G1707" s="155" t="str">
        <v>050</v>
      </c>
      <c r="H1707" s="153" t="n">
        <v>50</v>
      </c>
      <c r="I1707" s="155" t="str">
        <v>NE</v>
      </c>
      <c r="J1707" s="153" t="n">
        <v>230</v>
      </c>
      <c r="K1707" s="155" t="str">
        <v>SW</v>
      </c>
      <c r="L1707" s="153" t="n">
        <v>10</v>
      </c>
      <c r="M1707" s="153" t="n">
        <f>IF(F1707="Accepted",L1707*1.150779448,"")</f>
        <v>11.50779448</v>
      </c>
      <c r="N1707" s="163"/>
      <c r="O1707" s="163"/>
      <c r="P1707" s="163" t="str">
        <f>IF(F1707&lt;&gt;"Accepted","",IF(AND(N1707="",O1707=""),"",MAX(N1707,O1707)*1.150779448))</f>
      </c>
      <c r="Q1707" s="175" t="str">
        <v>KEDW 181455Z 05010KT 60SM FEW250 16/M09 A2993 RMK AO2A SLP121 T01621089 52024</v>
      </c>
    </row>
    <row r="1708" hidden="0">
      <c r="A1708" s="150" t="str">
        <v>2026-05-18 15:00 UTC</v>
      </c>
      <c r="B1708" s="155" t="str">
        <v>2026-05-18 15:55 UTC</v>
      </c>
      <c r="C1708" s="155" t="str">
        <v>2026-05-18 08:55 PDT</v>
      </c>
      <c r="D1708" s="155" t="str">
        <v>2026-05-18</v>
      </c>
      <c r="E1708" s="155" t="str">
        <v>May</v>
      </c>
      <c r="F1708" s="154" t="str">
        <v>Accepted</v>
      </c>
      <c r="G1708" s="155" t="str">
        <v>020</v>
      </c>
      <c r="H1708" s="153" t="n">
        <v>20</v>
      </c>
      <c r="I1708" s="155" t="str">
        <v>N</v>
      </c>
      <c r="J1708" s="153" t="n">
        <v>200</v>
      </c>
      <c r="K1708" s="155" t="str">
        <v>S</v>
      </c>
      <c r="L1708" s="153" t="n">
        <v>11</v>
      </c>
      <c r="M1708" s="153" t="n">
        <f>IF(F1708="Accepted",L1708*1.150779448,"")</f>
        <v>12.658573928</v>
      </c>
      <c r="N1708" s="163"/>
      <c r="O1708" s="163"/>
      <c r="P1708" s="163" t="str">
        <f>IF(F1708&lt;&gt;"Accepted","",IF(AND(N1708="",O1708=""),"",MAX(N1708,O1708)*1.150779448))</f>
      </c>
      <c r="Q1708" s="175" t="str">
        <v>KEDW 181555Z 02011KT 60SM FEW250 18/M10 A2994 RMK AO2A SLP125 T01791100</v>
      </c>
    </row>
    <row r="1709" hidden="0">
      <c r="A1709" s="150" t="str">
        <v>2026-05-18 16:00 UTC</v>
      </c>
      <c r="B1709" s="155" t="str">
        <v>2026-05-18 16:55 UTC</v>
      </c>
      <c r="C1709" s="155" t="str">
        <v>2026-05-18 09:55 PDT</v>
      </c>
      <c r="D1709" s="155" t="str">
        <v>2026-05-18</v>
      </c>
      <c r="E1709" s="155" t="str">
        <v>May</v>
      </c>
      <c r="F1709" s="154" t="str">
        <v>Accepted</v>
      </c>
      <c r="G1709" s="155" t="str">
        <v>020</v>
      </c>
      <c r="H1709" s="153" t="n">
        <v>20</v>
      </c>
      <c r="I1709" s="155" t="str">
        <v>N</v>
      </c>
      <c r="J1709" s="153" t="n">
        <v>200</v>
      </c>
      <c r="K1709" s="155" t="str">
        <v>S</v>
      </c>
      <c r="L1709" s="153" t="n">
        <v>14</v>
      </c>
      <c r="M1709" s="153" t="n">
        <f>IF(F1709="Accepted",L1709*1.150779448,"")</f>
        <v>16.110912272</v>
      </c>
      <c r="N1709" s="153" t="n">
        <v>22</v>
      </c>
      <c r="O1709" s="163"/>
      <c r="P1709" s="153" t="n">
        <f>IF(F1709&lt;&gt;"Accepted","",IF(AND(N1709="",O1709=""),"",MAX(N1709,O1709)*1.150779448))</f>
        <v>25.317147856</v>
      </c>
      <c r="Q1709" s="175" t="str">
        <v>KEDW 181655Z 02014G22KT 60SM FEW300 20/M12 A2995 RMK AO2A SLP127 T01951118</v>
      </c>
    </row>
    <row r="1710" hidden="0">
      <c r="A1710" s="150" t="str">
        <v>2026-05-18 17:00 UTC</v>
      </c>
      <c r="B1710" s="155" t="str">
        <v>2026-05-18 17:55 UTC</v>
      </c>
      <c r="C1710" s="155" t="str">
        <v>2026-05-18 10:55 PDT</v>
      </c>
      <c r="D1710" s="155" t="str">
        <v>2026-05-18</v>
      </c>
      <c r="E1710" s="155" t="str">
        <v>May</v>
      </c>
      <c r="F1710" s="154" t="str">
        <v>Accepted</v>
      </c>
      <c r="G1710" s="155" t="str">
        <v>030</v>
      </c>
      <c r="H1710" s="153" t="n">
        <v>30</v>
      </c>
      <c r="I1710" s="155" t="str">
        <v>NE</v>
      </c>
      <c r="J1710" s="153" t="n">
        <v>210</v>
      </c>
      <c r="K1710" s="155" t="str">
        <v>SW</v>
      </c>
      <c r="L1710" s="153" t="n">
        <v>15</v>
      </c>
      <c r="M1710" s="153" t="n">
        <f>IF(F1710="Accepted",L1710*1.150779448,"")</f>
        <v>17.261691719999998</v>
      </c>
      <c r="N1710" s="153" t="n">
        <v>24</v>
      </c>
      <c r="O1710" s="153" t="n">
        <v>28</v>
      </c>
      <c r="P1710" s="153" t="n">
        <f>IF(F1710&lt;&gt;"Accepted","",IF(AND(N1710="",O1710=""),"",MAX(N1710,O1710)*1.150779448))</f>
        <v>32.221824544</v>
      </c>
      <c r="Q1710" s="175" t="str">
        <v>KEDW 181755Z 03015G24KT 60SM FEW300 21/M13 A2995 RMK AO2A PK WND 05028/32 SLP127 T02081133 10209 20098 52006</v>
      </c>
    </row>
    <row r="1711" hidden="0">
      <c r="A1711" s="150" t="str">
        <v>2026-05-18 18:00 UTC</v>
      </c>
      <c r="B1711" s="155" t="str">
        <v>2026-05-18 18:55 UTC</v>
      </c>
      <c r="C1711" s="155" t="str">
        <v>2026-05-18 11:55 PDT</v>
      </c>
      <c r="D1711" s="155" t="str">
        <v>2026-05-18</v>
      </c>
      <c r="E1711" s="155" t="str">
        <v>May</v>
      </c>
      <c r="F1711" s="154" t="str">
        <v>Accepted</v>
      </c>
      <c r="G1711" s="155" t="str">
        <v>040</v>
      </c>
      <c r="H1711" s="153" t="n">
        <v>40</v>
      </c>
      <c r="I1711" s="155" t="str">
        <v>NE</v>
      </c>
      <c r="J1711" s="153" t="n">
        <v>220</v>
      </c>
      <c r="K1711" s="155" t="str">
        <v>SW</v>
      </c>
      <c r="L1711" s="153" t="n">
        <v>18</v>
      </c>
      <c r="M1711" s="153" t="n">
        <f>IF(F1711="Accepted",L1711*1.150779448,"")</f>
        <v>20.714030064</v>
      </c>
      <c r="N1711" s="153" t="n">
        <v>25</v>
      </c>
      <c r="O1711" s="153" t="n">
        <v>31</v>
      </c>
      <c r="P1711" s="153" t="n">
        <f>IF(F1711&lt;&gt;"Accepted","",IF(AND(N1711="",O1711=""),"",MAX(N1711,O1711)*1.150779448))</f>
        <v>35.674162888</v>
      </c>
      <c r="Q1711" s="175" t="str">
        <v>KEDW 181855Z 04018G25KT 60SM CLR 22/M15 A2995 RMK AO2A PK WND 05031/49 SLP125 T02191155</v>
      </c>
    </row>
    <row r="1712" hidden="0">
      <c r="A1712" s="150" t="str">
        <v>2026-05-18 19:00 UTC</v>
      </c>
      <c r="B1712" s="155" t="str">
        <v>2026-05-18 19:55 UTC</v>
      </c>
      <c r="C1712" s="155" t="str">
        <v>2026-05-18 12:55 PDT</v>
      </c>
      <c r="D1712" s="155" t="str">
        <v>2026-05-18</v>
      </c>
      <c r="E1712" s="155" t="str">
        <v>May</v>
      </c>
      <c r="F1712" s="154" t="str">
        <v>Accepted</v>
      </c>
      <c r="G1712" s="155" t="str">
        <v>050</v>
      </c>
      <c r="H1712" s="153" t="n">
        <v>50</v>
      </c>
      <c r="I1712" s="155" t="str">
        <v>NE</v>
      </c>
      <c r="J1712" s="153" t="n">
        <v>230</v>
      </c>
      <c r="K1712" s="155" t="str">
        <v>SW</v>
      </c>
      <c r="L1712" s="153" t="n">
        <v>12</v>
      </c>
      <c r="M1712" s="153" t="n">
        <f>IF(F1712="Accepted",L1712*1.150779448,"")</f>
        <v>13.809353376</v>
      </c>
      <c r="N1712" s="153" t="n">
        <v>21</v>
      </c>
      <c r="O1712" s="163"/>
      <c r="P1712" s="153" t="n">
        <f>IF(F1712&lt;&gt;"Accepted","",IF(AND(N1712="",O1712=""),"",MAX(N1712,O1712)*1.150779448))</f>
        <v>24.166368408</v>
      </c>
      <c r="Q1712" s="175" t="str">
        <v>KEDW 181955Z 05012G21KT 60SM CLR 23/M17 A2995 RMK AO2A SLP127 T02261169</v>
      </c>
    </row>
    <row r="1713" hidden="0">
      <c r="A1713" s="150" t="str">
        <v>2026-05-18 20:00 UTC</v>
      </c>
      <c r="B1713" s="155" t="str">
        <v>2026-05-18 20:55 UTC</v>
      </c>
      <c r="C1713" s="155" t="str">
        <v>2026-05-18 13:55 PDT</v>
      </c>
      <c r="D1713" s="155" t="str">
        <v>2026-05-18</v>
      </c>
      <c r="E1713" s="155" t="str">
        <v>May</v>
      </c>
      <c r="F1713" s="154" t="str">
        <v>Accepted</v>
      </c>
      <c r="G1713" s="155" t="str">
        <v>050</v>
      </c>
      <c r="H1713" s="153" t="n">
        <v>50</v>
      </c>
      <c r="I1713" s="155" t="str">
        <v>NE</v>
      </c>
      <c r="J1713" s="153" t="n">
        <v>230</v>
      </c>
      <c r="K1713" s="155" t="str">
        <v>SW</v>
      </c>
      <c r="L1713" s="153" t="n">
        <v>11</v>
      </c>
      <c r="M1713" s="153" t="n">
        <f>IF(F1713="Accepted",L1713*1.150779448,"")</f>
        <v>12.658573928</v>
      </c>
      <c r="N1713" s="153" t="n">
        <v>21</v>
      </c>
      <c r="O1713" s="163"/>
      <c r="P1713" s="153" t="n">
        <f>IF(F1713&lt;&gt;"Accepted","",IF(AND(N1713="",O1713=""),"",MAX(N1713,O1713)*1.150779448))</f>
        <v>24.166368408</v>
      </c>
      <c r="Q1713" s="175" t="str">
        <v>KEDW 182055Z 05011G21KT 60SM FEW050 23/M14 A2994 RMK AO2A SLP123 T02331145 58005</v>
      </c>
    </row>
    <row r="1714" hidden="0">
      <c r="A1714" s="150" t="str">
        <v>2026-05-18 21:00 UTC</v>
      </c>
      <c r="B1714" s="155" t="str">
        <v>2026-05-18 21:55 UTC</v>
      </c>
      <c r="C1714" s="155" t="str">
        <v>2026-05-18 14:55 PDT</v>
      </c>
      <c r="D1714" s="155" t="str">
        <v>2026-05-18</v>
      </c>
      <c r="E1714" s="155" t="str">
        <v>May</v>
      </c>
      <c r="F1714" s="154" t="str">
        <v>Accepted</v>
      </c>
      <c r="G1714" s="155" t="str">
        <v>040</v>
      </c>
      <c r="H1714" s="153" t="n">
        <v>40</v>
      </c>
      <c r="I1714" s="155" t="str">
        <v>NE</v>
      </c>
      <c r="J1714" s="153" t="n">
        <v>220</v>
      </c>
      <c r="K1714" s="155" t="str">
        <v>SW</v>
      </c>
      <c r="L1714" s="153" t="n">
        <v>11</v>
      </c>
      <c r="M1714" s="153" t="n">
        <f>IF(F1714="Accepted",L1714*1.150779448,"")</f>
        <v>12.658573928</v>
      </c>
      <c r="N1714" s="153" t="n">
        <v>18</v>
      </c>
      <c r="O1714" s="163"/>
      <c r="P1714" s="153" t="n">
        <f>IF(F1714&lt;&gt;"Accepted","",IF(AND(N1714="",O1714=""),"",MAX(N1714,O1714)*1.150779448))</f>
        <v>20.714030064</v>
      </c>
      <c r="Q1714" s="175" t="str">
        <v>KEDW 182155Z 04011G18KT 70SM FEW050 24/M16 A2992 RMK AO2A SLP116 T02391159</v>
      </c>
    </row>
    <row r="1715" hidden="0">
      <c r="A1715" s="150" t="str">
        <v>2026-05-18 22:00 UTC</v>
      </c>
      <c r="B1715" s="155" t="str">
        <v>2026-05-18 22:55 UTC</v>
      </c>
      <c r="C1715" s="155" t="str">
        <v>2026-05-18 15:55 PDT</v>
      </c>
      <c r="D1715" s="155" t="str">
        <v>2026-05-18</v>
      </c>
      <c r="E1715" s="155" t="str">
        <v>May</v>
      </c>
      <c r="F1715" s="154" t="str">
        <v>Accepted</v>
      </c>
      <c r="G1715" s="155" t="str">
        <v>070</v>
      </c>
      <c r="H1715" s="153" t="n">
        <v>70</v>
      </c>
      <c r="I1715" s="155" t="str">
        <v>E</v>
      </c>
      <c r="J1715" s="153" t="n">
        <v>250</v>
      </c>
      <c r="K1715" s="155" t="str">
        <v>W</v>
      </c>
      <c r="L1715" s="153" t="n">
        <v>9</v>
      </c>
      <c r="M1715" s="153" t="n">
        <f>IF(F1715="Accepted",L1715*1.150779448,"")</f>
        <v>10.357015032</v>
      </c>
      <c r="N1715" s="153" t="n">
        <v>17</v>
      </c>
      <c r="O1715" s="163"/>
      <c r="P1715" s="153" t="n">
        <f>IF(F1715&lt;&gt;"Accepted","",IF(AND(N1715="",O1715=""),"",MAX(N1715,O1715)*1.150779448))</f>
        <v>19.563250616</v>
      </c>
      <c r="Q1715" s="175" t="str">
        <v>KEDW 182255Z 07009G17KT 80SM FEW050 24/M16 A2991 RMK AO2A SLP113 T02351162</v>
      </c>
    </row>
    <row r="1716" hidden="0">
      <c r="A1716" s="150" t="str">
        <v>2026-05-18 23:00 UTC</v>
      </c>
      <c r="B1716" s="155" t="str">
        <v>2026-05-18 23:55 UTC</v>
      </c>
      <c r="C1716" s="155" t="str">
        <v>2026-05-18 16:55 PDT</v>
      </c>
      <c r="D1716" s="155" t="str">
        <v>2026-05-18</v>
      </c>
      <c r="E1716" s="155" t="str">
        <v>May</v>
      </c>
      <c r="F1716" s="154" t="str">
        <v>Accepted</v>
      </c>
      <c r="G1716" s="155" t="str">
        <v>000</v>
      </c>
      <c r="H1716" s="153" t="n">
        <v>0</v>
      </c>
      <c r="I1716" s="155" t="str">
        <v>Calm</v>
      </c>
      <c r="J1716" s="153" t="n">
        <v>180</v>
      </c>
      <c r="K1716" s="155" t="str">
        <v>Calm</v>
      </c>
      <c r="L1716" s="153" t="n">
        <v>0</v>
      </c>
      <c r="M1716" s="153" t="n">
        <f>IF(F1716="Accepted",L1716*1.150779448,"")</f>
        <v>0</v>
      </c>
      <c r="N1716" s="163"/>
      <c r="O1716" s="163"/>
      <c r="P1716" s="163" t="str">
        <f>IF(F1716&lt;&gt;"Accepted","",IF(AND(N1716="",O1716=""),"",MAX(N1716,O1716)*1.150779448))</f>
      </c>
      <c r="Q1716" s="175" t="str">
        <v>KEDW 182355Z 00000KT 80SM CLR 24/M20 A2990 RMK AO2A SLP111 T02421205 10245 20207 57011</v>
      </c>
    </row>
    <row r="1717" hidden="0">
      <c r="A1717" s="150" t="str">
        <v>2026-05-19 00:00 UTC</v>
      </c>
      <c r="B1717" s="155" t="str">
        <v>2026-05-19 00:55 UTC</v>
      </c>
      <c r="C1717" s="155" t="str">
        <v>2026-05-18 17:55 PDT</v>
      </c>
      <c r="D1717" s="155" t="str">
        <v>2026-05-18</v>
      </c>
      <c r="E1717" s="155" t="str">
        <v>May</v>
      </c>
      <c r="F1717" s="154" t="str">
        <v>Accepted</v>
      </c>
      <c r="G1717" s="155" t="str">
        <v>060</v>
      </c>
      <c r="H1717" s="153" t="n">
        <v>60</v>
      </c>
      <c r="I1717" s="155" t="str">
        <v>NE</v>
      </c>
      <c r="J1717" s="153" t="n">
        <v>240</v>
      </c>
      <c r="K1717" s="155" t="str">
        <v>SW</v>
      </c>
      <c r="L1717" s="153" t="n">
        <v>5</v>
      </c>
      <c r="M1717" s="153" t="n">
        <f>IF(F1717="Accepted",L1717*1.150779448,"")</f>
        <v>5.75389724</v>
      </c>
      <c r="N1717" s="163"/>
      <c r="O1717" s="163"/>
      <c r="P1717" s="163" t="str">
        <f>IF(F1717&lt;&gt;"Accepted","",IF(AND(N1717="",O1717=""),"",MAX(N1717,O1717)*1.150779448))</f>
      </c>
      <c r="Q1717" s="175" t="str">
        <v>KEDW 190055Z 06005KT 80SM CLR 24/M21 A2990 RMK AO2A SLP112 T02401206</v>
      </c>
    </row>
    <row r="1718" hidden="0">
      <c r="A1718" s="150" t="str">
        <v>2026-05-19 01:00 UTC</v>
      </c>
      <c r="B1718" s="155" t="str">
        <v>2026-05-19 01:55 UTC</v>
      </c>
      <c r="C1718" s="155" t="str">
        <v>2026-05-18 18:55 PDT</v>
      </c>
      <c r="D1718" s="155" t="str">
        <v>2026-05-18</v>
      </c>
      <c r="E1718" s="155" t="str">
        <v>May</v>
      </c>
      <c r="F1718" s="154" t="str">
        <v>Accepted</v>
      </c>
      <c r="G1718" s="155" t="str">
        <v>050</v>
      </c>
      <c r="H1718" s="153" t="n">
        <v>50</v>
      </c>
      <c r="I1718" s="155" t="str">
        <v>NE</v>
      </c>
      <c r="J1718" s="153" t="n">
        <v>230</v>
      </c>
      <c r="K1718" s="155" t="str">
        <v>SW</v>
      </c>
      <c r="L1718" s="153" t="n">
        <v>7</v>
      </c>
      <c r="M1718" s="153" t="n">
        <f>IF(F1718="Accepted",L1718*1.150779448,"")</f>
        <v>8.055456136</v>
      </c>
      <c r="N1718" s="163"/>
      <c r="O1718" s="163"/>
      <c r="P1718" s="163" t="str">
        <f>IF(F1718&lt;&gt;"Accepted","",IF(AND(N1718="",O1718=""),"",MAX(N1718,O1718)*1.150779448))</f>
      </c>
      <c r="Q1718" s="175" t="str">
        <v>KEDW 190155Z 05007KT 90SM CLR 24/M18 A2990 RMK AO2A SLP109 T02351184</v>
      </c>
    </row>
    <row r="1719" hidden="0">
      <c r="A1719" s="150" t="str">
        <v>2026-05-19 02:00 UTC</v>
      </c>
      <c r="B1719" s="155" t="str">
        <v>2026-05-19 02:55 UTC</v>
      </c>
      <c r="C1719" s="155" t="str">
        <v>2026-05-18 19:55 PDT</v>
      </c>
      <c r="D1719" s="155" t="str">
        <v>2026-05-18</v>
      </c>
      <c r="E1719" s="155" t="str">
        <v>May</v>
      </c>
      <c r="F1719" s="154" t="str">
        <v>Accepted</v>
      </c>
      <c r="G1719" s="155" t="str">
        <v>110</v>
      </c>
      <c r="H1719" s="153" t="n">
        <v>110</v>
      </c>
      <c r="I1719" s="155" t="str">
        <v>E</v>
      </c>
      <c r="J1719" s="153" t="n">
        <v>290</v>
      </c>
      <c r="K1719" s="155" t="str">
        <v>W</v>
      </c>
      <c r="L1719" s="153" t="n">
        <v>3</v>
      </c>
      <c r="M1719" s="153" t="n">
        <f>IF(F1719="Accepted",L1719*1.150779448,"")</f>
        <v>3.452338344</v>
      </c>
      <c r="N1719" s="163"/>
      <c r="O1719" s="163"/>
      <c r="P1719" s="163" t="str">
        <f>IF(F1719&lt;&gt;"Accepted","",IF(AND(N1719="",O1719=""),"",MAX(N1719,O1719)*1.150779448))</f>
      </c>
      <c r="Q1719" s="175" t="str">
        <v>KEDW 190255Z 11003KT 90SM CLR 21/M20 A2992 RMK AO2A SLP116 T02101202 53004</v>
      </c>
    </row>
    <row r="1720" hidden="0">
      <c r="A1720" s="150" t="str">
        <v>2026-05-19 03:00 UTC</v>
      </c>
      <c r="B1720" s="155" t="str">
        <v>2026-05-19 03:55 UTC</v>
      </c>
      <c r="C1720" s="155" t="str">
        <v>2026-05-18 20:55 PDT</v>
      </c>
      <c r="D1720" s="155" t="str">
        <v>2026-05-18</v>
      </c>
      <c r="E1720" s="155" t="str">
        <v>May</v>
      </c>
      <c r="F1720" s="154" t="str">
        <v>Accepted</v>
      </c>
      <c r="G1720" s="155" t="str">
        <v>150</v>
      </c>
      <c r="H1720" s="153" t="n">
        <v>150</v>
      </c>
      <c r="I1720" s="155" t="str">
        <v>SE</v>
      </c>
      <c r="J1720" s="153" t="n">
        <v>330</v>
      </c>
      <c r="K1720" s="155" t="str">
        <v>NW</v>
      </c>
      <c r="L1720" s="153" t="n">
        <v>3</v>
      </c>
      <c r="M1720" s="153" t="n">
        <f>IF(F1720="Accepted",L1720*1.150779448,"")</f>
        <v>3.452338344</v>
      </c>
      <c r="N1720" s="163"/>
      <c r="O1720" s="163"/>
      <c r="P1720" s="163" t="str">
        <f>IF(F1720&lt;&gt;"Accepted","",IF(AND(N1720="",O1720=""),"",MAX(N1720,O1720)*1.150779448))</f>
      </c>
      <c r="Q1720" s="175" t="str">
        <v>KEDW 190355Z 15003KT 40SM CLR 18/M17 A2994 RMK AO2A SLP125 T01791169</v>
      </c>
    </row>
    <row r="1721" hidden="0">
      <c r="A1721" s="150" t="str">
        <v>2026-05-19 04:00 UTC</v>
      </c>
      <c r="B1721" s="155" t="str">
        <v>2026-05-19 04:55 UTC</v>
      </c>
      <c r="C1721" s="155" t="str">
        <v>2026-05-18 21:55 PDT</v>
      </c>
      <c r="D1721" s="155" t="str">
        <v>2026-05-18</v>
      </c>
      <c r="E1721" s="155" t="str">
        <v>May</v>
      </c>
      <c r="F1721" s="154" t="str">
        <v>Accepted</v>
      </c>
      <c r="G1721" s="155" t="str">
        <v>000</v>
      </c>
      <c r="H1721" s="153" t="n">
        <v>0</v>
      </c>
      <c r="I1721" s="155" t="str">
        <v>Calm</v>
      </c>
      <c r="J1721" s="153" t="n">
        <v>180</v>
      </c>
      <c r="K1721" s="155" t="str">
        <v>Calm</v>
      </c>
      <c r="L1721" s="153" t="n">
        <v>0</v>
      </c>
      <c r="M1721" s="153" t="n">
        <f>IF(F1721="Accepted",L1721*1.150779448,"")</f>
        <v>0</v>
      </c>
      <c r="N1721" s="163"/>
      <c r="O1721" s="163"/>
      <c r="P1721" s="163" t="str">
        <f>IF(F1721&lt;&gt;"Accepted","",IF(AND(N1721="",O1721=""),"",MAX(N1721,O1721)*1.150779448))</f>
      </c>
      <c r="Q1721" s="175" t="str">
        <v>KEDW 190455Z 00000KT 40SM CLR 15/M16 A2996 RMK AO2A SLP133 T01501164</v>
      </c>
    </row>
    <row r="1722" hidden="0">
      <c r="A1722" s="150" t="str">
        <v>2026-05-19 05:00 UTC</v>
      </c>
      <c r="B1722" s="155" t="str">
        <v>2026-05-19 05:55 UTC</v>
      </c>
      <c r="C1722" s="155" t="str">
        <v>2026-05-18 22:55 PDT</v>
      </c>
      <c r="D1722" s="155" t="str">
        <v>2026-05-18</v>
      </c>
      <c r="E1722" s="155" t="str">
        <v>May</v>
      </c>
      <c r="F1722" s="154" t="str">
        <v>Accepted</v>
      </c>
      <c r="G1722" s="155" t="str">
        <v>310</v>
      </c>
      <c r="H1722" s="153" t="n">
        <v>310</v>
      </c>
      <c r="I1722" s="155" t="str">
        <v>NW</v>
      </c>
      <c r="J1722" s="153" t="n">
        <v>130</v>
      </c>
      <c r="K1722" s="155" t="str">
        <v>SE</v>
      </c>
      <c r="L1722" s="153" t="n">
        <v>6</v>
      </c>
      <c r="M1722" s="153" t="n">
        <f>IF(F1722="Accepted",L1722*1.150779448,"")</f>
        <v>6.904676688</v>
      </c>
      <c r="N1722" s="163"/>
      <c r="O1722" s="163"/>
      <c r="P1722" s="163" t="str">
        <f>IF(F1722&lt;&gt;"Accepted","",IF(AND(N1722="",O1722=""),"",MAX(N1722,O1722)*1.150779448))</f>
      </c>
      <c r="Q1722" s="175" t="str">
        <v>KEDW 190555Z AUTO 31006KT 10SM CLR 14/M15 A2997 RMK AO2 SLP136 T01431148 10246 20143 52017 $</v>
      </c>
    </row>
    <row r="1723" hidden="0">
      <c r="A1723" s="150" t="str">
        <v>2026-05-19 06:00 UTC</v>
      </c>
      <c r="B1723" s="155" t="str">
        <v>2026-05-19 06:55 UTC</v>
      </c>
      <c r="C1723" s="155" t="str">
        <v>2026-05-18 23:55 PDT</v>
      </c>
      <c r="D1723" s="155" t="str">
        <v>2026-05-18</v>
      </c>
      <c r="E1723" s="155" t="str">
        <v>May</v>
      </c>
      <c r="F1723" s="154" t="str">
        <v>Accepted</v>
      </c>
      <c r="G1723" s="155" t="str">
        <v>280</v>
      </c>
      <c r="H1723" s="153" t="n">
        <v>280</v>
      </c>
      <c r="I1723" s="155" t="str">
        <v>W</v>
      </c>
      <c r="J1723" s="153" t="n">
        <v>100</v>
      </c>
      <c r="K1723" s="155" t="str">
        <v>E</v>
      </c>
      <c r="L1723" s="153" t="n">
        <v>4</v>
      </c>
      <c r="M1723" s="153" t="n">
        <f>IF(F1723="Accepted",L1723*1.150779448,"")</f>
        <v>4.603117792</v>
      </c>
      <c r="N1723" s="163"/>
      <c r="O1723" s="163"/>
      <c r="P1723" s="163" t="str">
        <f>IF(F1723&lt;&gt;"Accepted","",IF(AND(N1723="",O1723=""),"",MAX(N1723,O1723)*1.150779448))</f>
      </c>
      <c r="Q1723" s="175" t="str">
        <v>KEDW 190655Z AUTO 28004KT 10SM CLR 13/M09 A2997 RMK AO2 SLP136 T01311094 $</v>
      </c>
    </row>
    <row r="1724" hidden="0">
      <c r="A1724" s="150" t="str">
        <v>2026-05-19 07:00 UTC</v>
      </c>
      <c r="B1724" s="155" t="str">
        <v>2026-05-19 07:55 UTC</v>
      </c>
      <c r="C1724" s="155" t="str">
        <v>2026-05-19 00:55 PDT</v>
      </c>
      <c r="D1724" s="155" t="str">
        <v>2026-05-19</v>
      </c>
      <c r="E1724" s="155" t="str">
        <v>May</v>
      </c>
      <c r="F1724" s="154" t="str">
        <v>Accepted</v>
      </c>
      <c r="G1724" s="155" t="str">
        <v>000</v>
      </c>
      <c r="H1724" s="153" t="n">
        <v>0</v>
      </c>
      <c r="I1724" s="155" t="str">
        <v>Calm</v>
      </c>
      <c r="J1724" s="153" t="n">
        <v>180</v>
      </c>
      <c r="K1724" s="155" t="str">
        <v>Calm</v>
      </c>
      <c r="L1724" s="153" t="n">
        <v>0</v>
      </c>
      <c r="M1724" s="153" t="n">
        <f>IF(F1724="Accepted",L1724*1.150779448,"")</f>
        <v>0</v>
      </c>
      <c r="N1724" s="163"/>
      <c r="O1724" s="163"/>
      <c r="P1724" s="163" t="str">
        <f>IF(F1724&lt;&gt;"Accepted","",IF(AND(N1724="",O1724=""),"",MAX(N1724,O1724)*1.150779448))</f>
      </c>
      <c r="Q1724" s="175" t="str">
        <v>KEDW 190755Z AUTO 00000KT 10SM CLR 10/M16 A2998 RMK AO2 SLP141 T00981156 402460098 $</v>
      </c>
    </row>
    <row r="1725" hidden="0">
      <c r="A1725" s="150" t="str">
        <v>2026-05-19 08:00 UTC</v>
      </c>
      <c r="B1725" s="155" t="str">
        <v>2026-05-19 08:55 UTC</v>
      </c>
      <c r="C1725" s="155" t="str">
        <v>2026-05-19 01:55 PDT</v>
      </c>
      <c r="D1725" s="155" t="str">
        <v>2026-05-19</v>
      </c>
      <c r="E1725" s="155" t="str">
        <v>May</v>
      </c>
      <c r="F1725" s="154" t="str">
        <v>Accepted</v>
      </c>
      <c r="G1725" s="155" t="str">
        <v>310</v>
      </c>
      <c r="H1725" s="153" t="n">
        <v>310</v>
      </c>
      <c r="I1725" s="155" t="str">
        <v>NW</v>
      </c>
      <c r="J1725" s="153" t="n">
        <v>130</v>
      </c>
      <c r="K1725" s="155" t="str">
        <v>SE</v>
      </c>
      <c r="L1725" s="153" t="n">
        <v>3</v>
      </c>
      <c r="M1725" s="153" t="n">
        <f>IF(F1725="Accepted",L1725*1.150779448,"")</f>
        <v>3.452338344</v>
      </c>
      <c r="N1725" s="163"/>
      <c r="O1725" s="163"/>
      <c r="P1725" s="163" t="str">
        <f>IF(F1725&lt;&gt;"Accepted","",IF(AND(N1725="",O1725=""),"",MAX(N1725,O1725)*1.150779448))</f>
      </c>
      <c r="Q1725" s="175" t="str">
        <v>KEDW 190855Z AUTO 31003KT 10SM CLR 09/M15 A2998 RMK AO2 SLP141 T00901155 52003 $</v>
      </c>
    </row>
    <row r="1726" hidden="0">
      <c r="A1726" s="150" t="str">
        <v>2026-05-19 09:00 UTC</v>
      </c>
      <c r="B1726" s="155" t="str">
        <v>2026-05-19 09:55 UTC</v>
      </c>
      <c r="C1726" s="155" t="str">
        <v>2026-05-19 02:55 PDT</v>
      </c>
      <c r="D1726" s="155" t="str">
        <v>2026-05-19</v>
      </c>
      <c r="E1726" s="155" t="str">
        <v>May</v>
      </c>
      <c r="F1726" s="154" t="str">
        <v>Accepted</v>
      </c>
      <c r="G1726" s="155" t="str">
        <v>000</v>
      </c>
      <c r="H1726" s="153" t="n">
        <v>0</v>
      </c>
      <c r="I1726" s="155" t="str">
        <v>Calm</v>
      </c>
      <c r="J1726" s="153" t="n">
        <v>180</v>
      </c>
      <c r="K1726" s="155" t="str">
        <v>Calm</v>
      </c>
      <c r="L1726" s="153" t="n">
        <v>0</v>
      </c>
      <c r="M1726" s="153" t="n">
        <f>IF(F1726="Accepted",L1726*1.150779448,"")</f>
        <v>0</v>
      </c>
      <c r="N1726" s="163"/>
      <c r="O1726" s="163"/>
      <c r="P1726" s="163" t="str">
        <f>IF(F1726&lt;&gt;"Accepted","",IF(AND(N1726="",O1726=""),"",MAX(N1726,O1726)*1.150779448))</f>
      </c>
      <c r="Q1726" s="175" t="str">
        <v>KEDW 190955Z AUTO 00000KT 10SM CLR 09/M14 A2998 RMK AO2 SLP141 T00941145 $</v>
      </c>
    </row>
    <row r="1727" hidden="0">
      <c r="A1727" s="150" t="str">
        <v>2026-05-19 10:00 UTC</v>
      </c>
      <c r="B1727" s="155" t="str">
        <v>2026-05-19 10:55 UTC</v>
      </c>
      <c r="C1727" s="155" t="str">
        <v>2026-05-19 03:55 PDT</v>
      </c>
      <c r="D1727" s="155" t="str">
        <v>2026-05-19</v>
      </c>
      <c r="E1727" s="155" t="str">
        <v>May</v>
      </c>
      <c r="F1727" s="154" t="str">
        <v>Accepted</v>
      </c>
      <c r="G1727" s="155" t="str">
        <v>210</v>
      </c>
      <c r="H1727" s="153" t="n">
        <v>210</v>
      </c>
      <c r="I1727" s="155" t="str">
        <v>SW</v>
      </c>
      <c r="J1727" s="153" t="n">
        <v>30</v>
      </c>
      <c r="K1727" s="155" t="str">
        <v>NE</v>
      </c>
      <c r="L1727" s="153" t="n">
        <v>4</v>
      </c>
      <c r="M1727" s="153" t="n">
        <f>IF(F1727="Accepted",L1727*1.150779448,"")</f>
        <v>4.603117792</v>
      </c>
      <c r="N1727" s="163"/>
      <c r="O1727" s="163"/>
      <c r="P1727" s="163" t="str">
        <f>IF(F1727&lt;&gt;"Accepted","",IF(AND(N1727="",O1727=""),"",MAX(N1727,O1727)*1.150779448))</f>
      </c>
      <c r="Q1727" s="175" t="str">
        <v>KEDW 191055Z AUTO 21004KT 10SM CLR 07/M15 A2998 RMK AO2 SLP143 T00651149 $</v>
      </c>
    </row>
    <row r="1728" hidden="0">
      <c r="A1728" s="150" t="str">
        <v>2026-05-19 11:00 UTC</v>
      </c>
      <c r="B1728" s="155" t="str">
        <v>2026-05-19 11:55 UTC</v>
      </c>
      <c r="C1728" s="155" t="str">
        <v>2026-05-19 04:55 PDT</v>
      </c>
      <c r="D1728" s="155" t="str">
        <v>2026-05-19</v>
      </c>
      <c r="E1728" s="155" t="str">
        <v>May</v>
      </c>
      <c r="F1728" s="154" t="str">
        <v>Accepted</v>
      </c>
      <c r="G1728" s="155" t="str">
        <v>280</v>
      </c>
      <c r="H1728" s="153" t="n">
        <v>280</v>
      </c>
      <c r="I1728" s="155" t="str">
        <v>W</v>
      </c>
      <c r="J1728" s="153" t="n">
        <v>100</v>
      </c>
      <c r="K1728" s="155" t="str">
        <v>E</v>
      </c>
      <c r="L1728" s="153" t="n">
        <v>3</v>
      </c>
      <c r="M1728" s="153" t="n">
        <f>IF(F1728="Accepted",L1728*1.150779448,"")</f>
        <v>3.452338344</v>
      </c>
      <c r="N1728" s="163"/>
      <c r="O1728" s="163"/>
      <c r="P1728" s="163" t="str">
        <f>IF(F1728&lt;&gt;"Accepted","",IF(AND(N1728="",O1728=""),"",MAX(N1728,O1728)*1.150779448))</f>
      </c>
      <c r="Q1728" s="175" t="str">
        <v>KEDW 191155Z AUTO 28003KT 10SM CLR 06/M16 A2999 RMK AO2 SLP146 T00601159 10142 20059 53004 $</v>
      </c>
    </row>
    <row r="1729" hidden="0">
      <c r="A1729" s="150" t="str">
        <v>2026-05-19 12:00 UTC</v>
      </c>
      <c r="B1729" s="155" t="str">
        <v>2026-05-19 12:55 UTC</v>
      </c>
      <c r="C1729" s="155" t="str">
        <v>2026-05-19 05:55 PDT</v>
      </c>
      <c r="D1729" s="155" t="str">
        <v>2026-05-19</v>
      </c>
      <c r="E1729" s="155" t="str">
        <v>May</v>
      </c>
      <c r="F1729" s="154" t="str">
        <v>Accepted</v>
      </c>
      <c r="G1729" s="155" t="str">
        <v>000</v>
      </c>
      <c r="H1729" s="153" t="n">
        <v>0</v>
      </c>
      <c r="I1729" s="155" t="str">
        <v>Calm</v>
      </c>
      <c r="J1729" s="153" t="n">
        <v>180</v>
      </c>
      <c r="K1729" s="155" t="str">
        <v>Calm</v>
      </c>
      <c r="L1729" s="153" t="n">
        <v>0</v>
      </c>
      <c r="M1729" s="153" t="n">
        <f>IF(F1729="Accepted",L1729*1.150779448,"")</f>
        <v>0</v>
      </c>
      <c r="N1729" s="163"/>
      <c r="O1729" s="163"/>
      <c r="P1729" s="163" t="str">
        <f>IF(F1729&lt;&gt;"Accepted","",IF(AND(N1729="",O1729=""),"",MAX(N1729,O1729)*1.150779448))</f>
      </c>
      <c r="Q1729" s="175" t="str">
        <v>KEDW 191255Z 00000KT 60SM FEW250 05/M14 A3000 RMK AO2A SLP150 T00531137</v>
      </c>
    </row>
    <row r="1730" hidden="0">
      <c r="A1730" s="150" t="str">
        <v>2026-05-19 13:00 UTC</v>
      </c>
      <c r="B1730" s="155" t="str">
        <v>2026-05-19 13:55 UTC</v>
      </c>
      <c r="C1730" s="155" t="str">
        <v>2026-05-19 06:55 PDT</v>
      </c>
      <c r="D1730" s="155" t="str">
        <v>2026-05-19</v>
      </c>
      <c r="E1730" s="155" t="str">
        <v>May</v>
      </c>
      <c r="F1730" s="154" t="str">
        <v>Accepted</v>
      </c>
      <c r="G1730" s="155" t="str">
        <v>320</v>
      </c>
      <c r="H1730" s="153" t="n">
        <v>320</v>
      </c>
      <c r="I1730" s="155" t="str">
        <v>NW</v>
      </c>
      <c r="J1730" s="153" t="n">
        <v>140</v>
      </c>
      <c r="K1730" s="155" t="str">
        <v>SE</v>
      </c>
      <c r="L1730" s="153" t="n">
        <v>3</v>
      </c>
      <c r="M1730" s="153" t="n">
        <f>IF(F1730="Accepted",L1730*1.150779448,"")</f>
        <v>3.452338344</v>
      </c>
      <c r="N1730" s="163"/>
      <c r="O1730" s="163"/>
      <c r="P1730" s="163" t="str">
        <f>IF(F1730&lt;&gt;"Accepted","",IF(AND(N1730="",O1730=""),"",MAX(N1730,O1730)*1.150779448))</f>
      </c>
      <c r="Q1730" s="175" t="str">
        <v>KEDW 191355Z 32003KT 60SM FEW250 10/M11 A3003 RMK AO2A SLP157 T00981109 $</v>
      </c>
    </row>
    <row r="1731" hidden="0">
      <c r="A1731" s="150" t="str">
        <v>2026-05-19 14:00 UTC</v>
      </c>
      <c r="B1731" s="155" t="str">
        <v>2026-05-19 14:55 UTC</v>
      </c>
      <c r="C1731" s="155" t="str">
        <v>2026-05-19 07:55 PDT</v>
      </c>
      <c r="D1731" s="155" t="str">
        <v>2026-05-19</v>
      </c>
      <c r="E1731" s="155" t="str">
        <v>May</v>
      </c>
      <c r="F1731" s="154" t="str">
        <v>Accepted</v>
      </c>
      <c r="G1731" s="155" t="str">
        <v>000</v>
      </c>
      <c r="H1731" s="153" t="n">
        <v>0</v>
      </c>
      <c r="I1731" s="155" t="str">
        <v>Calm</v>
      </c>
      <c r="J1731" s="153" t="n">
        <v>180</v>
      </c>
      <c r="K1731" s="155" t="str">
        <v>Calm</v>
      </c>
      <c r="L1731" s="153" t="n">
        <v>0</v>
      </c>
      <c r="M1731" s="153" t="n">
        <f>IF(F1731="Accepted",L1731*1.150779448,"")</f>
        <v>0</v>
      </c>
      <c r="N1731" s="163"/>
      <c r="O1731" s="163"/>
      <c r="P1731" s="163" t="str">
        <f>IF(F1731&lt;&gt;"Accepted","",IF(AND(N1731="",O1731=""),"",MAX(N1731,O1731)*1.150779448))</f>
      </c>
      <c r="Q1731" s="175" t="str">
        <v>KEDW 191455Z COR 00000KT 60SM FEW250 12/M12 A3006 RMK AO2A SLP169 T01191117 52021 COR 1502</v>
      </c>
    </row>
    <row r="1732" hidden="0">
      <c r="A1732" s="150" t="str">
        <v>2026-05-19 15:00 UTC</v>
      </c>
      <c r="B1732" s="155" t="str">
        <v>2026-05-19 15:55 UTC</v>
      </c>
      <c r="C1732" s="155" t="str">
        <v>2026-05-19 08:55 PDT</v>
      </c>
      <c r="D1732" s="155" t="str">
        <v>2026-05-19</v>
      </c>
      <c r="E1732" s="155" t="str">
        <v>May</v>
      </c>
      <c r="F1732" s="154" t="str">
        <v>Accepted</v>
      </c>
      <c r="G1732" s="155" t="str">
        <v>020</v>
      </c>
      <c r="H1732" s="153" t="n">
        <v>20</v>
      </c>
      <c r="I1732" s="155" t="str">
        <v>N</v>
      </c>
      <c r="J1732" s="153" t="n">
        <v>200</v>
      </c>
      <c r="K1732" s="155" t="str">
        <v>S</v>
      </c>
      <c r="L1732" s="153" t="n">
        <v>4</v>
      </c>
      <c r="M1732" s="153" t="n">
        <f>IF(F1732="Accepted",L1732*1.150779448,"")</f>
        <v>4.603117792</v>
      </c>
      <c r="N1732" s="163"/>
      <c r="O1732" s="163"/>
      <c r="P1732" s="163" t="str">
        <f>IF(F1732&lt;&gt;"Accepted","",IF(AND(N1732="",O1732=""),"",MAX(N1732,O1732)*1.150779448))</f>
      </c>
      <c r="Q1732" s="175" t="str">
        <v>KEDW 191555Z 02004KT 60SM FEW250 17/M13 A3006 RMK AO2A SLP167 T01701126</v>
      </c>
    </row>
    <row r="1733" hidden="0">
      <c r="A1733" s="150" t="str">
        <v>2026-05-19 16:00 UTC</v>
      </c>
      <c r="B1733" s="155" t="str">
        <v>2026-05-19 16:55 UTC</v>
      </c>
      <c r="C1733" s="155" t="str">
        <v>2026-05-19 09:55 PDT</v>
      </c>
      <c r="D1733" s="155" t="str">
        <v>2026-05-19</v>
      </c>
      <c r="E1733" s="155" t="str">
        <v>May</v>
      </c>
      <c r="F1733" s="154" t="str">
        <v>Accepted</v>
      </c>
      <c r="G1733" s="155" t="str">
        <v>080</v>
      </c>
      <c r="H1733" s="153" t="n">
        <v>80</v>
      </c>
      <c r="I1733" s="155" t="str">
        <v>E</v>
      </c>
      <c r="J1733" s="153" t="n">
        <v>260</v>
      </c>
      <c r="K1733" s="155" t="str">
        <v>W</v>
      </c>
      <c r="L1733" s="153" t="n">
        <v>4</v>
      </c>
      <c r="M1733" s="153" t="n">
        <f>IF(F1733="Accepted",L1733*1.150779448,"")</f>
        <v>4.603117792</v>
      </c>
      <c r="N1733" s="163"/>
      <c r="O1733" s="163"/>
      <c r="P1733" s="163" t="str">
        <f>IF(F1733&lt;&gt;"Accepted","",IF(AND(N1733="",O1733=""),"",MAX(N1733,O1733)*1.150779448))</f>
      </c>
      <c r="Q1733" s="175" t="str">
        <v>KEDW 191655Z 08004KT 60SM FEW250 21/M12 A3006 RMK AO2A SLP166 T02081120</v>
      </c>
    </row>
    <row r="1734" hidden="0">
      <c r="A1734" s="150" t="str">
        <v>2026-05-19 17:00 UTC</v>
      </c>
      <c r="B1734" s="155" t="str">
        <v>2026-05-19 17:55 UTC</v>
      </c>
      <c r="C1734" s="155" t="str">
        <v>2026-05-19 10:55 PDT</v>
      </c>
      <c r="D1734" s="155" t="str">
        <v>2026-05-19</v>
      </c>
      <c r="E1734" s="155" t="str">
        <v>May</v>
      </c>
      <c r="F1734" s="154" t="str">
        <v>Accepted</v>
      </c>
      <c r="G1734" s="155" t="str">
        <v>070</v>
      </c>
      <c r="H1734" s="153" t="n">
        <v>70</v>
      </c>
      <c r="I1734" s="155" t="str">
        <v>E</v>
      </c>
      <c r="J1734" s="153" t="n">
        <v>250</v>
      </c>
      <c r="K1734" s="155" t="str">
        <v>W</v>
      </c>
      <c r="L1734" s="153" t="n">
        <v>4</v>
      </c>
      <c r="M1734" s="153" t="n">
        <f>IF(F1734="Accepted",L1734*1.150779448,"")</f>
        <v>4.603117792</v>
      </c>
      <c r="N1734" s="153" t="n">
        <v>15</v>
      </c>
      <c r="O1734" s="163"/>
      <c r="P1734" s="153" t="n">
        <f>IF(F1734&lt;&gt;"Accepted","",IF(AND(N1734="",O1734=""),"",MAX(N1734,O1734)*1.150779448))</f>
        <v>17.261691719999998</v>
      </c>
      <c r="Q1734" s="175" t="str">
        <v>KEDW 191755Z 07004G15KT 70SM FEW250 25/M15 A3004 RMK AO2A SLP156 T02511151 10251 20045 58004</v>
      </c>
    </row>
    <row r="1735" hidden="0">
      <c r="A1735" s="150" t="str">
        <v>2026-05-19 19:00 UTC</v>
      </c>
      <c r="B1735" s="155" t="str">
        <v>2026-05-19 19:55 UTC</v>
      </c>
      <c r="C1735" s="155" t="str">
        <v>2026-05-19 12:55 PDT</v>
      </c>
      <c r="D1735" s="155" t="str">
        <v>2026-05-19</v>
      </c>
      <c r="E1735" s="155" t="str">
        <v>May</v>
      </c>
      <c r="F1735" s="154" t="str">
        <v>Accepted</v>
      </c>
      <c r="G1735" s="155" t="str">
        <v>070</v>
      </c>
      <c r="H1735" s="153" t="n">
        <v>70</v>
      </c>
      <c r="I1735" s="155" t="str">
        <v>E</v>
      </c>
      <c r="J1735" s="153" t="n">
        <v>250</v>
      </c>
      <c r="K1735" s="155" t="str">
        <v>W</v>
      </c>
      <c r="L1735" s="153" t="n">
        <v>11</v>
      </c>
      <c r="M1735" s="153" t="n">
        <f>IF(F1735="Accepted",L1735*1.150779448,"")</f>
        <v>12.658573928</v>
      </c>
      <c r="N1735" s="153" t="n">
        <v>15</v>
      </c>
      <c r="O1735" s="163"/>
      <c r="P1735" s="153" t="n">
        <f>IF(F1735&lt;&gt;"Accepted","",IF(AND(N1735="",O1735=""),"",MAX(N1735,O1735)*1.150779448))</f>
        <v>17.261691719999998</v>
      </c>
      <c r="Q1735" s="175" t="str">
        <v>KEDW 191955Z 07011G15KT 60SM FEW150 26/M16 A3002 RMK AO2A SLP152 T02631164</v>
      </c>
    </row>
    <row r="1736" hidden="0">
      <c r="A1736" s="150" t="str">
        <v>2026-05-19 20:00 UTC</v>
      </c>
      <c r="B1736" s="155" t="str">
        <v>2026-05-19 20:55 UTC</v>
      </c>
      <c r="C1736" s="155" t="str">
        <v>2026-05-19 13:55 PDT</v>
      </c>
      <c r="D1736" s="155" t="str">
        <v>2026-05-19</v>
      </c>
      <c r="E1736" s="155" t="str">
        <v>May</v>
      </c>
      <c r="F1736" s="154" t="str">
        <v>Accepted</v>
      </c>
      <c r="G1736" s="155" t="str">
        <v>010</v>
      </c>
      <c r="H1736" s="153" t="n">
        <v>10</v>
      </c>
      <c r="I1736" s="155" t="str">
        <v>N</v>
      </c>
      <c r="J1736" s="153" t="n">
        <v>190</v>
      </c>
      <c r="K1736" s="155" t="str">
        <v>S</v>
      </c>
      <c r="L1736" s="153" t="n">
        <v>11</v>
      </c>
      <c r="M1736" s="153" t="n">
        <f>IF(F1736="Accepted",L1736*1.150779448,"")</f>
        <v>12.658573928</v>
      </c>
      <c r="N1736" s="153" t="n">
        <v>19</v>
      </c>
      <c r="O1736" s="163"/>
      <c r="P1736" s="153" t="n">
        <f>IF(F1736&lt;&gt;"Accepted","",IF(AND(N1736="",O1736=""),"",MAX(N1736,O1736)*1.150779448))</f>
        <v>21.864809512</v>
      </c>
      <c r="Q1736" s="175" t="str">
        <v>KEDW 192055Z 01011G19KT 90SM FEW150 26/M16 A3000 RMK AO2A SLP145 T02611165 57015</v>
      </c>
    </row>
    <row r="1737" hidden="0">
      <c r="A1737" s="150" t="str">
        <v>2026-05-19 21:00 UTC</v>
      </c>
      <c r="B1737" s="155" t="str">
        <v>2026-05-19 21:55 UTC</v>
      </c>
      <c r="C1737" s="155" t="str">
        <v>2026-05-19 14:55 PDT</v>
      </c>
      <c r="D1737" s="155" t="str">
        <v>2026-05-19</v>
      </c>
      <c r="E1737" s="155" t="str">
        <v>May</v>
      </c>
      <c r="F1737" s="154" t="str">
        <v>Accepted</v>
      </c>
      <c r="G1737" s="155" t="str">
        <v>340</v>
      </c>
      <c r="H1737" s="153" t="n">
        <v>340</v>
      </c>
      <c r="I1737" s="155" t="str">
        <v>N</v>
      </c>
      <c r="J1737" s="153" t="n">
        <v>160</v>
      </c>
      <c r="K1737" s="155" t="str">
        <v>S</v>
      </c>
      <c r="L1737" s="153" t="n">
        <v>3</v>
      </c>
      <c r="M1737" s="153" t="n">
        <f>IF(F1737="Accepted",L1737*1.150779448,"")</f>
        <v>3.452338344</v>
      </c>
      <c r="N1737" s="163"/>
      <c r="O1737" s="163"/>
      <c r="P1737" s="163" t="str">
        <f>IF(F1737&lt;&gt;"Accepted","",IF(AND(N1737="",O1737=""),"",MAX(N1737,O1737)*1.150779448))</f>
      </c>
      <c r="Q1737" s="175" t="str">
        <v>KEDW 192155Z 34003KT 90SM FEW150 27/M18 A2998 RMK AO2A SLP138 T02731184</v>
      </c>
    </row>
    <row r="1738" hidden="0">
      <c r="A1738" s="150" t="str">
        <v>2026-05-19 22:00 UTC</v>
      </c>
      <c r="B1738" s="155" t="str">
        <v>2026-05-19 22:55 UTC</v>
      </c>
      <c r="C1738" s="155" t="str">
        <v>2026-05-19 15:55 PDT</v>
      </c>
      <c r="D1738" s="155" t="str">
        <v>2026-05-19</v>
      </c>
      <c r="E1738" s="155" t="str">
        <v>May</v>
      </c>
      <c r="F1738" s="154" t="str">
        <v>Accepted</v>
      </c>
      <c r="G1738" s="155" t="str">
        <v>070</v>
      </c>
      <c r="H1738" s="153" t="n">
        <v>70</v>
      </c>
      <c r="I1738" s="155" t="str">
        <v>E</v>
      </c>
      <c r="J1738" s="153" t="n">
        <v>250</v>
      </c>
      <c r="K1738" s="155" t="str">
        <v>W</v>
      </c>
      <c r="L1738" s="153" t="n">
        <v>7</v>
      </c>
      <c r="M1738" s="153" t="n">
        <f>IF(F1738="Accepted",L1738*1.150779448,"")</f>
        <v>8.055456136</v>
      </c>
      <c r="N1738" s="163"/>
      <c r="O1738" s="163"/>
      <c r="P1738" s="163" t="str">
        <f>IF(F1738&lt;&gt;"Accepted","",IF(AND(N1738="",O1738=""),"",MAX(N1738,O1738)*1.150779448))</f>
      </c>
      <c r="Q1738" s="175" t="str">
        <v>KEDW 192255Z 07007KT 90SM FEW150 27/M16 A2995 RMK AO2A SLP129 T02711158</v>
      </c>
    </row>
    <row r="1739" hidden="0">
      <c r="A1739" s="150" t="str">
        <v>2026-05-19 23:00 UTC</v>
      </c>
      <c r="B1739" s="155" t="str">
        <v>2026-05-19 23:55 UTC</v>
      </c>
      <c r="C1739" s="155" t="str">
        <v>2026-05-19 16:55 PDT</v>
      </c>
      <c r="D1739" s="155" t="str">
        <v>2026-05-19</v>
      </c>
      <c r="E1739" s="155" t="str">
        <v>May</v>
      </c>
      <c r="F1739" s="154" t="str">
        <v>Accepted</v>
      </c>
      <c r="G1739" s="155" t="str">
        <v>100</v>
      </c>
      <c r="H1739" s="153" t="n">
        <v>100</v>
      </c>
      <c r="I1739" s="155" t="str">
        <v>E</v>
      </c>
      <c r="J1739" s="153" t="n">
        <v>280</v>
      </c>
      <c r="K1739" s="155" t="str">
        <v>W</v>
      </c>
      <c r="L1739" s="153" t="n">
        <v>4</v>
      </c>
      <c r="M1739" s="153" t="n">
        <f>IF(F1739="Accepted",L1739*1.150779448,"")</f>
        <v>4.603117792</v>
      </c>
      <c r="N1739" s="163"/>
      <c r="O1739" s="163"/>
      <c r="P1739" s="163" t="str">
        <f>IF(F1739&lt;&gt;"Accepted","",IF(AND(N1739="",O1739=""),"",MAX(N1739,O1739)*1.150779448))</f>
      </c>
      <c r="Q1739" s="175" t="str">
        <v>KEDW 192355Z 10004KT 90SM FEW150 27/M19 A2994 RMK AO2A SLP126 T02691186 10276 20246 57020</v>
      </c>
    </row>
    <row r="1740" hidden="0">
      <c r="A1740" s="150" t="str">
        <v>2026-05-20 00:00 UTC</v>
      </c>
      <c r="B1740" s="155" t="str">
        <v>2026-05-20 00:55 UTC</v>
      </c>
      <c r="C1740" s="155" t="str">
        <v>2026-05-19 17:55 PDT</v>
      </c>
      <c r="D1740" s="155" t="str">
        <v>2026-05-19</v>
      </c>
      <c r="E1740" s="155" t="str">
        <v>May</v>
      </c>
      <c r="F1740" s="154" t="str">
        <v>Accepted</v>
      </c>
      <c r="G1740" s="155" t="str">
        <v>080</v>
      </c>
      <c r="H1740" s="153" t="n">
        <v>80</v>
      </c>
      <c r="I1740" s="155" t="str">
        <v>E</v>
      </c>
      <c r="J1740" s="153" t="n">
        <v>260</v>
      </c>
      <c r="K1740" s="155" t="str">
        <v>W</v>
      </c>
      <c r="L1740" s="153" t="n">
        <v>4</v>
      </c>
      <c r="M1740" s="153" t="n">
        <f>IF(F1740="Accepted",L1740*1.150779448,"")</f>
        <v>4.603117792</v>
      </c>
      <c r="N1740" s="163"/>
      <c r="O1740" s="163"/>
      <c r="P1740" s="163" t="str">
        <f>IF(F1740&lt;&gt;"Accepted","",IF(AND(N1740="",O1740=""),"",MAX(N1740,O1740)*1.150779448))</f>
      </c>
      <c r="Q1740" s="175" t="str">
        <v>KEDW 200055Z 08004KT 90SM FEW150 27/M16 A2993 RMK AO2A SLP124 T02711158</v>
      </c>
    </row>
    <row r="1741" hidden="0">
      <c r="A1741" s="150" t="str">
        <v>2026-05-20 01:00 UTC</v>
      </c>
      <c r="B1741" s="155" t="str">
        <v>2026-05-20 01:55 UTC</v>
      </c>
      <c r="C1741" s="155" t="str">
        <v>2026-05-19 18:55 PDT</v>
      </c>
      <c r="D1741" s="155" t="str">
        <v>2026-05-19</v>
      </c>
      <c r="E1741" s="155" t="str">
        <v>May</v>
      </c>
      <c r="F1741" s="154" t="str">
        <v>Accepted</v>
      </c>
      <c r="G1741" s="155" t="str">
        <v>090</v>
      </c>
      <c r="H1741" s="153" t="n">
        <v>90</v>
      </c>
      <c r="I1741" s="155" t="str">
        <v>E</v>
      </c>
      <c r="J1741" s="153" t="n">
        <v>270</v>
      </c>
      <c r="K1741" s="155" t="str">
        <v>W</v>
      </c>
      <c r="L1741" s="153" t="n">
        <v>4</v>
      </c>
      <c r="M1741" s="153" t="n">
        <f>IF(F1741="Accepted",L1741*1.150779448,"")</f>
        <v>4.603117792</v>
      </c>
      <c r="N1741" s="163"/>
      <c r="O1741" s="163"/>
      <c r="P1741" s="163" t="str">
        <f>IF(F1741&lt;&gt;"Accepted","",IF(AND(N1741="",O1741=""),"",MAX(N1741,O1741)*1.150779448))</f>
      </c>
      <c r="Q1741" s="175" t="str">
        <v>KEDW 200155Z 09004KT 90SM CLR 27/M16 A2993 RMK AO2A SLP121 T02671161</v>
      </c>
    </row>
    <row r="1742" hidden="0">
      <c r="A1742" s="150" t="str">
        <v>2026-05-20 02:00 UTC</v>
      </c>
      <c r="B1742" s="155" t="str">
        <v>2026-05-20 02:55 UTC</v>
      </c>
      <c r="C1742" s="155" t="str">
        <v>2026-05-19 19:55 PDT</v>
      </c>
      <c r="D1742" s="155" t="str">
        <v>2026-05-19</v>
      </c>
      <c r="E1742" s="155" t="str">
        <v>May</v>
      </c>
      <c r="F1742" s="154" t="str">
        <v>Accepted</v>
      </c>
      <c r="G1742" s="155" t="str">
        <v>000</v>
      </c>
      <c r="H1742" s="153" t="n">
        <v>0</v>
      </c>
      <c r="I1742" s="155" t="str">
        <v>Calm</v>
      </c>
      <c r="J1742" s="153" t="n">
        <v>180</v>
      </c>
      <c r="K1742" s="155" t="str">
        <v>Calm</v>
      </c>
      <c r="L1742" s="153" t="n">
        <v>0</v>
      </c>
      <c r="M1742" s="153" t="n">
        <f>IF(F1742="Accepted",L1742*1.150779448,"")</f>
        <v>0</v>
      </c>
      <c r="N1742" s="163"/>
      <c r="O1742" s="163"/>
      <c r="P1742" s="163" t="str">
        <f>IF(F1742&lt;&gt;"Accepted","",IF(AND(N1742="",O1742=""),"",MAX(N1742,O1742)*1.150779448))</f>
      </c>
      <c r="Q1742" s="175" t="str">
        <v>KEDW 200255Z 00000KT 50SM CLR 24/M14 A2993 RMK AO2A SLP121 T02361143 55001</v>
      </c>
    </row>
    <row r="1743" hidden="0">
      <c r="A1743" s="150" t="str">
        <v>2026-05-20 03:00 UTC</v>
      </c>
      <c r="B1743" s="155" t="str">
        <v>2026-05-20 03:55 UTC</v>
      </c>
      <c r="C1743" s="155" t="str">
        <v>2026-05-19 20:55 PDT</v>
      </c>
      <c r="D1743" s="155" t="str">
        <v>2026-05-19</v>
      </c>
      <c r="E1743" s="155" t="str">
        <v>May</v>
      </c>
      <c r="F1743" s="154" t="str">
        <v>Accepted</v>
      </c>
      <c r="G1743" s="155" t="str">
        <v>000</v>
      </c>
      <c r="H1743" s="153" t="n">
        <v>0</v>
      </c>
      <c r="I1743" s="155" t="str">
        <v>Calm</v>
      </c>
      <c r="J1743" s="153" t="n">
        <v>180</v>
      </c>
      <c r="K1743" s="155" t="str">
        <v>Calm</v>
      </c>
      <c r="L1743" s="153" t="n">
        <v>0</v>
      </c>
      <c r="M1743" s="153" t="n">
        <f>IF(F1743="Accepted",L1743*1.150779448,"")</f>
        <v>0</v>
      </c>
      <c r="N1743" s="163"/>
      <c r="O1743" s="163"/>
      <c r="P1743" s="163" t="str">
        <f>IF(F1743&lt;&gt;"Accepted","",IF(AND(N1743="",O1743=""),"",MAX(N1743,O1743)*1.150779448))</f>
      </c>
      <c r="Q1743" s="175" t="str">
        <v>KEDW 200355Z 00000KT 40SM CLR 21/M14 A2994 RMK AO2A SLP123 T02121144</v>
      </c>
    </row>
    <row r="1744" hidden="0">
      <c r="A1744" s="150" t="str">
        <v>2026-05-20 04:00 UTC</v>
      </c>
      <c r="B1744" s="155" t="str">
        <v>2026-05-20 04:55 UTC</v>
      </c>
      <c r="C1744" s="155" t="str">
        <v>2026-05-19 21:55 PDT</v>
      </c>
      <c r="D1744" s="155" t="str">
        <v>2026-05-19</v>
      </c>
      <c r="E1744" s="155" t="str">
        <v>May</v>
      </c>
      <c r="F1744" s="154" t="str">
        <v>Accepted</v>
      </c>
      <c r="G1744" s="155" t="str">
        <v>310</v>
      </c>
      <c r="H1744" s="153" t="n">
        <v>310</v>
      </c>
      <c r="I1744" s="155" t="str">
        <v>NW</v>
      </c>
      <c r="J1744" s="153" t="n">
        <v>130</v>
      </c>
      <c r="K1744" s="155" t="str">
        <v>SE</v>
      </c>
      <c r="L1744" s="153" t="n">
        <v>7</v>
      </c>
      <c r="M1744" s="153" t="n">
        <f>IF(F1744="Accepted",L1744*1.150779448,"")</f>
        <v>8.055456136</v>
      </c>
      <c r="N1744" s="163"/>
      <c r="O1744" s="163"/>
      <c r="P1744" s="163" t="str">
        <f>IF(F1744&lt;&gt;"Accepted","",IF(AND(N1744="",O1744=""),"",MAX(N1744,O1744)*1.150779448))</f>
      </c>
      <c r="Q1744" s="175" t="str">
        <v>KEDW 200455Z 31007KT 40SM CLR 20/M10 A2997 RMK AO2A SLP132 T01971105</v>
      </c>
    </row>
    <row r="1745" hidden="0">
      <c r="A1745" s="150" t="str">
        <v>2026-05-20 05:00 UTC</v>
      </c>
      <c r="B1745" s="155" t="str">
        <v>2026-05-20 05:55 UTC</v>
      </c>
      <c r="C1745" s="155" t="str">
        <v>2026-05-19 22:55 PDT</v>
      </c>
      <c r="D1745" s="155" t="str">
        <v>2026-05-19</v>
      </c>
      <c r="E1745" s="155" t="str">
        <v>May</v>
      </c>
      <c r="F1745" s="154" t="str">
        <v>Accepted</v>
      </c>
      <c r="G1745" s="155" t="str">
        <v>160</v>
      </c>
      <c r="H1745" s="153" t="n">
        <v>160</v>
      </c>
      <c r="I1745" s="155" t="str">
        <v>S</v>
      </c>
      <c r="J1745" s="153" t="n">
        <v>340</v>
      </c>
      <c r="K1745" s="155" t="str">
        <v>N</v>
      </c>
      <c r="L1745" s="153" t="n">
        <v>3</v>
      </c>
      <c r="M1745" s="153" t="n">
        <f>IF(F1745="Accepted",L1745*1.150779448,"")</f>
        <v>3.452338344</v>
      </c>
      <c r="N1745" s="163"/>
      <c r="O1745" s="163"/>
      <c r="P1745" s="163" t="str">
        <f>IF(F1745&lt;&gt;"Accepted","",IF(AND(N1745="",O1745=""),"",MAX(N1745,O1745)*1.150779448))</f>
      </c>
      <c r="Q1745" s="175" t="str">
        <v>KEDW 200555Z AUTO 16003KT 10SM CLR 17/M09 A2998 RMK AO2 SLP134 T01661094 10276 20166 52016</v>
      </c>
    </row>
    <row r="1746" hidden="0">
      <c r="A1746" s="150" t="str">
        <v>2026-05-20 06:00 UTC</v>
      </c>
      <c r="B1746" s="155" t="str">
        <v>2026-05-20 06:55 UTC</v>
      </c>
      <c r="C1746" s="155" t="str">
        <v>2026-05-19 23:55 PDT</v>
      </c>
      <c r="D1746" s="155" t="str">
        <v>2026-05-19</v>
      </c>
      <c r="E1746" s="155" t="str">
        <v>May</v>
      </c>
      <c r="F1746" s="154" t="str">
        <v>Accepted</v>
      </c>
      <c r="G1746" s="155" t="str">
        <v>180</v>
      </c>
      <c r="H1746" s="153" t="n">
        <v>180</v>
      </c>
      <c r="I1746" s="155" t="str">
        <v>S</v>
      </c>
      <c r="J1746" s="153" t="n">
        <v>0</v>
      </c>
      <c r="K1746" s="155" t="str">
        <v>N</v>
      </c>
      <c r="L1746" s="153" t="n">
        <v>7</v>
      </c>
      <c r="M1746" s="153" t="n">
        <f>IF(F1746="Accepted",L1746*1.150779448,"")</f>
        <v>8.055456136</v>
      </c>
      <c r="N1746" s="163"/>
      <c r="O1746" s="163"/>
      <c r="P1746" s="163" t="str">
        <f>IF(F1746&lt;&gt;"Accepted","",IF(AND(N1746="",O1746=""),"",MAX(N1746,O1746)*1.150779448))</f>
      </c>
      <c r="Q1746" s="175" t="str">
        <v>KEDW 200655Z AUTO 18007KT 10SM CLR 14/M07 A2999 RMK AO2 SLP139 T01411067</v>
      </c>
    </row>
    <row r="1747" hidden="0">
      <c r="A1747" s="150" t="str">
        <v>2026-05-20 07:00 UTC</v>
      </c>
      <c r="B1747" s="155" t="str">
        <v>2026-05-20 07:55 UTC</v>
      </c>
      <c r="C1747" s="155" t="str">
        <v>2026-05-20 00:55 PDT</v>
      </c>
      <c r="D1747" s="155" t="str">
        <v>2026-05-20</v>
      </c>
      <c r="E1747" s="155" t="str">
        <v>May</v>
      </c>
      <c r="F1747" s="154" t="str">
        <v>Accepted</v>
      </c>
      <c r="G1747" s="155" t="str">
        <v>230</v>
      </c>
      <c r="H1747" s="153" t="n">
        <v>230</v>
      </c>
      <c r="I1747" s="155" t="str">
        <v>SW</v>
      </c>
      <c r="J1747" s="153" t="n">
        <v>50</v>
      </c>
      <c r="K1747" s="155" t="str">
        <v>NE</v>
      </c>
      <c r="L1747" s="153" t="n">
        <v>5</v>
      </c>
      <c r="M1747" s="153" t="n">
        <f>IF(F1747="Accepted",L1747*1.150779448,"")</f>
        <v>5.75389724</v>
      </c>
      <c r="N1747" s="163"/>
      <c r="O1747" s="163"/>
      <c r="P1747" s="163" t="str">
        <f>IF(F1747&lt;&gt;"Accepted","",IF(AND(N1747="",O1747=""),"",MAX(N1747,O1747)*1.150779448))</f>
      </c>
      <c r="Q1747" s="175" t="str">
        <v>KEDW 200755Z AUTO 23005KT 10SM CLR 14/M06 A2999 RMK AO2 SLP139 T01421061 402760045</v>
      </c>
    </row>
    <row r="1748" hidden="0">
      <c r="A1748" s="150" t="str">
        <v>2026-05-20 08:00 UTC</v>
      </c>
      <c r="B1748" s="155" t="str">
        <v>2026-05-20 08:55 UTC</v>
      </c>
      <c r="C1748" s="155" t="str">
        <v>2026-05-20 01:55 PDT</v>
      </c>
      <c r="D1748" s="155" t="str">
        <v>2026-05-20</v>
      </c>
      <c r="E1748" s="155" t="str">
        <v>May</v>
      </c>
      <c r="F1748" s="154" t="str">
        <v>Accepted</v>
      </c>
      <c r="G1748" s="155" t="str">
        <v>230</v>
      </c>
      <c r="H1748" s="153" t="n">
        <v>230</v>
      </c>
      <c r="I1748" s="155" t="str">
        <v>SW</v>
      </c>
      <c r="J1748" s="153" t="n">
        <v>50</v>
      </c>
      <c r="K1748" s="155" t="str">
        <v>NE</v>
      </c>
      <c r="L1748" s="153" t="n">
        <v>8</v>
      </c>
      <c r="M1748" s="153" t="n">
        <f>IF(F1748="Accepted",L1748*1.150779448,"")</f>
        <v>9.206235584</v>
      </c>
      <c r="N1748" s="163"/>
      <c r="O1748" s="163"/>
      <c r="P1748" s="163" t="str">
        <f>IF(F1748&lt;&gt;"Accepted","",IF(AND(N1748="",O1748=""),"",MAX(N1748,O1748)*1.150779448))</f>
      </c>
      <c r="Q1748" s="175" t="str">
        <v>KEDW 200855Z AUTO 23008KT 10SM CLR 14/M07 A2998 RMK AO2 SLP135 T01361066 58001</v>
      </c>
    </row>
    <row r="1749" hidden="0">
      <c r="A1749" s="150" t="str">
        <v>2026-05-20 09:00 UTC</v>
      </c>
      <c r="B1749" s="155" t="str">
        <v>2026-05-20 09:55 UTC</v>
      </c>
      <c r="C1749" s="155" t="str">
        <v>2026-05-20 02:55 PDT</v>
      </c>
      <c r="D1749" s="155" t="str">
        <v>2026-05-20</v>
      </c>
      <c r="E1749" s="155" t="str">
        <v>May</v>
      </c>
      <c r="F1749" s="154" t="str">
        <v>Accepted</v>
      </c>
      <c r="G1749" s="155" t="str">
        <v>160</v>
      </c>
      <c r="H1749" s="153" t="n">
        <v>160</v>
      </c>
      <c r="I1749" s="155" t="str">
        <v>S</v>
      </c>
      <c r="J1749" s="153" t="n">
        <v>340</v>
      </c>
      <c r="K1749" s="155" t="str">
        <v>N</v>
      </c>
      <c r="L1749" s="153" t="n">
        <v>3</v>
      </c>
      <c r="M1749" s="153" t="n">
        <f>IF(F1749="Accepted",L1749*1.150779448,"")</f>
        <v>3.452338344</v>
      </c>
      <c r="N1749" s="163"/>
      <c r="O1749" s="163"/>
      <c r="P1749" s="163" t="str">
        <f>IF(F1749&lt;&gt;"Accepted","",IF(AND(N1749="",O1749=""),"",MAX(N1749,O1749)*1.150779448))</f>
      </c>
      <c r="Q1749" s="175" t="str">
        <v>KEDW 200955Z AUTO 16003KT 10SM CLR 12/M06 A2998 RMK AO2 SLP135 T01161063</v>
      </c>
    </row>
    <row r="1750" hidden="0">
      <c r="A1750" s="150" t="str">
        <v>2026-05-20 10:00 UTC</v>
      </c>
      <c r="B1750" s="155" t="str">
        <v>2026-05-20 10:55 UTC</v>
      </c>
      <c r="C1750" s="155" t="str">
        <v>2026-05-20 03:55 PDT</v>
      </c>
      <c r="D1750" s="155" t="str">
        <v>2026-05-20</v>
      </c>
      <c r="E1750" s="155" t="str">
        <v>May</v>
      </c>
      <c r="F1750" s="154" t="str">
        <v>Accepted</v>
      </c>
      <c r="G1750" s="155" t="str">
        <v>230</v>
      </c>
      <c r="H1750" s="153" t="n">
        <v>230</v>
      </c>
      <c r="I1750" s="155" t="str">
        <v>SW</v>
      </c>
      <c r="J1750" s="153" t="n">
        <v>50</v>
      </c>
      <c r="K1750" s="155" t="str">
        <v>NE</v>
      </c>
      <c r="L1750" s="153" t="n">
        <v>5</v>
      </c>
      <c r="M1750" s="153" t="n">
        <f>IF(F1750="Accepted",L1750*1.150779448,"")</f>
        <v>5.75389724</v>
      </c>
      <c r="N1750" s="163"/>
      <c r="O1750" s="163"/>
      <c r="P1750" s="163" t="str">
        <f>IF(F1750&lt;&gt;"Accepted","",IF(AND(N1750="",O1750=""),"",MAX(N1750,O1750)*1.150779448))</f>
      </c>
      <c r="Q1750" s="175" t="str">
        <v>KEDW 201055Z AUTO 23005KT 10SM CLR 11/M07 A2998 RMK AO2 SLP137 T01061067</v>
      </c>
    </row>
    <row r="1751" hidden="0">
      <c r="A1751" s="150" t="str">
        <v>2026-05-20 11:00 UTC</v>
      </c>
      <c r="B1751" s="155" t="str">
        <v>2026-05-20 11:55 UTC</v>
      </c>
      <c r="C1751" s="155" t="str">
        <v>2026-05-20 04:55 PDT</v>
      </c>
      <c r="D1751" s="155" t="str">
        <v>2026-05-20</v>
      </c>
      <c r="E1751" s="155" t="str">
        <v>May</v>
      </c>
      <c r="F1751" s="154" t="str">
        <v>Accepted</v>
      </c>
      <c r="G1751" s="155" t="str">
        <v>270</v>
      </c>
      <c r="H1751" s="153" t="n">
        <v>270</v>
      </c>
      <c r="I1751" s="155" t="str">
        <v>W</v>
      </c>
      <c r="J1751" s="153" t="n">
        <v>90</v>
      </c>
      <c r="K1751" s="155" t="str">
        <v>E</v>
      </c>
      <c r="L1751" s="153" t="n">
        <v>3</v>
      </c>
      <c r="M1751" s="153" t="n">
        <f>IF(F1751="Accepted",L1751*1.150779448,"")</f>
        <v>3.452338344</v>
      </c>
      <c r="N1751" s="163"/>
      <c r="O1751" s="163"/>
      <c r="P1751" s="163" t="str">
        <f>IF(F1751&lt;&gt;"Accepted","",IF(AND(N1751="",O1751=""),"",MAX(N1751,O1751)*1.150779448))</f>
      </c>
      <c r="Q1751" s="175" t="str">
        <v>KEDW 201155Z AUTO 27003KT 10SM CLR 10/M06 A2998 RMK AO2 SLP138 T00961063 10166 20091 50001</v>
      </c>
    </row>
    <row r="1752" hidden="0">
      <c r="A1752" s="150" t="str">
        <v>2026-05-20 12:00 UTC</v>
      </c>
      <c r="B1752" s="155" t="str">
        <v>2026-05-20 12:55 UTC</v>
      </c>
      <c r="C1752" s="155" t="str">
        <v>2026-05-20 05:55 PDT</v>
      </c>
      <c r="D1752" s="155" t="str">
        <v>2026-05-20</v>
      </c>
      <c r="E1752" s="155" t="str">
        <v>May</v>
      </c>
      <c r="F1752" s="154" t="str">
        <v>Accepted</v>
      </c>
      <c r="G1752" s="155" t="str">
        <v>260</v>
      </c>
      <c r="H1752" s="153" t="n">
        <v>260</v>
      </c>
      <c r="I1752" s="155" t="str">
        <v>W</v>
      </c>
      <c r="J1752" s="153" t="n">
        <v>80</v>
      </c>
      <c r="K1752" s="155" t="str">
        <v>E</v>
      </c>
      <c r="L1752" s="153" t="n">
        <v>3</v>
      </c>
      <c r="M1752" s="153" t="n">
        <f>IF(F1752="Accepted",L1752*1.150779448,"")</f>
        <v>3.452338344</v>
      </c>
      <c r="N1752" s="163"/>
      <c r="O1752" s="163"/>
      <c r="P1752" s="163" t="str">
        <f>IF(F1752&lt;&gt;"Accepted","",IF(AND(N1752="",O1752=""),"",MAX(N1752,O1752)*1.150779448))</f>
      </c>
      <c r="Q1752" s="175" t="str">
        <v>KEDW 201255Z 26003KT 90SM CLR 09/M08 A2998 RMK AO2A SLP138 T00861080</v>
      </c>
    </row>
    <row r="1753" hidden="0">
      <c r="A1753" s="150" t="str">
        <v>2026-05-20 13:00 UTC</v>
      </c>
      <c r="B1753" s="155" t="str">
        <v>2026-05-20 13:55 UTC</v>
      </c>
      <c r="C1753" s="155" t="str">
        <v>2026-05-20 06:55 PDT</v>
      </c>
      <c r="D1753" s="155" t="str">
        <v>2026-05-20</v>
      </c>
      <c r="E1753" s="155" t="str">
        <v>May</v>
      </c>
      <c r="F1753" s="154" t="str">
        <v>Accepted</v>
      </c>
      <c r="G1753" s="155" t="str">
        <v>000</v>
      </c>
      <c r="H1753" s="153" t="n">
        <v>0</v>
      </c>
      <c r="I1753" s="155" t="str">
        <v>Calm</v>
      </c>
      <c r="J1753" s="153" t="n">
        <v>180</v>
      </c>
      <c r="K1753" s="155" t="str">
        <v>Calm</v>
      </c>
      <c r="L1753" s="153" t="n">
        <v>0</v>
      </c>
      <c r="M1753" s="153" t="n">
        <f>IF(F1753="Accepted",L1753*1.150779448,"")</f>
        <v>0</v>
      </c>
      <c r="N1753" s="163"/>
      <c r="O1753" s="163"/>
      <c r="P1753" s="163" t="str">
        <f>IF(F1753&lt;&gt;"Accepted","",IF(AND(N1753="",O1753=""),"",MAX(N1753,O1753)*1.150779448))</f>
      </c>
      <c r="Q1753" s="175" t="str">
        <v>KEDW 201355Z 00000KT 60SM CLR 12/M07 A2999 RMK AO2A SLP140 T01201074</v>
      </c>
    </row>
    <row r="1754" hidden="0">
      <c r="A1754" s="150" t="str">
        <v>2026-05-20 14:00 UTC</v>
      </c>
      <c r="B1754" s="155" t="str">
        <v>2026-05-20 14:55 UTC</v>
      </c>
      <c r="C1754" s="155" t="str">
        <v>2026-05-20 07:55 PDT</v>
      </c>
      <c r="D1754" s="155" t="str">
        <v>2026-05-20</v>
      </c>
      <c r="E1754" s="155" t="str">
        <v>May</v>
      </c>
      <c r="F1754" s="154" t="str">
        <v>Accepted</v>
      </c>
      <c r="G1754" s="155" t="str">
        <v>000</v>
      </c>
      <c r="H1754" s="153" t="n">
        <v>0</v>
      </c>
      <c r="I1754" s="155" t="str">
        <v>Calm</v>
      </c>
      <c r="J1754" s="153" t="n">
        <v>180</v>
      </c>
      <c r="K1754" s="155" t="str">
        <v>Calm</v>
      </c>
      <c r="L1754" s="153" t="n">
        <v>0</v>
      </c>
      <c r="M1754" s="153" t="n">
        <f>IF(F1754="Accepted",L1754*1.150779448,"")</f>
        <v>0</v>
      </c>
      <c r="N1754" s="163"/>
      <c r="O1754" s="163"/>
      <c r="P1754" s="163" t="str">
        <f>IF(F1754&lt;&gt;"Accepted","",IF(AND(N1754="",O1754=""),"",MAX(N1754,O1754)*1.150779448))</f>
      </c>
      <c r="Q1754" s="175" t="str">
        <v>KEDW 201455Z 00000KT 80SM CLR 16/M06 A2999 RMK AO2A SLP139 T01631061 53004</v>
      </c>
    </row>
    <row r="1755" hidden="0">
      <c r="A1755" s="150" t="str">
        <v>2026-05-20 16:00 UTC</v>
      </c>
      <c r="B1755" s="155" t="str">
        <v>2026-05-20 16:55 UTC</v>
      </c>
      <c r="C1755" s="155" t="str">
        <v>2026-05-20 09:55 PDT</v>
      </c>
      <c r="D1755" s="155" t="str">
        <v>2026-05-20</v>
      </c>
      <c r="E1755" s="155" t="str">
        <v>May</v>
      </c>
      <c r="F1755" s="154" t="str">
        <v>Accepted</v>
      </c>
      <c r="G1755" s="155" t="str">
        <v>000</v>
      </c>
      <c r="H1755" s="153" t="n">
        <v>0</v>
      </c>
      <c r="I1755" s="155" t="str">
        <v>Calm</v>
      </c>
      <c r="J1755" s="153" t="n">
        <v>180</v>
      </c>
      <c r="K1755" s="155" t="str">
        <v>Calm</v>
      </c>
      <c r="L1755" s="153" t="n">
        <v>0</v>
      </c>
      <c r="M1755" s="153" t="n">
        <f>IF(F1755="Accepted",L1755*1.150779448,"")</f>
        <v>0</v>
      </c>
      <c r="N1755" s="163"/>
      <c r="O1755" s="163"/>
      <c r="P1755" s="163" t="str">
        <f>IF(F1755&lt;&gt;"Accepted","",IF(AND(N1755="",O1755=""),"",MAX(N1755,O1755)*1.150779448))</f>
      </c>
      <c r="Q1755" s="175" t="str">
        <v>KEDW 201655Z 00000KT 60SM FEW300 23/M07 A2998 RMK AO2A SLP134 T02331067</v>
      </c>
    </row>
    <row r="1756" hidden="0">
      <c r="A1756" s="150" t="str">
        <v>2026-05-20 18:00 UTC</v>
      </c>
      <c r="B1756" s="155" t="str">
        <v>2026-05-20 18:55 UTC</v>
      </c>
      <c r="C1756" s="155" t="str">
        <v>2026-05-20 11:55 PDT</v>
      </c>
      <c r="D1756" s="155" t="str">
        <v>2026-05-20</v>
      </c>
      <c r="E1756" s="155" t="str">
        <v>May</v>
      </c>
      <c r="F1756" s="154" t="str">
        <v>Accepted</v>
      </c>
      <c r="G1756" s="155" t="str">
        <v>000</v>
      </c>
      <c r="H1756" s="153" t="n">
        <v>0</v>
      </c>
      <c r="I1756" s="155" t="str">
        <v>Calm</v>
      </c>
      <c r="J1756" s="153" t="n">
        <v>180</v>
      </c>
      <c r="K1756" s="155" t="str">
        <v>Calm</v>
      </c>
      <c r="L1756" s="153" t="n">
        <v>0</v>
      </c>
      <c r="M1756" s="153" t="n">
        <f>IF(F1756="Accepted",L1756*1.150779448,"")</f>
        <v>0</v>
      </c>
      <c r="N1756" s="163"/>
      <c r="O1756" s="163"/>
      <c r="P1756" s="163" t="str">
        <f>IF(F1756&lt;&gt;"Accepted","",IF(AND(N1756="",O1756=""),"",MAX(N1756,O1756)*1.150779448))</f>
      </c>
      <c r="Q1756" s="175" t="str">
        <v>KEDW 201855Z 00000KT 90SM CLR 27/M10 A2996 RMK AO2A SLP127 T02721100</v>
      </c>
    </row>
    <row r="1757" hidden="0">
      <c r="A1757" s="150" t="str">
        <v>2026-05-20 19:00 UTC</v>
      </c>
      <c r="B1757" s="155" t="str">
        <v>2026-05-20 19:55 UTC</v>
      </c>
      <c r="C1757" s="155" t="str">
        <v>2026-05-20 12:55 PDT</v>
      </c>
      <c r="D1757" s="155" t="str">
        <v>2026-05-20</v>
      </c>
      <c r="E1757" s="155" t="str">
        <v>May</v>
      </c>
      <c r="F1757" s="154" t="str">
        <v>Accepted</v>
      </c>
      <c r="G1757" s="155" t="str">
        <v>000</v>
      </c>
      <c r="H1757" s="153" t="n">
        <v>0</v>
      </c>
      <c r="I1757" s="155" t="str">
        <v>Calm</v>
      </c>
      <c r="J1757" s="153" t="n">
        <v>180</v>
      </c>
      <c r="K1757" s="155" t="str">
        <v>Calm</v>
      </c>
      <c r="L1757" s="153" t="n">
        <v>0</v>
      </c>
      <c r="M1757" s="153" t="n">
        <f>IF(F1757="Accepted",L1757*1.150779448,"")</f>
        <v>0</v>
      </c>
      <c r="N1757" s="163"/>
      <c r="O1757" s="163"/>
      <c r="P1757" s="163" t="str">
        <f>IF(F1757&lt;&gt;"Accepted","",IF(AND(N1757="",O1757=""),"",MAX(N1757,O1757)*1.150779448))</f>
      </c>
      <c r="Q1757" s="175" t="str">
        <v>KEDW 201955Z 00000KT 80SM FEW300 29/M15 A2994 RMK AO2A SLP119 T02871147</v>
      </c>
    </row>
    <row r="1758" hidden="0">
      <c r="A1758" s="150" t="str">
        <v>2026-05-20 20:00 UTC</v>
      </c>
      <c r="B1758" s="155" t="str">
        <v>2026-05-20 20:55 UTC</v>
      </c>
      <c r="C1758" s="155" t="str">
        <v>2026-05-20 13:55 PDT</v>
      </c>
      <c r="D1758" s="155" t="str">
        <v>2026-05-20</v>
      </c>
      <c r="E1758" s="155" t="str">
        <v>May</v>
      </c>
      <c r="F1758" s="154" t="str">
        <v>Accepted</v>
      </c>
      <c r="G1758" s="155" t="str">
        <v>090</v>
      </c>
      <c r="H1758" s="153" t="n">
        <v>90</v>
      </c>
      <c r="I1758" s="155" t="str">
        <v>E</v>
      </c>
      <c r="J1758" s="153" t="n">
        <v>270</v>
      </c>
      <c r="K1758" s="155" t="str">
        <v>W</v>
      </c>
      <c r="L1758" s="153" t="n">
        <v>5</v>
      </c>
      <c r="M1758" s="153" t="n">
        <f>IF(F1758="Accepted",L1758*1.150779448,"")</f>
        <v>5.75389724</v>
      </c>
      <c r="N1758" s="163"/>
      <c r="O1758" s="163"/>
      <c r="P1758" s="163" t="str">
        <f>IF(F1758&lt;&gt;"Accepted","",IF(AND(N1758="",O1758=""),"",MAX(N1758,O1758)*1.150779448))</f>
      </c>
      <c r="Q1758" s="175" t="str">
        <v>KEDW 202055Z 09005KT 90SM CLR 29/M14 A2991 RMK AO2A SLP110 T02911144 57018</v>
      </c>
    </row>
    <row r="1759" hidden="0">
      <c r="A1759" s="150" t="str">
        <v>2026-05-20 21:00 UTC</v>
      </c>
      <c r="B1759" s="155" t="str">
        <v>2026-05-20 21:55 UTC</v>
      </c>
      <c r="C1759" s="155" t="str">
        <v>2026-05-20 14:55 PDT</v>
      </c>
      <c r="D1759" s="155" t="str">
        <v>2026-05-20</v>
      </c>
      <c r="E1759" s="155" t="str">
        <v>May</v>
      </c>
      <c r="F1759" s="154" t="str">
        <v>Accepted</v>
      </c>
      <c r="G1759" s="155" t="str">
        <v>000</v>
      </c>
      <c r="H1759" s="153" t="n">
        <v>0</v>
      </c>
      <c r="I1759" s="155" t="str">
        <v>Calm</v>
      </c>
      <c r="J1759" s="153" t="n">
        <v>180</v>
      </c>
      <c r="K1759" s="155" t="str">
        <v>Calm</v>
      </c>
      <c r="L1759" s="153" t="n">
        <v>0</v>
      </c>
      <c r="M1759" s="153" t="n">
        <f>IF(F1759="Accepted",L1759*1.150779448,"")</f>
        <v>0</v>
      </c>
      <c r="N1759" s="163"/>
      <c r="O1759" s="163"/>
      <c r="P1759" s="163" t="str">
        <f>IF(F1759&lt;&gt;"Accepted","",IF(AND(N1759="",O1759=""),"",MAX(N1759,O1759)*1.150779448))</f>
      </c>
      <c r="Q1759" s="175" t="str">
        <v>KEDW 202155Z 00000KT 90SM FEW250 29/M14 A2989 RMK AO2A SLP104 T02941142</v>
      </c>
    </row>
    <row r="1760" hidden="0">
      <c r="A1760" s="150" t="str">
        <v>2026-05-20 22:00 UTC</v>
      </c>
      <c r="B1760" s="155" t="str">
        <v>2026-05-20 22:55 UTC</v>
      </c>
      <c r="C1760" s="155" t="str">
        <v>2026-05-20 15:55 PDT</v>
      </c>
      <c r="D1760" s="155" t="str">
        <v>2026-05-20</v>
      </c>
      <c r="E1760" s="155" t="str">
        <v>May</v>
      </c>
      <c r="F1760" s="154" t="str">
        <v>Accepted</v>
      </c>
      <c r="G1760" s="155" t="str">
        <v>050</v>
      </c>
      <c r="H1760" s="153" t="n">
        <v>50</v>
      </c>
      <c r="I1760" s="155" t="str">
        <v>NE</v>
      </c>
      <c r="J1760" s="153" t="n">
        <v>230</v>
      </c>
      <c r="K1760" s="155" t="str">
        <v>SW</v>
      </c>
      <c r="L1760" s="153" t="n">
        <v>4</v>
      </c>
      <c r="M1760" s="153" t="n">
        <f>IF(F1760="Accepted",L1760*1.150779448,"")</f>
        <v>4.603117792</v>
      </c>
      <c r="N1760" s="163"/>
      <c r="O1760" s="163"/>
      <c r="P1760" s="163" t="str">
        <f>IF(F1760&lt;&gt;"Accepted","",IF(AND(N1760="",O1760=""),"",MAX(N1760,O1760)*1.150779448))</f>
      </c>
      <c r="Q1760" s="175" t="str">
        <v>KEDW 202255Z 05004KT 90SM FEW250 30/M17 A2986 RMK AO2A SLP094 T02971167</v>
      </c>
    </row>
    <row r="1761" hidden="0">
      <c r="A1761" s="150" t="str">
        <v>2026-05-20 23:00 UTC</v>
      </c>
      <c r="B1761" s="155" t="str">
        <v>2026-05-20 23:55 UTC</v>
      </c>
      <c r="C1761" s="155" t="str">
        <v>2026-05-20 16:55 PDT</v>
      </c>
      <c r="D1761" s="155" t="str">
        <v>2026-05-20</v>
      </c>
      <c r="E1761" s="155" t="str">
        <v>May</v>
      </c>
      <c r="F1761" s="154" t="str">
        <v>Accepted</v>
      </c>
      <c r="G1761" s="155" t="str">
        <v>000</v>
      </c>
      <c r="H1761" s="153" t="n">
        <v>0</v>
      </c>
      <c r="I1761" s="155" t="str">
        <v>Calm</v>
      </c>
      <c r="J1761" s="153" t="n">
        <v>180</v>
      </c>
      <c r="K1761" s="155" t="str">
        <v>Calm</v>
      </c>
      <c r="L1761" s="153" t="n">
        <v>0</v>
      </c>
      <c r="M1761" s="153" t="n">
        <f>IF(F1761="Accepted",L1761*1.150779448,"")</f>
        <v>0</v>
      </c>
      <c r="N1761" s="163"/>
      <c r="O1761" s="163"/>
      <c r="P1761" s="163" t="str">
        <f>IF(F1761&lt;&gt;"Accepted","",IF(AND(N1761="",O1761=""),"",MAX(N1761,O1761)*1.150779448))</f>
      </c>
      <c r="Q1761" s="175" t="str">
        <v>KEDW 202355Z 00000KT 90SM FEW250 30/M20 A2985 RMK AO2A SLP091 T03031197 10306 20256 57022</v>
      </c>
    </row>
    <row r="1762" hidden="0">
      <c r="A1762" s="150" t="str">
        <v>2026-05-21 00:00 UTC</v>
      </c>
      <c r="B1762" s="155" t="str">
        <v>2026-05-21 00:55 UTC</v>
      </c>
      <c r="C1762" s="155" t="str">
        <v>2026-05-20 17:55 PDT</v>
      </c>
      <c r="D1762" s="155" t="str">
        <v>2026-05-20</v>
      </c>
      <c r="E1762" s="155" t="str">
        <v>May</v>
      </c>
      <c r="F1762" s="154" t="str">
        <v>Accepted</v>
      </c>
      <c r="G1762" s="155" t="str">
        <v>060</v>
      </c>
      <c r="H1762" s="153" t="n">
        <v>60</v>
      </c>
      <c r="I1762" s="155" t="str">
        <v>NE</v>
      </c>
      <c r="J1762" s="153" t="n">
        <v>240</v>
      </c>
      <c r="K1762" s="155" t="str">
        <v>SW</v>
      </c>
      <c r="L1762" s="153" t="n">
        <v>4</v>
      </c>
      <c r="M1762" s="153" t="n">
        <f>IF(F1762="Accepted",L1762*1.150779448,"")</f>
        <v>4.603117792</v>
      </c>
      <c r="N1762" s="163"/>
      <c r="O1762" s="163"/>
      <c r="P1762" s="163" t="str">
        <f>IF(F1762&lt;&gt;"Accepted","",IF(AND(N1762="",O1762=""),"",MAX(N1762,O1762)*1.150779448))</f>
      </c>
      <c r="Q1762" s="175" t="str">
        <v>KEDW 210055Z 06004KT 90SM FEW250 30/M16 A2983 RMK AO2A SLP085 T03001165</v>
      </c>
    </row>
    <row r="1763" hidden="0">
      <c r="A1763" s="150" t="str">
        <v>2026-05-21 01:00 UTC</v>
      </c>
      <c r="B1763" s="155" t="str">
        <v>2026-05-21 01:55 UTC</v>
      </c>
      <c r="C1763" s="155" t="str">
        <v>2026-05-20 18:55 PDT</v>
      </c>
      <c r="D1763" s="155" t="str">
        <v>2026-05-20</v>
      </c>
      <c r="E1763" s="155" t="str">
        <v>May</v>
      </c>
      <c r="F1763" s="154" t="str">
        <v>Accepted</v>
      </c>
      <c r="G1763" s="155" t="str">
        <v>240</v>
      </c>
      <c r="H1763" s="153" t="n">
        <v>240</v>
      </c>
      <c r="I1763" s="155" t="str">
        <v>SW</v>
      </c>
      <c r="J1763" s="153" t="n">
        <v>60</v>
      </c>
      <c r="K1763" s="155" t="str">
        <v>NE</v>
      </c>
      <c r="L1763" s="153" t="n">
        <v>9</v>
      </c>
      <c r="M1763" s="153" t="n">
        <f>IF(F1763="Accepted",L1763*1.150779448,"")</f>
        <v>10.357015032</v>
      </c>
      <c r="N1763" s="163"/>
      <c r="O1763" s="163"/>
      <c r="P1763" s="163" t="str">
        <f>IF(F1763&lt;&gt;"Accepted","",IF(AND(N1763="",O1763=""),"",MAX(N1763,O1763)*1.150779448))</f>
      </c>
      <c r="Q1763" s="175" t="str">
        <v>KEDW 210155Z 24009KT 70SM FEW250 29/M17 A2983 RMK AO2A SLP083 T02941169</v>
      </c>
    </row>
    <row r="1764" hidden="0">
      <c r="A1764" s="150" t="str">
        <v>2026-05-21 02:00 UTC</v>
      </c>
      <c r="B1764" s="155" t="str">
        <v>2026-05-21 02:55 UTC</v>
      </c>
      <c r="C1764" s="155" t="str">
        <v>2026-05-20 19:55 PDT</v>
      </c>
      <c r="D1764" s="155" t="str">
        <v>2026-05-20</v>
      </c>
      <c r="E1764" s="155" t="str">
        <v>May</v>
      </c>
      <c r="F1764" s="154" t="str">
        <v>Accepted</v>
      </c>
      <c r="G1764" s="155" t="str">
        <v>240</v>
      </c>
      <c r="H1764" s="153" t="n">
        <v>240</v>
      </c>
      <c r="I1764" s="155" t="str">
        <v>SW</v>
      </c>
      <c r="J1764" s="153" t="n">
        <v>60</v>
      </c>
      <c r="K1764" s="155" t="str">
        <v>NE</v>
      </c>
      <c r="L1764" s="153" t="n">
        <v>15</v>
      </c>
      <c r="M1764" s="153" t="n">
        <f>IF(F1764="Accepted",L1764*1.150779448,"")</f>
        <v>17.261691719999998</v>
      </c>
      <c r="N1764" s="163"/>
      <c r="O1764" s="163"/>
      <c r="P1764" s="163" t="str">
        <f>IF(F1764&lt;&gt;"Accepted","",IF(AND(N1764="",O1764=""),"",MAX(N1764,O1764)*1.150779448))</f>
      </c>
      <c r="Q1764" s="175" t="str">
        <v>KEDW 210255Z 24015KT 40SM SCT300 26/M10 A2984 RMK AO2A SLP086 T02561097 55001</v>
      </c>
    </row>
    <row r="1765" hidden="0">
      <c r="A1765" s="150" t="str">
        <v>2026-05-21 03:00 UTC</v>
      </c>
      <c r="B1765" s="155" t="str">
        <v>2026-05-21 03:55 UTC</v>
      </c>
      <c r="C1765" s="155" t="str">
        <v>2026-05-20 20:55 PDT</v>
      </c>
      <c r="D1765" s="155" t="str">
        <v>2026-05-20</v>
      </c>
      <c r="E1765" s="155" t="str">
        <v>May</v>
      </c>
      <c r="F1765" s="154" t="str">
        <v>Accepted</v>
      </c>
      <c r="G1765" s="155" t="str">
        <v>240</v>
      </c>
      <c r="H1765" s="153" t="n">
        <v>240</v>
      </c>
      <c r="I1765" s="155" t="str">
        <v>SW</v>
      </c>
      <c r="J1765" s="153" t="n">
        <v>60</v>
      </c>
      <c r="K1765" s="155" t="str">
        <v>NE</v>
      </c>
      <c r="L1765" s="153" t="n">
        <v>14</v>
      </c>
      <c r="M1765" s="153" t="n">
        <f>IF(F1765="Accepted",L1765*1.150779448,"")</f>
        <v>16.110912272</v>
      </c>
      <c r="N1765" s="163"/>
      <c r="O1765" s="163"/>
      <c r="P1765" s="163" t="str">
        <f>IF(F1765&lt;&gt;"Accepted","",IF(AND(N1765="",O1765=""),"",MAX(N1765,O1765)*1.150779448))</f>
      </c>
      <c r="Q1765" s="175" t="str">
        <v>KEDW 210355Z 24014KT 40SM SCT300 24/M10 A2986 RMK AO2A SLP092 T02381097</v>
      </c>
    </row>
    <row r="1766" hidden="0">
      <c r="A1766" s="150" t="str">
        <v>2026-05-21 04:00 UTC</v>
      </c>
      <c r="B1766" s="155" t="str">
        <v>2026-05-21 04:55 UTC</v>
      </c>
      <c r="C1766" s="155" t="str">
        <v>2026-05-20 21:55 PDT</v>
      </c>
      <c r="D1766" s="155" t="str">
        <v>2026-05-20</v>
      </c>
      <c r="E1766" s="155" t="str">
        <v>May</v>
      </c>
      <c r="F1766" s="154" t="str">
        <v>Accepted</v>
      </c>
      <c r="G1766" s="155" t="str">
        <v>220</v>
      </c>
      <c r="H1766" s="153" t="n">
        <v>220</v>
      </c>
      <c r="I1766" s="155" t="str">
        <v>SW</v>
      </c>
      <c r="J1766" s="153" t="n">
        <v>40</v>
      </c>
      <c r="K1766" s="155" t="str">
        <v>NE</v>
      </c>
      <c r="L1766" s="153" t="n">
        <v>8</v>
      </c>
      <c r="M1766" s="153" t="n">
        <f>IF(F1766="Accepted",L1766*1.150779448,"")</f>
        <v>9.206235584</v>
      </c>
      <c r="N1766" s="163"/>
      <c r="O1766" s="163"/>
      <c r="P1766" s="163" t="str">
        <f>IF(F1766&lt;&gt;"Accepted","",IF(AND(N1766="",O1766=""),"",MAX(N1766,O1766)*1.150779448))</f>
      </c>
      <c r="Q1766" s="175" t="str">
        <v>KEDW 210455Z 22008KT 40SM SCT300 22/M08 A2988 RMK AO2A SLP098 T02181079</v>
      </c>
    </row>
    <row r="1767" hidden="0">
      <c r="A1767" s="150" t="str">
        <v>2026-05-21 05:00 UTC</v>
      </c>
      <c r="B1767" s="155" t="str">
        <v>2026-05-21 05:55 UTC</v>
      </c>
      <c r="C1767" s="155" t="str">
        <v>2026-05-20 22:55 PDT</v>
      </c>
      <c r="D1767" s="155" t="str">
        <v>2026-05-20</v>
      </c>
      <c r="E1767" s="155" t="str">
        <v>May</v>
      </c>
      <c r="F1767" s="154" t="str">
        <v>Accepted</v>
      </c>
      <c r="G1767" s="155" t="str">
        <v>210</v>
      </c>
      <c r="H1767" s="153" t="n">
        <v>210</v>
      </c>
      <c r="I1767" s="155" t="str">
        <v>SW</v>
      </c>
      <c r="J1767" s="153" t="n">
        <v>30</v>
      </c>
      <c r="K1767" s="155" t="str">
        <v>NE</v>
      </c>
      <c r="L1767" s="153" t="n">
        <v>9</v>
      </c>
      <c r="M1767" s="153" t="n">
        <f>IF(F1767="Accepted",L1767*1.150779448,"")</f>
        <v>10.357015032</v>
      </c>
      <c r="N1767" s="163"/>
      <c r="O1767" s="163"/>
      <c r="P1767" s="163" t="str">
        <f>IF(F1767&lt;&gt;"Accepted","",IF(AND(N1767="",O1767=""),"",MAX(N1767,O1767)*1.150779448))</f>
      </c>
      <c r="Q1767" s="175" t="str">
        <v>KEDW 210555Z AUTO 21009KT 10SM CLR 21/M06 A2989 RMK AO2 SLP101 T02061061 10305 20206 52015</v>
      </c>
    </row>
    <row r="1768" hidden="0">
      <c r="A1768" s="150" t="str">
        <v>2026-05-21 06:00 UTC</v>
      </c>
      <c r="B1768" s="155" t="str">
        <v>2026-05-21 06:55 UTC</v>
      </c>
      <c r="C1768" s="155" t="str">
        <v>2026-05-20 23:55 PDT</v>
      </c>
      <c r="D1768" s="155" t="str">
        <v>2026-05-20</v>
      </c>
      <c r="E1768" s="155" t="str">
        <v>May</v>
      </c>
      <c r="F1768" s="154" t="str">
        <v>Accepted</v>
      </c>
      <c r="G1768" s="155" t="str">
        <v>220</v>
      </c>
      <c r="H1768" s="153" t="n">
        <v>220</v>
      </c>
      <c r="I1768" s="155" t="str">
        <v>SW</v>
      </c>
      <c r="J1768" s="153" t="n">
        <v>40</v>
      </c>
      <c r="K1768" s="155" t="str">
        <v>NE</v>
      </c>
      <c r="L1768" s="153" t="n">
        <v>6</v>
      </c>
      <c r="M1768" s="153" t="n">
        <f>IF(F1768="Accepted",L1768*1.150779448,"")</f>
        <v>6.904676688</v>
      </c>
      <c r="N1768" s="163"/>
      <c r="O1768" s="163"/>
      <c r="P1768" s="163" t="str">
        <f>IF(F1768&lt;&gt;"Accepted","",IF(AND(N1768="",O1768=""),"",MAX(N1768,O1768)*1.150779448))</f>
      </c>
      <c r="Q1768" s="175" t="str">
        <v>KEDW 210655Z AUTO 22006KT 10SM CLR 18/M07 A2989 RMK AO2 SLP101 T01841071</v>
      </c>
    </row>
    <row r="1769" hidden="0">
      <c r="A1769" s="150" t="str">
        <v>2026-05-21 07:00 UTC</v>
      </c>
      <c r="B1769" s="155" t="str">
        <v>2026-05-21 07:55 UTC</v>
      </c>
      <c r="C1769" s="155" t="str">
        <v>2026-05-21 00:55 PDT</v>
      </c>
      <c r="D1769" s="155" t="str">
        <v>2026-05-21</v>
      </c>
      <c r="E1769" s="155" t="str">
        <v>May</v>
      </c>
      <c r="F1769" s="154" t="str">
        <v>Accepted</v>
      </c>
      <c r="G1769" s="155" t="str">
        <v>220</v>
      </c>
      <c r="H1769" s="153" t="n">
        <v>220</v>
      </c>
      <c r="I1769" s="155" t="str">
        <v>SW</v>
      </c>
      <c r="J1769" s="153" t="n">
        <v>40</v>
      </c>
      <c r="K1769" s="155" t="str">
        <v>NE</v>
      </c>
      <c r="L1769" s="153" t="n">
        <v>8</v>
      </c>
      <c r="M1769" s="153" t="n">
        <f>IF(F1769="Accepted",L1769*1.150779448,"")</f>
        <v>9.206235584</v>
      </c>
      <c r="N1769" s="163"/>
      <c r="O1769" s="163"/>
      <c r="P1769" s="163" t="str">
        <f>IF(F1769&lt;&gt;"Accepted","",IF(AND(N1769="",O1769=""),"",MAX(N1769,O1769)*1.150779448))</f>
      </c>
      <c r="Q1769" s="175" t="str">
        <v>KEDW 210755Z AUTO 22008KT 10SM CLR 17/M07 A2988 RMK AO2 SLP098 T01731066 403060082</v>
      </c>
    </row>
    <row r="1770" hidden="0">
      <c r="A1770" s="150" t="str">
        <v>2026-05-21 08:00 UTC</v>
      </c>
      <c r="B1770" s="155" t="str">
        <v>2026-05-21 08:55 UTC</v>
      </c>
      <c r="C1770" s="155" t="str">
        <v>2026-05-21 01:55 PDT</v>
      </c>
      <c r="D1770" s="155" t="str">
        <v>2026-05-21</v>
      </c>
      <c r="E1770" s="155" t="str">
        <v>May</v>
      </c>
      <c r="F1770" s="154" t="str">
        <v>Accepted</v>
      </c>
      <c r="G1770" s="155" t="str">
        <v>220</v>
      </c>
      <c r="H1770" s="153" t="n">
        <v>220</v>
      </c>
      <c r="I1770" s="155" t="str">
        <v>SW</v>
      </c>
      <c r="J1770" s="153" t="n">
        <v>40</v>
      </c>
      <c r="K1770" s="155" t="str">
        <v>NE</v>
      </c>
      <c r="L1770" s="153" t="n">
        <v>8</v>
      </c>
      <c r="M1770" s="153" t="n">
        <f>IF(F1770="Accepted",L1770*1.150779448,"")</f>
        <v>9.206235584</v>
      </c>
      <c r="N1770" s="163"/>
      <c r="O1770" s="163"/>
      <c r="P1770" s="163" t="str">
        <f>IF(F1770&lt;&gt;"Accepted","",IF(AND(N1770="",O1770=""),"",MAX(N1770,O1770)*1.150779448))</f>
      </c>
      <c r="Q1770" s="175" t="str">
        <v>KEDW 210855Z AUTO 22008KT 10SM CLR 16/M06 A2988 RMK AO2 SLP098 T01551056 57002</v>
      </c>
    </row>
    <row r="1771" hidden="0">
      <c r="A1771" s="150" t="str">
        <v>2026-05-21 09:00 UTC</v>
      </c>
      <c r="B1771" s="155" t="str">
        <v>2026-05-21 09:55 UTC</v>
      </c>
      <c r="C1771" s="155" t="str">
        <v>2026-05-21 02:55 PDT</v>
      </c>
      <c r="D1771" s="155" t="str">
        <v>2026-05-21</v>
      </c>
      <c r="E1771" s="155" t="str">
        <v>May</v>
      </c>
      <c r="F1771" s="154" t="str">
        <v>Accepted</v>
      </c>
      <c r="G1771" s="155" t="str">
        <v>210</v>
      </c>
      <c r="H1771" s="153" t="n">
        <v>210</v>
      </c>
      <c r="I1771" s="155" t="str">
        <v>SW</v>
      </c>
      <c r="J1771" s="153" t="n">
        <v>30</v>
      </c>
      <c r="K1771" s="155" t="str">
        <v>NE</v>
      </c>
      <c r="L1771" s="153" t="n">
        <v>7</v>
      </c>
      <c r="M1771" s="153" t="n">
        <f>IF(F1771="Accepted",L1771*1.150779448,"")</f>
        <v>8.055456136</v>
      </c>
      <c r="N1771" s="163"/>
      <c r="O1771" s="163"/>
      <c r="P1771" s="163" t="str">
        <f>IF(F1771&lt;&gt;"Accepted","",IF(AND(N1771="",O1771=""),"",MAX(N1771,O1771)*1.150779448))</f>
      </c>
      <c r="Q1771" s="175" t="str">
        <v>KEDW 210955Z AUTO 21007KT 10SM CLR 16/M04 A2987 RMK AO2 SLP094 T01611045</v>
      </c>
    </row>
    <row r="1772" hidden="0">
      <c r="A1772" s="150" t="str">
        <v>2026-05-21 10:00 UTC</v>
      </c>
      <c r="B1772" s="155" t="str">
        <v>2026-05-21 10:55 UTC</v>
      </c>
      <c r="C1772" s="155" t="str">
        <v>2026-05-21 03:55 PDT</v>
      </c>
      <c r="D1772" s="155" t="str">
        <v>2026-05-21</v>
      </c>
      <c r="E1772" s="155" t="str">
        <v>May</v>
      </c>
      <c r="F1772" s="154" t="str">
        <v>Accepted</v>
      </c>
      <c r="G1772" s="155" t="str">
        <v>220</v>
      </c>
      <c r="H1772" s="153" t="n">
        <v>220</v>
      </c>
      <c r="I1772" s="155" t="str">
        <v>SW</v>
      </c>
      <c r="J1772" s="153" t="n">
        <v>40</v>
      </c>
      <c r="K1772" s="155" t="str">
        <v>NE</v>
      </c>
      <c r="L1772" s="153" t="n">
        <v>7</v>
      </c>
      <c r="M1772" s="153" t="n">
        <f>IF(F1772="Accepted",L1772*1.150779448,"")</f>
        <v>8.055456136</v>
      </c>
      <c r="N1772" s="163"/>
      <c r="O1772" s="163"/>
      <c r="P1772" s="163" t="str">
        <f>IF(F1772&lt;&gt;"Accepted","",IF(AND(N1772="",O1772=""),"",MAX(N1772,O1772)*1.150779448))</f>
      </c>
      <c r="Q1772" s="175" t="str">
        <v>KEDW 211055Z AUTO 22007KT 10SM CLR 15/M04 A2987 RMK AO2 SLP095 T01491044</v>
      </c>
    </row>
    <row r="1773" hidden="0">
      <c r="A1773" s="150" t="str">
        <v>2026-05-21 11:00 UTC</v>
      </c>
      <c r="B1773" s="155" t="str">
        <v>2026-05-21 11:55 UTC</v>
      </c>
      <c r="C1773" s="155" t="str">
        <v>2026-05-21 04:55 PDT</v>
      </c>
      <c r="D1773" s="155" t="str">
        <v>2026-05-21</v>
      </c>
      <c r="E1773" s="155" t="str">
        <v>May</v>
      </c>
      <c r="F1773" s="154" t="str">
        <v>Accepted</v>
      </c>
      <c r="G1773" s="155" t="str">
        <v>230</v>
      </c>
      <c r="H1773" s="153" t="n">
        <v>230</v>
      </c>
      <c r="I1773" s="155" t="str">
        <v>SW</v>
      </c>
      <c r="J1773" s="153" t="n">
        <v>50</v>
      </c>
      <c r="K1773" s="155" t="str">
        <v>NE</v>
      </c>
      <c r="L1773" s="153" t="n">
        <v>6</v>
      </c>
      <c r="M1773" s="153" t="n">
        <f>IF(F1773="Accepted",L1773*1.150779448,"")</f>
        <v>6.904676688</v>
      </c>
      <c r="N1773" s="163"/>
      <c r="O1773" s="163"/>
      <c r="P1773" s="163" t="str">
        <f>IF(F1773&lt;&gt;"Accepted","",IF(AND(N1773="",O1773=""),"",MAX(N1773,O1773)*1.150779448))</f>
      </c>
      <c r="Q1773" s="175" t="str">
        <v>KEDW 211155Z AUTO 23006KT 10SM CLR 13/M04 A2987 RMK AO2 SLP095 T01311041 10206 20131 55004</v>
      </c>
    </row>
    <row r="1774" hidden="0">
      <c r="A1774" s="150" t="str">
        <v>2026-05-21 12:00 UTC</v>
      </c>
      <c r="B1774" s="155" t="str">
        <v>2026-05-21 12:55 UTC</v>
      </c>
      <c r="C1774" s="155" t="str">
        <v>2026-05-21 05:55 PDT</v>
      </c>
      <c r="D1774" s="155" t="str">
        <v>2026-05-21</v>
      </c>
      <c r="E1774" s="155" t="str">
        <v>May</v>
      </c>
      <c r="F1774" s="154" t="str">
        <v>Accepted</v>
      </c>
      <c r="G1774" s="155" t="str">
        <v>240</v>
      </c>
      <c r="H1774" s="153" t="n">
        <v>240</v>
      </c>
      <c r="I1774" s="155" t="str">
        <v>SW</v>
      </c>
      <c r="J1774" s="153" t="n">
        <v>60</v>
      </c>
      <c r="K1774" s="155" t="str">
        <v>NE</v>
      </c>
      <c r="L1774" s="153" t="n">
        <v>4</v>
      </c>
      <c r="M1774" s="153" t="n">
        <f>IF(F1774="Accepted",L1774*1.150779448,"")</f>
        <v>4.603117792</v>
      </c>
      <c r="N1774" s="163"/>
      <c r="O1774" s="163"/>
      <c r="P1774" s="163" t="str">
        <f>IF(F1774&lt;&gt;"Accepted","",IF(AND(N1774="",O1774=""),"",MAX(N1774,O1774)*1.150779448))</f>
      </c>
      <c r="Q1774" s="175" t="str">
        <v>KEDW 211255Z 24004KT 60SM FEW300 12/M04 A2988 RMK AO2A SLP100 T01221040</v>
      </c>
    </row>
    <row r="1775" hidden="0">
      <c r="A1775" s="150" t="str">
        <v>2026-05-21 13:00 UTC</v>
      </c>
      <c r="B1775" s="155" t="str">
        <v>2026-05-21 13:55 UTC</v>
      </c>
      <c r="C1775" s="155" t="str">
        <v>2026-05-21 06:55 PDT</v>
      </c>
      <c r="D1775" s="155" t="str">
        <v>2026-05-21</v>
      </c>
      <c r="E1775" s="155" t="str">
        <v>May</v>
      </c>
      <c r="F1775" s="154" t="str">
        <v>Accepted</v>
      </c>
      <c r="G1775" s="155" t="str">
        <v>220</v>
      </c>
      <c r="H1775" s="153" t="n">
        <v>220</v>
      </c>
      <c r="I1775" s="155" t="str">
        <v>SW</v>
      </c>
      <c r="J1775" s="153" t="n">
        <v>40</v>
      </c>
      <c r="K1775" s="155" t="str">
        <v>NE</v>
      </c>
      <c r="L1775" s="153" t="n">
        <v>6</v>
      </c>
      <c r="M1775" s="153" t="n">
        <f>IF(F1775="Accepted",L1775*1.150779448,"")</f>
        <v>6.904676688</v>
      </c>
      <c r="N1775" s="163"/>
      <c r="O1775" s="163"/>
      <c r="P1775" s="163" t="str">
        <f>IF(F1775&lt;&gt;"Accepted","",IF(AND(N1775="",O1775=""),"",MAX(N1775,O1775)*1.150779448))</f>
      </c>
      <c r="Q1775" s="175" t="str">
        <v>KEDW 211355Z 22006KT 80SM FEW300 16/M04 A2989 RMK AO2A SLP101 T01551039</v>
      </c>
    </row>
    <row r="1776" hidden="0">
      <c r="A1776" s="150" t="str">
        <v>2026-05-21 14:00 UTC</v>
      </c>
      <c r="B1776" s="155" t="str">
        <v>2026-05-21 14:55 UTC</v>
      </c>
      <c r="C1776" s="155" t="str">
        <v>2026-05-21 07:55 PDT</v>
      </c>
      <c r="D1776" s="155" t="str">
        <v>2026-05-21</v>
      </c>
      <c r="E1776" s="155" t="str">
        <v>May</v>
      </c>
      <c r="F1776" s="154" t="str">
        <v>Accepted</v>
      </c>
      <c r="G1776" s="155" t="str">
        <v>220</v>
      </c>
      <c r="H1776" s="153" t="n">
        <v>220</v>
      </c>
      <c r="I1776" s="155" t="str">
        <v>SW</v>
      </c>
      <c r="J1776" s="153" t="n">
        <v>40</v>
      </c>
      <c r="K1776" s="155" t="str">
        <v>NE</v>
      </c>
      <c r="L1776" s="153" t="n">
        <v>9</v>
      </c>
      <c r="M1776" s="153" t="n">
        <f>IF(F1776="Accepted",L1776*1.150779448,"")</f>
        <v>10.357015032</v>
      </c>
      <c r="N1776" s="163"/>
      <c r="O1776" s="163"/>
      <c r="P1776" s="163" t="str">
        <f>IF(F1776&lt;&gt;"Accepted","",IF(AND(N1776="",O1776=""),"",MAX(N1776,O1776)*1.150779448))</f>
      </c>
      <c r="Q1776" s="175" t="str">
        <v>KEDW 211455Z 22009KT 80SM FEW300 21/M03 A2990 RMK AO2A SLP104 T02051026 52009</v>
      </c>
    </row>
    <row r="1777" hidden="0">
      <c r="A1777" s="150" t="str">
        <v>2026-05-21 15:00 UTC</v>
      </c>
      <c r="B1777" s="155" t="str">
        <v>2026-05-21 15:55 UTC</v>
      </c>
      <c r="C1777" s="155" t="str">
        <v>2026-05-21 08:55 PDT</v>
      </c>
      <c r="D1777" s="155" t="str">
        <v>2026-05-21</v>
      </c>
      <c r="E1777" s="155" t="str">
        <v>May</v>
      </c>
      <c r="F1777" s="154" t="str">
        <v>Accepted</v>
      </c>
      <c r="G1777" s="155" t="str">
        <v>210</v>
      </c>
      <c r="H1777" s="153" t="n">
        <v>210</v>
      </c>
      <c r="I1777" s="155" t="str">
        <v>SW</v>
      </c>
      <c r="J1777" s="153" t="n">
        <v>30</v>
      </c>
      <c r="K1777" s="155" t="str">
        <v>NE</v>
      </c>
      <c r="L1777" s="153" t="n">
        <v>7</v>
      </c>
      <c r="M1777" s="153" t="n">
        <f>IF(F1777="Accepted",L1777*1.150779448,"")</f>
        <v>8.055456136</v>
      </c>
      <c r="N1777" s="163"/>
      <c r="O1777" s="163"/>
      <c r="P1777" s="163" t="str">
        <f>IF(F1777&lt;&gt;"Accepted","",IF(AND(N1777="",O1777=""),"",MAX(N1777,O1777)*1.150779448))</f>
      </c>
      <c r="Q1777" s="175" t="str">
        <v>KEDW 211555Z 21007KT 90SM FEW300 25/M02 A2990 RMK AO2A SLP103 T02511025</v>
      </c>
    </row>
    <row r="1778" hidden="0">
      <c r="A1778" s="150" t="str">
        <v>2026-05-21 17:00 UTC</v>
      </c>
      <c r="B1778" s="155" t="str">
        <v>2026-05-21 17:55 UTC</v>
      </c>
      <c r="C1778" s="155" t="str">
        <v>2026-05-21 10:55 PDT</v>
      </c>
      <c r="D1778" s="155" t="str">
        <v>2026-05-21</v>
      </c>
      <c r="E1778" s="155" t="str">
        <v>May</v>
      </c>
      <c r="F1778" s="154" t="str">
        <v>Accepted</v>
      </c>
      <c r="G1778" s="155" t="str">
        <v>210</v>
      </c>
      <c r="H1778" s="153" t="n">
        <v>210</v>
      </c>
      <c r="I1778" s="155" t="str">
        <v>SW</v>
      </c>
      <c r="J1778" s="153" t="n">
        <v>30</v>
      </c>
      <c r="K1778" s="155" t="str">
        <v>NE</v>
      </c>
      <c r="L1778" s="153" t="n">
        <v>7</v>
      </c>
      <c r="M1778" s="153" t="n">
        <f>IF(F1778="Accepted",L1778*1.150779448,"")</f>
        <v>8.055456136</v>
      </c>
      <c r="N1778" s="163"/>
      <c r="O1778" s="163"/>
      <c r="P1778" s="163" t="str">
        <f>IF(F1778&lt;&gt;"Accepted","",IF(AND(N1778="",O1778=""),"",MAX(N1778,O1778)*1.150779448))</f>
      </c>
      <c r="Q1778" s="175" t="str">
        <v>KEDW 211755Z 21007KT 70SM FEW300 30/M08 A2988 RMK AO2A SLP095 T02981080 10298 20115 58006</v>
      </c>
    </row>
    <row r="1779" hidden="0">
      <c r="A1779" s="150" t="str">
        <v>2026-05-21 18:00 UTC</v>
      </c>
      <c r="B1779" s="155" t="str">
        <v>2026-05-21 18:55 UTC</v>
      </c>
      <c r="C1779" s="155" t="str">
        <v>2026-05-21 11:55 PDT</v>
      </c>
      <c r="D1779" s="155" t="str">
        <v>2026-05-21</v>
      </c>
      <c r="E1779" s="155" t="str">
        <v>May</v>
      </c>
      <c r="F1779" s="154" t="str">
        <v>Accepted</v>
      </c>
      <c r="G1779" s="155" t="str">
        <v>240</v>
      </c>
      <c r="H1779" s="153" t="n">
        <v>240</v>
      </c>
      <c r="I1779" s="155" t="str">
        <v>SW</v>
      </c>
      <c r="J1779" s="153" t="n">
        <v>60</v>
      </c>
      <c r="K1779" s="155" t="str">
        <v>NE</v>
      </c>
      <c r="L1779" s="153" t="n">
        <v>7</v>
      </c>
      <c r="M1779" s="153" t="n">
        <f>IF(F1779="Accepted",L1779*1.150779448,"")</f>
        <v>8.055456136</v>
      </c>
      <c r="N1779" s="163"/>
      <c r="O1779" s="163"/>
      <c r="P1779" s="163" t="str">
        <f>IF(F1779&lt;&gt;"Accepted","",IF(AND(N1779="",O1779=""),"",MAX(N1779,O1779)*1.150779448))</f>
      </c>
      <c r="Q1779" s="175" t="str">
        <v>KEDW 211855Z 24007KT 80SM FEW300 30/M09 A2987 RMK AO2A SLP093 T03041093</v>
      </c>
    </row>
    <row r="1780" hidden="0">
      <c r="A1780" s="150" t="str">
        <v>2026-05-21 19:00 UTC</v>
      </c>
      <c r="B1780" s="155" t="str">
        <v>2026-05-21 19:55 UTC</v>
      </c>
      <c r="C1780" s="155" t="str">
        <v>2026-05-21 12:55 PDT</v>
      </c>
      <c r="D1780" s="155" t="str">
        <v>2026-05-21</v>
      </c>
      <c r="E1780" s="155" t="str">
        <v>May</v>
      </c>
      <c r="F1780" s="154" t="str">
        <v>Accepted</v>
      </c>
      <c r="G1780" s="155" t="str">
        <v>160</v>
      </c>
      <c r="H1780" s="153" t="n">
        <v>160</v>
      </c>
      <c r="I1780" s="155" t="str">
        <v>S</v>
      </c>
      <c r="J1780" s="153" t="n">
        <v>340</v>
      </c>
      <c r="K1780" s="155" t="str">
        <v>N</v>
      </c>
      <c r="L1780" s="153" t="n">
        <v>7</v>
      </c>
      <c r="M1780" s="153" t="n">
        <f>IF(F1780="Accepted",L1780*1.150779448,"")</f>
        <v>8.055456136</v>
      </c>
      <c r="N1780" s="163"/>
      <c r="O1780" s="163"/>
      <c r="P1780" s="163" t="str">
        <f>IF(F1780&lt;&gt;"Accepted","",IF(AND(N1780="",O1780=""),"",MAX(N1780,O1780)*1.150779448))</f>
      </c>
      <c r="Q1780" s="175" t="str">
        <v>KEDW 211955Z 16007KT 80SM FEW300 32/M15 A2985 RMK AO2A SLP085 T03201151</v>
      </c>
    </row>
    <row r="1781" hidden="0">
      <c r="A1781" s="150" t="str">
        <v>2026-05-21 20:00 UTC</v>
      </c>
      <c r="B1781" s="155" t="str">
        <v>2026-05-21 20:55 UTC</v>
      </c>
      <c r="C1781" s="155" t="str">
        <v>2026-05-21 13:55 PDT</v>
      </c>
      <c r="D1781" s="155" t="str">
        <v>2026-05-21</v>
      </c>
      <c r="E1781" s="155" t="str">
        <v>May</v>
      </c>
      <c r="F1781" s="154" t="str">
        <v>Accepted</v>
      </c>
      <c r="G1781" s="155" t="str">
        <v>000</v>
      </c>
      <c r="H1781" s="153" t="n">
        <v>0</v>
      </c>
      <c r="I1781" s="155" t="str">
        <v>Calm</v>
      </c>
      <c r="J1781" s="153" t="n">
        <v>180</v>
      </c>
      <c r="K1781" s="155" t="str">
        <v>Calm</v>
      </c>
      <c r="L1781" s="153" t="n">
        <v>0</v>
      </c>
      <c r="M1781" s="153" t="n">
        <f>IF(F1781="Accepted",L1781*1.150779448,"")</f>
        <v>0</v>
      </c>
      <c r="N1781" s="163"/>
      <c r="O1781" s="163"/>
      <c r="P1781" s="163" t="str">
        <f>IF(F1781&lt;&gt;"Accepted","",IF(AND(N1781="",O1781=""),"",MAX(N1781,O1781)*1.150779448))</f>
      </c>
      <c r="Q1781" s="175" t="str">
        <v>KEDW 212055Z 00000KT 80SM FEW300 32/M15 A2983 RMK AO2A SLP079 T03161154 57016</v>
      </c>
    </row>
    <row r="1782" hidden="0">
      <c r="A1782" s="150" t="str">
        <v>2026-05-21 21:00 UTC</v>
      </c>
      <c r="B1782" s="155" t="str">
        <v>2026-05-21 21:55 UTC</v>
      </c>
      <c r="C1782" s="155" t="str">
        <v>2026-05-21 14:55 PDT</v>
      </c>
      <c r="D1782" s="155" t="str">
        <v>2026-05-21</v>
      </c>
      <c r="E1782" s="155" t="str">
        <v>May</v>
      </c>
      <c r="F1782" s="154" t="str">
        <v>Accepted</v>
      </c>
      <c r="G1782" s="155" t="str">
        <v>110</v>
      </c>
      <c r="H1782" s="153" t="n">
        <v>110</v>
      </c>
      <c r="I1782" s="155" t="str">
        <v>E</v>
      </c>
      <c r="J1782" s="153" t="n">
        <v>290</v>
      </c>
      <c r="K1782" s="155" t="str">
        <v>W</v>
      </c>
      <c r="L1782" s="153" t="n">
        <v>9</v>
      </c>
      <c r="M1782" s="153" t="n">
        <f>IF(F1782="Accepted",L1782*1.150779448,"")</f>
        <v>10.357015032</v>
      </c>
      <c r="N1782" s="163"/>
      <c r="O1782" s="163"/>
      <c r="P1782" s="163" t="str">
        <f>IF(F1782&lt;&gt;"Accepted","",IF(AND(N1782="",O1782=""),"",MAX(N1782,O1782)*1.150779448))</f>
      </c>
      <c r="Q1782" s="175" t="str">
        <v>KEDW 212155Z COR 11009KT 80SM FEW100 FEW300 33/M18 A2980 RMK AO2A SLP068 T03311178 COR 2157</v>
      </c>
    </row>
    <row r="1783" hidden="0">
      <c r="A1783" s="150" t="str">
        <v>2026-05-21 22:00 UTC</v>
      </c>
      <c r="B1783" s="155" t="str">
        <v>2026-05-21 22:55 UTC</v>
      </c>
      <c r="C1783" s="155" t="str">
        <v>2026-05-21 15:55 PDT</v>
      </c>
      <c r="D1783" s="155" t="str">
        <v>2026-05-21</v>
      </c>
      <c r="E1783" s="155" t="str">
        <v>May</v>
      </c>
      <c r="F1783" s="154" t="str">
        <v>Accepted</v>
      </c>
      <c r="G1783" s="155" t="str">
        <v>340</v>
      </c>
      <c r="H1783" s="153" t="n">
        <v>340</v>
      </c>
      <c r="I1783" s="155" t="str">
        <v>N</v>
      </c>
      <c r="J1783" s="153" t="n">
        <v>160</v>
      </c>
      <c r="K1783" s="155" t="str">
        <v>S</v>
      </c>
      <c r="L1783" s="153" t="n">
        <v>5</v>
      </c>
      <c r="M1783" s="153" t="n">
        <f>IF(F1783="Accepted",L1783*1.150779448,"")</f>
        <v>5.75389724</v>
      </c>
      <c r="N1783" s="163"/>
      <c r="O1783" s="163"/>
      <c r="P1783" s="163" t="str">
        <f>IF(F1783&lt;&gt;"Accepted","",IF(AND(N1783="",O1783=""),"",MAX(N1783,O1783)*1.150779448))</f>
      </c>
      <c r="Q1783" s="175" t="str">
        <v>KEDW 212255Z 34005KT 80SM FEW100 FEW300 33/M18 A2978 RMK AO2A SLP062 T03271181</v>
      </c>
    </row>
    <row r="1784" hidden="0">
      <c r="A1784" s="150" t="str">
        <v>2026-05-21 23:00 UTC</v>
      </c>
      <c r="B1784" s="155" t="str">
        <v>2026-05-21 23:55 UTC</v>
      </c>
      <c r="C1784" s="155" t="str">
        <v>2026-05-21 16:55 PDT</v>
      </c>
      <c r="D1784" s="155" t="str">
        <v>2026-05-21</v>
      </c>
      <c r="E1784" s="155" t="str">
        <v>May</v>
      </c>
      <c r="F1784" s="154" t="str">
        <v>Accepted</v>
      </c>
      <c r="G1784" s="155" t="str">
        <v>240</v>
      </c>
      <c r="H1784" s="153" t="n">
        <v>240</v>
      </c>
      <c r="I1784" s="155" t="str">
        <v>SW</v>
      </c>
      <c r="J1784" s="153" t="n">
        <v>60</v>
      </c>
      <c r="K1784" s="155" t="str">
        <v>NE</v>
      </c>
      <c r="L1784" s="153" t="n">
        <v>21</v>
      </c>
      <c r="M1784" s="153" t="n">
        <f>IF(F1784="Accepted",L1784*1.150779448,"")</f>
        <v>24.166368408</v>
      </c>
      <c r="N1784" s="153" t="n">
        <v>25</v>
      </c>
      <c r="O1784" s="163"/>
      <c r="P1784" s="153" t="n">
        <f>IF(F1784&lt;&gt;"Accepted","",IF(AND(N1784="",O1784=""),"",MAX(N1784,O1784)*1.150779448))</f>
        <v>28.7694862</v>
      </c>
      <c r="Q1784" s="175" t="str">
        <v>KEDW 212355Z 24021G25KT 50SM FEW100 33/M04 A2976 RMK AO2A SLP056 T03271043 10336 20298 57021</v>
      </c>
    </row>
    <row r="1785" hidden="0">
      <c r="A1785" s="150" t="str">
        <v>2026-05-22 01:00 UTC</v>
      </c>
      <c r="B1785" s="155" t="str">
        <v>2026-05-22 01:55 UTC</v>
      </c>
      <c r="C1785" s="155" t="str">
        <v>2026-05-21 18:55 PDT</v>
      </c>
      <c r="D1785" s="155" t="str">
        <v>2026-05-21</v>
      </c>
      <c r="E1785" s="155" t="str">
        <v>May</v>
      </c>
      <c r="F1785" s="154" t="str">
        <v>Accepted</v>
      </c>
      <c r="G1785" s="155" t="str">
        <v>230</v>
      </c>
      <c r="H1785" s="153" t="n">
        <v>230</v>
      </c>
      <c r="I1785" s="155" t="str">
        <v>SW</v>
      </c>
      <c r="J1785" s="153" t="n">
        <v>50</v>
      </c>
      <c r="K1785" s="155" t="str">
        <v>NE</v>
      </c>
      <c r="L1785" s="153" t="n">
        <v>19</v>
      </c>
      <c r="M1785" s="153" t="n">
        <f>IF(F1785="Accepted",L1785*1.150779448,"")</f>
        <v>21.864809512</v>
      </c>
      <c r="N1785" s="153" t="n">
        <v>23</v>
      </c>
      <c r="O1785" s="153" t="n">
        <v>28</v>
      </c>
      <c r="P1785" s="153" t="n">
        <f>IF(F1785&lt;&gt;"Accepted","",IF(AND(N1785="",O1785=""),"",MAX(N1785,O1785)*1.150779448))</f>
        <v>32.221824544</v>
      </c>
      <c r="Q1785" s="175" t="str">
        <v>KEDW 220155Z 23019G23KT 50SM CLR 29/M06 A2977 RMK AO2A PK WND 24028/24 SLP061 T02891058</v>
      </c>
    </row>
    <row r="1786" hidden="0">
      <c r="A1786" s="150" t="str">
        <v>2026-05-22 02:00 UTC</v>
      </c>
      <c r="B1786" s="155" t="str">
        <v>2026-05-22 02:55 UTC</v>
      </c>
      <c r="C1786" s="155" t="str">
        <v>2026-05-21 19:55 PDT</v>
      </c>
      <c r="D1786" s="155" t="str">
        <v>2026-05-21</v>
      </c>
      <c r="E1786" s="155" t="str">
        <v>May</v>
      </c>
      <c r="F1786" s="154" t="str">
        <v>Accepted</v>
      </c>
      <c r="G1786" s="155" t="str">
        <v>240</v>
      </c>
      <c r="H1786" s="153" t="n">
        <v>240</v>
      </c>
      <c r="I1786" s="155" t="str">
        <v>SW</v>
      </c>
      <c r="J1786" s="153" t="n">
        <v>60</v>
      </c>
      <c r="K1786" s="155" t="str">
        <v>NE</v>
      </c>
      <c r="L1786" s="153" t="n">
        <v>17</v>
      </c>
      <c r="M1786" s="153" t="n">
        <f>IF(F1786="Accepted",L1786*1.150779448,"")</f>
        <v>19.563250616</v>
      </c>
      <c r="N1786" s="153" t="n">
        <v>22</v>
      </c>
      <c r="O1786" s="163"/>
      <c r="P1786" s="153" t="n">
        <f>IF(F1786&lt;&gt;"Accepted","",IF(AND(N1786="",O1786=""),"",MAX(N1786,O1786)*1.150779448))</f>
        <v>25.317147856</v>
      </c>
      <c r="Q1786" s="175" t="str">
        <v>KEDW 220255Z 24017G22KT 40SM CLR 26/M03 A2978 RMK AO2A SLP063 T02631033 52007</v>
      </c>
    </row>
    <row r="1787" hidden="0">
      <c r="A1787" s="150" t="str">
        <v>2026-05-22 03:00 UTC</v>
      </c>
      <c r="B1787" s="155" t="str">
        <v>2026-05-22 03:55 UTC</v>
      </c>
      <c r="C1787" s="155" t="str">
        <v>2026-05-21 20:55 PDT</v>
      </c>
      <c r="D1787" s="155" t="str">
        <v>2026-05-21</v>
      </c>
      <c r="E1787" s="155" t="str">
        <v>May</v>
      </c>
      <c r="F1787" s="154" t="str">
        <v>Accepted</v>
      </c>
      <c r="G1787" s="155" t="str">
        <v>220</v>
      </c>
      <c r="H1787" s="153" t="n">
        <v>220</v>
      </c>
      <c r="I1787" s="155" t="str">
        <v>SW</v>
      </c>
      <c r="J1787" s="153" t="n">
        <v>40</v>
      </c>
      <c r="K1787" s="155" t="str">
        <v>NE</v>
      </c>
      <c r="L1787" s="153" t="n">
        <v>11</v>
      </c>
      <c r="M1787" s="153" t="n">
        <f>IF(F1787="Accepted",L1787*1.150779448,"")</f>
        <v>12.658573928</v>
      </c>
      <c r="N1787" s="163"/>
      <c r="O1787" s="163"/>
      <c r="P1787" s="163" t="str">
        <f>IF(F1787&lt;&gt;"Accepted","",IF(AND(N1787="",O1787=""),"",MAX(N1787,O1787)*1.150779448))</f>
      </c>
      <c r="Q1787" s="175" t="str">
        <v>KEDW 220355Z 22011KT 40SM CLR 24/M03 A2980 RMK AO2A SLP068 T02371028</v>
      </c>
    </row>
    <row r="1788" hidden="0">
      <c r="A1788" s="150" t="str">
        <v>2026-05-22 04:00 UTC</v>
      </c>
      <c r="B1788" s="155" t="str">
        <v>2026-05-22 04:55 UTC</v>
      </c>
      <c r="C1788" s="155" t="str">
        <v>2026-05-21 21:55 PDT</v>
      </c>
      <c r="D1788" s="155" t="str">
        <v>2026-05-21</v>
      </c>
      <c r="E1788" s="155" t="str">
        <v>May</v>
      </c>
      <c r="F1788" s="154" t="str">
        <v>Accepted</v>
      </c>
      <c r="G1788" s="155" t="str">
        <v>210</v>
      </c>
      <c r="H1788" s="153" t="n">
        <v>210</v>
      </c>
      <c r="I1788" s="155" t="str">
        <v>SW</v>
      </c>
      <c r="J1788" s="153" t="n">
        <v>30</v>
      </c>
      <c r="K1788" s="155" t="str">
        <v>NE</v>
      </c>
      <c r="L1788" s="153" t="n">
        <v>10</v>
      </c>
      <c r="M1788" s="153" t="n">
        <f>IF(F1788="Accepted",L1788*1.150779448,"")</f>
        <v>11.50779448</v>
      </c>
      <c r="N1788" s="163"/>
      <c r="O1788" s="163"/>
      <c r="P1788" s="163" t="str">
        <f>IF(F1788&lt;&gt;"Accepted","",IF(AND(N1788="",O1788=""),"",MAX(N1788,O1788)*1.150779448))</f>
      </c>
      <c r="Q1788" s="175" t="str">
        <v>KEDW 220455Z 21010KT 40SM CLR 22/M03 A2980 RMK AO2A SLP068 T02211026</v>
      </c>
    </row>
    <row r="1789" hidden="0">
      <c r="A1789" s="150" t="str">
        <v>2026-05-22 05:00 UTC</v>
      </c>
      <c r="B1789" s="155" t="str">
        <v>2026-05-22 05:55 UTC</v>
      </c>
      <c r="C1789" s="155" t="str">
        <v>2026-05-21 22:55 PDT</v>
      </c>
      <c r="D1789" s="155" t="str">
        <v>2026-05-21</v>
      </c>
      <c r="E1789" s="155" t="str">
        <v>May</v>
      </c>
      <c r="F1789" s="154" t="str">
        <v>Accepted</v>
      </c>
      <c r="G1789" s="155" t="str">
        <v>220</v>
      </c>
      <c r="H1789" s="153" t="n">
        <v>220</v>
      </c>
      <c r="I1789" s="155" t="str">
        <v>SW</v>
      </c>
      <c r="J1789" s="153" t="n">
        <v>40</v>
      </c>
      <c r="K1789" s="155" t="str">
        <v>NE</v>
      </c>
      <c r="L1789" s="153" t="n">
        <v>12</v>
      </c>
      <c r="M1789" s="153" t="n">
        <f>IF(F1789="Accepted",L1789*1.150779448,"")</f>
        <v>13.809353376</v>
      </c>
      <c r="N1789" s="163"/>
      <c r="O1789" s="163"/>
      <c r="P1789" s="163" t="str">
        <f>IF(F1789&lt;&gt;"Accepted","",IF(AND(N1789="",O1789=""),"",MAX(N1789,O1789)*1.150779448))</f>
      </c>
      <c r="Q1789" s="175" t="str">
        <v>KEDW 220555Z AUTO 22012KT 10SM CLR 21/M01 A2980 RMK AO2 SLP068 T02121014 10326 20210 50005</v>
      </c>
    </row>
    <row r="1790" hidden="0">
      <c r="A1790" s="150" t="str">
        <v>2026-05-22 06:00 UTC</v>
      </c>
      <c r="B1790" s="155" t="str">
        <v>2026-05-22 06:55 UTC</v>
      </c>
      <c r="C1790" s="155" t="str">
        <v>2026-05-21 23:55 PDT</v>
      </c>
      <c r="D1790" s="155" t="str">
        <v>2026-05-21</v>
      </c>
      <c r="E1790" s="155" t="str">
        <v>May</v>
      </c>
      <c r="F1790" s="154" t="str">
        <v>Accepted</v>
      </c>
      <c r="G1790" s="155" t="str">
        <v>210</v>
      </c>
      <c r="H1790" s="153" t="n">
        <v>210</v>
      </c>
      <c r="I1790" s="155" t="str">
        <v>SW</v>
      </c>
      <c r="J1790" s="153" t="n">
        <v>30</v>
      </c>
      <c r="K1790" s="155" t="str">
        <v>NE</v>
      </c>
      <c r="L1790" s="153" t="n">
        <v>11</v>
      </c>
      <c r="M1790" s="153" t="n">
        <f>IF(F1790="Accepted",L1790*1.150779448,"")</f>
        <v>12.658573928</v>
      </c>
      <c r="N1790" s="163"/>
      <c r="O1790" s="163"/>
      <c r="P1790" s="163" t="str">
        <f>IF(F1790&lt;&gt;"Accepted","",IF(AND(N1790="",O1790=""),"",MAX(N1790,O1790)*1.150779448))</f>
      </c>
      <c r="Q1790" s="175" t="str">
        <v>KEDW 220655Z AUTO 21011KT 10SM CLR 20/M01 A2978 RMK AO2 SLP061 T01971009</v>
      </c>
    </row>
    <row r="1791" hidden="0">
      <c r="A1791" s="150" t="str">
        <v>2026-05-22 07:00 UTC</v>
      </c>
      <c r="B1791" s="155" t="str">
        <v>2026-05-22 07:55 UTC</v>
      </c>
      <c r="C1791" s="155" t="str">
        <v>2026-05-22 00:55 PDT</v>
      </c>
      <c r="D1791" s="155" t="str">
        <v>2026-05-22</v>
      </c>
      <c r="E1791" s="155" t="str">
        <v>May</v>
      </c>
      <c r="F1791" s="154" t="str">
        <v>Accepted</v>
      </c>
      <c r="G1791" s="155" t="str">
        <v>210</v>
      </c>
      <c r="H1791" s="153" t="n">
        <v>210</v>
      </c>
      <c r="I1791" s="155" t="str">
        <v>SW</v>
      </c>
      <c r="J1791" s="153" t="n">
        <v>30</v>
      </c>
      <c r="K1791" s="155" t="str">
        <v>NE</v>
      </c>
      <c r="L1791" s="153" t="n">
        <v>11</v>
      </c>
      <c r="M1791" s="153" t="n">
        <f>IF(F1791="Accepted",L1791*1.150779448,"")</f>
        <v>12.658573928</v>
      </c>
      <c r="N1791" s="163"/>
      <c r="O1791" s="163"/>
      <c r="P1791" s="163" t="str">
        <f>IF(F1791&lt;&gt;"Accepted","",IF(AND(N1791="",O1791=""),"",MAX(N1791,O1791)*1.150779448))</f>
      </c>
      <c r="Q1791" s="175" t="str">
        <v>KEDW 220755Z AUTO 21011KT 10SM CLR 19/01 A2977 RMK AO2 SLP056 T01910006 403360115</v>
      </c>
    </row>
    <row r="1792" hidden="0">
      <c r="A1792" s="150" t="str">
        <v>2026-05-22 08:00 UTC</v>
      </c>
      <c r="B1792" s="155" t="str">
        <v>2026-05-22 08:55 UTC</v>
      </c>
      <c r="C1792" s="155" t="str">
        <v>2026-05-22 01:55 PDT</v>
      </c>
      <c r="D1792" s="155" t="str">
        <v>2026-05-22</v>
      </c>
      <c r="E1792" s="155" t="str">
        <v>May</v>
      </c>
      <c r="F1792" s="154" t="str">
        <v>Accepted</v>
      </c>
      <c r="G1792" s="155" t="str">
        <v>190</v>
      </c>
      <c r="H1792" s="153" t="n">
        <v>190</v>
      </c>
      <c r="I1792" s="155" t="str">
        <v>S</v>
      </c>
      <c r="J1792" s="153" t="n">
        <v>10</v>
      </c>
      <c r="K1792" s="155" t="str">
        <v>N</v>
      </c>
      <c r="L1792" s="153" t="n">
        <v>6</v>
      </c>
      <c r="M1792" s="153" t="n">
        <f>IF(F1792="Accepted",L1792*1.150779448,"")</f>
        <v>6.904676688</v>
      </c>
      <c r="N1792" s="163"/>
      <c r="O1792" s="163"/>
      <c r="P1792" s="163" t="str">
        <f>IF(F1792&lt;&gt;"Accepted","",IF(AND(N1792="",O1792=""),"",MAX(N1792,O1792)*1.150779448))</f>
      </c>
      <c r="Q1792" s="175" t="str">
        <v>KEDW 220855Z AUTO 19006KT 10SM CLR 19/01 A2978 RMK AO2 SLP061 T01860007 55008</v>
      </c>
    </row>
    <row r="1793" hidden="0">
      <c r="A1793" s="150" t="str">
        <v>2026-05-22 09:00 UTC</v>
      </c>
      <c r="B1793" s="155" t="str">
        <v>2026-05-22 09:55 UTC</v>
      </c>
      <c r="C1793" s="155" t="str">
        <v>2026-05-22 02:55 PDT</v>
      </c>
      <c r="D1793" s="155" t="str">
        <v>2026-05-22</v>
      </c>
      <c r="E1793" s="155" t="str">
        <v>May</v>
      </c>
      <c r="F1793" s="154" t="str">
        <v>Accepted</v>
      </c>
      <c r="G1793" s="155" t="str">
        <v>200</v>
      </c>
      <c r="H1793" s="153" t="n">
        <v>200</v>
      </c>
      <c r="I1793" s="155" t="str">
        <v>S</v>
      </c>
      <c r="J1793" s="153" t="n">
        <v>20</v>
      </c>
      <c r="K1793" s="155" t="str">
        <v>N</v>
      </c>
      <c r="L1793" s="153" t="n">
        <v>7</v>
      </c>
      <c r="M1793" s="153" t="n">
        <f>IF(F1793="Accepted",L1793*1.150779448,"")</f>
        <v>8.055456136</v>
      </c>
      <c r="N1793" s="163"/>
      <c r="O1793" s="163"/>
      <c r="P1793" s="163" t="str">
        <f>IF(F1793&lt;&gt;"Accepted","",IF(AND(N1793="",O1793=""),"",MAX(N1793,O1793)*1.150779448))</f>
      </c>
      <c r="Q1793" s="175" t="str">
        <v>KEDW 220955Z AUTO 20007KT 10SM CLR 18/01 A2977 RMK AO2 SLP056 T01760011</v>
      </c>
    </row>
    <row r="1794" hidden="0">
      <c r="A1794" s="150" t="str">
        <v>2026-05-22 10:00 UTC</v>
      </c>
      <c r="B1794" s="155" t="str">
        <v>2026-05-22 10:55 UTC</v>
      </c>
      <c r="C1794" s="155" t="str">
        <v>2026-05-22 03:55 PDT</v>
      </c>
      <c r="D1794" s="155" t="str">
        <v>2026-05-22</v>
      </c>
      <c r="E1794" s="155" t="str">
        <v>May</v>
      </c>
      <c r="F1794" s="154" t="str">
        <v>Accepted</v>
      </c>
      <c r="G1794" s="155" t="str">
        <v>220</v>
      </c>
      <c r="H1794" s="153" t="n">
        <v>220</v>
      </c>
      <c r="I1794" s="155" t="str">
        <v>SW</v>
      </c>
      <c r="J1794" s="153" t="n">
        <v>40</v>
      </c>
      <c r="K1794" s="155" t="str">
        <v>NE</v>
      </c>
      <c r="L1794" s="153" t="n">
        <v>9</v>
      </c>
      <c r="M1794" s="153" t="n">
        <f>IF(F1794="Accepted",L1794*1.150779448,"")</f>
        <v>10.357015032</v>
      </c>
      <c r="N1794" s="163"/>
      <c r="O1794" s="163"/>
      <c r="P1794" s="163" t="str">
        <f>IF(F1794&lt;&gt;"Accepted","",IF(AND(N1794="",O1794=""),"",MAX(N1794,O1794)*1.150779448))</f>
      </c>
      <c r="Q1794" s="175" t="str">
        <v>KEDW 221055Z AUTO 22009KT 10SM CLR 17/02 A2977 RMK AO2 SLP058 T01720016</v>
      </c>
    </row>
    <row r="1795" hidden="0">
      <c r="A1795" s="150" t="str">
        <v>2026-05-22 11:00 UTC</v>
      </c>
      <c r="B1795" s="155" t="str">
        <v>2026-05-22 11:55 UTC</v>
      </c>
      <c r="C1795" s="155" t="str">
        <v>2026-05-22 04:55 PDT</v>
      </c>
      <c r="D1795" s="155" t="str">
        <v>2026-05-22</v>
      </c>
      <c r="E1795" s="155" t="str">
        <v>May</v>
      </c>
      <c r="F1795" s="154" t="str">
        <v>Accepted</v>
      </c>
      <c r="G1795" s="155" t="str">
        <v>220</v>
      </c>
      <c r="H1795" s="153" t="n">
        <v>220</v>
      </c>
      <c r="I1795" s="155" t="str">
        <v>SW</v>
      </c>
      <c r="J1795" s="153" t="n">
        <v>40</v>
      </c>
      <c r="K1795" s="155" t="str">
        <v>NE</v>
      </c>
      <c r="L1795" s="153" t="n">
        <v>9</v>
      </c>
      <c r="M1795" s="153" t="n">
        <f>IF(F1795="Accepted",L1795*1.150779448,"")</f>
        <v>10.357015032</v>
      </c>
      <c r="N1795" s="163"/>
      <c r="O1795" s="163"/>
      <c r="P1795" s="163" t="str">
        <f>IF(F1795&lt;&gt;"Accepted","",IF(AND(N1795="",O1795=""),"",MAX(N1795,O1795)*1.150779448))</f>
      </c>
      <c r="Q1795" s="175" t="str">
        <v>KEDW 221155Z AUTO 22009KT 10SM CLR 17/02 A2977 RMK AO2 SLP058 T01730017 10213 20163 55002</v>
      </c>
    </row>
    <row r="1796" hidden="0">
      <c r="A1796" s="150" t="str">
        <v>2026-05-22 12:00 UTC</v>
      </c>
      <c r="B1796" s="155" t="str">
        <v>2026-05-22 12:55 UTC</v>
      </c>
      <c r="C1796" s="155" t="str">
        <v>2026-05-22 05:55 PDT</v>
      </c>
      <c r="D1796" s="155" t="str">
        <v>2026-05-22</v>
      </c>
      <c r="E1796" s="155" t="str">
        <v>May</v>
      </c>
      <c r="F1796" s="154" t="str">
        <v>Accepted</v>
      </c>
      <c r="G1796" s="155" t="str">
        <v>200</v>
      </c>
      <c r="H1796" s="153" t="n">
        <v>200</v>
      </c>
      <c r="I1796" s="155" t="str">
        <v>S</v>
      </c>
      <c r="J1796" s="153" t="n">
        <v>20</v>
      </c>
      <c r="K1796" s="155" t="str">
        <v>N</v>
      </c>
      <c r="L1796" s="153" t="n">
        <v>10</v>
      </c>
      <c r="M1796" s="153" t="n">
        <f>IF(F1796="Accepted",L1796*1.150779448,"")</f>
        <v>11.50779448</v>
      </c>
      <c r="N1796" s="163"/>
      <c r="O1796" s="163"/>
      <c r="P1796" s="163" t="str">
        <f>IF(F1796&lt;&gt;"Accepted","",IF(AND(N1796="",O1796=""),"",MAX(N1796,O1796)*1.150779448))</f>
      </c>
      <c r="Q1796" s="175" t="str">
        <v>KEDW 221255Z 20010KT 50SM CLR 17/02 A2977 RMK AO2A SLP059 T01720020</v>
      </c>
    </row>
    <row r="1797" hidden="0">
      <c r="A1797" s="150" t="str">
        <v>2026-05-22 13:00 UTC</v>
      </c>
      <c r="B1797" s="155" t="str">
        <v>2026-05-22 13:55 UTC</v>
      </c>
      <c r="C1797" s="155" t="str">
        <v>2026-05-22 06:55 PDT</v>
      </c>
      <c r="D1797" s="155" t="str">
        <v>2026-05-22</v>
      </c>
      <c r="E1797" s="155" t="str">
        <v>May</v>
      </c>
      <c r="F1797" s="154" t="str">
        <v>Accepted</v>
      </c>
      <c r="G1797" s="155" t="str">
        <v>200</v>
      </c>
      <c r="H1797" s="153" t="n">
        <v>200</v>
      </c>
      <c r="I1797" s="155" t="str">
        <v>S</v>
      </c>
      <c r="J1797" s="153" t="n">
        <v>20</v>
      </c>
      <c r="K1797" s="155" t="str">
        <v>N</v>
      </c>
      <c r="L1797" s="153" t="n">
        <v>9</v>
      </c>
      <c r="M1797" s="153" t="n">
        <f>IF(F1797="Accepted",L1797*1.150779448,"")</f>
        <v>10.357015032</v>
      </c>
      <c r="N1797" s="163"/>
      <c r="O1797" s="163"/>
      <c r="P1797" s="163" t="str">
        <f>IF(F1797&lt;&gt;"Accepted","",IF(AND(N1797="",O1797=""),"",MAX(N1797,O1797)*1.150779448))</f>
      </c>
      <c r="Q1797" s="175" t="str">
        <v>KEDW 221355Z 20009KT 50SM CLR 19/02 A2979 RMK AO2A SLP066 T01900019</v>
      </c>
    </row>
    <row r="1798" hidden="0">
      <c r="A1798" s="150" t="str">
        <v>2026-05-22 14:00 UTC</v>
      </c>
      <c r="B1798" s="155" t="str">
        <v>2026-05-22 14:55 UTC</v>
      </c>
      <c r="C1798" s="155" t="str">
        <v>2026-05-22 07:55 PDT</v>
      </c>
      <c r="D1798" s="155" t="str">
        <v>2026-05-22</v>
      </c>
      <c r="E1798" s="155" t="str">
        <v>May</v>
      </c>
      <c r="F1798" s="154" t="str">
        <v>Accepted</v>
      </c>
      <c r="G1798" s="155" t="str">
        <v>210</v>
      </c>
      <c r="H1798" s="153" t="n">
        <v>210</v>
      </c>
      <c r="I1798" s="155" t="str">
        <v>SW</v>
      </c>
      <c r="J1798" s="153" t="n">
        <v>30</v>
      </c>
      <c r="K1798" s="155" t="str">
        <v>NE</v>
      </c>
      <c r="L1798" s="153" t="n">
        <v>9</v>
      </c>
      <c r="M1798" s="153" t="n">
        <f>IF(F1798="Accepted",L1798*1.150779448,"")</f>
        <v>10.357015032</v>
      </c>
      <c r="N1798" s="163"/>
      <c r="O1798" s="163"/>
      <c r="P1798" s="163" t="str">
        <f>IF(F1798&lt;&gt;"Accepted","",IF(AND(N1798="",O1798=""),"",MAX(N1798,O1798)*1.150779448))</f>
      </c>
      <c r="Q1798" s="175" t="str">
        <v>KEDW 221455Z 21009KT 50SM CLR 23/02 A2980 RMK AO2A SLP068 T02250020 52007</v>
      </c>
    </row>
    <row r="1799" hidden="0">
      <c r="A1799" s="150" t="str">
        <v>2026-05-22 15:00 UTC</v>
      </c>
      <c r="B1799" s="155" t="str">
        <v>2026-05-22 15:55 UTC</v>
      </c>
      <c r="C1799" s="155" t="str">
        <v>2026-05-22 08:55 PDT</v>
      </c>
      <c r="D1799" s="155" t="str">
        <v>2026-05-22</v>
      </c>
      <c r="E1799" s="155" t="str">
        <v>May</v>
      </c>
      <c r="F1799" s="154" t="str">
        <v>Accepted</v>
      </c>
      <c r="G1799" s="155" t="str">
        <v>220</v>
      </c>
      <c r="H1799" s="153" t="n">
        <v>220</v>
      </c>
      <c r="I1799" s="155" t="str">
        <v>SW</v>
      </c>
      <c r="J1799" s="153" t="n">
        <v>40</v>
      </c>
      <c r="K1799" s="155" t="str">
        <v>NE</v>
      </c>
      <c r="L1799" s="153" t="n">
        <v>10</v>
      </c>
      <c r="M1799" s="153" t="n">
        <f>IF(F1799="Accepted",L1799*1.150779448,"")</f>
        <v>11.50779448</v>
      </c>
      <c r="N1799" s="163"/>
      <c r="O1799" s="163"/>
      <c r="P1799" s="163" t="str">
        <f>IF(F1799&lt;&gt;"Accepted","",IF(AND(N1799="",O1799=""),"",MAX(N1799,O1799)*1.150779448))</f>
      </c>
      <c r="Q1799" s="175" t="str">
        <v>KEDW 221555Z 22010KT 50SM CLR 26/01 A2979 RMK AO2A SLP064 T02610007</v>
      </c>
    </row>
    <row r="1800" hidden="0">
      <c r="A1800" s="150" t="str">
        <v>2026-05-22 16:00 UTC</v>
      </c>
      <c r="B1800" s="155" t="str">
        <v>2026-05-22 16:55 UTC</v>
      </c>
      <c r="C1800" s="155" t="str">
        <v>2026-05-22 09:55 PDT</v>
      </c>
      <c r="D1800" s="155" t="str">
        <v>2026-05-22</v>
      </c>
      <c r="E1800" s="155" t="str">
        <v>May</v>
      </c>
      <c r="F1800" s="154" t="str">
        <v>Accepted</v>
      </c>
      <c r="G1800" s="155" t="str">
        <v>230</v>
      </c>
      <c r="H1800" s="153" t="n">
        <v>230</v>
      </c>
      <c r="I1800" s="155" t="str">
        <v>SW</v>
      </c>
      <c r="J1800" s="153" t="n">
        <v>50</v>
      </c>
      <c r="K1800" s="155" t="str">
        <v>NE</v>
      </c>
      <c r="L1800" s="153" t="n">
        <v>5</v>
      </c>
      <c r="M1800" s="153" t="n">
        <f>IF(F1800="Accepted",L1800*1.150779448,"")</f>
        <v>5.75389724</v>
      </c>
      <c r="N1800" s="163"/>
      <c r="O1800" s="163"/>
      <c r="P1800" s="163" t="str">
        <f>IF(F1800&lt;&gt;"Accepted","",IF(AND(N1800="",O1800=""),"",MAX(N1800,O1800)*1.150779448))</f>
      </c>
      <c r="Q1800" s="175" t="str">
        <v>KEDW 221655Z 23005KT 50SM CLR 29/M00 A2979 RMK AO2A SLP063 T02871005</v>
      </c>
    </row>
    <row r="1801" hidden="0">
      <c r="A1801" s="150" t="str">
        <v>2026-05-22 17:00 UTC</v>
      </c>
      <c r="B1801" s="155" t="str">
        <v>2026-05-22 17:55 UTC</v>
      </c>
      <c r="C1801" s="155" t="str">
        <v>2026-05-22 10:55 PDT</v>
      </c>
      <c r="D1801" s="155" t="str">
        <v>2026-05-22</v>
      </c>
      <c r="E1801" s="155" t="str">
        <v>May</v>
      </c>
      <c r="F1801" s="154" t="str">
        <v>Accepted</v>
      </c>
      <c r="G1801" s="155" t="str">
        <v>000</v>
      </c>
      <c r="H1801" s="153" t="n">
        <v>0</v>
      </c>
      <c r="I1801" s="155" t="str">
        <v>Calm</v>
      </c>
      <c r="J1801" s="153" t="n">
        <v>180</v>
      </c>
      <c r="K1801" s="155" t="str">
        <v>Calm</v>
      </c>
      <c r="L1801" s="153" t="n">
        <v>0</v>
      </c>
      <c r="M1801" s="153" t="n">
        <f>IF(F1801="Accepted",L1801*1.150779448,"")</f>
        <v>0</v>
      </c>
      <c r="N1801" s="163"/>
      <c r="O1801" s="163"/>
      <c r="P1801" s="163" t="str">
        <f>IF(F1801&lt;&gt;"Accepted","",IF(AND(N1801="",O1801=""),"",MAX(N1801,O1801)*1.150779448))</f>
      </c>
      <c r="Q1801" s="175" t="str">
        <v>KEDW 221755Z 00000KT 60SM CLR 30/M01 A2978 RMK AO2A SLP060 T03041011 10304 20170 58005</v>
      </c>
    </row>
    <row r="1802" hidden="0">
      <c r="A1802" s="150" t="str">
        <v>2026-05-22 18:00 UTC</v>
      </c>
      <c r="B1802" s="155" t="str">
        <v>2026-05-22 18:55 UTC</v>
      </c>
      <c r="C1802" s="155" t="str">
        <v>2026-05-22 11:55 PDT</v>
      </c>
      <c r="D1802" s="155" t="str">
        <v>2026-05-22</v>
      </c>
      <c r="E1802" s="155" t="str">
        <v>May</v>
      </c>
      <c r="F1802" s="154" t="str">
        <v>Accepted</v>
      </c>
      <c r="G1802" s="155" t="str">
        <v>160</v>
      </c>
      <c r="H1802" s="153" t="n">
        <v>160</v>
      </c>
      <c r="I1802" s="155" t="str">
        <v>S</v>
      </c>
      <c r="J1802" s="153" t="n">
        <v>340</v>
      </c>
      <c r="K1802" s="155" t="str">
        <v>N</v>
      </c>
      <c r="L1802" s="153" t="n">
        <v>6</v>
      </c>
      <c r="M1802" s="153" t="n">
        <f>IF(F1802="Accepted",L1802*1.150779448,"")</f>
        <v>6.904676688</v>
      </c>
      <c r="N1802" s="163"/>
      <c r="O1802" s="163"/>
      <c r="P1802" s="163" t="str">
        <f>IF(F1802&lt;&gt;"Accepted","",IF(AND(N1802="",O1802=""),"",MAX(N1802,O1802)*1.150779448))</f>
      </c>
      <c r="Q1802" s="175" t="str">
        <v>KEDW 221855Z 16006KT 50SM CLR 32/M04 A2977 RMK AO2A SLP056 T03171037</v>
      </c>
    </row>
    <row r="1803" hidden="0">
      <c r="A1803" s="150" t="str">
        <v>2026-05-22 19:00 UTC</v>
      </c>
      <c r="B1803" s="155" t="str">
        <v>2026-05-22 19:55 UTC</v>
      </c>
      <c r="C1803" s="155" t="str">
        <v>2026-05-22 12:55 PDT</v>
      </c>
      <c r="D1803" s="155" t="str">
        <v>2026-05-22</v>
      </c>
      <c r="E1803" s="155" t="str">
        <v>May</v>
      </c>
      <c r="F1803" s="154" t="str">
        <v>Accepted</v>
      </c>
      <c r="G1803" s="155" t="str">
        <v>250</v>
      </c>
      <c r="H1803" s="153" t="n">
        <v>250</v>
      </c>
      <c r="I1803" s="155" t="str">
        <v>W</v>
      </c>
      <c r="J1803" s="153" t="n">
        <v>70</v>
      </c>
      <c r="K1803" s="155" t="str">
        <v>E</v>
      </c>
      <c r="L1803" s="153" t="n">
        <v>12</v>
      </c>
      <c r="M1803" s="153" t="n">
        <f>IF(F1803="Accepted",L1803*1.150779448,"")</f>
        <v>13.809353376</v>
      </c>
      <c r="N1803" s="163"/>
      <c r="O1803" s="163"/>
      <c r="P1803" s="163" t="str">
        <f>IF(F1803&lt;&gt;"Accepted","",IF(AND(N1803="",O1803=""),"",MAX(N1803,O1803)*1.150779448))</f>
      </c>
      <c r="Q1803" s="175" t="str">
        <v>KEDW 221955Z 25012KT 50SM FEW050 33/M04 A2975 RMK AO2A SLP049 T03321040</v>
      </c>
    </row>
    <row r="1804" hidden="0">
      <c r="A1804" s="150" t="str">
        <v>2026-05-22 20:00 UTC</v>
      </c>
      <c r="B1804" s="155" t="str">
        <v>2026-05-22 20:55 UTC</v>
      </c>
      <c r="C1804" s="155" t="str">
        <v>2026-05-22 13:55 PDT</v>
      </c>
      <c r="D1804" s="155" t="str">
        <v>2026-05-22</v>
      </c>
      <c r="E1804" s="155" t="str">
        <v>May</v>
      </c>
      <c r="F1804" s="154" t="str">
        <v>Accepted</v>
      </c>
      <c r="G1804" s="155" t="str">
        <v>180</v>
      </c>
      <c r="H1804" s="153" t="n">
        <v>180</v>
      </c>
      <c r="I1804" s="155" t="str">
        <v>S</v>
      </c>
      <c r="J1804" s="153" t="n">
        <v>0</v>
      </c>
      <c r="K1804" s="155" t="str">
        <v>N</v>
      </c>
      <c r="L1804" s="153" t="n">
        <v>4</v>
      </c>
      <c r="M1804" s="153" t="n">
        <f>IF(F1804="Accepted",L1804*1.150779448,"")</f>
        <v>4.603117792</v>
      </c>
      <c r="N1804" s="163"/>
      <c r="O1804" s="163"/>
      <c r="P1804" s="163" t="str">
        <f>IF(F1804&lt;&gt;"Accepted","",IF(AND(N1804="",O1804=""),"",MAX(N1804,O1804)*1.150779448))</f>
      </c>
      <c r="Q1804" s="175" t="str">
        <v>KEDW 222055Z 18004KT 50SM FEW050 33/M09 A2974 RMK AO2A SLP046 T03301094 57013</v>
      </c>
    </row>
    <row r="1805" hidden="0">
      <c r="A1805" s="150" t="str">
        <v>2026-05-22 21:00 UTC</v>
      </c>
      <c r="B1805" s="155" t="str">
        <v>2026-05-22 21:55 UTC</v>
      </c>
      <c r="C1805" s="155" t="str">
        <v>2026-05-22 14:55 PDT</v>
      </c>
      <c r="D1805" s="155" t="str">
        <v>2026-05-22</v>
      </c>
      <c r="E1805" s="155" t="str">
        <v>May</v>
      </c>
      <c r="F1805" s="154" t="str">
        <v>Accepted</v>
      </c>
      <c r="G1805" s="155" t="str">
        <v>240</v>
      </c>
      <c r="H1805" s="153" t="n">
        <v>240</v>
      </c>
      <c r="I1805" s="155" t="str">
        <v>SW</v>
      </c>
      <c r="J1805" s="153" t="n">
        <v>60</v>
      </c>
      <c r="K1805" s="155" t="str">
        <v>NE</v>
      </c>
      <c r="L1805" s="153" t="n">
        <v>17</v>
      </c>
      <c r="M1805" s="153" t="n">
        <f>IF(F1805="Accepted",L1805*1.150779448,"")</f>
        <v>19.563250616</v>
      </c>
      <c r="N1805" s="153" t="n">
        <v>23</v>
      </c>
      <c r="O1805" s="153" t="n">
        <v>27</v>
      </c>
      <c r="P1805" s="153" t="n">
        <f>IF(F1805&lt;&gt;"Accepted","",IF(AND(N1805="",O1805=""),"",MAX(N1805,O1805)*1.150779448))</f>
        <v>31.071045096</v>
      </c>
      <c r="Q1805" s="175" t="str">
        <v>KEDW 222155Z 24017G23KT 50SM FEW050 34/M02 A2973 RMK AO2A PK WND 23027/48 SLP043 T03391020</v>
      </c>
    </row>
    <row r="1806" hidden="0">
      <c r="A1806" s="150" t="str">
        <v>2026-05-22 22:00 UTC</v>
      </c>
      <c r="B1806" s="155" t="str">
        <v>2026-05-22 22:55 UTC</v>
      </c>
      <c r="C1806" s="155" t="str">
        <v>2026-05-22 15:55 PDT</v>
      </c>
      <c r="D1806" s="155" t="str">
        <v>2026-05-22</v>
      </c>
      <c r="E1806" s="155" t="str">
        <v>May</v>
      </c>
      <c r="F1806" s="154" t="str">
        <v>Accepted</v>
      </c>
      <c r="G1806" s="155" t="str">
        <v>240</v>
      </c>
      <c r="H1806" s="153" t="n">
        <v>240</v>
      </c>
      <c r="I1806" s="155" t="str">
        <v>SW</v>
      </c>
      <c r="J1806" s="153" t="n">
        <v>60</v>
      </c>
      <c r="K1806" s="155" t="str">
        <v>NE</v>
      </c>
      <c r="L1806" s="153" t="n">
        <v>16</v>
      </c>
      <c r="M1806" s="153" t="n">
        <f>IF(F1806="Accepted",L1806*1.150779448,"")</f>
        <v>18.412471168</v>
      </c>
      <c r="N1806" s="153" t="n">
        <v>24</v>
      </c>
      <c r="O1806" s="153" t="n">
        <v>27</v>
      </c>
      <c r="P1806" s="153" t="n">
        <f>IF(F1806&lt;&gt;"Accepted","",IF(AND(N1806="",O1806=""),"",MAX(N1806,O1806)*1.150779448))</f>
        <v>31.071045096</v>
      </c>
      <c r="Q1806" s="175" t="str">
        <v>KEDW 222255Z 24016G24KT 50SM FEW050 33/M00 A2973 RMK AO2A PK WND 22027/37 SLP044 T03321001</v>
      </c>
    </row>
    <row r="1807" hidden="0">
      <c r="A1807" s="150" t="str">
        <v>2026-05-22 23:00 UTC</v>
      </c>
      <c r="B1807" s="155" t="str">
        <v>2026-05-22 23:55 UTC</v>
      </c>
      <c r="C1807" s="155" t="str">
        <v>2026-05-22 16:55 PDT</v>
      </c>
      <c r="D1807" s="155" t="str">
        <v>2026-05-22</v>
      </c>
      <c r="E1807" s="155" t="str">
        <v>May</v>
      </c>
      <c r="F1807" s="154" t="str">
        <v>Accepted</v>
      </c>
      <c r="G1807" s="155" t="str">
        <v>230</v>
      </c>
      <c r="H1807" s="153" t="n">
        <v>230</v>
      </c>
      <c r="I1807" s="155" t="str">
        <v>SW</v>
      </c>
      <c r="J1807" s="153" t="n">
        <v>50</v>
      </c>
      <c r="K1807" s="155" t="str">
        <v>NE</v>
      </c>
      <c r="L1807" s="153" t="n">
        <v>20</v>
      </c>
      <c r="M1807" s="153" t="n">
        <f>IF(F1807="Accepted",L1807*1.150779448,"")</f>
        <v>23.01558896</v>
      </c>
      <c r="N1807" s="163"/>
      <c r="O1807" s="153" t="n">
        <v>29</v>
      </c>
      <c r="P1807" s="153" t="n">
        <f>IF(F1807&lt;&gt;"Accepted","",IF(AND(N1807="",O1807=""),"",MAX(N1807,O1807)*1.150779448))</f>
        <v>33.372603992</v>
      </c>
      <c r="Q1807" s="175" t="str">
        <v>KEDW 222355Z 23020KT 40SM FEW050 32/04 A2973 RMK AO2A PK WND 22029/44 SLP044 T03160036 10342 20305 55003</v>
      </c>
    </row>
    <row r="1808" hidden="0">
      <c r="A1808" s="150" t="str">
        <v>2026-05-23 00:00 UTC</v>
      </c>
      <c r="B1808" s="155" t="str">
        <v>2026-05-23 00:55 UTC</v>
      </c>
      <c r="C1808" s="155" t="str">
        <v>2026-05-22 17:55 PDT</v>
      </c>
      <c r="D1808" s="155" t="str">
        <v>2026-05-22</v>
      </c>
      <c r="E1808" s="155" t="str">
        <v>May</v>
      </c>
      <c r="F1808" s="154" t="str">
        <v>Accepted</v>
      </c>
      <c r="G1808" s="155" t="str">
        <v>230</v>
      </c>
      <c r="H1808" s="153" t="n">
        <v>230</v>
      </c>
      <c r="I1808" s="155" t="str">
        <v>SW</v>
      </c>
      <c r="J1808" s="153" t="n">
        <v>50</v>
      </c>
      <c r="K1808" s="155" t="str">
        <v>NE</v>
      </c>
      <c r="L1808" s="153" t="n">
        <v>22</v>
      </c>
      <c r="M1808" s="153" t="n">
        <f>IF(F1808="Accepted",L1808*1.150779448,"")</f>
        <v>25.317147856</v>
      </c>
      <c r="N1808" s="163"/>
      <c r="O1808" s="153" t="n">
        <v>27</v>
      </c>
      <c r="P1808" s="153" t="n">
        <f>IF(F1808&lt;&gt;"Accepted","",IF(AND(N1808="",O1808=""),"",MAX(N1808,O1808)*1.150779448))</f>
        <v>31.071045096</v>
      </c>
      <c r="Q1808" s="175" t="str">
        <v>KEDW 230055Z 23022KT 40SM FEW050 30/06 A2974 RMK AO2A PK WND 23027/31 SLP048 T02960063</v>
      </c>
    </row>
    <row r="1809" hidden="0">
      <c r="A1809" s="150" t="str">
        <v>2026-05-23 01:00 UTC</v>
      </c>
      <c r="B1809" s="155" t="str">
        <v>2026-05-23 01:55 UTC</v>
      </c>
      <c r="C1809" s="155" t="str">
        <v>2026-05-22 18:55 PDT</v>
      </c>
      <c r="D1809" s="155" t="str">
        <v>2026-05-22</v>
      </c>
      <c r="E1809" s="155" t="str">
        <v>May</v>
      </c>
      <c r="F1809" s="154" t="str">
        <v>Accepted</v>
      </c>
      <c r="G1809" s="155" t="str">
        <v>230</v>
      </c>
      <c r="H1809" s="153" t="n">
        <v>230</v>
      </c>
      <c r="I1809" s="155" t="str">
        <v>SW</v>
      </c>
      <c r="J1809" s="153" t="n">
        <v>50</v>
      </c>
      <c r="K1809" s="155" t="str">
        <v>NE</v>
      </c>
      <c r="L1809" s="153" t="n">
        <v>19</v>
      </c>
      <c r="M1809" s="153" t="n">
        <f>IF(F1809="Accepted",L1809*1.150779448,"")</f>
        <v>21.864809512</v>
      </c>
      <c r="N1809" s="153" t="n">
        <v>25</v>
      </c>
      <c r="O1809" s="153" t="n">
        <v>28</v>
      </c>
      <c r="P1809" s="153" t="n">
        <f>IF(F1809&lt;&gt;"Accepted","",IF(AND(N1809="",O1809=""),"",MAX(N1809,O1809)*1.150779448))</f>
        <v>32.221824544</v>
      </c>
      <c r="Q1809" s="175" t="str">
        <v>KEDW 230155Z 23019G25KT 40SM CLR 28/07 A2976 RMK AO2A PK WND 23028/28 SLP055 T02760069</v>
      </c>
    </row>
    <row r="1810" hidden="0">
      <c r="A1810" s="150" t="str">
        <v>2026-05-23 02:00 UTC</v>
      </c>
      <c r="B1810" s="155" t="str">
        <v>2026-05-23 02:55 UTC</v>
      </c>
      <c r="C1810" s="155" t="str">
        <v>2026-05-22 19:55 PDT</v>
      </c>
      <c r="D1810" s="155" t="str">
        <v>2026-05-22</v>
      </c>
      <c r="E1810" s="155" t="str">
        <v>May</v>
      </c>
      <c r="F1810" s="154" t="str">
        <v>Accepted</v>
      </c>
      <c r="G1810" s="155" t="str">
        <v>230</v>
      </c>
      <c r="H1810" s="153" t="n">
        <v>230</v>
      </c>
      <c r="I1810" s="155" t="str">
        <v>SW</v>
      </c>
      <c r="J1810" s="153" t="n">
        <v>50</v>
      </c>
      <c r="K1810" s="155" t="str">
        <v>NE</v>
      </c>
      <c r="L1810" s="153" t="n">
        <v>19</v>
      </c>
      <c r="M1810" s="153" t="n">
        <f>IF(F1810="Accepted",L1810*1.150779448,"")</f>
        <v>21.864809512</v>
      </c>
      <c r="N1810" s="153" t="n">
        <v>24</v>
      </c>
      <c r="O1810" s="163"/>
      <c r="P1810" s="153" t="n">
        <f>IF(F1810&lt;&gt;"Accepted","",IF(AND(N1810="",O1810=""),"",MAX(N1810,O1810)*1.150779448))</f>
        <v>27.618706752</v>
      </c>
      <c r="Q1810" s="175" t="str">
        <v>KEDW 230255Z 23019G24KT 40SM CLR 25/07 A2977 RMK AO2A SLP059 T02500067 52012</v>
      </c>
    </row>
    <row r="1811" hidden="0">
      <c r="A1811" s="150" t="str">
        <v>2026-05-23 03:00 UTC</v>
      </c>
      <c r="B1811" s="155" t="str">
        <v>2026-05-23 03:55 UTC</v>
      </c>
      <c r="C1811" s="155" t="str">
        <v>2026-05-22 20:55 PDT</v>
      </c>
      <c r="D1811" s="155" t="str">
        <v>2026-05-22</v>
      </c>
      <c r="E1811" s="155" t="str">
        <v>May</v>
      </c>
      <c r="F1811" s="154" t="str">
        <v>Accepted</v>
      </c>
      <c r="G1811" s="155" t="str">
        <v>220</v>
      </c>
      <c r="H1811" s="153" t="n">
        <v>220</v>
      </c>
      <c r="I1811" s="155" t="str">
        <v>SW</v>
      </c>
      <c r="J1811" s="153" t="n">
        <v>40</v>
      </c>
      <c r="K1811" s="155" t="str">
        <v>NE</v>
      </c>
      <c r="L1811" s="153" t="n">
        <v>12</v>
      </c>
      <c r="M1811" s="153" t="n">
        <f>IF(F1811="Accepted",L1811*1.150779448,"")</f>
        <v>13.809353376</v>
      </c>
      <c r="N1811" s="163"/>
      <c r="O1811" s="163"/>
      <c r="P1811" s="163" t="str">
        <f>IF(F1811&lt;&gt;"Accepted","",IF(AND(N1811="",O1811=""),"",MAX(N1811,O1811)*1.150779448))</f>
      </c>
      <c r="Q1811" s="175" t="str">
        <v>KEDW 230355Z 22012KT 40SM CLR 23/08 A2979 RMK AO2A SLP064 T02270080</v>
      </c>
    </row>
    <row r="1812" hidden="0">
      <c r="A1812" s="150" t="str">
        <v>2026-05-23 04:00 UTC</v>
      </c>
      <c r="B1812" s="155" t="str">
        <v>2026-05-23 04:55 UTC</v>
      </c>
      <c r="C1812" s="155" t="str">
        <v>2026-05-22 21:55 PDT</v>
      </c>
      <c r="D1812" s="155" t="str">
        <v>2026-05-22</v>
      </c>
      <c r="E1812" s="155" t="str">
        <v>May</v>
      </c>
      <c r="F1812" s="154" t="str">
        <v>Accepted</v>
      </c>
      <c r="G1812" s="155" t="str">
        <v>210</v>
      </c>
      <c r="H1812" s="153" t="n">
        <v>210</v>
      </c>
      <c r="I1812" s="155" t="str">
        <v>SW</v>
      </c>
      <c r="J1812" s="153" t="n">
        <v>30</v>
      </c>
      <c r="K1812" s="155" t="str">
        <v>NE</v>
      </c>
      <c r="L1812" s="153" t="n">
        <v>9</v>
      </c>
      <c r="M1812" s="153" t="n">
        <f>IF(F1812="Accepted",L1812*1.150779448,"")</f>
        <v>10.357015032</v>
      </c>
      <c r="N1812" s="163"/>
      <c r="O1812" s="163"/>
      <c r="P1812" s="163" t="str">
        <f>IF(F1812&lt;&gt;"Accepted","",IF(AND(N1812="",O1812=""),"",MAX(N1812,O1812)*1.150779448))</f>
      </c>
      <c r="Q1812" s="175" t="str">
        <v>KEDW 230455Z 21009KT 40SM CLR 21/08 A2980 RMK AO2A SLP068 T02130079</v>
      </c>
    </row>
    <row r="1813" hidden="0">
      <c r="A1813" s="150" t="str">
        <v>2026-05-23 05:00 UTC</v>
      </c>
      <c r="B1813" s="155" t="str">
        <v>2026-05-23 05:55 UTC</v>
      </c>
      <c r="C1813" s="155" t="str">
        <v>2026-05-22 22:55 PDT</v>
      </c>
      <c r="D1813" s="155" t="str">
        <v>2026-05-22</v>
      </c>
      <c r="E1813" s="155" t="str">
        <v>May</v>
      </c>
      <c r="F1813" s="154" t="str">
        <v>Accepted</v>
      </c>
      <c r="G1813" s="155" t="str">
        <v>210</v>
      </c>
      <c r="H1813" s="153" t="n">
        <v>210</v>
      </c>
      <c r="I1813" s="155" t="str">
        <v>SW</v>
      </c>
      <c r="J1813" s="153" t="n">
        <v>30</v>
      </c>
      <c r="K1813" s="155" t="str">
        <v>NE</v>
      </c>
      <c r="L1813" s="153" t="n">
        <v>13</v>
      </c>
      <c r="M1813" s="153" t="n">
        <f>IF(F1813="Accepted",L1813*1.150779448,"")</f>
        <v>14.960132824</v>
      </c>
      <c r="N1813" s="163"/>
      <c r="O1813" s="163"/>
      <c r="P1813" s="163" t="str">
        <f>IF(F1813&lt;&gt;"Accepted","",IF(AND(N1813="",O1813=""),"",MAX(N1813,O1813)*1.150779448))</f>
      </c>
      <c r="Q1813" s="175" t="str">
        <v>KEDW 230555Z AUTO 21013KT 10SM CLR 21/07 A2981 RMK AO2 SLP070 T02050068 10315 20205 52013</v>
      </c>
    </row>
    <row r="1814" hidden="0">
      <c r="A1814" s="150" t="str">
        <v>2026-05-23 06:00 UTC</v>
      </c>
      <c r="B1814" s="155" t="str">
        <v>2026-05-23 06:55 UTC</v>
      </c>
      <c r="C1814" s="155" t="str">
        <v>2026-05-22 23:55 PDT</v>
      </c>
      <c r="D1814" s="155" t="str">
        <v>2026-05-22</v>
      </c>
      <c r="E1814" s="155" t="str">
        <v>May</v>
      </c>
      <c r="F1814" s="154" t="str">
        <v>Accepted</v>
      </c>
      <c r="G1814" s="155" t="str">
        <v>220</v>
      </c>
      <c r="H1814" s="153" t="n">
        <v>220</v>
      </c>
      <c r="I1814" s="155" t="str">
        <v>SW</v>
      </c>
      <c r="J1814" s="153" t="n">
        <v>40</v>
      </c>
      <c r="K1814" s="155" t="str">
        <v>NE</v>
      </c>
      <c r="L1814" s="153" t="n">
        <v>11</v>
      </c>
      <c r="M1814" s="153" t="n">
        <f>IF(F1814="Accepted",L1814*1.150779448,"")</f>
        <v>12.658573928</v>
      </c>
      <c r="N1814" s="163"/>
      <c r="O1814" s="163"/>
      <c r="P1814" s="163" t="str">
        <f>IF(F1814&lt;&gt;"Accepted","",IF(AND(N1814="",O1814=""),"",MAX(N1814,O1814)*1.150779448))</f>
      </c>
      <c r="Q1814" s="175" t="str">
        <v>KEDW 230655Z AUTO 22011KT 10SM CLR 20/07 A2981 RMK AO2 SLP070 T01960067</v>
      </c>
    </row>
    <row r="1815" hidden="0">
      <c r="A1815" s="150" t="str">
        <v>2026-05-23 07:00 UTC</v>
      </c>
      <c r="B1815" s="155" t="str">
        <v>2026-05-23 07:55 UTC</v>
      </c>
      <c r="C1815" s="155" t="str">
        <v>2026-05-23 00:55 PDT</v>
      </c>
      <c r="D1815" s="155" t="str">
        <v>2026-05-23</v>
      </c>
      <c r="E1815" s="155" t="str">
        <v>May</v>
      </c>
      <c r="F1815" s="154" t="str">
        <v>Accepted</v>
      </c>
      <c r="G1815" s="155" t="str">
        <v>220</v>
      </c>
      <c r="H1815" s="153" t="n">
        <v>220</v>
      </c>
      <c r="I1815" s="155" t="str">
        <v>SW</v>
      </c>
      <c r="J1815" s="153" t="n">
        <v>40</v>
      </c>
      <c r="K1815" s="155" t="str">
        <v>NE</v>
      </c>
      <c r="L1815" s="153" t="n">
        <v>11</v>
      </c>
      <c r="M1815" s="153" t="n">
        <f>IF(F1815="Accepted",L1815*1.150779448,"")</f>
        <v>12.658573928</v>
      </c>
      <c r="N1815" s="163"/>
      <c r="O1815" s="163"/>
      <c r="P1815" s="163" t="str">
        <f>IF(F1815&lt;&gt;"Accepted","",IF(AND(N1815="",O1815=""),"",MAX(N1815,O1815)*1.150779448))</f>
      </c>
      <c r="Q1815" s="175" t="str">
        <v>KEDW 230755Z AUTO 22011KT 10SM CLR 19/08 A2982 RMK AO2 SLP073 T01860083 403420163</v>
      </c>
    </row>
    <row r="1816" hidden="0">
      <c r="A1816" s="150" t="str">
        <v>2026-05-23 08:00 UTC</v>
      </c>
      <c r="B1816" s="155" t="str">
        <v>2026-05-23 08:55 UTC</v>
      </c>
      <c r="C1816" s="155" t="str">
        <v>2026-05-23 01:55 PDT</v>
      </c>
      <c r="D1816" s="155" t="str">
        <v>2026-05-23</v>
      </c>
      <c r="E1816" s="155" t="str">
        <v>May</v>
      </c>
      <c r="F1816" s="154" t="str">
        <v>Accepted</v>
      </c>
      <c r="G1816" s="155" t="str">
        <v>210</v>
      </c>
      <c r="H1816" s="153" t="n">
        <v>210</v>
      </c>
      <c r="I1816" s="155" t="str">
        <v>SW</v>
      </c>
      <c r="J1816" s="153" t="n">
        <v>30</v>
      </c>
      <c r="K1816" s="155" t="str">
        <v>NE</v>
      </c>
      <c r="L1816" s="153" t="n">
        <v>9</v>
      </c>
      <c r="M1816" s="153" t="n">
        <f>IF(F1816="Accepted",L1816*1.150779448,"")</f>
        <v>10.357015032</v>
      </c>
      <c r="N1816" s="163"/>
      <c r="O1816" s="163"/>
      <c r="P1816" s="163" t="str">
        <f>IF(F1816&lt;&gt;"Accepted","",IF(AND(N1816="",O1816=""),"",MAX(N1816,O1816)*1.150779448))</f>
      </c>
      <c r="Q1816" s="175" t="str">
        <v>KEDW 230855Z AUTO 21009KT 10SM CLR 17/07 A2982 RMK AO2 SLP075 T01730071 53004</v>
      </c>
    </row>
    <row r="1817" hidden="0">
      <c r="A1817" s="150" t="str">
        <v>2026-05-23 09:00 UTC</v>
      </c>
      <c r="B1817" s="155" t="str">
        <v>2026-05-23 09:55 UTC</v>
      </c>
      <c r="C1817" s="155" t="str">
        <v>2026-05-23 02:55 PDT</v>
      </c>
      <c r="D1817" s="155" t="str">
        <v>2026-05-23</v>
      </c>
      <c r="E1817" s="155" t="str">
        <v>May</v>
      </c>
      <c r="F1817" s="154" t="str">
        <v>Accepted</v>
      </c>
      <c r="G1817" s="155" t="str">
        <v>210</v>
      </c>
      <c r="H1817" s="153" t="n">
        <v>210</v>
      </c>
      <c r="I1817" s="155" t="str">
        <v>SW</v>
      </c>
      <c r="J1817" s="153" t="n">
        <v>30</v>
      </c>
      <c r="K1817" s="155" t="str">
        <v>NE</v>
      </c>
      <c r="L1817" s="153" t="n">
        <v>8</v>
      </c>
      <c r="M1817" s="153" t="n">
        <f>IF(F1817="Accepted",L1817*1.150779448,"")</f>
        <v>9.206235584</v>
      </c>
      <c r="N1817" s="163"/>
      <c r="O1817" s="163"/>
      <c r="P1817" s="163" t="str">
        <f>IF(F1817&lt;&gt;"Accepted","",IF(AND(N1817="",O1817=""),"",MAX(N1817,O1817)*1.150779448))</f>
      </c>
      <c r="Q1817" s="175" t="str">
        <v>KEDW 230955Z AUTO 21008KT 10SM CLR 17/07 A2983 RMK AO2 SLP078 T01690067</v>
      </c>
    </row>
    <row r="1818" hidden="0">
      <c r="A1818" s="150" t="str">
        <v>2026-05-23 10:00 UTC</v>
      </c>
      <c r="B1818" s="155" t="str">
        <v>2026-05-23 10:55 UTC</v>
      </c>
      <c r="C1818" s="155" t="str">
        <v>2026-05-23 03:55 PDT</v>
      </c>
      <c r="D1818" s="155" t="str">
        <v>2026-05-23</v>
      </c>
      <c r="E1818" s="155" t="str">
        <v>May</v>
      </c>
      <c r="F1818" s="154" t="str">
        <v>Accepted</v>
      </c>
      <c r="G1818" s="155" t="str">
        <v>210</v>
      </c>
      <c r="H1818" s="153" t="n">
        <v>210</v>
      </c>
      <c r="I1818" s="155" t="str">
        <v>SW</v>
      </c>
      <c r="J1818" s="153" t="n">
        <v>30</v>
      </c>
      <c r="K1818" s="155" t="str">
        <v>NE</v>
      </c>
      <c r="L1818" s="153" t="n">
        <v>11</v>
      </c>
      <c r="M1818" s="153" t="n">
        <f>IF(F1818="Accepted",L1818*1.150779448,"")</f>
        <v>12.658573928</v>
      </c>
      <c r="N1818" s="163"/>
      <c r="O1818" s="163"/>
      <c r="P1818" s="163" t="str">
        <f>IF(F1818&lt;&gt;"Accepted","",IF(AND(N1818="",O1818=""),"",MAX(N1818,O1818)*1.150779448))</f>
      </c>
      <c r="Q1818" s="175" t="str">
        <v>KEDW 231055Z AUTO 21011KT 10SM CLR 16/07 A2983 RMK AO2 SLP078 T01640073</v>
      </c>
    </row>
    <row r="1819" hidden="0">
      <c r="A1819" s="150" t="str">
        <v>2026-05-23 11:00 UTC</v>
      </c>
      <c r="B1819" s="155" t="str">
        <v>2026-05-23 11:55 UTC</v>
      </c>
      <c r="C1819" s="155" t="str">
        <v>2026-05-23 04:55 PDT</v>
      </c>
      <c r="D1819" s="155" t="str">
        <v>2026-05-23</v>
      </c>
      <c r="E1819" s="155" t="str">
        <v>May</v>
      </c>
      <c r="F1819" s="154" t="str">
        <v>Accepted</v>
      </c>
      <c r="G1819" s="155" t="str">
        <v>210</v>
      </c>
      <c r="H1819" s="153" t="n">
        <v>210</v>
      </c>
      <c r="I1819" s="155" t="str">
        <v>SW</v>
      </c>
      <c r="J1819" s="153" t="n">
        <v>30</v>
      </c>
      <c r="K1819" s="155" t="str">
        <v>NE</v>
      </c>
      <c r="L1819" s="153" t="n">
        <v>10</v>
      </c>
      <c r="M1819" s="153" t="n">
        <f>IF(F1819="Accepted",L1819*1.150779448,"")</f>
        <v>11.50779448</v>
      </c>
      <c r="N1819" s="163"/>
      <c r="O1819" s="163"/>
      <c r="P1819" s="163" t="str">
        <f>IF(F1819&lt;&gt;"Accepted","",IF(AND(N1819="",O1819=""),"",MAX(N1819,O1819)*1.150779448))</f>
      </c>
      <c r="Q1819" s="175" t="str">
        <v>KEDW 231155Z AUTO 21010KT 10SM CLR 16/08 A2983 RMK AO2 SLP079 T01620077 10204 20160 51001</v>
      </c>
    </row>
    <row r="1820" hidden="0">
      <c r="A1820" s="150" t="str">
        <v>2026-05-23 12:00 UTC</v>
      </c>
      <c r="B1820" s="155" t="str">
        <v>2026-05-23 12:55 UTC</v>
      </c>
      <c r="C1820" s="155" t="str">
        <v>2026-05-23 05:55 PDT</v>
      </c>
      <c r="D1820" s="155" t="str">
        <v>2026-05-23</v>
      </c>
      <c r="E1820" s="155" t="str">
        <v>May</v>
      </c>
      <c r="F1820" s="154" t="str">
        <v>Accepted</v>
      </c>
      <c r="G1820" s="155" t="str">
        <v>200</v>
      </c>
      <c r="H1820" s="153" t="n">
        <v>200</v>
      </c>
      <c r="I1820" s="155" t="str">
        <v>S</v>
      </c>
      <c r="J1820" s="153" t="n">
        <v>20</v>
      </c>
      <c r="K1820" s="155" t="str">
        <v>N</v>
      </c>
      <c r="L1820" s="153" t="n">
        <v>11</v>
      </c>
      <c r="M1820" s="153" t="n">
        <f>IF(F1820="Accepted",L1820*1.150779448,"")</f>
        <v>12.658573928</v>
      </c>
      <c r="N1820" s="163"/>
      <c r="O1820" s="163"/>
      <c r="P1820" s="163" t="str">
        <f>IF(F1820&lt;&gt;"Accepted","",IF(AND(N1820="",O1820=""),"",MAX(N1820,O1820)*1.150779448))</f>
      </c>
      <c r="Q1820" s="175" t="str">
        <v>KEDW 231255Z AUTO 20011KT 10SM CLR 16/08 A2983 RMK AO2 SLP080 T01630078</v>
      </c>
    </row>
    <row r="1821" hidden="0">
      <c r="A1821" s="150" t="str">
        <v>2026-05-23 13:00 UTC</v>
      </c>
      <c r="B1821" s="155" t="str">
        <v>2026-05-23 13:55 UTC</v>
      </c>
      <c r="C1821" s="155" t="str">
        <v>2026-05-23 06:55 PDT</v>
      </c>
      <c r="D1821" s="155" t="str">
        <v>2026-05-23</v>
      </c>
      <c r="E1821" s="155" t="str">
        <v>May</v>
      </c>
      <c r="F1821" s="154" t="str">
        <v>Accepted</v>
      </c>
      <c r="G1821" s="155" t="str">
        <v>200</v>
      </c>
      <c r="H1821" s="153" t="n">
        <v>200</v>
      </c>
      <c r="I1821" s="155" t="str">
        <v>S</v>
      </c>
      <c r="J1821" s="153" t="n">
        <v>20</v>
      </c>
      <c r="K1821" s="155" t="str">
        <v>N</v>
      </c>
      <c r="L1821" s="153" t="n">
        <v>9</v>
      </c>
      <c r="M1821" s="153" t="n">
        <f>IF(F1821="Accepted",L1821*1.150779448,"")</f>
        <v>10.357015032</v>
      </c>
      <c r="N1821" s="163"/>
      <c r="O1821" s="163"/>
      <c r="P1821" s="163" t="str">
        <f>IF(F1821&lt;&gt;"Accepted","",IF(AND(N1821="",O1821=""),"",MAX(N1821,O1821)*1.150779448))</f>
      </c>
      <c r="Q1821" s="175" t="str">
        <v>KEDW 231355Z AUTO 20009KT 10SM CLR 18/07 A2986 RMK AO2 SLP091 T01820073</v>
      </c>
    </row>
    <row r="1822" hidden="0">
      <c r="A1822" s="150" t="str">
        <v>2026-05-23 14:00 UTC</v>
      </c>
      <c r="B1822" s="155" t="str">
        <v>2026-05-23 14:55 UTC</v>
      </c>
      <c r="C1822" s="155" t="str">
        <v>2026-05-23 07:55 PDT</v>
      </c>
      <c r="D1822" s="155" t="str">
        <v>2026-05-23</v>
      </c>
      <c r="E1822" s="155" t="str">
        <v>May</v>
      </c>
      <c r="F1822" s="154" t="str">
        <v>Accepted</v>
      </c>
      <c r="G1822" s="155" t="str">
        <v>210</v>
      </c>
      <c r="H1822" s="153" t="n">
        <v>210</v>
      </c>
      <c r="I1822" s="155" t="str">
        <v>SW</v>
      </c>
      <c r="J1822" s="153" t="n">
        <v>30</v>
      </c>
      <c r="K1822" s="155" t="str">
        <v>NE</v>
      </c>
      <c r="L1822" s="153" t="n">
        <v>10</v>
      </c>
      <c r="M1822" s="153" t="n">
        <f>IF(F1822="Accepted",L1822*1.150779448,"")</f>
        <v>11.50779448</v>
      </c>
      <c r="N1822" s="163"/>
      <c r="O1822" s="163"/>
      <c r="P1822" s="163" t="str">
        <f>IF(F1822&lt;&gt;"Accepted","",IF(AND(N1822="",O1822=""),"",MAX(N1822,O1822)*1.150779448))</f>
      </c>
      <c r="Q1822" s="175" t="str">
        <v>KEDW 231455Z AUTO 21010KT 10SM CLR 22/04 A2988 RMK AO2 SLP098 T02180044 52017</v>
      </c>
    </row>
    <row r="1823" hidden="0">
      <c r="A1823" s="150" t="str">
        <v>2026-05-23 15:00 UTC</v>
      </c>
      <c r="B1823" s="155" t="str">
        <v>2026-05-23 15:55 UTC</v>
      </c>
      <c r="C1823" s="155" t="str">
        <v>2026-05-23 08:55 PDT</v>
      </c>
      <c r="D1823" s="155" t="str">
        <v>2026-05-23</v>
      </c>
      <c r="E1823" s="155" t="str">
        <v>May</v>
      </c>
      <c r="F1823" s="154" t="str">
        <v>Accepted</v>
      </c>
      <c r="G1823" s="155" t="str">
        <v>240</v>
      </c>
      <c r="H1823" s="153" t="n">
        <v>240</v>
      </c>
      <c r="I1823" s="155" t="str">
        <v>SW</v>
      </c>
      <c r="J1823" s="153" t="n">
        <v>60</v>
      </c>
      <c r="K1823" s="155" t="str">
        <v>NE</v>
      </c>
      <c r="L1823" s="153" t="n">
        <v>7</v>
      </c>
      <c r="M1823" s="153" t="n">
        <f>IF(F1823="Accepted",L1823*1.150779448,"")</f>
        <v>8.055456136</v>
      </c>
      <c r="N1823" s="163"/>
      <c r="O1823" s="163"/>
      <c r="P1823" s="163" t="str">
        <f>IF(F1823&lt;&gt;"Accepted","",IF(AND(N1823="",O1823=""),"",MAX(N1823,O1823)*1.150779448))</f>
      </c>
      <c r="Q1823" s="175" t="str">
        <v>KEDW 231555Z AUTO 24007KT 10SM CLR 25/04 A2989 RMK AO2 SLP100 T02490035</v>
      </c>
    </row>
    <row r="1824" hidden="0">
      <c r="A1824" s="150" t="str">
        <v>2026-05-23 16:00 UTC</v>
      </c>
      <c r="B1824" s="155" t="str">
        <v>2026-05-23 16:55 UTC</v>
      </c>
      <c r="C1824" s="155" t="str">
        <v>2026-05-23 09:55 PDT</v>
      </c>
      <c r="D1824" s="155" t="str">
        <v>2026-05-23</v>
      </c>
      <c r="E1824" s="155" t="str">
        <v>May</v>
      </c>
      <c r="F1824" s="154" t="str">
        <v>Accepted</v>
      </c>
      <c r="G1824" s="155" t="str">
        <v>240</v>
      </c>
      <c r="H1824" s="153" t="n">
        <v>240</v>
      </c>
      <c r="I1824" s="155" t="str">
        <v>SW</v>
      </c>
      <c r="J1824" s="153" t="n">
        <v>60</v>
      </c>
      <c r="K1824" s="155" t="str">
        <v>NE</v>
      </c>
      <c r="L1824" s="153" t="n">
        <v>5</v>
      </c>
      <c r="M1824" s="153" t="n">
        <f>IF(F1824="Accepted",L1824*1.150779448,"")</f>
        <v>5.75389724</v>
      </c>
      <c r="N1824" s="163"/>
      <c r="O1824" s="163"/>
      <c r="P1824" s="163" t="str">
        <f>IF(F1824&lt;&gt;"Accepted","",IF(AND(N1824="",O1824=""),"",MAX(N1824,O1824)*1.150779448))</f>
      </c>
      <c r="Q1824" s="175" t="str">
        <v>KEDW 231655Z 24005KT 50SM CLR 27/01 A2989 RMK AO2A SLP100 T02660011</v>
      </c>
    </row>
    <row r="1825" hidden="0">
      <c r="A1825" s="150" t="str">
        <v>2026-05-23 17:00 UTC</v>
      </c>
      <c r="B1825" s="155" t="str">
        <v>2026-05-23 17:55 UTC</v>
      </c>
      <c r="C1825" s="155" t="str">
        <v>2026-05-23 10:55 PDT</v>
      </c>
      <c r="D1825" s="155" t="str">
        <v>2026-05-23</v>
      </c>
      <c r="E1825" s="155" t="str">
        <v>May</v>
      </c>
      <c r="F1825" s="154" t="str">
        <v>Accepted</v>
      </c>
      <c r="G1825" s="155" t="str">
        <v>060</v>
      </c>
      <c r="H1825" s="153" t="n">
        <v>60</v>
      </c>
      <c r="I1825" s="155" t="str">
        <v>NE</v>
      </c>
      <c r="J1825" s="153" t="n">
        <v>240</v>
      </c>
      <c r="K1825" s="155" t="str">
        <v>SW</v>
      </c>
      <c r="L1825" s="153" t="n">
        <v>3</v>
      </c>
      <c r="M1825" s="153" t="n">
        <f>IF(F1825="Accepted",L1825*1.150779448,"")</f>
        <v>3.452338344</v>
      </c>
      <c r="N1825" s="163"/>
      <c r="O1825" s="163"/>
      <c r="P1825" s="163" t="str">
        <f>IF(F1825&lt;&gt;"Accepted","",IF(AND(N1825="",O1825=""),"",MAX(N1825,O1825)*1.150779448))</f>
      </c>
      <c r="Q1825" s="175" t="str">
        <v>KEDW 231755Z 06003KT 50SM CLR 28/M01 A2988 RMK AO2A SLP096 T02841007 10287 20161 50001</v>
      </c>
    </row>
    <row r="1826" hidden="0">
      <c r="A1826" s="150" t="str">
        <v>2026-05-23 18:00 UTC</v>
      </c>
      <c r="B1826" s="155" t="str">
        <v>2026-05-23 18:55 UTC</v>
      </c>
      <c r="C1826" s="155" t="str">
        <v>2026-05-23 11:55 PDT</v>
      </c>
      <c r="D1826" s="155" t="str">
        <v>2026-05-23</v>
      </c>
      <c r="E1826" s="155" t="str">
        <v>May</v>
      </c>
      <c r="F1826" s="154" t="str">
        <v>Accepted</v>
      </c>
      <c r="G1826" s="155" t="str">
        <v>000</v>
      </c>
      <c r="H1826" s="153" t="n">
        <v>0</v>
      </c>
      <c r="I1826" s="155" t="str">
        <v>Calm</v>
      </c>
      <c r="J1826" s="153" t="n">
        <v>180</v>
      </c>
      <c r="K1826" s="155" t="str">
        <v>Calm</v>
      </c>
      <c r="L1826" s="153" t="n">
        <v>0</v>
      </c>
      <c r="M1826" s="153" t="n">
        <f>IF(F1826="Accepted",L1826*1.150779448,"")</f>
        <v>0</v>
      </c>
      <c r="N1826" s="163"/>
      <c r="O1826" s="163"/>
      <c r="P1826" s="163" t="str">
        <f>IF(F1826&lt;&gt;"Accepted","",IF(AND(N1826="",O1826=""),"",MAX(N1826,O1826)*1.150779448))</f>
      </c>
      <c r="Q1826" s="175" t="str">
        <v>KEDW 231855Z 00000KT 50SM CLR 31/M02 A2988 RMK AO2A SLP095 T03061021</v>
      </c>
    </row>
    <row r="1827" hidden="0">
      <c r="A1827" s="150" t="str">
        <v>2026-05-23 19:00 UTC</v>
      </c>
      <c r="B1827" s="155" t="str">
        <v>2026-05-23 19:55 UTC</v>
      </c>
      <c r="C1827" s="155" t="str">
        <v>2026-05-23 12:55 PDT</v>
      </c>
      <c r="D1827" s="155" t="str">
        <v>2026-05-23</v>
      </c>
      <c r="E1827" s="155" t="str">
        <v>May</v>
      </c>
      <c r="F1827" s="154" t="str">
        <v>Accepted</v>
      </c>
      <c r="G1827" s="155" t="str">
        <v>160</v>
      </c>
      <c r="H1827" s="153" t="n">
        <v>160</v>
      </c>
      <c r="I1827" s="155" t="str">
        <v>S</v>
      </c>
      <c r="J1827" s="153" t="n">
        <v>340</v>
      </c>
      <c r="K1827" s="155" t="str">
        <v>N</v>
      </c>
      <c r="L1827" s="153" t="n">
        <v>3</v>
      </c>
      <c r="M1827" s="153" t="n">
        <f>IF(F1827="Accepted",L1827*1.150779448,"")</f>
        <v>3.452338344</v>
      </c>
      <c r="N1827" s="163"/>
      <c r="O1827" s="163"/>
      <c r="P1827" s="163" t="str">
        <f>IF(F1827&lt;&gt;"Accepted","",IF(AND(N1827="",O1827=""),"",MAX(N1827,O1827)*1.150779448))</f>
      </c>
      <c r="Q1827" s="175" t="str">
        <v>KEDW 231955Z 16003KT 50SM CLR 31/M03 A2986 RMK AO2A SLP088 T03121028</v>
      </c>
    </row>
    <row r="1828" hidden="0">
      <c r="A1828" s="150" t="str">
        <v>2026-05-23 20:00 UTC</v>
      </c>
      <c r="B1828" s="155" t="str">
        <v>2026-05-23 20:55 UTC</v>
      </c>
      <c r="C1828" s="155" t="str">
        <v>2026-05-23 13:55 PDT</v>
      </c>
      <c r="D1828" s="155" t="str">
        <v>2026-05-23</v>
      </c>
      <c r="E1828" s="155" t="str">
        <v>May</v>
      </c>
      <c r="F1828" s="154" t="str">
        <v>Accepted</v>
      </c>
      <c r="G1828" s="155" t="str">
        <v>000</v>
      </c>
      <c r="H1828" s="153" t="n">
        <v>0</v>
      </c>
      <c r="I1828" s="155" t="str">
        <v>Calm</v>
      </c>
      <c r="J1828" s="153" t="n">
        <v>180</v>
      </c>
      <c r="K1828" s="155" t="str">
        <v>Calm</v>
      </c>
      <c r="L1828" s="153" t="n">
        <v>0</v>
      </c>
      <c r="M1828" s="153" t="n">
        <f>IF(F1828="Accepted",L1828*1.150779448,"")</f>
        <v>0</v>
      </c>
      <c r="N1828" s="163"/>
      <c r="O1828" s="163"/>
      <c r="P1828" s="163" t="str">
        <f>IF(F1828&lt;&gt;"Accepted","",IF(AND(N1828="",O1828=""),"",MAX(N1828,O1828)*1.150779448))</f>
      </c>
      <c r="Q1828" s="175" t="str">
        <v>KEDW 232055Z 00000KT 50SM FEW070 33/M04 A2985 RMK AO2A SLP085 T03251045 58010</v>
      </c>
    </row>
    <row r="1829" hidden="0">
      <c r="A1829" s="150" t="str">
        <v>2026-05-23 21:00 UTC</v>
      </c>
      <c r="B1829" s="155" t="str">
        <v>2026-05-23 21:55 UTC</v>
      </c>
      <c r="C1829" s="155" t="str">
        <v>2026-05-23 14:55 PDT</v>
      </c>
      <c r="D1829" s="155" t="str">
        <v>2026-05-23</v>
      </c>
      <c r="E1829" s="155" t="str">
        <v>May</v>
      </c>
      <c r="F1829" s="154" t="str">
        <v>Accepted</v>
      </c>
      <c r="G1829" s="155" t="str">
        <v>250</v>
      </c>
      <c r="H1829" s="153" t="n">
        <v>250</v>
      </c>
      <c r="I1829" s="155" t="str">
        <v>W</v>
      </c>
      <c r="J1829" s="153" t="n">
        <v>70</v>
      </c>
      <c r="K1829" s="155" t="str">
        <v>E</v>
      </c>
      <c r="L1829" s="153" t="n">
        <v>19</v>
      </c>
      <c r="M1829" s="153" t="n">
        <f>IF(F1829="Accepted",L1829*1.150779448,"")</f>
        <v>21.864809512</v>
      </c>
      <c r="N1829" s="153" t="n">
        <v>23</v>
      </c>
      <c r="O1829" s="153" t="n">
        <v>26</v>
      </c>
      <c r="P1829" s="153" t="n">
        <f>IF(F1829&lt;&gt;"Accepted","",IF(AND(N1829="",O1829=""),"",MAX(N1829,O1829)*1.150779448))</f>
        <v>29.920265648</v>
      </c>
      <c r="Q1829" s="175" t="str">
        <v>KEDW 232155Z 25019G23KT 40SM FEW070 33/02 A2984 RMK AO2A PK WND 25026/38 SLP082 T03280018</v>
      </c>
    </row>
    <row r="1830" hidden="0">
      <c r="A1830" s="150" t="str">
        <v>2026-05-23 22:00 UTC</v>
      </c>
      <c r="B1830" s="155" t="str">
        <v>2026-05-23 22:55 UTC</v>
      </c>
      <c r="C1830" s="155" t="str">
        <v>2026-05-23 15:55 PDT</v>
      </c>
      <c r="D1830" s="155" t="str">
        <v>2026-05-23</v>
      </c>
      <c r="E1830" s="155" t="str">
        <v>May</v>
      </c>
      <c r="F1830" s="154" t="str">
        <v>Accepted</v>
      </c>
      <c r="G1830" s="155" t="str">
        <v>250</v>
      </c>
      <c r="H1830" s="153" t="n">
        <v>250</v>
      </c>
      <c r="I1830" s="155" t="str">
        <v>W</v>
      </c>
      <c r="J1830" s="153" t="n">
        <v>70</v>
      </c>
      <c r="K1830" s="155" t="str">
        <v>E</v>
      </c>
      <c r="L1830" s="153" t="n">
        <v>18</v>
      </c>
      <c r="M1830" s="153" t="n">
        <f>IF(F1830="Accepted",L1830*1.150779448,"")</f>
        <v>20.714030064</v>
      </c>
      <c r="N1830" s="153" t="n">
        <v>24</v>
      </c>
      <c r="O1830" s="163"/>
      <c r="P1830" s="153" t="n">
        <f>IF(F1830&lt;&gt;"Accepted","",IF(AND(N1830="",O1830=""),"",MAX(N1830,O1830)*1.150779448))</f>
        <v>27.618706752</v>
      </c>
      <c r="Q1830" s="175" t="str">
        <v>KEDW 232255Z 25018G24KT 40SM FEW080 33/01 A2983 RMK AO2A SLP078 T03290008</v>
      </c>
    </row>
    <row r="1831" hidden="0">
      <c r="A1831" s="150" t="str">
        <v>2026-05-23 23:00 UTC</v>
      </c>
      <c r="B1831" s="155" t="str">
        <v>2026-05-23 23:55 UTC</v>
      </c>
      <c r="C1831" s="155" t="str">
        <v>2026-05-23 16:55 PDT</v>
      </c>
      <c r="D1831" s="155" t="str">
        <v>2026-05-23</v>
      </c>
      <c r="E1831" s="155" t="str">
        <v>May</v>
      </c>
      <c r="F1831" s="154" t="str">
        <v>Accepted</v>
      </c>
      <c r="G1831" s="155" t="str">
        <v>240</v>
      </c>
      <c r="H1831" s="153" t="n">
        <v>240</v>
      </c>
      <c r="I1831" s="155" t="str">
        <v>SW</v>
      </c>
      <c r="J1831" s="153" t="n">
        <v>60</v>
      </c>
      <c r="K1831" s="155" t="str">
        <v>NE</v>
      </c>
      <c r="L1831" s="153" t="n">
        <v>18</v>
      </c>
      <c r="M1831" s="153" t="n">
        <f>IF(F1831="Accepted",L1831*1.150779448,"")</f>
        <v>20.714030064</v>
      </c>
      <c r="N1831" s="153" t="n">
        <v>26</v>
      </c>
      <c r="O1831" s="153" t="n">
        <v>27</v>
      </c>
      <c r="P1831" s="153" t="n">
        <f>IF(F1831&lt;&gt;"Accepted","",IF(AND(N1831="",O1831=""),"",MAX(N1831,O1831)*1.150779448))</f>
        <v>31.071045096</v>
      </c>
      <c r="Q1831" s="175" t="str">
        <v>KEDW 232355Z 24018G26KT 40SM FEW080 31/M01 A2983 RMK AO2A PK WND 25027/49 SLP079 T03141014 10336 20284 55005</v>
      </c>
    </row>
    <row r="1832" hidden="0">
      <c r="A1832" s="150" t="str">
        <v>2026-05-24 00:00 UTC</v>
      </c>
      <c r="B1832" s="155" t="str">
        <v>2026-05-24 00:55 UTC</v>
      </c>
      <c r="C1832" s="155" t="str">
        <v>2026-05-23 17:55 PDT</v>
      </c>
      <c r="D1832" s="155" t="str">
        <v>2026-05-23</v>
      </c>
      <c r="E1832" s="155" t="str">
        <v>May</v>
      </c>
      <c r="F1832" s="154" t="str">
        <v>Accepted</v>
      </c>
      <c r="G1832" s="155" t="str">
        <v>240</v>
      </c>
      <c r="H1832" s="153" t="n">
        <v>240</v>
      </c>
      <c r="I1832" s="155" t="str">
        <v>SW</v>
      </c>
      <c r="J1832" s="153" t="n">
        <v>60</v>
      </c>
      <c r="K1832" s="155" t="str">
        <v>NE</v>
      </c>
      <c r="L1832" s="153" t="n">
        <v>22</v>
      </c>
      <c r="M1832" s="153" t="n">
        <f>IF(F1832="Accepted",L1832*1.150779448,"")</f>
        <v>25.317147856</v>
      </c>
      <c r="N1832" s="153" t="n">
        <v>28</v>
      </c>
      <c r="O1832" s="153" t="n">
        <v>28</v>
      </c>
      <c r="P1832" s="153" t="n">
        <f>IF(F1832&lt;&gt;"Accepted","",IF(AND(N1832="",O1832=""),"",MAX(N1832,O1832)*1.150779448))</f>
        <v>32.221824544</v>
      </c>
      <c r="Q1832" s="175" t="str">
        <v>KEDW 240055Z 24022G28KT 40SM FEW080 30/03 A2984 RMK AO2A PK WND 24028/08 SLP084 T02970028</v>
      </c>
    </row>
    <row r="1833" hidden="0">
      <c r="A1833" s="150" t="str">
        <v>2026-05-24 16:00 UTC</v>
      </c>
      <c r="B1833" s="155" t="str">
        <v>2026-05-24 16:55 UTC</v>
      </c>
      <c r="C1833" s="155" t="str">
        <v>2026-05-24 09:55 PDT</v>
      </c>
      <c r="D1833" s="155" t="str">
        <v>2026-05-24</v>
      </c>
      <c r="E1833" s="155" t="str">
        <v>May</v>
      </c>
      <c r="F1833" s="154" t="str">
        <v>Accepted</v>
      </c>
      <c r="G1833" s="155" t="str">
        <v>180</v>
      </c>
      <c r="H1833" s="153" t="n">
        <v>180</v>
      </c>
      <c r="I1833" s="155" t="str">
        <v>S</v>
      </c>
      <c r="J1833" s="153" t="n">
        <v>0</v>
      </c>
      <c r="K1833" s="155" t="str">
        <v>N</v>
      </c>
      <c r="L1833" s="153" t="n">
        <v>6</v>
      </c>
      <c r="M1833" s="153" t="n">
        <f>IF(F1833="Accepted",L1833*1.150779448,"")</f>
        <v>6.904676688</v>
      </c>
      <c r="N1833" s="163"/>
      <c r="O1833" s="163"/>
      <c r="P1833" s="163" t="str">
        <f>IF(F1833&lt;&gt;"Accepted","",IF(AND(N1833="",O1833=""),"",MAX(N1833,O1833)*1.150779448))</f>
      </c>
      <c r="Q1833" s="175" t="str">
        <v>KEDW 241655Z COR 18006KT 40SM CLR 27/03 A2995 RMK AO2A SLPNO T02650030 COR 1702</v>
      </c>
    </row>
    <row r="1834" hidden="0">
      <c r="A1834" s="150" t="str">
        <v>2026-05-24 17:00 UTC</v>
      </c>
      <c r="B1834" s="155" t="str">
        <v>2026-05-24 17:55 UTC</v>
      </c>
      <c r="C1834" s="155" t="str">
        <v>2026-05-24 10:55 PDT</v>
      </c>
      <c r="D1834" s="155" t="str">
        <v>2026-05-24</v>
      </c>
      <c r="E1834" s="155" t="str">
        <v>May</v>
      </c>
      <c r="F1834" s="154" t="str">
        <v>Accepted</v>
      </c>
      <c r="G1834" s="155" t="str">
        <v>260</v>
      </c>
      <c r="H1834" s="153" t="n">
        <v>260</v>
      </c>
      <c r="I1834" s="155" t="str">
        <v>W</v>
      </c>
      <c r="J1834" s="153" t="n">
        <v>80</v>
      </c>
      <c r="K1834" s="155" t="str">
        <v>E</v>
      </c>
      <c r="L1834" s="153" t="n">
        <v>4</v>
      </c>
      <c r="M1834" s="153" t="n">
        <f>IF(F1834="Accepted",L1834*1.150779448,"")</f>
        <v>4.603117792</v>
      </c>
      <c r="N1834" s="163"/>
      <c r="O1834" s="163"/>
      <c r="P1834" s="163" t="str">
        <f>IF(F1834&lt;&gt;"Accepted","",IF(AND(N1834="",O1834=""),"",MAX(N1834,O1834)*1.150779448))</f>
      </c>
      <c r="Q1834" s="175" t="str">
        <v>KEDW 241755Z 26004KT 40SM CLR 28/00 A2995 RMK AO2A SLPNO T02840001 10285 20261</v>
      </c>
    </row>
    <row r="1835" hidden="0">
      <c r="A1835" s="150" t="str">
        <v>2026-05-24 18:00 UTC</v>
      </c>
      <c r="B1835" s="155" t="str">
        <v>2026-05-24 18:55 UTC</v>
      </c>
      <c r="C1835" s="155" t="str">
        <v>2026-05-24 11:55 PDT</v>
      </c>
      <c r="D1835" s="155" t="str">
        <v>2026-05-24</v>
      </c>
      <c r="E1835" s="155" t="str">
        <v>May</v>
      </c>
      <c r="F1835" s="154" t="str">
        <v>Accepted</v>
      </c>
      <c r="G1835" s="155" t="str">
        <v>190</v>
      </c>
      <c r="H1835" s="153" t="n">
        <v>190</v>
      </c>
      <c r="I1835" s="155" t="str">
        <v>S</v>
      </c>
      <c r="J1835" s="153" t="n">
        <v>10</v>
      </c>
      <c r="K1835" s="155" t="str">
        <v>N</v>
      </c>
      <c r="L1835" s="153" t="n">
        <v>6</v>
      </c>
      <c r="M1835" s="153" t="n">
        <f>IF(F1835="Accepted",L1835*1.150779448,"")</f>
        <v>6.904676688</v>
      </c>
      <c r="N1835" s="163"/>
      <c r="O1835" s="163"/>
      <c r="P1835" s="163" t="str">
        <f>IF(F1835&lt;&gt;"Accepted","",IF(AND(N1835="",O1835=""),"",MAX(N1835,O1835)*1.150779448))</f>
      </c>
      <c r="Q1835" s="175" t="str">
        <v>KEDW 241855Z 19006KT 40SM FEW060 31/M02 A2993 RMK AO2A SLPNO T03081019</v>
      </c>
    </row>
    <row r="1836" hidden="0">
      <c r="A1836" s="150" t="str">
        <v>2026-05-24 19:00 UTC</v>
      </c>
      <c r="B1836" s="155" t="str">
        <v>2026-05-24 19:55 UTC</v>
      </c>
      <c r="C1836" s="155" t="str">
        <v>2026-05-24 12:55 PDT</v>
      </c>
      <c r="D1836" s="155" t="str">
        <v>2026-05-24</v>
      </c>
      <c r="E1836" s="155" t="str">
        <v>May</v>
      </c>
      <c r="F1836" s="154" t="str">
        <v>Accepted</v>
      </c>
      <c r="G1836" s="155" t="str">
        <v>240</v>
      </c>
      <c r="H1836" s="153" t="n">
        <v>240</v>
      </c>
      <c r="I1836" s="155" t="str">
        <v>SW</v>
      </c>
      <c r="J1836" s="153" t="n">
        <v>60</v>
      </c>
      <c r="K1836" s="155" t="str">
        <v>NE</v>
      </c>
      <c r="L1836" s="153" t="n">
        <v>3</v>
      </c>
      <c r="M1836" s="153" t="n">
        <f>IF(F1836="Accepted",L1836*1.150779448,"")</f>
        <v>3.452338344</v>
      </c>
      <c r="N1836" s="163"/>
      <c r="O1836" s="163"/>
      <c r="P1836" s="163" t="str">
        <f>IF(F1836&lt;&gt;"Accepted","",IF(AND(N1836="",O1836=""),"",MAX(N1836,O1836)*1.150779448))</f>
      </c>
      <c r="Q1836" s="175" t="str">
        <v>KEDW 241955Z 24003KT 40SM FEW060 FEW300 31/M02 A2992 RMK AO2A SLPNO T03111017</v>
      </c>
    </row>
    <row r="1837" hidden="0">
      <c r="A1837" s="150" t="str">
        <v>2026-05-24 20:00 UTC</v>
      </c>
      <c r="B1837" s="155" t="str">
        <v>2026-05-24 20:55 UTC</v>
      </c>
      <c r="C1837" s="155" t="str">
        <v>2026-05-24 13:55 PDT</v>
      </c>
      <c r="D1837" s="155" t="str">
        <v>2026-05-24</v>
      </c>
      <c r="E1837" s="155" t="str">
        <v>May</v>
      </c>
      <c r="F1837" s="154" t="str">
        <v>Accepted</v>
      </c>
      <c r="G1837" s="155" t="str">
        <v>340</v>
      </c>
      <c r="H1837" s="153" t="n">
        <v>340</v>
      </c>
      <c r="I1837" s="155" t="str">
        <v>N</v>
      </c>
      <c r="J1837" s="153" t="n">
        <v>160</v>
      </c>
      <c r="K1837" s="155" t="str">
        <v>S</v>
      </c>
      <c r="L1837" s="153" t="n">
        <v>6</v>
      </c>
      <c r="M1837" s="153" t="n">
        <f>IF(F1837="Accepted",L1837*1.150779448,"")</f>
        <v>6.904676688</v>
      </c>
      <c r="N1837" s="163"/>
      <c r="O1837" s="163"/>
      <c r="P1837" s="163" t="str">
        <f>IF(F1837&lt;&gt;"Accepted","",IF(AND(N1837="",O1837=""),"",MAX(N1837,O1837)*1.150779448))</f>
      </c>
      <c r="Q1837" s="175" t="str">
        <v>KEDW 242055Z 34006KT 40SM FEW060 SCT300 31/M02 A2990 RMK AO2A SLPNO T03111017 57016</v>
      </c>
    </row>
    <row r="1838" hidden="0">
      <c r="A1838" s="150" t="str">
        <v>2026-05-24 21:00 UTC</v>
      </c>
      <c r="B1838" s="155" t="str">
        <v>2026-05-24 21:55 UTC</v>
      </c>
      <c r="C1838" s="155" t="str">
        <v>2026-05-24 14:55 PDT</v>
      </c>
      <c r="D1838" s="155" t="str">
        <v>2026-05-24</v>
      </c>
      <c r="E1838" s="155" t="str">
        <v>May</v>
      </c>
      <c r="F1838" s="154" t="str">
        <v>Accepted</v>
      </c>
      <c r="G1838" s="155" t="str">
        <v>230</v>
      </c>
      <c r="H1838" s="153" t="n">
        <v>230</v>
      </c>
      <c r="I1838" s="155" t="str">
        <v>SW</v>
      </c>
      <c r="J1838" s="153" t="n">
        <v>50</v>
      </c>
      <c r="K1838" s="155" t="str">
        <v>NE</v>
      </c>
      <c r="L1838" s="153" t="n">
        <v>10</v>
      </c>
      <c r="M1838" s="153" t="n">
        <f>IF(F1838="Accepted",L1838*1.150779448,"")</f>
        <v>11.50779448</v>
      </c>
      <c r="N1838" s="153" t="n">
        <v>16</v>
      </c>
      <c r="O1838" s="163"/>
      <c r="P1838" s="153" t="n">
        <f>IF(F1838&lt;&gt;"Accepted","",IF(AND(N1838="",O1838=""),"",MAX(N1838,O1838)*1.150779448))</f>
        <v>18.412471168</v>
      </c>
      <c r="Q1838" s="175" t="str">
        <v>KEDW 242155Z 23010G16KT 40SM FEW060 SCT320 33/M02 A2987 RMK AO2A SLPNO T03251018</v>
      </c>
    </row>
    <row r="1839" hidden="0">
      <c r="A1839" s="150" t="str">
        <v>2026-05-24 22:00 UTC</v>
      </c>
      <c r="B1839" s="155" t="str">
        <v>2026-05-24 22:55 UTC</v>
      </c>
      <c r="C1839" s="155" t="str">
        <v>2026-05-24 15:55 PDT</v>
      </c>
      <c r="D1839" s="155" t="str">
        <v>2026-05-24</v>
      </c>
      <c r="E1839" s="155" t="str">
        <v>May</v>
      </c>
      <c r="F1839" s="154" t="str">
        <v>Accepted</v>
      </c>
      <c r="G1839" s="155" t="str">
        <v>240</v>
      </c>
      <c r="H1839" s="153" t="n">
        <v>240</v>
      </c>
      <c r="I1839" s="155" t="str">
        <v>SW</v>
      </c>
      <c r="J1839" s="153" t="n">
        <v>60</v>
      </c>
      <c r="K1839" s="155" t="str">
        <v>NE</v>
      </c>
      <c r="L1839" s="153" t="n">
        <v>16</v>
      </c>
      <c r="M1839" s="153" t="n">
        <f>IF(F1839="Accepted",L1839*1.150779448,"")</f>
        <v>18.412471168</v>
      </c>
      <c r="N1839" s="153" t="n">
        <v>24</v>
      </c>
      <c r="O1839" s="163"/>
      <c r="P1839" s="153" t="n">
        <f>IF(F1839&lt;&gt;"Accepted","",IF(AND(N1839="",O1839=""),"",MAX(N1839,O1839)*1.150779448))</f>
        <v>27.618706752</v>
      </c>
      <c r="Q1839" s="175" t="str">
        <v>KEDW 242255Z 24016G24KT 40SM FEW060 BKN320 32/M01 A2986 RMK AO2A SLPNO T03221008</v>
      </c>
    </row>
    <row r="1840" hidden="0">
      <c r="A1840" s="150" t="str">
        <v>2026-05-24 23:00 UTC</v>
      </c>
      <c r="B1840" s="155" t="str">
        <v>2026-05-24 23:55 UTC</v>
      </c>
      <c r="C1840" s="155" t="str">
        <v>2026-05-24 16:55 PDT</v>
      </c>
      <c r="D1840" s="155" t="str">
        <v>2026-05-24</v>
      </c>
      <c r="E1840" s="155" t="str">
        <v>May</v>
      </c>
      <c r="F1840" s="154" t="str">
        <v>Accepted</v>
      </c>
      <c r="G1840" s="155" t="str">
        <v>230</v>
      </c>
      <c r="H1840" s="153" t="n">
        <v>230</v>
      </c>
      <c r="I1840" s="155" t="str">
        <v>SW</v>
      </c>
      <c r="J1840" s="153" t="n">
        <v>50</v>
      </c>
      <c r="K1840" s="155" t="str">
        <v>NE</v>
      </c>
      <c r="L1840" s="153" t="n">
        <v>19</v>
      </c>
      <c r="M1840" s="153" t="n">
        <f>IF(F1840="Accepted",L1840*1.150779448,"")</f>
        <v>21.864809512</v>
      </c>
      <c r="N1840" s="153" t="n">
        <v>25</v>
      </c>
      <c r="O1840" s="153" t="n">
        <v>27</v>
      </c>
      <c r="P1840" s="153" t="n">
        <f>IF(F1840&lt;&gt;"Accepted","",IF(AND(N1840="",O1840=""),"",MAX(N1840,O1840)*1.150779448))</f>
        <v>31.071045096</v>
      </c>
      <c r="Q1840" s="175" t="str">
        <v>KEDW 242355Z 23019G25KT 40SM FEW070 SCT320 30/01 A2986 RMK AO2A PK WND 24027/36 SLPNO T03020007 10331 20285 57013</v>
      </c>
    </row>
    <row r="1841" hidden="0">
      <c r="A1841" s="150" t="str">
        <v>2026-05-25 00:00 UTC</v>
      </c>
      <c r="B1841" s="155" t="str">
        <v>2026-05-25 00:55 UTC</v>
      </c>
      <c r="C1841" s="155" t="str">
        <v>2026-05-24 17:55 PDT</v>
      </c>
      <c r="D1841" s="155" t="str">
        <v>2026-05-24</v>
      </c>
      <c r="E1841" s="155" t="str">
        <v>May</v>
      </c>
      <c r="F1841" s="154" t="str">
        <v>Accepted</v>
      </c>
      <c r="G1841" s="155" t="str">
        <v>230</v>
      </c>
      <c r="H1841" s="153" t="n">
        <v>230</v>
      </c>
      <c r="I1841" s="155" t="str">
        <v>SW</v>
      </c>
      <c r="J1841" s="153" t="n">
        <v>50</v>
      </c>
      <c r="K1841" s="155" t="str">
        <v>NE</v>
      </c>
      <c r="L1841" s="153" t="n">
        <v>21</v>
      </c>
      <c r="M1841" s="153" t="n">
        <f>IF(F1841="Accepted",L1841*1.150779448,"")</f>
        <v>24.166368408</v>
      </c>
      <c r="N1841" s="153" t="n">
        <v>28</v>
      </c>
      <c r="O1841" s="153" t="n">
        <v>28</v>
      </c>
      <c r="P1841" s="153" t="n">
        <f>IF(F1841&lt;&gt;"Accepted","",IF(AND(N1841="",O1841=""),"",MAX(N1841,O1841)*1.150779448))</f>
        <v>32.221824544</v>
      </c>
      <c r="Q1841" s="175" t="str">
        <v>KEDW 250055Z 23021G28KT 40SM SCT320 29/00 A2985 RMK AO2A PK WND 23028/48 SLPNO T02930000 $</v>
      </c>
    </row>
    <row r="1842" hidden="0">
      <c r="A1842" s="150" t="str">
        <v>2026-05-25 01:00 UTC</v>
      </c>
      <c r="B1842" s="155" t="str">
        <v>2026-05-25 01:55 UTC</v>
      </c>
      <c r="C1842" s="155" t="str">
        <v>2026-05-24 18:55 PDT</v>
      </c>
      <c r="D1842" s="155" t="str">
        <v>2026-05-24</v>
      </c>
      <c r="E1842" s="155" t="str">
        <v>May</v>
      </c>
      <c r="F1842" s="154" t="str">
        <v>Accepted</v>
      </c>
      <c r="G1842" s="155" t="str">
        <v>240</v>
      </c>
      <c r="H1842" s="153" t="n">
        <v>240</v>
      </c>
      <c r="I1842" s="155" t="str">
        <v>SW</v>
      </c>
      <c r="J1842" s="153" t="n">
        <v>60</v>
      </c>
      <c r="K1842" s="155" t="str">
        <v>NE</v>
      </c>
      <c r="L1842" s="153" t="n">
        <v>23</v>
      </c>
      <c r="M1842" s="153" t="n">
        <f>IF(F1842="Accepted",L1842*1.150779448,"")</f>
        <v>26.467927304</v>
      </c>
      <c r="N1842" s="163"/>
      <c r="O1842" s="153" t="n">
        <v>27</v>
      </c>
      <c r="P1842" s="153" t="n">
        <f>IF(F1842&lt;&gt;"Accepted","",IF(AND(N1842="",O1842=""),"",MAX(N1842,O1842)*1.150779448))</f>
        <v>31.071045096</v>
      </c>
      <c r="Q1842" s="175" t="str">
        <v>KEDW 250155Z AUTO 24023KT 10SM CLR 27/00 A2986 RMK AO2 PK WND 24027/07 SLPNO T02730001 $</v>
      </c>
    </row>
    <row r="1843" hidden="0">
      <c r="A1843" s="150" t="str">
        <v>2026-05-25 03:00 UTC</v>
      </c>
      <c r="B1843" s="155" t="str">
        <v>2026-05-25 03:55 UTC</v>
      </c>
      <c r="C1843" s="155" t="str">
        <v>2026-05-24 20:55 PDT</v>
      </c>
      <c r="D1843" s="155" t="str">
        <v>2026-05-24</v>
      </c>
      <c r="E1843" s="155" t="str">
        <v>May</v>
      </c>
      <c r="F1843" s="154" t="str">
        <v>Accepted</v>
      </c>
      <c r="G1843" s="155" t="str">
        <v>240</v>
      </c>
      <c r="H1843" s="153" t="n">
        <v>240</v>
      </c>
      <c r="I1843" s="155" t="str">
        <v>SW</v>
      </c>
      <c r="J1843" s="153" t="n">
        <v>60</v>
      </c>
      <c r="K1843" s="155" t="str">
        <v>NE</v>
      </c>
      <c r="L1843" s="153" t="n">
        <v>16</v>
      </c>
      <c r="M1843" s="153" t="n">
        <f>IF(F1843="Accepted",L1843*1.150779448,"")</f>
        <v>18.412471168</v>
      </c>
      <c r="N1843" s="163"/>
      <c r="O1843" s="163"/>
      <c r="P1843" s="163" t="str">
        <f>IF(F1843&lt;&gt;"Accepted","",IF(AND(N1843="",O1843=""),"",MAX(N1843,O1843)*1.150779448))</f>
      </c>
      <c r="Q1843" s="175" t="str">
        <v>KEDW 250355Z AUTO 24016KT 10SM CLR 22/05 A2988 RMK AO2 SLPNO T02220047 $</v>
      </c>
    </row>
    <row r="1844" hidden="0">
      <c r="A1844" s="150" t="str">
        <v>2026-05-25 04:00 UTC</v>
      </c>
      <c r="B1844" s="155" t="str">
        <v>2026-05-25 04:55 UTC</v>
      </c>
      <c r="C1844" s="155" t="str">
        <v>2026-05-24 21:55 PDT</v>
      </c>
      <c r="D1844" s="155" t="str">
        <v>2026-05-24</v>
      </c>
      <c r="E1844" s="155" t="str">
        <v>May</v>
      </c>
      <c r="F1844" s="154" t="str">
        <v>Accepted</v>
      </c>
      <c r="G1844" s="155" t="str">
        <v>230</v>
      </c>
      <c r="H1844" s="153" t="n">
        <v>230</v>
      </c>
      <c r="I1844" s="155" t="str">
        <v>SW</v>
      </c>
      <c r="J1844" s="153" t="n">
        <v>50</v>
      </c>
      <c r="K1844" s="155" t="str">
        <v>NE</v>
      </c>
      <c r="L1844" s="153" t="n">
        <v>13</v>
      </c>
      <c r="M1844" s="153" t="n">
        <f>IF(F1844="Accepted",L1844*1.150779448,"")</f>
        <v>14.960132824</v>
      </c>
      <c r="N1844" s="163"/>
      <c r="O1844" s="163"/>
      <c r="P1844" s="163" t="str">
        <f>IF(F1844&lt;&gt;"Accepted","",IF(AND(N1844="",O1844=""),"",MAX(N1844,O1844)*1.150779448))</f>
      </c>
      <c r="Q1844" s="175" t="str">
        <v>KEDW 250455Z AUTO 23013KT 10SM CLR 20/05 A2990 RMK AO2 SLP104 T02040048 $</v>
      </c>
    </row>
    <row r="1845" hidden="0">
      <c r="A1845" s="150" t="str">
        <v>2026-05-25 05:00 UTC</v>
      </c>
      <c r="B1845" s="155" t="str">
        <v>2026-05-25 05:55 UTC</v>
      </c>
      <c r="C1845" s="155" t="str">
        <v>2026-05-24 22:55 PDT</v>
      </c>
      <c r="D1845" s="155" t="str">
        <v>2026-05-24</v>
      </c>
      <c r="E1845" s="155" t="str">
        <v>May</v>
      </c>
      <c r="F1845" s="154" t="str">
        <v>Accepted</v>
      </c>
      <c r="G1845" s="155" t="str">
        <v>220</v>
      </c>
      <c r="H1845" s="153" t="n">
        <v>220</v>
      </c>
      <c r="I1845" s="155" t="str">
        <v>SW</v>
      </c>
      <c r="J1845" s="153" t="n">
        <v>40</v>
      </c>
      <c r="K1845" s="155" t="str">
        <v>NE</v>
      </c>
      <c r="L1845" s="153" t="n">
        <v>10</v>
      </c>
      <c r="M1845" s="153" t="n">
        <f>IF(F1845="Accepted",L1845*1.150779448,"")</f>
        <v>11.50779448</v>
      </c>
      <c r="N1845" s="163"/>
      <c r="O1845" s="163"/>
      <c r="P1845" s="163" t="str">
        <f>IF(F1845&lt;&gt;"Accepted","",IF(AND(N1845="",O1845=""),"",MAX(N1845,O1845)*1.150779448))</f>
      </c>
      <c r="Q1845" s="175" t="str">
        <v>KEDW 250555Z AUTO 22010KT 10SM CLR 19/04 A2990 RMK AO2 SLP103 T01940043 10301 20194 51010 $</v>
      </c>
    </row>
    <row r="1846" hidden="0">
      <c r="A1846" s="150" t="str">
        <v>2026-05-25 06:00 UTC</v>
      </c>
      <c r="B1846" s="155" t="str">
        <v>2026-05-25 06:55 UTC</v>
      </c>
      <c r="C1846" s="155" t="str">
        <v>2026-05-24 23:55 PDT</v>
      </c>
      <c r="D1846" s="155" t="str">
        <v>2026-05-24</v>
      </c>
      <c r="E1846" s="155" t="str">
        <v>May</v>
      </c>
      <c r="F1846" s="154" t="str">
        <v>Accepted</v>
      </c>
      <c r="G1846" s="155" t="str">
        <v>210</v>
      </c>
      <c r="H1846" s="153" t="n">
        <v>210</v>
      </c>
      <c r="I1846" s="155" t="str">
        <v>SW</v>
      </c>
      <c r="J1846" s="153" t="n">
        <v>30</v>
      </c>
      <c r="K1846" s="155" t="str">
        <v>NE</v>
      </c>
      <c r="L1846" s="153" t="n">
        <v>11</v>
      </c>
      <c r="M1846" s="153" t="n">
        <f>IF(F1846="Accepted",L1846*1.150779448,"")</f>
        <v>12.658573928</v>
      </c>
      <c r="N1846" s="163"/>
      <c r="O1846" s="163"/>
      <c r="P1846" s="163" t="str">
        <f>IF(F1846&lt;&gt;"Accepted","",IF(AND(N1846="",O1846=""),"",MAX(N1846,O1846)*1.150779448))</f>
      </c>
      <c r="Q1846" s="175" t="str">
        <v>KEDW 250655Z AUTO 21011KT 10SM CLR 19/05 A2990 RMK AO2 SLP102 T01900051 $</v>
      </c>
    </row>
    <row r="1847" hidden="0">
      <c r="A1847" s="150" t="str">
        <v>2026-05-25 07:00 UTC</v>
      </c>
      <c r="B1847" s="155" t="str">
        <v>2026-05-25 07:55 UTC</v>
      </c>
      <c r="C1847" s="155" t="str">
        <v>2026-05-25 00:55 PDT</v>
      </c>
      <c r="D1847" s="155" t="str">
        <v>2026-05-25</v>
      </c>
      <c r="E1847" s="155" t="str">
        <v>May</v>
      </c>
      <c r="F1847" s="154" t="str">
        <v>Accepted</v>
      </c>
      <c r="G1847" s="155" t="str">
        <v>210</v>
      </c>
      <c r="H1847" s="153" t="n">
        <v>210</v>
      </c>
      <c r="I1847" s="155" t="str">
        <v>SW</v>
      </c>
      <c r="J1847" s="153" t="n">
        <v>30</v>
      </c>
      <c r="K1847" s="155" t="str">
        <v>NE</v>
      </c>
      <c r="L1847" s="153" t="n">
        <v>12</v>
      </c>
      <c r="M1847" s="153" t="n">
        <f>IF(F1847="Accepted",L1847*1.150779448,"")</f>
        <v>13.809353376</v>
      </c>
      <c r="N1847" s="163"/>
      <c r="O1847" s="163"/>
      <c r="P1847" s="163" t="str">
        <f>IF(F1847&lt;&gt;"Accepted","",IF(AND(N1847="",O1847=""),"",MAX(N1847,O1847)*1.150779448))</f>
      </c>
      <c r="Q1847" s="175" t="str">
        <v>KEDW 250755Z AUTO 21012KT 10SM CLR 18/05 A2989 RMK AO2 SLP100 T01800049 403310180 $</v>
      </c>
    </row>
    <row r="1848" hidden="0">
      <c r="A1848" s="150" t="str">
        <v>2026-05-25 08:00 UTC</v>
      </c>
      <c r="B1848" s="155" t="str">
        <v>2026-05-25 08:55 UTC</v>
      </c>
      <c r="C1848" s="155" t="str">
        <v>2026-05-25 01:55 PDT</v>
      </c>
      <c r="D1848" s="155" t="str">
        <v>2026-05-25</v>
      </c>
      <c r="E1848" s="155" t="str">
        <v>May</v>
      </c>
      <c r="F1848" s="154" t="str">
        <v>Accepted</v>
      </c>
      <c r="G1848" s="155" t="str">
        <v>220</v>
      </c>
      <c r="H1848" s="153" t="n">
        <v>220</v>
      </c>
      <c r="I1848" s="155" t="str">
        <v>SW</v>
      </c>
      <c r="J1848" s="153" t="n">
        <v>40</v>
      </c>
      <c r="K1848" s="155" t="str">
        <v>NE</v>
      </c>
      <c r="L1848" s="153" t="n">
        <v>13</v>
      </c>
      <c r="M1848" s="153" t="n">
        <f>IF(F1848="Accepted",L1848*1.150779448,"")</f>
        <v>14.960132824</v>
      </c>
      <c r="N1848" s="163"/>
      <c r="O1848" s="163"/>
      <c r="P1848" s="163" t="str">
        <f>IF(F1848&lt;&gt;"Accepted","",IF(AND(N1848="",O1848=""),"",MAX(N1848,O1848)*1.150779448))</f>
      </c>
      <c r="Q1848" s="175" t="str">
        <v>KEDW 250855Z AUTO 22013KT 10SM CLR 17/06 A2988 RMK AO2 SLP096 T01690055 57005 $</v>
      </c>
    </row>
    <row r="1849" hidden="0">
      <c r="A1849" s="150" t="str">
        <v>2026-05-25 10:00 UTC</v>
      </c>
      <c r="B1849" s="155" t="str">
        <v>2026-05-25 10:55 UTC</v>
      </c>
      <c r="C1849" s="155" t="str">
        <v>2026-05-25 03:55 PDT</v>
      </c>
      <c r="D1849" s="155" t="str">
        <v>2026-05-25</v>
      </c>
      <c r="E1849" s="155" t="str">
        <v>May</v>
      </c>
      <c r="F1849" s="154" t="str">
        <v>Accepted</v>
      </c>
      <c r="G1849" s="155" t="str">
        <v>210</v>
      </c>
      <c r="H1849" s="153" t="n">
        <v>210</v>
      </c>
      <c r="I1849" s="155" t="str">
        <v>SW</v>
      </c>
      <c r="J1849" s="153" t="n">
        <v>30</v>
      </c>
      <c r="K1849" s="155" t="str">
        <v>NE</v>
      </c>
      <c r="L1849" s="153" t="n">
        <v>10</v>
      </c>
      <c r="M1849" s="153" t="n">
        <f>IF(F1849="Accepted",L1849*1.150779448,"")</f>
        <v>11.50779448</v>
      </c>
      <c r="N1849" s="163"/>
      <c r="O1849" s="163"/>
      <c r="P1849" s="163" t="str">
        <f>IF(F1849&lt;&gt;"Accepted","",IF(AND(N1849="",O1849=""),"",MAX(N1849,O1849)*1.150779448))</f>
      </c>
      <c r="Q1849" s="175" t="str">
        <v>KEDW 251055Z AUTO 21010KT 10SM CLR 15/06 A2987 RMK AO2 SLP093 T01540064 $</v>
      </c>
    </row>
    <row r="1850" hidden="0">
      <c r="A1850" s="150" t="str">
        <v>2026-05-25 11:00 UTC</v>
      </c>
      <c r="B1850" s="155" t="str">
        <v>2026-05-25 11:55 UTC</v>
      </c>
      <c r="C1850" s="155" t="str">
        <v>2026-05-25 04:55 PDT</v>
      </c>
      <c r="D1850" s="155" t="str">
        <v>2026-05-25</v>
      </c>
      <c r="E1850" s="155" t="str">
        <v>May</v>
      </c>
      <c r="F1850" s="154" t="str">
        <v>Accepted</v>
      </c>
      <c r="G1850" s="155" t="str">
        <v>210</v>
      </c>
      <c r="H1850" s="153" t="n">
        <v>210</v>
      </c>
      <c r="I1850" s="155" t="str">
        <v>SW</v>
      </c>
      <c r="J1850" s="153" t="n">
        <v>30</v>
      </c>
      <c r="K1850" s="155" t="str">
        <v>NE</v>
      </c>
      <c r="L1850" s="153" t="n">
        <v>10</v>
      </c>
      <c r="M1850" s="153" t="n">
        <f>IF(F1850="Accepted",L1850*1.150779448,"")</f>
        <v>11.50779448</v>
      </c>
      <c r="N1850" s="163"/>
      <c r="O1850" s="163"/>
      <c r="P1850" s="163" t="str">
        <f>IF(F1850&lt;&gt;"Accepted","",IF(AND(N1850="",O1850=""),"",MAX(N1850,O1850)*1.150779448))</f>
      </c>
      <c r="Q1850" s="175" t="str">
        <v>KEDW 251155Z AUTO 21010KT 10SM CLR 15/06 A2987 RMK AO2 SLP094 T01470060 10193 20147 57004 $</v>
      </c>
    </row>
    <row r="1851" hidden="0">
      <c r="A1851" s="150" t="str">
        <v>2026-05-25 12:00 UTC</v>
      </c>
      <c r="B1851" s="155" t="str">
        <v>2026-05-25 12:55 UTC</v>
      </c>
      <c r="C1851" s="155" t="str">
        <v>2026-05-25 05:55 PDT</v>
      </c>
      <c r="D1851" s="155" t="str">
        <v>2026-05-25</v>
      </c>
      <c r="E1851" s="155" t="str">
        <v>May</v>
      </c>
      <c r="F1851" s="154" t="str">
        <v>Accepted</v>
      </c>
      <c r="G1851" s="155" t="str">
        <v>210</v>
      </c>
      <c r="H1851" s="153" t="n">
        <v>210</v>
      </c>
      <c r="I1851" s="155" t="str">
        <v>SW</v>
      </c>
      <c r="J1851" s="153" t="n">
        <v>30</v>
      </c>
      <c r="K1851" s="155" t="str">
        <v>NE</v>
      </c>
      <c r="L1851" s="153" t="n">
        <v>12</v>
      </c>
      <c r="M1851" s="153" t="n">
        <f>IF(F1851="Accepted",L1851*1.150779448,"")</f>
        <v>13.809353376</v>
      </c>
      <c r="N1851" s="163"/>
      <c r="O1851" s="163"/>
      <c r="P1851" s="163" t="str">
        <f>IF(F1851&lt;&gt;"Accepted","",IF(AND(N1851="",O1851=""),"",MAX(N1851,O1851)*1.150779448))</f>
      </c>
      <c r="Q1851" s="175" t="str">
        <v>KEDW 251255Z AUTO 21012KT 10SM CLR 15/05 A2988 RMK AO2 SLP099 T01460054 $</v>
      </c>
    </row>
    <row r="1852" hidden="0">
      <c r="A1852" s="150" t="str">
        <v>2026-05-25 13:00 UTC</v>
      </c>
      <c r="B1852" s="155" t="str">
        <v>2026-05-25 13:55 UTC</v>
      </c>
      <c r="C1852" s="155" t="str">
        <v>2026-05-25 06:55 PDT</v>
      </c>
      <c r="D1852" s="155" t="str">
        <v>2026-05-25</v>
      </c>
      <c r="E1852" s="155" t="str">
        <v>May</v>
      </c>
      <c r="F1852" s="154" t="str">
        <v>Accepted</v>
      </c>
      <c r="G1852" s="155" t="str">
        <v>220</v>
      </c>
      <c r="H1852" s="153" t="n">
        <v>220</v>
      </c>
      <c r="I1852" s="155" t="str">
        <v>SW</v>
      </c>
      <c r="J1852" s="153" t="n">
        <v>40</v>
      </c>
      <c r="K1852" s="155" t="str">
        <v>NE</v>
      </c>
      <c r="L1852" s="153" t="n">
        <v>13</v>
      </c>
      <c r="M1852" s="153" t="n">
        <f>IF(F1852="Accepted",L1852*1.150779448,"")</f>
        <v>14.960132824</v>
      </c>
      <c r="N1852" s="163"/>
      <c r="O1852" s="163"/>
      <c r="P1852" s="163" t="str">
        <f>IF(F1852&lt;&gt;"Accepted","",IF(AND(N1852="",O1852=""),"",MAX(N1852,O1852)*1.150779448))</f>
      </c>
      <c r="Q1852" s="175" t="str">
        <v>KEDW 251355Z AUTO 22013KT 10SM CLR 16/05 A2989 RMK AO2 SLP102 T01580051 $</v>
      </c>
    </row>
    <row r="1853" hidden="0">
      <c r="A1853" s="150" t="str">
        <v>2026-05-25 14:00 UTC</v>
      </c>
      <c r="B1853" s="155" t="str">
        <v>2026-05-25 14:55 UTC</v>
      </c>
      <c r="C1853" s="155" t="str">
        <v>2026-05-25 07:55 PDT</v>
      </c>
      <c r="D1853" s="155" t="str">
        <v>2026-05-25</v>
      </c>
      <c r="E1853" s="155" t="str">
        <v>May</v>
      </c>
      <c r="F1853" s="154" t="str">
        <v>Accepted</v>
      </c>
      <c r="G1853" s="155" t="str">
        <v>210</v>
      </c>
      <c r="H1853" s="153" t="n">
        <v>210</v>
      </c>
      <c r="I1853" s="155" t="str">
        <v>SW</v>
      </c>
      <c r="J1853" s="153" t="n">
        <v>30</v>
      </c>
      <c r="K1853" s="155" t="str">
        <v>NE</v>
      </c>
      <c r="L1853" s="153" t="n">
        <v>12</v>
      </c>
      <c r="M1853" s="153" t="n">
        <f>IF(F1853="Accepted",L1853*1.150779448,"")</f>
        <v>13.809353376</v>
      </c>
      <c r="N1853" s="163"/>
      <c r="O1853" s="163"/>
      <c r="P1853" s="163" t="str">
        <f>IF(F1853&lt;&gt;"Accepted","",IF(AND(N1853="",O1853=""),"",MAX(N1853,O1853)*1.150779448))</f>
      </c>
      <c r="Q1853" s="175" t="str">
        <v>KEDW 251455Z AUTO 21012KT 10SM CLR 19/03 A2989 RMK AO2 SLP102 T01930034 51005 $</v>
      </c>
    </row>
    <row r="1854" hidden="0">
      <c r="A1854" s="150" t="str">
        <v>2026-05-25 15:00 UTC</v>
      </c>
      <c r="B1854" s="155" t="str">
        <v>2026-05-25 15:55 UTC</v>
      </c>
      <c r="C1854" s="155" t="str">
        <v>2026-05-25 08:55 PDT</v>
      </c>
      <c r="D1854" s="155" t="str">
        <v>2026-05-25</v>
      </c>
      <c r="E1854" s="155" t="str">
        <v>May</v>
      </c>
      <c r="F1854" s="154" t="str">
        <v>Accepted</v>
      </c>
      <c r="G1854" s="155" t="str">
        <v>220</v>
      </c>
      <c r="H1854" s="153" t="n">
        <v>220</v>
      </c>
      <c r="I1854" s="155" t="str">
        <v>SW</v>
      </c>
      <c r="J1854" s="153" t="n">
        <v>40</v>
      </c>
      <c r="K1854" s="155" t="str">
        <v>NE</v>
      </c>
      <c r="L1854" s="153" t="n">
        <v>12</v>
      </c>
      <c r="M1854" s="153" t="n">
        <f>IF(F1854="Accepted",L1854*1.150779448,"")</f>
        <v>13.809353376</v>
      </c>
      <c r="N1854" s="163"/>
      <c r="O1854" s="163"/>
      <c r="P1854" s="163" t="str">
        <f>IF(F1854&lt;&gt;"Accepted","",IF(AND(N1854="",O1854=""),"",MAX(N1854,O1854)*1.150779448))</f>
      </c>
      <c r="Q1854" s="175" t="str">
        <v>KEDW 251555Z AUTO 22012KT 10SM CLR 23/05 A2989 RMK AO2 SLP101 T02280048 $</v>
      </c>
    </row>
    <row r="1855" hidden="0">
      <c r="A1855" s="150" t="str">
        <v>2026-05-25 16:00 UTC</v>
      </c>
      <c r="B1855" s="155" t="str">
        <v>2026-05-25 16:55 UTC</v>
      </c>
      <c r="C1855" s="155" t="str">
        <v>2026-05-25 09:55 PDT</v>
      </c>
      <c r="D1855" s="155" t="str">
        <v>2026-05-25</v>
      </c>
      <c r="E1855" s="155" t="str">
        <v>May</v>
      </c>
      <c r="F1855" s="154" t="str">
        <v>Accepted</v>
      </c>
      <c r="G1855" s="155" t="str">
        <v>220</v>
      </c>
      <c r="H1855" s="153" t="n">
        <v>220</v>
      </c>
      <c r="I1855" s="155" t="str">
        <v>SW</v>
      </c>
      <c r="J1855" s="153" t="n">
        <v>40</v>
      </c>
      <c r="K1855" s="155" t="str">
        <v>NE</v>
      </c>
      <c r="L1855" s="153" t="n">
        <v>12</v>
      </c>
      <c r="M1855" s="153" t="n">
        <f>IF(F1855="Accepted",L1855*1.150779448,"")</f>
        <v>13.809353376</v>
      </c>
      <c r="N1855" s="153" t="n">
        <v>16</v>
      </c>
      <c r="O1855" s="163"/>
      <c r="P1855" s="153" t="n">
        <f>IF(F1855&lt;&gt;"Accepted","",IF(AND(N1855="",O1855=""),"",MAX(N1855,O1855)*1.150779448))</f>
        <v>18.412471168</v>
      </c>
      <c r="Q1855" s="175" t="str">
        <v>KEDW 251655Z AUTO 22012G16KT 10SM CLR 26/05 A2988 RMK AO2 SLP098 T02570047 $</v>
      </c>
    </row>
    <row r="1856" hidden="0">
      <c r="A1856" s="150" t="str">
        <v>2026-05-25 17:00 UTC</v>
      </c>
      <c r="B1856" s="155" t="str">
        <v>2026-05-25 17:55 UTC</v>
      </c>
      <c r="C1856" s="155" t="str">
        <v>2026-05-25 10:55 PDT</v>
      </c>
      <c r="D1856" s="155" t="str">
        <v>2026-05-25</v>
      </c>
      <c r="E1856" s="155" t="str">
        <v>May</v>
      </c>
      <c r="F1856" s="154" t="str">
        <v>Accepted</v>
      </c>
      <c r="G1856" s="155" t="str">
        <v>260</v>
      </c>
      <c r="H1856" s="153" t="n">
        <v>260</v>
      </c>
      <c r="I1856" s="155" t="str">
        <v>W</v>
      </c>
      <c r="J1856" s="153" t="n">
        <v>80</v>
      </c>
      <c r="K1856" s="155" t="str">
        <v>E</v>
      </c>
      <c r="L1856" s="153" t="n">
        <v>7</v>
      </c>
      <c r="M1856" s="153" t="n">
        <f>IF(F1856="Accepted",L1856*1.150779448,"")</f>
        <v>8.055456136</v>
      </c>
      <c r="N1856" s="163"/>
      <c r="O1856" s="163"/>
      <c r="P1856" s="163" t="str">
        <f>IF(F1856&lt;&gt;"Accepted","",IF(AND(N1856="",O1856=""),"",MAX(N1856,O1856)*1.150779448))</f>
      </c>
      <c r="Q1856" s="175" t="str">
        <v>KEDW 251755Z AUTO 26007KT 10SM CLR 27/04 A2987 RMK AO2 SLP094 T02720036 10274 20143 58005 $</v>
      </c>
    </row>
    <row r="1857" hidden="0">
      <c r="A1857" s="150" t="str">
        <v>2026-05-25 18:00 UTC</v>
      </c>
      <c r="B1857" s="155" t="str">
        <v>2026-05-25 18:55 UTC</v>
      </c>
      <c r="C1857" s="155" t="str">
        <v>2026-05-25 11:55 PDT</v>
      </c>
      <c r="D1857" s="155" t="str">
        <v>2026-05-25</v>
      </c>
      <c r="E1857" s="155" t="str">
        <v>May</v>
      </c>
      <c r="F1857" s="154" t="str">
        <v>Accepted</v>
      </c>
      <c r="G1857" s="155" t="str">
        <v>240</v>
      </c>
      <c r="H1857" s="153" t="n">
        <v>240</v>
      </c>
      <c r="I1857" s="155" t="str">
        <v>SW</v>
      </c>
      <c r="J1857" s="153" t="n">
        <v>60</v>
      </c>
      <c r="K1857" s="155" t="str">
        <v>NE</v>
      </c>
      <c r="L1857" s="153" t="n">
        <v>10</v>
      </c>
      <c r="M1857" s="153" t="n">
        <f>IF(F1857="Accepted",L1857*1.150779448,"")</f>
        <v>11.50779448</v>
      </c>
      <c r="N1857" s="163"/>
      <c r="O1857" s="163"/>
      <c r="P1857" s="163" t="str">
        <f>IF(F1857&lt;&gt;"Accepted","",IF(AND(N1857="",O1857=""),"",MAX(N1857,O1857)*1.150779448))</f>
      </c>
      <c r="Q1857" s="175" t="str">
        <v>KEDW 251855Z AUTO 24010KT 10SM CLR 29/02 A2986 RMK AO2 SLP090 T02890022 $</v>
      </c>
    </row>
    <row r="1858" hidden="0">
      <c r="A1858" s="150" t="str">
        <v>2026-05-25 19:00 UTC</v>
      </c>
      <c r="B1858" s="155" t="str">
        <v>2026-05-25 19:55 UTC</v>
      </c>
      <c r="C1858" s="155" t="str">
        <v>2026-05-25 12:55 PDT</v>
      </c>
      <c r="D1858" s="155" t="str">
        <v>2026-05-25</v>
      </c>
      <c r="E1858" s="155" t="str">
        <v>May</v>
      </c>
      <c r="F1858" s="154" t="str">
        <v>Accepted</v>
      </c>
      <c r="G1858" s="155" t="str">
        <v>220</v>
      </c>
      <c r="H1858" s="153" t="n">
        <v>220</v>
      </c>
      <c r="I1858" s="155" t="str">
        <v>SW</v>
      </c>
      <c r="J1858" s="153" t="n">
        <v>40</v>
      </c>
      <c r="K1858" s="155" t="str">
        <v>NE</v>
      </c>
      <c r="L1858" s="153" t="n">
        <v>8</v>
      </c>
      <c r="M1858" s="153" t="n">
        <f>IF(F1858="Accepted",L1858*1.150779448,"")</f>
        <v>9.206235584</v>
      </c>
      <c r="N1858" s="163"/>
      <c r="O1858" s="163"/>
      <c r="P1858" s="163" t="str">
        <f>IF(F1858&lt;&gt;"Accepted","",IF(AND(N1858="",O1858=""),"",MAX(N1858,O1858)*1.150779448))</f>
      </c>
      <c r="Q1858" s="175" t="str">
        <v>KEDW 251955Z AUTO 22008KT 10SM CLR 30/01 A2984 RMK AO2 SLP083 T02960011 $</v>
      </c>
    </row>
    <row r="1859" hidden="0">
      <c r="A1859" s="150" t="str">
        <v>2026-05-25 20:00 UTC</v>
      </c>
      <c r="B1859" s="155" t="str">
        <v>2026-05-25 20:55 UTC</v>
      </c>
      <c r="C1859" s="155" t="str">
        <v>2026-05-25 13:55 PDT</v>
      </c>
      <c r="D1859" s="155" t="str">
        <v>2026-05-25</v>
      </c>
      <c r="E1859" s="155" t="str">
        <v>May</v>
      </c>
      <c r="F1859" s="154" t="str">
        <v>Accepted</v>
      </c>
      <c r="G1859" s="155" t="str">
        <v>240</v>
      </c>
      <c r="H1859" s="153" t="n">
        <v>240</v>
      </c>
      <c r="I1859" s="155" t="str">
        <v>SW</v>
      </c>
      <c r="J1859" s="153" t="n">
        <v>60</v>
      </c>
      <c r="K1859" s="155" t="str">
        <v>NE</v>
      </c>
      <c r="L1859" s="153" t="n">
        <v>14</v>
      </c>
      <c r="M1859" s="153" t="n">
        <f>IF(F1859="Accepted",L1859*1.150779448,"")</f>
        <v>16.110912272</v>
      </c>
      <c r="N1859" s="153" t="n">
        <v>20</v>
      </c>
      <c r="O1859" s="163"/>
      <c r="P1859" s="153" t="n">
        <f>IF(F1859&lt;&gt;"Accepted","",IF(AND(N1859="",O1859=""),"",MAX(N1859,O1859)*1.150779448))</f>
        <v>23.01558896</v>
      </c>
      <c r="Q1859" s="175" t="str">
        <v>KEDW 252055Z AUTO 24014G20KT 10SM CLR 31/01 A2981 RMK AO2 SLP072 T03080012 57020 $</v>
      </c>
    </row>
    <row r="1860" hidden="0">
      <c r="A1860" s="150" t="str">
        <v>2026-05-25 21:00 UTC</v>
      </c>
      <c r="B1860" s="155" t="str">
        <v>2026-05-25 21:55 UTC</v>
      </c>
      <c r="C1860" s="155" t="str">
        <v>2026-05-25 14:55 PDT</v>
      </c>
      <c r="D1860" s="155" t="str">
        <v>2026-05-25</v>
      </c>
      <c r="E1860" s="155" t="str">
        <v>May</v>
      </c>
      <c r="F1860" s="154" t="str">
        <v>Accepted</v>
      </c>
      <c r="G1860" s="155" t="str">
        <v>230</v>
      </c>
      <c r="H1860" s="153" t="n">
        <v>230</v>
      </c>
      <c r="I1860" s="155" t="str">
        <v>SW</v>
      </c>
      <c r="J1860" s="153" t="n">
        <v>50</v>
      </c>
      <c r="K1860" s="155" t="str">
        <v>NE</v>
      </c>
      <c r="L1860" s="153" t="n">
        <v>14</v>
      </c>
      <c r="M1860" s="153" t="n">
        <f>IF(F1860="Accepted",L1860*1.150779448,"")</f>
        <v>16.110912272</v>
      </c>
      <c r="N1860" s="153" t="n">
        <v>23</v>
      </c>
      <c r="O1860" s="163"/>
      <c r="P1860" s="153" t="n">
        <f>IF(F1860&lt;&gt;"Accepted","",IF(AND(N1860="",O1860=""),"",MAX(N1860,O1860)*1.150779448))</f>
        <v>26.467927304</v>
      </c>
      <c r="Q1860" s="175" t="str">
        <v>KEDW 252155Z AUTO 23014G23KT 10SM CLR 31/00 A2979 RMK AO2 SLP066 T03110004 $</v>
      </c>
    </row>
    <row r="1861" hidden="0">
      <c r="A1861" s="150" t="str">
        <v>2026-05-25 22:00 UTC</v>
      </c>
      <c r="B1861" s="155" t="str">
        <v>2026-05-25 22:55 UTC</v>
      </c>
      <c r="C1861" s="155" t="str">
        <v>2026-05-25 15:55 PDT</v>
      </c>
      <c r="D1861" s="155" t="str">
        <v>2026-05-25</v>
      </c>
      <c r="E1861" s="155" t="str">
        <v>May</v>
      </c>
      <c r="F1861" s="154" t="str">
        <v>Accepted</v>
      </c>
      <c r="G1861" s="155" t="str">
        <v>240</v>
      </c>
      <c r="H1861" s="153" t="n">
        <v>240</v>
      </c>
      <c r="I1861" s="155" t="str">
        <v>SW</v>
      </c>
      <c r="J1861" s="153" t="n">
        <v>60</v>
      </c>
      <c r="K1861" s="155" t="str">
        <v>NE</v>
      </c>
      <c r="L1861" s="153" t="n">
        <v>20</v>
      </c>
      <c r="M1861" s="153" t="n">
        <f>IF(F1861="Accepted",L1861*1.150779448,"")</f>
        <v>23.01558896</v>
      </c>
      <c r="N1861" s="153" t="n">
        <v>24</v>
      </c>
      <c r="O1861" s="153" t="n">
        <v>26</v>
      </c>
      <c r="P1861" s="153" t="n">
        <f>IF(F1861&lt;&gt;"Accepted","",IF(AND(N1861="",O1861=""),"",MAX(N1861,O1861)*1.150779448))</f>
        <v>29.920265648</v>
      </c>
      <c r="Q1861" s="175" t="str">
        <v>KEDW 252255Z AUTO 24020G24KT 10SM CLR 31/M02 A2977 RMK AO2 PK WND 23026/43 SLP060 T03111017 $</v>
      </c>
    </row>
    <row r="1862" hidden="0">
      <c r="A1862" s="150" t="str">
        <v>2026-05-25 23:00 UTC</v>
      </c>
      <c r="B1862" s="155" t="str">
        <v>2026-05-25 23:55 UTC</v>
      </c>
      <c r="C1862" s="155" t="str">
        <v>2026-05-25 16:55 PDT</v>
      </c>
      <c r="D1862" s="155" t="str">
        <v>2026-05-25</v>
      </c>
      <c r="E1862" s="155" t="str">
        <v>May</v>
      </c>
      <c r="F1862" s="154" t="str">
        <v>Accepted</v>
      </c>
      <c r="G1862" s="155" t="str">
        <v>240</v>
      </c>
      <c r="H1862" s="153" t="n">
        <v>240</v>
      </c>
      <c r="I1862" s="155" t="str">
        <v>SW</v>
      </c>
      <c r="J1862" s="153" t="n">
        <v>60</v>
      </c>
      <c r="K1862" s="155" t="str">
        <v>NE</v>
      </c>
      <c r="L1862" s="153" t="n">
        <v>20</v>
      </c>
      <c r="M1862" s="153" t="n">
        <f>IF(F1862="Accepted",L1862*1.150779448,"")</f>
        <v>23.01558896</v>
      </c>
      <c r="N1862" s="153" t="n">
        <v>25</v>
      </c>
      <c r="O1862" s="153" t="n">
        <v>30</v>
      </c>
      <c r="P1862" s="153" t="n">
        <f>IF(F1862&lt;&gt;"Accepted","",IF(AND(N1862="",O1862=""),"",MAX(N1862,O1862)*1.150779448))</f>
        <v>34.523383439999996</v>
      </c>
      <c r="Q1862" s="175" t="str">
        <v>KEDW 252355Z AUTO 24020G25KT 10SM CLR 29/03 A2976 RMK AO2 PK WND 24030/47 SLP058 T02930033 10318 20273 57016 $</v>
      </c>
    </row>
    <row r="1863" hidden="0">
      <c r="A1863" s="150" t="str">
        <v>2026-05-26 00:00 UTC</v>
      </c>
      <c r="B1863" s="155" t="str">
        <v>2026-05-26 00:55 UTC</v>
      </c>
      <c r="C1863" s="155" t="str">
        <v>2026-05-25 17:55 PDT</v>
      </c>
      <c r="D1863" s="155" t="str">
        <v>2026-05-25</v>
      </c>
      <c r="E1863" s="155" t="str">
        <v>May</v>
      </c>
      <c r="F1863" s="154" t="str">
        <v>Accepted</v>
      </c>
      <c r="G1863" s="155" t="str">
        <v>240</v>
      </c>
      <c r="H1863" s="153" t="n">
        <v>240</v>
      </c>
      <c r="I1863" s="155" t="str">
        <v>SW</v>
      </c>
      <c r="J1863" s="153" t="n">
        <v>60</v>
      </c>
      <c r="K1863" s="155" t="str">
        <v>NE</v>
      </c>
      <c r="L1863" s="153" t="n">
        <v>23</v>
      </c>
      <c r="M1863" s="153" t="n">
        <f>IF(F1863="Accepted",L1863*1.150779448,"")</f>
        <v>26.467927304</v>
      </c>
      <c r="N1863" s="153" t="n">
        <v>29</v>
      </c>
      <c r="O1863" s="153" t="n">
        <v>31</v>
      </c>
      <c r="P1863" s="153" t="n">
        <f>IF(F1863&lt;&gt;"Accepted","",IF(AND(N1863="",O1863=""),"",MAX(N1863,O1863)*1.150779448))</f>
        <v>35.674162888</v>
      </c>
      <c r="Q1863" s="175" t="str">
        <v>KEDW 260055Z AUTO 24023G29KT 10SM CLR 28/04 A2976 RMK AO2 PK WND 23031/28 SLP059 T02750039 $</v>
      </c>
    </row>
    <row r="1864" hidden="0">
      <c r="A1864" s="150" t="str">
        <v>2026-05-26 01:00 UTC</v>
      </c>
      <c r="B1864" s="155" t="str">
        <v>2026-05-26 01:55 UTC</v>
      </c>
      <c r="C1864" s="155" t="str">
        <v>2026-05-25 18:55 PDT</v>
      </c>
      <c r="D1864" s="155" t="str">
        <v>2026-05-25</v>
      </c>
      <c r="E1864" s="155" t="str">
        <v>May</v>
      </c>
      <c r="F1864" s="154" t="str">
        <v>Accepted</v>
      </c>
      <c r="G1864" s="155" t="str">
        <v>240</v>
      </c>
      <c r="H1864" s="153" t="n">
        <v>240</v>
      </c>
      <c r="I1864" s="155" t="str">
        <v>SW</v>
      </c>
      <c r="J1864" s="153" t="n">
        <v>60</v>
      </c>
      <c r="K1864" s="155" t="str">
        <v>NE</v>
      </c>
      <c r="L1864" s="153" t="n">
        <v>23</v>
      </c>
      <c r="M1864" s="153" t="n">
        <f>IF(F1864="Accepted",L1864*1.150779448,"")</f>
        <v>26.467927304</v>
      </c>
      <c r="N1864" s="153" t="n">
        <v>27</v>
      </c>
      <c r="O1864" s="153" t="n">
        <v>30</v>
      </c>
      <c r="P1864" s="153" t="n">
        <f>IF(F1864&lt;&gt;"Accepted","",IF(AND(N1864="",O1864=""),"",MAX(N1864,O1864)*1.150779448))</f>
        <v>34.523383439999996</v>
      </c>
      <c r="Q1864" s="175" t="str">
        <v>KEDW 260155Z AUTO 24023G27KT 10SM CLR 25/07 A2976 RMK AO2 PK WND 23030/38 SLP060 T02450072 $</v>
      </c>
    </row>
    <row r="1865" hidden="0">
      <c r="A1865" s="150" t="str">
        <v>2026-05-26 02:00 UTC</v>
      </c>
      <c r="B1865" s="155" t="str">
        <v>2026-05-26 02:55 UTC</v>
      </c>
      <c r="C1865" s="155" t="str">
        <v>2026-05-25 19:55 PDT</v>
      </c>
      <c r="D1865" s="155" t="str">
        <v>2026-05-25</v>
      </c>
      <c r="E1865" s="155" t="str">
        <v>May</v>
      </c>
      <c r="F1865" s="154" t="str">
        <v>Accepted</v>
      </c>
      <c r="G1865" s="155" t="str">
        <v>230</v>
      </c>
      <c r="H1865" s="153" t="n">
        <v>230</v>
      </c>
      <c r="I1865" s="155" t="str">
        <v>SW</v>
      </c>
      <c r="J1865" s="153" t="n">
        <v>50</v>
      </c>
      <c r="K1865" s="155" t="str">
        <v>NE</v>
      </c>
      <c r="L1865" s="153" t="n">
        <v>22</v>
      </c>
      <c r="M1865" s="153" t="n">
        <f>IF(F1865="Accepted",L1865*1.150779448,"")</f>
        <v>25.317147856</v>
      </c>
      <c r="N1865" s="153" t="n">
        <v>27</v>
      </c>
      <c r="O1865" s="153" t="n">
        <v>29</v>
      </c>
      <c r="P1865" s="153" t="n">
        <f>IF(F1865&lt;&gt;"Accepted","",IF(AND(N1865="",O1865=""),"",MAX(N1865,O1865)*1.150779448))</f>
        <v>33.372603992</v>
      </c>
      <c r="Q1865" s="175" t="str">
        <v>KEDW 260255Z AUTO 23022G27KT 10SM CLR 22/08 A2977 RMK AO2 PK WND 24029/0158 SLP062 T02150077 53005 $</v>
      </c>
    </row>
    <row r="1866" hidden="0">
      <c r="A1866" s="150" t="str">
        <v>2026-05-26 03:00 UTC</v>
      </c>
      <c r="B1866" s="155" t="str">
        <v>2026-05-26 03:55 UTC</v>
      </c>
      <c r="C1866" s="155" t="str">
        <v>2026-05-25 20:55 PDT</v>
      </c>
      <c r="D1866" s="155" t="str">
        <v>2026-05-25</v>
      </c>
      <c r="E1866" s="155" t="str">
        <v>May</v>
      </c>
      <c r="F1866" s="154" t="str">
        <v>Accepted</v>
      </c>
      <c r="G1866" s="155" t="str">
        <v>230</v>
      </c>
      <c r="H1866" s="153" t="n">
        <v>230</v>
      </c>
      <c r="I1866" s="155" t="str">
        <v>SW</v>
      </c>
      <c r="J1866" s="153" t="n">
        <v>50</v>
      </c>
      <c r="K1866" s="155" t="str">
        <v>NE</v>
      </c>
      <c r="L1866" s="153" t="n">
        <v>14</v>
      </c>
      <c r="M1866" s="153" t="n">
        <f>IF(F1866="Accepted",L1866*1.150779448,"")</f>
        <v>16.110912272</v>
      </c>
      <c r="N1866" s="163"/>
      <c r="O1866" s="153" t="n">
        <v>27</v>
      </c>
      <c r="P1866" s="153" t="n">
        <f>IF(F1866&lt;&gt;"Accepted","",IF(AND(N1866="",O1866=""),"",MAX(N1866,O1866)*1.150779448))</f>
        <v>31.071045096</v>
      </c>
      <c r="Q1866" s="175" t="str">
        <v>KEDW 260355Z AUTO 23014KT 10SM CLR 20/07 A2979 RMK AO2 PK WND 23027/0259 SLP069 T02010071 $</v>
      </c>
    </row>
    <row r="1867" hidden="0">
      <c r="A1867" s="150" t="str">
        <v>2026-05-26 04:00 UTC</v>
      </c>
      <c r="B1867" s="155" t="str">
        <v>2026-05-26 04:55 UTC</v>
      </c>
      <c r="C1867" s="155" t="str">
        <v>2026-05-25 21:55 PDT</v>
      </c>
      <c r="D1867" s="155" t="str">
        <v>2026-05-25</v>
      </c>
      <c r="E1867" s="155" t="str">
        <v>May</v>
      </c>
      <c r="F1867" s="154" t="str">
        <v>Accepted</v>
      </c>
      <c r="G1867" s="155" t="str">
        <v>230</v>
      </c>
      <c r="H1867" s="153" t="n">
        <v>230</v>
      </c>
      <c r="I1867" s="155" t="str">
        <v>SW</v>
      </c>
      <c r="J1867" s="153" t="n">
        <v>50</v>
      </c>
      <c r="K1867" s="155" t="str">
        <v>NE</v>
      </c>
      <c r="L1867" s="153" t="n">
        <v>16</v>
      </c>
      <c r="M1867" s="153" t="n">
        <f>IF(F1867="Accepted",L1867*1.150779448,"")</f>
        <v>18.412471168</v>
      </c>
      <c r="N1867" s="163"/>
      <c r="O1867" s="163"/>
      <c r="P1867" s="163" t="str">
        <f>IF(F1867&lt;&gt;"Accepted","",IF(AND(N1867="",O1867=""),"",MAX(N1867,O1867)*1.150779448))</f>
      </c>
      <c r="Q1867" s="175" t="str">
        <v>KEDW 260455Z AUTO 23016KT 10SM CLR 19/06 A2981 RMK AO2 SLP075 T01890064 $</v>
      </c>
    </row>
    <row r="1868" hidden="0">
      <c r="A1868" s="150" t="str">
        <v>2026-05-26 05:00 UTC</v>
      </c>
      <c r="B1868" s="155" t="str">
        <v>2026-05-26 05:55 UTC</v>
      </c>
      <c r="C1868" s="155" t="str">
        <v>2026-05-25 22:55 PDT</v>
      </c>
      <c r="D1868" s="155" t="str">
        <v>2026-05-25</v>
      </c>
      <c r="E1868" s="155" t="str">
        <v>May</v>
      </c>
      <c r="F1868" s="154" t="str">
        <v>Accepted</v>
      </c>
      <c r="G1868" s="155" t="str">
        <v>230</v>
      </c>
      <c r="H1868" s="153" t="n">
        <v>230</v>
      </c>
      <c r="I1868" s="155" t="str">
        <v>SW</v>
      </c>
      <c r="J1868" s="153" t="n">
        <v>50</v>
      </c>
      <c r="K1868" s="155" t="str">
        <v>NE</v>
      </c>
      <c r="L1868" s="153" t="n">
        <v>15</v>
      </c>
      <c r="M1868" s="153" t="n">
        <f>IF(F1868="Accepted",L1868*1.150779448,"")</f>
        <v>17.261691719999998</v>
      </c>
      <c r="N1868" s="163"/>
      <c r="O1868" s="163"/>
      <c r="P1868" s="163" t="str">
        <f>IF(F1868&lt;&gt;"Accepted","",IF(AND(N1868="",O1868=""),"",MAX(N1868,O1868)*1.150779448))</f>
      </c>
      <c r="Q1868" s="175" t="str">
        <v>KEDW 260555Z AUTO 23015KT 10SM CLR 18/06 A2980 RMK AO2 SLP070 T01810063 10294 20181 50007 $</v>
      </c>
    </row>
    <row r="1869" hidden="0">
      <c r="A1869" s="150" t="str">
        <v>2026-05-26 06:00 UTC</v>
      </c>
      <c r="B1869" s="155" t="str">
        <v>2026-05-26 06:55 UTC</v>
      </c>
      <c r="C1869" s="155" t="str">
        <v>2026-05-25 23:55 PDT</v>
      </c>
      <c r="D1869" s="155" t="str">
        <v>2026-05-25</v>
      </c>
      <c r="E1869" s="155" t="str">
        <v>May</v>
      </c>
      <c r="F1869" s="154" t="str">
        <v>Accepted</v>
      </c>
      <c r="G1869" s="155" t="str">
        <v>210</v>
      </c>
      <c r="H1869" s="153" t="n">
        <v>210</v>
      </c>
      <c r="I1869" s="155" t="str">
        <v>SW</v>
      </c>
      <c r="J1869" s="153" t="n">
        <v>30</v>
      </c>
      <c r="K1869" s="155" t="str">
        <v>NE</v>
      </c>
      <c r="L1869" s="153" t="n">
        <v>12</v>
      </c>
      <c r="M1869" s="153" t="n">
        <f>IF(F1869="Accepted",L1869*1.150779448,"")</f>
        <v>13.809353376</v>
      </c>
      <c r="N1869" s="163"/>
      <c r="O1869" s="163"/>
      <c r="P1869" s="163" t="str">
        <f>IF(F1869&lt;&gt;"Accepted","",IF(AND(N1869="",O1869=""),"",MAX(N1869,O1869)*1.150779448))</f>
      </c>
      <c r="Q1869" s="175" t="str">
        <v>KEDW 260655Z AUTO 21012KT 10SM CLR 17/06 A2980 RMK AO2 SLP070 T01720058 $</v>
      </c>
    </row>
    <row r="1870" hidden="0">
      <c r="A1870" s="150" t="str">
        <v>2026-05-26 07:00 UTC</v>
      </c>
      <c r="B1870" s="155" t="str">
        <v>2026-05-26 07:55 UTC</v>
      </c>
      <c r="C1870" s="155" t="str">
        <v>2026-05-26 00:55 PDT</v>
      </c>
      <c r="D1870" s="155" t="str">
        <v>2026-05-26</v>
      </c>
      <c r="E1870" s="155" t="str">
        <v>May</v>
      </c>
      <c r="F1870" s="154" t="str">
        <v>Accepted</v>
      </c>
      <c r="G1870" s="155" t="str">
        <v>210</v>
      </c>
      <c r="H1870" s="153" t="n">
        <v>210</v>
      </c>
      <c r="I1870" s="155" t="str">
        <v>SW</v>
      </c>
      <c r="J1870" s="153" t="n">
        <v>30</v>
      </c>
      <c r="K1870" s="155" t="str">
        <v>NE</v>
      </c>
      <c r="L1870" s="153" t="n">
        <v>12</v>
      </c>
      <c r="M1870" s="153" t="n">
        <f>IF(F1870="Accepted",L1870*1.150779448,"")</f>
        <v>13.809353376</v>
      </c>
      <c r="N1870" s="163"/>
      <c r="O1870" s="163"/>
      <c r="P1870" s="163" t="str">
        <f>IF(F1870&lt;&gt;"Accepted","",IF(AND(N1870="",O1870=""),"",MAX(N1870,O1870)*1.150779448))</f>
      </c>
      <c r="Q1870" s="175" t="str">
        <v>KEDW 260755Z AUTO 21012KT 10SM CLR 16/06 A2979 RMK AO2 SLP067 T01590061 403180143 $</v>
      </c>
    </row>
    <row r="1871" hidden="0">
      <c r="A1871" s="150" t="str">
        <v>2026-05-26 08:00 UTC</v>
      </c>
      <c r="B1871" s="155" t="str">
        <v>2026-05-26 08:55 UTC</v>
      </c>
      <c r="C1871" s="155" t="str">
        <v>2026-05-26 01:55 PDT</v>
      </c>
      <c r="D1871" s="155" t="str">
        <v>2026-05-26</v>
      </c>
      <c r="E1871" s="155" t="str">
        <v>May</v>
      </c>
      <c r="F1871" s="154" t="str">
        <v>Accepted</v>
      </c>
      <c r="G1871" s="155" t="str">
        <v>230</v>
      </c>
      <c r="H1871" s="153" t="n">
        <v>230</v>
      </c>
      <c r="I1871" s="155" t="str">
        <v>SW</v>
      </c>
      <c r="J1871" s="153" t="n">
        <v>50</v>
      </c>
      <c r="K1871" s="155" t="str">
        <v>NE</v>
      </c>
      <c r="L1871" s="153" t="n">
        <v>17</v>
      </c>
      <c r="M1871" s="153" t="n">
        <f>IF(F1871="Accepted",L1871*1.150779448,"")</f>
        <v>19.563250616</v>
      </c>
      <c r="N1871" s="163"/>
      <c r="O1871" s="163"/>
      <c r="P1871" s="163" t="str">
        <f>IF(F1871&lt;&gt;"Accepted","",IF(AND(N1871="",O1871=""),"",MAX(N1871,O1871)*1.150779448))</f>
      </c>
      <c r="Q1871" s="175" t="str">
        <v>KEDW 260855Z AUTO 23017KT 10SM CLR 15/07 A2978 RMK AO2 SLP063 T01510074 58007 $</v>
      </c>
    </row>
    <row r="1872" hidden="0">
      <c r="A1872" s="150" t="str">
        <v>2026-05-26 09:00 UTC</v>
      </c>
      <c r="B1872" s="155" t="str">
        <v>2026-05-26 09:55 UTC</v>
      </c>
      <c r="C1872" s="155" t="str">
        <v>2026-05-26 02:55 PDT</v>
      </c>
      <c r="D1872" s="155" t="str">
        <v>2026-05-26</v>
      </c>
      <c r="E1872" s="155" t="str">
        <v>May</v>
      </c>
      <c r="F1872" s="154" t="str">
        <v>Accepted</v>
      </c>
      <c r="G1872" s="155" t="str">
        <v>230</v>
      </c>
      <c r="H1872" s="153" t="n">
        <v>230</v>
      </c>
      <c r="I1872" s="155" t="str">
        <v>SW</v>
      </c>
      <c r="J1872" s="153" t="n">
        <v>50</v>
      </c>
      <c r="K1872" s="155" t="str">
        <v>NE</v>
      </c>
      <c r="L1872" s="153" t="n">
        <v>17</v>
      </c>
      <c r="M1872" s="153" t="n">
        <f>IF(F1872="Accepted",L1872*1.150779448,"")</f>
        <v>19.563250616</v>
      </c>
      <c r="N1872" s="153" t="n">
        <v>24</v>
      </c>
      <c r="O1872" s="163"/>
      <c r="P1872" s="153" t="n">
        <f>IF(F1872&lt;&gt;"Accepted","",IF(AND(N1872="",O1872=""),"",MAX(N1872,O1872)*1.150779448))</f>
        <v>27.618706752</v>
      </c>
      <c r="Q1872" s="175" t="str">
        <v>KEDW 260955Z AUTO 23017G24KT 10SM CLR 15/07 A2977 RMK AO2 SLP060 T01450073 $</v>
      </c>
    </row>
    <row r="1873" hidden="0">
      <c r="A1873" s="150" t="str">
        <v>2026-05-26 10:00 UTC</v>
      </c>
      <c r="B1873" s="155" t="str">
        <v>2026-05-26 10:55 UTC</v>
      </c>
      <c r="C1873" s="155" t="str">
        <v>2026-05-26 03:55 PDT</v>
      </c>
      <c r="D1873" s="155" t="str">
        <v>2026-05-26</v>
      </c>
      <c r="E1873" s="155" t="str">
        <v>May</v>
      </c>
      <c r="F1873" s="154" t="str">
        <v>Accepted</v>
      </c>
      <c r="G1873" s="155" t="str">
        <v>230</v>
      </c>
      <c r="H1873" s="153" t="n">
        <v>230</v>
      </c>
      <c r="I1873" s="155" t="str">
        <v>SW</v>
      </c>
      <c r="J1873" s="153" t="n">
        <v>50</v>
      </c>
      <c r="K1873" s="155" t="str">
        <v>NE</v>
      </c>
      <c r="L1873" s="153" t="n">
        <v>18</v>
      </c>
      <c r="M1873" s="153" t="n">
        <f>IF(F1873="Accepted",L1873*1.150779448,"")</f>
        <v>20.714030064</v>
      </c>
      <c r="N1873" s="153" t="n">
        <v>23</v>
      </c>
      <c r="O1873" s="153" t="n">
        <v>26</v>
      </c>
      <c r="P1873" s="153" t="n">
        <f>IF(F1873&lt;&gt;"Accepted","",IF(AND(N1873="",O1873=""),"",MAX(N1873,O1873)*1.150779448))</f>
        <v>29.920265648</v>
      </c>
      <c r="Q1873" s="175" t="str">
        <v>KEDW 261055Z AUTO 23018G23KT 10SM CLR 14/07 A2976 RMK AO2 PK WND 23026/15 SLP056 T01370072 $</v>
      </c>
    </row>
    <row r="1874" hidden="0">
      <c r="A1874" s="150" t="str">
        <v>2026-05-26 11:00 UTC</v>
      </c>
      <c r="B1874" s="155" t="str">
        <v>2026-05-26 11:55 UTC</v>
      </c>
      <c r="C1874" s="155" t="str">
        <v>2026-05-26 04:55 PDT</v>
      </c>
      <c r="D1874" s="155" t="str">
        <v>2026-05-26</v>
      </c>
      <c r="E1874" s="155" t="str">
        <v>May</v>
      </c>
      <c r="F1874" s="154" t="str">
        <v>Accepted</v>
      </c>
      <c r="G1874" s="155" t="str">
        <v>220</v>
      </c>
      <c r="H1874" s="153" t="n">
        <v>220</v>
      </c>
      <c r="I1874" s="155" t="str">
        <v>SW</v>
      </c>
      <c r="J1874" s="153" t="n">
        <v>40</v>
      </c>
      <c r="K1874" s="155" t="str">
        <v>NE</v>
      </c>
      <c r="L1874" s="153" t="n">
        <v>19</v>
      </c>
      <c r="M1874" s="153" t="n">
        <f>IF(F1874="Accepted",L1874*1.150779448,"")</f>
        <v>21.864809512</v>
      </c>
      <c r="N1874" s="153" t="n">
        <v>24</v>
      </c>
      <c r="O1874" s="163"/>
      <c r="P1874" s="153" t="n">
        <f>IF(F1874&lt;&gt;"Accepted","",IF(AND(N1874="",O1874=""),"",MAX(N1874,O1874)*1.150779448))</f>
        <v>27.618706752</v>
      </c>
      <c r="Q1874" s="175" t="str">
        <v>KEDW 261155Z AUTO 22019G24KT 10SM CLR 13/07 A2976 RMK AO2 SLP059 T01310069 10181 20131 57006 $</v>
      </c>
    </row>
    <row r="1875" hidden="0">
      <c r="A1875" s="150" t="str">
        <v>2026-05-26 12:00 UTC</v>
      </c>
      <c r="B1875" s="155" t="str">
        <v>2026-05-26 12:55 UTC</v>
      </c>
      <c r="C1875" s="155" t="str">
        <v>2026-05-26 05:55 PDT</v>
      </c>
      <c r="D1875" s="155" t="str">
        <v>2026-05-26</v>
      </c>
      <c r="E1875" s="155" t="str">
        <v>May</v>
      </c>
      <c r="F1875" s="154" t="str">
        <v>Accepted</v>
      </c>
      <c r="G1875" s="155" t="str">
        <v>220</v>
      </c>
      <c r="H1875" s="153" t="n">
        <v>220</v>
      </c>
      <c r="I1875" s="155" t="str">
        <v>SW</v>
      </c>
      <c r="J1875" s="153" t="n">
        <v>40</v>
      </c>
      <c r="K1875" s="155" t="str">
        <v>NE</v>
      </c>
      <c r="L1875" s="153" t="n">
        <v>18</v>
      </c>
      <c r="M1875" s="153" t="n">
        <f>IF(F1875="Accepted",L1875*1.150779448,"")</f>
        <v>20.714030064</v>
      </c>
      <c r="N1875" s="153" t="n">
        <v>24</v>
      </c>
      <c r="O1875" s="153" t="n">
        <v>26</v>
      </c>
      <c r="P1875" s="153" t="n">
        <f>IF(F1875&lt;&gt;"Accepted","",IF(AND(N1875="",O1875=""),"",MAX(N1875,O1875)*1.150779448))</f>
        <v>29.920265648</v>
      </c>
      <c r="Q1875" s="175" t="str">
        <v>KEDW 261255Z 22018G24KT 60SM FEW060 FEW300 13/07 A2976 RMK AO2A PK WND 23026/19 SLP060 T01270067</v>
      </c>
    </row>
    <row r="1876" hidden="0">
      <c r="A1876" s="150" t="str">
        <v>2026-05-26 13:00 UTC</v>
      </c>
      <c r="B1876" s="155" t="str">
        <v>2026-05-26 13:55 UTC</v>
      </c>
      <c r="C1876" s="155" t="str">
        <v>2026-05-26 06:55 PDT</v>
      </c>
      <c r="D1876" s="155" t="str">
        <v>2026-05-26</v>
      </c>
      <c r="E1876" s="155" t="str">
        <v>May</v>
      </c>
      <c r="F1876" s="154" t="str">
        <v>Accepted</v>
      </c>
      <c r="G1876" s="155" t="str">
        <v>230</v>
      </c>
      <c r="H1876" s="153" t="n">
        <v>230</v>
      </c>
      <c r="I1876" s="155" t="str">
        <v>SW</v>
      </c>
      <c r="J1876" s="153" t="n">
        <v>50</v>
      </c>
      <c r="K1876" s="155" t="str">
        <v>NE</v>
      </c>
      <c r="L1876" s="153" t="n">
        <v>18</v>
      </c>
      <c r="M1876" s="153" t="n">
        <f>IF(F1876="Accepted",L1876*1.150779448,"")</f>
        <v>20.714030064</v>
      </c>
      <c r="N1876" s="153" t="n">
        <v>25</v>
      </c>
      <c r="O1876" s="153" t="n">
        <v>29</v>
      </c>
      <c r="P1876" s="153" t="n">
        <f>IF(F1876&lt;&gt;"Accepted","",IF(AND(N1876="",O1876=""),"",MAX(N1876,O1876)*1.150779448))</f>
        <v>33.372603992</v>
      </c>
      <c r="Q1876" s="175" t="str">
        <v>KEDW 261355Z 23018G25KT 50SM FEW300 14/07 A2976 RMK AO2A PK WND 22029/38 SLP061 T01350070</v>
      </c>
    </row>
    <row r="1877" hidden="0">
      <c r="A1877" s="150" t="str">
        <v>2026-05-26 14:00 UTC</v>
      </c>
      <c r="B1877" s="155" t="str">
        <v>2026-05-26 14:55 UTC</v>
      </c>
      <c r="C1877" s="155" t="str">
        <v>2026-05-26 07:55 PDT</v>
      </c>
      <c r="D1877" s="155" t="str">
        <v>2026-05-26</v>
      </c>
      <c r="E1877" s="155" t="str">
        <v>May</v>
      </c>
      <c r="F1877" s="154" t="str">
        <v>Accepted</v>
      </c>
      <c r="G1877" s="155" t="str">
        <v>230</v>
      </c>
      <c r="H1877" s="153" t="n">
        <v>230</v>
      </c>
      <c r="I1877" s="155" t="str">
        <v>SW</v>
      </c>
      <c r="J1877" s="153" t="n">
        <v>50</v>
      </c>
      <c r="K1877" s="155" t="str">
        <v>NE</v>
      </c>
      <c r="L1877" s="153" t="n">
        <v>18</v>
      </c>
      <c r="M1877" s="153" t="n">
        <f>IF(F1877="Accepted",L1877*1.150779448,"")</f>
        <v>20.714030064</v>
      </c>
      <c r="N1877" s="153" t="n">
        <v>23</v>
      </c>
      <c r="O1877" s="153" t="n">
        <v>28</v>
      </c>
      <c r="P1877" s="153" t="n">
        <f>IF(F1877&lt;&gt;"Accepted","",IF(AND(N1877="",O1877=""),"",MAX(N1877,O1877)*1.150779448))</f>
        <v>32.221824544</v>
      </c>
      <c r="Q1877" s="175" t="str">
        <v>KEDW 261455Z 23018G23KT 50SM FEW030 FEW120 15/08 A2975 RMK AO2A PK WND 23028/20 SLP059 T01540077 58002</v>
      </c>
    </row>
    <row r="1878" hidden="0">
      <c r="A1878" s="150" t="str">
        <v>2026-05-26 15:00 UTC</v>
      </c>
      <c r="B1878" s="155" t="str">
        <v>2026-05-26 15:55 UTC</v>
      </c>
      <c r="C1878" s="155" t="str">
        <v>2026-05-26 08:55 PDT</v>
      </c>
      <c r="D1878" s="155" t="str">
        <v>2026-05-26</v>
      </c>
      <c r="E1878" s="155" t="str">
        <v>May</v>
      </c>
      <c r="F1878" s="154" t="str">
        <v>Accepted</v>
      </c>
      <c r="G1878" s="155" t="str">
        <v>240</v>
      </c>
      <c r="H1878" s="153" t="n">
        <v>240</v>
      </c>
      <c r="I1878" s="155" t="str">
        <v>SW</v>
      </c>
      <c r="J1878" s="153" t="n">
        <v>60</v>
      </c>
      <c r="K1878" s="155" t="str">
        <v>NE</v>
      </c>
      <c r="L1878" s="153" t="n">
        <v>21</v>
      </c>
      <c r="M1878" s="153" t="n">
        <f>IF(F1878="Accepted",L1878*1.150779448,"")</f>
        <v>24.166368408</v>
      </c>
      <c r="N1878" s="153" t="n">
        <v>26</v>
      </c>
      <c r="O1878" s="153" t="n">
        <v>30</v>
      </c>
      <c r="P1878" s="153" t="n">
        <f>IF(F1878&lt;&gt;"Accepted","",IF(AND(N1878="",O1878=""),"",MAX(N1878,O1878)*1.150779448))</f>
        <v>34.523383439999996</v>
      </c>
      <c r="Q1878" s="175" t="str">
        <v>KEDW 261555Z 24021G26KT 50SM FEW030 SCT320 17/07 A2975 RMK AO2A PK WND 23030/20 SLP058 T01660072</v>
      </c>
    </row>
    <row r="1879" hidden="0">
      <c r="A1879" s="150" t="str">
        <v>2026-05-26 16:00 UTC</v>
      </c>
      <c r="B1879" s="155" t="str">
        <v>2026-05-26 16:55 UTC</v>
      </c>
      <c r="C1879" s="155" t="str">
        <v>2026-05-26 09:55 PDT</v>
      </c>
      <c r="D1879" s="155" t="str">
        <v>2026-05-26</v>
      </c>
      <c r="E1879" s="155" t="str">
        <v>May</v>
      </c>
      <c r="F1879" s="154" t="str">
        <v>Accepted</v>
      </c>
      <c r="G1879" s="155" t="str">
        <v>230</v>
      </c>
      <c r="H1879" s="153" t="n">
        <v>230</v>
      </c>
      <c r="I1879" s="155" t="str">
        <v>SW</v>
      </c>
      <c r="J1879" s="153" t="n">
        <v>50</v>
      </c>
      <c r="K1879" s="155" t="str">
        <v>NE</v>
      </c>
      <c r="L1879" s="153" t="n">
        <v>29</v>
      </c>
      <c r="M1879" s="153" t="n">
        <f>IF(F1879="Accepted",L1879*1.150779448,"")</f>
        <v>33.372603992</v>
      </c>
      <c r="N1879" s="153" t="n">
        <v>35</v>
      </c>
      <c r="O1879" s="153" t="n">
        <v>36</v>
      </c>
      <c r="P1879" s="153" t="n">
        <f>IF(F1879&lt;&gt;"Accepted","",IF(AND(N1879="",O1879=""),"",MAX(N1879,O1879)*1.150779448))</f>
        <v>41.428060128</v>
      </c>
      <c r="Q1879" s="175" t="str">
        <v>KEDW 261655Z 23029G35KT 50SM FEW050 SCT320 18/07 A2975 RMK AO2A PK WND 23036/49 SLP059 T01750072</v>
      </c>
    </row>
    <row r="1880" hidden="0">
      <c r="A1880" s="150" t="str">
        <v>2026-05-26 17:00 UTC</v>
      </c>
      <c r="B1880" s="155" t="str">
        <v>2026-05-26 17:55 UTC</v>
      </c>
      <c r="C1880" s="155" t="str">
        <v>2026-05-26 10:55 PDT</v>
      </c>
      <c r="D1880" s="155" t="str">
        <v>2026-05-26</v>
      </c>
      <c r="E1880" s="155" t="str">
        <v>May</v>
      </c>
      <c r="F1880" s="154" t="str">
        <v>Accepted</v>
      </c>
      <c r="G1880" s="155" t="str">
        <v>240</v>
      </c>
      <c r="H1880" s="153" t="n">
        <v>240</v>
      </c>
      <c r="I1880" s="155" t="str">
        <v>SW</v>
      </c>
      <c r="J1880" s="153" t="n">
        <v>60</v>
      </c>
      <c r="K1880" s="155" t="str">
        <v>NE</v>
      </c>
      <c r="L1880" s="153" t="n">
        <v>25</v>
      </c>
      <c r="M1880" s="153" t="n">
        <f>IF(F1880="Accepted",L1880*1.150779448,"")</f>
        <v>28.7694862</v>
      </c>
      <c r="N1880" s="153" t="n">
        <v>33</v>
      </c>
      <c r="O1880" s="153" t="n">
        <v>40</v>
      </c>
      <c r="P1880" s="153" t="n">
        <f>IF(F1880&lt;&gt;"Accepted","",IF(AND(N1880="",O1880=""),"",MAX(N1880,O1880)*1.150779448))</f>
        <v>46.03117792</v>
      </c>
      <c r="Q1880" s="175" t="str">
        <v>KEDW 261755Z 24025G33KT 50SM FEW050 SCT320 17/07 A2977 RMK AO2A PK WND 24040/19 SLP066 T01740072 10179 20125 53006</v>
      </c>
    </row>
    <row r="1881" hidden="0">
      <c r="A1881" s="150" t="str">
        <v>2026-05-26 18:00 UTC</v>
      </c>
      <c r="B1881" s="155" t="str">
        <v>2026-05-26 18:55 UTC</v>
      </c>
      <c r="C1881" s="155" t="str">
        <v>2026-05-26 11:55 PDT</v>
      </c>
      <c r="D1881" s="155" t="str">
        <v>2026-05-26</v>
      </c>
      <c r="E1881" s="155" t="str">
        <v>May</v>
      </c>
      <c r="F1881" s="154" t="str">
        <v>Accepted</v>
      </c>
      <c r="G1881" s="155" t="str">
        <v>240</v>
      </c>
      <c r="H1881" s="153" t="n">
        <v>240</v>
      </c>
      <c r="I1881" s="155" t="str">
        <v>SW</v>
      </c>
      <c r="J1881" s="153" t="n">
        <v>60</v>
      </c>
      <c r="K1881" s="155" t="str">
        <v>NE</v>
      </c>
      <c r="L1881" s="153" t="n">
        <v>26</v>
      </c>
      <c r="M1881" s="153" t="n">
        <f>IF(F1881="Accepted",L1881*1.150779448,"")</f>
        <v>29.920265648</v>
      </c>
      <c r="N1881" s="153" t="n">
        <v>33</v>
      </c>
      <c r="O1881" s="153" t="n">
        <v>39</v>
      </c>
      <c r="P1881" s="153" t="n">
        <f>IF(F1881&lt;&gt;"Accepted","",IF(AND(N1881="",O1881=""),"",MAX(N1881,O1881)*1.150779448))</f>
        <v>44.880398471999996</v>
      </c>
      <c r="Q1881" s="175" t="str">
        <v>KEDW 261855Z 24026G33KT 60SM FEW050 SCT320 18/07 A2977 RMK AO2A PK WND 25039/19 SLP066 T01770071</v>
      </c>
    </row>
    <row r="1882" hidden="0">
      <c r="A1882" s="150" t="str">
        <v>2026-05-26 19:00 UTC</v>
      </c>
      <c r="B1882" s="155" t="str">
        <v>2026-05-26 19:55 UTC</v>
      </c>
      <c r="C1882" s="155" t="str">
        <v>2026-05-26 12:55 PDT</v>
      </c>
      <c r="D1882" s="155" t="str">
        <v>2026-05-26</v>
      </c>
      <c r="E1882" s="155" t="str">
        <v>May</v>
      </c>
      <c r="F1882" s="154" t="str">
        <v>Accepted</v>
      </c>
      <c r="G1882" s="155" t="str">
        <v>230</v>
      </c>
      <c r="H1882" s="153" t="n">
        <v>230</v>
      </c>
      <c r="I1882" s="155" t="str">
        <v>SW</v>
      </c>
      <c r="J1882" s="153" t="n">
        <v>50</v>
      </c>
      <c r="K1882" s="155" t="str">
        <v>NE</v>
      </c>
      <c r="L1882" s="153" t="n">
        <v>26</v>
      </c>
      <c r="M1882" s="153" t="n">
        <f>IF(F1882="Accepted",L1882*1.150779448,"")</f>
        <v>29.920265648</v>
      </c>
      <c r="N1882" s="153" t="n">
        <v>35</v>
      </c>
      <c r="O1882" s="153" t="n">
        <v>39</v>
      </c>
      <c r="P1882" s="153" t="n">
        <f>IF(F1882&lt;&gt;"Accepted","",IF(AND(N1882="",O1882=""),"",MAX(N1882,O1882)*1.150779448))</f>
        <v>44.880398471999996</v>
      </c>
      <c r="Q1882" s="175" t="str">
        <v>KEDW 261955Z 23026G35KT 40SM FEW050 FEW320 20/05 A2973 RMK AO2A PK WND 24039/15 SLP053 T01970053</v>
      </c>
    </row>
    <row r="1883" hidden="0">
      <c r="A1883" s="150" t="str">
        <v>2026-05-26 20:00 UTC</v>
      </c>
      <c r="B1883" s="155" t="str">
        <v>2026-05-26 20:55 UTC</v>
      </c>
      <c r="C1883" s="155" t="str">
        <v>2026-05-26 13:55 PDT</v>
      </c>
      <c r="D1883" s="155" t="str">
        <v>2026-05-26</v>
      </c>
      <c r="E1883" s="155" t="str">
        <v>May</v>
      </c>
      <c r="F1883" s="154" t="str">
        <v>Accepted</v>
      </c>
      <c r="G1883" s="155" t="str">
        <v>230</v>
      </c>
      <c r="H1883" s="153" t="n">
        <v>230</v>
      </c>
      <c r="I1883" s="155" t="str">
        <v>SW</v>
      </c>
      <c r="J1883" s="153" t="n">
        <v>50</v>
      </c>
      <c r="K1883" s="155" t="str">
        <v>NE</v>
      </c>
      <c r="L1883" s="153" t="n">
        <v>23</v>
      </c>
      <c r="M1883" s="153" t="n">
        <f>IF(F1883="Accepted",L1883*1.150779448,"")</f>
        <v>26.467927304</v>
      </c>
      <c r="N1883" s="153" t="n">
        <v>33</v>
      </c>
      <c r="O1883" s="153" t="n">
        <v>36</v>
      </c>
      <c r="P1883" s="153" t="n">
        <f>IF(F1883&lt;&gt;"Accepted","",IF(AND(N1883="",O1883=""),"",MAX(N1883,O1883)*1.150779448))</f>
        <v>41.428060128</v>
      </c>
      <c r="Q1883" s="175" t="str">
        <v>KEDW 262055Z 23023G33KT 40SM FEW050 SCT320 21/06 A2972 RMK AO2A PK WND 24036/04 SLP049 T02070055 58015</v>
      </c>
    </row>
    <row r="1884" hidden="0">
      <c r="A1884" s="150" t="str">
        <v>2026-05-26 21:00 UTC</v>
      </c>
      <c r="B1884" s="155" t="str">
        <v>2026-05-26 21:55 UTC</v>
      </c>
      <c r="C1884" s="155" t="str">
        <v>2026-05-26 14:55 PDT</v>
      </c>
      <c r="D1884" s="155" t="str">
        <v>2026-05-26</v>
      </c>
      <c r="E1884" s="155" t="str">
        <v>May</v>
      </c>
      <c r="F1884" s="154" t="str">
        <v>Accepted</v>
      </c>
      <c r="G1884" s="155" t="str">
        <v>230</v>
      </c>
      <c r="H1884" s="153" t="n">
        <v>230</v>
      </c>
      <c r="I1884" s="155" t="str">
        <v>SW</v>
      </c>
      <c r="J1884" s="153" t="n">
        <v>50</v>
      </c>
      <c r="K1884" s="155" t="str">
        <v>NE</v>
      </c>
      <c r="L1884" s="153" t="n">
        <v>25</v>
      </c>
      <c r="M1884" s="153" t="n">
        <f>IF(F1884="Accepted",L1884*1.150779448,"")</f>
        <v>28.7694862</v>
      </c>
      <c r="N1884" s="153" t="n">
        <v>33</v>
      </c>
      <c r="O1884" s="153" t="n">
        <v>38</v>
      </c>
      <c r="P1884" s="153" t="n">
        <f>IF(F1884&lt;&gt;"Accepted","",IF(AND(N1884="",O1884=""),"",MAX(N1884,O1884)*1.150779448))</f>
        <v>43.729619024</v>
      </c>
      <c r="Q1884" s="175" t="str">
        <v>KEDW 262155Z 23025G33KT 40SM FEW060 FEW320 21/06 A2970 RMK AO2A PK WND 23038/42 SLP042 T02080056</v>
      </c>
    </row>
    <row r="1885" hidden="0">
      <c r="A1885" s="150" t="str">
        <v>2026-05-26 22:00 UTC</v>
      </c>
      <c r="B1885" s="155" t="str">
        <v>2026-05-26 22:55 UTC</v>
      </c>
      <c r="C1885" s="155" t="str">
        <v>2026-05-26 15:55 PDT</v>
      </c>
      <c r="D1885" s="155" t="str">
        <v>2026-05-26</v>
      </c>
      <c r="E1885" s="155" t="str">
        <v>May</v>
      </c>
      <c r="F1885" s="154" t="str">
        <v>Accepted</v>
      </c>
      <c r="G1885" s="155" t="str">
        <v>240</v>
      </c>
      <c r="H1885" s="153" t="n">
        <v>240</v>
      </c>
      <c r="I1885" s="155" t="str">
        <v>SW</v>
      </c>
      <c r="J1885" s="153" t="n">
        <v>60</v>
      </c>
      <c r="K1885" s="155" t="str">
        <v>NE</v>
      </c>
      <c r="L1885" s="153" t="n">
        <v>25</v>
      </c>
      <c r="M1885" s="153" t="n">
        <f>IF(F1885="Accepted",L1885*1.150779448,"")</f>
        <v>28.7694862</v>
      </c>
      <c r="N1885" s="153" t="n">
        <v>32</v>
      </c>
      <c r="O1885" s="153" t="n">
        <v>37</v>
      </c>
      <c r="P1885" s="153" t="n">
        <f>IF(F1885&lt;&gt;"Accepted","",IF(AND(N1885="",O1885=""),"",MAX(N1885,O1885)*1.150779448))</f>
        <v>42.578839576</v>
      </c>
      <c r="Q1885" s="175" t="str">
        <v>KEDW 262255Z 24025G32KT 40SM FEW050 20/06 A2969 RMK AO2A PK WND 23037/08 SLP040 T02020062</v>
      </c>
    </row>
    <row r="1886" hidden="0">
      <c r="A1886" s="150" t="str">
        <v>2026-05-26 23:00 UTC</v>
      </c>
      <c r="B1886" s="155" t="str">
        <v>2026-05-26 23:55 UTC</v>
      </c>
      <c r="C1886" s="155" t="str">
        <v>2026-05-26 16:55 PDT</v>
      </c>
      <c r="D1886" s="155" t="str">
        <v>2026-05-26</v>
      </c>
      <c r="E1886" s="155" t="str">
        <v>May</v>
      </c>
      <c r="F1886" s="154" t="str">
        <v>Accepted</v>
      </c>
      <c r="G1886" s="155" t="str">
        <v>240</v>
      </c>
      <c r="H1886" s="153" t="n">
        <v>240</v>
      </c>
      <c r="I1886" s="155" t="str">
        <v>SW</v>
      </c>
      <c r="J1886" s="153" t="n">
        <v>60</v>
      </c>
      <c r="K1886" s="155" t="str">
        <v>NE</v>
      </c>
      <c r="L1886" s="153" t="n">
        <v>27</v>
      </c>
      <c r="M1886" s="153" t="n">
        <f>IF(F1886="Accepted",L1886*1.150779448,"")</f>
        <v>31.071045096</v>
      </c>
      <c r="N1886" s="153" t="n">
        <v>32</v>
      </c>
      <c r="O1886" s="153" t="n">
        <v>37</v>
      </c>
      <c r="P1886" s="153" t="n">
        <f>IF(F1886&lt;&gt;"Accepted","",IF(AND(N1886="",O1886=""),"",MAX(N1886,O1886)*1.150779448))</f>
        <v>42.578839576</v>
      </c>
      <c r="Q1886" s="175" t="str">
        <v>KEDW 262355Z 24027G32KT 40SM SCT041 18/07 A2968 RMK AO2A PK WND 24037/07 SLP038 T01810069 10211 20175 57014</v>
      </c>
    </row>
    <row r="1887" hidden="0">
      <c r="A1887" s="150" t="str">
        <v>2026-05-27 00:00 UTC</v>
      </c>
      <c r="B1887" s="155" t="str">
        <v>2026-05-27 00:55 UTC</v>
      </c>
      <c r="C1887" s="155" t="str">
        <v>2026-05-26 17:55 PDT</v>
      </c>
      <c r="D1887" s="155" t="str">
        <v>2026-05-26</v>
      </c>
      <c r="E1887" s="155" t="str">
        <v>May</v>
      </c>
      <c r="F1887" s="154" t="str">
        <v>Accepted</v>
      </c>
      <c r="G1887" s="155" t="str">
        <v>230</v>
      </c>
      <c r="H1887" s="153" t="n">
        <v>230</v>
      </c>
      <c r="I1887" s="155" t="str">
        <v>SW</v>
      </c>
      <c r="J1887" s="153" t="n">
        <v>50</v>
      </c>
      <c r="K1887" s="155" t="str">
        <v>NE</v>
      </c>
      <c r="L1887" s="153" t="n">
        <v>26</v>
      </c>
      <c r="M1887" s="153" t="n">
        <f>IF(F1887="Accepted",L1887*1.150779448,"")</f>
        <v>29.920265648</v>
      </c>
      <c r="N1887" s="153" t="n">
        <v>36</v>
      </c>
      <c r="O1887" s="153" t="n">
        <v>36</v>
      </c>
      <c r="P1887" s="153" t="n">
        <f>IF(F1887&lt;&gt;"Accepted","",IF(AND(N1887="",O1887=""),"",MAX(N1887,O1887)*1.150779448))</f>
        <v>41.428060128</v>
      </c>
      <c r="Q1887" s="175" t="str">
        <v>KEDW 270055Z 23026G36KT 40SM SCT040 16/08 A2968 RMK AO2A PK WND 23036/52 SLP041 T01620077</v>
      </c>
    </row>
    <row r="1888" hidden="0">
      <c r="A1888" s="150" t="str">
        <v>2026-05-27 01:00 UTC</v>
      </c>
      <c r="B1888" s="155" t="str">
        <v>2026-05-27 01:55 UTC</v>
      </c>
      <c r="C1888" s="155" t="str">
        <v>2026-05-26 18:55 PDT</v>
      </c>
      <c r="D1888" s="155" t="str">
        <v>2026-05-26</v>
      </c>
      <c r="E1888" s="155" t="str">
        <v>May</v>
      </c>
      <c r="F1888" s="154" t="str">
        <v>Accepted</v>
      </c>
      <c r="G1888" s="155" t="str">
        <v>230</v>
      </c>
      <c r="H1888" s="153" t="n">
        <v>230</v>
      </c>
      <c r="I1888" s="155" t="str">
        <v>SW</v>
      </c>
      <c r="J1888" s="153" t="n">
        <v>50</v>
      </c>
      <c r="K1888" s="155" t="str">
        <v>NE</v>
      </c>
      <c r="L1888" s="153" t="n">
        <v>26</v>
      </c>
      <c r="M1888" s="153" t="n">
        <f>IF(F1888="Accepted",L1888*1.150779448,"")</f>
        <v>29.920265648</v>
      </c>
      <c r="N1888" s="153" t="n">
        <v>30</v>
      </c>
      <c r="O1888" s="153" t="n">
        <v>35</v>
      </c>
      <c r="P1888" s="153" t="n">
        <f>IF(F1888&lt;&gt;"Accepted","",IF(AND(N1888="",O1888=""),"",MAX(N1888,O1888)*1.150779448))</f>
        <v>40.27728068</v>
      </c>
      <c r="Q1888" s="175" t="str">
        <v>KEDW 270155Z 23026G30KT 40SM FEW046 16/07 A2967 RMK AO2A PK WND 23035/0058 SLP036 T01550073</v>
      </c>
    </row>
    <row r="1889" hidden="0">
      <c r="A1889" s="150" t="str">
        <v>2026-05-27 02:00 UTC</v>
      </c>
      <c r="B1889" s="155" t="str">
        <v>2026-05-27 02:55 UTC</v>
      </c>
      <c r="C1889" s="155" t="str">
        <v>2026-05-26 19:55 PDT</v>
      </c>
      <c r="D1889" s="155" t="str">
        <v>2026-05-26</v>
      </c>
      <c r="E1889" s="155" t="str">
        <v>May</v>
      </c>
      <c r="F1889" s="154" t="str">
        <v>Accepted</v>
      </c>
      <c r="G1889" s="155" t="str">
        <v>230</v>
      </c>
      <c r="H1889" s="153" t="n">
        <v>230</v>
      </c>
      <c r="I1889" s="155" t="str">
        <v>SW</v>
      </c>
      <c r="J1889" s="153" t="n">
        <v>50</v>
      </c>
      <c r="K1889" s="155" t="str">
        <v>NE</v>
      </c>
      <c r="L1889" s="153" t="n">
        <v>20</v>
      </c>
      <c r="M1889" s="153" t="n">
        <f>IF(F1889="Accepted",L1889*1.150779448,"")</f>
        <v>23.01558896</v>
      </c>
      <c r="N1889" s="153" t="n">
        <v>27</v>
      </c>
      <c r="O1889" s="153" t="n">
        <v>32</v>
      </c>
      <c r="P1889" s="153" t="n">
        <f>IF(F1889&lt;&gt;"Accepted","",IF(AND(N1889="",O1889=""),"",MAX(N1889,O1889)*1.150779448))</f>
        <v>36.824942336</v>
      </c>
      <c r="Q1889" s="175" t="str">
        <v>KEDW 270255Z 23020G27KT 40SM FEW040 14/07 A2969 RMK AO2A PK WND 22032/0156 SLP043 T01420073 53001</v>
      </c>
    </row>
    <row r="1890" hidden="0">
      <c r="A1890" s="150" t="str">
        <v>2026-05-27 03:00 UTC</v>
      </c>
      <c r="B1890" s="155" t="str">
        <v>2026-05-27 03:55 UTC</v>
      </c>
      <c r="C1890" s="155" t="str">
        <v>2026-05-26 20:55 PDT</v>
      </c>
      <c r="D1890" s="155" t="str">
        <v>2026-05-26</v>
      </c>
      <c r="E1890" s="155" t="str">
        <v>May</v>
      </c>
      <c r="F1890" s="154" t="str">
        <v>Accepted</v>
      </c>
      <c r="G1890" s="155" t="str">
        <v>220</v>
      </c>
      <c r="H1890" s="153" t="n">
        <v>220</v>
      </c>
      <c r="I1890" s="155" t="str">
        <v>SW</v>
      </c>
      <c r="J1890" s="153" t="n">
        <v>40</v>
      </c>
      <c r="K1890" s="155" t="str">
        <v>NE</v>
      </c>
      <c r="L1890" s="153" t="n">
        <v>17</v>
      </c>
      <c r="M1890" s="153" t="n">
        <f>IF(F1890="Accepted",L1890*1.150779448,"")</f>
        <v>19.563250616</v>
      </c>
      <c r="N1890" s="153" t="n">
        <v>23</v>
      </c>
      <c r="O1890" s="153" t="n">
        <v>30</v>
      </c>
      <c r="P1890" s="153" t="n">
        <f>IF(F1890&lt;&gt;"Accepted","",IF(AND(N1890="",O1890=""),"",MAX(N1890,O1890)*1.150779448))</f>
        <v>34.523383439999996</v>
      </c>
      <c r="Q1890" s="175" t="str">
        <v>KEDW 270355Z 22017G23KT 40SM FEW040 14/07 A2969 RMK AO2A PK WND 23030/06 SLP043 T01350073</v>
      </c>
    </row>
    <row r="1891" hidden="0">
      <c r="A1891" s="150" t="str">
        <v>2026-05-27 04:00 UTC</v>
      </c>
      <c r="B1891" s="155" t="str">
        <v>2026-05-27 04:55 UTC</v>
      </c>
      <c r="C1891" s="155" t="str">
        <v>2026-05-26 21:55 PDT</v>
      </c>
      <c r="D1891" s="155" t="str">
        <v>2026-05-26</v>
      </c>
      <c r="E1891" s="155" t="str">
        <v>May</v>
      </c>
      <c r="F1891" s="154" t="str">
        <v>Accepted</v>
      </c>
      <c r="G1891" s="155" t="str">
        <v>220</v>
      </c>
      <c r="H1891" s="153" t="n">
        <v>220</v>
      </c>
      <c r="I1891" s="155" t="str">
        <v>SW</v>
      </c>
      <c r="J1891" s="153" t="n">
        <v>40</v>
      </c>
      <c r="K1891" s="155" t="str">
        <v>NE</v>
      </c>
      <c r="L1891" s="153" t="n">
        <v>14</v>
      </c>
      <c r="M1891" s="153" t="n">
        <f>IF(F1891="Accepted",L1891*1.150779448,"")</f>
        <v>16.110912272</v>
      </c>
      <c r="N1891" s="163"/>
      <c r="O1891" s="153" t="n">
        <v>26</v>
      </c>
      <c r="P1891" s="153" t="n">
        <f>IF(F1891&lt;&gt;"Accepted","",IF(AND(N1891="",O1891=""),"",MAX(N1891,O1891)*1.150779448))</f>
        <v>29.920265648</v>
      </c>
      <c r="Q1891" s="175" t="str">
        <v>KEDW 270455Z 22014KT 40SM FEW040 13/07 A2971 RMK AO2A PK WND 22026/01 SLP050 T01320070</v>
      </c>
    </row>
    <row r="1892" hidden="0">
      <c r="A1892" s="150" t="str">
        <v>2026-05-27 05:00 UTC</v>
      </c>
      <c r="B1892" s="155" t="str">
        <v>2026-05-27 05:55 UTC</v>
      </c>
      <c r="C1892" s="155" t="str">
        <v>2026-05-26 22:55 PDT</v>
      </c>
      <c r="D1892" s="155" t="str">
        <v>2026-05-26</v>
      </c>
      <c r="E1892" s="155" t="str">
        <v>May</v>
      </c>
      <c r="F1892" s="154" t="str">
        <v>Accepted</v>
      </c>
      <c r="G1892" s="155" t="str">
        <v>220</v>
      </c>
      <c r="H1892" s="153" t="n">
        <v>220</v>
      </c>
      <c r="I1892" s="155" t="str">
        <v>SW</v>
      </c>
      <c r="J1892" s="153" t="n">
        <v>40</v>
      </c>
      <c r="K1892" s="155" t="str">
        <v>NE</v>
      </c>
      <c r="L1892" s="153" t="n">
        <v>13</v>
      </c>
      <c r="M1892" s="153" t="n">
        <f>IF(F1892="Accepted",L1892*1.150779448,"")</f>
        <v>14.960132824</v>
      </c>
      <c r="N1892" s="163"/>
      <c r="O1892" s="163"/>
      <c r="P1892" s="163" t="str">
        <f>IF(F1892&lt;&gt;"Accepted","",IF(AND(N1892="",O1892=""),"",MAX(N1892,O1892)*1.150779448))</f>
      </c>
      <c r="Q1892" s="175" t="str">
        <v>KEDW 270555Z 22013KT 40SM SCT040 13/07 A2971 RMK AO2A SLP050 T01280068 10179 20127 50006</v>
      </c>
    </row>
    <row r="1893" hidden="0">
      <c r="A1893" s="150" t="str">
        <v>2026-05-27 06:00 UTC</v>
      </c>
      <c r="B1893" s="155" t="str">
        <v>2026-05-27 06:55 UTC</v>
      </c>
      <c r="C1893" s="155" t="str">
        <v>2026-05-26 23:55 PDT</v>
      </c>
      <c r="D1893" s="155" t="str">
        <v>2026-05-26</v>
      </c>
      <c r="E1893" s="155" t="str">
        <v>May</v>
      </c>
      <c r="F1893" s="154" t="str">
        <v>Accepted</v>
      </c>
      <c r="G1893" s="155" t="str">
        <v>220</v>
      </c>
      <c r="H1893" s="153" t="n">
        <v>220</v>
      </c>
      <c r="I1893" s="155" t="str">
        <v>SW</v>
      </c>
      <c r="J1893" s="153" t="n">
        <v>40</v>
      </c>
      <c r="K1893" s="155" t="str">
        <v>NE</v>
      </c>
      <c r="L1893" s="153" t="n">
        <v>11</v>
      </c>
      <c r="M1893" s="153" t="n">
        <f>IF(F1893="Accepted",L1893*1.150779448,"")</f>
        <v>12.658573928</v>
      </c>
      <c r="N1893" s="163"/>
      <c r="O1893" s="163"/>
      <c r="P1893" s="163" t="str">
        <f>IF(F1893&lt;&gt;"Accepted","",IF(AND(N1893="",O1893=""),"",MAX(N1893,O1893)*1.150779448))</f>
      </c>
      <c r="Q1893" s="175" t="str">
        <v>KEDW 270655Z AUTO 22011KT 10SM BKN048 OVC060 13/07 A2971 RMK AO2 SLP050 T01290067 $</v>
      </c>
    </row>
    <row r="1894" hidden="0">
      <c r="A1894" s="150" t="str">
        <v>2026-05-27 07:00 UTC</v>
      </c>
      <c r="B1894" s="155" t="str">
        <v>2026-05-27 07:55 UTC</v>
      </c>
      <c r="C1894" s="155" t="str">
        <v>2026-05-27 00:55 PDT</v>
      </c>
      <c r="D1894" s="155" t="str">
        <v>2026-05-27</v>
      </c>
      <c r="E1894" s="155" t="str">
        <v>May</v>
      </c>
      <c r="F1894" s="154" t="str">
        <v>Accepted</v>
      </c>
      <c r="G1894" s="155" t="str">
        <v>230</v>
      </c>
      <c r="H1894" s="153" t="n">
        <v>230</v>
      </c>
      <c r="I1894" s="155" t="str">
        <v>SW</v>
      </c>
      <c r="J1894" s="153" t="n">
        <v>50</v>
      </c>
      <c r="K1894" s="155" t="str">
        <v>NE</v>
      </c>
      <c r="L1894" s="153" t="n">
        <v>15</v>
      </c>
      <c r="M1894" s="153" t="n">
        <f>IF(F1894="Accepted",L1894*1.150779448,"")</f>
        <v>17.261691719999998</v>
      </c>
      <c r="N1894" s="163"/>
      <c r="O1894" s="163"/>
      <c r="P1894" s="163" t="str">
        <f>IF(F1894&lt;&gt;"Accepted","",IF(AND(N1894="",O1894=""),"",MAX(N1894,O1894)*1.150779448))</f>
      </c>
      <c r="Q1894" s="175" t="str">
        <v>KEDW 270755Z AUTO 23015KT 10SM BKN065 13/06 A2971 RMK AO2 SLP049 T01260062 402110125 $</v>
      </c>
    </row>
    <row r="1895" hidden="0">
      <c r="A1895" s="150" t="str">
        <v>2026-05-27 08:00 UTC</v>
      </c>
      <c r="B1895" s="155" t="str">
        <v>2026-05-27 08:55 UTC</v>
      </c>
      <c r="C1895" s="155" t="str">
        <v>2026-05-27 01:55 PDT</v>
      </c>
      <c r="D1895" s="155" t="str">
        <v>2026-05-27</v>
      </c>
      <c r="E1895" s="155" t="str">
        <v>May</v>
      </c>
      <c r="F1895" s="154" t="str">
        <v>Accepted</v>
      </c>
      <c r="G1895" s="155" t="str">
        <v>230</v>
      </c>
      <c r="H1895" s="153" t="n">
        <v>230</v>
      </c>
      <c r="I1895" s="155" t="str">
        <v>SW</v>
      </c>
      <c r="J1895" s="153" t="n">
        <v>50</v>
      </c>
      <c r="K1895" s="155" t="str">
        <v>NE</v>
      </c>
      <c r="L1895" s="153" t="n">
        <v>15</v>
      </c>
      <c r="M1895" s="153" t="n">
        <f>IF(F1895="Accepted",L1895*1.150779448,"")</f>
        <v>17.261691719999998</v>
      </c>
      <c r="N1895" s="163"/>
      <c r="O1895" s="163"/>
      <c r="P1895" s="163" t="str">
        <f>IF(F1895&lt;&gt;"Accepted","",IF(AND(N1895="",O1895=""),"",MAX(N1895,O1895)*1.150779448))</f>
      </c>
      <c r="Q1895" s="175" t="str">
        <v>KEDW 270855Z AUTO 23015KT 10SM FEW070 12/06 A2971 RMK AO2 LTG DSNT S SLP049 T01210064 50002 $</v>
      </c>
    </row>
    <row r="1896" hidden="0">
      <c r="A1896" s="150" t="str">
        <v>2026-05-27 09:00 UTC</v>
      </c>
      <c r="B1896" s="155" t="str">
        <v>2026-05-27 09:55 UTC</v>
      </c>
      <c r="C1896" s="155" t="str">
        <v>2026-05-27 02:55 PDT</v>
      </c>
      <c r="D1896" s="155" t="str">
        <v>2026-05-27</v>
      </c>
      <c r="E1896" s="155" t="str">
        <v>May</v>
      </c>
      <c r="F1896" s="154" t="str">
        <v>Accepted</v>
      </c>
      <c r="G1896" s="155" t="str">
        <v>230</v>
      </c>
      <c r="H1896" s="153" t="n">
        <v>230</v>
      </c>
      <c r="I1896" s="155" t="str">
        <v>SW</v>
      </c>
      <c r="J1896" s="153" t="n">
        <v>50</v>
      </c>
      <c r="K1896" s="155" t="str">
        <v>NE</v>
      </c>
      <c r="L1896" s="153" t="n">
        <v>14</v>
      </c>
      <c r="M1896" s="153" t="n">
        <f>IF(F1896="Accepted",L1896*1.150779448,"")</f>
        <v>16.110912272</v>
      </c>
      <c r="N1896" s="163"/>
      <c r="O1896" s="163"/>
      <c r="P1896" s="163" t="str">
        <f>IF(F1896&lt;&gt;"Accepted","",IF(AND(N1896="",O1896=""),"",MAX(N1896,O1896)*1.150779448))</f>
      </c>
      <c r="Q1896" s="175" t="str">
        <v>KEDW 270955Z AUTO 23014KT 10SM FEW065 12/06 A2971 RMK AO2 SLP049 T01190064 $</v>
      </c>
    </row>
    <row r="1897" hidden="0">
      <c r="A1897" s="150" t="str">
        <v>2026-05-27 10:00 UTC</v>
      </c>
      <c r="B1897" s="155" t="str">
        <v>2026-05-27 10:55 UTC</v>
      </c>
      <c r="C1897" s="155" t="str">
        <v>2026-05-27 03:55 PDT</v>
      </c>
      <c r="D1897" s="155" t="str">
        <v>2026-05-27</v>
      </c>
      <c r="E1897" s="155" t="str">
        <v>May</v>
      </c>
      <c r="F1897" s="154" t="str">
        <v>Accepted</v>
      </c>
      <c r="G1897" s="155" t="str">
        <v>240</v>
      </c>
      <c r="H1897" s="153" t="n">
        <v>240</v>
      </c>
      <c r="I1897" s="155" t="str">
        <v>SW</v>
      </c>
      <c r="J1897" s="153" t="n">
        <v>60</v>
      </c>
      <c r="K1897" s="155" t="str">
        <v>NE</v>
      </c>
      <c r="L1897" s="153" t="n">
        <v>15</v>
      </c>
      <c r="M1897" s="153" t="n">
        <f>IF(F1897="Accepted",L1897*1.150779448,"")</f>
        <v>17.261691719999998</v>
      </c>
      <c r="N1897" s="163"/>
      <c r="O1897" s="163"/>
      <c r="P1897" s="163" t="str">
        <f>IF(F1897&lt;&gt;"Accepted","",IF(AND(N1897="",O1897=""),"",MAX(N1897,O1897)*1.150779448))</f>
      </c>
      <c r="Q1897" s="175" t="str">
        <v>KEDW 271055Z AUTO 24015KT 10SM OVC060 12/06 A2972 RMK AO2 SLP052 T01210064 $</v>
      </c>
    </row>
    <row r="1898" hidden="0">
      <c r="A1898" s="150" t="str">
        <v>2026-05-27 11:00 UTC</v>
      </c>
      <c r="B1898" s="155" t="str">
        <v>2026-05-27 11:55 UTC</v>
      </c>
      <c r="C1898" s="155" t="str">
        <v>2026-05-27 04:55 PDT</v>
      </c>
      <c r="D1898" s="155" t="str">
        <v>2026-05-27</v>
      </c>
      <c r="E1898" s="155" t="str">
        <v>May</v>
      </c>
      <c r="F1898" s="154" t="str">
        <v>Accepted</v>
      </c>
      <c r="G1898" s="155" t="str">
        <v>230</v>
      </c>
      <c r="H1898" s="153" t="n">
        <v>230</v>
      </c>
      <c r="I1898" s="155" t="str">
        <v>SW</v>
      </c>
      <c r="J1898" s="153" t="n">
        <v>50</v>
      </c>
      <c r="K1898" s="155" t="str">
        <v>NE</v>
      </c>
      <c r="L1898" s="153" t="n">
        <v>10</v>
      </c>
      <c r="M1898" s="153" t="n">
        <f>IF(F1898="Accepted",L1898*1.150779448,"")</f>
        <v>11.50779448</v>
      </c>
      <c r="N1898" s="163"/>
      <c r="O1898" s="163"/>
      <c r="P1898" s="163" t="str">
        <f>IF(F1898&lt;&gt;"Accepted","",IF(AND(N1898="",O1898=""),"",MAX(N1898,O1898)*1.150779448))</f>
      </c>
      <c r="Q1898" s="175" t="str">
        <v>KEDW 271155Z AUTO 23010KT 10SM SCT060 11/06 A2972 RMK AO2 SLP055 T01100059 10130 20110 52004 $</v>
      </c>
    </row>
    <row r="1899" hidden="0">
      <c r="A1899" s="150" t="str">
        <v>2026-05-27 12:00 UTC</v>
      </c>
      <c r="B1899" s="155" t="str">
        <v>2026-05-27 12:55 UTC</v>
      </c>
      <c r="C1899" s="155" t="str">
        <v>2026-05-27 05:55 PDT</v>
      </c>
      <c r="D1899" s="155" t="str">
        <v>2026-05-27</v>
      </c>
      <c r="E1899" s="155" t="str">
        <v>May</v>
      </c>
      <c r="F1899" s="154" t="str">
        <v>Accepted</v>
      </c>
      <c r="G1899" s="155" t="str">
        <v>240</v>
      </c>
      <c r="H1899" s="153" t="n">
        <v>240</v>
      </c>
      <c r="I1899" s="155" t="str">
        <v>SW</v>
      </c>
      <c r="J1899" s="153" t="n">
        <v>60</v>
      </c>
      <c r="K1899" s="155" t="str">
        <v>NE</v>
      </c>
      <c r="L1899" s="153" t="n">
        <v>10</v>
      </c>
      <c r="M1899" s="153" t="n">
        <f>IF(F1899="Accepted",L1899*1.150779448,"")</f>
        <v>11.50779448</v>
      </c>
      <c r="N1899" s="163"/>
      <c r="O1899" s="163"/>
      <c r="P1899" s="163" t="str">
        <f>IF(F1899&lt;&gt;"Accepted","",IF(AND(N1899="",O1899=""),"",MAX(N1899,O1899)*1.150779448))</f>
      </c>
      <c r="Q1899" s="175" t="str">
        <v>KEDW 271255Z 24010KT 50SM SCT060 11/06 A2974 RMK AO2A SLP062 T01100057</v>
      </c>
    </row>
    <row r="1900" hidden="0">
      <c r="A1900" s="150" t="str">
        <v>2026-05-27 13:00 UTC</v>
      </c>
      <c r="B1900" s="155" t="str">
        <v>2026-05-27 13:55 UTC</v>
      </c>
      <c r="C1900" s="155" t="str">
        <v>2026-05-27 06:55 PDT</v>
      </c>
      <c r="D1900" s="155" t="str">
        <v>2026-05-27</v>
      </c>
      <c r="E1900" s="155" t="str">
        <v>May</v>
      </c>
      <c r="F1900" s="154" t="str">
        <v>Accepted</v>
      </c>
      <c r="G1900" s="155" t="str">
        <v>240</v>
      </c>
      <c r="H1900" s="153" t="n">
        <v>240</v>
      </c>
      <c r="I1900" s="155" t="str">
        <v>SW</v>
      </c>
      <c r="J1900" s="153" t="n">
        <v>60</v>
      </c>
      <c r="K1900" s="155" t="str">
        <v>NE</v>
      </c>
      <c r="L1900" s="153" t="n">
        <v>12</v>
      </c>
      <c r="M1900" s="153" t="n">
        <f>IF(F1900="Accepted",L1900*1.150779448,"")</f>
        <v>13.809353376</v>
      </c>
      <c r="N1900" s="163"/>
      <c r="O1900" s="163"/>
      <c r="P1900" s="163" t="str">
        <f>IF(F1900&lt;&gt;"Accepted","",IF(AND(N1900="",O1900=""),"",MAX(N1900,O1900)*1.150779448))</f>
      </c>
      <c r="Q1900" s="175" t="str">
        <v>KEDW 271355Z 24012KT 60SM FEW040 FEW070 12/03 A2975 RMK AO2A SLP065 T01210028</v>
      </c>
    </row>
    <row r="1901" hidden="0">
      <c r="A1901" s="150" t="str">
        <v>2026-05-27 14:00 UTC</v>
      </c>
      <c r="B1901" s="155" t="str">
        <v>2026-05-27 14:55 UTC</v>
      </c>
      <c r="C1901" s="155" t="str">
        <v>2026-05-27 07:55 PDT</v>
      </c>
      <c r="D1901" s="155" t="str">
        <v>2026-05-27</v>
      </c>
      <c r="E1901" s="155" t="str">
        <v>May</v>
      </c>
      <c r="F1901" s="154" t="str">
        <v>Accepted</v>
      </c>
      <c r="G1901" s="155" t="str">
        <v>250</v>
      </c>
      <c r="H1901" s="153" t="n">
        <v>250</v>
      </c>
      <c r="I1901" s="155" t="str">
        <v>W</v>
      </c>
      <c r="J1901" s="153" t="n">
        <v>70</v>
      </c>
      <c r="K1901" s="155" t="str">
        <v>E</v>
      </c>
      <c r="L1901" s="153" t="n">
        <v>13</v>
      </c>
      <c r="M1901" s="153" t="n">
        <f>IF(F1901="Accepted",L1901*1.150779448,"")</f>
        <v>14.960132824</v>
      </c>
      <c r="N1901" s="163"/>
      <c r="O1901" s="163"/>
      <c r="P1901" s="163" t="str">
        <f>IF(F1901&lt;&gt;"Accepted","",IF(AND(N1901="",O1901=""),"",MAX(N1901,O1901)*1.150779448))</f>
      </c>
      <c r="Q1901" s="175" t="str">
        <v>KEDW 271455Z 25013KT 60SM FEW050 FEW090 14/04 A2977 RMK AO2A SLP072 T01360039 52014</v>
      </c>
    </row>
    <row r="1902" hidden="0">
      <c r="A1902" s="150" t="str">
        <v>2026-05-27 15:00 UTC</v>
      </c>
      <c r="B1902" s="155" t="str">
        <v>2026-05-27 15:55 UTC</v>
      </c>
      <c r="C1902" s="155" t="str">
        <v>2026-05-27 08:55 PDT</v>
      </c>
      <c r="D1902" s="155" t="str">
        <v>2026-05-27</v>
      </c>
      <c r="E1902" s="155" t="str">
        <v>May</v>
      </c>
      <c r="F1902" s="154" t="str">
        <v>Accepted</v>
      </c>
      <c r="G1902" s="155" t="str">
        <v>230</v>
      </c>
      <c r="H1902" s="153" t="n">
        <v>230</v>
      </c>
      <c r="I1902" s="155" t="str">
        <v>SW</v>
      </c>
      <c r="J1902" s="153" t="n">
        <v>50</v>
      </c>
      <c r="K1902" s="155" t="str">
        <v>NE</v>
      </c>
      <c r="L1902" s="153" t="n">
        <v>12</v>
      </c>
      <c r="M1902" s="153" t="n">
        <f>IF(F1902="Accepted",L1902*1.150779448,"")</f>
        <v>13.809353376</v>
      </c>
      <c r="N1902" s="163"/>
      <c r="O1902" s="163"/>
      <c r="P1902" s="163" t="str">
        <f>IF(F1902&lt;&gt;"Accepted","",IF(AND(N1902="",O1902=""),"",MAX(N1902,O1902)*1.150779448))</f>
      </c>
      <c r="Q1902" s="175" t="str">
        <v>KEDW 271555Z 23012KT 80SM FEW030 FEW090 15/05 A2977 RMK AO2A SLP072 T01500047</v>
      </c>
    </row>
    <row r="1903" hidden="0">
      <c r="A1903" s="150" t="str">
        <v>2026-05-27 16:00 UTC</v>
      </c>
      <c r="B1903" s="155" t="str">
        <v>2026-05-27 16:55 UTC</v>
      </c>
      <c r="C1903" s="155" t="str">
        <v>2026-05-27 09:55 PDT</v>
      </c>
      <c r="D1903" s="155" t="str">
        <v>2026-05-27</v>
      </c>
      <c r="E1903" s="155" t="str">
        <v>May</v>
      </c>
      <c r="F1903" s="154" t="str">
        <v>Accepted</v>
      </c>
      <c r="G1903" s="155" t="str">
        <v>240</v>
      </c>
      <c r="H1903" s="153" t="n">
        <v>240</v>
      </c>
      <c r="I1903" s="155" t="str">
        <v>SW</v>
      </c>
      <c r="J1903" s="153" t="n">
        <v>60</v>
      </c>
      <c r="K1903" s="155" t="str">
        <v>NE</v>
      </c>
      <c r="L1903" s="153" t="n">
        <v>17</v>
      </c>
      <c r="M1903" s="153" t="n">
        <f>IF(F1903="Accepted",L1903*1.150779448,"")</f>
        <v>19.563250616</v>
      </c>
      <c r="N1903" s="163"/>
      <c r="O1903" s="163"/>
      <c r="P1903" s="163" t="str">
        <f>IF(F1903&lt;&gt;"Accepted","",IF(AND(N1903="",O1903=""),"",MAX(N1903,O1903)*1.150779448))</f>
      </c>
      <c r="Q1903" s="175" t="str">
        <v>KEDW 271655Z 24017KT 80SM FEW040 FEW110 17/02 A2977 RMK AO2A SLP071 T01690021</v>
      </c>
    </row>
    <row r="1904" hidden="0">
      <c r="A1904" s="150" t="str">
        <v>2026-05-27 17:00 UTC</v>
      </c>
      <c r="B1904" s="155" t="str">
        <v>2026-05-27 17:55 UTC</v>
      </c>
      <c r="C1904" s="155" t="str">
        <v>2026-05-27 10:55 PDT</v>
      </c>
      <c r="D1904" s="155" t="str">
        <v>2026-05-27</v>
      </c>
      <c r="E1904" s="155" t="str">
        <v>May</v>
      </c>
      <c r="F1904" s="154" t="str">
        <v>Accepted</v>
      </c>
      <c r="G1904" s="155" t="str">
        <v>250</v>
      </c>
      <c r="H1904" s="153" t="n">
        <v>250</v>
      </c>
      <c r="I1904" s="155" t="str">
        <v>W</v>
      </c>
      <c r="J1904" s="153" t="n">
        <v>70</v>
      </c>
      <c r="K1904" s="155" t="str">
        <v>E</v>
      </c>
      <c r="L1904" s="153" t="n">
        <v>12</v>
      </c>
      <c r="M1904" s="153" t="n">
        <f>IF(F1904="Accepted",L1904*1.150779448,"")</f>
        <v>13.809353376</v>
      </c>
      <c r="N1904" s="153" t="n">
        <v>22</v>
      </c>
      <c r="O1904" s="163"/>
      <c r="P1904" s="153" t="n">
        <f>IF(F1904&lt;&gt;"Accepted","",IF(AND(N1904="",O1904=""),"",MAX(N1904,O1904)*1.150779448))</f>
        <v>25.317147856</v>
      </c>
      <c r="Q1904" s="175" t="str">
        <v>KEDW 271755Z 25012G22KT 80SM FEW050 FEW090 18/00 A2976 RMK AO2A SLP067 T01790001 10179 20108 58001</v>
      </c>
    </row>
    <row r="1905" hidden="0">
      <c r="A1905" s="150" t="str">
        <v>2026-05-27 18:00 UTC</v>
      </c>
      <c r="B1905" s="155" t="str">
        <v>2026-05-27 18:55 UTC</v>
      </c>
      <c r="C1905" s="155" t="str">
        <v>2026-05-27 11:55 PDT</v>
      </c>
      <c r="D1905" s="155" t="str">
        <v>2026-05-27</v>
      </c>
      <c r="E1905" s="155" t="str">
        <v>May</v>
      </c>
      <c r="F1905" s="154" t="str">
        <v>Accepted</v>
      </c>
      <c r="G1905" s="155" t="str">
        <v>250</v>
      </c>
      <c r="H1905" s="153" t="n">
        <v>250</v>
      </c>
      <c r="I1905" s="155" t="str">
        <v>W</v>
      </c>
      <c r="J1905" s="153" t="n">
        <v>70</v>
      </c>
      <c r="K1905" s="155" t="str">
        <v>E</v>
      </c>
      <c r="L1905" s="153" t="n">
        <v>19</v>
      </c>
      <c r="M1905" s="153" t="n">
        <f>IF(F1905="Accepted",L1905*1.150779448,"")</f>
        <v>21.864809512</v>
      </c>
      <c r="N1905" s="153" t="n">
        <v>25</v>
      </c>
      <c r="O1905" s="163"/>
      <c r="P1905" s="153" t="n">
        <f>IF(F1905&lt;&gt;"Accepted","",IF(AND(N1905="",O1905=""),"",MAX(N1905,O1905)*1.150779448))</f>
        <v>28.7694862</v>
      </c>
      <c r="Q1905" s="175" t="str">
        <v>KEDW 271855Z 25019G25KT 90SM SCT050 SCT110 19/01 A2976 RMK AO2A SLP066 T01890009</v>
      </c>
    </row>
    <row r="1906" hidden="0">
      <c r="A1906" s="150" t="str">
        <v>2026-05-27 19:00 UTC</v>
      </c>
      <c r="B1906" s="155" t="str">
        <v>2026-05-27 19:55 UTC</v>
      </c>
      <c r="C1906" s="155" t="str">
        <v>2026-05-27 12:55 PDT</v>
      </c>
      <c r="D1906" s="155" t="str">
        <v>2026-05-27</v>
      </c>
      <c r="E1906" s="155" t="str">
        <v>May</v>
      </c>
      <c r="F1906" s="154" t="str">
        <v>Accepted</v>
      </c>
      <c r="G1906" s="155" t="str">
        <v>250</v>
      </c>
      <c r="H1906" s="153" t="n">
        <v>250</v>
      </c>
      <c r="I1906" s="155" t="str">
        <v>W</v>
      </c>
      <c r="J1906" s="153" t="n">
        <v>70</v>
      </c>
      <c r="K1906" s="155" t="str">
        <v>E</v>
      </c>
      <c r="L1906" s="153" t="n">
        <v>15</v>
      </c>
      <c r="M1906" s="153" t="n">
        <f>IF(F1906="Accepted",L1906*1.150779448,"")</f>
        <v>17.261691719999998</v>
      </c>
      <c r="N1906" s="153" t="n">
        <v>23</v>
      </c>
      <c r="O1906" s="153" t="n">
        <v>28</v>
      </c>
      <c r="P1906" s="153" t="n">
        <f>IF(F1906&lt;&gt;"Accepted","",IF(AND(N1906="",O1906=""),"",MAX(N1906,O1906)*1.150779448))</f>
        <v>32.221824544</v>
      </c>
      <c r="Q1906" s="175" t="str">
        <v>KEDW 271955Z 25015G23KT 40SM FEW080 19/00 A2976 RMK AO2A PK WND 25028/07 SLP066 T01920002</v>
      </c>
    </row>
    <row r="1907" hidden="0">
      <c r="A1907" s="150" t="str">
        <v>2026-05-27 20:00 UTC</v>
      </c>
      <c r="B1907" s="155" t="str">
        <v>2026-05-27 20:55 UTC</v>
      </c>
      <c r="C1907" s="155" t="str">
        <v>2026-05-27 13:55 PDT</v>
      </c>
      <c r="D1907" s="155" t="str">
        <v>2026-05-27</v>
      </c>
      <c r="E1907" s="155" t="str">
        <v>May</v>
      </c>
      <c r="F1907" s="154" t="str">
        <v>Accepted</v>
      </c>
      <c r="G1907" s="155" t="str">
        <v>240</v>
      </c>
      <c r="H1907" s="153" t="n">
        <v>240</v>
      </c>
      <c r="I1907" s="155" t="str">
        <v>SW</v>
      </c>
      <c r="J1907" s="153" t="n">
        <v>60</v>
      </c>
      <c r="K1907" s="155" t="str">
        <v>NE</v>
      </c>
      <c r="L1907" s="153" t="n">
        <v>17</v>
      </c>
      <c r="M1907" s="153" t="n">
        <f>IF(F1907="Accepted",L1907*1.150779448,"")</f>
        <v>19.563250616</v>
      </c>
      <c r="N1907" s="153" t="n">
        <v>24</v>
      </c>
      <c r="O1907" s="153" t="n">
        <v>31</v>
      </c>
      <c r="P1907" s="153" t="n">
        <f>IF(F1907&lt;&gt;"Accepted","",IF(AND(N1907="",O1907=""),"",MAX(N1907,O1907)*1.150779448))</f>
        <v>35.674162888</v>
      </c>
      <c r="Q1907" s="175" t="str">
        <v>KEDW 272055Z 24017G24KT 40SM SCT080 19/M00 A2975 RMK AO2A PK WND 22031/52 SLP062 T01941001 57003</v>
      </c>
    </row>
    <row r="1908" hidden="0">
      <c r="A1908" s="150" t="str">
        <v>2026-05-27 21:00 UTC</v>
      </c>
      <c r="B1908" s="155" t="str">
        <v>2026-05-27 21:55 UTC</v>
      </c>
      <c r="C1908" s="155" t="str">
        <v>2026-05-27 14:55 PDT</v>
      </c>
      <c r="D1908" s="155" t="str">
        <v>2026-05-27</v>
      </c>
      <c r="E1908" s="155" t="str">
        <v>May</v>
      </c>
      <c r="F1908" s="154" t="str">
        <v>Accepted</v>
      </c>
      <c r="G1908" s="155" t="str">
        <v>240</v>
      </c>
      <c r="H1908" s="153" t="n">
        <v>240</v>
      </c>
      <c r="I1908" s="155" t="str">
        <v>SW</v>
      </c>
      <c r="J1908" s="153" t="n">
        <v>60</v>
      </c>
      <c r="K1908" s="155" t="str">
        <v>NE</v>
      </c>
      <c r="L1908" s="153" t="n">
        <v>16</v>
      </c>
      <c r="M1908" s="153" t="n">
        <f>IF(F1908="Accepted",L1908*1.150779448,"")</f>
        <v>18.412471168</v>
      </c>
      <c r="N1908" s="153" t="n">
        <v>24</v>
      </c>
      <c r="O1908" s="153" t="n">
        <v>27</v>
      </c>
      <c r="P1908" s="153" t="n">
        <f>IF(F1908&lt;&gt;"Accepted","",IF(AND(N1908="",O1908=""),"",MAX(N1908,O1908)*1.150779448))</f>
        <v>31.071045096</v>
      </c>
      <c r="Q1908" s="175" t="str">
        <v>KEDW 272155Z COR 24016G24KT 40SM SCT070 20/M00 A2975 RMK AO2A PK WND 22027/50 SLP062 T02001001 COR 2157</v>
      </c>
    </row>
    <row r="1909" hidden="0">
      <c r="A1909" s="150" t="str">
        <v>2026-05-27 22:00 UTC</v>
      </c>
      <c r="B1909" s="155" t="str">
        <v>2026-05-27 22:55 UTC</v>
      </c>
      <c r="C1909" s="155" t="str">
        <v>2026-05-27 15:55 PDT</v>
      </c>
      <c r="D1909" s="155" t="str">
        <v>2026-05-27</v>
      </c>
      <c r="E1909" s="155" t="str">
        <v>May</v>
      </c>
      <c r="F1909" s="154" t="str">
        <v>Accepted</v>
      </c>
      <c r="G1909" s="155" t="str">
        <v>210</v>
      </c>
      <c r="H1909" s="153" t="n">
        <v>210</v>
      </c>
      <c r="I1909" s="155" t="str">
        <v>SW</v>
      </c>
      <c r="J1909" s="153" t="n">
        <v>30</v>
      </c>
      <c r="K1909" s="155" t="str">
        <v>NE</v>
      </c>
      <c r="L1909" s="153" t="n">
        <v>17</v>
      </c>
      <c r="M1909" s="153" t="n">
        <f>IF(F1909="Accepted",L1909*1.150779448,"")</f>
        <v>19.563250616</v>
      </c>
      <c r="N1909" s="153" t="n">
        <v>22</v>
      </c>
      <c r="O1909" s="153" t="n">
        <v>29</v>
      </c>
      <c r="P1909" s="153" t="n">
        <f>IF(F1909&lt;&gt;"Accepted","",IF(AND(N1909="",O1909=""),"",MAX(N1909,O1909)*1.150779448))</f>
        <v>33.372603992</v>
      </c>
      <c r="Q1909" s="175" t="str">
        <v>KEDW 272255Z 21017G22KT 40SM SCT075 20/M00 A2973 RMK AO2A PK WND 23029/11 SLP055 T01991002</v>
      </c>
    </row>
    <row r="1910" hidden="0">
      <c r="A1910" s="150" t="str">
        <v>2026-05-27 23:00 UTC</v>
      </c>
      <c r="B1910" s="155" t="str">
        <v>2026-05-27 23:55 UTC</v>
      </c>
      <c r="C1910" s="155" t="str">
        <v>2026-05-27 16:55 PDT</v>
      </c>
      <c r="D1910" s="155" t="str">
        <v>2026-05-27</v>
      </c>
      <c r="E1910" s="155" t="str">
        <v>May</v>
      </c>
      <c r="F1910" s="154" t="str">
        <v>Accepted</v>
      </c>
      <c r="G1910" s="155" t="str">
        <v>210</v>
      </c>
      <c r="H1910" s="153" t="n">
        <v>210</v>
      </c>
      <c r="I1910" s="155" t="str">
        <v>SW</v>
      </c>
      <c r="J1910" s="153" t="n">
        <v>30</v>
      </c>
      <c r="K1910" s="155" t="str">
        <v>NE</v>
      </c>
      <c r="L1910" s="153" t="n">
        <v>20</v>
      </c>
      <c r="M1910" s="153" t="n">
        <f>IF(F1910="Accepted",L1910*1.150779448,"")</f>
        <v>23.01558896</v>
      </c>
      <c r="N1910" s="153" t="n">
        <v>24</v>
      </c>
      <c r="O1910" s="153" t="n">
        <v>28</v>
      </c>
      <c r="P1910" s="153" t="n">
        <f>IF(F1910&lt;&gt;"Accepted","",IF(AND(N1910="",O1910=""),"",MAX(N1910,O1910)*1.150779448))</f>
        <v>32.221824544</v>
      </c>
      <c r="Q1910" s="175" t="str">
        <v>KEDW 272355Z 21020G24KT 40SM SCT070 20/M00 A2973 RMK AO2A PK WND 21028/25 SLP055 T01991002 10207 20178 57008</v>
      </c>
    </row>
    <row r="1911" hidden="0">
      <c r="A1911" s="150" t="str">
        <v>2026-05-28 00:00 UTC</v>
      </c>
      <c r="B1911" s="155" t="str">
        <v>2026-05-28 00:55 UTC</v>
      </c>
      <c r="C1911" s="155" t="str">
        <v>2026-05-27 17:55 PDT</v>
      </c>
      <c r="D1911" s="155" t="str">
        <v>2026-05-27</v>
      </c>
      <c r="E1911" s="155" t="str">
        <v>May</v>
      </c>
      <c r="F1911" s="154" t="str">
        <v>Accepted</v>
      </c>
      <c r="G1911" s="155" t="str">
        <v>200</v>
      </c>
      <c r="H1911" s="153" t="n">
        <v>200</v>
      </c>
      <c r="I1911" s="155" t="str">
        <v>S</v>
      </c>
      <c r="J1911" s="153" t="n">
        <v>20</v>
      </c>
      <c r="K1911" s="155" t="str">
        <v>N</v>
      </c>
      <c r="L1911" s="153" t="n">
        <v>17</v>
      </c>
      <c r="M1911" s="153" t="n">
        <f>IF(F1911="Accepted",L1911*1.150779448,"")</f>
        <v>19.563250616</v>
      </c>
      <c r="N1911" s="153" t="n">
        <v>25</v>
      </c>
      <c r="O1911" s="153" t="n">
        <v>26</v>
      </c>
      <c r="P1911" s="153" t="n">
        <f>IF(F1911&lt;&gt;"Accepted","",IF(AND(N1911="",O1911=""),"",MAX(N1911,O1911)*1.150779448))</f>
        <v>29.920265648</v>
      </c>
      <c r="Q1911" s="175" t="str">
        <v>KEDW 280055Z 20017G25KT 40SM SCT070 18/02 A2974 RMK AO2A PK WND 21026/32 SLP060 T01780017</v>
      </c>
    </row>
    <row r="1912" hidden="0">
      <c r="A1912" s="150" t="str">
        <v>2026-05-28 01:00 UTC</v>
      </c>
      <c r="B1912" s="155" t="str">
        <v>2026-05-28 01:55 UTC</v>
      </c>
      <c r="C1912" s="155" t="str">
        <v>2026-05-27 18:55 PDT</v>
      </c>
      <c r="D1912" s="155" t="str">
        <v>2026-05-27</v>
      </c>
      <c r="E1912" s="155" t="str">
        <v>May</v>
      </c>
      <c r="F1912" s="154" t="str">
        <v>Accepted</v>
      </c>
      <c r="G1912" s="155" t="str">
        <v>210</v>
      </c>
      <c r="H1912" s="153" t="n">
        <v>210</v>
      </c>
      <c r="I1912" s="155" t="str">
        <v>SW</v>
      </c>
      <c r="J1912" s="153" t="n">
        <v>30</v>
      </c>
      <c r="K1912" s="155" t="str">
        <v>NE</v>
      </c>
      <c r="L1912" s="153" t="n">
        <v>20</v>
      </c>
      <c r="M1912" s="153" t="n">
        <f>IF(F1912="Accepted",L1912*1.150779448,"")</f>
        <v>23.01558896</v>
      </c>
      <c r="N1912" s="153" t="n">
        <v>25</v>
      </c>
      <c r="O1912" s="153" t="n">
        <v>26</v>
      </c>
      <c r="P1912" s="153" t="n">
        <f>IF(F1912&lt;&gt;"Accepted","",IF(AND(N1912="",O1912=""),"",MAX(N1912,O1912)*1.150779448))</f>
        <v>29.920265648</v>
      </c>
      <c r="Q1912" s="175" t="str">
        <v>KEDW 280155Z 21020G25KT 40SM SCT065 17/01 A2975 RMK AO2A PK WND 20026/03 SLP064 T01700010</v>
      </c>
    </row>
    <row r="1913" hidden="0">
      <c r="A1913" s="150" t="str">
        <v>2026-05-28 02:00 UTC</v>
      </c>
      <c r="B1913" s="155" t="str">
        <v>2026-05-28 02:55 UTC</v>
      </c>
      <c r="C1913" s="155" t="str">
        <v>2026-05-27 19:55 PDT</v>
      </c>
      <c r="D1913" s="155" t="str">
        <v>2026-05-27</v>
      </c>
      <c r="E1913" s="155" t="str">
        <v>May</v>
      </c>
      <c r="F1913" s="154" t="str">
        <v>Accepted</v>
      </c>
      <c r="G1913" s="155" t="str">
        <v>240</v>
      </c>
      <c r="H1913" s="153" t="n">
        <v>240</v>
      </c>
      <c r="I1913" s="155" t="str">
        <v>SW</v>
      </c>
      <c r="J1913" s="153" t="n">
        <v>60</v>
      </c>
      <c r="K1913" s="155" t="str">
        <v>NE</v>
      </c>
      <c r="L1913" s="153" t="n">
        <v>24</v>
      </c>
      <c r="M1913" s="153" t="n">
        <f>IF(F1913="Accepted",L1913*1.150779448,"")</f>
        <v>27.618706752</v>
      </c>
      <c r="N1913" s="153" t="n">
        <v>29</v>
      </c>
      <c r="O1913" s="153" t="n">
        <v>29</v>
      </c>
      <c r="P1913" s="153" t="n">
        <f>IF(F1913&lt;&gt;"Accepted","",IF(AND(N1913="",O1913=""),"",MAX(N1913,O1913)*1.150779448))</f>
        <v>33.372603992</v>
      </c>
      <c r="Q1913" s="175" t="str">
        <v>KEDW 280255Z 24024G29KT 40SM SCT070 14/03 A2978 RMK AO2A PK WND 25029/44 SLP075 T01420033 52017</v>
      </c>
    </row>
    <row r="1914" hidden="0">
      <c r="A1914" s="150" t="str">
        <v>2026-05-28 03:00 UTC</v>
      </c>
      <c r="B1914" s="155" t="str">
        <v>2026-05-28 03:55 UTC</v>
      </c>
      <c r="C1914" s="155" t="str">
        <v>2026-05-27 20:55 PDT</v>
      </c>
      <c r="D1914" s="155" t="str">
        <v>2026-05-27</v>
      </c>
      <c r="E1914" s="155" t="str">
        <v>May</v>
      </c>
      <c r="F1914" s="154" t="str">
        <v>Accepted</v>
      </c>
      <c r="G1914" s="155" t="str">
        <v>240</v>
      </c>
      <c r="H1914" s="153" t="n">
        <v>240</v>
      </c>
      <c r="I1914" s="155" t="str">
        <v>SW</v>
      </c>
      <c r="J1914" s="153" t="n">
        <v>60</v>
      </c>
      <c r="K1914" s="155" t="str">
        <v>NE</v>
      </c>
      <c r="L1914" s="153" t="n">
        <v>16</v>
      </c>
      <c r="M1914" s="153" t="n">
        <f>IF(F1914="Accepted",L1914*1.150779448,"")</f>
        <v>18.412471168</v>
      </c>
      <c r="N1914" s="153" t="n">
        <v>22</v>
      </c>
      <c r="O1914" s="153" t="n">
        <v>28</v>
      </c>
      <c r="P1914" s="153" t="n">
        <f>IF(F1914&lt;&gt;"Accepted","",IF(AND(N1914="",O1914=""),"",MAX(N1914,O1914)*1.150779448))</f>
        <v>32.221824544</v>
      </c>
      <c r="Q1914" s="175" t="str">
        <v>KEDW 280355Z 24016G22KT 40SM SCT070 13/05 A2980 RMK AO2A PK WND 24028/02 SLP082 T01290046</v>
      </c>
    </row>
    <row r="1915" hidden="0">
      <c r="A1915" s="150" t="str">
        <v>2026-05-28 04:00 UTC</v>
      </c>
      <c r="B1915" s="155" t="str">
        <v>2026-05-28 04:55 UTC</v>
      </c>
      <c r="C1915" s="155" t="str">
        <v>2026-05-27 21:55 PDT</v>
      </c>
      <c r="D1915" s="155" t="str">
        <v>2026-05-27</v>
      </c>
      <c r="E1915" s="155" t="str">
        <v>May</v>
      </c>
      <c r="F1915" s="154" t="str">
        <v>Accepted</v>
      </c>
      <c r="G1915" s="155" t="str">
        <v>250</v>
      </c>
      <c r="H1915" s="153" t="n">
        <v>250</v>
      </c>
      <c r="I1915" s="155" t="str">
        <v>W</v>
      </c>
      <c r="J1915" s="153" t="n">
        <v>70</v>
      </c>
      <c r="K1915" s="155" t="str">
        <v>E</v>
      </c>
      <c r="L1915" s="153" t="n">
        <v>18</v>
      </c>
      <c r="M1915" s="153" t="n">
        <f>IF(F1915="Accepted",L1915*1.150779448,"")</f>
        <v>20.714030064</v>
      </c>
      <c r="N1915" s="163"/>
      <c r="O1915" s="163"/>
      <c r="P1915" s="163" t="str">
        <f>IF(F1915&lt;&gt;"Accepted","",IF(AND(N1915="",O1915=""),"",MAX(N1915,O1915)*1.150779448))</f>
      </c>
      <c r="Q1915" s="175" t="str">
        <v>KEDW 280455Z 25018KT 40SM SCT070 13/03 A2982 RMK AO2A RAB03E13 SLP088 P0000 T01260030</v>
      </c>
    </row>
    <row r="1916" hidden="0">
      <c r="A1916" s="150" t="str">
        <v>2026-05-28 05:00 UTC</v>
      </c>
      <c r="B1916" s="155" t="str">
        <v>2026-05-28 05:55 UTC</v>
      </c>
      <c r="C1916" s="155" t="str">
        <v>2026-05-27 22:55 PDT</v>
      </c>
      <c r="D1916" s="155" t="str">
        <v>2026-05-27</v>
      </c>
      <c r="E1916" s="155" t="str">
        <v>May</v>
      </c>
      <c r="F1916" s="154" t="str">
        <v>Accepted</v>
      </c>
      <c r="G1916" s="155" t="str">
        <v>230</v>
      </c>
      <c r="H1916" s="153" t="n">
        <v>230</v>
      </c>
      <c r="I1916" s="155" t="str">
        <v>SW</v>
      </c>
      <c r="J1916" s="153" t="n">
        <v>50</v>
      </c>
      <c r="K1916" s="155" t="str">
        <v>NE</v>
      </c>
      <c r="L1916" s="153" t="n">
        <v>18</v>
      </c>
      <c r="M1916" s="153" t="n">
        <f>IF(F1916="Accepted",L1916*1.150779448,"")</f>
        <v>20.714030064</v>
      </c>
      <c r="N1916" s="153" t="n">
        <v>24</v>
      </c>
      <c r="O1916" s="153" t="n">
        <v>26</v>
      </c>
      <c r="P1916" s="153" t="n">
        <f>IF(F1916&lt;&gt;"Accepted","",IF(AND(N1916="",O1916=""),"",MAX(N1916,O1916)*1.150779448))</f>
        <v>29.920265648</v>
      </c>
      <c r="Q1916" s="175" t="str">
        <v>KEDW 280555Z 23018G24KT 40SM SCT070 12/04 A2983 RMK AO2A PK WND 23026/21 SLP091 60000 T01150038 10200 20115 52016</v>
      </c>
    </row>
    <row r="1917" hidden="0">
      <c r="A1917" s="150" t="str">
        <v>2026-05-28 06:00 UTC</v>
      </c>
      <c r="B1917" s="155" t="str">
        <v>2026-05-28 06:55 UTC</v>
      </c>
      <c r="C1917" s="155" t="str">
        <v>2026-05-27 23:55 PDT</v>
      </c>
      <c r="D1917" s="155" t="str">
        <v>2026-05-27</v>
      </c>
      <c r="E1917" s="155" t="str">
        <v>May</v>
      </c>
      <c r="F1917" s="154" t="str">
        <v>Accepted</v>
      </c>
      <c r="G1917" s="155" t="str">
        <v>240</v>
      </c>
      <c r="H1917" s="153" t="n">
        <v>240</v>
      </c>
      <c r="I1917" s="155" t="str">
        <v>SW</v>
      </c>
      <c r="J1917" s="153" t="n">
        <v>60</v>
      </c>
      <c r="K1917" s="155" t="str">
        <v>NE</v>
      </c>
      <c r="L1917" s="153" t="n">
        <v>14</v>
      </c>
      <c r="M1917" s="153" t="n">
        <f>IF(F1917="Accepted",L1917*1.150779448,"")</f>
        <v>16.110912272</v>
      </c>
      <c r="N1917" s="163"/>
      <c r="O1917" s="153" t="n">
        <v>26</v>
      </c>
      <c r="P1917" s="153" t="n">
        <f>IF(F1917&lt;&gt;"Accepted","",IF(AND(N1917="",O1917=""),"",MAX(N1917,O1917)*1.150779448))</f>
        <v>29.920265648</v>
      </c>
      <c r="Q1917" s="175" t="str">
        <v>KEDW 280655Z AUTO 24014KT 10SM CLR 11/03 A2984 RMK AO2 PK WND 24026/15 SLP095 T01110031 $</v>
      </c>
    </row>
    <row r="1918" hidden="0">
      <c r="A1918" s="150" t="str">
        <v>2026-05-28 07:00 UTC</v>
      </c>
      <c r="B1918" s="155" t="str">
        <v>2026-05-28 07:55 UTC</v>
      </c>
      <c r="C1918" s="155" t="str">
        <v>2026-05-28 00:55 PDT</v>
      </c>
      <c r="D1918" s="155" t="str">
        <v>2026-05-28</v>
      </c>
      <c r="E1918" s="155" t="str">
        <v>May</v>
      </c>
      <c r="F1918" s="154" t="str">
        <v>Accepted</v>
      </c>
      <c r="G1918" s="155" t="str">
        <v>240</v>
      </c>
      <c r="H1918" s="153" t="n">
        <v>240</v>
      </c>
      <c r="I1918" s="155" t="str">
        <v>SW</v>
      </c>
      <c r="J1918" s="153" t="n">
        <v>60</v>
      </c>
      <c r="K1918" s="155" t="str">
        <v>NE</v>
      </c>
      <c r="L1918" s="153" t="n">
        <v>15</v>
      </c>
      <c r="M1918" s="153" t="n">
        <f>IF(F1918="Accepted",L1918*1.150779448,"")</f>
        <v>17.261691719999998</v>
      </c>
      <c r="N1918" s="163"/>
      <c r="O1918" s="163"/>
      <c r="P1918" s="163" t="str">
        <f>IF(F1918&lt;&gt;"Accepted","",IF(AND(N1918="",O1918=""),"",MAX(N1918,O1918)*1.150779448))</f>
      </c>
      <c r="Q1918" s="175" t="str">
        <v>KEDW 280755Z AUTO 24015KT 10SM CLR 10/04 A2985 RMK AO2 SLP098 T01020041 402070102 $</v>
      </c>
    </row>
    <row r="1919" hidden="0">
      <c r="A1919" s="150" t="str">
        <v>2026-05-28 08:00 UTC</v>
      </c>
      <c r="B1919" s="155" t="str">
        <v>2026-05-28 08:55 UTC</v>
      </c>
      <c r="C1919" s="155" t="str">
        <v>2026-05-28 01:55 PDT</v>
      </c>
      <c r="D1919" s="155" t="str">
        <v>2026-05-28</v>
      </c>
      <c r="E1919" s="155" t="str">
        <v>May</v>
      </c>
      <c r="F1919" s="154" t="str">
        <v>Accepted</v>
      </c>
      <c r="G1919" s="155" t="str">
        <v>240</v>
      </c>
      <c r="H1919" s="153" t="n">
        <v>240</v>
      </c>
      <c r="I1919" s="155" t="str">
        <v>SW</v>
      </c>
      <c r="J1919" s="153" t="n">
        <v>60</v>
      </c>
      <c r="K1919" s="155" t="str">
        <v>NE</v>
      </c>
      <c r="L1919" s="153" t="n">
        <v>13</v>
      </c>
      <c r="M1919" s="153" t="n">
        <f>IF(F1919="Accepted",L1919*1.150779448,"")</f>
        <v>14.960132824</v>
      </c>
      <c r="N1919" s="163"/>
      <c r="O1919" s="163"/>
      <c r="P1919" s="163" t="str">
        <f>IF(F1919&lt;&gt;"Accepted","",IF(AND(N1919="",O1919=""),"",MAX(N1919,O1919)*1.150779448))</f>
      </c>
      <c r="Q1919" s="175" t="str">
        <v>KEDW 280855Z AUTO 24013KT 10SM CLR 10/04 A2983 RMK AO2 SLP091 T00970041 58000 $</v>
      </c>
    </row>
    <row r="1920" hidden="0">
      <c r="A1920" s="150" t="str">
        <v>2026-05-28 09:00 UTC</v>
      </c>
      <c r="B1920" s="155" t="str">
        <v>2026-05-28 09:55 UTC</v>
      </c>
      <c r="C1920" s="155" t="str">
        <v>2026-05-28 02:55 PDT</v>
      </c>
      <c r="D1920" s="155" t="str">
        <v>2026-05-28</v>
      </c>
      <c r="E1920" s="155" t="str">
        <v>May</v>
      </c>
      <c r="F1920" s="154" t="str">
        <v>Accepted</v>
      </c>
      <c r="G1920" s="155" t="str">
        <v>240</v>
      </c>
      <c r="H1920" s="153" t="n">
        <v>240</v>
      </c>
      <c r="I1920" s="155" t="str">
        <v>SW</v>
      </c>
      <c r="J1920" s="153" t="n">
        <v>60</v>
      </c>
      <c r="K1920" s="155" t="str">
        <v>NE</v>
      </c>
      <c r="L1920" s="153" t="n">
        <v>15</v>
      </c>
      <c r="M1920" s="153" t="n">
        <f>IF(F1920="Accepted",L1920*1.150779448,"")</f>
        <v>17.261691719999998</v>
      </c>
      <c r="N1920" s="163"/>
      <c r="O1920" s="163"/>
      <c r="P1920" s="163" t="str">
        <f>IF(F1920&lt;&gt;"Accepted","",IF(AND(N1920="",O1920=""),"",MAX(N1920,O1920)*1.150779448))</f>
      </c>
      <c r="Q1920" s="175" t="str">
        <v>KEDW 280955Z AUTO 24015KT 10SM CLR 09/04 A2983 RMK AO2 SLP091 T00940040 $</v>
      </c>
    </row>
    <row r="1921" hidden="0">
      <c r="A1921" s="150" t="str">
        <v>2026-05-28 10:00 UTC</v>
      </c>
      <c r="B1921" s="155" t="str">
        <v>2026-05-28 10:55 UTC</v>
      </c>
      <c r="C1921" s="155" t="str">
        <v>2026-05-28 03:55 PDT</v>
      </c>
      <c r="D1921" s="155" t="str">
        <v>2026-05-28</v>
      </c>
      <c r="E1921" s="155" t="str">
        <v>May</v>
      </c>
      <c r="F1921" s="154" t="str">
        <v>Accepted</v>
      </c>
      <c r="G1921" s="155" t="str">
        <v>230</v>
      </c>
      <c r="H1921" s="153" t="n">
        <v>230</v>
      </c>
      <c r="I1921" s="155" t="str">
        <v>SW</v>
      </c>
      <c r="J1921" s="153" t="n">
        <v>50</v>
      </c>
      <c r="K1921" s="155" t="str">
        <v>NE</v>
      </c>
      <c r="L1921" s="153" t="n">
        <v>13</v>
      </c>
      <c r="M1921" s="153" t="n">
        <f>IF(F1921="Accepted",L1921*1.150779448,"")</f>
        <v>14.960132824</v>
      </c>
      <c r="N1921" s="163"/>
      <c r="O1921" s="163"/>
      <c r="P1921" s="163" t="str">
        <f>IF(F1921&lt;&gt;"Accepted","",IF(AND(N1921="",O1921=""),"",MAX(N1921,O1921)*1.150779448))</f>
      </c>
      <c r="Q1921" s="175" t="str">
        <v>KEDW 281055Z AUTO 23013KT 10SM CLR 09/04 A2983 RMK AO2 SLP091 T00900038 $</v>
      </c>
    </row>
    <row r="1922" hidden="0">
      <c r="A1922" s="150" t="str">
        <v>2026-05-28 11:00 UTC</v>
      </c>
      <c r="B1922" s="155" t="str">
        <v>2026-05-28 11:55 UTC</v>
      </c>
      <c r="C1922" s="155" t="str">
        <v>2026-05-28 04:55 PDT</v>
      </c>
      <c r="D1922" s="155" t="str">
        <v>2026-05-28</v>
      </c>
      <c r="E1922" s="155" t="str">
        <v>May</v>
      </c>
      <c r="F1922" s="154" t="str">
        <v>Accepted</v>
      </c>
      <c r="G1922" s="155" t="str">
        <v>230</v>
      </c>
      <c r="H1922" s="153" t="n">
        <v>230</v>
      </c>
      <c r="I1922" s="155" t="str">
        <v>SW</v>
      </c>
      <c r="J1922" s="153" t="n">
        <v>50</v>
      </c>
      <c r="K1922" s="155" t="str">
        <v>NE</v>
      </c>
      <c r="L1922" s="153" t="n">
        <v>12</v>
      </c>
      <c r="M1922" s="153" t="n">
        <f>IF(F1922="Accepted",L1922*1.150779448,"")</f>
        <v>13.809353376</v>
      </c>
      <c r="N1922" s="163"/>
      <c r="O1922" s="163"/>
      <c r="P1922" s="163" t="str">
        <f>IF(F1922&lt;&gt;"Accepted","",IF(AND(N1922="",O1922=""),"",MAX(N1922,O1922)*1.150779448))</f>
      </c>
      <c r="Q1922" s="175" t="str">
        <v>KEDW 281155Z AUTO 23012KT 10SM CLR 09/04 A2984 RMK AO2 SLP095 T00890037 10114 20089 51002 $</v>
      </c>
    </row>
    <row r="1923" hidden="0">
      <c r="A1923" s="150" t="str">
        <v>2026-05-28 12:00 UTC</v>
      </c>
      <c r="B1923" s="155" t="str">
        <v>2026-05-28 12:55 UTC</v>
      </c>
      <c r="C1923" s="155" t="str">
        <v>2026-05-28 05:55 PDT</v>
      </c>
      <c r="D1923" s="155" t="str">
        <v>2026-05-28</v>
      </c>
      <c r="E1923" s="155" t="str">
        <v>May</v>
      </c>
      <c r="F1923" s="154" t="str">
        <v>Accepted</v>
      </c>
      <c r="G1923" s="155" t="str">
        <v>240</v>
      </c>
      <c r="H1923" s="153" t="n">
        <v>240</v>
      </c>
      <c r="I1923" s="155" t="str">
        <v>SW</v>
      </c>
      <c r="J1923" s="153" t="n">
        <v>60</v>
      </c>
      <c r="K1923" s="155" t="str">
        <v>NE</v>
      </c>
      <c r="L1923" s="153" t="n">
        <v>13</v>
      </c>
      <c r="M1923" s="153" t="n">
        <f>IF(F1923="Accepted",L1923*1.150779448,"")</f>
        <v>14.960132824</v>
      </c>
      <c r="N1923" s="163"/>
      <c r="O1923" s="163"/>
      <c r="P1923" s="163" t="str">
        <f>IF(F1923&lt;&gt;"Accepted","",IF(AND(N1923="",O1923=""),"",MAX(N1923,O1923)*1.150779448))</f>
      </c>
      <c r="Q1923" s="175" t="str">
        <v>KEDW 281255Z AUTO 24013KT 10SM CLR 09/04 A2985 RMK AO2 SLP101 T00900038 $</v>
      </c>
    </row>
    <row r="1924" hidden="0">
      <c r="A1924" s="150" t="str">
        <v>2026-05-28 13:00 UTC</v>
      </c>
      <c r="B1924" s="155" t="str">
        <v>2026-05-28 13:55 UTC</v>
      </c>
      <c r="C1924" s="155" t="str">
        <v>2026-05-28 06:55 PDT</v>
      </c>
      <c r="D1924" s="155" t="str">
        <v>2026-05-28</v>
      </c>
      <c r="E1924" s="155" t="str">
        <v>May</v>
      </c>
      <c r="F1924" s="154" t="str">
        <v>Accepted</v>
      </c>
      <c r="G1924" s="155" t="str">
        <v>230</v>
      </c>
      <c r="H1924" s="153" t="n">
        <v>230</v>
      </c>
      <c r="I1924" s="155" t="str">
        <v>SW</v>
      </c>
      <c r="J1924" s="153" t="n">
        <v>50</v>
      </c>
      <c r="K1924" s="155" t="str">
        <v>NE</v>
      </c>
      <c r="L1924" s="153" t="n">
        <v>12</v>
      </c>
      <c r="M1924" s="153" t="n">
        <f>IF(F1924="Accepted",L1924*1.150779448,"")</f>
        <v>13.809353376</v>
      </c>
      <c r="N1924" s="163"/>
      <c r="O1924" s="163"/>
      <c r="P1924" s="163" t="str">
        <f>IF(F1924&lt;&gt;"Accepted","",IF(AND(N1924="",O1924=""),"",MAX(N1924,O1924)*1.150779448))</f>
      </c>
      <c r="Q1924" s="175" t="str">
        <v>KEDW 281355Z COR 23012KT 50SM FEW030 10/04 A2986 RMK AO2A SLP103 T01020041 $ COR 1416</v>
      </c>
    </row>
    <row r="1925" hidden="0">
      <c r="A1925" s="150" t="str">
        <v>2026-05-28 14:00 UTC</v>
      </c>
      <c r="B1925" s="155" t="str">
        <v>2026-05-28 14:55 UTC</v>
      </c>
      <c r="C1925" s="155" t="str">
        <v>2026-05-28 07:55 PDT</v>
      </c>
      <c r="D1925" s="155" t="str">
        <v>2026-05-28</v>
      </c>
      <c r="E1925" s="155" t="str">
        <v>May</v>
      </c>
      <c r="F1925" s="154" t="str">
        <v>Accepted</v>
      </c>
      <c r="G1925" s="155" t="str">
        <v>230</v>
      </c>
      <c r="H1925" s="153" t="n">
        <v>230</v>
      </c>
      <c r="I1925" s="155" t="str">
        <v>SW</v>
      </c>
      <c r="J1925" s="153" t="n">
        <v>50</v>
      </c>
      <c r="K1925" s="155" t="str">
        <v>NE</v>
      </c>
      <c r="L1925" s="153" t="n">
        <v>12</v>
      </c>
      <c r="M1925" s="153" t="n">
        <f>IF(F1925="Accepted",L1925*1.150779448,"")</f>
        <v>13.809353376</v>
      </c>
      <c r="N1925" s="163"/>
      <c r="O1925" s="163"/>
      <c r="P1925" s="163" t="str">
        <f>IF(F1925&lt;&gt;"Accepted","",IF(AND(N1925="",O1925=""),"",MAX(N1925,O1925)*1.150779448))</f>
      </c>
      <c r="Q1925" s="175" t="str">
        <v>KEDW 281455Z 23012KT 50SM FEW030 12/04 A2987 RMK AO2A SLP108 T01210036 52009</v>
      </c>
    </row>
    <row r="1926" hidden="0">
      <c r="A1926" s="150" t="str">
        <v>2026-05-28 15:00 UTC</v>
      </c>
      <c r="B1926" s="155" t="str">
        <v>2026-05-28 15:55 UTC</v>
      </c>
      <c r="C1926" s="155" t="str">
        <v>2026-05-28 08:55 PDT</v>
      </c>
      <c r="D1926" s="155" t="str">
        <v>2026-05-28</v>
      </c>
      <c r="E1926" s="155" t="str">
        <v>May</v>
      </c>
      <c r="F1926" s="154" t="str">
        <v>Accepted</v>
      </c>
      <c r="G1926" s="155" t="str">
        <v>240</v>
      </c>
      <c r="H1926" s="153" t="n">
        <v>240</v>
      </c>
      <c r="I1926" s="155" t="str">
        <v>SW</v>
      </c>
      <c r="J1926" s="153" t="n">
        <v>60</v>
      </c>
      <c r="K1926" s="155" t="str">
        <v>NE</v>
      </c>
      <c r="L1926" s="153" t="n">
        <v>10</v>
      </c>
      <c r="M1926" s="153" t="n">
        <f>IF(F1926="Accepted",L1926*1.150779448,"")</f>
        <v>11.50779448</v>
      </c>
      <c r="N1926" s="163"/>
      <c r="O1926" s="163"/>
      <c r="P1926" s="163" t="str">
        <f>IF(F1926&lt;&gt;"Accepted","",IF(AND(N1926="",O1926=""),"",MAX(N1926,O1926)*1.150779448))</f>
      </c>
      <c r="Q1926" s="175" t="str">
        <v>KEDW 281555Z 24010KT 60SM FEW090 15/03 A2989 RMK AO2A SLP113 T01460028</v>
      </c>
    </row>
    <row r="1927" hidden="0">
      <c r="A1927" s="150" t="str">
        <v>2026-05-28 16:00 UTC</v>
      </c>
      <c r="B1927" s="155" t="str">
        <v>2026-05-28 16:55 UTC</v>
      </c>
      <c r="C1927" s="155" t="str">
        <v>2026-05-28 09:55 PDT</v>
      </c>
      <c r="D1927" s="155" t="str">
        <v>2026-05-28</v>
      </c>
      <c r="E1927" s="155" t="str">
        <v>May</v>
      </c>
      <c r="F1927" s="154" t="str">
        <v>Accepted</v>
      </c>
      <c r="G1927" s="155" t="str">
        <v>200</v>
      </c>
      <c r="H1927" s="153" t="n">
        <v>200</v>
      </c>
      <c r="I1927" s="155" t="str">
        <v>S</v>
      </c>
      <c r="J1927" s="153" t="n">
        <v>20</v>
      </c>
      <c r="K1927" s="155" t="str">
        <v>N</v>
      </c>
      <c r="L1927" s="153" t="n">
        <v>9</v>
      </c>
      <c r="M1927" s="153" t="n">
        <f>IF(F1927="Accepted",L1927*1.150779448,"")</f>
        <v>10.357015032</v>
      </c>
      <c r="N1927" s="163"/>
      <c r="O1927" s="163"/>
      <c r="P1927" s="163" t="str">
        <f>IF(F1927&lt;&gt;"Accepted","",IF(AND(N1927="",O1927=""),"",MAX(N1927,O1927)*1.150779448))</f>
      </c>
      <c r="Q1927" s="175" t="str">
        <v>KEDW 281655Z 20009KT 60SM FEW090 17/01 A2989 RMK AO2A SLP112 T01660011</v>
      </c>
    </row>
    <row r="1928" hidden="0">
      <c r="A1928" s="150" t="str">
        <v>2026-05-28 17:00 UTC</v>
      </c>
      <c r="B1928" s="155" t="str">
        <v>2026-05-28 17:55 UTC</v>
      </c>
      <c r="C1928" s="155" t="str">
        <v>2026-05-28 10:55 PDT</v>
      </c>
      <c r="D1928" s="155" t="str">
        <v>2026-05-28</v>
      </c>
      <c r="E1928" s="155" t="str">
        <v>May</v>
      </c>
      <c r="F1928" s="154" t="str">
        <v>Accepted</v>
      </c>
      <c r="G1928" s="155" t="str">
        <v>240</v>
      </c>
      <c r="H1928" s="153" t="n">
        <v>240</v>
      </c>
      <c r="I1928" s="155" t="str">
        <v>SW</v>
      </c>
      <c r="J1928" s="153" t="n">
        <v>60</v>
      </c>
      <c r="K1928" s="155" t="str">
        <v>NE</v>
      </c>
      <c r="L1928" s="153" t="n">
        <v>5</v>
      </c>
      <c r="M1928" s="153" t="n">
        <f>IF(F1928="Accepted",L1928*1.150779448,"")</f>
        <v>5.75389724</v>
      </c>
      <c r="N1928" s="153" t="n">
        <v>17</v>
      </c>
      <c r="O1928" s="153" t="n">
        <v>27</v>
      </c>
      <c r="P1928" s="153" t="n">
        <f>IF(F1928&lt;&gt;"Accepted","",IF(AND(N1928="",O1928=""),"",MAX(N1928,O1928)*1.150779448))</f>
        <v>31.071045096</v>
      </c>
      <c r="Q1928" s="175" t="str">
        <v>KEDW 281755Z 24005G17KT 70SM FEW090 FEW280 18/01 A2988 RMK AO2A PK WND 22027/24 SLP108 T01800011 10180 20088 50004</v>
      </c>
    </row>
    <row r="1929" hidden="0">
      <c r="A1929" s="150" t="str">
        <v>2026-05-28 18:00 UTC</v>
      </c>
      <c r="B1929" s="155" t="str">
        <v>2026-05-28 18:55 UTC</v>
      </c>
      <c r="C1929" s="155" t="str">
        <v>2026-05-28 11:55 PDT</v>
      </c>
      <c r="D1929" s="155" t="str">
        <v>2026-05-28</v>
      </c>
      <c r="E1929" s="155" t="str">
        <v>May</v>
      </c>
      <c r="F1929" s="154" t="str">
        <v>Accepted</v>
      </c>
      <c r="G1929" s="155" t="str">
        <v>260</v>
      </c>
      <c r="H1929" s="153" t="n">
        <v>260</v>
      </c>
      <c r="I1929" s="155" t="str">
        <v>W</v>
      </c>
      <c r="J1929" s="153" t="n">
        <v>80</v>
      </c>
      <c r="K1929" s="155" t="str">
        <v>E</v>
      </c>
      <c r="L1929" s="153" t="n">
        <v>10</v>
      </c>
      <c r="M1929" s="153" t="n">
        <f>IF(F1929="Accepted",L1929*1.150779448,"")</f>
        <v>11.50779448</v>
      </c>
      <c r="N1929" s="153" t="n">
        <v>18</v>
      </c>
      <c r="O1929" s="163"/>
      <c r="P1929" s="153" t="n">
        <f>IF(F1929&lt;&gt;"Accepted","",IF(AND(N1929="",O1929=""),"",MAX(N1929,O1929)*1.150779448))</f>
        <v>20.714030064</v>
      </c>
      <c r="Q1929" s="175" t="str">
        <v>KEDW 281855Z 26010G18KT 80SM FEW090 FEW280 18/01 A2987 RMK AO2A SLP105 T01840005</v>
      </c>
    </row>
    <row r="1930" hidden="0">
      <c r="A1930" s="150" t="str">
        <v>2026-05-28 19:00 UTC</v>
      </c>
      <c r="B1930" s="155" t="str">
        <v>2026-05-28 19:55 UTC</v>
      </c>
      <c r="C1930" s="155" t="str">
        <v>2026-05-28 12:55 PDT</v>
      </c>
      <c r="D1930" s="155" t="str">
        <v>2026-05-28</v>
      </c>
      <c r="E1930" s="155" t="str">
        <v>May</v>
      </c>
      <c r="F1930" s="154" t="str">
        <v>Accepted</v>
      </c>
      <c r="G1930" s="155" t="str">
        <v>230</v>
      </c>
      <c r="H1930" s="153" t="n">
        <v>230</v>
      </c>
      <c r="I1930" s="155" t="str">
        <v>SW</v>
      </c>
      <c r="J1930" s="153" t="n">
        <v>50</v>
      </c>
      <c r="K1930" s="155" t="str">
        <v>NE</v>
      </c>
      <c r="L1930" s="153" t="n">
        <v>10</v>
      </c>
      <c r="M1930" s="153" t="n">
        <f>IF(F1930="Accepted",L1930*1.150779448,"")</f>
        <v>11.50779448</v>
      </c>
      <c r="N1930" s="153" t="n">
        <v>18</v>
      </c>
      <c r="O1930" s="163"/>
      <c r="P1930" s="153" t="n">
        <f>IF(F1930&lt;&gt;"Accepted","",IF(AND(N1930="",O1930=""),"",MAX(N1930,O1930)*1.150779448))</f>
        <v>20.714030064</v>
      </c>
      <c r="Q1930" s="175" t="str">
        <v>KEDW 281955Z 23010G18KT 90SM FEW090 FEW280 FEW350 20/00 A2986 RMK AO2A SLP101 T01970002</v>
      </c>
    </row>
    <row r="1931" hidden="0">
      <c r="A1931" s="150" t="str">
        <v>2026-05-28 20:00 UTC</v>
      </c>
      <c r="B1931" s="155" t="str">
        <v>2026-05-28 20:55 UTC</v>
      </c>
      <c r="C1931" s="155" t="str">
        <v>2026-05-28 13:55 PDT</v>
      </c>
      <c r="D1931" s="155" t="str">
        <v>2026-05-28</v>
      </c>
      <c r="E1931" s="155" t="str">
        <v>May</v>
      </c>
      <c r="F1931" s="154" t="str">
        <v>Accepted</v>
      </c>
      <c r="G1931" s="155" t="str">
        <v>230</v>
      </c>
      <c r="H1931" s="153" t="n">
        <v>230</v>
      </c>
      <c r="I1931" s="155" t="str">
        <v>SW</v>
      </c>
      <c r="J1931" s="153" t="n">
        <v>50</v>
      </c>
      <c r="K1931" s="155" t="str">
        <v>NE</v>
      </c>
      <c r="L1931" s="153" t="n">
        <v>17</v>
      </c>
      <c r="M1931" s="153" t="n">
        <f>IF(F1931="Accepted",L1931*1.150779448,"")</f>
        <v>19.563250616</v>
      </c>
      <c r="N1931" s="153" t="n">
        <v>25</v>
      </c>
      <c r="O1931" s="153" t="n">
        <v>26</v>
      </c>
      <c r="P1931" s="153" t="n">
        <f>IF(F1931&lt;&gt;"Accepted","",IF(AND(N1931="",O1931=""),"",MAX(N1931,O1931)*1.150779448))</f>
        <v>29.920265648</v>
      </c>
      <c r="Q1931" s="175" t="str">
        <v>KEDW 282055Z 23017G25KT 90SM FEW090 SCT150 SCT320 21/01 A2986 RMK AO2A PK WND 24026/27 SLP101 T02060009 56007</v>
      </c>
    </row>
    <row r="1932" hidden="0">
      <c r="A1932" s="150" t="str">
        <v>2026-05-28 21:00 UTC</v>
      </c>
      <c r="B1932" s="155" t="str">
        <v>2026-05-28 21:55 UTC</v>
      </c>
      <c r="C1932" s="155" t="str">
        <v>2026-05-28 14:55 PDT</v>
      </c>
      <c r="D1932" s="155" t="str">
        <v>2026-05-28</v>
      </c>
      <c r="E1932" s="155" t="str">
        <v>May</v>
      </c>
      <c r="F1932" s="154" t="str">
        <v>Accepted</v>
      </c>
      <c r="G1932" s="155" t="str">
        <v>250</v>
      </c>
      <c r="H1932" s="153" t="n">
        <v>250</v>
      </c>
      <c r="I1932" s="155" t="str">
        <v>W</v>
      </c>
      <c r="J1932" s="153" t="n">
        <v>70</v>
      </c>
      <c r="K1932" s="155" t="str">
        <v>E</v>
      </c>
      <c r="L1932" s="153" t="n">
        <v>17</v>
      </c>
      <c r="M1932" s="153" t="n">
        <f>IF(F1932="Accepted",L1932*1.150779448,"")</f>
        <v>19.563250616</v>
      </c>
      <c r="N1932" s="163"/>
      <c r="O1932" s="153" t="n">
        <v>28</v>
      </c>
      <c r="P1932" s="153" t="n">
        <f>IF(F1932&lt;&gt;"Accepted","",IF(AND(N1932="",O1932=""),"",MAX(N1932,O1932)*1.150779448))</f>
        <v>32.221824544</v>
      </c>
      <c r="Q1932" s="175" t="str">
        <v>KEDW 282155Z 25017KT 90SM FEW090 SCT150 SCT320 19/01 A2985 RMK AO2A PK WND 24028/52 SLP099 T01930008 $</v>
      </c>
    </row>
    <row r="1933" hidden="0">
      <c r="A1933" s="150" t="str">
        <v>2026-05-28 22:00 UTC</v>
      </c>
      <c r="B1933" s="155" t="str">
        <v>2026-05-28 22:55 UTC</v>
      </c>
      <c r="C1933" s="155" t="str">
        <v>2026-05-28 15:55 PDT</v>
      </c>
      <c r="D1933" s="155" t="str">
        <v>2026-05-28</v>
      </c>
      <c r="E1933" s="155" t="str">
        <v>May</v>
      </c>
      <c r="F1933" s="154" t="str">
        <v>Accepted</v>
      </c>
      <c r="G1933" s="155" t="str">
        <v>240</v>
      </c>
      <c r="H1933" s="153" t="n">
        <v>240</v>
      </c>
      <c r="I1933" s="155" t="str">
        <v>SW</v>
      </c>
      <c r="J1933" s="153" t="n">
        <v>60</v>
      </c>
      <c r="K1933" s="155" t="str">
        <v>NE</v>
      </c>
      <c r="L1933" s="153" t="n">
        <v>21</v>
      </c>
      <c r="M1933" s="153" t="n">
        <f>IF(F1933="Accepted",L1933*1.150779448,"")</f>
        <v>24.166368408</v>
      </c>
      <c r="N1933" s="153" t="n">
        <v>27</v>
      </c>
      <c r="O1933" s="153" t="n">
        <v>30</v>
      </c>
      <c r="P1933" s="153" t="n">
        <f>IF(F1933&lt;&gt;"Accepted","",IF(AND(N1933="",O1933=""),"",MAX(N1933,O1933)*1.150779448))</f>
        <v>34.523383439999996</v>
      </c>
      <c r="Q1933" s="175" t="str">
        <v>KEDW 282255Z 24021G27KT 90SM FEW090 SCT160 19/01 A2984 RMK AO2A PK WND 25030/19 SLP096 T01890009</v>
      </c>
    </row>
    <row r="1934" hidden="0">
      <c r="A1934" s="150" t="str">
        <v>2026-05-28 23:00 UTC</v>
      </c>
      <c r="B1934" s="155" t="str">
        <v>2026-05-28 23:55 UTC</v>
      </c>
      <c r="C1934" s="155" t="str">
        <v>2026-05-28 16:55 PDT</v>
      </c>
      <c r="D1934" s="155" t="str">
        <v>2026-05-28</v>
      </c>
      <c r="E1934" s="155" t="str">
        <v>May</v>
      </c>
      <c r="F1934" s="154" t="str">
        <v>Accepted</v>
      </c>
      <c r="G1934" s="155" t="str">
        <v>240</v>
      </c>
      <c r="H1934" s="153" t="n">
        <v>240</v>
      </c>
      <c r="I1934" s="155" t="str">
        <v>SW</v>
      </c>
      <c r="J1934" s="153" t="n">
        <v>60</v>
      </c>
      <c r="K1934" s="155" t="str">
        <v>NE</v>
      </c>
      <c r="L1934" s="153" t="n">
        <v>23</v>
      </c>
      <c r="M1934" s="153" t="n">
        <f>IF(F1934="Accepted",L1934*1.150779448,"")</f>
        <v>26.467927304</v>
      </c>
      <c r="N1934" s="153" t="n">
        <v>30</v>
      </c>
      <c r="O1934" s="153" t="n">
        <v>30</v>
      </c>
      <c r="P1934" s="153" t="n">
        <f>IF(F1934&lt;&gt;"Accepted","",IF(AND(N1934="",O1934=""),"",MAX(N1934,O1934)*1.150779448))</f>
        <v>34.523383439999996</v>
      </c>
      <c r="Q1934" s="175" t="str">
        <v>KEDW 282355Z 24023G30KT 90SM FEW090 SCT170 18/02 A2983 RMK AO2A PK WND 25030/03 SLP094 T01840022 10207 20179 57009</v>
      </c>
    </row>
    <row r="1935" hidden="0">
      <c r="A1935" s="150" t="str">
        <v>2026-05-29 00:00 UTC</v>
      </c>
      <c r="B1935" s="155" t="str">
        <v>2026-05-29 00:55 UTC</v>
      </c>
      <c r="C1935" s="155" t="str">
        <v>2026-05-28 17:55 PDT</v>
      </c>
      <c r="D1935" s="155" t="str">
        <v>2026-05-28</v>
      </c>
      <c r="E1935" s="155" t="str">
        <v>May</v>
      </c>
      <c r="F1935" s="154" t="str">
        <v>Accepted</v>
      </c>
      <c r="G1935" s="155" t="str">
        <v>240</v>
      </c>
      <c r="H1935" s="153" t="n">
        <v>240</v>
      </c>
      <c r="I1935" s="155" t="str">
        <v>SW</v>
      </c>
      <c r="J1935" s="153" t="n">
        <v>60</v>
      </c>
      <c r="K1935" s="155" t="str">
        <v>NE</v>
      </c>
      <c r="L1935" s="153" t="n">
        <v>22</v>
      </c>
      <c r="M1935" s="153" t="n">
        <f>IF(F1935="Accepted",L1935*1.150779448,"")</f>
        <v>25.317147856</v>
      </c>
      <c r="N1935" s="153" t="n">
        <v>30</v>
      </c>
      <c r="O1935" s="153" t="n">
        <v>31</v>
      </c>
      <c r="P1935" s="153" t="n">
        <f>IF(F1935&lt;&gt;"Accepted","",IF(AND(N1935="",O1935=""),"",MAX(N1935,O1935)*1.150779448))</f>
        <v>35.674162888</v>
      </c>
      <c r="Q1935" s="175" t="str">
        <v>KEDW 290055Z 24022G30KT 90SM BKN090 17/03 A2983 RMK AO2A PK WND 24031/49 SLP094 T01690025</v>
      </c>
    </row>
    <row r="1936" hidden="0">
      <c r="A1936" s="150" t="str">
        <v>2026-05-29 01:00 UTC</v>
      </c>
      <c r="B1936" s="155" t="str">
        <v>2026-05-29 01:55 UTC</v>
      </c>
      <c r="C1936" s="155" t="str">
        <v>2026-05-28 18:55 PDT</v>
      </c>
      <c r="D1936" s="155" t="str">
        <v>2026-05-28</v>
      </c>
      <c r="E1936" s="155" t="str">
        <v>May</v>
      </c>
      <c r="F1936" s="154" t="str">
        <v>Accepted</v>
      </c>
      <c r="G1936" s="155" t="str">
        <v>240</v>
      </c>
      <c r="H1936" s="153" t="n">
        <v>240</v>
      </c>
      <c r="I1936" s="155" t="str">
        <v>SW</v>
      </c>
      <c r="J1936" s="153" t="n">
        <v>60</v>
      </c>
      <c r="K1936" s="155" t="str">
        <v>NE</v>
      </c>
      <c r="L1936" s="153" t="n">
        <v>19</v>
      </c>
      <c r="M1936" s="153" t="n">
        <f>IF(F1936="Accepted",L1936*1.150779448,"")</f>
        <v>21.864809512</v>
      </c>
      <c r="N1936" s="153" t="n">
        <v>25</v>
      </c>
      <c r="O1936" s="153" t="n">
        <v>29</v>
      </c>
      <c r="P1936" s="153" t="n">
        <f>IF(F1936&lt;&gt;"Accepted","",IF(AND(N1936="",O1936=""),"",MAX(N1936,O1936)*1.150779448))</f>
        <v>33.372603992</v>
      </c>
      <c r="Q1936" s="175" t="str">
        <v>KEDW 290155Z 24019G25KT 70SM BKN095 15/04 A2985 RMK AO2A PK WND 24029/17 SLP101 T01520040</v>
      </c>
    </row>
    <row r="1937" hidden="0">
      <c r="A1937" s="150" t="str">
        <v>2026-05-29 02:00 UTC</v>
      </c>
      <c r="B1937" s="155" t="str">
        <v>2026-05-29 02:55 UTC</v>
      </c>
      <c r="C1937" s="155" t="str">
        <v>2026-05-28 19:55 PDT</v>
      </c>
      <c r="D1937" s="155" t="str">
        <v>2026-05-28</v>
      </c>
      <c r="E1937" s="155" t="str">
        <v>May</v>
      </c>
      <c r="F1937" s="154" t="str">
        <v>Accepted</v>
      </c>
      <c r="G1937" s="155" t="str">
        <v>250</v>
      </c>
      <c r="H1937" s="153" t="n">
        <v>250</v>
      </c>
      <c r="I1937" s="155" t="str">
        <v>W</v>
      </c>
      <c r="J1937" s="153" t="n">
        <v>70</v>
      </c>
      <c r="K1937" s="155" t="str">
        <v>E</v>
      </c>
      <c r="L1937" s="153" t="n">
        <v>20</v>
      </c>
      <c r="M1937" s="153" t="n">
        <f>IF(F1937="Accepted",L1937*1.150779448,"")</f>
        <v>23.01558896</v>
      </c>
      <c r="N1937" s="153" t="n">
        <v>28</v>
      </c>
      <c r="O1937" s="153" t="n">
        <v>28</v>
      </c>
      <c r="P1937" s="153" t="n">
        <f>IF(F1937&lt;&gt;"Accepted","",IF(AND(N1937="",O1937=""),"",MAX(N1937,O1937)*1.150779448))</f>
        <v>32.221824544</v>
      </c>
      <c r="Q1937" s="175" t="str">
        <v>KEDW 290255Z 25020G28KT 50SM BKN095 14/05 A2988 RMK AO2A PK WND 24028/40 SLP111 T01400048 53018</v>
      </c>
    </row>
    <row r="1938" hidden="0">
      <c r="A1938" s="150" t="str">
        <v>2026-05-29 03:00 UTC</v>
      </c>
      <c r="B1938" s="155" t="str">
        <v>2026-05-29 03:55 UTC</v>
      </c>
      <c r="C1938" s="155" t="str">
        <v>2026-05-28 20:55 PDT</v>
      </c>
      <c r="D1938" s="155" t="str">
        <v>2026-05-28</v>
      </c>
      <c r="E1938" s="155" t="str">
        <v>May</v>
      </c>
      <c r="F1938" s="154" t="str">
        <v>Accepted</v>
      </c>
      <c r="G1938" s="155" t="str">
        <v>230</v>
      </c>
      <c r="H1938" s="153" t="n">
        <v>230</v>
      </c>
      <c r="I1938" s="155" t="str">
        <v>SW</v>
      </c>
      <c r="J1938" s="153" t="n">
        <v>50</v>
      </c>
      <c r="K1938" s="155" t="str">
        <v>NE</v>
      </c>
      <c r="L1938" s="153" t="n">
        <v>16</v>
      </c>
      <c r="M1938" s="153" t="n">
        <f>IF(F1938="Accepted",L1938*1.150779448,"")</f>
        <v>18.412471168</v>
      </c>
      <c r="N1938" s="163"/>
      <c r="O1938" s="163"/>
      <c r="P1938" s="163" t="str">
        <f>IF(F1938&lt;&gt;"Accepted","",IF(AND(N1938="",O1938=""),"",MAX(N1938,O1938)*1.150779448))</f>
      </c>
      <c r="Q1938" s="175" t="str">
        <v>KEDW 290355Z 23016KT 40SM SCT090 13/06 A2988 RMK AO2A RAB00E01DZB01E08RAB08E21DZB21E29 SLP110 P0000 T01290063 $</v>
      </c>
    </row>
    <row r="1939" hidden="0">
      <c r="A1939" s="150" t="str">
        <v>2026-05-29 04:00 UTC</v>
      </c>
      <c r="B1939" s="155" t="str">
        <v>2026-05-29 04:55 UTC</v>
      </c>
      <c r="C1939" s="155" t="str">
        <v>2026-05-28 21:55 PDT</v>
      </c>
      <c r="D1939" s="155" t="str">
        <v>2026-05-28</v>
      </c>
      <c r="E1939" s="155" t="str">
        <v>May</v>
      </c>
      <c r="F1939" s="154" t="str">
        <v>Accepted</v>
      </c>
      <c r="G1939" s="155" t="str">
        <v>230</v>
      </c>
      <c r="H1939" s="153" t="n">
        <v>230</v>
      </c>
      <c r="I1939" s="155" t="str">
        <v>SW</v>
      </c>
      <c r="J1939" s="153" t="n">
        <v>50</v>
      </c>
      <c r="K1939" s="155" t="str">
        <v>NE</v>
      </c>
      <c r="L1939" s="153" t="n">
        <v>13</v>
      </c>
      <c r="M1939" s="153" t="n">
        <f>IF(F1939="Accepted",L1939*1.150779448,"")</f>
        <v>14.960132824</v>
      </c>
      <c r="N1939" s="163"/>
      <c r="O1939" s="163"/>
      <c r="P1939" s="163" t="str">
        <f>IF(F1939&lt;&gt;"Accepted","",IF(AND(N1939="",O1939=""),"",MAX(N1939,O1939)*1.150779448))</f>
      </c>
      <c r="Q1939" s="175" t="str">
        <v>KEDW 290455Z 23013KT 40SM SCT090 13/05 A2990 RMK AO2A SLP115 T01310050</v>
      </c>
    </row>
    <row r="1940" hidden="0">
      <c r="A1940" s="150" t="str">
        <v>2026-05-29 05:00 UTC</v>
      </c>
      <c r="B1940" s="155" t="str">
        <v>2026-05-29 05:55 UTC</v>
      </c>
      <c r="C1940" s="155" t="str">
        <v>2026-05-28 22:55 PDT</v>
      </c>
      <c r="D1940" s="155" t="str">
        <v>2026-05-28</v>
      </c>
      <c r="E1940" s="155" t="str">
        <v>May</v>
      </c>
      <c r="F1940" s="154" t="str">
        <v>Accepted</v>
      </c>
      <c r="G1940" s="155" t="str">
        <v>250</v>
      </c>
      <c r="H1940" s="153" t="n">
        <v>250</v>
      </c>
      <c r="I1940" s="155" t="str">
        <v>W</v>
      </c>
      <c r="J1940" s="153" t="n">
        <v>70</v>
      </c>
      <c r="K1940" s="155" t="str">
        <v>E</v>
      </c>
      <c r="L1940" s="153" t="n">
        <v>15</v>
      </c>
      <c r="M1940" s="153" t="n">
        <f>IF(F1940="Accepted",L1940*1.150779448,"")</f>
        <v>17.261691719999998</v>
      </c>
      <c r="N1940" s="163"/>
      <c r="O1940" s="163"/>
      <c r="P1940" s="163" t="str">
        <f>IF(F1940&lt;&gt;"Accepted","",IF(AND(N1940="",O1940=""),"",MAX(N1940,O1940)*1.150779448))</f>
      </c>
      <c r="Q1940" s="175" t="str">
        <v>KEDW 290555Z 25015KT 40SM SCT100 13/05 A2991 RMK AO2A SLP119 60000 T01250054 10183 20125 53009</v>
      </c>
    </row>
    <row r="1941" hidden="0">
      <c r="A1941" s="150" t="str">
        <v>2026-05-29 06:00 UTC</v>
      </c>
      <c r="B1941" s="155" t="str">
        <v>2026-05-29 06:55 UTC</v>
      </c>
      <c r="C1941" s="155" t="str">
        <v>2026-05-28 23:55 PDT</v>
      </c>
      <c r="D1941" s="155" t="str">
        <v>2026-05-28</v>
      </c>
      <c r="E1941" s="155" t="str">
        <v>May</v>
      </c>
      <c r="F1941" s="154" t="str">
        <v>Accepted</v>
      </c>
      <c r="G1941" s="155" t="str">
        <v>250</v>
      </c>
      <c r="H1941" s="153" t="n">
        <v>250</v>
      </c>
      <c r="I1941" s="155" t="str">
        <v>W</v>
      </c>
      <c r="J1941" s="153" t="n">
        <v>70</v>
      </c>
      <c r="K1941" s="155" t="str">
        <v>E</v>
      </c>
      <c r="L1941" s="153" t="n">
        <v>13</v>
      </c>
      <c r="M1941" s="153" t="n">
        <f>IF(F1941="Accepted",L1941*1.150779448,"")</f>
        <v>14.960132824</v>
      </c>
      <c r="N1941" s="163"/>
      <c r="O1941" s="163"/>
      <c r="P1941" s="163" t="str">
        <f>IF(F1941&lt;&gt;"Accepted","",IF(AND(N1941="",O1941=""),"",MAX(N1941,O1941)*1.150779448))</f>
      </c>
      <c r="Q1941" s="175" t="str">
        <v>KEDW 290655Z AUTO 25013KT 10SM CLR 12/06 A2990 RMK AO2 SLP115 T01160057 $</v>
      </c>
    </row>
    <row r="1942" hidden="0">
      <c r="A1942" s="150" t="str">
        <v>2026-05-29 07:00 UTC</v>
      </c>
      <c r="B1942" s="155" t="str">
        <v>2026-05-29 07:55 UTC</v>
      </c>
      <c r="C1942" s="155" t="str">
        <v>2026-05-29 00:55 PDT</v>
      </c>
      <c r="D1942" s="155" t="str">
        <v>2026-05-29</v>
      </c>
      <c r="E1942" s="155" t="str">
        <v>May</v>
      </c>
      <c r="F1942" s="154" t="str">
        <v>Accepted</v>
      </c>
      <c r="G1942" s="155" t="str">
        <v>240</v>
      </c>
      <c r="H1942" s="153" t="n">
        <v>240</v>
      </c>
      <c r="I1942" s="155" t="str">
        <v>SW</v>
      </c>
      <c r="J1942" s="153" t="n">
        <v>60</v>
      </c>
      <c r="K1942" s="155" t="str">
        <v>NE</v>
      </c>
      <c r="L1942" s="153" t="n">
        <v>12</v>
      </c>
      <c r="M1942" s="153" t="n">
        <f>IF(F1942="Accepted",L1942*1.150779448,"")</f>
        <v>13.809353376</v>
      </c>
      <c r="N1942" s="163"/>
      <c r="O1942" s="163"/>
      <c r="P1942" s="163" t="str">
        <f>IF(F1942&lt;&gt;"Accepted","",IF(AND(N1942="",O1942=""),"",MAX(N1942,O1942)*1.150779448))</f>
      </c>
      <c r="Q1942" s="175" t="str">
        <v>KEDW 290755Z AUTO 24012KT 10SM BKN110 11/06 A2990 RMK AO2 SLP115 T01130056 402070088 $</v>
      </c>
    </row>
    <row r="1943" hidden="0">
      <c r="A1943" s="150" t="str">
        <v>2026-05-29 08:00 UTC</v>
      </c>
      <c r="B1943" s="155" t="str">
        <v>2026-05-29 08:55 UTC</v>
      </c>
      <c r="C1943" s="155" t="str">
        <v>2026-05-29 01:55 PDT</v>
      </c>
      <c r="D1943" s="155" t="str">
        <v>2026-05-29</v>
      </c>
      <c r="E1943" s="155" t="str">
        <v>May</v>
      </c>
      <c r="F1943" s="154" t="str">
        <v>Accepted</v>
      </c>
      <c r="G1943" s="155" t="str">
        <v>220</v>
      </c>
      <c r="H1943" s="153" t="n">
        <v>220</v>
      </c>
      <c r="I1943" s="155" t="str">
        <v>SW</v>
      </c>
      <c r="J1943" s="153" t="n">
        <v>40</v>
      </c>
      <c r="K1943" s="155" t="str">
        <v>NE</v>
      </c>
      <c r="L1943" s="153" t="n">
        <v>13</v>
      </c>
      <c r="M1943" s="153" t="n">
        <f>IF(F1943="Accepted",L1943*1.150779448,"")</f>
        <v>14.960132824</v>
      </c>
      <c r="N1943" s="163"/>
      <c r="O1943" s="163"/>
      <c r="P1943" s="163" t="str">
        <f>IF(F1943&lt;&gt;"Accepted","",IF(AND(N1943="",O1943=""),"",MAX(N1943,O1943)*1.150779448))</f>
      </c>
      <c r="Q1943" s="175" t="str">
        <v>KEDW 290855Z AUTO 22013KT 10SM CLR 11/06 A2989 RMK AO2 SLP110 T01090060 57005 $</v>
      </c>
    </row>
    <row r="1944" hidden="0">
      <c r="A1944" s="150" t="str">
        <v>2026-05-29 09:00 UTC</v>
      </c>
      <c r="B1944" s="155" t="str">
        <v>2026-05-29 09:55 UTC</v>
      </c>
      <c r="C1944" s="155" t="str">
        <v>2026-05-29 02:55 PDT</v>
      </c>
      <c r="D1944" s="155" t="str">
        <v>2026-05-29</v>
      </c>
      <c r="E1944" s="155" t="str">
        <v>May</v>
      </c>
      <c r="F1944" s="154" t="str">
        <v>Accepted</v>
      </c>
      <c r="G1944" s="155" t="str">
        <v>230</v>
      </c>
      <c r="H1944" s="153" t="n">
        <v>230</v>
      </c>
      <c r="I1944" s="155" t="str">
        <v>SW</v>
      </c>
      <c r="J1944" s="153" t="n">
        <v>50</v>
      </c>
      <c r="K1944" s="155" t="str">
        <v>NE</v>
      </c>
      <c r="L1944" s="153" t="n">
        <v>13</v>
      </c>
      <c r="M1944" s="153" t="n">
        <f>IF(F1944="Accepted",L1944*1.150779448,"")</f>
        <v>14.960132824</v>
      </c>
      <c r="N1944" s="163"/>
      <c r="O1944" s="163"/>
      <c r="P1944" s="163" t="str">
        <f>IF(F1944&lt;&gt;"Accepted","",IF(AND(N1944="",O1944=""),"",MAX(N1944,O1944)*1.150779448))</f>
      </c>
      <c r="Q1944" s="175" t="str">
        <v>KEDW 290955Z AUTO 23013KT 10SM FEW110 11/06 A2989 RMK AO2 SLP112 T01090060 $</v>
      </c>
    </row>
    <row r="1945" hidden="0">
      <c r="A1945" s="150" t="str">
        <v>2026-05-29 10:00 UTC</v>
      </c>
      <c r="B1945" s="155" t="str">
        <v>2026-05-29 10:55 UTC</v>
      </c>
      <c r="C1945" s="155" t="str">
        <v>2026-05-29 03:55 PDT</v>
      </c>
      <c r="D1945" s="155" t="str">
        <v>2026-05-29</v>
      </c>
      <c r="E1945" s="155" t="str">
        <v>May</v>
      </c>
      <c r="F1945" s="154" t="str">
        <v>Accepted</v>
      </c>
      <c r="G1945" s="155" t="str">
        <v>230</v>
      </c>
      <c r="H1945" s="153" t="n">
        <v>230</v>
      </c>
      <c r="I1945" s="155" t="str">
        <v>SW</v>
      </c>
      <c r="J1945" s="153" t="n">
        <v>50</v>
      </c>
      <c r="K1945" s="155" t="str">
        <v>NE</v>
      </c>
      <c r="L1945" s="153" t="n">
        <v>12</v>
      </c>
      <c r="M1945" s="153" t="n">
        <f>IF(F1945="Accepted",L1945*1.150779448,"")</f>
        <v>13.809353376</v>
      </c>
      <c r="N1945" s="163"/>
      <c r="O1945" s="163"/>
      <c r="P1945" s="163" t="str">
        <f>IF(F1945&lt;&gt;"Accepted","",IF(AND(N1945="",O1945=""),"",MAX(N1945,O1945)*1.150779448))</f>
      </c>
      <c r="Q1945" s="175" t="str">
        <v>KEDW 291055Z AUTO 23012KT 10SM SCT055 10/06 A2989 RMK AO2 SLP113 T01040058 $</v>
      </c>
    </row>
    <row r="1946" hidden="0">
      <c r="A1946" s="150" t="str">
        <v>2026-05-29 11:00 UTC</v>
      </c>
      <c r="B1946" s="155" t="str">
        <v>2026-05-29 11:55 UTC</v>
      </c>
      <c r="C1946" s="155" t="str">
        <v>2026-05-29 04:55 PDT</v>
      </c>
      <c r="D1946" s="155" t="str">
        <v>2026-05-29</v>
      </c>
      <c r="E1946" s="155" t="str">
        <v>May</v>
      </c>
      <c r="F1946" s="154" t="str">
        <v>Accepted</v>
      </c>
      <c r="G1946" s="155" t="str">
        <v>230</v>
      </c>
      <c r="H1946" s="153" t="n">
        <v>230</v>
      </c>
      <c r="I1946" s="155" t="str">
        <v>SW</v>
      </c>
      <c r="J1946" s="153" t="n">
        <v>50</v>
      </c>
      <c r="K1946" s="155" t="str">
        <v>NE</v>
      </c>
      <c r="L1946" s="153" t="n">
        <v>9</v>
      </c>
      <c r="M1946" s="153" t="n">
        <f>IF(F1946="Accepted",L1946*1.150779448,"")</f>
        <v>10.357015032</v>
      </c>
      <c r="N1946" s="163"/>
      <c r="O1946" s="163"/>
      <c r="P1946" s="163" t="str">
        <f>IF(F1946&lt;&gt;"Accepted","",IF(AND(N1946="",O1946=""),"",MAX(N1946,O1946)*1.150779448))</f>
      </c>
      <c r="Q1946" s="175" t="str">
        <v>KEDW 291155Z AUTO 23009KT 10SM FEW060 10/06 A2991 RMK AO2 SLP120 T01030061 10124 20101 53004 $</v>
      </c>
    </row>
    <row r="1947" hidden="0">
      <c r="A1947" s="150" t="str">
        <v>2026-05-29 12:00 UTC</v>
      </c>
      <c r="B1947" s="155" t="str">
        <v>2026-05-29 12:55 UTC</v>
      </c>
      <c r="C1947" s="155" t="str">
        <v>2026-05-29 05:55 PDT</v>
      </c>
      <c r="D1947" s="155" t="str">
        <v>2026-05-29</v>
      </c>
      <c r="E1947" s="155" t="str">
        <v>May</v>
      </c>
      <c r="F1947" s="154" t="str">
        <v>Accepted</v>
      </c>
      <c r="G1947" s="155" t="str">
        <v>220</v>
      </c>
      <c r="H1947" s="153" t="n">
        <v>220</v>
      </c>
      <c r="I1947" s="155" t="str">
        <v>SW</v>
      </c>
      <c r="J1947" s="153" t="n">
        <v>40</v>
      </c>
      <c r="K1947" s="155" t="str">
        <v>NE</v>
      </c>
      <c r="L1947" s="153" t="n">
        <v>11</v>
      </c>
      <c r="M1947" s="153" t="n">
        <f>IF(F1947="Accepted",L1947*1.150779448,"")</f>
        <v>12.658573928</v>
      </c>
      <c r="N1947" s="163"/>
      <c r="O1947" s="163"/>
      <c r="P1947" s="163" t="str">
        <f>IF(F1947&lt;&gt;"Accepted","",IF(AND(N1947="",O1947=""),"",MAX(N1947,O1947)*1.150779448))</f>
      </c>
      <c r="Q1947" s="175" t="str">
        <v>KEDW 291255Z 22011KT 60SM FEW050 FEW160 10/06 A2991 RMK AO2A SLP122 T00970057</v>
      </c>
    </row>
    <row r="1948" hidden="0">
      <c r="A1948" s="150" t="str">
        <v>2026-05-29 13:00 UTC</v>
      </c>
      <c r="B1948" s="155" t="str">
        <v>2026-05-29 13:55 UTC</v>
      </c>
      <c r="C1948" s="155" t="str">
        <v>2026-05-29 06:55 PDT</v>
      </c>
      <c r="D1948" s="155" t="str">
        <v>2026-05-29</v>
      </c>
      <c r="E1948" s="155" t="str">
        <v>May</v>
      </c>
      <c r="F1948" s="154" t="str">
        <v>Accepted</v>
      </c>
      <c r="G1948" s="155" t="str">
        <v>230</v>
      </c>
      <c r="H1948" s="153" t="n">
        <v>230</v>
      </c>
      <c r="I1948" s="155" t="str">
        <v>SW</v>
      </c>
      <c r="J1948" s="153" t="n">
        <v>50</v>
      </c>
      <c r="K1948" s="155" t="str">
        <v>NE</v>
      </c>
      <c r="L1948" s="153" t="n">
        <v>11</v>
      </c>
      <c r="M1948" s="153" t="n">
        <f>IF(F1948="Accepted",L1948*1.150779448,"")</f>
        <v>12.658573928</v>
      </c>
      <c r="N1948" s="153" t="n">
        <v>16</v>
      </c>
      <c r="O1948" s="163"/>
      <c r="P1948" s="153" t="n">
        <f>IF(F1948&lt;&gt;"Accepted","",IF(AND(N1948="",O1948=""),"",MAX(N1948,O1948)*1.150779448))</f>
        <v>18.412471168</v>
      </c>
      <c r="Q1948" s="175" t="str">
        <v>KEDW 291355Z 23011G16KT 60SM FEW050 12/06 A2993 RMK AO2A SLP127 T01180059</v>
      </c>
    </row>
    <row r="1949" hidden="0">
      <c r="A1949" s="150" t="str">
        <v>2026-05-29 14:00 UTC</v>
      </c>
      <c r="B1949" s="155" t="str">
        <v>2026-05-29 14:55 UTC</v>
      </c>
      <c r="C1949" s="155" t="str">
        <v>2026-05-29 07:55 PDT</v>
      </c>
      <c r="D1949" s="155" t="str">
        <v>2026-05-29</v>
      </c>
      <c r="E1949" s="155" t="str">
        <v>May</v>
      </c>
      <c r="F1949" s="154" t="str">
        <v>Accepted</v>
      </c>
      <c r="G1949" s="155" t="str">
        <v>240</v>
      </c>
      <c r="H1949" s="153" t="n">
        <v>240</v>
      </c>
      <c r="I1949" s="155" t="str">
        <v>SW</v>
      </c>
      <c r="J1949" s="153" t="n">
        <v>60</v>
      </c>
      <c r="K1949" s="155" t="str">
        <v>NE</v>
      </c>
      <c r="L1949" s="153" t="n">
        <v>10</v>
      </c>
      <c r="M1949" s="153" t="n">
        <f>IF(F1949="Accepted",L1949*1.150779448,"")</f>
        <v>11.50779448</v>
      </c>
      <c r="N1949" s="163"/>
      <c r="O1949" s="163"/>
      <c r="P1949" s="163" t="str">
        <f>IF(F1949&lt;&gt;"Accepted","",IF(AND(N1949="",O1949=""),"",MAX(N1949,O1949)*1.150779448))</f>
      </c>
      <c r="Q1949" s="175" t="str">
        <v>KEDW 291455Z 24010KT 70SM FEW050 FEW150 15/05 A2994 RMK AO2A SLP129 T01460054 53010</v>
      </c>
    </row>
    <row r="1950" hidden="0">
      <c r="A1950" s="150" t="str">
        <v>2026-05-29 15:00 UTC</v>
      </c>
      <c r="B1950" s="155" t="str">
        <v>2026-05-29 15:55 UTC</v>
      </c>
      <c r="C1950" s="155" t="str">
        <v>2026-05-29 08:55 PDT</v>
      </c>
      <c r="D1950" s="155" t="str">
        <v>2026-05-29</v>
      </c>
      <c r="E1950" s="155" t="str">
        <v>May</v>
      </c>
      <c r="F1950" s="154" t="str">
        <v>Accepted</v>
      </c>
      <c r="G1950" s="155" t="str">
        <v>260</v>
      </c>
      <c r="H1950" s="153" t="n">
        <v>260</v>
      </c>
      <c r="I1950" s="155" t="str">
        <v>W</v>
      </c>
      <c r="J1950" s="153" t="n">
        <v>80</v>
      </c>
      <c r="K1950" s="155" t="str">
        <v>E</v>
      </c>
      <c r="L1950" s="153" t="n">
        <v>10</v>
      </c>
      <c r="M1950" s="153" t="n">
        <f>IF(F1950="Accepted",L1950*1.150779448,"")</f>
        <v>11.50779448</v>
      </c>
      <c r="N1950" s="153" t="n">
        <v>16</v>
      </c>
      <c r="O1950" s="163"/>
      <c r="P1950" s="153" t="n">
        <f>IF(F1950&lt;&gt;"Accepted","",IF(AND(N1950="",O1950=""),"",MAX(N1950,O1950)*1.150779448))</f>
        <v>18.412471168</v>
      </c>
      <c r="Q1950" s="175" t="str">
        <v>KEDW 291555Z 26010G16KT 70SM FEW050 16/04 A2995 RMK AO2A SLP134 T01640041</v>
      </c>
    </row>
    <row r="1951" hidden="0">
      <c r="A1951" s="150" t="str">
        <v>2026-05-29 16:00 UTC</v>
      </c>
      <c r="B1951" s="155" t="str">
        <v>2026-05-29 16:55 UTC</v>
      </c>
      <c r="C1951" s="155" t="str">
        <v>2026-05-29 09:55 PDT</v>
      </c>
      <c r="D1951" s="155" t="str">
        <v>2026-05-29</v>
      </c>
      <c r="E1951" s="155" t="str">
        <v>May</v>
      </c>
      <c r="F1951" s="154" t="str">
        <v>Accepted</v>
      </c>
      <c r="G1951" s="155" t="str">
        <v>280</v>
      </c>
      <c r="H1951" s="153" t="n">
        <v>280</v>
      </c>
      <c r="I1951" s="155" t="str">
        <v>W</v>
      </c>
      <c r="J1951" s="153" t="n">
        <v>100</v>
      </c>
      <c r="K1951" s="155" t="str">
        <v>E</v>
      </c>
      <c r="L1951" s="153" t="n">
        <v>13</v>
      </c>
      <c r="M1951" s="153" t="n">
        <f>IF(F1951="Accepted",L1951*1.150779448,"")</f>
        <v>14.960132824</v>
      </c>
      <c r="N1951" s="153" t="n">
        <v>18</v>
      </c>
      <c r="O1951" s="163"/>
      <c r="P1951" s="153" t="n">
        <f>IF(F1951&lt;&gt;"Accepted","",IF(AND(N1951="",O1951=""),"",MAX(N1951,O1951)*1.150779448))</f>
        <v>20.714030064</v>
      </c>
      <c r="Q1951" s="175" t="str">
        <v>KEDW 291655Z 28013G18KT 70SM FEW050 17/04 A2994 RMK AO2A SLP129 T01720038</v>
      </c>
    </row>
    <row r="1952" hidden="0">
      <c r="A1952" s="150" t="str">
        <v>2026-05-29 17:00 UTC</v>
      </c>
      <c r="B1952" s="155" t="str">
        <v>2026-05-29 17:55 UTC</v>
      </c>
      <c r="C1952" s="155" t="str">
        <v>2026-05-29 10:55 PDT</v>
      </c>
      <c r="D1952" s="155" t="str">
        <v>2026-05-29</v>
      </c>
      <c r="E1952" s="155" t="str">
        <v>May</v>
      </c>
      <c r="F1952" s="154" t="str">
        <v>Accepted</v>
      </c>
      <c r="G1952" s="155" t="str">
        <v>240</v>
      </c>
      <c r="H1952" s="153" t="n">
        <v>240</v>
      </c>
      <c r="I1952" s="155" t="str">
        <v>SW</v>
      </c>
      <c r="J1952" s="153" t="n">
        <v>60</v>
      </c>
      <c r="K1952" s="155" t="str">
        <v>NE</v>
      </c>
      <c r="L1952" s="153" t="n">
        <v>10</v>
      </c>
      <c r="M1952" s="153" t="n">
        <f>IF(F1952="Accepted",L1952*1.150779448,"")</f>
        <v>11.50779448</v>
      </c>
      <c r="N1952" s="153" t="n">
        <v>18</v>
      </c>
      <c r="O1952" s="163"/>
      <c r="P1952" s="153" t="n">
        <f>IF(F1952&lt;&gt;"Accepted","",IF(AND(N1952="",O1952=""),"",MAX(N1952,O1952)*1.150779448))</f>
        <v>20.714030064</v>
      </c>
      <c r="Q1952" s="175" t="str">
        <v>KEDW 291755Z 24010G18KT 70SM FEW050 19/04 A2995 RMK AO2A SLP131 T01890035 10189 20097 50001</v>
      </c>
    </row>
    <row r="1953" hidden="0">
      <c r="A1953" s="150" t="str">
        <v>2026-05-29 18:00 UTC</v>
      </c>
      <c r="B1953" s="155" t="str">
        <v>2026-05-29 18:55 UTC</v>
      </c>
      <c r="C1953" s="155" t="str">
        <v>2026-05-29 11:55 PDT</v>
      </c>
      <c r="D1953" s="155" t="str">
        <v>2026-05-29</v>
      </c>
      <c r="E1953" s="155" t="str">
        <v>May</v>
      </c>
      <c r="F1953" s="154" t="str">
        <v>Accepted</v>
      </c>
      <c r="G1953" s="155" t="str">
        <v>260</v>
      </c>
      <c r="H1953" s="153" t="n">
        <v>260</v>
      </c>
      <c r="I1953" s="155" t="str">
        <v>W</v>
      </c>
      <c r="J1953" s="153" t="n">
        <v>80</v>
      </c>
      <c r="K1953" s="155" t="str">
        <v>E</v>
      </c>
      <c r="L1953" s="153" t="n">
        <v>13</v>
      </c>
      <c r="M1953" s="153" t="n">
        <f>IF(F1953="Accepted",L1953*1.150779448,"")</f>
        <v>14.960132824</v>
      </c>
      <c r="N1953" s="153" t="n">
        <v>24</v>
      </c>
      <c r="O1953" s="163"/>
      <c r="P1953" s="153" t="n">
        <f>IF(F1953&lt;&gt;"Accepted","",IF(AND(N1953="",O1953=""),"",MAX(N1953,O1953)*1.150779448))</f>
        <v>27.618706752</v>
      </c>
      <c r="Q1953" s="175" t="str">
        <v>KEDW 291855Z 26013G24KT 90SM FEW050 20/03 A2995 RMK AO2A SLP131 T02030026</v>
      </c>
    </row>
    <row r="1954" hidden="0">
      <c r="A1954" s="150" t="str">
        <v>2026-05-29 19:00 UTC</v>
      </c>
      <c r="B1954" s="155" t="str">
        <v>2026-05-29 19:55 UTC</v>
      </c>
      <c r="C1954" s="155" t="str">
        <v>2026-05-29 12:55 PDT</v>
      </c>
      <c r="D1954" s="155" t="str">
        <v>2026-05-29</v>
      </c>
      <c r="E1954" s="155" t="str">
        <v>May</v>
      </c>
      <c r="F1954" s="154" t="str">
        <v>Accepted</v>
      </c>
      <c r="G1954" s="155" t="str">
        <v>280</v>
      </c>
      <c r="H1954" s="153" t="n">
        <v>280</v>
      </c>
      <c r="I1954" s="155" t="str">
        <v>W</v>
      </c>
      <c r="J1954" s="153" t="n">
        <v>100</v>
      </c>
      <c r="K1954" s="155" t="str">
        <v>E</v>
      </c>
      <c r="L1954" s="153" t="n">
        <v>16</v>
      </c>
      <c r="M1954" s="153" t="n">
        <f>IF(F1954="Accepted",L1954*1.150779448,"")</f>
        <v>18.412471168</v>
      </c>
      <c r="N1954" s="153" t="n">
        <v>21</v>
      </c>
      <c r="O1954" s="163"/>
      <c r="P1954" s="153" t="n">
        <f>IF(F1954&lt;&gt;"Accepted","",IF(AND(N1954="",O1954=""),"",MAX(N1954,O1954)*1.150779448))</f>
        <v>24.166368408</v>
      </c>
      <c r="Q1954" s="175" t="str">
        <v>KEDW 291955Z 28016G21KT 90SM FEW050 21/04 A2994 RMK AO2A SLP128 T02130035</v>
      </c>
    </row>
    <row r="1955" hidden="0">
      <c r="A1955" s="150" t="str">
        <v>2026-05-29 20:00 UTC</v>
      </c>
      <c r="B1955" s="155" t="str">
        <v>2026-05-29 20:55 UTC</v>
      </c>
      <c r="C1955" s="155" t="str">
        <v>2026-05-29 13:55 PDT</v>
      </c>
      <c r="D1955" s="155" t="str">
        <v>2026-05-29</v>
      </c>
      <c r="E1955" s="155" t="str">
        <v>May</v>
      </c>
      <c r="F1955" s="154" t="str">
        <v>Accepted</v>
      </c>
      <c r="G1955" s="155" t="str">
        <v>280</v>
      </c>
      <c r="H1955" s="153" t="n">
        <v>280</v>
      </c>
      <c r="I1955" s="155" t="str">
        <v>W</v>
      </c>
      <c r="J1955" s="153" t="n">
        <v>100</v>
      </c>
      <c r="K1955" s="155" t="str">
        <v>E</v>
      </c>
      <c r="L1955" s="153" t="n">
        <v>15</v>
      </c>
      <c r="M1955" s="153" t="n">
        <f>IF(F1955="Accepted",L1955*1.150779448,"")</f>
        <v>17.261691719999998</v>
      </c>
      <c r="N1955" s="153" t="n">
        <v>22</v>
      </c>
      <c r="O1955" s="163"/>
      <c r="P1955" s="153" t="n">
        <f>IF(F1955&lt;&gt;"Accepted","",IF(AND(N1955="",O1955=""),"",MAX(N1955,O1955)*1.150779448))</f>
        <v>25.317147856</v>
      </c>
      <c r="Q1955" s="175" t="str">
        <v>KEDW 292055Z 28015G22KT 90SM FEW050 22/03 A2993 RMK AO2A SLP124 T02220033 58005</v>
      </c>
    </row>
    <row r="1956" hidden="0">
      <c r="A1956" s="150" t="str">
        <v>2026-05-29 21:00 UTC</v>
      </c>
      <c r="B1956" s="155" t="str">
        <v>2026-05-29 21:55 UTC</v>
      </c>
      <c r="C1956" s="155" t="str">
        <v>2026-05-29 14:55 PDT</v>
      </c>
      <c r="D1956" s="155" t="str">
        <v>2026-05-29</v>
      </c>
      <c r="E1956" s="155" t="str">
        <v>May</v>
      </c>
      <c r="F1956" s="154" t="str">
        <v>Accepted</v>
      </c>
      <c r="G1956" s="155" t="str">
        <v>300</v>
      </c>
      <c r="H1956" s="153" t="n">
        <v>300</v>
      </c>
      <c r="I1956" s="155" t="str">
        <v>NW</v>
      </c>
      <c r="J1956" s="153" t="n">
        <v>120</v>
      </c>
      <c r="K1956" s="155" t="str">
        <v>SE</v>
      </c>
      <c r="L1956" s="153" t="n">
        <v>16</v>
      </c>
      <c r="M1956" s="153" t="n">
        <f>IF(F1956="Accepted",L1956*1.150779448,"")</f>
        <v>18.412471168</v>
      </c>
      <c r="N1956" s="163"/>
      <c r="O1956" s="153" t="n">
        <v>28</v>
      </c>
      <c r="P1956" s="153" t="n">
        <f>IF(F1956&lt;&gt;"Accepted","",IF(AND(N1956="",O1956=""),"",MAX(N1956,O1956)*1.150779448))</f>
        <v>32.221824544</v>
      </c>
      <c r="Q1956" s="175" t="str">
        <v>KEDW 292155Z 30016KT 90SM FEW090 22/04 A2992 RMK AO2A PK WND 29028/33 SLP121 T02190035</v>
      </c>
    </row>
    <row r="1957" hidden="0">
      <c r="A1957" s="150" t="str">
        <v>2026-05-29 22:00 UTC</v>
      </c>
      <c r="B1957" s="155" t="str">
        <v>2026-05-29 22:55 UTC</v>
      </c>
      <c r="C1957" s="155" t="str">
        <v>2026-05-29 15:55 PDT</v>
      </c>
      <c r="D1957" s="155" t="str">
        <v>2026-05-29</v>
      </c>
      <c r="E1957" s="155" t="str">
        <v>May</v>
      </c>
      <c r="F1957" s="154" t="str">
        <v>Accepted</v>
      </c>
      <c r="G1957" s="155" t="str">
        <v>280</v>
      </c>
      <c r="H1957" s="153" t="n">
        <v>280</v>
      </c>
      <c r="I1957" s="155" t="str">
        <v>W</v>
      </c>
      <c r="J1957" s="153" t="n">
        <v>100</v>
      </c>
      <c r="K1957" s="155" t="str">
        <v>E</v>
      </c>
      <c r="L1957" s="153" t="n">
        <v>20</v>
      </c>
      <c r="M1957" s="153" t="n">
        <f>IF(F1957="Accepted",L1957*1.150779448,"")</f>
        <v>23.01558896</v>
      </c>
      <c r="N1957" s="153" t="n">
        <v>28</v>
      </c>
      <c r="O1957" s="153" t="n">
        <v>28</v>
      </c>
      <c r="P1957" s="153" t="n">
        <f>IF(F1957&lt;&gt;"Accepted","",IF(AND(N1957="",O1957=""),"",MAX(N1957,O1957)*1.150779448))</f>
        <v>32.221824544</v>
      </c>
      <c r="Q1957" s="175" t="str">
        <v>KEDW 292255Z 28020G28KT 90SM FEW050 22/04 A2991 RMK AO2A PK WND 30028/48 SLP117 T02170038</v>
      </c>
    </row>
    <row r="1958" hidden="0">
      <c r="A1958" s="150" t="str">
        <v>2026-05-29 23:00 UTC</v>
      </c>
      <c r="B1958" s="155" t="str">
        <v>2026-05-29 23:55 UTC</v>
      </c>
      <c r="C1958" s="155" t="str">
        <v>2026-05-29 16:55 PDT</v>
      </c>
      <c r="D1958" s="155" t="str">
        <v>2026-05-29</v>
      </c>
      <c r="E1958" s="155" t="str">
        <v>May</v>
      </c>
      <c r="F1958" s="154" t="str">
        <v>Accepted</v>
      </c>
      <c r="G1958" s="155" t="str">
        <v>280</v>
      </c>
      <c r="H1958" s="153" t="n">
        <v>280</v>
      </c>
      <c r="I1958" s="155" t="str">
        <v>W</v>
      </c>
      <c r="J1958" s="153" t="n">
        <v>100</v>
      </c>
      <c r="K1958" s="155" t="str">
        <v>E</v>
      </c>
      <c r="L1958" s="153" t="n">
        <v>24</v>
      </c>
      <c r="M1958" s="153" t="n">
        <f>IF(F1958="Accepted",L1958*1.150779448,"")</f>
        <v>27.618706752</v>
      </c>
      <c r="N1958" s="153" t="n">
        <v>30</v>
      </c>
      <c r="O1958" s="153" t="n">
        <v>31</v>
      </c>
      <c r="P1958" s="153" t="n">
        <f>IF(F1958&lt;&gt;"Accepted","",IF(AND(N1958="",O1958=""),"",MAX(N1958,O1958)*1.150779448))</f>
        <v>35.674162888</v>
      </c>
      <c r="Q1958" s="175" t="str">
        <v>KEDW 292355Z 28024G30KT 90SM FEW050 21/04 A2991 RMK AO2A PK WND 27031/50 SLP117 T02120043 10223 20190 57007</v>
      </c>
    </row>
    <row r="1959" hidden="0">
      <c r="A1959" s="150" t="str">
        <v>2026-05-30 00:00 UTC</v>
      </c>
      <c r="B1959" s="155" t="str">
        <v>2026-05-30 00:55 UTC</v>
      </c>
      <c r="C1959" s="155" t="str">
        <v>2026-05-29 17:55 PDT</v>
      </c>
      <c r="D1959" s="155" t="str">
        <v>2026-05-29</v>
      </c>
      <c r="E1959" s="155" t="str">
        <v>May</v>
      </c>
      <c r="F1959" s="154" t="str">
        <v>Accepted</v>
      </c>
      <c r="G1959" s="155" t="str">
        <v>280</v>
      </c>
      <c r="H1959" s="153" t="n">
        <v>280</v>
      </c>
      <c r="I1959" s="155" t="str">
        <v>W</v>
      </c>
      <c r="J1959" s="153" t="n">
        <v>100</v>
      </c>
      <c r="K1959" s="155" t="str">
        <v>E</v>
      </c>
      <c r="L1959" s="153" t="n">
        <v>25</v>
      </c>
      <c r="M1959" s="153" t="n">
        <f>IF(F1959="Accepted",L1959*1.150779448,"")</f>
        <v>28.7694862</v>
      </c>
      <c r="N1959" s="153" t="n">
        <v>30</v>
      </c>
      <c r="O1959" s="153" t="n">
        <v>34</v>
      </c>
      <c r="P1959" s="153" t="n">
        <f>IF(F1959&lt;&gt;"Accepted","",IF(AND(N1959="",O1959=""),"",MAX(N1959,O1959)*1.150779448))</f>
        <v>39.126501232</v>
      </c>
      <c r="Q1959" s="175" t="str">
        <v>KEDW 300055Z 28025G30KT 90SM FEW050 20/04 A2991 RMK AO2A PK WND 28034/13 SLP119 T02010042</v>
      </c>
    </row>
    <row r="1960" hidden="0">
      <c r="A1960" s="150" t="str">
        <v>2026-05-30 01:00 UTC</v>
      </c>
      <c r="B1960" s="155" t="str">
        <v>2026-05-30 01:55 UTC</v>
      </c>
      <c r="C1960" s="155" t="str">
        <v>2026-05-29 18:55 PDT</v>
      </c>
      <c r="D1960" s="155" t="str">
        <v>2026-05-29</v>
      </c>
      <c r="E1960" s="155" t="str">
        <v>May</v>
      </c>
      <c r="F1960" s="154" t="str">
        <v>Accepted</v>
      </c>
      <c r="G1960" s="155" t="str">
        <v>280</v>
      </c>
      <c r="H1960" s="153" t="n">
        <v>280</v>
      </c>
      <c r="I1960" s="155" t="str">
        <v>W</v>
      </c>
      <c r="J1960" s="153" t="n">
        <v>100</v>
      </c>
      <c r="K1960" s="155" t="str">
        <v>E</v>
      </c>
      <c r="L1960" s="153" t="n">
        <v>18</v>
      </c>
      <c r="M1960" s="153" t="n">
        <f>IF(F1960="Accepted",L1960*1.150779448,"")</f>
        <v>20.714030064</v>
      </c>
      <c r="N1960" s="153" t="n">
        <v>27</v>
      </c>
      <c r="O1960" s="153" t="n">
        <v>30</v>
      </c>
      <c r="P1960" s="153" t="n">
        <f>IF(F1960&lt;&gt;"Accepted","",IF(AND(N1960="",O1960=""),"",MAX(N1960,O1960)*1.150779448))</f>
        <v>34.523383439999996</v>
      </c>
      <c r="Q1960" s="175" t="str">
        <v>KEDW 300155Z 28018G27KT 90SM FEW050 19/05 A2992 RMK AO2A PK WND 26030/03 SLP122 T01920045</v>
      </c>
    </row>
    <row r="1961" hidden="0">
      <c r="A1961" s="150" t="str">
        <v>2026-05-30 02:00 UTC</v>
      </c>
      <c r="B1961" s="155" t="str">
        <v>2026-05-30 02:55 UTC</v>
      </c>
      <c r="C1961" s="155" t="str">
        <v>2026-05-29 19:55 PDT</v>
      </c>
      <c r="D1961" s="155" t="str">
        <v>2026-05-29</v>
      </c>
      <c r="E1961" s="155" t="str">
        <v>May</v>
      </c>
      <c r="F1961" s="154" t="str">
        <v>Accepted</v>
      </c>
      <c r="G1961" s="155" t="str">
        <v>270</v>
      </c>
      <c r="H1961" s="153" t="n">
        <v>270</v>
      </c>
      <c r="I1961" s="155" t="str">
        <v>W</v>
      </c>
      <c r="J1961" s="153" t="n">
        <v>90</v>
      </c>
      <c r="K1961" s="155" t="str">
        <v>E</v>
      </c>
      <c r="L1961" s="153" t="n">
        <v>16</v>
      </c>
      <c r="M1961" s="153" t="n">
        <f>IF(F1961="Accepted",L1961*1.150779448,"")</f>
        <v>18.412471168</v>
      </c>
      <c r="N1961" s="163"/>
      <c r="O1961" s="153" t="n">
        <v>27</v>
      </c>
      <c r="P1961" s="153" t="n">
        <f>IF(F1961&lt;&gt;"Accepted","",IF(AND(N1961="",O1961=""),"",MAX(N1961,O1961)*1.150779448))</f>
        <v>31.071045096</v>
      </c>
      <c r="Q1961" s="175" t="str">
        <v>KEDW 300255Z 27016KT 50SM FEW050 18/05 A2994 RMK AO2A PK WND 29027/0157 SLP128 T01790048 52009</v>
      </c>
    </row>
    <row r="1962" hidden="0">
      <c r="A1962" s="150" t="str">
        <v>2026-05-30 03:00 UTC</v>
      </c>
      <c r="B1962" s="155" t="str">
        <v>2026-05-30 03:55 UTC</v>
      </c>
      <c r="C1962" s="155" t="str">
        <v>2026-05-29 20:55 PDT</v>
      </c>
      <c r="D1962" s="155" t="str">
        <v>2026-05-29</v>
      </c>
      <c r="E1962" s="155" t="str">
        <v>May</v>
      </c>
      <c r="F1962" s="154" t="str">
        <v>Accepted</v>
      </c>
      <c r="G1962" s="155" t="str">
        <v>240</v>
      </c>
      <c r="H1962" s="153" t="n">
        <v>240</v>
      </c>
      <c r="I1962" s="155" t="str">
        <v>SW</v>
      </c>
      <c r="J1962" s="153" t="n">
        <v>60</v>
      </c>
      <c r="K1962" s="155" t="str">
        <v>NE</v>
      </c>
      <c r="L1962" s="153" t="n">
        <v>11</v>
      </c>
      <c r="M1962" s="153" t="n">
        <f>IF(F1962="Accepted",L1962*1.150779448,"")</f>
        <v>12.658573928</v>
      </c>
      <c r="N1962" s="163"/>
      <c r="O1962" s="163"/>
      <c r="P1962" s="163" t="str">
        <f>IF(F1962&lt;&gt;"Accepted","",IF(AND(N1962="",O1962=""),"",MAX(N1962,O1962)*1.150779448))</f>
      </c>
      <c r="Q1962" s="175" t="str">
        <v>KEDW 300355Z 24011KT 40SM FEW050 17/05 A2996 RMK AO2A SLP133 T01710047</v>
      </c>
    </row>
    <row r="1963" hidden="0">
      <c r="A1963" s="150" t="str">
        <v>2026-05-30 04:00 UTC</v>
      </c>
      <c r="B1963" s="155" t="str">
        <v>2026-05-30 04:55 UTC</v>
      </c>
      <c r="C1963" s="155" t="str">
        <v>2026-05-29 21:55 PDT</v>
      </c>
      <c r="D1963" s="155" t="str">
        <v>2026-05-29</v>
      </c>
      <c r="E1963" s="155" t="str">
        <v>May</v>
      </c>
      <c r="F1963" s="154" t="str">
        <v>Accepted</v>
      </c>
      <c r="G1963" s="155" t="str">
        <v>230</v>
      </c>
      <c r="H1963" s="153" t="n">
        <v>230</v>
      </c>
      <c r="I1963" s="155" t="str">
        <v>SW</v>
      </c>
      <c r="J1963" s="153" t="n">
        <v>50</v>
      </c>
      <c r="K1963" s="155" t="str">
        <v>NE</v>
      </c>
      <c r="L1963" s="153" t="n">
        <v>11</v>
      </c>
      <c r="M1963" s="153" t="n">
        <f>IF(F1963="Accepted",L1963*1.150779448,"")</f>
        <v>12.658573928</v>
      </c>
      <c r="N1963" s="163"/>
      <c r="O1963" s="163"/>
      <c r="P1963" s="163" t="str">
        <f>IF(F1963&lt;&gt;"Accepted","",IF(AND(N1963="",O1963=""),"",MAX(N1963,O1963)*1.150779448))</f>
      </c>
      <c r="Q1963" s="175" t="str">
        <v>KEDW 300455Z 23011KT 40SM FEW050 17/05 A2997 RMK AO2A SLP136 T01680051</v>
      </c>
    </row>
    <row r="1964" hidden="0">
      <c r="A1964" s="150" t="str">
        <v>2026-05-30 05:00 UTC</v>
      </c>
      <c r="B1964" s="155" t="str">
        <v>2026-05-30 05:55 UTC</v>
      </c>
      <c r="C1964" s="155" t="str">
        <v>2026-05-29 22:55 PDT</v>
      </c>
      <c r="D1964" s="155" t="str">
        <v>2026-05-29</v>
      </c>
      <c r="E1964" s="155" t="str">
        <v>May</v>
      </c>
      <c r="F1964" s="154" t="str">
        <v>Accepted</v>
      </c>
      <c r="G1964" s="155" t="str">
        <v>250</v>
      </c>
      <c r="H1964" s="153" t="n">
        <v>250</v>
      </c>
      <c r="I1964" s="155" t="str">
        <v>W</v>
      </c>
      <c r="J1964" s="153" t="n">
        <v>70</v>
      </c>
      <c r="K1964" s="155" t="str">
        <v>E</v>
      </c>
      <c r="L1964" s="153" t="n">
        <v>10</v>
      </c>
      <c r="M1964" s="153" t="n">
        <f>IF(F1964="Accepted",L1964*1.150779448,"")</f>
        <v>11.50779448</v>
      </c>
      <c r="N1964" s="163"/>
      <c r="O1964" s="163"/>
      <c r="P1964" s="163" t="str">
        <f>IF(F1964&lt;&gt;"Accepted","",IF(AND(N1964="",O1964=""),"",MAX(N1964,O1964)*1.150779448))</f>
      </c>
      <c r="Q1964" s="175" t="str">
        <v>KEDW 300555Z AUTO 25010KT 10SM CLR 17/05 A2998 RMK AO2 SLP138 T01670053 10213 20164 52013 $</v>
      </c>
    </row>
    <row r="1965" hidden="0">
      <c r="A1965" s="150" t="str">
        <v>2026-05-30 06:00 UTC</v>
      </c>
      <c r="B1965" s="155" t="str">
        <v>2026-05-30 06:55 UTC</v>
      </c>
      <c r="C1965" s="155" t="str">
        <v>2026-05-29 23:55 PDT</v>
      </c>
      <c r="D1965" s="155" t="str">
        <v>2026-05-29</v>
      </c>
      <c r="E1965" s="155" t="str">
        <v>May</v>
      </c>
      <c r="F1965" s="154" t="str">
        <v>Accepted</v>
      </c>
      <c r="G1965" s="155" t="str">
        <v>210</v>
      </c>
      <c r="H1965" s="153" t="n">
        <v>210</v>
      </c>
      <c r="I1965" s="155" t="str">
        <v>SW</v>
      </c>
      <c r="J1965" s="153" t="n">
        <v>30</v>
      </c>
      <c r="K1965" s="155" t="str">
        <v>NE</v>
      </c>
      <c r="L1965" s="153" t="n">
        <v>8</v>
      </c>
      <c r="M1965" s="153" t="n">
        <f>IF(F1965="Accepted",L1965*1.150779448,"")</f>
        <v>9.206235584</v>
      </c>
      <c r="N1965" s="163"/>
      <c r="O1965" s="163"/>
      <c r="P1965" s="163" t="str">
        <f>IF(F1965&lt;&gt;"Accepted","",IF(AND(N1965="",O1965=""),"",MAX(N1965,O1965)*1.150779448))</f>
      </c>
      <c r="Q1965" s="175" t="str">
        <v>KEDW 300655Z AUTO 21008KT 10SM CLR 16/05 A2998 RMK AO2 SLP138 T01560052 $</v>
      </c>
    </row>
    <row r="1966" hidden="0">
      <c r="A1966" s="150" t="str">
        <v>2026-05-30 07:00 UTC</v>
      </c>
      <c r="B1966" s="155" t="str">
        <v>2026-05-30 07:55 UTC</v>
      </c>
      <c r="C1966" s="155" t="str">
        <v>2026-05-30 00:55 PDT</v>
      </c>
      <c r="D1966" s="155" t="str">
        <v>2026-05-30</v>
      </c>
      <c r="E1966" s="155" t="str">
        <v>May</v>
      </c>
      <c r="F1966" s="154" t="str">
        <v>Accepted</v>
      </c>
      <c r="G1966" s="155" t="str">
        <v>230</v>
      </c>
      <c r="H1966" s="153" t="n">
        <v>230</v>
      </c>
      <c r="I1966" s="155" t="str">
        <v>SW</v>
      </c>
      <c r="J1966" s="153" t="n">
        <v>50</v>
      </c>
      <c r="K1966" s="155" t="str">
        <v>NE</v>
      </c>
      <c r="L1966" s="153" t="n">
        <v>10</v>
      </c>
      <c r="M1966" s="153" t="n">
        <f>IF(F1966="Accepted",L1966*1.150779448,"")</f>
        <v>11.50779448</v>
      </c>
      <c r="N1966" s="163"/>
      <c r="O1966" s="163"/>
      <c r="P1966" s="163" t="str">
        <f>IF(F1966&lt;&gt;"Accepted","",IF(AND(N1966="",O1966=""),"",MAX(N1966,O1966)*1.150779448))</f>
      </c>
      <c r="Q1966" s="175" t="str">
        <v>KEDW 300755Z AUTO 23010KT 10SM CLR 15/05 A2998 RMK AO2 SLP138 T01470047 402230097 $</v>
      </c>
    </row>
    <row r="1967" hidden="0">
      <c r="A1967" s="150" t="str">
        <v>2026-05-30 08:00 UTC</v>
      </c>
      <c r="B1967" s="155" t="str">
        <v>2026-05-30 08:55 UTC</v>
      </c>
      <c r="C1967" s="155" t="str">
        <v>2026-05-30 01:55 PDT</v>
      </c>
      <c r="D1967" s="155" t="str">
        <v>2026-05-30</v>
      </c>
      <c r="E1967" s="155" t="str">
        <v>May</v>
      </c>
      <c r="F1967" s="154" t="str">
        <v>Accepted</v>
      </c>
      <c r="G1967" s="155" t="str">
        <v>190</v>
      </c>
      <c r="H1967" s="153" t="n">
        <v>190</v>
      </c>
      <c r="I1967" s="155" t="str">
        <v>S</v>
      </c>
      <c r="J1967" s="153" t="n">
        <v>10</v>
      </c>
      <c r="K1967" s="155" t="str">
        <v>N</v>
      </c>
      <c r="L1967" s="153" t="n">
        <v>8</v>
      </c>
      <c r="M1967" s="153" t="n">
        <f>IF(F1967="Accepted",L1967*1.150779448,"")</f>
        <v>9.206235584</v>
      </c>
      <c r="N1967" s="163"/>
      <c r="O1967" s="163"/>
      <c r="P1967" s="163" t="str">
        <f>IF(F1967&lt;&gt;"Accepted","",IF(AND(N1967="",O1967=""),"",MAX(N1967,O1967)*1.150779448))</f>
      </c>
      <c r="Q1967" s="175" t="str">
        <v>KEDW 300855Z AUTO 19008KT 10SM CLR 14/05 A2998 RMK AO2 SLP138 T01370051 50000 $</v>
      </c>
    </row>
    <row r="1968" hidden="0">
      <c r="A1968" s="150" t="str">
        <v>2026-05-30 09:00 UTC</v>
      </c>
      <c r="B1968" s="155" t="str">
        <v>2026-05-30 09:55 UTC</v>
      </c>
      <c r="C1968" s="155" t="str">
        <v>2026-05-30 02:55 PDT</v>
      </c>
      <c r="D1968" s="155" t="str">
        <v>2026-05-30</v>
      </c>
      <c r="E1968" s="155" t="str">
        <v>May</v>
      </c>
      <c r="F1968" s="154" t="str">
        <v>Accepted</v>
      </c>
      <c r="G1968" s="155" t="str">
        <v>210</v>
      </c>
      <c r="H1968" s="153" t="n">
        <v>210</v>
      </c>
      <c r="I1968" s="155" t="str">
        <v>SW</v>
      </c>
      <c r="J1968" s="153" t="n">
        <v>30</v>
      </c>
      <c r="K1968" s="155" t="str">
        <v>NE</v>
      </c>
      <c r="L1968" s="153" t="n">
        <v>5</v>
      </c>
      <c r="M1968" s="153" t="n">
        <f>IF(F1968="Accepted",L1968*1.150779448,"")</f>
        <v>5.75389724</v>
      </c>
      <c r="N1968" s="163"/>
      <c r="O1968" s="163"/>
      <c r="P1968" s="163" t="str">
        <f>IF(F1968&lt;&gt;"Accepted","",IF(AND(N1968="",O1968=""),"",MAX(N1968,O1968)*1.150779448))</f>
      </c>
      <c r="Q1968" s="175" t="str">
        <v>KEDW 300955Z AUTO 21005KT 10SM CLR 13/05 A2997 RMK AO2 SLP136 T01260048 $</v>
      </c>
    </row>
    <row r="1969" hidden="0">
      <c r="A1969" s="150" t="str">
        <v>2026-05-30 10:00 UTC</v>
      </c>
      <c r="B1969" s="155" t="str">
        <v>2026-05-30 10:55 UTC</v>
      </c>
      <c r="C1969" s="155" t="str">
        <v>2026-05-30 03:55 PDT</v>
      </c>
      <c r="D1969" s="155" t="str">
        <v>2026-05-30</v>
      </c>
      <c r="E1969" s="155" t="str">
        <v>May</v>
      </c>
      <c r="F1969" s="154" t="str">
        <v>Accepted</v>
      </c>
      <c r="G1969" s="155" t="str">
        <v>190</v>
      </c>
      <c r="H1969" s="153" t="n">
        <v>190</v>
      </c>
      <c r="I1969" s="155" t="str">
        <v>S</v>
      </c>
      <c r="J1969" s="153" t="n">
        <v>10</v>
      </c>
      <c r="K1969" s="155" t="str">
        <v>N</v>
      </c>
      <c r="L1969" s="153" t="n">
        <v>7</v>
      </c>
      <c r="M1969" s="153" t="n">
        <f>IF(F1969="Accepted",L1969*1.150779448,"")</f>
        <v>8.055456136</v>
      </c>
      <c r="N1969" s="163"/>
      <c r="O1969" s="163"/>
      <c r="P1969" s="163" t="str">
        <f>IF(F1969&lt;&gt;"Accepted","",IF(AND(N1969="",O1969=""),"",MAX(N1969,O1969)*1.150779448))</f>
      </c>
      <c r="Q1969" s="175" t="str">
        <v>KEDW 301055Z AUTO 19007KT 10SM CLR 12/05 A2997 RMK AO2 SLP136 T01200049 $</v>
      </c>
    </row>
    <row r="1970" hidden="0">
      <c r="A1970" s="150" t="str">
        <v>2026-05-30 11:00 UTC</v>
      </c>
      <c r="B1970" s="155" t="str">
        <v>2026-05-30 11:55 UTC</v>
      </c>
      <c r="C1970" s="155" t="str">
        <v>2026-05-30 04:55 PDT</v>
      </c>
      <c r="D1970" s="155" t="str">
        <v>2026-05-30</v>
      </c>
      <c r="E1970" s="155" t="str">
        <v>May</v>
      </c>
      <c r="F1970" s="154" t="str">
        <v>Accepted</v>
      </c>
      <c r="G1970" s="155" t="str">
        <v>200</v>
      </c>
      <c r="H1970" s="153" t="n">
        <v>200</v>
      </c>
      <c r="I1970" s="155" t="str">
        <v>S</v>
      </c>
      <c r="J1970" s="153" t="n">
        <v>20</v>
      </c>
      <c r="K1970" s="155" t="str">
        <v>N</v>
      </c>
      <c r="L1970" s="153" t="n">
        <v>7</v>
      </c>
      <c r="M1970" s="153" t="n">
        <f>IF(F1970="Accepted",L1970*1.150779448,"")</f>
        <v>8.055456136</v>
      </c>
      <c r="N1970" s="163"/>
      <c r="O1970" s="163"/>
      <c r="P1970" s="163" t="str">
        <f>IF(F1970&lt;&gt;"Accepted","",IF(AND(N1970="",O1970=""),"",MAX(N1970,O1970)*1.150779448))</f>
      </c>
      <c r="Q1970" s="175" t="str">
        <v>KEDW 301155Z AUTO 20007KT 10SM CLR 12/05 A2999 RMK AO2 SLP143 T01160050 10166 20115 53003 $</v>
      </c>
    </row>
    <row r="1971" hidden="0">
      <c r="A1971" s="150" t="str">
        <v>2026-05-30 12:00 UTC</v>
      </c>
      <c r="B1971" s="155" t="str">
        <v>2026-05-30 12:55 UTC</v>
      </c>
      <c r="C1971" s="155" t="str">
        <v>2026-05-30 05:55 PDT</v>
      </c>
      <c r="D1971" s="155" t="str">
        <v>2026-05-30</v>
      </c>
      <c r="E1971" s="155" t="str">
        <v>May</v>
      </c>
      <c r="F1971" s="154" t="str">
        <v>Accepted</v>
      </c>
      <c r="G1971" s="155" t="str">
        <v>200</v>
      </c>
      <c r="H1971" s="153" t="n">
        <v>200</v>
      </c>
      <c r="I1971" s="155" t="str">
        <v>S</v>
      </c>
      <c r="J1971" s="153" t="n">
        <v>20</v>
      </c>
      <c r="K1971" s="155" t="str">
        <v>N</v>
      </c>
      <c r="L1971" s="153" t="n">
        <v>5</v>
      </c>
      <c r="M1971" s="153" t="n">
        <f>IF(F1971="Accepted",L1971*1.150779448,"")</f>
        <v>5.75389724</v>
      </c>
      <c r="N1971" s="163"/>
      <c r="O1971" s="163"/>
      <c r="P1971" s="163" t="str">
        <f>IF(F1971&lt;&gt;"Accepted","",IF(AND(N1971="",O1971=""),"",MAX(N1971,O1971)*1.150779448))</f>
      </c>
      <c r="Q1971" s="175" t="str">
        <v>KEDW 301255Z AUTO 20005KT 10SM CLR 11/05 A2999 RMK AO2 SLP145 T01060047 $</v>
      </c>
    </row>
    <row r="1972" hidden="0">
      <c r="A1972" s="150" t="str">
        <v>2026-05-30 13:00 UTC</v>
      </c>
      <c r="B1972" s="155" t="str">
        <v>2026-05-30 13:55 UTC</v>
      </c>
      <c r="C1972" s="155" t="str">
        <v>2026-05-30 06:55 PDT</v>
      </c>
      <c r="D1972" s="155" t="str">
        <v>2026-05-30</v>
      </c>
      <c r="E1972" s="155" t="str">
        <v>May</v>
      </c>
      <c r="F1972" s="154" t="str">
        <v>Accepted</v>
      </c>
      <c r="G1972" s="155" t="str">
        <v>210</v>
      </c>
      <c r="H1972" s="153" t="n">
        <v>210</v>
      </c>
      <c r="I1972" s="155" t="str">
        <v>SW</v>
      </c>
      <c r="J1972" s="153" t="n">
        <v>30</v>
      </c>
      <c r="K1972" s="155" t="str">
        <v>NE</v>
      </c>
      <c r="L1972" s="153" t="n">
        <v>4</v>
      </c>
      <c r="M1972" s="153" t="n">
        <f>IF(F1972="Accepted",L1972*1.150779448,"")</f>
        <v>4.603117792</v>
      </c>
      <c r="N1972" s="163"/>
      <c r="O1972" s="163"/>
      <c r="P1972" s="163" t="str">
        <f>IF(F1972&lt;&gt;"Accepted","",IF(AND(N1972="",O1972=""),"",MAX(N1972,O1972)*1.150779448))</f>
      </c>
      <c r="Q1972" s="175" t="str">
        <v>KEDW 301355Z AUTO 21004KT 10SM CLR 14/05 A3001 RMK AO2 SLP150 T01350054 $</v>
      </c>
    </row>
    <row r="1973" hidden="0">
      <c r="A1973" s="150" t="str">
        <v>2026-05-30 14:00 UTC</v>
      </c>
      <c r="B1973" s="155" t="str">
        <v>2026-05-30 14:55 UTC</v>
      </c>
      <c r="C1973" s="155" t="str">
        <v>2026-05-30 07:55 PDT</v>
      </c>
      <c r="D1973" s="155" t="str">
        <v>2026-05-30</v>
      </c>
      <c r="E1973" s="155" t="str">
        <v>May</v>
      </c>
      <c r="F1973" s="154" t="str">
        <v>Accepted</v>
      </c>
      <c r="G1973" s="155" t="str">
        <v>340</v>
      </c>
      <c r="H1973" s="153" t="n">
        <v>340</v>
      </c>
      <c r="I1973" s="155" t="str">
        <v>N</v>
      </c>
      <c r="J1973" s="153" t="n">
        <v>160</v>
      </c>
      <c r="K1973" s="155" t="str">
        <v>S</v>
      </c>
      <c r="L1973" s="153" t="n">
        <v>3</v>
      </c>
      <c r="M1973" s="153" t="n">
        <f>IF(F1973="Accepted",L1973*1.150779448,"")</f>
        <v>3.452338344</v>
      </c>
      <c r="N1973" s="163"/>
      <c r="O1973" s="163"/>
      <c r="P1973" s="163" t="str">
        <f>IF(F1973&lt;&gt;"Accepted","",IF(AND(N1973="",O1973=""),"",MAX(N1973,O1973)*1.150779448))</f>
      </c>
      <c r="Q1973" s="175" t="str">
        <v>KEDW 301455Z AUTO 34003KT 10SM CLR 15/05 A3001 RMK AO2 SLP152 T01460049 51008 $</v>
      </c>
    </row>
    <row r="1974" hidden="0">
      <c r="A1974" s="150" t="str">
        <v>2026-05-30 15:00 UTC</v>
      </c>
      <c r="B1974" s="155" t="str">
        <v>2026-05-30 15:55 UTC</v>
      </c>
      <c r="C1974" s="155" t="str">
        <v>2026-05-30 08:55 PDT</v>
      </c>
      <c r="D1974" s="155" t="str">
        <v>2026-05-30</v>
      </c>
      <c r="E1974" s="155" t="str">
        <v>May</v>
      </c>
      <c r="F1974" s="154" t="str">
        <v>Accepted</v>
      </c>
      <c r="G1974" s="155" t="str">
        <v>260</v>
      </c>
      <c r="H1974" s="153" t="n">
        <v>260</v>
      </c>
      <c r="I1974" s="155" t="str">
        <v>W</v>
      </c>
      <c r="J1974" s="153" t="n">
        <v>80</v>
      </c>
      <c r="K1974" s="155" t="str">
        <v>E</v>
      </c>
      <c r="L1974" s="153" t="n">
        <v>3</v>
      </c>
      <c r="M1974" s="153" t="n">
        <f>IF(F1974="Accepted",L1974*1.150779448,"")</f>
        <v>3.452338344</v>
      </c>
      <c r="N1974" s="163"/>
      <c r="O1974" s="163"/>
      <c r="P1974" s="163" t="str">
        <f>IF(F1974&lt;&gt;"Accepted","",IF(AND(N1974="",O1974=""),"",MAX(N1974,O1974)*1.150779448))</f>
      </c>
      <c r="Q1974" s="175" t="str">
        <v>KEDW 301555Z AUTO 26003KT 10SM CLR 18/05 A3002 RMK AO2 SLP152 T01820051 $</v>
      </c>
    </row>
    <row r="1975" hidden="0">
      <c r="A1975" s="150" t="str">
        <v>2026-05-30 16:00 UTC</v>
      </c>
      <c r="B1975" s="155" t="str">
        <v>2026-05-30 16:55 UTC</v>
      </c>
      <c r="C1975" s="155" t="str">
        <v>2026-05-30 09:55 PDT</v>
      </c>
      <c r="D1975" s="155" t="str">
        <v>2026-05-30</v>
      </c>
      <c r="E1975" s="155" t="str">
        <v>May</v>
      </c>
      <c r="F1975" s="154" t="str">
        <v>Accepted</v>
      </c>
      <c r="G1975" s="155" t="str">
        <v>000</v>
      </c>
      <c r="H1975" s="153" t="n">
        <v>0</v>
      </c>
      <c r="I1975" s="155" t="str">
        <v>Calm</v>
      </c>
      <c r="J1975" s="153" t="n">
        <v>180</v>
      </c>
      <c r="K1975" s="155" t="str">
        <v>Calm</v>
      </c>
      <c r="L1975" s="153" t="n">
        <v>0</v>
      </c>
      <c r="M1975" s="153" t="n">
        <f>IF(F1975="Accepted",L1975*1.150779448,"")</f>
        <v>0</v>
      </c>
      <c r="N1975" s="163"/>
      <c r="O1975" s="163"/>
      <c r="P1975" s="163" t="str">
        <f>IF(F1975&lt;&gt;"Accepted","",IF(AND(N1975="",O1975=""),"",MAX(N1975,O1975)*1.150779448))</f>
      </c>
      <c r="Q1975" s="175" t="str">
        <v>KEDW 301655Z 00000KT 90SM CLR 21/05 A3002 RMK AO2A SLP151 T02080048</v>
      </c>
    </row>
    <row r="1976" hidden="0">
      <c r="A1976" s="150" t="str">
        <v>2026-05-30 17:00 UTC</v>
      </c>
      <c r="B1976" s="155" t="str">
        <v>2026-05-30 17:55 UTC</v>
      </c>
      <c r="C1976" s="155" t="str">
        <v>2026-05-30 10:55 PDT</v>
      </c>
      <c r="D1976" s="155" t="str">
        <v>2026-05-30</v>
      </c>
      <c r="E1976" s="155" t="str">
        <v>May</v>
      </c>
      <c r="F1976" s="154" t="str">
        <v>Accepted</v>
      </c>
      <c r="G1976" s="155" t="str">
        <v>280</v>
      </c>
      <c r="H1976" s="153" t="n">
        <v>280</v>
      </c>
      <c r="I1976" s="155" t="str">
        <v>W</v>
      </c>
      <c r="J1976" s="153" t="n">
        <v>100</v>
      </c>
      <c r="K1976" s="155" t="str">
        <v>E</v>
      </c>
      <c r="L1976" s="153" t="n">
        <v>3</v>
      </c>
      <c r="M1976" s="153" t="n">
        <f>IF(F1976="Accepted",L1976*1.150779448,"")</f>
        <v>3.452338344</v>
      </c>
      <c r="N1976" s="163"/>
      <c r="O1976" s="163"/>
      <c r="P1976" s="163" t="str">
        <f>IF(F1976&lt;&gt;"Accepted","",IF(AND(N1976="",O1976=""),"",MAX(N1976,O1976)*1.150779448))</f>
      </c>
      <c r="Q1976" s="175" t="str">
        <v>KEDW 301755Z 28003KT 90SM CLR 22/04 A3001 RMK AO2A SLP147 T02240040 10224 20104 58001</v>
      </c>
    </row>
    <row r="1977" hidden="0">
      <c r="A1977" s="150" t="str">
        <v>2026-05-30 18:00 UTC</v>
      </c>
      <c r="B1977" s="155" t="str">
        <v>2026-05-30 18:55 UTC</v>
      </c>
      <c r="C1977" s="155" t="str">
        <v>2026-05-30 11:55 PDT</v>
      </c>
      <c r="D1977" s="155" t="str">
        <v>2026-05-30</v>
      </c>
      <c r="E1977" s="155" t="str">
        <v>May</v>
      </c>
      <c r="F1977" s="154" t="str">
        <v>Accepted</v>
      </c>
      <c r="G1977" s="155" t="str">
        <v>320</v>
      </c>
      <c r="H1977" s="153" t="n">
        <v>320</v>
      </c>
      <c r="I1977" s="155" t="str">
        <v>NW</v>
      </c>
      <c r="J1977" s="153" t="n">
        <v>140</v>
      </c>
      <c r="K1977" s="155" t="str">
        <v>SE</v>
      </c>
      <c r="L1977" s="153" t="n">
        <v>4</v>
      </c>
      <c r="M1977" s="153" t="n">
        <f>IF(F1977="Accepted",L1977*1.150779448,"")</f>
        <v>4.603117792</v>
      </c>
      <c r="N1977" s="163"/>
      <c r="O1977" s="163"/>
      <c r="P1977" s="163" t="str">
        <f>IF(F1977&lt;&gt;"Accepted","",IF(AND(N1977="",O1977=""),"",MAX(N1977,O1977)*1.150779448))</f>
      </c>
      <c r="Q1977" s="175" t="str">
        <v>KEDW 301855Z 32004KT 90SM CLR 25/03 A2999 RMK AO2A SLP139 T02460033</v>
      </c>
    </row>
    <row r="1978" hidden="0">
      <c r="A1978" s="150" t="str">
        <v>2026-05-30 19:00 UTC</v>
      </c>
      <c r="B1978" s="155" t="str">
        <v>2026-05-30 19:55 UTC</v>
      </c>
      <c r="C1978" s="155" t="str">
        <v>2026-05-30 12:55 PDT</v>
      </c>
      <c r="D1978" s="155" t="str">
        <v>2026-05-30</v>
      </c>
      <c r="E1978" s="155" t="str">
        <v>May</v>
      </c>
      <c r="F1978" s="154" t="str">
        <v>Accepted</v>
      </c>
      <c r="G1978" s="155" t="str">
        <v>150</v>
      </c>
      <c r="H1978" s="153" t="n">
        <v>150</v>
      </c>
      <c r="I1978" s="155" t="str">
        <v>SE</v>
      </c>
      <c r="J1978" s="153" t="n">
        <v>330</v>
      </c>
      <c r="K1978" s="155" t="str">
        <v>NW</v>
      </c>
      <c r="L1978" s="153" t="n">
        <v>5</v>
      </c>
      <c r="M1978" s="153" t="n">
        <f>IF(F1978="Accepted",L1978*1.150779448,"")</f>
        <v>5.75389724</v>
      </c>
      <c r="N1978" s="163"/>
      <c r="O1978" s="163"/>
      <c r="P1978" s="163" t="str">
        <f>IF(F1978&lt;&gt;"Accepted","",IF(AND(N1978="",O1978=""),"",MAX(N1978,O1978)*1.150779448))</f>
      </c>
      <c r="Q1978" s="175" t="str">
        <v>KEDW 301955Z 15005KT CLR 26/03 A2997 RMK AO2A SLPNO T02620028</v>
      </c>
    </row>
    <row r="1979" hidden="0">
      <c r="A1979" s="150" t="str">
        <v>2026-05-30 21:00 UTC</v>
      </c>
      <c r="B1979" s="155" t="str">
        <v>2026-05-30 21:55 UTC</v>
      </c>
      <c r="C1979" s="155" t="str">
        <v>2026-05-30 14:55 PDT</v>
      </c>
      <c r="D1979" s="155" t="str">
        <v>2026-05-30</v>
      </c>
      <c r="E1979" s="155" t="str">
        <v>May</v>
      </c>
      <c r="F1979" s="154" t="str">
        <v>Accepted</v>
      </c>
      <c r="G1979" s="155" t="str">
        <v>300</v>
      </c>
      <c r="H1979" s="153" t="n">
        <v>300</v>
      </c>
      <c r="I1979" s="155" t="str">
        <v>NW</v>
      </c>
      <c r="J1979" s="153" t="n">
        <v>120</v>
      </c>
      <c r="K1979" s="155" t="str">
        <v>SE</v>
      </c>
      <c r="L1979" s="153" t="n">
        <v>11</v>
      </c>
      <c r="M1979" s="153" t="n">
        <f>IF(F1979="Accepted",L1979*1.150779448,"")</f>
        <v>12.658573928</v>
      </c>
      <c r="N1979" s="153" t="n">
        <v>17</v>
      </c>
      <c r="O1979" s="163"/>
      <c r="P1979" s="153" t="n">
        <f>IF(F1979&lt;&gt;"Accepted","",IF(AND(N1979="",O1979=""),"",MAX(N1979,O1979)*1.150779448))</f>
        <v>19.563250616</v>
      </c>
      <c r="Q1979" s="175" t="str">
        <v>KEDW 302155Z 30011G17KT 70SM CLR 30/M04 A2992 RMK AO2A SLP114 T02991038</v>
      </c>
    </row>
    <row r="1980" hidden="0">
      <c r="A1980" s="150" t="str">
        <v>2026-05-30 22:00 UTC</v>
      </c>
      <c r="B1980" s="155" t="str">
        <v>2026-05-30 22:55 UTC</v>
      </c>
      <c r="C1980" s="155" t="str">
        <v>2026-05-30 15:55 PDT</v>
      </c>
      <c r="D1980" s="155" t="str">
        <v>2026-05-30</v>
      </c>
      <c r="E1980" s="155" t="str">
        <v>May</v>
      </c>
      <c r="F1980" s="154" t="str">
        <v>Accepted</v>
      </c>
      <c r="G1980" s="155" t="str">
        <v>290</v>
      </c>
      <c r="H1980" s="153" t="n">
        <v>290</v>
      </c>
      <c r="I1980" s="155" t="str">
        <v>W</v>
      </c>
      <c r="J1980" s="153" t="n">
        <v>110</v>
      </c>
      <c r="K1980" s="155" t="str">
        <v>E</v>
      </c>
      <c r="L1980" s="153" t="n">
        <v>17</v>
      </c>
      <c r="M1980" s="153" t="n">
        <f>IF(F1980="Accepted",L1980*1.150779448,"")</f>
        <v>19.563250616</v>
      </c>
      <c r="N1980" s="153" t="n">
        <v>23</v>
      </c>
      <c r="O1980" s="163"/>
      <c r="P1980" s="153" t="n">
        <f>IF(F1980&lt;&gt;"Accepted","",IF(AND(N1980="",O1980=""),"",MAX(N1980,O1980)*1.150779448))</f>
        <v>26.467927304</v>
      </c>
      <c r="Q1980" s="175" t="str">
        <v>KEDW 302255Z 29017G23KT 80SM FEW050 30/M04 A2991 RMK AO2A SLP110 T02951041</v>
      </c>
    </row>
    <row r="1981" hidden="0">
      <c r="A1981" s="150" t="str">
        <v>2026-05-30 23:00 UTC</v>
      </c>
      <c r="B1981" s="155" t="str">
        <v>2026-05-30 23:55 UTC</v>
      </c>
      <c r="C1981" s="155" t="str">
        <v>2026-05-30 16:55 PDT</v>
      </c>
      <c r="D1981" s="155" t="str">
        <v>2026-05-30</v>
      </c>
      <c r="E1981" s="155" t="str">
        <v>May</v>
      </c>
      <c r="F1981" s="154" t="str">
        <v>Accepted</v>
      </c>
      <c r="G1981" s="155" t="str">
        <v>290</v>
      </c>
      <c r="H1981" s="153" t="n">
        <v>290</v>
      </c>
      <c r="I1981" s="155" t="str">
        <v>W</v>
      </c>
      <c r="J1981" s="153" t="n">
        <v>110</v>
      </c>
      <c r="K1981" s="155" t="str">
        <v>E</v>
      </c>
      <c r="L1981" s="153" t="n">
        <v>17</v>
      </c>
      <c r="M1981" s="153" t="n">
        <f>IF(F1981="Accepted",L1981*1.150779448,"")</f>
        <v>19.563250616</v>
      </c>
      <c r="N1981" s="153" t="n">
        <v>25</v>
      </c>
      <c r="O1981" s="153" t="n">
        <v>28</v>
      </c>
      <c r="P1981" s="153" t="n">
        <f>IF(F1981&lt;&gt;"Accepted","",IF(AND(N1981="",O1981=""),"",MAX(N1981,O1981)*1.150779448))</f>
        <v>32.221824544</v>
      </c>
      <c r="Q1981" s="175" t="str">
        <v>KEDW 302355Z COR 29017G25KT 90SM CLR 29/M01 A2990 RMK AO2A PK WND 29028/54 SLP108 T02851007 10301 20226 COR 2357</v>
      </c>
    </row>
    <row r="1982" hidden="0">
      <c r="A1982" s="150" t="str">
        <v>2026-05-31 00:00 UTC</v>
      </c>
      <c r="B1982" s="155" t="str">
        <v>2026-05-31 00:55 UTC</v>
      </c>
      <c r="C1982" s="155" t="str">
        <v>2026-05-30 17:55 PDT</v>
      </c>
      <c r="D1982" s="155" t="str">
        <v>2026-05-30</v>
      </c>
      <c r="E1982" s="155" t="str">
        <v>May</v>
      </c>
      <c r="F1982" s="154" t="str">
        <v>Accepted</v>
      </c>
      <c r="G1982" s="155" t="str">
        <v>280</v>
      </c>
      <c r="H1982" s="153" t="n">
        <v>280</v>
      </c>
      <c r="I1982" s="155" t="str">
        <v>W</v>
      </c>
      <c r="J1982" s="153" t="n">
        <v>100</v>
      </c>
      <c r="K1982" s="155" t="str">
        <v>E</v>
      </c>
      <c r="L1982" s="153" t="n">
        <v>25</v>
      </c>
      <c r="M1982" s="153" t="n">
        <f>IF(F1982="Accepted",L1982*1.150779448,"")</f>
        <v>28.7694862</v>
      </c>
      <c r="N1982" s="153" t="n">
        <v>29</v>
      </c>
      <c r="O1982" s="153" t="n">
        <v>29</v>
      </c>
      <c r="P1982" s="153" t="n">
        <f>IF(F1982&lt;&gt;"Accepted","",IF(AND(N1982="",O1982=""),"",MAX(N1982,O1982)*1.150779448))</f>
        <v>33.372603992</v>
      </c>
      <c r="Q1982" s="175" t="str">
        <v>KEDW 310055Z 28025G29KT 80SM CLR 27/M00 A2990 RMK AO2A PK WND 28029/43 SLP109 T02701001</v>
      </c>
    </row>
    <row r="1983" hidden="0">
      <c r="A1983" s="150" t="str">
        <v>2026-05-31 01:00 UTC</v>
      </c>
      <c r="B1983" s="155" t="str">
        <v>2026-05-31 01:55 UTC</v>
      </c>
      <c r="C1983" s="155" t="str">
        <v>2026-05-30 18:55 PDT</v>
      </c>
      <c r="D1983" s="155" t="str">
        <v>2026-05-30</v>
      </c>
      <c r="E1983" s="155" t="str">
        <v>May</v>
      </c>
      <c r="F1983" s="154" t="str">
        <v>Accepted</v>
      </c>
      <c r="G1983" s="155" t="str">
        <v>270</v>
      </c>
      <c r="H1983" s="153" t="n">
        <v>270</v>
      </c>
      <c r="I1983" s="155" t="str">
        <v>W</v>
      </c>
      <c r="J1983" s="153" t="n">
        <v>90</v>
      </c>
      <c r="K1983" s="155" t="str">
        <v>E</v>
      </c>
      <c r="L1983" s="153" t="n">
        <v>19</v>
      </c>
      <c r="M1983" s="153" t="n">
        <f>IF(F1983="Accepted",L1983*1.150779448,"")</f>
        <v>21.864809512</v>
      </c>
      <c r="N1983" s="153" t="n">
        <v>27</v>
      </c>
      <c r="O1983" s="153" t="n">
        <v>28</v>
      </c>
      <c r="P1983" s="153" t="n">
        <f>IF(F1983&lt;&gt;"Accepted","",IF(AND(N1983="",O1983=""),"",MAX(N1983,O1983)*1.150779448))</f>
        <v>32.221824544</v>
      </c>
      <c r="Q1983" s="175" t="str">
        <v>KEDW 310155Z AUTO 27019G27KT 10SM CLR 25/04 A2991 RMK AO2 PK WND 29028/38 SLP113 T02490035 $</v>
      </c>
    </row>
    <row r="1984" hidden="0">
      <c r="A1984" s="150" t="str">
        <v>2026-05-31 02:00 UTC</v>
      </c>
      <c r="B1984" s="155" t="str">
        <v>2026-05-31 02:55 UTC</v>
      </c>
      <c r="C1984" s="155" t="str">
        <v>2026-05-30 19:55 PDT</v>
      </c>
      <c r="D1984" s="155" t="str">
        <v>2026-05-30</v>
      </c>
      <c r="E1984" s="155" t="str">
        <v>May</v>
      </c>
      <c r="F1984" s="154" t="str">
        <v>Accepted</v>
      </c>
      <c r="G1984" s="155" t="str">
        <v>270</v>
      </c>
      <c r="H1984" s="153" t="n">
        <v>270</v>
      </c>
      <c r="I1984" s="155" t="str">
        <v>W</v>
      </c>
      <c r="J1984" s="153" t="n">
        <v>90</v>
      </c>
      <c r="K1984" s="155" t="str">
        <v>E</v>
      </c>
      <c r="L1984" s="153" t="n">
        <v>16</v>
      </c>
      <c r="M1984" s="153" t="n">
        <f>IF(F1984="Accepted",L1984*1.150779448,"")</f>
        <v>18.412471168</v>
      </c>
      <c r="N1984" s="153" t="n">
        <v>23</v>
      </c>
      <c r="O1984" s="153" t="n">
        <v>30</v>
      </c>
      <c r="P1984" s="153" t="n">
        <f>IF(F1984&lt;&gt;"Accepted","",IF(AND(N1984="",O1984=""),"",MAX(N1984,O1984)*1.150779448))</f>
        <v>34.523383439999996</v>
      </c>
      <c r="Q1984" s="175" t="str">
        <v>KEDW 310255Z AUTO 27016G23KT 10SM CLR 23/04 A2992 RMK AO2 PK WND 28030/08 SLP116 T02260041 53006 $</v>
      </c>
    </row>
    <row r="1985" hidden="0">
      <c r="A1985" s="150" t="str">
        <v>2026-05-31 03:00 UTC</v>
      </c>
      <c r="B1985" s="155" t="str">
        <v>2026-05-31 03:55 UTC</v>
      </c>
      <c r="C1985" s="155" t="str">
        <v>2026-05-30 20:55 PDT</v>
      </c>
      <c r="D1985" s="155" t="str">
        <v>2026-05-30</v>
      </c>
      <c r="E1985" s="155" t="str">
        <v>May</v>
      </c>
      <c r="F1985" s="154" t="str">
        <v>Accepted</v>
      </c>
      <c r="G1985" s="155" t="str">
        <v>260</v>
      </c>
      <c r="H1985" s="153" t="n">
        <v>260</v>
      </c>
      <c r="I1985" s="155" t="str">
        <v>W</v>
      </c>
      <c r="J1985" s="153" t="n">
        <v>80</v>
      </c>
      <c r="K1985" s="155" t="str">
        <v>E</v>
      </c>
      <c r="L1985" s="153" t="n">
        <v>14</v>
      </c>
      <c r="M1985" s="153" t="n">
        <f>IF(F1985="Accepted",L1985*1.150779448,"")</f>
        <v>16.110912272</v>
      </c>
      <c r="N1985" s="163"/>
      <c r="O1985" s="163"/>
      <c r="P1985" s="163" t="str">
        <f>IF(F1985&lt;&gt;"Accepted","",IF(AND(N1985="",O1985=""),"",MAX(N1985,O1985)*1.150779448))</f>
      </c>
      <c r="Q1985" s="175" t="str">
        <v>KEDW 310355Z AUTO 26014KT 10SM CLR 21/05 A2994 RMK AO2 SLP122 T02110046 $</v>
      </c>
    </row>
    <row r="1986" hidden="0">
      <c r="A1986" s="150" t="str">
        <v>2026-05-31 04:00 UTC</v>
      </c>
      <c r="B1986" s="155" t="str">
        <v>2026-05-31 04:55 UTC</v>
      </c>
      <c r="C1986" s="155" t="str">
        <v>2026-05-30 21:55 PDT</v>
      </c>
      <c r="D1986" s="155" t="str">
        <v>2026-05-30</v>
      </c>
      <c r="E1986" s="155" t="str">
        <v>May</v>
      </c>
      <c r="F1986" s="154" t="str">
        <v>Accepted</v>
      </c>
      <c r="G1986" s="155" t="str">
        <v>230</v>
      </c>
      <c r="H1986" s="153" t="n">
        <v>230</v>
      </c>
      <c r="I1986" s="155" t="str">
        <v>SW</v>
      </c>
      <c r="J1986" s="153" t="n">
        <v>50</v>
      </c>
      <c r="K1986" s="155" t="str">
        <v>NE</v>
      </c>
      <c r="L1986" s="153" t="n">
        <v>10</v>
      </c>
      <c r="M1986" s="153" t="n">
        <f>IF(F1986="Accepted",L1986*1.150779448,"")</f>
        <v>11.50779448</v>
      </c>
      <c r="N1986" s="163"/>
      <c r="O1986" s="163"/>
      <c r="P1986" s="163" t="str">
        <f>IF(F1986&lt;&gt;"Accepted","",IF(AND(N1986="",O1986=""),"",MAX(N1986,O1986)*1.150779448))</f>
      </c>
      <c r="Q1986" s="175" t="str">
        <v>KEDW 310455Z AUTO 23010KT 10SM CLR 20/05 A2995 RMK AO2 SLP125 T01960045 $</v>
      </c>
    </row>
    <row r="1987" hidden="0">
      <c r="A1987" s="150" t="str">
        <v>2026-05-31 05:00 UTC</v>
      </c>
      <c r="B1987" s="155" t="str">
        <v>2026-05-31 05:55 UTC</v>
      </c>
      <c r="C1987" s="155" t="str">
        <v>2026-05-30 22:55 PDT</v>
      </c>
      <c r="D1987" s="155" t="str">
        <v>2026-05-30</v>
      </c>
      <c r="E1987" s="155" t="str">
        <v>May</v>
      </c>
      <c r="F1987" s="154" t="str">
        <v>Accepted</v>
      </c>
      <c r="G1987" s="155" t="str">
        <v>210</v>
      </c>
      <c r="H1987" s="153" t="n">
        <v>210</v>
      </c>
      <c r="I1987" s="155" t="str">
        <v>SW</v>
      </c>
      <c r="J1987" s="153" t="n">
        <v>30</v>
      </c>
      <c r="K1987" s="155" t="str">
        <v>NE</v>
      </c>
      <c r="L1987" s="153" t="n">
        <v>11</v>
      </c>
      <c r="M1987" s="153" t="n">
        <f>IF(F1987="Accepted",L1987*1.150779448,"")</f>
        <v>12.658573928</v>
      </c>
      <c r="N1987" s="163"/>
      <c r="O1987" s="163"/>
      <c r="P1987" s="163" t="str">
        <f>IF(F1987&lt;&gt;"Accepted","",IF(AND(N1987="",O1987=""),"",MAX(N1987,O1987)*1.150779448))</f>
      </c>
      <c r="Q1987" s="175" t="str">
        <v>KEDW 310555Z AUTO 21011KT 10SM CLR 19/05 A2996 RMK AO2 SLP127 T01850046 10285 20185 52012 $</v>
      </c>
    </row>
    <row r="1988" hidden="0">
      <c r="A1988" s="150" t="str">
        <v>2026-05-31 06:00 UTC</v>
      </c>
      <c r="B1988" s="155" t="str">
        <v>2026-05-31 06:55 UTC</v>
      </c>
      <c r="C1988" s="155" t="str">
        <v>2026-05-30 23:55 PDT</v>
      </c>
      <c r="D1988" s="155" t="str">
        <v>2026-05-30</v>
      </c>
      <c r="E1988" s="155" t="str">
        <v>May</v>
      </c>
      <c r="F1988" s="154" t="str">
        <v>Accepted</v>
      </c>
      <c r="G1988" s="155" t="str">
        <v>180</v>
      </c>
      <c r="H1988" s="153" t="n">
        <v>180</v>
      </c>
      <c r="I1988" s="155" t="str">
        <v>S</v>
      </c>
      <c r="J1988" s="153" t="n">
        <v>0</v>
      </c>
      <c r="K1988" s="155" t="str">
        <v>N</v>
      </c>
      <c r="L1988" s="153" t="n">
        <v>9</v>
      </c>
      <c r="M1988" s="153" t="n">
        <f>IF(F1988="Accepted",L1988*1.150779448,"")</f>
        <v>10.357015032</v>
      </c>
      <c r="N1988" s="163"/>
      <c r="O1988" s="163"/>
      <c r="P1988" s="163" t="str">
        <f>IF(F1988&lt;&gt;"Accepted","",IF(AND(N1988="",O1988=""),"",MAX(N1988,O1988)*1.150779448))</f>
      </c>
      <c r="Q1988" s="175" t="str">
        <v>KEDW 310655Z AUTO 18009KT 10SM CLR 18/04 A2996 RMK AO2 SLP127 T01770039 $</v>
      </c>
    </row>
    <row r="1989" hidden="0">
      <c r="A1989" s="150" t="str">
        <v>2026-05-31 07:00 UTC</v>
      </c>
      <c r="B1989" s="155" t="str">
        <v>2026-05-31 07:55 UTC</v>
      </c>
      <c r="C1989" s="155" t="str">
        <v>2026-05-31 00:55 PDT</v>
      </c>
      <c r="D1989" s="155" t="str">
        <v>2026-05-31</v>
      </c>
      <c r="E1989" s="155" t="str">
        <v>May</v>
      </c>
      <c r="F1989" s="154" t="str">
        <v>Accepted</v>
      </c>
      <c r="G1989" s="155" t="str">
        <v>220</v>
      </c>
      <c r="H1989" s="153" t="n">
        <v>220</v>
      </c>
      <c r="I1989" s="155" t="str">
        <v>SW</v>
      </c>
      <c r="J1989" s="153" t="n">
        <v>40</v>
      </c>
      <c r="K1989" s="155" t="str">
        <v>NE</v>
      </c>
      <c r="L1989" s="153" t="n">
        <v>11</v>
      </c>
      <c r="M1989" s="153" t="n">
        <f>IF(F1989="Accepted",L1989*1.150779448,"")</f>
        <v>12.658573928</v>
      </c>
      <c r="N1989" s="163"/>
      <c r="O1989" s="163"/>
      <c r="P1989" s="163" t="str">
        <f>IF(F1989&lt;&gt;"Accepted","",IF(AND(N1989="",O1989=""),"",MAX(N1989,O1989)*1.150779448))</f>
      </c>
      <c r="Q1989" s="175" t="str">
        <v>KEDW 310755Z AUTO 22011KT 10SM CLR 17/05 A2995 RMK AO2 SLPNO T01650048 403010104 $</v>
      </c>
    </row>
    <row r="1990" hidden="0">
      <c r="A1990" s="150" t="str">
        <v>2026-05-31 08:00 UTC</v>
      </c>
      <c r="B1990" s="155" t="str">
        <v>2026-05-31 08:55 UTC</v>
      </c>
      <c r="C1990" s="155" t="str">
        <v>2026-05-31 01:55 PDT</v>
      </c>
      <c r="D1990" s="155" t="str">
        <v>2026-05-31</v>
      </c>
      <c r="E1990" s="155" t="str">
        <v>May</v>
      </c>
      <c r="F1990" s="154" t="str">
        <v>Accepted</v>
      </c>
      <c r="G1990" s="155" t="str">
        <v>220</v>
      </c>
      <c r="H1990" s="153" t="n">
        <v>220</v>
      </c>
      <c r="I1990" s="155" t="str">
        <v>SW</v>
      </c>
      <c r="J1990" s="153" t="n">
        <v>40</v>
      </c>
      <c r="K1990" s="155" t="str">
        <v>NE</v>
      </c>
      <c r="L1990" s="153" t="n">
        <v>9</v>
      </c>
      <c r="M1990" s="153" t="n">
        <f>IF(F1990="Accepted",L1990*1.150779448,"")</f>
        <v>10.357015032</v>
      </c>
      <c r="N1990" s="163"/>
      <c r="O1990" s="163"/>
      <c r="P1990" s="163" t="str">
        <f>IF(F1990&lt;&gt;"Accepted","",IF(AND(N1990="",O1990=""),"",MAX(N1990,O1990)*1.150779448))</f>
      </c>
      <c r="Q1990" s="175" t="str">
        <v>KEDW 310855Z AUTO 22009KT 10SM CLR 15/05 A2994 RMK AO2 SLPNO T01540050 58006 $</v>
      </c>
    </row>
    <row r="1991" hidden="0">
      <c r="A1991" s="150" t="str">
        <v>2026-05-31 09:00 UTC</v>
      </c>
      <c r="B1991" s="155" t="str">
        <v>2026-05-31 09:55 UTC</v>
      </c>
      <c r="C1991" s="155" t="str">
        <v>2026-05-31 02:55 PDT</v>
      </c>
      <c r="D1991" s="155" t="str">
        <v>2026-05-31</v>
      </c>
      <c r="E1991" s="155" t="str">
        <v>May</v>
      </c>
      <c r="F1991" s="154" t="str">
        <v>Accepted</v>
      </c>
      <c r="G1991" s="155" t="str">
        <v>200</v>
      </c>
      <c r="H1991" s="153" t="n">
        <v>200</v>
      </c>
      <c r="I1991" s="155" t="str">
        <v>S</v>
      </c>
      <c r="J1991" s="153" t="n">
        <v>20</v>
      </c>
      <c r="K1991" s="155" t="str">
        <v>N</v>
      </c>
      <c r="L1991" s="153" t="n">
        <v>9</v>
      </c>
      <c r="M1991" s="153" t="n">
        <f>IF(F1991="Accepted",L1991*1.150779448,"")</f>
        <v>10.357015032</v>
      </c>
      <c r="N1991" s="163"/>
      <c r="O1991" s="163"/>
      <c r="P1991" s="163" t="str">
        <f>IF(F1991&lt;&gt;"Accepted","",IF(AND(N1991="",O1991=""),"",MAX(N1991,O1991)*1.150779448))</f>
      </c>
      <c r="Q1991" s="175" t="str">
        <v>KEDW 310955Z AUTO 20009KT 10SM CLR 14/05 A2993 RMK AO2 SLP116 T01430051 $</v>
      </c>
    </row>
    <row r="1992" hidden="0">
      <c r="A1992" s="150" t="str">
        <v>2026-05-31 10:00 UTC</v>
      </c>
      <c r="B1992" s="155" t="str">
        <v>2026-05-31 10:55 UTC</v>
      </c>
      <c r="C1992" s="155" t="str">
        <v>2026-05-31 03:55 PDT</v>
      </c>
      <c r="D1992" s="155" t="str">
        <v>2026-05-31</v>
      </c>
      <c r="E1992" s="155" t="str">
        <v>May</v>
      </c>
      <c r="F1992" s="154" t="str">
        <v>Accepted</v>
      </c>
      <c r="G1992" s="155" t="str">
        <v>200</v>
      </c>
      <c r="H1992" s="153" t="n">
        <v>200</v>
      </c>
      <c r="I1992" s="155" t="str">
        <v>S</v>
      </c>
      <c r="J1992" s="153" t="n">
        <v>20</v>
      </c>
      <c r="K1992" s="155" t="str">
        <v>N</v>
      </c>
      <c r="L1992" s="153" t="n">
        <v>8</v>
      </c>
      <c r="M1992" s="153" t="n">
        <f>IF(F1992="Accepted",L1992*1.150779448,"")</f>
        <v>9.206235584</v>
      </c>
      <c r="N1992" s="163"/>
      <c r="O1992" s="163"/>
      <c r="P1992" s="163" t="str">
        <f>IF(F1992&lt;&gt;"Accepted","",IF(AND(N1992="",O1992=""),"",MAX(N1992,O1992)*1.150779448))</f>
      </c>
      <c r="Q1992" s="175" t="str">
        <v>KEDW 311055Z AUTO 20008KT 10SM CLR 15/06 A2993 RMK AO2 SLP116 T01500058 $</v>
      </c>
    </row>
    <row r="1993" hidden="0">
      <c r="A1993" s="150" t="str">
        <v>2026-05-31 11:00 UTC</v>
      </c>
      <c r="B1993" s="155" t="str">
        <v>2026-05-31 11:55 UTC</v>
      </c>
      <c r="C1993" s="155" t="str">
        <v>2026-05-31 04:55 PDT</v>
      </c>
      <c r="D1993" s="155" t="str">
        <v>2026-05-31</v>
      </c>
      <c r="E1993" s="155" t="str">
        <v>May</v>
      </c>
      <c r="F1993" s="154" t="str">
        <v>Accepted</v>
      </c>
      <c r="G1993" s="155" t="str">
        <v>220</v>
      </c>
      <c r="H1993" s="153" t="n">
        <v>220</v>
      </c>
      <c r="I1993" s="155" t="str">
        <v>SW</v>
      </c>
      <c r="J1993" s="153" t="n">
        <v>40</v>
      </c>
      <c r="K1993" s="155" t="str">
        <v>NE</v>
      </c>
      <c r="L1993" s="153" t="n">
        <v>10</v>
      </c>
      <c r="M1993" s="153" t="n">
        <f>IF(F1993="Accepted",L1993*1.150779448,"")</f>
        <v>11.50779448</v>
      </c>
      <c r="N1993" s="163"/>
      <c r="O1993" s="163"/>
      <c r="P1993" s="163" t="str">
        <f>IF(F1993&lt;&gt;"Accepted","",IF(AND(N1993="",O1993=""),"",MAX(N1993,O1993)*1.150779448))</f>
      </c>
      <c r="Q1993" s="175" t="str">
        <v>KEDW 311155Z AUTO 22010KT 10SM CLR 14/06 A2993 RMK AO2 SLP117 T01400059 10189 20139 55002 $</v>
      </c>
    </row>
    <row r="1994" hidden="0">
      <c r="A1994" s="150" t="str">
        <v>2026-05-31 12:00 UTC</v>
      </c>
      <c r="B1994" s="155" t="str">
        <v>2026-05-31 12:55 UTC</v>
      </c>
      <c r="C1994" s="155" t="str">
        <v>2026-05-31 05:55 PDT</v>
      </c>
      <c r="D1994" s="155" t="str">
        <v>2026-05-31</v>
      </c>
      <c r="E1994" s="155" t="str">
        <v>May</v>
      </c>
      <c r="F1994" s="154" t="str">
        <v>Accepted</v>
      </c>
      <c r="G1994" s="155" t="str">
        <v>200</v>
      </c>
      <c r="H1994" s="153" t="n">
        <v>200</v>
      </c>
      <c r="I1994" s="155" t="str">
        <v>S</v>
      </c>
      <c r="J1994" s="153" t="n">
        <v>20</v>
      </c>
      <c r="K1994" s="155" t="str">
        <v>N</v>
      </c>
      <c r="L1994" s="153" t="n">
        <v>7</v>
      </c>
      <c r="M1994" s="153" t="n">
        <f>IF(F1994="Accepted",L1994*1.150779448,"")</f>
        <v>8.055456136</v>
      </c>
      <c r="N1994" s="163"/>
      <c r="O1994" s="163"/>
      <c r="P1994" s="163" t="str">
        <f>IF(F1994&lt;&gt;"Accepted","",IF(AND(N1994="",O1994=""),"",MAX(N1994,O1994)*1.150779448))</f>
      </c>
      <c r="Q1994" s="175" t="str">
        <v>KEDW 311255Z AUTO 20007KT 10SM CLR 13/06 A2994 RMK AO2 SLP122 T01270056 $</v>
      </c>
    </row>
    <row r="1995" hidden="0">
      <c r="A1995" s="150" t="str">
        <v>2026-05-31 13:00 UTC</v>
      </c>
      <c r="B1995" s="155" t="str">
        <v>2026-05-31 13:55 UTC</v>
      </c>
      <c r="C1995" s="155" t="str">
        <v>2026-05-31 06:55 PDT</v>
      </c>
      <c r="D1995" s="155" t="str">
        <v>2026-05-31</v>
      </c>
      <c r="E1995" s="155" t="str">
        <v>May</v>
      </c>
      <c r="F1995" s="154" t="str">
        <v>Accepted</v>
      </c>
      <c r="G1995" s="155" t="str">
        <v>200</v>
      </c>
      <c r="H1995" s="153" t="n">
        <v>200</v>
      </c>
      <c r="I1995" s="155" t="str">
        <v>S</v>
      </c>
      <c r="J1995" s="153" t="n">
        <v>20</v>
      </c>
      <c r="K1995" s="155" t="str">
        <v>N</v>
      </c>
      <c r="L1995" s="153" t="n">
        <v>7</v>
      </c>
      <c r="M1995" s="153" t="n">
        <f>IF(F1995="Accepted",L1995*1.150779448,"")</f>
        <v>8.055456136</v>
      </c>
      <c r="N1995" s="163"/>
      <c r="O1995" s="163"/>
      <c r="P1995" s="163" t="str">
        <f>IF(F1995&lt;&gt;"Accepted","",IF(AND(N1995="",O1995=""),"",MAX(N1995,O1995)*1.150779448))</f>
      </c>
      <c r="Q1995" s="175" t="str">
        <v>KEDW 311355Z AUTO 20007KT 10SM CLR 15/06 A2996 RMK AO2 SLP129 T01540064 $</v>
      </c>
    </row>
    <row r="1996" hidden="0">
      <c r="A1996" s="150" t="str">
        <v>2026-05-31 14:00 UTC</v>
      </c>
      <c r="B1996" s="155" t="str">
        <v>2026-05-31 14:55 UTC</v>
      </c>
      <c r="C1996" s="155" t="str">
        <v>2026-05-31 07:55 PDT</v>
      </c>
      <c r="D1996" s="155" t="str">
        <v>2026-05-31</v>
      </c>
      <c r="E1996" s="155" t="str">
        <v>May</v>
      </c>
      <c r="F1996" s="154" t="str">
        <v>Accepted</v>
      </c>
      <c r="G1996" s="155" t="str">
        <v>200</v>
      </c>
      <c r="H1996" s="153" t="n">
        <v>200</v>
      </c>
      <c r="I1996" s="155" t="str">
        <v>S</v>
      </c>
      <c r="J1996" s="153" t="n">
        <v>20</v>
      </c>
      <c r="K1996" s="155" t="str">
        <v>N</v>
      </c>
      <c r="L1996" s="153" t="n">
        <v>5</v>
      </c>
      <c r="M1996" s="153" t="n">
        <f>IF(F1996="Accepted",L1996*1.150779448,"")</f>
        <v>5.75389724</v>
      </c>
      <c r="N1996" s="163"/>
      <c r="O1996" s="163"/>
      <c r="P1996" s="163" t="str">
        <f>IF(F1996&lt;&gt;"Accepted","",IF(AND(N1996="",O1996=""),"",MAX(N1996,O1996)*1.150779448))</f>
      </c>
      <c r="Q1996" s="175" t="str">
        <v>KEDW 311455Z AUTO 20005KT 10SM CLR 18/07 A2997 RMK AO2 SLP132 T01810066 52012 $</v>
      </c>
    </row>
    <row r="1997" hidden="0">
      <c r="A1997" s="150" t="str">
        <v>2026-05-31 15:00 UTC</v>
      </c>
      <c r="B1997" s="155" t="str">
        <v>2026-05-31 15:55 UTC</v>
      </c>
      <c r="C1997" s="155" t="str">
        <v>2026-05-31 08:55 PDT</v>
      </c>
      <c r="D1997" s="155" t="str">
        <v>2026-05-31</v>
      </c>
      <c r="E1997" s="155" t="str">
        <v>May</v>
      </c>
      <c r="F1997" s="154" t="str">
        <v>Accepted</v>
      </c>
      <c r="G1997" s="155" t="str">
        <v>180</v>
      </c>
      <c r="H1997" s="153" t="n">
        <v>180</v>
      </c>
      <c r="I1997" s="155" t="str">
        <v>S</v>
      </c>
      <c r="J1997" s="153" t="n">
        <v>0</v>
      </c>
      <c r="K1997" s="155" t="str">
        <v>N</v>
      </c>
      <c r="L1997" s="153" t="n">
        <v>3</v>
      </c>
      <c r="M1997" s="153" t="n">
        <f>IF(F1997="Accepted",L1997*1.150779448,"")</f>
        <v>3.452338344</v>
      </c>
      <c r="N1997" s="163"/>
      <c r="O1997" s="163"/>
      <c r="P1997" s="163" t="str">
        <f>IF(F1997&lt;&gt;"Accepted","",IF(AND(N1997="",O1997=""),"",MAX(N1997,O1997)*1.150779448))</f>
      </c>
      <c r="Q1997" s="175" t="str">
        <v>KEDW 311555Z AUTO 18003KT 10SM CLR 21/07 A2998 RMK AO2 SLP134 T02090068 $</v>
      </c>
    </row>
    <row r="1998" hidden="0">
      <c r="A1998" s="150" t="str">
        <v>2026-05-31 16:00 UTC</v>
      </c>
      <c r="B1998" s="155" t="str">
        <v>2026-05-31 16:55 UTC</v>
      </c>
      <c r="C1998" s="155" t="str">
        <v>2026-05-31 09:55 PDT</v>
      </c>
      <c r="D1998" s="155" t="str">
        <v>2026-05-31</v>
      </c>
      <c r="E1998" s="155" t="str">
        <v>May</v>
      </c>
      <c r="F1998" s="154" t="str">
        <v>Accepted</v>
      </c>
      <c r="G1998" s="155" t="str">
        <v>000</v>
      </c>
      <c r="H1998" s="153" t="n">
        <v>0</v>
      </c>
      <c r="I1998" s="155" t="str">
        <v>Calm</v>
      </c>
      <c r="J1998" s="153" t="n">
        <v>180</v>
      </c>
      <c r="K1998" s="155" t="str">
        <v>Calm</v>
      </c>
      <c r="L1998" s="153" t="n">
        <v>0</v>
      </c>
      <c r="M1998" s="153" t="n">
        <f>IF(F1998="Accepted",L1998*1.150779448,"")</f>
        <v>0</v>
      </c>
      <c r="N1998" s="163"/>
      <c r="O1998" s="163"/>
      <c r="P1998" s="163" t="str">
        <f>IF(F1998&lt;&gt;"Accepted","",IF(AND(N1998="",O1998=""),"",MAX(N1998,O1998)*1.150779448))</f>
      </c>
      <c r="Q1998" s="175" t="str">
        <v>KEDW 311655Z 00000KT 80SM CLR 23/06 A2997 RMK AO2A SLP131 T02330061</v>
      </c>
    </row>
    <row r="1999" hidden="0">
      <c r="A1999" s="150" t="str">
        <v>2026-05-31 17:00 UTC</v>
      </c>
      <c r="B1999" s="155" t="str">
        <v>2026-05-31 17:55 UTC</v>
      </c>
      <c r="C1999" s="155" t="str">
        <v>2026-05-31 10:55 PDT</v>
      </c>
      <c r="D1999" s="155" t="str">
        <v>2026-05-31</v>
      </c>
      <c r="E1999" s="155" t="str">
        <v>May</v>
      </c>
      <c r="F1999" s="154" t="str">
        <v>Accepted</v>
      </c>
      <c r="G1999" s="155" t="str">
        <v>000</v>
      </c>
      <c r="H1999" s="153" t="n">
        <v>0</v>
      </c>
      <c r="I1999" s="155" t="str">
        <v>Calm</v>
      </c>
      <c r="J1999" s="153" t="n">
        <v>180</v>
      </c>
      <c r="K1999" s="155" t="str">
        <v>Calm</v>
      </c>
      <c r="L1999" s="153" t="n">
        <v>0</v>
      </c>
      <c r="M1999" s="153" t="n">
        <f>IF(F1999="Accepted",L1999*1.150779448,"")</f>
        <v>0</v>
      </c>
      <c r="N1999" s="163"/>
      <c r="O1999" s="163"/>
      <c r="P1999" s="163" t="str">
        <f>IF(F1999&lt;&gt;"Accepted","",IF(AND(N1999="",O1999=""),"",MAX(N1999,O1999)*1.150779448))</f>
      </c>
      <c r="Q1999" s="175" t="str">
        <v>KEDW 311755Z 00000KT 80SM CLR 25/04 A2995 RMK AO2A SLP123 T02460043 10250 20127 58005</v>
      </c>
    </row>
    <row r="2000" hidden="0">
      <c r="A2000" s="150" t="str">
        <v>2026-05-31 18:00 UTC</v>
      </c>
      <c r="B2000" s="155" t="str">
        <v>2026-05-31 18:55 UTC</v>
      </c>
      <c r="C2000" s="155" t="str">
        <v>2026-05-31 11:55 PDT</v>
      </c>
      <c r="D2000" s="155" t="str">
        <v>2026-05-31</v>
      </c>
      <c r="E2000" s="155" t="str">
        <v>May</v>
      </c>
      <c r="F2000" s="154" t="str">
        <v>Accepted</v>
      </c>
      <c r="G2000" s="155" t="str">
        <v>060</v>
      </c>
      <c r="H2000" s="153" t="n">
        <v>60</v>
      </c>
      <c r="I2000" s="155" t="str">
        <v>NE</v>
      </c>
      <c r="J2000" s="153" t="n">
        <v>240</v>
      </c>
      <c r="K2000" s="155" t="str">
        <v>SW</v>
      </c>
      <c r="L2000" s="153" t="n">
        <v>3</v>
      </c>
      <c r="M2000" s="153" t="n">
        <f>IF(F2000="Accepted",L2000*1.150779448,"")</f>
        <v>3.452338344</v>
      </c>
      <c r="N2000" s="163"/>
      <c r="O2000" s="163"/>
      <c r="P2000" s="163" t="str">
        <f>IF(F2000&lt;&gt;"Accepted","",IF(AND(N2000="",O2000=""),"",MAX(N2000,O2000)*1.150779448))</f>
      </c>
      <c r="Q2000" s="175" t="str">
        <v>KEDW 311855Z 06003KT 80SM CLR 28/03 A2995 RMK AO2A SLP122 T02750032</v>
      </c>
    </row>
    <row r="2001" hidden="0">
      <c r="A2001" s="150" t="str">
        <v>2026-05-31 19:00 UTC</v>
      </c>
      <c r="B2001" s="155" t="str">
        <v>2026-05-31 19:55 UTC</v>
      </c>
      <c r="C2001" s="155" t="str">
        <v>2026-05-31 12:55 PDT</v>
      </c>
      <c r="D2001" s="155" t="str">
        <v>2026-05-31</v>
      </c>
      <c r="E2001" s="155" t="str">
        <v>May</v>
      </c>
      <c r="F2001" s="154" t="str">
        <v>Accepted</v>
      </c>
      <c r="G2001" s="155" t="str">
        <v>000</v>
      </c>
      <c r="H2001" s="153" t="n">
        <v>0</v>
      </c>
      <c r="I2001" s="155" t="str">
        <v>Calm</v>
      </c>
      <c r="J2001" s="153" t="n">
        <v>180</v>
      </c>
      <c r="K2001" s="155" t="str">
        <v>Calm</v>
      </c>
      <c r="L2001" s="153" t="n">
        <v>0</v>
      </c>
      <c r="M2001" s="153" t="n">
        <f>IF(F2001="Accepted",L2001*1.150779448,"")</f>
        <v>0</v>
      </c>
      <c r="N2001" s="163"/>
      <c r="O2001" s="163"/>
      <c r="P2001" s="163" t="str">
        <f>IF(F2001&lt;&gt;"Accepted","",IF(AND(N2001="",O2001=""),"",MAX(N2001,O2001)*1.150779448))</f>
      </c>
      <c r="Q2001" s="175" t="str">
        <v>KEDW 311955Z 00000KT 90SM CLR 29/02 A2992 RMK AO2A SLP111 T02880021</v>
      </c>
    </row>
    <row r="2002" hidden="0">
      <c r="A2002" s="150" t="str">
        <v>2026-05-31 21:00 UTC</v>
      </c>
      <c r="B2002" s="155" t="str">
        <v>2026-05-31 21:55 UTC</v>
      </c>
      <c r="C2002" s="155" t="str">
        <v>2026-05-31 14:55 PDT</v>
      </c>
      <c r="D2002" s="155" t="str">
        <v>2026-05-31</v>
      </c>
      <c r="E2002" s="155" t="str">
        <v>May</v>
      </c>
      <c r="F2002" s="154" t="str">
        <v>Accepted</v>
      </c>
      <c r="G2002" s="155" t="str">
        <v>320</v>
      </c>
      <c r="H2002" s="153" t="n">
        <v>320</v>
      </c>
      <c r="I2002" s="155" t="str">
        <v>NW</v>
      </c>
      <c r="J2002" s="153" t="n">
        <v>140</v>
      </c>
      <c r="K2002" s="155" t="str">
        <v>SE</v>
      </c>
      <c r="L2002" s="153" t="n">
        <v>5</v>
      </c>
      <c r="M2002" s="153" t="n">
        <f>IF(F2002="Accepted",L2002*1.150779448,"")</f>
        <v>5.75389724</v>
      </c>
      <c r="N2002" s="163"/>
      <c r="O2002" s="163"/>
      <c r="P2002" s="163" t="str">
        <f>IF(F2002&lt;&gt;"Accepted","",IF(AND(N2002="",O2002=""),"",MAX(N2002,O2002)*1.150779448))</f>
      </c>
      <c r="Q2002" s="175" t="str">
        <v>KEDW 312155Z 32005KT 90SM CLR 32/M04 A2989 RMK AO2A SLP101 T03181036</v>
      </c>
    </row>
    <row r="2003" hidden="0">
      <c r="A2003" s="150" t="str">
        <v>2026-05-31 23:00 UTC</v>
      </c>
      <c r="B2003" s="155" t="str">
        <v>2026-05-31 23:55 UTC</v>
      </c>
      <c r="C2003" s="155" t="str">
        <v>2026-05-31 16:55 PDT</v>
      </c>
      <c r="D2003" s="155" t="str">
        <v>2026-05-31</v>
      </c>
      <c r="E2003" s="155" t="str">
        <v>May</v>
      </c>
      <c r="F2003" s="154" t="str">
        <v>Accepted</v>
      </c>
      <c r="G2003" s="155" t="str">
        <v>020</v>
      </c>
      <c r="H2003" s="153" t="n">
        <v>20</v>
      </c>
      <c r="I2003" s="155" t="str">
        <v>N</v>
      </c>
      <c r="J2003" s="153" t="n">
        <v>200</v>
      </c>
      <c r="K2003" s="155" t="str">
        <v>S</v>
      </c>
      <c r="L2003" s="153" t="n">
        <v>5</v>
      </c>
      <c r="M2003" s="153" t="n">
        <f>IF(F2003="Accepted",L2003*1.150779448,"")</f>
        <v>5.75389724</v>
      </c>
      <c r="N2003" s="163"/>
      <c r="O2003" s="163"/>
      <c r="P2003" s="163" t="str">
        <f>IF(F2003&lt;&gt;"Accepted","",IF(AND(N2003="",O2003=""),"",MAX(N2003,O2003)*1.150779448))</f>
      </c>
      <c r="Q2003" s="175" t="str">
        <v>KEDW 312355Z 02005KT 80SM CLR 32/M08 A2985 RMK AO2A SLP087 T03221080 10334 20249 57019</v>
      </c>
    </row>
    <row r="2004" hidden="0">
      <c r="A2004" s="150" t="str">
        <v>2026-06-01 00:00 UTC</v>
      </c>
      <c r="B2004" s="155" t="str">
        <v>2026-06-01 00:55 UTC</v>
      </c>
      <c r="C2004" s="155" t="str">
        <v>2026-05-31 17:55 PDT</v>
      </c>
      <c r="D2004" s="155" t="str">
        <v>2026-05-31</v>
      </c>
      <c r="E2004" s="155" t="str">
        <v>May</v>
      </c>
      <c r="F2004" s="154" t="str">
        <v>Accepted</v>
      </c>
      <c r="G2004" s="155" t="str">
        <v>000</v>
      </c>
      <c r="H2004" s="153" t="n">
        <v>0</v>
      </c>
      <c r="I2004" s="155" t="str">
        <v>Calm</v>
      </c>
      <c r="J2004" s="153" t="n">
        <v>180</v>
      </c>
      <c r="K2004" s="155" t="str">
        <v>Calm</v>
      </c>
      <c r="L2004" s="153" t="n">
        <v>0</v>
      </c>
      <c r="M2004" s="153" t="n">
        <f>IF(F2004="Accepted",L2004*1.150779448,"")</f>
        <v>0</v>
      </c>
      <c r="N2004" s="163"/>
      <c r="O2004" s="163"/>
      <c r="P2004" s="163" t="str">
        <f>IF(F2004&lt;&gt;"Accepted","",IF(AND(N2004="",O2004=""),"",MAX(N2004,O2004)*1.150779448))</f>
      </c>
      <c r="Q2004" s="175" t="str">
        <v>KEDW 010055Z 00000KT 90SM CLR 32/M06 A2983 RMK AO2A SLP082 T03221063</v>
      </c>
    </row>
    <row r="2005" hidden="0">
      <c r="A2005" s="150" t="str">
        <v>2026-06-01 01:00 UTC</v>
      </c>
      <c r="B2005" s="155" t="str">
        <v>2026-06-01 01:55 UTC</v>
      </c>
      <c r="C2005" s="155" t="str">
        <v>2026-05-31 18:55 PDT</v>
      </c>
      <c r="D2005" s="155" t="str">
        <v>2026-05-31</v>
      </c>
      <c r="E2005" s="155" t="str">
        <v>May</v>
      </c>
      <c r="F2005" s="154" t="str">
        <v>Accepted</v>
      </c>
      <c r="G2005" s="155" t="str">
        <v>260</v>
      </c>
      <c r="H2005" s="153" t="n">
        <v>260</v>
      </c>
      <c r="I2005" s="155" t="str">
        <v>W</v>
      </c>
      <c r="J2005" s="153" t="n">
        <v>80</v>
      </c>
      <c r="K2005" s="155" t="str">
        <v>E</v>
      </c>
      <c r="L2005" s="153" t="n">
        <v>10</v>
      </c>
      <c r="M2005" s="153" t="n">
        <f>IF(F2005="Accepted",L2005*1.150779448,"")</f>
        <v>11.50779448</v>
      </c>
      <c r="N2005" s="163"/>
      <c r="O2005" s="163"/>
      <c r="P2005" s="163" t="str">
        <f>IF(F2005&lt;&gt;"Accepted","",IF(AND(N2005="",O2005=""),"",MAX(N2005,O2005)*1.150779448))</f>
      </c>
      <c r="Q2005" s="175" t="str">
        <v>KEDW 010155Z AUTO 26010KT 10SM CLR 32/M08 A2983 RMK AO2 SLP079 T03231079 $</v>
      </c>
    </row>
    <row r="2006" hidden="0">
      <c r="A2006" s="150" t="str">
        <v>2026-06-01 02:00 UTC</v>
      </c>
      <c r="B2006" s="155" t="str">
        <v>2026-06-01 02:55 UTC</v>
      </c>
      <c r="C2006" s="155" t="str">
        <v>2026-05-31 19:55 PDT</v>
      </c>
      <c r="D2006" s="155" t="str">
        <v>2026-05-31</v>
      </c>
      <c r="E2006" s="155" t="str">
        <v>May</v>
      </c>
      <c r="F2006" s="154" t="str">
        <v>Accepted</v>
      </c>
      <c r="G2006" s="155" t="str">
        <v>280</v>
      </c>
      <c r="H2006" s="153" t="n">
        <v>280</v>
      </c>
      <c r="I2006" s="155" t="str">
        <v>W</v>
      </c>
      <c r="J2006" s="153" t="n">
        <v>100</v>
      </c>
      <c r="K2006" s="155" t="str">
        <v>E</v>
      </c>
      <c r="L2006" s="153" t="n">
        <v>11</v>
      </c>
      <c r="M2006" s="153" t="n">
        <f>IF(F2006="Accepted",L2006*1.150779448,"")</f>
        <v>12.658573928</v>
      </c>
      <c r="N2006" s="163"/>
      <c r="O2006" s="163"/>
      <c r="P2006" s="163" t="str">
        <f>IF(F2006&lt;&gt;"Accepted","",IF(AND(N2006="",O2006=""),"",MAX(N2006,O2006)*1.150779448))</f>
      </c>
      <c r="Q2006" s="175" t="str">
        <v>KEDW 010255Z AUTO 28011KT 10SM CLR 28/05 A2984 RMK AO2 SLP084 T02820051 55001 $</v>
      </c>
    </row>
    <row r="2007" hidden="0">
      <c r="A2007" s="150" t="str">
        <v>2026-06-01 03:00 UTC</v>
      </c>
      <c r="B2007" s="155" t="str">
        <v>2026-06-01 03:55 UTC</v>
      </c>
      <c r="C2007" s="155" t="str">
        <v>2026-05-31 20:55 PDT</v>
      </c>
      <c r="D2007" s="155" t="str">
        <v>2026-05-31</v>
      </c>
      <c r="E2007" s="155" t="str">
        <v>May</v>
      </c>
      <c r="F2007" s="154" t="str">
        <v>Accepted</v>
      </c>
      <c r="G2007" s="155" t="str">
        <v>260</v>
      </c>
      <c r="H2007" s="153" t="n">
        <v>260</v>
      </c>
      <c r="I2007" s="155" t="str">
        <v>W</v>
      </c>
      <c r="J2007" s="153" t="n">
        <v>80</v>
      </c>
      <c r="K2007" s="155" t="str">
        <v>E</v>
      </c>
      <c r="L2007" s="153" t="n">
        <v>12</v>
      </c>
      <c r="M2007" s="153" t="n">
        <f>IF(F2007="Accepted",L2007*1.150779448,"")</f>
        <v>13.809353376</v>
      </c>
      <c r="N2007" s="163"/>
      <c r="O2007" s="163"/>
      <c r="P2007" s="163" t="str">
        <f>IF(F2007&lt;&gt;"Accepted","",IF(AND(N2007="",O2007=""),"",MAX(N2007,O2007)*1.150779448))</f>
      </c>
      <c r="Q2007" s="175" t="str">
        <v>KEDW 010355Z AUTO 26012KT 10SM CLR 25/07 A2987 RMK AO2 SLP094 T02520069 $</v>
      </c>
    </row>
    <row r="2008" hidden="0">
      <c r="A2008" s="150" t="str">
        <v>2026-06-01 04:00 UTC</v>
      </c>
      <c r="B2008" s="155" t="str">
        <v>2026-06-01 04:55 UTC</v>
      </c>
      <c r="C2008" s="155" t="str">
        <v>2026-05-31 21:55 PDT</v>
      </c>
      <c r="D2008" s="155" t="str">
        <v>2026-05-31</v>
      </c>
      <c r="E2008" s="155" t="str">
        <v>May</v>
      </c>
      <c r="F2008" s="154" t="str">
        <v>Accepted</v>
      </c>
      <c r="G2008" s="155" t="str">
        <v>220</v>
      </c>
      <c r="H2008" s="153" t="n">
        <v>220</v>
      </c>
      <c r="I2008" s="155" t="str">
        <v>SW</v>
      </c>
      <c r="J2008" s="153" t="n">
        <v>40</v>
      </c>
      <c r="K2008" s="155" t="str">
        <v>NE</v>
      </c>
      <c r="L2008" s="153" t="n">
        <v>7</v>
      </c>
      <c r="M2008" s="153" t="n">
        <f>IF(F2008="Accepted",L2008*1.150779448,"")</f>
        <v>8.055456136</v>
      </c>
      <c r="N2008" s="163"/>
      <c r="O2008" s="163"/>
      <c r="P2008" s="163" t="str">
        <f>IF(F2008&lt;&gt;"Accepted","",IF(AND(N2008="",O2008=""),"",MAX(N2008,O2008)*1.150779448))</f>
      </c>
      <c r="Q2008" s="175" t="str">
        <v>KEDW 010455Z AUTO 22007KT 10SM CLR 23/07 A2990 RMK AO2 SLP104 T02250071 $</v>
      </c>
    </row>
    <row r="2009" hidden="0">
      <c r="A2009" s="150" t="str">
        <v>2026-06-01 05:00 UTC</v>
      </c>
      <c r="B2009" s="155" t="str">
        <v>2026-06-01 05:55 UTC</v>
      </c>
      <c r="C2009" s="155" t="str">
        <v>2026-05-31 22:55 PDT</v>
      </c>
      <c r="D2009" s="155" t="str">
        <v>2026-05-31</v>
      </c>
      <c r="E2009" s="155" t="str">
        <v>May</v>
      </c>
      <c r="F2009" s="154" t="str">
        <v>Accepted</v>
      </c>
      <c r="G2009" s="155" t="str">
        <v>230</v>
      </c>
      <c r="H2009" s="153" t="n">
        <v>230</v>
      </c>
      <c r="I2009" s="155" t="str">
        <v>SW</v>
      </c>
      <c r="J2009" s="153" t="n">
        <v>50</v>
      </c>
      <c r="K2009" s="155" t="str">
        <v>NE</v>
      </c>
      <c r="L2009" s="153" t="n">
        <v>10</v>
      </c>
      <c r="M2009" s="153" t="n">
        <f>IF(F2009="Accepted",L2009*1.150779448,"")</f>
        <v>11.50779448</v>
      </c>
      <c r="N2009" s="163"/>
      <c r="O2009" s="163"/>
      <c r="P2009" s="163" t="str">
        <f>IF(F2009&lt;&gt;"Accepted","",IF(AND(N2009="",O2009=""),"",MAX(N2009,O2009)*1.150779448))</f>
      </c>
      <c r="Q2009" s="175" t="str">
        <v>KEDW 010555Z AUTO 23010KT 10SM CLR 21/07 A2990 RMK AO2 SLP104 T02090068 10330 20209 51018 $</v>
      </c>
    </row>
    <row r="2010" hidden="0">
      <c r="A2010" s="150" t="str">
        <v>2026-06-01 06:00 UTC</v>
      </c>
      <c r="B2010" s="155" t="str">
        <v>2026-06-01 06:55 UTC</v>
      </c>
      <c r="C2010" s="155" t="str">
        <v>2026-05-31 23:55 PDT</v>
      </c>
      <c r="D2010" s="155" t="str">
        <v>2026-05-31</v>
      </c>
      <c r="E2010" s="155" t="str">
        <v>May</v>
      </c>
      <c r="F2010" s="154" t="str">
        <v>Accepted</v>
      </c>
      <c r="G2010" s="155" t="str">
        <v>240</v>
      </c>
      <c r="H2010" s="153" t="n">
        <v>240</v>
      </c>
      <c r="I2010" s="155" t="str">
        <v>SW</v>
      </c>
      <c r="J2010" s="153" t="n">
        <v>60</v>
      </c>
      <c r="K2010" s="155" t="str">
        <v>NE</v>
      </c>
      <c r="L2010" s="153" t="n">
        <v>9</v>
      </c>
      <c r="M2010" s="153" t="n">
        <f>IF(F2010="Accepted",L2010*1.150779448,"")</f>
        <v>10.357015032</v>
      </c>
      <c r="N2010" s="163"/>
      <c r="O2010" s="163"/>
      <c r="P2010" s="163" t="str">
        <f>IF(F2010&lt;&gt;"Accepted","",IF(AND(N2010="",O2010=""),"",MAX(N2010,O2010)*1.150779448))</f>
      </c>
      <c r="Q2010" s="175" t="str">
        <v>KEDW 010655Z AUTO 24009KT 10SM CLR 20/07 A2990 RMK AO2 SLP103 T02030073 $</v>
      </c>
    </row>
    <row r="2011" hidden="0">
      <c r="A2011" s="150" t="str">
        <v>2026-06-01 07:00 UTC</v>
      </c>
      <c r="B2011" s="155" t="str">
        <v>2026-06-01 07:55 UTC</v>
      </c>
      <c r="C2011" s="155" t="str">
        <v>2026-06-01 00:55 PDT</v>
      </c>
      <c r="D2011" s="155" t="str">
        <v>2026-06-01</v>
      </c>
      <c r="E2011" s="155" t="str">
        <v>June</v>
      </c>
      <c r="F2011" s="154" t="str">
        <v>Accepted</v>
      </c>
      <c r="G2011" s="155" t="str">
        <v>230</v>
      </c>
      <c r="H2011" s="153" t="n">
        <v>230</v>
      </c>
      <c r="I2011" s="155" t="str">
        <v>SW</v>
      </c>
      <c r="J2011" s="153" t="n">
        <v>50</v>
      </c>
      <c r="K2011" s="155" t="str">
        <v>NE</v>
      </c>
      <c r="L2011" s="153" t="n">
        <v>7</v>
      </c>
      <c r="M2011" s="153" t="n">
        <f>IF(F2011="Accepted",L2011*1.150779448,"")</f>
        <v>8.055456136</v>
      </c>
      <c r="N2011" s="163"/>
      <c r="O2011" s="163"/>
      <c r="P2011" s="163" t="str">
        <f>IF(F2011&lt;&gt;"Accepted","",IF(AND(N2011="",O2011=""),"",MAX(N2011,O2011)*1.150779448))</f>
      </c>
      <c r="Q2011" s="175" t="str">
        <v>KEDW 010755Z AUTO 23007KT 10SM CLR 19/07 A2990 RMK AO2 SLP103 T01890070 403340127 $</v>
      </c>
    </row>
    <row r="2012" hidden="0">
      <c r="A2012" s="150" t="str">
        <v>2026-06-01 09:00 UTC</v>
      </c>
      <c r="B2012" s="155" t="str">
        <v>2026-06-01 09:55 UTC</v>
      </c>
      <c r="C2012" s="155" t="str">
        <v>2026-06-01 02:55 PDT</v>
      </c>
      <c r="D2012" s="155" t="str">
        <v>2026-06-01</v>
      </c>
      <c r="E2012" s="155" t="str">
        <v>June</v>
      </c>
      <c r="F2012" s="154" t="str">
        <v>Accepted</v>
      </c>
      <c r="G2012" s="155" t="str">
        <v>210</v>
      </c>
      <c r="H2012" s="153" t="n">
        <v>210</v>
      </c>
      <c r="I2012" s="155" t="str">
        <v>SW</v>
      </c>
      <c r="J2012" s="153" t="n">
        <v>30</v>
      </c>
      <c r="K2012" s="155" t="str">
        <v>NE</v>
      </c>
      <c r="L2012" s="153" t="n">
        <v>4</v>
      </c>
      <c r="M2012" s="153" t="n">
        <f>IF(F2012="Accepted",L2012*1.150779448,"")</f>
        <v>4.603117792</v>
      </c>
      <c r="N2012" s="163"/>
      <c r="O2012" s="163"/>
      <c r="P2012" s="163" t="str">
        <f>IF(F2012&lt;&gt;"Accepted","",IF(AND(N2012="",O2012=""),"",MAX(N2012,O2012)*1.150779448))</f>
      </c>
      <c r="Q2012" s="175" t="str">
        <v>KEDW 010955Z AUTO 21004KT 10SM CLR 18/07 A2989 RMK AO2 SLP099 T01790070 $</v>
      </c>
    </row>
    <row r="2013" hidden="0">
      <c r="A2013" s="150" t="str">
        <v>2026-06-01 10:00 UTC</v>
      </c>
      <c r="B2013" s="155" t="str">
        <v>2026-06-01 10:55 UTC</v>
      </c>
      <c r="C2013" s="155" t="str">
        <v>2026-06-01 03:55 PDT</v>
      </c>
      <c r="D2013" s="155" t="str">
        <v>2026-06-01</v>
      </c>
      <c r="E2013" s="155" t="str">
        <v>June</v>
      </c>
      <c r="F2013" s="154" t="str">
        <v>Accepted</v>
      </c>
      <c r="G2013" s="155" t="str">
        <v>220</v>
      </c>
      <c r="H2013" s="153" t="n">
        <v>220</v>
      </c>
      <c r="I2013" s="155" t="str">
        <v>SW</v>
      </c>
      <c r="J2013" s="153" t="n">
        <v>40</v>
      </c>
      <c r="K2013" s="155" t="str">
        <v>NE</v>
      </c>
      <c r="L2013" s="153" t="n">
        <v>8</v>
      </c>
      <c r="M2013" s="153" t="n">
        <f>IF(F2013="Accepted",L2013*1.150779448,"")</f>
        <v>9.206235584</v>
      </c>
      <c r="N2013" s="163"/>
      <c r="O2013" s="163"/>
      <c r="P2013" s="163" t="str">
        <f>IF(F2013&lt;&gt;"Accepted","",IF(AND(N2013="",O2013=""),"",MAX(N2013,O2013)*1.150779448))</f>
      </c>
      <c r="Q2013" s="175" t="str">
        <v>KEDW 011055Z AUTO 22008KT 10SM CLR 17/06 A2990 RMK AO2 SLP103 T01650063 $</v>
      </c>
    </row>
    <row r="2014" hidden="0">
      <c r="A2014" s="150" t="str">
        <v>2026-06-01 11:00 UTC</v>
      </c>
      <c r="B2014" s="155" t="str">
        <v>2026-06-01 11:55 UTC</v>
      </c>
      <c r="C2014" s="155" t="str">
        <v>2026-06-01 04:55 PDT</v>
      </c>
      <c r="D2014" s="155" t="str">
        <v>2026-06-01</v>
      </c>
      <c r="E2014" s="155" t="str">
        <v>June</v>
      </c>
      <c r="F2014" s="154" t="str">
        <v>Accepted</v>
      </c>
      <c r="G2014" s="155" t="str">
        <v>210</v>
      </c>
      <c r="H2014" s="153" t="n">
        <v>210</v>
      </c>
      <c r="I2014" s="155" t="str">
        <v>SW</v>
      </c>
      <c r="J2014" s="153" t="n">
        <v>30</v>
      </c>
      <c r="K2014" s="155" t="str">
        <v>NE</v>
      </c>
      <c r="L2014" s="153" t="n">
        <v>7</v>
      </c>
      <c r="M2014" s="153" t="n">
        <f>IF(F2014="Accepted",L2014*1.150779448,"")</f>
        <v>8.055456136</v>
      </c>
      <c r="N2014" s="163"/>
      <c r="O2014" s="163"/>
      <c r="P2014" s="163" t="str">
        <f>IF(F2014&lt;&gt;"Accepted","",IF(AND(N2014="",O2014=""),"",MAX(N2014,O2014)*1.150779448))</f>
      </c>
      <c r="Q2014" s="175" t="str">
        <v>KEDW 011155Z AUTO 21007KT 10SM CLR 16/06 A2991 RMK AO2 SLP107 T01590061 10210 20148 52004 $</v>
      </c>
    </row>
    <row r="2015" hidden="0">
      <c r="A2015" s="150" t="str">
        <v>2026-06-01 12:00 UTC</v>
      </c>
      <c r="B2015" s="155" t="str">
        <v>2026-06-01 12:55 UTC</v>
      </c>
      <c r="C2015" s="155" t="str">
        <v>2026-06-01 05:55 PDT</v>
      </c>
      <c r="D2015" s="155" t="str">
        <v>2026-06-01</v>
      </c>
      <c r="E2015" s="155" t="str">
        <v>June</v>
      </c>
      <c r="F2015" s="154" t="str">
        <v>Accepted</v>
      </c>
      <c r="G2015" s="155" t="str">
        <v>000</v>
      </c>
      <c r="H2015" s="153" t="n">
        <v>0</v>
      </c>
      <c r="I2015" s="155" t="str">
        <v>Calm</v>
      </c>
      <c r="J2015" s="153" t="n">
        <v>180</v>
      </c>
      <c r="K2015" s="155" t="str">
        <v>Calm</v>
      </c>
      <c r="L2015" s="153" t="n">
        <v>0</v>
      </c>
      <c r="M2015" s="153" t="n">
        <f>IF(F2015="Accepted",L2015*1.150779448,"")</f>
        <v>0</v>
      </c>
      <c r="N2015" s="163"/>
      <c r="O2015" s="163"/>
      <c r="P2015" s="163" t="str">
        <f>IF(F2015&lt;&gt;"Accepted","",IF(AND(N2015="",O2015=""),"",MAX(N2015,O2015)*1.150779448))</f>
      </c>
      <c r="Q2015" s="175" t="str">
        <v>KEDW 011255Z 00000KT 80SM CLR 14/06 A2991 RMK AO2A SLP108 T01360055</v>
      </c>
    </row>
    <row r="2016" hidden="0">
      <c r="A2016" s="150" t="str">
        <v>2026-06-01 13:00 UTC</v>
      </c>
      <c r="B2016" s="155" t="str">
        <v>2026-06-01 13:55 UTC</v>
      </c>
      <c r="C2016" s="155" t="str">
        <v>2026-06-01 06:55 PDT</v>
      </c>
      <c r="D2016" s="155" t="str">
        <v>2026-06-01</v>
      </c>
      <c r="E2016" s="155" t="str">
        <v>June</v>
      </c>
      <c r="F2016" s="154" t="str">
        <v>Accepted</v>
      </c>
      <c r="G2016" s="155" t="str">
        <v>220</v>
      </c>
      <c r="H2016" s="153" t="n">
        <v>220</v>
      </c>
      <c r="I2016" s="155" t="str">
        <v>SW</v>
      </c>
      <c r="J2016" s="153" t="n">
        <v>40</v>
      </c>
      <c r="K2016" s="155" t="str">
        <v>NE</v>
      </c>
      <c r="L2016" s="153" t="n">
        <v>4</v>
      </c>
      <c r="M2016" s="153" t="n">
        <f>IF(F2016="Accepted",L2016*1.150779448,"")</f>
        <v>4.603117792</v>
      </c>
      <c r="N2016" s="163"/>
      <c r="O2016" s="163"/>
      <c r="P2016" s="163" t="str">
        <f>IF(F2016&lt;&gt;"Accepted","",IF(AND(N2016="",O2016=""),"",MAX(N2016,O2016)*1.150779448))</f>
      </c>
      <c r="Q2016" s="175" t="str">
        <v>KEDW 011355Z 22004KT 80SM CLR 18/06 A2992 RMK AO2A SLP109 T01810060</v>
      </c>
    </row>
    <row r="2017" hidden="0">
      <c r="A2017" s="150" t="str">
        <v>2026-06-01 14:00 UTC</v>
      </c>
      <c r="B2017" s="155" t="str">
        <v>2026-06-01 14:55 UTC</v>
      </c>
      <c r="C2017" s="155" t="str">
        <v>2026-06-01 07:55 PDT</v>
      </c>
      <c r="D2017" s="155" t="str">
        <v>2026-06-01</v>
      </c>
      <c r="E2017" s="155" t="str">
        <v>June</v>
      </c>
      <c r="F2017" s="154" t="str">
        <v>Accepted</v>
      </c>
      <c r="G2017" s="155" t="str">
        <v>210</v>
      </c>
      <c r="H2017" s="153" t="n">
        <v>210</v>
      </c>
      <c r="I2017" s="155" t="str">
        <v>SW</v>
      </c>
      <c r="J2017" s="153" t="n">
        <v>30</v>
      </c>
      <c r="K2017" s="155" t="str">
        <v>NE</v>
      </c>
      <c r="L2017" s="153" t="n">
        <v>4</v>
      </c>
      <c r="M2017" s="153" t="n">
        <f>IF(F2017="Accepted",L2017*1.150779448,"")</f>
        <v>4.603117792</v>
      </c>
      <c r="N2017" s="163"/>
      <c r="O2017" s="163"/>
      <c r="P2017" s="163" t="str">
        <f>IF(F2017&lt;&gt;"Accepted","",IF(AND(N2017="",O2017=""),"",MAX(N2017,O2017)*1.150779448))</f>
      </c>
      <c r="Q2017" s="175" t="str">
        <v>KEDW 011455Z 21004KT 80SM CLR 20/06 A2993 RMK AO2A SLP114 T02040060 52007</v>
      </c>
    </row>
    <row r="2018" hidden="0">
      <c r="A2018" s="150" t="str">
        <v>2026-06-01 15:00 UTC</v>
      </c>
      <c r="B2018" s="155" t="str">
        <v>2026-06-01 15:55 UTC</v>
      </c>
      <c r="C2018" s="155" t="str">
        <v>2026-06-01 08:55 PDT</v>
      </c>
      <c r="D2018" s="155" t="str">
        <v>2026-06-01</v>
      </c>
      <c r="E2018" s="155" t="str">
        <v>June</v>
      </c>
      <c r="F2018" s="154" t="str">
        <v>Accepted</v>
      </c>
      <c r="G2018" s="155" t="str">
        <v>240</v>
      </c>
      <c r="H2018" s="153" t="n">
        <v>240</v>
      </c>
      <c r="I2018" s="155" t="str">
        <v>SW</v>
      </c>
      <c r="J2018" s="153" t="n">
        <v>60</v>
      </c>
      <c r="K2018" s="155" t="str">
        <v>NE</v>
      </c>
      <c r="L2018" s="153" t="n">
        <v>4</v>
      </c>
      <c r="M2018" s="153" t="n">
        <f>IF(F2018="Accepted",L2018*1.150779448,"")</f>
        <v>4.603117792</v>
      </c>
      <c r="N2018" s="163"/>
      <c r="O2018" s="163"/>
      <c r="P2018" s="163" t="str">
        <f>IF(F2018&lt;&gt;"Accepted","",IF(AND(N2018="",O2018=""),"",MAX(N2018,O2018)*1.150779448))</f>
      </c>
      <c r="Q2018" s="175" t="str">
        <v>KEDW 011555Z 24004KT 80SM CLR 24/07 A2994 RMK AO2A SLP116 T02370069</v>
      </c>
    </row>
    <row r="2019" hidden="0">
      <c r="A2019" s="150" t="str">
        <v>2026-06-01 16:00 UTC</v>
      </c>
      <c r="B2019" s="155" t="str">
        <v>2026-06-01 16:55 UTC</v>
      </c>
      <c r="C2019" s="155" t="str">
        <v>2026-06-01 09:55 PDT</v>
      </c>
      <c r="D2019" s="155" t="str">
        <v>2026-06-01</v>
      </c>
      <c r="E2019" s="155" t="str">
        <v>June</v>
      </c>
      <c r="F2019" s="154" t="str">
        <v>Accepted</v>
      </c>
      <c r="G2019" s="155" t="str">
        <v>230</v>
      </c>
      <c r="H2019" s="153" t="n">
        <v>230</v>
      </c>
      <c r="I2019" s="155" t="str">
        <v>SW</v>
      </c>
      <c r="J2019" s="153" t="n">
        <v>50</v>
      </c>
      <c r="K2019" s="155" t="str">
        <v>NE</v>
      </c>
      <c r="L2019" s="153" t="n">
        <v>3</v>
      </c>
      <c r="M2019" s="153" t="n">
        <f>IF(F2019="Accepted",L2019*1.150779448,"")</f>
        <v>3.452338344</v>
      </c>
      <c r="N2019" s="163"/>
      <c r="O2019" s="163"/>
      <c r="P2019" s="163" t="str">
        <f>IF(F2019&lt;&gt;"Accepted","",IF(AND(N2019="",O2019=""),"",MAX(N2019,O2019)*1.150779448))</f>
      </c>
      <c r="Q2019" s="175" t="str">
        <v>KEDW 011655Z 23003KT 80SM CLR 27/06 A2992 RMK AO2A SLP109 T02700058</v>
      </c>
    </row>
    <row r="2020" hidden="0">
      <c r="A2020" s="150" t="str">
        <v>2026-06-01 17:00 UTC</v>
      </c>
      <c r="B2020" s="155" t="str">
        <v>2026-06-01 17:55 UTC</v>
      </c>
      <c r="C2020" s="155" t="str">
        <v>2026-06-01 10:55 PDT</v>
      </c>
      <c r="D2020" s="155" t="str">
        <v>2026-06-01</v>
      </c>
      <c r="E2020" s="155" t="str">
        <v>June</v>
      </c>
      <c r="F2020" s="154" t="str">
        <v>Accepted</v>
      </c>
      <c r="G2020" s="155" t="str">
        <v>000</v>
      </c>
      <c r="H2020" s="153" t="n">
        <v>0</v>
      </c>
      <c r="I2020" s="155" t="str">
        <v>Calm</v>
      </c>
      <c r="J2020" s="153" t="n">
        <v>180</v>
      </c>
      <c r="K2020" s="155" t="str">
        <v>Calm</v>
      </c>
      <c r="L2020" s="153" t="n">
        <v>0</v>
      </c>
      <c r="M2020" s="153" t="n">
        <f>IF(F2020="Accepted",L2020*1.150779448,"")</f>
        <v>0</v>
      </c>
      <c r="N2020" s="163"/>
      <c r="O2020" s="163"/>
      <c r="P2020" s="163" t="str">
        <f>IF(F2020&lt;&gt;"Accepted","",IF(AND(N2020="",O2020=""),"",MAX(N2020,O2020)*1.150779448))</f>
      </c>
      <c r="Q2020" s="175" t="str">
        <v>KEDW 011755Z 00000KT 80SM CLR 29/04 A2991 RMK AO2A SLP106 T02870042 10290 20136 58004</v>
      </c>
    </row>
    <row r="2021" hidden="0">
      <c r="A2021" s="150" t="str">
        <v>2026-06-01 18:00 UTC</v>
      </c>
      <c r="B2021" s="155" t="str">
        <v>2026-06-01 18:55 UTC</v>
      </c>
      <c r="C2021" s="155" t="str">
        <v>2026-06-01 11:55 PDT</v>
      </c>
      <c r="D2021" s="155" t="str">
        <v>2026-06-01</v>
      </c>
      <c r="E2021" s="155" t="str">
        <v>June</v>
      </c>
      <c r="F2021" s="154" t="str">
        <v>Accepted</v>
      </c>
      <c r="G2021" s="155" t="str">
        <v>220</v>
      </c>
      <c r="H2021" s="153" t="n">
        <v>220</v>
      </c>
      <c r="I2021" s="155" t="str">
        <v>SW</v>
      </c>
      <c r="J2021" s="153" t="n">
        <v>40</v>
      </c>
      <c r="K2021" s="155" t="str">
        <v>NE</v>
      </c>
      <c r="L2021" s="153" t="n">
        <v>4</v>
      </c>
      <c r="M2021" s="153" t="n">
        <f>IF(F2021="Accepted",L2021*1.150779448,"")</f>
        <v>4.603117792</v>
      </c>
      <c r="N2021" s="163"/>
      <c r="O2021" s="163"/>
      <c r="P2021" s="163" t="str">
        <f>IF(F2021&lt;&gt;"Accepted","",IF(AND(N2021="",O2021=""),"",MAX(N2021,O2021)*1.150779448))</f>
      </c>
      <c r="Q2021" s="175" t="str">
        <v>KEDW 011855Z 22004KT 70SM CLR 32/03 A2991 RMK AO2A SLP104 T03150026</v>
      </c>
    </row>
    <row r="2022" hidden="0">
      <c r="A2022" s="150" t="str">
        <v>2026-06-01 19:00 UTC</v>
      </c>
      <c r="B2022" s="155" t="str">
        <v>2026-06-01 19:55 UTC</v>
      </c>
      <c r="C2022" s="155" t="str">
        <v>2026-06-01 12:55 PDT</v>
      </c>
      <c r="D2022" s="155" t="str">
        <v>2026-06-01</v>
      </c>
      <c r="E2022" s="155" t="str">
        <v>June</v>
      </c>
      <c r="F2022" s="154" t="str">
        <v>Accepted</v>
      </c>
      <c r="G2022" s="155" t="str">
        <v>150</v>
      </c>
      <c r="H2022" s="153" t="n">
        <v>150</v>
      </c>
      <c r="I2022" s="155" t="str">
        <v>SE</v>
      </c>
      <c r="J2022" s="153" t="n">
        <v>330</v>
      </c>
      <c r="K2022" s="155" t="str">
        <v>NW</v>
      </c>
      <c r="L2022" s="153" t="n">
        <v>3</v>
      </c>
      <c r="M2022" s="153" t="n">
        <f>IF(F2022="Accepted",L2022*1.150779448,"")</f>
        <v>3.452338344</v>
      </c>
      <c r="N2022" s="163"/>
      <c r="O2022" s="163"/>
      <c r="P2022" s="163" t="str">
        <f>IF(F2022&lt;&gt;"Accepted","",IF(AND(N2022="",O2022=""),"",MAX(N2022,O2022)*1.150779448))</f>
      </c>
      <c r="Q2022" s="175" t="str">
        <v>KEDW 011955Z 15003KT 80SM CLR 33/M03 A2990 RMK AO2A SLP101 T03251031</v>
      </c>
    </row>
    <row r="2023" hidden="0">
      <c r="A2023" s="150" t="str">
        <v>2026-06-01 20:00 UTC</v>
      </c>
      <c r="B2023" s="155" t="str">
        <v>2026-06-01 20:55 UTC</v>
      </c>
      <c r="C2023" s="155" t="str">
        <v>2026-06-01 13:55 PDT</v>
      </c>
      <c r="D2023" s="155" t="str">
        <v>2026-06-01</v>
      </c>
      <c r="E2023" s="155" t="str">
        <v>June</v>
      </c>
      <c r="F2023" s="154" t="str">
        <v>Accepted</v>
      </c>
      <c r="G2023" s="155" t="str">
        <v>150</v>
      </c>
      <c r="H2023" s="153" t="n">
        <v>150</v>
      </c>
      <c r="I2023" s="155" t="str">
        <v>SE</v>
      </c>
      <c r="J2023" s="153" t="n">
        <v>330</v>
      </c>
      <c r="K2023" s="155" t="str">
        <v>NW</v>
      </c>
      <c r="L2023" s="153" t="n">
        <v>5</v>
      </c>
      <c r="M2023" s="153" t="n">
        <f>IF(F2023="Accepted",L2023*1.150779448,"")</f>
        <v>5.75389724</v>
      </c>
      <c r="N2023" s="163"/>
      <c r="O2023" s="163"/>
      <c r="P2023" s="163" t="str">
        <f>IF(F2023&lt;&gt;"Accepted","",IF(AND(N2023="",O2023=""),"",MAX(N2023,O2023)*1.150779448))</f>
      </c>
      <c r="Q2023" s="175" t="str">
        <v>KEDW 012055Z 15005KT 80SM CLR 34/M04 A2988 RMK AO2A SLP094 T03351037 58010</v>
      </c>
    </row>
    <row r="2024" hidden="0">
      <c r="A2024" s="150" t="str">
        <v>2026-06-01 21:00 UTC</v>
      </c>
      <c r="B2024" s="155" t="str">
        <v>2026-06-01 21:55 UTC</v>
      </c>
      <c r="C2024" s="155" t="str">
        <v>2026-06-01 14:55 PDT</v>
      </c>
      <c r="D2024" s="155" t="str">
        <v>2026-06-01</v>
      </c>
      <c r="E2024" s="155" t="str">
        <v>June</v>
      </c>
      <c r="F2024" s="154" t="str">
        <v>Accepted</v>
      </c>
      <c r="G2024" s="155" t="str">
        <v>250</v>
      </c>
      <c r="H2024" s="153" t="n">
        <v>250</v>
      </c>
      <c r="I2024" s="155" t="str">
        <v>W</v>
      </c>
      <c r="J2024" s="153" t="n">
        <v>70</v>
      </c>
      <c r="K2024" s="155" t="str">
        <v>E</v>
      </c>
      <c r="L2024" s="153" t="n">
        <v>3</v>
      </c>
      <c r="M2024" s="153" t="n">
        <f>IF(F2024="Accepted",L2024*1.150779448,"")</f>
        <v>3.452338344</v>
      </c>
      <c r="N2024" s="163"/>
      <c r="O2024" s="163"/>
      <c r="P2024" s="163" t="str">
        <f>IF(F2024&lt;&gt;"Accepted","",IF(AND(N2024="",O2024=""),"",MAX(N2024,O2024)*1.150779448))</f>
      </c>
      <c r="Q2024" s="175" t="str">
        <v>KEDW 012155Z 25003KT 60SM CLR 35/M04 A2986 RMK AO2A SLP087 T03471044</v>
      </c>
    </row>
    <row r="2025" hidden="0">
      <c r="A2025" s="150" t="str">
        <v>2026-06-01 22:00 UTC</v>
      </c>
      <c r="B2025" s="155" t="str">
        <v>2026-06-01 22:55 UTC</v>
      </c>
      <c r="C2025" s="155" t="str">
        <v>2026-06-01 15:55 PDT</v>
      </c>
      <c r="D2025" s="155" t="str">
        <v>2026-06-01</v>
      </c>
      <c r="E2025" s="155" t="str">
        <v>June</v>
      </c>
      <c r="F2025" s="154" t="str">
        <v>Accepted</v>
      </c>
      <c r="G2025" s="155" t="str">
        <v>220</v>
      </c>
      <c r="H2025" s="153" t="n">
        <v>220</v>
      </c>
      <c r="I2025" s="155" t="str">
        <v>SW</v>
      </c>
      <c r="J2025" s="153" t="n">
        <v>40</v>
      </c>
      <c r="K2025" s="155" t="str">
        <v>NE</v>
      </c>
      <c r="L2025" s="153" t="n">
        <v>13</v>
      </c>
      <c r="M2025" s="153" t="n">
        <f>IF(F2025="Accepted",L2025*1.150779448,"")</f>
        <v>14.960132824</v>
      </c>
      <c r="N2025" s="163"/>
      <c r="O2025" s="163"/>
      <c r="P2025" s="163" t="str">
        <f>IF(F2025&lt;&gt;"Accepted","",IF(AND(N2025="",O2025=""),"",MAX(N2025,O2025)*1.150779448))</f>
      </c>
      <c r="Q2025" s="175" t="str">
        <v>KEDW 012255Z 22013KT 60SM CLR 35/M03 A2984 RMK AO2A SLP080 T03461029</v>
      </c>
    </row>
    <row r="2026" hidden="0">
      <c r="A2026" s="150" t="str">
        <v>2026-06-01 23:00 UTC</v>
      </c>
      <c r="B2026" s="155" t="str">
        <v>2026-06-01 23:55 UTC</v>
      </c>
      <c r="C2026" s="155" t="str">
        <v>2026-06-01 16:55 PDT</v>
      </c>
      <c r="D2026" s="155" t="str">
        <v>2026-06-01</v>
      </c>
      <c r="E2026" s="155" t="str">
        <v>June</v>
      </c>
      <c r="F2026" s="154" t="str">
        <v>Accepted</v>
      </c>
      <c r="G2026" s="155" t="str">
        <v>240</v>
      </c>
      <c r="H2026" s="153" t="n">
        <v>240</v>
      </c>
      <c r="I2026" s="155" t="str">
        <v>SW</v>
      </c>
      <c r="J2026" s="153" t="n">
        <v>60</v>
      </c>
      <c r="K2026" s="155" t="str">
        <v>NE</v>
      </c>
      <c r="L2026" s="153" t="n">
        <v>15</v>
      </c>
      <c r="M2026" s="153" t="n">
        <f>IF(F2026="Accepted",L2026*1.150779448,"")</f>
        <v>17.261691719999998</v>
      </c>
      <c r="N2026" s="153" t="n">
        <v>22</v>
      </c>
      <c r="O2026" s="163"/>
      <c r="P2026" s="153" t="n">
        <f>IF(F2026&lt;&gt;"Accepted","",IF(AND(N2026="",O2026=""),"",MAX(N2026,O2026)*1.150779448))</f>
        <v>25.317147856</v>
      </c>
      <c r="Q2026" s="175" t="str">
        <v>KEDW 012355Z 24015G22KT 60SM CLR 34/M02 A2984 RMK AO2A SLP082 T03431017 10350 20289 57014</v>
      </c>
    </row>
    <row r="2027" hidden="0">
      <c r="A2027" s="150" t="str">
        <v>2026-06-02 00:00 UTC</v>
      </c>
      <c r="B2027" s="155" t="str">
        <v>2026-06-02 00:55 UTC</v>
      </c>
      <c r="C2027" s="155" t="str">
        <v>2026-06-01 17:55 PDT</v>
      </c>
      <c r="D2027" s="155" t="str">
        <v>2026-06-01</v>
      </c>
      <c r="E2027" s="155" t="str">
        <v>June</v>
      </c>
      <c r="F2027" s="154" t="str">
        <v>Accepted</v>
      </c>
      <c r="G2027" s="155" t="str">
        <v>230</v>
      </c>
      <c r="H2027" s="153" t="n">
        <v>230</v>
      </c>
      <c r="I2027" s="155" t="str">
        <v>SW</v>
      </c>
      <c r="J2027" s="153" t="n">
        <v>50</v>
      </c>
      <c r="K2027" s="155" t="str">
        <v>NE</v>
      </c>
      <c r="L2027" s="153" t="n">
        <v>20</v>
      </c>
      <c r="M2027" s="153" t="n">
        <f>IF(F2027="Accepted",L2027*1.150779448,"")</f>
        <v>23.01558896</v>
      </c>
      <c r="N2027" s="153" t="n">
        <v>27</v>
      </c>
      <c r="O2027" s="153" t="n">
        <v>29</v>
      </c>
      <c r="P2027" s="153" t="n">
        <f>IF(F2027&lt;&gt;"Accepted","",IF(AND(N2027="",O2027=""),"",MAX(N2027,O2027)*1.150779448))</f>
        <v>33.372603992</v>
      </c>
      <c r="Q2027" s="175" t="str">
        <v>KEDW 020055Z 23020G27KT 50SM CLR 32/M00 A2985 RMK AO2A PK WND 24029/41 SLP087 T03161002</v>
      </c>
    </row>
    <row r="2028" hidden="0">
      <c r="A2028" s="150" t="str">
        <v>2026-06-02 01:00 UTC</v>
      </c>
      <c r="B2028" s="155" t="str">
        <v>2026-06-02 01:55 UTC</v>
      </c>
      <c r="C2028" s="155" t="str">
        <v>2026-06-01 18:55 PDT</v>
      </c>
      <c r="D2028" s="155" t="str">
        <v>2026-06-01</v>
      </c>
      <c r="E2028" s="155" t="str">
        <v>June</v>
      </c>
      <c r="F2028" s="154" t="str">
        <v>Accepted</v>
      </c>
      <c r="G2028" s="155" t="str">
        <v>230</v>
      </c>
      <c r="H2028" s="153" t="n">
        <v>230</v>
      </c>
      <c r="I2028" s="155" t="str">
        <v>SW</v>
      </c>
      <c r="J2028" s="153" t="n">
        <v>50</v>
      </c>
      <c r="K2028" s="155" t="str">
        <v>NE</v>
      </c>
      <c r="L2028" s="153" t="n">
        <v>21</v>
      </c>
      <c r="M2028" s="153" t="n">
        <f>IF(F2028="Accepted",L2028*1.150779448,"")</f>
        <v>24.166368408</v>
      </c>
      <c r="N2028" s="153" t="n">
        <v>27</v>
      </c>
      <c r="O2028" s="153" t="n">
        <v>28</v>
      </c>
      <c r="P2028" s="153" t="n">
        <f>IF(F2028&lt;&gt;"Accepted","",IF(AND(N2028="",O2028=""),"",MAX(N2028,O2028)*1.150779448))</f>
        <v>32.221824544</v>
      </c>
      <c r="Q2028" s="175" t="str">
        <v>KEDW 020155Z 23021G27KT 50SM CLR 29/M03 A2986 RMK AO2A PK WND 23028/32 SLP090 T02941030</v>
      </c>
    </row>
    <row r="2029" hidden="0">
      <c r="A2029" s="150" t="str">
        <v>2026-06-02 02:00 UTC</v>
      </c>
      <c r="B2029" s="155" t="str">
        <v>2026-06-02 02:55 UTC</v>
      </c>
      <c r="C2029" s="155" t="str">
        <v>2026-06-01 19:55 PDT</v>
      </c>
      <c r="D2029" s="155" t="str">
        <v>2026-06-01</v>
      </c>
      <c r="E2029" s="155" t="str">
        <v>June</v>
      </c>
      <c r="F2029" s="154" t="str">
        <v>Accepted</v>
      </c>
      <c r="G2029" s="155" t="str">
        <v>230</v>
      </c>
      <c r="H2029" s="153" t="n">
        <v>230</v>
      </c>
      <c r="I2029" s="155" t="str">
        <v>SW</v>
      </c>
      <c r="J2029" s="153" t="n">
        <v>50</v>
      </c>
      <c r="K2029" s="155" t="str">
        <v>NE</v>
      </c>
      <c r="L2029" s="153" t="n">
        <v>13</v>
      </c>
      <c r="M2029" s="153" t="n">
        <f>IF(F2029="Accepted",L2029*1.150779448,"")</f>
        <v>14.960132824</v>
      </c>
      <c r="N2029" s="163"/>
      <c r="O2029" s="153" t="n">
        <v>27</v>
      </c>
      <c r="P2029" s="153" t="n">
        <f>IF(F2029&lt;&gt;"Accepted","",IF(AND(N2029="",O2029=""),"",MAX(N2029,O2029)*1.150779448))</f>
        <v>31.071045096</v>
      </c>
      <c r="Q2029" s="175" t="str">
        <v>KEDW 020255Z 23013KT 50SM CLR 26/04 A2989 RMK AO2A PK WND 23027/03 SLP101 T02640042 52015</v>
      </c>
    </row>
    <row r="2030" hidden="0">
      <c r="A2030" s="150" t="str">
        <v>2026-06-02 03:00 UTC</v>
      </c>
      <c r="B2030" s="155" t="str">
        <v>2026-06-02 03:55 UTC</v>
      </c>
      <c r="C2030" s="155" t="str">
        <v>2026-06-01 20:55 PDT</v>
      </c>
      <c r="D2030" s="155" t="str">
        <v>2026-06-01</v>
      </c>
      <c r="E2030" s="155" t="str">
        <v>June</v>
      </c>
      <c r="F2030" s="154" t="str">
        <v>Accepted</v>
      </c>
      <c r="G2030" s="155" t="str">
        <v>240</v>
      </c>
      <c r="H2030" s="153" t="n">
        <v>240</v>
      </c>
      <c r="I2030" s="155" t="str">
        <v>SW</v>
      </c>
      <c r="J2030" s="153" t="n">
        <v>60</v>
      </c>
      <c r="K2030" s="155" t="str">
        <v>NE</v>
      </c>
      <c r="L2030" s="153" t="n">
        <v>18</v>
      </c>
      <c r="M2030" s="153" t="n">
        <f>IF(F2030="Accepted",L2030*1.150779448,"")</f>
        <v>20.714030064</v>
      </c>
      <c r="N2030" s="153" t="n">
        <v>22</v>
      </c>
      <c r="O2030" s="163"/>
      <c r="P2030" s="153" t="n">
        <f>IF(F2030&lt;&gt;"Accepted","",IF(AND(N2030="",O2030=""),"",MAX(N2030,O2030)*1.150779448))</f>
        <v>25.317147856</v>
      </c>
      <c r="Q2030" s="175" t="str">
        <v>KEDW 020355Z 24018G22KT 40SM CLR 24/05 A2990 RMK AO2A SLP103 T02430046 $</v>
      </c>
    </row>
    <row r="2031" hidden="0">
      <c r="A2031" s="150" t="str">
        <v>2026-06-02 04:00 UTC</v>
      </c>
      <c r="B2031" s="155" t="str">
        <v>2026-06-02 04:55 UTC</v>
      </c>
      <c r="C2031" s="155" t="str">
        <v>2026-06-01 21:55 PDT</v>
      </c>
      <c r="D2031" s="155" t="str">
        <v>2026-06-01</v>
      </c>
      <c r="E2031" s="155" t="str">
        <v>June</v>
      </c>
      <c r="F2031" s="154" t="str">
        <v>Accepted</v>
      </c>
      <c r="G2031" s="155" t="str">
        <v>230</v>
      </c>
      <c r="H2031" s="153" t="n">
        <v>230</v>
      </c>
      <c r="I2031" s="155" t="str">
        <v>SW</v>
      </c>
      <c r="J2031" s="153" t="n">
        <v>50</v>
      </c>
      <c r="K2031" s="155" t="str">
        <v>NE</v>
      </c>
      <c r="L2031" s="153" t="n">
        <v>13</v>
      </c>
      <c r="M2031" s="153" t="n">
        <f>IF(F2031="Accepted",L2031*1.150779448,"")</f>
        <v>14.960132824</v>
      </c>
      <c r="N2031" s="163"/>
      <c r="O2031" s="163"/>
      <c r="P2031" s="163" t="str">
        <f>IF(F2031&lt;&gt;"Accepted","",IF(AND(N2031="",O2031=""),"",MAX(N2031,O2031)*1.150779448))</f>
      </c>
      <c r="Q2031" s="175" t="str">
        <v>KEDW 020455Z 23013KT 40SM CLR 23/04 A2993 RMK AO2A SLP112 T02310041</v>
      </c>
    </row>
    <row r="2032" hidden="0">
      <c r="A2032" s="150" t="str">
        <v>2026-06-02 05:00 UTC</v>
      </c>
      <c r="B2032" s="155" t="str">
        <v>2026-06-02 05:55 UTC</v>
      </c>
      <c r="C2032" s="155" t="str">
        <v>2026-06-01 22:55 PDT</v>
      </c>
      <c r="D2032" s="155" t="str">
        <v>2026-06-01</v>
      </c>
      <c r="E2032" s="155" t="str">
        <v>June</v>
      </c>
      <c r="F2032" s="154" t="str">
        <v>Accepted</v>
      </c>
      <c r="G2032" s="155" t="str">
        <v>240</v>
      </c>
      <c r="H2032" s="153" t="n">
        <v>240</v>
      </c>
      <c r="I2032" s="155" t="str">
        <v>SW</v>
      </c>
      <c r="J2032" s="153" t="n">
        <v>60</v>
      </c>
      <c r="K2032" s="155" t="str">
        <v>NE</v>
      </c>
      <c r="L2032" s="153" t="n">
        <v>15</v>
      </c>
      <c r="M2032" s="153" t="n">
        <f>IF(F2032="Accepted",L2032*1.150779448,"")</f>
        <v>17.261691719999998</v>
      </c>
      <c r="N2032" s="163"/>
      <c r="O2032" s="163"/>
      <c r="P2032" s="163" t="str">
        <f>IF(F2032&lt;&gt;"Accepted","",IF(AND(N2032="",O2032=""),"",MAX(N2032,O2032)*1.150779448))</f>
      </c>
      <c r="Q2032" s="175" t="str">
        <v>KEDW 020555Z AUTO 24015KT 10SM CLR 22/05 A2994 RMK AO2 SLP116 T02200050 10343 20220 52016 $</v>
      </c>
    </row>
    <row r="2033" hidden="0">
      <c r="A2033" s="150" t="str">
        <v>2026-06-02 06:00 UTC</v>
      </c>
      <c r="B2033" s="155" t="str">
        <v>2026-06-02 06:55 UTC</v>
      </c>
      <c r="C2033" s="155" t="str">
        <v>2026-06-01 23:55 PDT</v>
      </c>
      <c r="D2033" s="155" t="str">
        <v>2026-06-01</v>
      </c>
      <c r="E2033" s="155" t="str">
        <v>June</v>
      </c>
      <c r="F2033" s="154" t="str">
        <v>Accepted</v>
      </c>
      <c r="G2033" s="155" t="str">
        <v>210</v>
      </c>
      <c r="H2033" s="153" t="n">
        <v>210</v>
      </c>
      <c r="I2033" s="155" t="str">
        <v>SW</v>
      </c>
      <c r="J2033" s="153" t="n">
        <v>30</v>
      </c>
      <c r="K2033" s="155" t="str">
        <v>NE</v>
      </c>
      <c r="L2033" s="153" t="n">
        <v>8</v>
      </c>
      <c r="M2033" s="153" t="n">
        <f>IF(F2033="Accepted",L2033*1.150779448,"")</f>
        <v>9.206235584</v>
      </c>
      <c r="N2033" s="163"/>
      <c r="O2033" s="163"/>
      <c r="P2033" s="163" t="str">
        <f>IF(F2033&lt;&gt;"Accepted","",IF(AND(N2033="",O2033=""),"",MAX(N2033,O2033)*1.150779448))</f>
      </c>
      <c r="Q2033" s="175" t="str">
        <v>KEDW 020655Z AUTO 21008KT 10SM CLR 20/05 A2994 RMK AO2 SLP115 T01980051 $</v>
      </c>
    </row>
    <row r="2034" hidden="0">
      <c r="A2034" s="150" t="str">
        <v>2026-06-02 07:00 UTC</v>
      </c>
      <c r="B2034" s="155" t="str">
        <v>2026-06-02 07:55 UTC</v>
      </c>
      <c r="C2034" s="155" t="str">
        <v>2026-06-02 00:55 PDT</v>
      </c>
      <c r="D2034" s="155" t="str">
        <v>2026-06-02</v>
      </c>
      <c r="E2034" s="155" t="str">
        <v>June</v>
      </c>
      <c r="F2034" s="154" t="str">
        <v>Accepted</v>
      </c>
      <c r="G2034" s="155" t="str">
        <v>220</v>
      </c>
      <c r="H2034" s="153" t="n">
        <v>220</v>
      </c>
      <c r="I2034" s="155" t="str">
        <v>SW</v>
      </c>
      <c r="J2034" s="153" t="n">
        <v>40</v>
      </c>
      <c r="K2034" s="155" t="str">
        <v>NE</v>
      </c>
      <c r="L2034" s="153" t="n">
        <v>10</v>
      </c>
      <c r="M2034" s="153" t="n">
        <f>IF(F2034="Accepted",L2034*1.150779448,"")</f>
        <v>11.50779448</v>
      </c>
      <c r="N2034" s="163"/>
      <c r="O2034" s="163"/>
      <c r="P2034" s="163" t="str">
        <f>IF(F2034&lt;&gt;"Accepted","",IF(AND(N2034="",O2034=""),"",MAX(N2034,O2034)*1.150779448))</f>
      </c>
      <c r="Q2034" s="175" t="str">
        <v>KEDW 020755Z AUTO 22010KT 10SM CLR 18/04 A2994 RMK AO2 SLP116 T01840042 403500136 $</v>
      </c>
    </row>
    <row r="2035" hidden="0">
      <c r="A2035" s="150" t="str">
        <v>2026-06-02 08:00 UTC</v>
      </c>
      <c r="B2035" s="155" t="str">
        <v>2026-06-02 08:55 UTC</v>
      </c>
      <c r="C2035" s="155" t="str">
        <v>2026-06-02 01:55 PDT</v>
      </c>
      <c r="D2035" s="155" t="str">
        <v>2026-06-02</v>
      </c>
      <c r="E2035" s="155" t="str">
        <v>June</v>
      </c>
      <c r="F2035" s="154" t="str">
        <v>Accepted</v>
      </c>
      <c r="G2035" s="155" t="str">
        <v>210</v>
      </c>
      <c r="H2035" s="153" t="n">
        <v>210</v>
      </c>
      <c r="I2035" s="155" t="str">
        <v>SW</v>
      </c>
      <c r="J2035" s="153" t="n">
        <v>30</v>
      </c>
      <c r="K2035" s="155" t="str">
        <v>NE</v>
      </c>
      <c r="L2035" s="153" t="n">
        <v>9</v>
      </c>
      <c r="M2035" s="153" t="n">
        <f>IF(F2035="Accepted",L2035*1.150779448,"")</f>
        <v>10.357015032</v>
      </c>
      <c r="N2035" s="163"/>
      <c r="O2035" s="163"/>
      <c r="P2035" s="163" t="str">
        <f>IF(F2035&lt;&gt;"Accepted","",IF(AND(N2035="",O2035=""),"",MAX(N2035,O2035)*1.150779448))</f>
      </c>
      <c r="Q2035" s="175" t="str">
        <v>KEDW 020855Z AUTO 21009KT 10SM CLR 19/03 A2993 RMK AO2 SLP111 T01870029 58002 $</v>
      </c>
    </row>
    <row r="2036" hidden="0">
      <c r="A2036" s="150" t="str">
        <v>2026-06-02 09:00 UTC</v>
      </c>
      <c r="B2036" s="155" t="str">
        <v>2026-06-02 09:55 UTC</v>
      </c>
      <c r="C2036" s="155" t="str">
        <v>2026-06-02 02:55 PDT</v>
      </c>
      <c r="D2036" s="155" t="str">
        <v>2026-06-02</v>
      </c>
      <c r="E2036" s="155" t="str">
        <v>June</v>
      </c>
      <c r="F2036" s="154" t="str">
        <v>Accepted</v>
      </c>
      <c r="G2036" s="155" t="str">
        <v>220</v>
      </c>
      <c r="H2036" s="153" t="n">
        <v>220</v>
      </c>
      <c r="I2036" s="155" t="str">
        <v>SW</v>
      </c>
      <c r="J2036" s="153" t="n">
        <v>40</v>
      </c>
      <c r="K2036" s="155" t="str">
        <v>NE</v>
      </c>
      <c r="L2036" s="153" t="n">
        <v>12</v>
      </c>
      <c r="M2036" s="153" t="n">
        <f>IF(F2036="Accepted",L2036*1.150779448,"")</f>
        <v>13.809353376</v>
      </c>
      <c r="N2036" s="163"/>
      <c r="O2036" s="163"/>
      <c r="P2036" s="163" t="str">
        <f>IF(F2036&lt;&gt;"Accepted","",IF(AND(N2036="",O2036=""),"",MAX(N2036,O2036)*1.150779448))</f>
      </c>
      <c r="Q2036" s="175" t="str">
        <v>KEDW 020955Z AUTO 22012KT 10SM CLR 18/04 A2992 RMK AO2 SLP108 T01800042 $</v>
      </c>
    </row>
    <row r="2037" hidden="0">
      <c r="A2037" s="150" t="str">
        <v>2026-06-02 10:00 UTC</v>
      </c>
      <c r="B2037" s="155" t="str">
        <v>2026-06-02 10:55 UTC</v>
      </c>
      <c r="C2037" s="155" t="str">
        <v>2026-06-02 03:55 PDT</v>
      </c>
      <c r="D2037" s="155" t="str">
        <v>2026-06-02</v>
      </c>
      <c r="E2037" s="155" t="str">
        <v>June</v>
      </c>
      <c r="F2037" s="154" t="str">
        <v>Accepted</v>
      </c>
      <c r="G2037" s="155" t="str">
        <v>220</v>
      </c>
      <c r="H2037" s="153" t="n">
        <v>220</v>
      </c>
      <c r="I2037" s="155" t="str">
        <v>SW</v>
      </c>
      <c r="J2037" s="153" t="n">
        <v>40</v>
      </c>
      <c r="K2037" s="155" t="str">
        <v>NE</v>
      </c>
      <c r="L2037" s="153" t="n">
        <v>10</v>
      </c>
      <c r="M2037" s="153" t="n">
        <f>IF(F2037="Accepted",L2037*1.150779448,"")</f>
        <v>11.50779448</v>
      </c>
      <c r="N2037" s="163"/>
      <c r="O2037" s="163"/>
      <c r="P2037" s="163" t="str">
        <f>IF(F2037&lt;&gt;"Accepted","",IF(AND(N2037="",O2037=""),"",MAX(N2037,O2037)*1.150779448))</f>
      </c>
      <c r="Q2037" s="175" t="str">
        <v>KEDW 021055Z AUTO 22010KT 10SM CLR 17/06 A2992 RMK AO2 SLP108 T01680060 $</v>
      </c>
    </row>
    <row r="2038" hidden="0">
      <c r="A2038" s="150" t="str">
        <v>2026-06-02 11:00 UTC</v>
      </c>
      <c r="B2038" s="155" t="str">
        <v>2026-06-02 11:55 UTC</v>
      </c>
      <c r="C2038" s="155" t="str">
        <v>2026-06-02 04:55 PDT</v>
      </c>
      <c r="D2038" s="155" t="str">
        <v>2026-06-02</v>
      </c>
      <c r="E2038" s="155" t="str">
        <v>June</v>
      </c>
      <c r="F2038" s="154" t="str">
        <v>Accepted</v>
      </c>
      <c r="G2038" s="155" t="str">
        <v>220</v>
      </c>
      <c r="H2038" s="153" t="n">
        <v>220</v>
      </c>
      <c r="I2038" s="155" t="str">
        <v>SW</v>
      </c>
      <c r="J2038" s="153" t="n">
        <v>40</v>
      </c>
      <c r="K2038" s="155" t="str">
        <v>NE</v>
      </c>
      <c r="L2038" s="153" t="n">
        <v>9</v>
      </c>
      <c r="M2038" s="153" t="n">
        <f>IF(F2038="Accepted",L2038*1.150779448,"")</f>
        <v>10.357015032</v>
      </c>
      <c r="N2038" s="163"/>
      <c r="O2038" s="163"/>
      <c r="P2038" s="163" t="str">
        <f>IF(F2038&lt;&gt;"Accepted","",IF(AND(N2038="",O2038=""),"",MAX(N2038,O2038)*1.150779448))</f>
      </c>
      <c r="Q2038" s="175" t="str">
        <v>KEDW 021155Z AUTO 22009KT 10SM CLR 15/06 A2993 RMK AO2 SLP112 T01480056 10220 20147 55001 $</v>
      </c>
    </row>
    <row r="2039" hidden="0">
      <c r="A2039" s="150" t="str">
        <v>2026-06-02 12:00 UTC</v>
      </c>
      <c r="B2039" s="155" t="str">
        <v>2026-06-02 12:55 UTC</v>
      </c>
      <c r="C2039" s="155" t="str">
        <v>2026-06-02 05:55 PDT</v>
      </c>
      <c r="D2039" s="155" t="str">
        <v>2026-06-02</v>
      </c>
      <c r="E2039" s="155" t="str">
        <v>June</v>
      </c>
      <c r="F2039" s="154" t="str">
        <v>Accepted</v>
      </c>
      <c r="G2039" s="155" t="str">
        <v>220</v>
      </c>
      <c r="H2039" s="153" t="n">
        <v>220</v>
      </c>
      <c r="I2039" s="155" t="str">
        <v>SW</v>
      </c>
      <c r="J2039" s="153" t="n">
        <v>40</v>
      </c>
      <c r="K2039" s="155" t="str">
        <v>NE</v>
      </c>
      <c r="L2039" s="153" t="n">
        <v>8</v>
      </c>
      <c r="M2039" s="153" t="n">
        <f>IF(F2039="Accepted",L2039*1.150779448,"")</f>
        <v>9.206235584</v>
      </c>
      <c r="N2039" s="163"/>
      <c r="O2039" s="163"/>
      <c r="P2039" s="163" t="str">
        <f>IF(F2039&lt;&gt;"Accepted","",IF(AND(N2039="",O2039=""),"",MAX(N2039,O2039)*1.150779448))</f>
      </c>
      <c r="Q2039" s="175" t="str">
        <v>KEDW 021255Z 22008KT 50SM FEW250 15/05 A2994 RMK AO2A SLP118 T01490046</v>
      </c>
    </row>
    <row r="2040" hidden="0">
      <c r="A2040" s="150" t="str">
        <v>2026-06-02 13:00 UTC</v>
      </c>
      <c r="B2040" s="155" t="str">
        <v>2026-06-02 13:55 UTC</v>
      </c>
      <c r="C2040" s="155" t="str">
        <v>2026-06-02 06:55 PDT</v>
      </c>
      <c r="D2040" s="155" t="str">
        <v>2026-06-02</v>
      </c>
      <c r="E2040" s="155" t="str">
        <v>June</v>
      </c>
      <c r="F2040" s="154" t="str">
        <v>Accepted</v>
      </c>
      <c r="G2040" s="155" t="str">
        <v>210</v>
      </c>
      <c r="H2040" s="153" t="n">
        <v>210</v>
      </c>
      <c r="I2040" s="155" t="str">
        <v>SW</v>
      </c>
      <c r="J2040" s="153" t="n">
        <v>30</v>
      </c>
      <c r="K2040" s="155" t="str">
        <v>NE</v>
      </c>
      <c r="L2040" s="153" t="n">
        <v>7</v>
      </c>
      <c r="M2040" s="153" t="n">
        <f>IF(F2040="Accepted",L2040*1.150779448,"")</f>
        <v>8.055456136</v>
      </c>
      <c r="N2040" s="163"/>
      <c r="O2040" s="163"/>
      <c r="P2040" s="163" t="str">
        <f>IF(F2040&lt;&gt;"Accepted","",IF(AND(N2040="",O2040=""),"",MAX(N2040,O2040)*1.150779448))</f>
      </c>
      <c r="Q2040" s="175" t="str">
        <v>KEDW 021355Z 21007KT 70SM SCT340 18/06 A2995 RMK AO2A SLP120 T01830055</v>
      </c>
    </row>
    <row r="2041" hidden="0">
      <c r="A2041" s="150" t="str">
        <v>2026-06-02 14:00 UTC</v>
      </c>
      <c r="B2041" s="155" t="str">
        <v>2026-06-02 14:55 UTC</v>
      </c>
      <c r="C2041" s="155" t="str">
        <v>2026-06-02 07:55 PDT</v>
      </c>
      <c r="D2041" s="155" t="str">
        <v>2026-06-02</v>
      </c>
      <c r="E2041" s="155" t="str">
        <v>June</v>
      </c>
      <c r="F2041" s="154" t="str">
        <v>Accepted</v>
      </c>
      <c r="G2041" s="155" t="str">
        <v>220</v>
      </c>
      <c r="H2041" s="153" t="n">
        <v>220</v>
      </c>
      <c r="I2041" s="155" t="str">
        <v>SW</v>
      </c>
      <c r="J2041" s="153" t="n">
        <v>40</v>
      </c>
      <c r="K2041" s="155" t="str">
        <v>NE</v>
      </c>
      <c r="L2041" s="153" t="n">
        <v>8</v>
      </c>
      <c r="M2041" s="153" t="n">
        <f>IF(F2041="Accepted",L2041*1.150779448,"")</f>
        <v>9.206235584</v>
      </c>
      <c r="N2041" s="163"/>
      <c r="O2041" s="163"/>
      <c r="P2041" s="163" t="str">
        <f>IF(F2041&lt;&gt;"Accepted","",IF(AND(N2041="",O2041=""),"",MAX(N2041,O2041)*1.150779448))</f>
      </c>
      <c r="Q2041" s="175" t="str">
        <v>KEDW 021455Z 22008KT 70SM SCT340 22/05 A2995 RMK AO2A SLP120 T02200050 52009</v>
      </c>
    </row>
    <row r="2042" hidden="0">
      <c r="A2042" s="150" t="str">
        <v>2026-06-02 15:00 UTC</v>
      </c>
      <c r="B2042" s="155" t="str">
        <v>2026-06-02 15:55 UTC</v>
      </c>
      <c r="C2042" s="155" t="str">
        <v>2026-06-02 08:55 PDT</v>
      </c>
      <c r="D2042" s="155" t="str">
        <v>2026-06-02</v>
      </c>
      <c r="E2042" s="155" t="str">
        <v>June</v>
      </c>
      <c r="F2042" s="154" t="str">
        <v>Accepted</v>
      </c>
      <c r="G2042" s="155" t="str">
        <v>210</v>
      </c>
      <c r="H2042" s="153" t="n">
        <v>210</v>
      </c>
      <c r="I2042" s="155" t="str">
        <v>SW</v>
      </c>
      <c r="J2042" s="153" t="n">
        <v>30</v>
      </c>
      <c r="K2042" s="155" t="str">
        <v>NE</v>
      </c>
      <c r="L2042" s="153" t="n">
        <v>6</v>
      </c>
      <c r="M2042" s="153" t="n">
        <f>IF(F2042="Accepted",L2042*1.150779448,"")</f>
        <v>6.904676688</v>
      </c>
      <c r="N2042" s="163"/>
      <c r="O2042" s="163"/>
      <c r="P2042" s="163" t="str">
        <f>IF(F2042&lt;&gt;"Accepted","",IF(AND(N2042="",O2042=""),"",MAX(N2042,O2042)*1.150779448))</f>
      </c>
      <c r="Q2042" s="175" t="str">
        <v>KEDW 021555Z 21006KT 70SM SCT340 25/04 A2997 RMK AO2A SLP126 T02520038 $</v>
      </c>
    </row>
    <row r="2043" hidden="0">
      <c r="A2043" s="150" t="str">
        <v>2026-06-02 16:00 UTC</v>
      </c>
      <c r="B2043" s="155" t="str">
        <v>2026-06-02 16:55 UTC</v>
      </c>
      <c r="C2043" s="155" t="str">
        <v>2026-06-02 09:55 PDT</v>
      </c>
      <c r="D2043" s="155" t="str">
        <v>2026-06-02</v>
      </c>
      <c r="E2043" s="155" t="str">
        <v>June</v>
      </c>
      <c r="F2043" s="154" t="str">
        <v>Accepted</v>
      </c>
      <c r="G2043" s="155" t="str">
        <v>120</v>
      </c>
      <c r="H2043" s="153" t="n">
        <v>120</v>
      </c>
      <c r="I2043" s="155" t="str">
        <v>SE</v>
      </c>
      <c r="J2043" s="153" t="n">
        <v>300</v>
      </c>
      <c r="K2043" s="155" t="str">
        <v>NW</v>
      </c>
      <c r="L2043" s="153" t="n">
        <v>3</v>
      </c>
      <c r="M2043" s="153" t="n">
        <f>IF(F2043="Accepted",L2043*1.150779448,"")</f>
        <v>3.452338344</v>
      </c>
      <c r="N2043" s="163"/>
      <c r="O2043" s="163"/>
      <c r="P2043" s="163" t="str">
        <f>IF(F2043&lt;&gt;"Accepted","",IF(AND(N2043="",O2043=""),"",MAX(N2043,O2043)*1.150779448))</f>
      </c>
      <c r="Q2043" s="175" t="str">
        <v>KEDW 021655Z 12003KT 70SM SCT330 27/02 A2996 RMK AO2A SLP123 T02740024</v>
      </c>
    </row>
    <row r="2044" hidden="0">
      <c r="A2044" s="150" t="str">
        <v>2026-06-02 17:00 UTC</v>
      </c>
      <c r="B2044" s="155" t="str">
        <v>2026-06-02 17:55 UTC</v>
      </c>
      <c r="C2044" s="155" t="str">
        <v>2026-06-02 10:55 PDT</v>
      </c>
      <c r="D2044" s="155" t="str">
        <v>2026-06-02</v>
      </c>
      <c r="E2044" s="155" t="str">
        <v>June</v>
      </c>
      <c r="F2044" s="154" t="str">
        <v>Accepted</v>
      </c>
      <c r="G2044" s="155" t="str">
        <v>190</v>
      </c>
      <c r="H2044" s="153" t="n">
        <v>190</v>
      </c>
      <c r="I2044" s="155" t="str">
        <v>S</v>
      </c>
      <c r="J2044" s="153" t="n">
        <v>10</v>
      </c>
      <c r="K2044" s="155" t="str">
        <v>N</v>
      </c>
      <c r="L2044" s="153" t="n">
        <v>3</v>
      </c>
      <c r="M2044" s="153" t="n">
        <f>IF(F2044="Accepted",L2044*1.150779448,"")</f>
        <v>3.452338344</v>
      </c>
      <c r="N2044" s="163"/>
      <c r="O2044" s="163"/>
      <c r="P2044" s="163" t="str">
        <f>IF(F2044&lt;&gt;"Accepted","",IF(AND(N2044="",O2044=""),"",MAX(N2044,O2044)*1.150779448))</f>
      </c>
      <c r="Q2044" s="175" t="str">
        <v>KEDW 021755Z 19003KT 70SM SCT290 29/02 A2996 RMK AO2A SLP122 T02910015 10291 20144 50003</v>
      </c>
    </row>
    <row r="2045" hidden="0">
      <c r="A2045" s="150" t="str">
        <v>2026-06-02 18:00 UTC</v>
      </c>
      <c r="B2045" s="155" t="str">
        <v>2026-06-02 18:55 UTC</v>
      </c>
      <c r="C2045" s="155" t="str">
        <v>2026-06-02 11:55 PDT</v>
      </c>
      <c r="D2045" s="155" t="str">
        <v>2026-06-02</v>
      </c>
      <c r="E2045" s="155" t="str">
        <v>June</v>
      </c>
      <c r="F2045" s="154" t="str">
        <v>Accepted</v>
      </c>
      <c r="G2045" s="155" t="str">
        <v>000</v>
      </c>
      <c r="H2045" s="153" t="n">
        <v>0</v>
      </c>
      <c r="I2045" s="155" t="str">
        <v>Calm</v>
      </c>
      <c r="J2045" s="153" t="n">
        <v>180</v>
      </c>
      <c r="K2045" s="155" t="str">
        <v>Calm</v>
      </c>
      <c r="L2045" s="153" t="n">
        <v>0</v>
      </c>
      <c r="M2045" s="153" t="n">
        <f>IF(F2045="Accepted",L2045*1.150779448,"")</f>
        <v>0</v>
      </c>
      <c r="N2045" s="163"/>
      <c r="O2045" s="163"/>
      <c r="P2045" s="163" t="str">
        <f>IF(F2045&lt;&gt;"Accepted","",IF(AND(N2045="",O2045=""),"",MAX(N2045,O2045)*1.150779448))</f>
      </c>
      <c r="Q2045" s="175" t="str">
        <v>KEDW 021855Z 00000KT 70SM SCT290 31/M01 A2996 RMK AO2A SLP123 T03101007</v>
      </c>
    </row>
    <row r="2046" hidden="0">
      <c r="A2046" s="150" t="str">
        <v>2026-06-02 19:00 UTC</v>
      </c>
      <c r="B2046" s="155" t="str">
        <v>2026-06-02 19:55 UTC</v>
      </c>
      <c r="C2046" s="155" t="str">
        <v>2026-06-02 12:55 PDT</v>
      </c>
      <c r="D2046" s="155" t="str">
        <v>2026-06-02</v>
      </c>
      <c r="E2046" s="155" t="str">
        <v>June</v>
      </c>
      <c r="F2046" s="154" t="str">
        <v>Accepted</v>
      </c>
      <c r="G2046" s="155" t="str">
        <v>200</v>
      </c>
      <c r="H2046" s="153" t="n">
        <v>200</v>
      </c>
      <c r="I2046" s="155" t="str">
        <v>S</v>
      </c>
      <c r="J2046" s="153" t="n">
        <v>20</v>
      </c>
      <c r="K2046" s="155" t="str">
        <v>N</v>
      </c>
      <c r="L2046" s="153" t="n">
        <v>6</v>
      </c>
      <c r="M2046" s="153" t="n">
        <f>IF(F2046="Accepted",L2046*1.150779448,"")</f>
        <v>6.904676688</v>
      </c>
      <c r="N2046" s="163"/>
      <c r="O2046" s="163"/>
      <c r="P2046" s="163" t="str">
        <f>IF(F2046&lt;&gt;"Accepted","",IF(AND(N2046="",O2046=""),"",MAX(N2046,O2046)*1.150779448))</f>
      </c>
      <c r="Q2046" s="175" t="str">
        <v>KEDW 021955Z 20006KT 70SM SCT290 33/M03 A2995 RMK AO2A SLP118 T03281028</v>
      </c>
    </row>
    <row r="2047" hidden="0">
      <c r="A2047" s="150" t="str">
        <v>2026-06-02 20:00 UTC</v>
      </c>
      <c r="B2047" s="155" t="str">
        <v>2026-06-02 20:55 UTC</v>
      </c>
      <c r="C2047" s="155" t="str">
        <v>2026-06-02 13:55 PDT</v>
      </c>
      <c r="D2047" s="155" t="str">
        <v>2026-06-02</v>
      </c>
      <c r="E2047" s="155" t="str">
        <v>June</v>
      </c>
      <c r="F2047" s="154" t="str">
        <v>Accepted</v>
      </c>
      <c r="G2047" s="155" t="str">
        <v>280</v>
      </c>
      <c r="H2047" s="153" t="n">
        <v>280</v>
      </c>
      <c r="I2047" s="155" t="str">
        <v>W</v>
      </c>
      <c r="J2047" s="153" t="n">
        <v>100</v>
      </c>
      <c r="K2047" s="155" t="str">
        <v>E</v>
      </c>
      <c r="L2047" s="153" t="n">
        <v>4</v>
      </c>
      <c r="M2047" s="153" t="n">
        <f>IF(F2047="Accepted",L2047*1.150779448,"")</f>
        <v>4.603117792</v>
      </c>
      <c r="N2047" s="163"/>
      <c r="O2047" s="163"/>
      <c r="P2047" s="163" t="str">
        <f>IF(F2047&lt;&gt;"Accepted","",IF(AND(N2047="",O2047=""),"",MAX(N2047,O2047)*1.150779448))</f>
      </c>
      <c r="Q2047" s="175" t="str">
        <v>KEDW 022055Z 28004KT 70SM SCT290 35/M06 A2993 RMK AO2A SLP110 T03451063 57010</v>
      </c>
    </row>
    <row r="2048" hidden="0">
      <c r="A2048" s="150" t="str">
        <v>2026-06-02 21:00 UTC</v>
      </c>
      <c r="B2048" s="155" t="str">
        <v>2026-06-02 21:55 UTC</v>
      </c>
      <c r="C2048" s="155" t="str">
        <v>2026-06-02 14:55 PDT</v>
      </c>
      <c r="D2048" s="155" t="str">
        <v>2026-06-02</v>
      </c>
      <c r="E2048" s="155" t="str">
        <v>June</v>
      </c>
      <c r="F2048" s="154" t="str">
        <v>Accepted</v>
      </c>
      <c r="G2048" s="155" t="str">
        <v>340</v>
      </c>
      <c r="H2048" s="153" t="n">
        <v>340</v>
      </c>
      <c r="I2048" s="155" t="str">
        <v>N</v>
      </c>
      <c r="J2048" s="153" t="n">
        <v>160</v>
      </c>
      <c r="K2048" s="155" t="str">
        <v>S</v>
      </c>
      <c r="L2048" s="153" t="n">
        <v>5</v>
      </c>
      <c r="M2048" s="153" t="n">
        <f>IF(F2048="Accepted",L2048*1.150779448,"")</f>
        <v>5.75389724</v>
      </c>
      <c r="N2048" s="163"/>
      <c r="O2048" s="163"/>
      <c r="P2048" s="163" t="str">
        <f>IF(F2048&lt;&gt;"Accepted","",IF(AND(N2048="",O2048=""),"",MAX(N2048,O2048)*1.150779448))</f>
      </c>
      <c r="Q2048" s="175" t="str">
        <v>KEDW 022155Z 34005KT 50SM SCT300 35/M06 A2992 RMK AO2A SLP107 T03481061</v>
      </c>
    </row>
    <row r="2049" hidden="0">
      <c r="A2049" s="150" t="str">
        <v>2026-06-02 22:00 UTC</v>
      </c>
      <c r="B2049" s="155" t="str">
        <v>2026-06-02 22:55 UTC</v>
      </c>
      <c r="C2049" s="155" t="str">
        <v>2026-06-02 15:55 PDT</v>
      </c>
      <c r="D2049" s="155" t="str">
        <v>2026-06-02</v>
      </c>
      <c r="E2049" s="155" t="str">
        <v>June</v>
      </c>
      <c r="F2049" s="154" t="str">
        <v>Accepted</v>
      </c>
      <c r="G2049" s="155" t="str">
        <v>000</v>
      </c>
      <c r="H2049" s="153" t="n">
        <v>0</v>
      </c>
      <c r="I2049" s="155" t="str">
        <v>Calm</v>
      </c>
      <c r="J2049" s="153" t="n">
        <v>180</v>
      </c>
      <c r="K2049" s="155" t="str">
        <v>Calm</v>
      </c>
      <c r="L2049" s="153" t="n">
        <v>0</v>
      </c>
      <c r="M2049" s="153" t="n">
        <f>IF(F2049="Accepted",L2049*1.150779448,"")</f>
        <v>0</v>
      </c>
      <c r="N2049" s="163"/>
      <c r="O2049" s="163"/>
      <c r="P2049" s="163" t="str">
        <f>IF(F2049&lt;&gt;"Accepted","",IF(AND(N2049="",O2049=""),"",MAX(N2049,O2049)*1.150779448))</f>
      </c>
      <c r="Q2049" s="175" t="str">
        <v>KEDW 022255Z 00000KT 70SM SCT300 35/M08 A2990 RMK AO2A SLP101 T03471082</v>
      </c>
    </row>
    <row r="2050" hidden="0">
      <c r="A2050" s="150" t="str">
        <v>2026-06-02 23:00 UTC</v>
      </c>
      <c r="B2050" s="155" t="str">
        <v>2026-06-02 23:55 UTC</v>
      </c>
      <c r="C2050" s="155" t="str">
        <v>2026-06-02 16:55 PDT</v>
      </c>
      <c r="D2050" s="155" t="str">
        <v>2026-06-02</v>
      </c>
      <c r="E2050" s="155" t="str">
        <v>June</v>
      </c>
      <c r="F2050" s="154" t="str">
        <v>Accepted</v>
      </c>
      <c r="G2050" s="155" t="str">
        <v>260</v>
      </c>
      <c r="H2050" s="153" t="n">
        <v>260</v>
      </c>
      <c r="I2050" s="155" t="str">
        <v>W</v>
      </c>
      <c r="J2050" s="153" t="n">
        <v>80</v>
      </c>
      <c r="K2050" s="155" t="str">
        <v>E</v>
      </c>
      <c r="L2050" s="153" t="n">
        <v>14</v>
      </c>
      <c r="M2050" s="153" t="n">
        <f>IF(F2050="Accepted",L2050*1.150779448,"")</f>
        <v>16.110912272</v>
      </c>
      <c r="N2050" s="153" t="n">
        <v>24</v>
      </c>
      <c r="O2050" s="163"/>
      <c r="P2050" s="153" t="n">
        <f>IF(F2050&lt;&gt;"Accepted","",IF(AND(N2050="",O2050=""),"",MAX(N2050,O2050)*1.150779448))</f>
        <v>27.618706752</v>
      </c>
      <c r="Q2050" s="175" t="str">
        <v>KEDW 022355Z 26014G24KT 40SM SCT300 35/M03 A2989 RMK AO2A SLP099 T03501026 10362 20292 57014</v>
      </c>
    </row>
    <row r="2051" hidden="0">
      <c r="A2051" s="150" t="str">
        <v>2026-06-03 00:00 UTC</v>
      </c>
      <c r="B2051" s="155" t="str">
        <v>2026-06-03 00:55 UTC</v>
      </c>
      <c r="C2051" s="155" t="str">
        <v>2026-06-02 17:55 PDT</v>
      </c>
      <c r="D2051" s="155" t="str">
        <v>2026-06-02</v>
      </c>
      <c r="E2051" s="155" t="str">
        <v>June</v>
      </c>
      <c r="F2051" s="154" t="str">
        <v>Accepted</v>
      </c>
      <c r="G2051" s="155" t="str">
        <v>240</v>
      </c>
      <c r="H2051" s="153" t="n">
        <v>240</v>
      </c>
      <c r="I2051" s="155" t="str">
        <v>SW</v>
      </c>
      <c r="J2051" s="153" t="n">
        <v>60</v>
      </c>
      <c r="K2051" s="155" t="str">
        <v>NE</v>
      </c>
      <c r="L2051" s="153" t="n">
        <v>18</v>
      </c>
      <c r="M2051" s="153" t="n">
        <f>IF(F2051="Accepted",L2051*1.150779448,"")</f>
        <v>20.714030064</v>
      </c>
      <c r="N2051" s="163"/>
      <c r="O2051" s="153" t="n">
        <v>30</v>
      </c>
      <c r="P2051" s="153" t="n">
        <f>IF(F2051&lt;&gt;"Accepted","",IF(AND(N2051="",O2051=""),"",MAX(N2051,O2051)*1.150779448))</f>
        <v>34.523383439999996</v>
      </c>
      <c r="Q2051" s="175" t="str">
        <v>KEDW 030055Z 24018KT 50SM SCT300 34/M05 A2989 RMK AO2A PK WND 26030/35 SLP099 T03391050</v>
      </c>
    </row>
    <row r="2052" hidden="0">
      <c r="A2052" s="150" t="str">
        <v>2026-06-03 01:00 UTC</v>
      </c>
      <c r="B2052" s="155" t="str">
        <v>2026-06-03 01:55 UTC</v>
      </c>
      <c r="C2052" s="155" t="str">
        <v>2026-06-02 18:55 PDT</v>
      </c>
      <c r="D2052" s="155" t="str">
        <v>2026-06-02</v>
      </c>
      <c r="E2052" s="155" t="str">
        <v>June</v>
      </c>
      <c r="F2052" s="154" t="str">
        <v>Accepted</v>
      </c>
      <c r="G2052" s="155" t="str">
        <v>240</v>
      </c>
      <c r="H2052" s="153" t="n">
        <v>240</v>
      </c>
      <c r="I2052" s="155" t="str">
        <v>SW</v>
      </c>
      <c r="J2052" s="153" t="n">
        <v>60</v>
      </c>
      <c r="K2052" s="155" t="str">
        <v>NE</v>
      </c>
      <c r="L2052" s="153" t="n">
        <v>18</v>
      </c>
      <c r="M2052" s="153" t="n">
        <f>IF(F2052="Accepted",L2052*1.150779448,"")</f>
        <v>20.714030064</v>
      </c>
      <c r="N2052" s="153" t="n">
        <v>25</v>
      </c>
      <c r="O2052" s="153" t="n">
        <v>27</v>
      </c>
      <c r="P2052" s="153" t="n">
        <f>IF(F2052&lt;&gt;"Accepted","",IF(AND(N2052="",O2052=""),"",MAX(N2052,O2052)*1.150779448))</f>
        <v>31.071045096</v>
      </c>
      <c r="Q2052" s="175" t="str">
        <v>KEDW 030155Z 24018G25KT 40SM FEW300 32/M08 A2990 RMK AO2A PK WND 24027/01 SLP102 T03231079</v>
      </c>
    </row>
    <row r="2053" hidden="0">
      <c r="A2053" s="150" t="str">
        <v>2026-06-03 02:00 UTC</v>
      </c>
      <c r="B2053" s="155" t="str">
        <v>2026-06-03 02:55 UTC</v>
      </c>
      <c r="C2053" s="155" t="str">
        <v>2026-06-02 19:55 PDT</v>
      </c>
      <c r="D2053" s="155" t="str">
        <v>2026-06-02</v>
      </c>
      <c r="E2053" s="155" t="str">
        <v>June</v>
      </c>
      <c r="F2053" s="154" t="str">
        <v>Accepted</v>
      </c>
      <c r="G2053" s="155" t="str">
        <v>270</v>
      </c>
      <c r="H2053" s="153" t="n">
        <v>270</v>
      </c>
      <c r="I2053" s="155" t="str">
        <v>W</v>
      </c>
      <c r="J2053" s="153" t="n">
        <v>90</v>
      </c>
      <c r="K2053" s="155" t="str">
        <v>E</v>
      </c>
      <c r="L2053" s="153" t="n">
        <v>16</v>
      </c>
      <c r="M2053" s="153" t="n">
        <f>IF(F2053="Accepted",L2053*1.150779448,"")</f>
        <v>18.412471168</v>
      </c>
      <c r="N2053" s="163"/>
      <c r="O2053" s="153" t="n">
        <v>26</v>
      </c>
      <c r="P2053" s="153" t="n">
        <f>IF(F2053&lt;&gt;"Accepted","",IF(AND(N2053="",O2053=""),"",MAX(N2053,O2053)*1.150779448))</f>
        <v>29.920265648</v>
      </c>
      <c r="Q2053" s="175" t="str">
        <v>KEDW 030255Z 27016KT 40SM FEW300 30/02 A2992 RMK AO2A PK WND 29026/02 SLP108 T02960019 52010</v>
      </c>
    </row>
    <row r="2054" hidden="0">
      <c r="A2054" s="150" t="str">
        <v>2026-06-03 03:00 UTC</v>
      </c>
      <c r="B2054" s="155" t="str">
        <v>2026-06-03 03:55 UTC</v>
      </c>
      <c r="C2054" s="155" t="str">
        <v>2026-06-02 20:55 PDT</v>
      </c>
      <c r="D2054" s="155" t="str">
        <v>2026-06-02</v>
      </c>
      <c r="E2054" s="155" t="str">
        <v>June</v>
      </c>
      <c r="F2054" s="154" t="str">
        <v>Accepted</v>
      </c>
      <c r="G2054" s="155" t="str">
        <v>270</v>
      </c>
      <c r="H2054" s="153" t="n">
        <v>270</v>
      </c>
      <c r="I2054" s="155" t="str">
        <v>W</v>
      </c>
      <c r="J2054" s="153" t="n">
        <v>90</v>
      </c>
      <c r="K2054" s="155" t="str">
        <v>E</v>
      </c>
      <c r="L2054" s="153" t="n">
        <v>15</v>
      </c>
      <c r="M2054" s="153" t="n">
        <f>IF(F2054="Accepted",L2054*1.150779448,"")</f>
        <v>17.261691719999998</v>
      </c>
      <c r="N2054" s="163"/>
      <c r="O2054" s="163"/>
      <c r="P2054" s="163" t="str">
        <f>IF(F2054&lt;&gt;"Accepted","",IF(AND(N2054="",O2054=""),"",MAX(N2054,O2054)*1.150779448))</f>
      </c>
      <c r="Q2054" s="175" t="str">
        <v>KEDW 030355Z 27015KT 40SM FEW300 28/03 A2993 RMK AO2A SLP110 T02770027</v>
      </c>
    </row>
    <row r="2055" hidden="0">
      <c r="A2055" s="150" t="str">
        <v>2026-06-03 04:00 UTC</v>
      </c>
      <c r="B2055" s="155" t="str">
        <v>2026-06-03 04:55 UTC</v>
      </c>
      <c r="C2055" s="155" t="str">
        <v>2026-06-02 21:55 PDT</v>
      </c>
      <c r="D2055" s="155" t="str">
        <v>2026-06-02</v>
      </c>
      <c r="E2055" s="155" t="str">
        <v>June</v>
      </c>
      <c r="F2055" s="154" t="str">
        <v>Accepted</v>
      </c>
      <c r="G2055" s="155" t="str">
        <v>230</v>
      </c>
      <c r="H2055" s="153" t="n">
        <v>230</v>
      </c>
      <c r="I2055" s="155" t="str">
        <v>SW</v>
      </c>
      <c r="J2055" s="153" t="n">
        <v>50</v>
      </c>
      <c r="K2055" s="155" t="str">
        <v>NE</v>
      </c>
      <c r="L2055" s="153" t="n">
        <v>10</v>
      </c>
      <c r="M2055" s="153" t="n">
        <f>IF(F2055="Accepted",L2055*1.150779448,"")</f>
        <v>11.50779448</v>
      </c>
      <c r="N2055" s="163"/>
      <c r="O2055" s="163"/>
      <c r="P2055" s="163" t="str">
        <f>IF(F2055&lt;&gt;"Accepted","",IF(AND(N2055="",O2055=""),"",MAX(N2055,O2055)*1.150779448))</f>
      </c>
      <c r="Q2055" s="175" t="str">
        <v>KEDW 030455Z 23010KT 40SM FEW300 25/03 A2995 RMK AO2A SLP118 T02530027</v>
      </c>
    </row>
    <row r="2056" hidden="0">
      <c r="A2056" s="150" t="str">
        <v>2026-06-03 05:00 UTC</v>
      </c>
      <c r="B2056" s="155" t="str">
        <v>2026-06-03 05:55 UTC</v>
      </c>
      <c r="C2056" s="155" t="str">
        <v>2026-06-02 22:55 PDT</v>
      </c>
      <c r="D2056" s="155" t="str">
        <v>2026-06-02</v>
      </c>
      <c r="E2056" s="155" t="str">
        <v>June</v>
      </c>
      <c r="F2056" s="154" t="str">
        <v>Accepted</v>
      </c>
      <c r="G2056" s="155" t="str">
        <v>230</v>
      </c>
      <c r="H2056" s="153" t="n">
        <v>230</v>
      </c>
      <c r="I2056" s="155" t="str">
        <v>SW</v>
      </c>
      <c r="J2056" s="153" t="n">
        <v>50</v>
      </c>
      <c r="K2056" s="155" t="str">
        <v>NE</v>
      </c>
      <c r="L2056" s="153" t="n">
        <v>9</v>
      </c>
      <c r="M2056" s="153" t="n">
        <f>IF(F2056="Accepted",L2056*1.150779448,"")</f>
        <v>10.357015032</v>
      </c>
      <c r="N2056" s="163"/>
      <c r="O2056" s="163"/>
      <c r="P2056" s="163" t="str">
        <f>IF(F2056&lt;&gt;"Accepted","",IF(AND(N2056="",O2056=""),"",MAX(N2056,O2056)*1.150779448))</f>
      </c>
      <c r="Q2056" s="175" t="str">
        <v>KEDW 030555Z 23009KT 40SM FEW300 22/03 A2996 RMK AO2A SLP122 T02190026 10350 20219 52012</v>
      </c>
    </row>
    <row r="2057" hidden="0">
      <c r="A2057" s="150" t="str">
        <v>2026-06-03 06:00 UTC</v>
      </c>
      <c r="B2057" s="155" t="str">
        <v>2026-06-03 06:55 UTC</v>
      </c>
      <c r="C2057" s="155" t="str">
        <v>2026-06-02 23:55 PDT</v>
      </c>
      <c r="D2057" s="155" t="str">
        <v>2026-06-02</v>
      </c>
      <c r="E2057" s="155" t="str">
        <v>June</v>
      </c>
      <c r="F2057" s="154" t="str">
        <v>Accepted</v>
      </c>
      <c r="G2057" s="155" t="str">
        <v>190</v>
      </c>
      <c r="H2057" s="153" t="n">
        <v>190</v>
      </c>
      <c r="I2057" s="155" t="str">
        <v>S</v>
      </c>
      <c r="J2057" s="153" t="n">
        <v>10</v>
      </c>
      <c r="K2057" s="155" t="str">
        <v>N</v>
      </c>
      <c r="L2057" s="153" t="n">
        <v>4</v>
      </c>
      <c r="M2057" s="153" t="n">
        <f>IF(F2057="Accepted",L2057*1.150779448,"")</f>
        <v>4.603117792</v>
      </c>
      <c r="N2057" s="163"/>
      <c r="O2057" s="163"/>
      <c r="P2057" s="163" t="str">
        <f>IF(F2057&lt;&gt;"Accepted","",IF(AND(N2057="",O2057=""),"",MAX(N2057,O2057)*1.150779448))</f>
      </c>
      <c r="Q2057" s="175" t="str">
        <v>KEDW 030655Z AUTO 19004KT 10SM CLR 21/03 A2996 RMK AO2 SLP122 T02130030 $</v>
      </c>
    </row>
    <row r="2058" hidden="0">
      <c r="A2058" s="150" t="str">
        <v>2026-06-03 07:00 UTC</v>
      </c>
      <c r="B2058" s="155" t="str">
        <v>2026-06-03 07:55 UTC</v>
      </c>
      <c r="C2058" s="155" t="str">
        <v>2026-06-03 00:55 PDT</v>
      </c>
      <c r="D2058" s="155" t="str">
        <v>2026-06-03</v>
      </c>
      <c r="E2058" s="155" t="str">
        <v>June</v>
      </c>
      <c r="F2058" s="154" t="str">
        <v>Accepted</v>
      </c>
      <c r="G2058" s="155" t="str">
        <v>210</v>
      </c>
      <c r="H2058" s="153" t="n">
        <v>210</v>
      </c>
      <c r="I2058" s="155" t="str">
        <v>SW</v>
      </c>
      <c r="J2058" s="153" t="n">
        <v>30</v>
      </c>
      <c r="K2058" s="155" t="str">
        <v>NE</v>
      </c>
      <c r="L2058" s="153" t="n">
        <v>9</v>
      </c>
      <c r="M2058" s="153" t="n">
        <f>IF(F2058="Accepted",L2058*1.150779448,"")</f>
        <v>10.357015032</v>
      </c>
      <c r="N2058" s="163"/>
      <c r="O2058" s="163"/>
      <c r="P2058" s="163" t="str">
        <f>IF(F2058&lt;&gt;"Accepted","",IF(AND(N2058="",O2058=""),"",MAX(N2058,O2058)*1.150779448))</f>
      </c>
      <c r="Q2058" s="175" t="str">
        <v>KEDW 030755Z AUTO 21009KT 10SM CLR 21/03 A2995 RMK AO2 SLP117 T02110028 403620144 $</v>
      </c>
    </row>
    <row r="2059" hidden="0">
      <c r="A2059" s="150" t="str">
        <v>2026-06-03 08:00 UTC</v>
      </c>
      <c r="B2059" s="155" t="str">
        <v>2026-06-03 08:55 UTC</v>
      </c>
      <c r="C2059" s="155" t="str">
        <v>2026-06-03 01:55 PDT</v>
      </c>
      <c r="D2059" s="155" t="str">
        <v>2026-06-03</v>
      </c>
      <c r="E2059" s="155" t="str">
        <v>June</v>
      </c>
      <c r="F2059" s="154" t="str">
        <v>Accepted</v>
      </c>
      <c r="G2059" s="155" t="str">
        <v>220</v>
      </c>
      <c r="H2059" s="153" t="n">
        <v>220</v>
      </c>
      <c r="I2059" s="155" t="str">
        <v>SW</v>
      </c>
      <c r="J2059" s="153" t="n">
        <v>40</v>
      </c>
      <c r="K2059" s="155" t="str">
        <v>NE</v>
      </c>
      <c r="L2059" s="153" t="n">
        <v>10</v>
      </c>
      <c r="M2059" s="153" t="n">
        <f>IF(F2059="Accepted",L2059*1.150779448,"")</f>
        <v>11.50779448</v>
      </c>
      <c r="N2059" s="163"/>
      <c r="O2059" s="163"/>
      <c r="P2059" s="163" t="str">
        <f>IF(F2059&lt;&gt;"Accepted","",IF(AND(N2059="",O2059=""),"",MAX(N2059,O2059)*1.150779448))</f>
      </c>
      <c r="Q2059" s="175" t="str">
        <v>KEDW 030855Z AUTO 22010KT 10SM CLR 20/03 A2995 RMK AO2 SLP117 T02020030 58004 $</v>
      </c>
    </row>
    <row r="2060" hidden="0">
      <c r="A2060" s="150" t="str">
        <v>2026-06-03 09:00 UTC</v>
      </c>
      <c r="B2060" s="155" t="str">
        <v>2026-06-03 09:55 UTC</v>
      </c>
      <c r="C2060" s="155" t="str">
        <v>2026-06-03 02:55 PDT</v>
      </c>
      <c r="D2060" s="155" t="str">
        <v>2026-06-03</v>
      </c>
      <c r="E2060" s="155" t="str">
        <v>June</v>
      </c>
      <c r="F2060" s="154" t="str">
        <v>Accepted</v>
      </c>
      <c r="G2060" s="155" t="str">
        <v>220</v>
      </c>
      <c r="H2060" s="153" t="n">
        <v>220</v>
      </c>
      <c r="I2060" s="155" t="str">
        <v>SW</v>
      </c>
      <c r="J2060" s="153" t="n">
        <v>40</v>
      </c>
      <c r="K2060" s="155" t="str">
        <v>NE</v>
      </c>
      <c r="L2060" s="153" t="n">
        <v>10</v>
      </c>
      <c r="M2060" s="153" t="n">
        <f>IF(F2060="Accepted",L2060*1.150779448,"")</f>
        <v>11.50779448</v>
      </c>
      <c r="N2060" s="163"/>
      <c r="O2060" s="163"/>
      <c r="P2060" s="163" t="str">
        <f>IF(F2060&lt;&gt;"Accepted","",IF(AND(N2060="",O2060=""),"",MAX(N2060,O2060)*1.150779448))</f>
      </c>
      <c r="Q2060" s="175" t="str">
        <v>KEDW 030955Z AUTO 22010KT 10SM CLR 20/03 A2994 RMK AO2 SLP113 T01950032 $</v>
      </c>
    </row>
    <row r="2061" hidden="0">
      <c r="A2061" s="150" t="str">
        <v>2026-06-03 10:00 UTC</v>
      </c>
      <c r="B2061" s="155" t="str">
        <v>2026-06-03 10:55 UTC</v>
      </c>
      <c r="C2061" s="155" t="str">
        <v>2026-06-03 03:55 PDT</v>
      </c>
      <c r="D2061" s="155" t="str">
        <v>2026-06-03</v>
      </c>
      <c r="E2061" s="155" t="str">
        <v>June</v>
      </c>
      <c r="F2061" s="154" t="str">
        <v>Accepted</v>
      </c>
      <c r="G2061" s="155" t="str">
        <v>220</v>
      </c>
      <c r="H2061" s="153" t="n">
        <v>220</v>
      </c>
      <c r="I2061" s="155" t="str">
        <v>SW</v>
      </c>
      <c r="J2061" s="153" t="n">
        <v>40</v>
      </c>
      <c r="K2061" s="155" t="str">
        <v>NE</v>
      </c>
      <c r="L2061" s="153" t="n">
        <v>10</v>
      </c>
      <c r="M2061" s="153" t="n">
        <f>IF(F2061="Accepted",L2061*1.150779448,"")</f>
        <v>11.50779448</v>
      </c>
      <c r="N2061" s="163"/>
      <c r="O2061" s="163"/>
      <c r="P2061" s="163" t="str">
        <f>IF(F2061&lt;&gt;"Accepted","",IF(AND(N2061="",O2061=""),"",MAX(N2061,O2061)*1.150779448))</f>
      </c>
      <c r="Q2061" s="175" t="str">
        <v>KEDW 031055Z AUTO 22010KT 10SM CLR 19/02 A2994 RMK AO2 SLP113 T01910024 $</v>
      </c>
    </row>
    <row r="2062" hidden="0">
      <c r="A2062" s="150" t="str">
        <v>2026-06-03 11:00 UTC</v>
      </c>
      <c r="B2062" s="155" t="str">
        <v>2026-06-03 11:55 UTC</v>
      </c>
      <c r="C2062" s="155" t="str">
        <v>2026-06-03 04:55 PDT</v>
      </c>
      <c r="D2062" s="155" t="str">
        <v>2026-06-03</v>
      </c>
      <c r="E2062" s="155" t="str">
        <v>June</v>
      </c>
      <c r="F2062" s="154" t="str">
        <v>Accepted</v>
      </c>
      <c r="G2062" s="155" t="str">
        <v>220</v>
      </c>
      <c r="H2062" s="153" t="n">
        <v>220</v>
      </c>
      <c r="I2062" s="155" t="str">
        <v>SW</v>
      </c>
      <c r="J2062" s="153" t="n">
        <v>40</v>
      </c>
      <c r="K2062" s="155" t="str">
        <v>NE</v>
      </c>
      <c r="L2062" s="153" t="n">
        <v>8</v>
      </c>
      <c r="M2062" s="153" t="n">
        <f>IF(F2062="Accepted",L2062*1.150779448,"")</f>
        <v>9.206235584</v>
      </c>
      <c r="N2062" s="163"/>
      <c r="O2062" s="163"/>
      <c r="P2062" s="163" t="str">
        <f>IF(F2062&lt;&gt;"Accepted","",IF(AND(N2062="",O2062=""),"",MAX(N2062,O2062)*1.150779448))</f>
      </c>
      <c r="Q2062" s="175" t="str">
        <v>KEDW 031155Z AUTO 22008KT 10SM CLR 18/02 A2994 RMK AO2 SLP113 T01780021 10218 20178 55003 $</v>
      </c>
    </row>
    <row r="2063" hidden="0">
      <c r="A2063" s="150" t="str">
        <v>2026-06-03 12:00 UTC</v>
      </c>
      <c r="B2063" s="155" t="str">
        <v>2026-06-03 12:55 UTC</v>
      </c>
      <c r="C2063" s="155" t="str">
        <v>2026-06-03 05:55 PDT</v>
      </c>
      <c r="D2063" s="155" t="str">
        <v>2026-06-03</v>
      </c>
      <c r="E2063" s="155" t="str">
        <v>June</v>
      </c>
      <c r="F2063" s="154" t="str">
        <v>Accepted</v>
      </c>
      <c r="G2063" s="155" t="str">
        <v>230</v>
      </c>
      <c r="H2063" s="153" t="n">
        <v>230</v>
      </c>
      <c r="I2063" s="155" t="str">
        <v>SW</v>
      </c>
      <c r="J2063" s="153" t="n">
        <v>50</v>
      </c>
      <c r="K2063" s="155" t="str">
        <v>NE</v>
      </c>
      <c r="L2063" s="153" t="n">
        <v>9</v>
      </c>
      <c r="M2063" s="153" t="n">
        <f>IF(F2063="Accepted",L2063*1.150779448,"")</f>
        <v>10.357015032</v>
      </c>
      <c r="N2063" s="163"/>
      <c r="O2063" s="163"/>
      <c r="P2063" s="163" t="str">
        <f>IF(F2063&lt;&gt;"Accepted","",IF(AND(N2063="",O2063=""),"",MAX(N2063,O2063)*1.150779448))</f>
      </c>
      <c r="Q2063" s="175" t="str">
        <v>KEDW 031255Z 23009KT 70SM FEW300 16/02 A2995 RMK AO2A SLP119 T01630023 $</v>
      </c>
    </row>
    <row r="2064" hidden="0">
      <c r="A2064" s="150" t="str">
        <v>2026-06-03 13:00 UTC</v>
      </c>
      <c r="B2064" s="155" t="str">
        <v>2026-06-03 13:55 UTC</v>
      </c>
      <c r="C2064" s="155" t="str">
        <v>2026-06-03 06:55 PDT</v>
      </c>
      <c r="D2064" s="155" t="str">
        <v>2026-06-03</v>
      </c>
      <c r="E2064" s="155" t="str">
        <v>June</v>
      </c>
      <c r="F2064" s="154" t="str">
        <v>Accepted</v>
      </c>
      <c r="G2064" s="155" t="str">
        <v>230</v>
      </c>
      <c r="H2064" s="153" t="n">
        <v>230</v>
      </c>
      <c r="I2064" s="155" t="str">
        <v>SW</v>
      </c>
      <c r="J2064" s="153" t="n">
        <v>50</v>
      </c>
      <c r="K2064" s="155" t="str">
        <v>NE</v>
      </c>
      <c r="L2064" s="153" t="n">
        <v>6</v>
      </c>
      <c r="M2064" s="153" t="n">
        <f>IF(F2064="Accepted",L2064*1.150779448,"")</f>
        <v>6.904676688</v>
      </c>
      <c r="N2064" s="163"/>
      <c r="O2064" s="163"/>
      <c r="P2064" s="163" t="str">
        <f>IF(F2064&lt;&gt;"Accepted","",IF(AND(N2064="",O2064=""),"",MAX(N2064,O2064)*1.150779448))</f>
      </c>
      <c r="Q2064" s="175" t="str">
        <v>KEDW 031355Z 23006KT 70SM SCT300 20/03 A2997 RMK AO2A SLP125 T01950028</v>
      </c>
    </row>
    <row r="2065" hidden="0">
      <c r="A2065" s="150" t="str">
        <v>2026-06-03 14:00 UTC</v>
      </c>
      <c r="B2065" s="155" t="str">
        <v>2026-06-03 14:55 UTC</v>
      </c>
      <c r="C2065" s="155" t="str">
        <v>2026-06-03 07:55 PDT</v>
      </c>
      <c r="D2065" s="155" t="str">
        <v>2026-06-03</v>
      </c>
      <c r="E2065" s="155" t="str">
        <v>June</v>
      </c>
      <c r="F2065" s="154" t="str">
        <v>Accepted</v>
      </c>
      <c r="G2065" s="155" t="str">
        <v>210</v>
      </c>
      <c r="H2065" s="153" t="n">
        <v>210</v>
      </c>
      <c r="I2065" s="155" t="str">
        <v>SW</v>
      </c>
      <c r="J2065" s="153" t="n">
        <v>30</v>
      </c>
      <c r="K2065" s="155" t="str">
        <v>NE</v>
      </c>
      <c r="L2065" s="153" t="n">
        <v>8</v>
      </c>
      <c r="M2065" s="153" t="n">
        <f>IF(F2065="Accepted",L2065*1.150779448,"")</f>
        <v>9.206235584</v>
      </c>
      <c r="N2065" s="163"/>
      <c r="O2065" s="163"/>
      <c r="P2065" s="163" t="str">
        <f>IF(F2065&lt;&gt;"Accepted","",IF(AND(N2065="",O2065=""),"",MAX(N2065,O2065)*1.150779448))</f>
      </c>
      <c r="Q2065" s="175" t="str">
        <v>KEDW 031455Z 21008KT 70SM SCT300 23/03 A2998 RMK AO2A SLP128 T02330032 52013</v>
      </c>
    </row>
    <row r="2066" hidden="0">
      <c r="A2066" s="150" t="str">
        <v>2026-06-03 15:00 UTC</v>
      </c>
      <c r="B2066" s="155" t="str">
        <v>2026-06-03 15:55 UTC</v>
      </c>
      <c r="C2066" s="155" t="str">
        <v>2026-06-03 08:55 PDT</v>
      </c>
      <c r="D2066" s="155" t="str">
        <v>2026-06-03</v>
      </c>
      <c r="E2066" s="155" t="str">
        <v>June</v>
      </c>
      <c r="F2066" s="154" t="str">
        <v>Accepted</v>
      </c>
      <c r="G2066" s="155" t="str">
        <v>210</v>
      </c>
      <c r="H2066" s="153" t="n">
        <v>210</v>
      </c>
      <c r="I2066" s="155" t="str">
        <v>SW</v>
      </c>
      <c r="J2066" s="153" t="n">
        <v>30</v>
      </c>
      <c r="K2066" s="155" t="str">
        <v>NE</v>
      </c>
      <c r="L2066" s="153" t="n">
        <v>5</v>
      </c>
      <c r="M2066" s="153" t="n">
        <f>IF(F2066="Accepted",L2066*1.150779448,"")</f>
        <v>5.75389724</v>
      </c>
      <c r="N2066" s="163"/>
      <c r="O2066" s="163"/>
      <c r="P2066" s="163" t="str">
        <f>IF(F2066&lt;&gt;"Accepted","",IF(AND(N2066="",O2066=""),"",MAX(N2066,O2066)*1.150779448))</f>
      </c>
      <c r="Q2066" s="175" t="str">
        <v>KEDW 031555Z 21005KT 70SM SCT300 27/03 A2998 RMK AO2A SLP127 T02690034</v>
      </c>
    </row>
    <row r="2067" hidden="0">
      <c r="A2067" s="150" t="str">
        <v>2026-06-03 16:00 UTC</v>
      </c>
      <c r="B2067" s="155" t="str">
        <v>2026-06-03 16:55 UTC</v>
      </c>
      <c r="C2067" s="155" t="str">
        <v>2026-06-03 09:55 PDT</v>
      </c>
      <c r="D2067" s="155" t="str">
        <v>2026-06-03</v>
      </c>
      <c r="E2067" s="155" t="str">
        <v>June</v>
      </c>
      <c r="F2067" s="154" t="str">
        <v>Accepted</v>
      </c>
      <c r="G2067" s="155" t="str">
        <v>000</v>
      </c>
      <c r="H2067" s="153" t="n">
        <v>0</v>
      </c>
      <c r="I2067" s="155" t="str">
        <v>Calm</v>
      </c>
      <c r="J2067" s="153" t="n">
        <v>180</v>
      </c>
      <c r="K2067" s="155" t="str">
        <v>Calm</v>
      </c>
      <c r="L2067" s="153" t="n">
        <v>0</v>
      </c>
      <c r="M2067" s="153" t="n">
        <f>IF(F2067="Accepted",L2067*1.150779448,"")</f>
        <v>0</v>
      </c>
      <c r="N2067" s="163"/>
      <c r="O2067" s="163"/>
      <c r="P2067" s="163" t="str">
        <f>IF(F2067&lt;&gt;"Accepted","",IF(AND(N2067="",O2067=""),"",MAX(N2067,O2067)*1.150779448))</f>
      </c>
      <c r="Q2067" s="175" t="str">
        <v>KEDW 031655Z 00000KT 70SM SCT300 29/02 A2998 RMK AO2A SLP127 T02920016</v>
      </c>
    </row>
    <row r="2068" hidden="0">
      <c r="A2068" s="150" t="str">
        <v>2026-06-03 17:00 UTC</v>
      </c>
      <c r="B2068" s="155" t="str">
        <v>2026-06-03 17:55 UTC</v>
      </c>
      <c r="C2068" s="155" t="str">
        <v>2026-06-03 10:55 PDT</v>
      </c>
      <c r="D2068" s="155" t="str">
        <v>2026-06-03</v>
      </c>
      <c r="E2068" s="155" t="str">
        <v>June</v>
      </c>
      <c r="F2068" s="154" t="str">
        <v>Accepted</v>
      </c>
      <c r="G2068" s="155" t="str">
        <v>000</v>
      </c>
      <c r="H2068" s="153" t="n">
        <v>0</v>
      </c>
      <c r="I2068" s="155" t="str">
        <v>Calm</v>
      </c>
      <c r="J2068" s="153" t="n">
        <v>180</v>
      </c>
      <c r="K2068" s="155" t="str">
        <v>Calm</v>
      </c>
      <c r="L2068" s="153" t="n">
        <v>0</v>
      </c>
      <c r="M2068" s="153" t="n">
        <f>IF(F2068="Accepted",L2068*1.150779448,"")</f>
        <v>0</v>
      </c>
      <c r="N2068" s="163"/>
      <c r="O2068" s="163"/>
      <c r="P2068" s="163" t="str">
        <f>IF(F2068&lt;&gt;"Accepted","",IF(AND(N2068="",O2068=""),"",MAX(N2068,O2068)*1.150779448))</f>
      </c>
      <c r="Q2068" s="175" t="str">
        <v>KEDW 031755Z 00000KT 60SM SCT300 32/M00 A2997 RMK AO2A SLP124 T03161002 10320 20161 58004</v>
      </c>
    </row>
    <row r="2069" hidden="0">
      <c r="A2069" s="150" t="str">
        <v>2026-06-03 18:00 UTC</v>
      </c>
      <c r="B2069" s="155" t="str">
        <v>2026-06-03 18:55 UTC</v>
      </c>
      <c r="C2069" s="155" t="str">
        <v>2026-06-03 11:55 PDT</v>
      </c>
      <c r="D2069" s="155" t="str">
        <v>2026-06-03</v>
      </c>
      <c r="E2069" s="155" t="str">
        <v>June</v>
      </c>
      <c r="F2069" s="154" t="str">
        <v>Accepted</v>
      </c>
      <c r="G2069" s="155" t="str">
        <v>000</v>
      </c>
      <c r="H2069" s="153" t="n">
        <v>0</v>
      </c>
      <c r="I2069" s="155" t="str">
        <v>Calm</v>
      </c>
      <c r="J2069" s="153" t="n">
        <v>180</v>
      </c>
      <c r="K2069" s="155" t="str">
        <v>Calm</v>
      </c>
      <c r="L2069" s="153" t="n">
        <v>0</v>
      </c>
      <c r="M2069" s="153" t="n">
        <f>IF(F2069="Accepted",L2069*1.150779448,"")</f>
        <v>0</v>
      </c>
      <c r="N2069" s="163"/>
      <c r="O2069" s="163"/>
      <c r="P2069" s="163" t="str">
        <f>IF(F2069&lt;&gt;"Accepted","",IF(AND(N2069="",O2069=""),"",MAX(N2069,O2069)*1.150779448))</f>
      </c>
      <c r="Q2069" s="175" t="str">
        <v>KEDW 031855Z 00000KT 60SM SCT300 34/M01 A2995 RMK AO2A SLP116 T03351010</v>
      </c>
    </row>
    <row r="2070" hidden="0">
      <c r="A2070" s="150" t="str">
        <v>2026-06-03 19:00 UTC</v>
      </c>
      <c r="B2070" s="155" t="str">
        <v>2026-06-03 19:55 UTC</v>
      </c>
      <c r="C2070" s="155" t="str">
        <v>2026-06-03 12:55 PDT</v>
      </c>
      <c r="D2070" s="155" t="str">
        <v>2026-06-03</v>
      </c>
      <c r="E2070" s="155" t="str">
        <v>June</v>
      </c>
      <c r="F2070" s="154" t="str">
        <v>Accepted</v>
      </c>
      <c r="G2070" s="155" t="str">
        <v>160</v>
      </c>
      <c r="H2070" s="153" t="n">
        <v>160</v>
      </c>
      <c r="I2070" s="155" t="str">
        <v>S</v>
      </c>
      <c r="J2070" s="153" t="n">
        <v>340</v>
      </c>
      <c r="K2070" s="155" t="str">
        <v>N</v>
      </c>
      <c r="L2070" s="153" t="n">
        <v>3</v>
      </c>
      <c r="M2070" s="153" t="n">
        <f>IF(F2070="Accepted",L2070*1.150779448,"")</f>
        <v>3.452338344</v>
      </c>
      <c r="N2070" s="163"/>
      <c r="O2070" s="163"/>
      <c r="P2070" s="163" t="str">
        <f>IF(F2070&lt;&gt;"Accepted","",IF(AND(N2070="",O2070=""),"",MAX(N2070,O2070)*1.150779448))</f>
      </c>
      <c r="Q2070" s="175" t="str">
        <v>KEDW 031955Z 16003KT 60SM FEW300 36/M05 A2993 RMK AO2A SLP108 T03561055</v>
      </c>
    </row>
    <row r="2071" hidden="0">
      <c r="A2071" s="150" t="str">
        <v>2026-06-03 20:00 UTC</v>
      </c>
      <c r="B2071" s="155" t="str">
        <v>2026-06-03 20:55 UTC</v>
      </c>
      <c r="C2071" s="155" t="str">
        <v>2026-06-03 13:55 PDT</v>
      </c>
      <c r="D2071" s="155" t="str">
        <v>2026-06-03</v>
      </c>
      <c r="E2071" s="155" t="str">
        <v>June</v>
      </c>
      <c r="F2071" s="154" t="str">
        <v>Accepted</v>
      </c>
      <c r="G2071" s="155" t="str">
        <v>000</v>
      </c>
      <c r="H2071" s="153" t="n">
        <v>0</v>
      </c>
      <c r="I2071" s="155" t="str">
        <v>Calm</v>
      </c>
      <c r="J2071" s="153" t="n">
        <v>180</v>
      </c>
      <c r="K2071" s="155" t="str">
        <v>Calm</v>
      </c>
      <c r="L2071" s="153" t="n">
        <v>0</v>
      </c>
      <c r="M2071" s="153" t="n">
        <f>IF(F2071="Accepted",L2071*1.150779448,"")</f>
        <v>0</v>
      </c>
      <c r="N2071" s="163"/>
      <c r="O2071" s="163"/>
      <c r="P2071" s="163" t="str">
        <f>IF(F2071&lt;&gt;"Accepted","",IF(AND(N2071="",O2071=""),"",MAX(N2071,O2071)*1.150779448))</f>
      </c>
      <c r="Q2071" s="175" t="str">
        <v>KEDW 032055Z 00000KT 60SM FEW300 37/M09 A2992 RMK AO2A SLP104 T03651092 57016</v>
      </c>
    </row>
    <row r="2072" hidden="0">
      <c r="A2072" s="150" t="str">
        <v>2026-06-03 21:00 UTC</v>
      </c>
      <c r="B2072" s="155" t="str">
        <v>2026-06-03 21:55 UTC</v>
      </c>
      <c r="C2072" s="155" t="str">
        <v>2026-06-03 14:55 PDT</v>
      </c>
      <c r="D2072" s="155" t="str">
        <v>2026-06-03</v>
      </c>
      <c r="E2072" s="155" t="str">
        <v>June</v>
      </c>
      <c r="F2072" s="154" t="str">
        <v>Accepted</v>
      </c>
      <c r="G2072" s="155" t="str">
        <v>180</v>
      </c>
      <c r="H2072" s="153" t="n">
        <v>180</v>
      </c>
      <c r="I2072" s="155" t="str">
        <v>S</v>
      </c>
      <c r="J2072" s="153" t="n">
        <v>0</v>
      </c>
      <c r="K2072" s="155" t="str">
        <v>N</v>
      </c>
      <c r="L2072" s="153" t="n">
        <v>8</v>
      </c>
      <c r="M2072" s="153" t="n">
        <f>IF(F2072="Accepted",L2072*1.150779448,"")</f>
        <v>9.206235584</v>
      </c>
      <c r="N2072" s="163"/>
      <c r="O2072" s="163"/>
      <c r="P2072" s="163" t="str">
        <f>IF(F2072&lt;&gt;"Accepted","",IF(AND(N2072="",O2072=""),"",MAX(N2072,O2072)*1.150779448))</f>
      </c>
      <c r="Q2072" s="175" t="str">
        <v>KEDW 032155Z 18008KT 60SM FEW300 37/M12 A2989 RMK AO2A SLP095 T03651121</v>
      </c>
    </row>
    <row r="2073" hidden="0">
      <c r="A2073" s="150" t="str">
        <v>2026-06-03 22:00 UTC</v>
      </c>
      <c r="B2073" s="155" t="str">
        <v>2026-06-03 22:55 UTC</v>
      </c>
      <c r="C2073" s="155" t="str">
        <v>2026-06-03 15:55 PDT</v>
      </c>
      <c r="D2073" s="155" t="str">
        <v>2026-06-03</v>
      </c>
      <c r="E2073" s="155" t="str">
        <v>June</v>
      </c>
      <c r="F2073" s="154" t="str">
        <v>Accepted</v>
      </c>
      <c r="G2073" s="155" t="str">
        <v>220</v>
      </c>
      <c r="H2073" s="153" t="n">
        <v>220</v>
      </c>
      <c r="I2073" s="155" t="str">
        <v>SW</v>
      </c>
      <c r="J2073" s="153" t="n">
        <v>40</v>
      </c>
      <c r="K2073" s="155" t="str">
        <v>NE</v>
      </c>
      <c r="L2073" s="153" t="n">
        <v>9</v>
      </c>
      <c r="M2073" s="153" t="n">
        <f>IF(F2073="Accepted",L2073*1.150779448,"")</f>
        <v>10.357015032</v>
      </c>
      <c r="N2073" s="163"/>
      <c r="O2073" s="163"/>
      <c r="P2073" s="163" t="str">
        <f>IF(F2073&lt;&gt;"Accepted","",IF(AND(N2073="",O2073=""),"",MAX(N2073,O2073)*1.150779448))</f>
      </c>
      <c r="Q2073" s="175" t="str">
        <v>KEDW 032255Z 22009KT 60SM FEW300 37/M09 A2986 RMK AO2A SLP085 T03701089</v>
      </c>
    </row>
    <row r="2074" hidden="0">
      <c r="A2074" s="150" t="str">
        <v>2026-06-03 23:00 UTC</v>
      </c>
      <c r="B2074" s="155" t="str">
        <v>2026-06-03 23:55 UTC</v>
      </c>
      <c r="C2074" s="155" t="str">
        <v>2026-06-03 16:55 PDT</v>
      </c>
      <c r="D2074" s="155" t="str">
        <v>2026-06-03</v>
      </c>
      <c r="E2074" s="155" t="str">
        <v>June</v>
      </c>
      <c r="F2074" s="154" t="str">
        <v>Accepted</v>
      </c>
      <c r="G2074" s="155" t="str">
        <v>240</v>
      </c>
      <c r="H2074" s="153" t="n">
        <v>240</v>
      </c>
      <c r="I2074" s="155" t="str">
        <v>SW</v>
      </c>
      <c r="J2074" s="153" t="n">
        <v>60</v>
      </c>
      <c r="K2074" s="155" t="str">
        <v>NE</v>
      </c>
      <c r="L2074" s="153" t="n">
        <v>17</v>
      </c>
      <c r="M2074" s="153" t="n">
        <f>IF(F2074="Accepted",L2074*1.150779448,"")</f>
        <v>19.563250616</v>
      </c>
      <c r="N2074" s="153" t="n">
        <v>23</v>
      </c>
      <c r="O2074" s="153" t="n">
        <v>30</v>
      </c>
      <c r="P2074" s="153" t="n">
        <f>IF(F2074&lt;&gt;"Accepted","",IF(AND(N2074="",O2074=""),"",MAX(N2074,O2074)*1.150779448))</f>
        <v>34.523383439999996</v>
      </c>
      <c r="Q2074" s="175" t="str">
        <v>KEDW 032355Z 24017G23KT 50SM FEW300 37/M06 A2984 RMK AO2A PK WND 24030/52 SLP079 T03711065 10378 20314 57022</v>
      </c>
    </row>
    <row r="2075" hidden="0">
      <c r="A2075" s="150" t="str">
        <v>2026-06-04 00:00 UTC</v>
      </c>
      <c r="B2075" s="155" t="str">
        <v>2026-06-04 00:55 UTC</v>
      </c>
      <c r="C2075" s="155" t="str">
        <v>2026-06-03 17:55 PDT</v>
      </c>
      <c r="D2075" s="155" t="str">
        <v>2026-06-03</v>
      </c>
      <c r="E2075" s="155" t="str">
        <v>June</v>
      </c>
      <c r="F2075" s="154" t="str">
        <v>Accepted</v>
      </c>
      <c r="G2075" s="155" t="str">
        <v>280</v>
      </c>
      <c r="H2075" s="153" t="n">
        <v>280</v>
      </c>
      <c r="I2075" s="155" t="str">
        <v>W</v>
      </c>
      <c r="J2075" s="153" t="n">
        <v>100</v>
      </c>
      <c r="K2075" s="155" t="str">
        <v>E</v>
      </c>
      <c r="L2075" s="153" t="n">
        <v>17</v>
      </c>
      <c r="M2075" s="153" t="n">
        <f>IF(F2075="Accepted",L2075*1.150779448,"")</f>
        <v>19.563250616</v>
      </c>
      <c r="N2075" s="153" t="n">
        <v>22</v>
      </c>
      <c r="O2075" s="153" t="n">
        <v>31</v>
      </c>
      <c r="P2075" s="153" t="n">
        <f>IF(F2075&lt;&gt;"Accepted","",IF(AND(N2075="",O2075=""),"",MAX(N2075,O2075)*1.150779448))</f>
        <v>35.674162888</v>
      </c>
      <c r="Q2075" s="175" t="str">
        <v>KEDW 040055Z 28017G22KT 50SM FEW300 35/M02 A2985 RMK AO2A PK WND 28031/40 SLP084 T03521025</v>
      </c>
    </row>
    <row r="2076" hidden="0">
      <c r="A2076" s="150" t="str">
        <v>2026-06-04 01:00 UTC</v>
      </c>
      <c r="B2076" s="155" t="str">
        <v>2026-06-04 01:55 UTC</v>
      </c>
      <c r="C2076" s="155" t="str">
        <v>2026-06-03 18:55 PDT</v>
      </c>
      <c r="D2076" s="155" t="str">
        <v>2026-06-03</v>
      </c>
      <c r="E2076" s="155" t="str">
        <v>June</v>
      </c>
      <c r="F2076" s="154" t="str">
        <v>Accepted</v>
      </c>
      <c r="G2076" s="155" t="str">
        <v>280</v>
      </c>
      <c r="H2076" s="153" t="n">
        <v>280</v>
      </c>
      <c r="I2076" s="155" t="str">
        <v>W</v>
      </c>
      <c r="J2076" s="153" t="n">
        <v>100</v>
      </c>
      <c r="K2076" s="155" t="str">
        <v>E</v>
      </c>
      <c r="L2076" s="153" t="n">
        <v>17</v>
      </c>
      <c r="M2076" s="153" t="n">
        <f>IF(F2076="Accepted",L2076*1.150779448,"")</f>
        <v>19.563250616</v>
      </c>
      <c r="N2076" s="153" t="n">
        <v>21</v>
      </c>
      <c r="O2076" s="153" t="n">
        <v>26</v>
      </c>
      <c r="P2076" s="153" t="n">
        <f>IF(F2076&lt;&gt;"Accepted","",IF(AND(N2076="",O2076=""),"",MAX(N2076,O2076)*1.150779448))</f>
        <v>29.920265648</v>
      </c>
      <c r="Q2076" s="175" t="str">
        <v>KEDW 040155Z 28017G21KT 50SM CLR 33/01 A2987 RMK AO2A PK WND 30026/14 SLP091 T03250005</v>
      </c>
    </row>
    <row r="2077" hidden="0">
      <c r="A2077" s="150" t="str">
        <v>2026-06-04 02:00 UTC</v>
      </c>
      <c r="B2077" s="155" t="str">
        <v>2026-06-04 02:55 UTC</v>
      </c>
      <c r="C2077" s="155" t="str">
        <v>2026-06-03 19:55 PDT</v>
      </c>
      <c r="D2077" s="155" t="str">
        <v>2026-06-03</v>
      </c>
      <c r="E2077" s="155" t="str">
        <v>June</v>
      </c>
      <c r="F2077" s="154" t="str">
        <v>Accepted</v>
      </c>
      <c r="G2077" s="155" t="str">
        <v>270</v>
      </c>
      <c r="H2077" s="153" t="n">
        <v>270</v>
      </c>
      <c r="I2077" s="155" t="str">
        <v>W</v>
      </c>
      <c r="J2077" s="153" t="n">
        <v>90</v>
      </c>
      <c r="K2077" s="155" t="str">
        <v>E</v>
      </c>
      <c r="L2077" s="153" t="n">
        <v>18</v>
      </c>
      <c r="M2077" s="153" t="n">
        <f>IF(F2077="Accepted",L2077*1.150779448,"")</f>
        <v>20.714030064</v>
      </c>
      <c r="N2077" s="163"/>
      <c r="O2077" s="163"/>
      <c r="P2077" s="163" t="str">
        <f>IF(F2077&lt;&gt;"Accepted","",IF(AND(N2077="",O2077=""),"",MAX(N2077,O2077)*1.150779448))</f>
      </c>
      <c r="Q2077" s="175" t="str">
        <v>KEDW 040255Z 27018KT 50SM CLR 30/03 A2988 RMK AO2A SLP093 T02980029 53009</v>
      </c>
    </row>
    <row r="2078" hidden="0">
      <c r="A2078" s="150" t="str">
        <v>2026-06-04 03:00 UTC</v>
      </c>
      <c r="B2078" s="155" t="str">
        <v>2026-06-04 03:55 UTC</v>
      </c>
      <c r="C2078" s="155" t="str">
        <v>2026-06-03 20:55 PDT</v>
      </c>
      <c r="D2078" s="155" t="str">
        <v>2026-06-03</v>
      </c>
      <c r="E2078" s="155" t="str">
        <v>June</v>
      </c>
      <c r="F2078" s="154" t="str">
        <v>Accepted</v>
      </c>
      <c r="G2078" s="155" t="str">
        <v>260</v>
      </c>
      <c r="H2078" s="153" t="n">
        <v>260</v>
      </c>
      <c r="I2078" s="155" t="str">
        <v>W</v>
      </c>
      <c r="J2078" s="153" t="n">
        <v>80</v>
      </c>
      <c r="K2078" s="155" t="str">
        <v>E</v>
      </c>
      <c r="L2078" s="153" t="n">
        <v>17</v>
      </c>
      <c r="M2078" s="153" t="n">
        <f>IF(F2078="Accepted",L2078*1.150779448,"")</f>
        <v>19.563250616</v>
      </c>
      <c r="N2078" s="153" t="n">
        <v>22</v>
      </c>
      <c r="O2078" s="163"/>
      <c r="P2078" s="153" t="n">
        <f>IF(F2078&lt;&gt;"Accepted","",IF(AND(N2078="",O2078=""),"",MAX(N2078,O2078)*1.150779448))</f>
        <v>25.317147856</v>
      </c>
      <c r="Q2078" s="175" t="str">
        <v>KEDW 040355Z 26017G22KT 40SM CLR 28/03 A2989 RMK AO2A SLP095 T02820031</v>
      </c>
    </row>
    <row r="2079" hidden="0">
      <c r="A2079" s="150" t="str">
        <v>2026-06-04 04:00 UTC</v>
      </c>
      <c r="B2079" s="155" t="str">
        <v>2026-06-04 04:55 UTC</v>
      </c>
      <c r="C2079" s="155" t="str">
        <v>2026-06-03 21:55 PDT</v>
      </c>
      <c r="D2079" s="155" t="str">
        <v>2026-06-03</v>
      </c>
      <c r="E2079" s="155" t="str">
        <v>June</v>
      </c>
      <c r="F2079" s="154" t="str">
        <v>Accepted</v>
      </c>
      <c r="G2079" s="155" t="str">
        <v>250</v>
      </c>
      <c r="H2079" s="153" t="n">
        <v>250</v>
      </c>
      <c r="I2079" s="155" t="str">
        <v>W</v>
      </c>
      <c r="J2079" s="153" t="n">
        <v>70</v>
      </c>
      <c r="K2079" s="155" t="str">
        <v>E</v>
      </c>
      <c r="L2079" s="153" t="n">
        <v>14</v>
      </c>
      <c r="M2079" s="153" t="n">
        <f>IF(F2079="Accepted",L2079*1.150779448,"")</f>
        <v>16.110912272</v>
      </c>
      <c r="N2079" s="163"/>
      <c r="O2079" s="163"/>
      <c r="P2079" s="163" t="str">
        <f>IF(F2079&lt;&gt;"Accepted","",IF(AND(N2079="",O2079=""),"",MAX(N2079,O2079)*1.150779448))</f>
      </c>
      <c r="Q2079" s="175" t="str">
        <v>KEDW 040455Z 25014KT 40SM CLR 27/03 A2991 RMK AO2A SLP102 T02680033</v>
      </c>
    </row>
    <row r="2080" hidden="0">
      <c r="A2080" s="150" t="str">
        <v>2026-06-04 05:00 UTC</v>
      </c>
      <c r="B2080" s="155" t="str">
        <v>2026-06-04 05:55 UTC</v>
      </c>
      <c r="C2080" s="155" t="str">
        <v>2026-06-03 22:55 PDT</v>
      </c>
      <c r="D2080" s="155" t="str">
        <v>2026-06-03</v>
      </c>
      <c r="E2080" s="155" t="str">
        <v>June</v>
      </c>
      <c r="F2080" s="154" t="str">
        <v>Accepted</v>
      </c>
      <c r="G2080" s="155" t="str">
        <v>190</v>
      </c>
      <c r="H2080" s="153" t="n">
        <v>190</v>
      </c>
      <c r="I2080" s="155" t="str">
        <v>S</v>
      </c>
      <c r="J2080" s="153" t="n">
        <v>10</v>
      </c>
      <c r="K2080" s="155" t="str">
        <v>N</v>
      </c>
      <c r="L2080" s="153" t="n">
        <v>7</v>
      </c>
      <c r="M2080" s="153" t="n">
        <f>IF(F2080="Accepted",L2080*1.150779448,"")</f>
        <v>8.055456136</v>
      </c>
      <c r="N2080" s="163"/>
      <c r="O2080" s="163"/>
      <c r="P2080" s="163" t="str">
        <f>IF(F2080&lt;&gt;"Accepted","",IF(AND(N2080="",O2080=""),"",MAX(N2080,O2080)*1.150779448))</f>
      </c>
      <c r="Q2080" s="175" t="str">
        <v>KEDW 040555Z 19007KT 40SM CLR 24/02 A2991 RMK AO2A SLP102 T02360018 10372 20236 52010</v>
      </c>
    </row>
    <row r="2081" hidden="0">
      <c r="A2081" s="150" t="str">
        <v>2026-06-04 06:00 UTC</v>
      </c>
      <c r="B2081" s="155" t="str">
        <v>2026-06-04 06:55 UTC</v>
      </c>
      <c r="C2081" s="155" t="str">
        <v>2026-06-03 23:55 PDT</v>
      </c>
      <c r="D2081" s="155" t="str">
        <v>2026-06-03</v>
      </c>
      <c r="E2081" s="155" t="str">
        <v>June</v>
      </c>
      <c r="F2081" s="154" t="str">
        <v>Accepted</v>
      </c>
      <c r="G2081" s="155" t="str">
        <v>200</v>
      </c>
      <c r="H2081" s="153" t="n">
        <v>200</v>
      </c>
      <c r="I2081" s="155" t="str">
        <v>S</v>
      </c>
      <c r="J2081" s="153" t="n">
        <v>20</v>
      </c>
      <c r="K2081" s="155" t="str">
        <v>N</v>
      </c>
      <c r="L2081" s="153" t="n">
        <v>11</v>
      </c>
      <c r="M2081" s="153" t="n">
        <f>IF(F2081="Accepted",L2081*1.150779448,"")</f>
        <v>12.658573928</v>
      </c>
      <c r="N2081" s="163"/>
      <c r="O2081" s="163"/>
      <c r="P2081" s="163" t="str">
        <f>IF(F2081&lt;&gt;"Accepted","",IF(AND(N2081="",O2081=""),"",MAX(N2081,O2081)*1.150779448))</f>
      </c>
      <c r="Q2081" s="175" t="str">
        <v>KEDW 040655Z AUTO 20011KT 10SM CLR 23/01 A2990 RMK AO2 SLP099 T02300013 $</v>
      </c>
    </row>
    <row r="2082" hidden="0">
      <c r="A2082" s="150" t="str">
        <v>2026-06-04 07:00 UTC</v>
      </c>
      <c r="B2082" s="155" t="str">
        <v>2026-06-04 07:55 UTC</v>
      </c>
      <c r="C2082" s="155" t="str">
        <v>2026-06-04 00:55 PDT</v>
      </c>
      <c r="D2082" s="155" t="str">
        <v>2026-06-04</v>
      </c>
      <c r="E2082" s="155" t="str">
        <v>June</v>
      </c>
      <c r="F2082" s="154" t="str">
        <v>Accepted</v>
      </c>
      <c r="G2082" s="155" t="str">
        <v>210</v>
      </c>
      <c r="H2082" s="153" t="n">
        <v>210</v>
      </c>
      <c r="I2082" s="155" t="str">
        <v>SW</v>
      </c>
      <c r="J2082" s="153" t="n">
        <v>30</v>
      </c>
      <c r="K2082" s="155" t="str">
        <v>NE</v>
      </c>
      <c r="L2082" s="153" t="n">
        <v>11</v>
      </c>
      <c r="M2082" s="153" t="n">
        <f>IF(F2082="Accepted",L2082*1.150779448,"")</f>
        <v>12.658573928</v>
      </c>
      <c r="N2082" s="163"/>
      <c r="O2082" s="163"/>
      <c r="P2082" s="163" t="str">
        <f>IF(F2082&lt;&gt;"Accepted","",IF(AND(N2082="",O2082=""),"",MAX(N2082,O2082)*1.150779448))</f>
      </c>
      <c r="Q2082" s="175" t="str">
        <v>KEDW 040755Z AUTO 21011KT 10SM CLR 23/02 A2989 RMK AO2 SLP094 T02260016 403780161 $</v>
      </c>
    </row>
    <row r="2083" hidden="0">
      <c r="A2083" s="150" t="str">
        <v>2026-06-04 08:00 UTC</v>
      </c>
      <c r="B2083" s="155" t="str">
        <v>2026-06-04 08:55 UTC</v>
      </c>
      <c r="C2083" s="155" t="str">
        <v>2026-06-04 01:55 PDT</v>
      </c>
      <c r="D2083" s="155" t="str">
        <v>2026-06-04</v>
      </c>
      <c r="E2083" s="155" t="str">
        <v>June</v>
      </c>
      <c r="F2083" s="154" t="str">
        <v>Accepted</v>
      </c>
      <c r="G2083" s="155" t="str">
        <v>210</v>
      </c>
      <c r="H2083" s="153" t="n">
        <v>210</v>
      </c>
      <c r="I2083" s="155" t="str">
        <v>SW</v>
      </c>
      <c r="J2083" s="153" t="n">
        <v>30</v>
      </c>
      <c r="K2083" s="155" t="str">
        <v>NE</v>
      </c>
      <c r="L2083" s="153" t="n">
        <v>10</v>
      </c>
      <c r="M2083" s="153" t="n">
        <f>IF(F2083="Accepted",L2083*1.150779448,"")</f>
        <v>11.50779448</v>
      </c>
      <c r="N2083" s="163"/>
      <c r="O2083" s="163"/>
      <c r="P2083" s="163" t="str">
        <f>IF(F2083&lt;&gt;"Accepted","",IF(AND(N2083="",O2083=""),"",MAX(N2083,O2083)*1.150779448))</f>
      </c>
      <c r="Q2083" s="175" t="str">
        <v>KEDW 040855Z AUTO 21010KT 10SM CLR 22/01 A2988 RMK AO2 SLP091 T02230007 57010 $</v>
      </c>
    </row>
    <row r="2084" hidden="0">
      <c r="A2084" s="150" t="str">
        <v>2026-06-04 09:00 UTC</v>
      </c>
      <c r="B2084" s="155" t="str">
        <v>2026-06-04 09:55 UTC</v>
      </c>
      <c r="C2084" s="155" t="str">
        <v>2026-06-04 02:55 PDT</v>
      </c>
      <c r="D2084" s="155" t="str">
        <v>2026-06-04</v>
      </c>
      <c r="E2084" s="155" t="str">
        <v>June</v>
      </c>
      <c r="F2084" s="154" t="str">
        <v>Accepted</v>
      </c>
      <c r="G2084" s="155" t="str">
        <v>220</v>
      </c>
      <c r="H2084" s="153" t="n">
        <v>220</v>
      </c>
      <c r="I2084" s="155" t="str">
        <v>SW</v>
      </c>
      <c r="J2084" s="153" t="n">
        <v>40</v>
      </c>
      <c r="K2084" s="155" t="str">
        <v>NE</v>
      </c>
      <c r="L2084" s="153" t="n">
        <v>10</v>
      </c>
      <c r="M2084" s="153" t="n">
        <f>IF(F2084="Accepted",L2084*1.150779448,"")</f>
        <v>11.50779448</v>
      </c>
      <c r="N2084" s="163"/>
      <c r="O2084" s="163"/>
      <c r="P2084" s="163" t="str">
        <f>IF(F2084&lt;&gt;"Accepted","",IF(AND(N2084="",O2084=""),"",MAX(N2084,O2084)*1.150779448))</f>
      </c>
      <c r="Q2084" s="175" t="str">
        <v>KEDW 040955Z AUTO 22010KT 10SM CLR 21/00 A2987 RMK AO2 SLP087 T02060004 $</v>
      </c>
    </row>
    <row r="2085" hidden="0">
      <c r="A2085" s="150" t="str">
        <v>2026-06-04 10:00 UTC</v>
      </c>
      <c r="B2085" s="155" t="str">
        <v>2026-06-04 10:55 UTC</v>
      </c>
      <c r="C2085" s="155" t="str">
        <v>2026-06-04 03:55 PDT</v>
      </c>
      <c r="D2085" s="155" t="str">
        <v>2026-06-04</v>
      </c>
      <c r="E2085" s="155" t="str">
        <v>June</v>
      </c>
      <c r="F2085" s="154" t="str">
        <v>Accepted</v>
      </c>
      <c r="G2085" s="155" t="str">
        <v>220</v>
      </c>
      <c r="H2085" s="153" t="n">
        <v>220</v>
      </c>
      <c r="I2085" s="155" t="str">
        <v>SW</v>
      </c>
      <c r="J2085" s="153" t="n">
        <v>40</v>
      </c>
      <c r="K2085" s="155" t="str">
        <v>NE</v>
      </c>
      <c r="L2085" s="153" t="n">
        <v>9</v>
      </c>
      <c r="M2085" s="153" t="n">
        <f>IF(F2085="Accepted",L2085*1.150779448,"")</f>
        <v>10.357015032</v>
      </c>
      <c r="N2085" s="163"/>
      <c r="O2085" s="163"/>
      <c r="P2085" s="163" t="str">
        <f>IF(F2085&lt;&gt;"Accepted","",IF(AND(N2085="",O2085=""),"",MAX(N2085,O2085)*1.150779448))</f>
      </c>
      <c r="Q2085" s="175" t="str">
        <v>KEDW 041055Z AUTO 22009KT 10SM CLR 20/00 A2987 RMK AO2 SLP087 T02040002 $</v>
      </c>
    </row>
    <row r="2086" hidden="0">
      <c r="A2086" s="150" t="str">
        <v>2026-06-04 11:00 UTC</v>
      </c>
      <c r="B2086" s="155" t="str">
        <v>2026-06-04 11:55 UTC</v>
      </c>
      <c r="C2086" s="155" t="str">
        <v>2026-06-04 04:55 PDT</v>
      </c>
      <c r="D2086" s="155" t="str">
        <v>2026-06-04</v>
      </c>
      <c r="E2086" s="155" t="str">
        <v>June</v>
      </c>
      <c r="F2086" s="154" t="str">
        <v>Accepted</v>
      </c>
      <c r="G2086" s="155" t="str">
        <v>210</v>
      </c>
      <c r="H2086" s="153" t="n">
        <v>210</v>
      </c>
      <c r="I2086" s="155" t="str">
        <v>SW</v>
      </c>
      <c r="J2086" s="153" t="n">
        <v>30</v>
      </c>
      <c r="K2086" s="155" t="str">
        <v>NE</v>
      </c>
      <c r="L2086" s="153" t="n">
        <v>10</v>
      </c>
      <c r="M2086" s="153" t="n">
        <f>IF(F2086="Accepted",L2086*1.150779448,"")</f>
        <v>11.50779448</v>
      </c>
      <c r="N2086" s="163"/>
      <c r="O2086" s="163"/>
      <c r="P2086" s="163" t="str">
        <f>IF(F2086&lt;&gt;"Accepted","",IF(AND(N2086="",O2086=""),"",MAX(N2086,O2086)*1.150779448))</f>
      </c>
      <c r="Q2086" s="175" t="str">
        <v>KEDW 041155Z AUTO 21010KT 10SM CLR 20/02 A2986 RMK AO2 SLP084 T02020016 10236 20195 57005 $</v>
      </c>
    </row>
    <row r="2087" hidden="0">
      <c r="A2087" s="150" t="str">
        <v>2026-06-04 12:00 UTC</v>
      </c>
      <c r="B2087" s="155" t="str">
        <v>2026-06-04 12:55 UTC</v>
      </c>
      <c r="C2087" s="155" t="str">
        <v>2026-06-04 05:55 PDT</v>
      </c>
      <c r="D2087" s="155" t="str">
        <v>2026-06-04</v>
      </c>
      <c r="E2087" s="155" t="str">
        <v>June</v>
      </c>
      <c r="F2087" s="154" t="str">
        <v>Accepted</v>
      </c>
      <c r="G2087" s="155" t="str">
        <v>200</v>
      </c>
      <c r="H2087" s="153" t="n">
        <v>200</v>
      </c>
      <c r="I2087" s="155" t="str">
        <v>S</v>
      </c>
      <c r="J2087" s="153" t="n">
        <v>20</v>
      </c>
      <c r="K2087" s="155" t="str">
        <v>N</v>
      </c>
      <c r="L2087" s="153" t="n">
        <v>7</v>
      </c>
      <c r="M2087" s="153" t="n">
        <f>IF(F2087="Accepted",L2087*1.150779448,"")</f>
        <v>8.055456136</v>
      </c>
      <c r="N2087" s="163"/>
      <c r="O2087" s="163"/>
      <c r="P2087" s="163" t="str">
        <f>IF(F2087&lt;&gt;"Accepted","",IF(AND(N2087="",O2087=""),"",MAX(N2087,O2087)*1.150779448))</f>
      </c>
      <c r="Q2087" s="175" t="str">
        <v>KEDW 041255Z 20007KT 90SM CLR 19/03 A2987 RMK AO2A SLP089 T01860032</v>
      </c>
    </row>
    <row r="2088" hidden="0">
      <c r="A2088" s="150" t="str">
        <v>2026-06-04 13:00 UTC</v>
      </c>
      <c r="B2088" s="155" t="str">
        <v>2026-06-04 13:55 UTC</v>
      </c>
      <c r="C2088" s="155" t="str">
        <v>2026-06-04 06:55 PDT</v>
      </c>
      <c r="D2088" s="155" t="str">
        <v>2026-06-04</v>
      </c>
      <c r="E2088" s="155" t="str">
        <v>June</v>
      </c>
      <c r="F2088" s="154" t="str">
        <v>Accepted</v>
      </c>
      <c r="G2088" s="155" t="str">
        <v>200</v>
      </c>
      <c r="H2088" s="153" t="n">
        <v>200</v>
      </c>
      <c r="I2088" s="155" t="str">
        <v>S</v>
      </c>
      <c r="J2088" s="153" t="n">
        <v>20</v>
      </c>
      <c r="K2088" s="155" t="str">
        <v>N</v>
      </c>
      <c r="L2088" s="153" t="n">
        <v>7</v>
      </c>
      <c r="M2088" s="153" t="n">
        <f>IF(F2088="Accepted",L2088*1.150779448,"")</f>
        <v>8.055456136</v>
      </c>
      <c r="N2088" s="163"/>
      <c r="O2088" s="163"/>
      <c r="P2088" s="163" t="str">
        <f>IF(F2088&lt;&gt;"Accepted","",IF(AND(N2088="",O2088=""),"",MAX(N2088,O2088)*1.150779448))</f>
      </c>
      <c r="Q2088" s="175" t="str">
        <v>KEDW 041355Z 20007KT 90SM CLR 20/04 A2988 RMK AO2A SLP094 T01970038</v>
      </c>
    </row>
    <row r="2089" hidden="0">
      <c r="A2089" s="150" t="str">
        <v>2026-06-04 14:00 UTC</v>
      </c>
      <c r="B2089" s="155" t="str">
        <v>2026-06-04 14:55 UTC</v>
      </c>
      <c r="C2089" s="155" t="str">
        <v>2026-06-04 07:55 PDT</v>
      </c>
      <c r="D2089" s="155" t="str">
        <v>2026-06-04</v>
      </c>
      <c r="E2089" s="155" t="str">
        <v>June</v>
      </c>
      <c r="F2089" s="154" t="str">
        <v>Accepted</v>
      </c>
      <c r="G2089" s="155" t="str">
        <v>230</v>
      </c>
      <c r="H2089" s="153" t="n">
        <v>230</v>
      </c>
      <c r="I2089" s="155" t="str">
        <v>SW</v>
      </c>
      <c r="J2089" s="153" t="n">
        <v>50</v>
      </c>
      <c r="K2089" s="155" t="str">
        <v>NE</v>
      </c>
      <c r="L2089" s="153" t="n">
        <v>5</v>
      </c>
      <c r="M2089" s="153" t="n">
        <f>IF(F2089="Accepted",L2089*1.150779448,"")</f>
        <v>5.75389724</v>
      </c>
      <c r="N2089" s="163"/>
      <c r="O2089" s="163"/>
      <c r="P2089" s="163" t="str">
        <f>IF(F2089&lt;&gt;"Accepted","",IF(AND(N2089="",O2089=""),"",MAX(N2089,O2089)*1.150779448))</f>
      </c>
      <c r="Q2089" s="175" t="str">
        <v>KEDW 041455Z 23005KT 90SM CLR 24/04 A2989 RMK AO2A SLP096 T02370041 52009</v>
      </c>
    </row>
    <row r="2090" hidden="0">
      <c r="A2090" s="150" t="str">
        <v>2026-06-04 15:00 UTC</v>
      </c>
      <c r="B2090" s="155" t="str">
        <v>2026-06-04 15:55 UTC</v>
      </c>
      <c r="C2090" s="155" t="str">
        <v>2026-06-04 08:55 PDT</v>
      </c>
      <c r="D2090" s="155" t="str">
        <v>2026-06-04</v>
      </c>
      <c r="E2090" s="155" t="str">
        <v>June</v>
      </c>
      <c r="F2090" s="154" t="str">
        <v>Accepted</v>
      </c>
      <c r="G2090" s="155" t="str">
        <v>000</v>
      </c>
      <c r="H2090" s="153" t="n">
        <v>0</v>
      </c>
      <c r="I2090" s="155" t="str">
        <v>Calm</v>
      </c>
      <c r="J2090" s="153" t="n">
        <v>180</v>
      </c>
      <c r="K2090" s="155" t="str">
        <v>Calm</v>
      </c>
      <c r="L2090" s="153" t="n">
        <v>0</v>
      </c>
      <c r="M2090" s="153" t="n">
        <f>IF(F2090="Accepted",L2090*1.150779448,"")</f>
        <v>0</v>
      </c>
      <c r="N2090" s="163"/>
      <c r="O2090" s="163"/>
      <c r="P2090" s="163" t="str">
        <f>IF(F2090&lt;&gt;"Accepted","",IF(AND(N2090="",O2090=""),"",MAX(N2090,O2090)*1.150779448))</f>
      </c>
      <c r="Q2090" s="175" t="str">
        <v>KEDW 041555Z 00000KT 60SM CLR 26/03 A2989 RMK AO2A SLP096 T02630029</v>
      </c>
    </row>
    <row r="2091" hidden="0">
      <c r="A2091" s="150" t="str">
        <v>2026-06-04 16:00 UTC</v>
      </c>
      <c r="B2091" s="155" t="str">
        <v>2026-06-04 16:55 UTC</v>
      </c>
      <c r="C2091" s="155" t="str">
        <v>2026-06-04 09:55 PDT</v>
      </c>
      <c r="D2091" s="155" t="str">
        <v>2026-06-04</v>
      </c>
      <c r="E2091" s="155" t="str">
        <v>June</v>
      </c>
      <c r="F2091" s="154" t="str">
        <v>Accepted</v>
      </c>
      <c r="G2091" s="155" t="str">
        <v>000</v>
      </c>
      <c r="H2091" s="153" t="n">
        <v>0</v>
      </c>
      <c r="I2091" s="155" t="str">
        <v>Calm</v>
      </c>
      <c r="J2091" s="153" t="n">
        <v>180</v>
      </c>
      <c r="K2091" s="155" t="str">
        <v>Calm</v>
      </c>
      <c r="L2091" s="153" t="n">
        <v>0</v>
      </c>
      <c r="M2091" s="153" t="n">
        <f>IF(F2091="Accepted",L2091*1.150779448,"")</f>
        <v>0</v>
      </c>
      <c r="N2091" s="163"/>
      <c r="O2091" s="163"/>
      <c r="P2091" s="163" t="str">
        <f>IF(F2091&lt;&gt;"Accepted","",IF(AND(N2091="",O2091=""),"",MAX(N2091,O2091)*1.150779448))</f>
      </c>
      <c r="Q2091" s="175" t="str">
        <v>KEDW 041655Z 00000KT 50SM CLR 29/02 A2988 RMK AO2A SLP092 T02920024</v>
      </c>
    </row>
    <row r="2092" hidden="0">
      <c r="A2092" s="150" t="str">
        <v>2026-06-04 17:00 UTC</v>
      </c>
      <c r="B2092" s="155" t="str">
        <v>2026-06-04 17:55 UTC</v>
      </c>
      <c r="C2092" s="155" t="str">
        <v>2026-06-04 10:55 PDT</v>
      </c>
      <c r="D2092" s="155" t="str">
        <v>2026-06-04</v>
      </c>
      <c r="E2092" s="155" t="str">
        <v>June</v>
      </c>
      <c r="F2092" s="154" t="str">
        <v>Accepted</v>
      </c>
      <c r="G2092" s="155" t="str">
        <v>000</v>
      </c>
      <c r="H2092" s="153" t="n">
        <v>0</v>
      </c>
      <c r="I2092" s="155" t="str">
        <v>Calm</v>
      </c>
      <c r="J2092" s="153" t="n">
        <v>180</v>
      </c>
      <c r="K2092" s="155" t="str">
        <v>Calm</v>
      </c>
      <c r="L2092" s="153" t="n">
        <v>0</v>
      </c>
      <c r="M2092" s="153" t="n">
        <f>IF(F2092="Accepted",L2092*1.150779448,"")</f>
        <v>0</v>
      </c>
      <c r="N2092" s="163"/>
      <c r="O2092" s="163"/>
      <c r="P2092" s="163" t="str">
        <f>IF(F2092&lt;&gt;"Accepted","",IF(AND(N2092="",O2092=""),"",MAX(N2092,O2092)*1.150779448))</f>
      </c>
      <c r="Q2092" s="175" t="str">
        <v>KEDW 041755Z 00000KT 50SM CLR 31/02 A2988 RMK AO2A SLP093 T03120015 10312 20185 57004</v>
      </c>
    </row>
    <row r="2093" hidden="0">
      <c r="A2093" s="150" t="str">
        <v>2026-06-04 18:00 UTC</v>
      </c>
      <c r="B2093" s="155" t="str">
        <v>2026-06-04 18:55 UTC</v>
      </c>
      <c r="C2093" s="155" t="str">
        <v>2026-06-04 11:55 PDT</v>
      </c>
      <c r="D2093" s="155" t="str">
        <v>2026-06-04</v>
      </c>
      <c r="E2093" s="155" t="str">
        <v>June</v>
      </c>
      <c r="F2093" s="154" t="str">
        <v>Accepted</v>
      </c>
      <c r="G2093" s="155" t="str">
        <v>080</v>
      </c>
      <c r="H2093" s="153" t="n">
        <v>80</v>
      </c>
      <c r="I2093" s="155" t="str">
        <v>E</v>
      </c>
      <c r="J2093" s="153" t="n">
        <v>260</v>
      </c>
      <c r="K2093" s="155" t="str">
        <v>W</v>
      </c>
      <c r="L2093" s="153" t="n">
        <v>3</v>
      </c>
      <c r="M2093" s="153" t="n">
        <f>IF(F2093="Accepted",L2093*1.150779448,"")</f>
        <v>3.452338344</v>
      </c>
      <c r="N2093" s="163"/>
      <c r="O2093" s="163"/>
      <c r="P2093" s="163" t="str">
        <f>IF(F2093&lt;&gt;"Accepted","",IF(AND(N2093="",O2093=""),"",MAX(N2093,O2093)*1.150779448))</f>
      </c>
      <c r="Q2093" s="175" t="str">
        <v>KEDW 041855Z 08003KT 50SM CLR 33/01 A2987 RMK AO2A SLP088 T03290008</v>
      </c>
    </row>
    <row r="2094" hidden="0">
      <c r="A2094" s="150" t="str">
        <v>2026-06-04 19:00 UTC</v>
      </c>
      <c r="B2094" s="155" t="str">
        <v>2026-06-04 19:55 UTC</v>
      </c>
      <c r="C2094" s="155" t="str">
        <v>2026-06-04 12:55 PDT</v>
      </c>
      <c r="D2094" s="155" t="str">
        <v>2026-06-04</v>
      </c>
      <c r="E2094" s="155" t="str">
        <v>June</v>
      </c>
      <c r="F2094" s="154" t="str">
        <v>Accepted</v>
      </c>
      <c r="G2094" s="155" t="str">
        <v>000</v>
      </c>
      <c r="H2094" s="153" t="n">
        <v>0</v>
      </c>
      <c r="I2094" s="155" t="str">
        <v>Calm</v>
      </c>
      <c r="J2094" s="153" t="n">
        <v>180</v>
      </c>
      <c r="K2094" s="155" t="str">
        <v>Calm</v>
      </c>
      <c r="L2094" s="153" t="n">
        <v>0</v>
      </c>
      <c r="M2094" s="153" t="n">
        <f>IF(F2094="Accepted",L2094*1.150779448,"")</f>
        <v>0</v>
      </c>
      <c r="N2094" s="163"/>
      <c r="O2094" s="163"/>
      <c r="P2094" s="163" t="str">
        <f>IF(F2094&lt;&gt;"Accepted","",IF(AND(N2094="",O2094=""),"",MAX(N2094,O2094)*1.150779448))</f>
      </c>
      <c r="Q2094" s="175" t="str">
        <v>KEDW 041955Z 00000KT 50SM CLR 35/M01 A2985 RMK AO2A SLP080 T03491013</v>
      </c>
    </row>
    <row r="2095" hidden="0">
      <c r="A2095" s="150" t="str">
        <v>2026-06-04 20:00 UTC</v>
      </c>
      <c r="B2095" s="155" t="str">
        <v>2026-06-04 20:55 UTC</v>
      </c>
      <c r="C2095" s="155" t="str">
        <v>2026-06-04 13:55 PDT</v>
      </c>
      <c r="D2095" s="155" t="str">
        <v>2026-06-04</v>
      </c>
      <c r="E2095" s="155" t="str">
        <v>June</v>
      </c>
      <c r="F2095" s="154" t="str">
        <v>Accepted</v>
      </c>
      <c r="G2095" s="155" t="str">
        <v>250</v>
      </c>
      <c r="H2095" s="153" t="n">
        <v>250</v>
      </c>
      <c r="I2095" s="155" t="str">
        <v>W</v>
      </c>
      <c r="J2095" s="153" t="n">
        <v>70</v>
      </c>
      <c r="K2095" s="155" t="str">
        <v>E</v>
      </c>
      <c r="L2095" s="153" t="n">
        <v>11</v>
      </c>
      <c r="M2095" s="153" t="n">
        <f>IF(F2095="Accepted",L2095*1.150779448,"")</f>
        <v>12.658573928</v>
      </c>
      <c r="N2095" s="163"/>
      <c r="O2095" s="163"/>
      <c r="P2095" s="163" t="str">
        <f>IF(F2095&lt;&gt;"Accepted","",IF(AND(N2095="",O2095=""),"",MAX(N2095,O2095)*1.150779448))</f>
      </c>
      <c r="Q2095" s="175" t="str">
        <v>KEDW 042055Z 25011KT 50SM CLR 37/M06 A2983 RMK AO2A SLP072 T03741063 57016</v>
      </c>
    </row>
    <row r="2096" hidden="0">
      <c r="A2096" s="150" t="str">
        <v>2026-06-04 21:00 UTC</v>
      </c>
      <c r="B2096" s="155" t="str">
        <v>2026-06-04 21:55 UTC</v>
      </c>
      <c r="C2096" s="155" t="str">
        <v>2026-06-04 14:55 PDT</v>
      </c>
      <c r="D2096" s="155" t="str">
        <v>2026-06-04</v>
      </c>
      <c r="E2096" s="155" t="str">
        <v>June</v>
      </c>
      <c r="F2096" s="154" t="str">
        <v>Accepted</v>
      </c>
      <c r="G2096" s="155" t="str">
        <v>220</v>
      </c>
      <c r="H2096" s="153" t="n">
        <v>220</v>
      </c>
      <c r="I2096" s="155" t="str">
        <v>SW</v>
      </c>
      <c r="J2096" s="153" t="n">
        <v>40</v>
      </c>
      <c r="K2096" s="155" t="str">
        <v>NE</v>
      </c>
      <c r="L2096" s="153" t="n">
        <v>9</v>
      </c>
      <c r="M2096" s="153" t="n">
        <f>IF(F2096="Accepted",L2096*1.150779448,"")</f>
        <v>10.357015032</v>
      </c>
      <c r="N2096" s="153" t="n">
        <v>16</v>
      </c>
      <c r="O2096" s="163"/>
      <c r="P2096" s="153" t="n">
        <f>IF(F2096&lt;&gt;"Accepted","",IF(AND(N2096="",O2096=""),"",MAX(N2096,O2096)*1.150779448))</f>
        <v>18.412471168</v>
      </c>
      <c r="Q2096" s="175" t="str">
        <v>KEDW 042155Z 22009G16KT 50SM CLR 38/M05 A2981 RMK AO2A SLP067 T03841055</v>
      </c>
    </row>
    <row r="2097" hidden="0">
      <c r="A2097" s="150" t="str">
        <v>2026-06-04 22:00 UTC</v>
      </c>
      <c r="B2097" s="155" t="str">
        <v>2026-06-04 22:55 UTC</v>
      </c>
      <c r="C2097" s="155" t="str">
        <v>2026-06-04 15:55 PDT</v>
      </c>
      <c r="D2097" s="155" t="str">
        <v>2026-06-04</v>
      </c>
      <c r="E2097" s="155" t="str">
        <v>June</v>
      </c>
      <c r="F2097" s="154" t="str">
        <v>Accepted</v>
      </c>
      <c r="G2097" s="155" t="str">
        <v>230</v>
      </c>
      <c r="H2097" s="153" t="n">
        <v>230</v>
      </c>
      <c r="I2097" s="155" t="str">
        <v>SW</v>
      </c>
      <c r="J2097" s="153" t="n">
        <v>50</v>
      </c>
      <c r="K2097" s="155" t="str">
        <v>NE</v>
      </c>
      <c r="L2097" s="153" t="n">
        <v>12</v>
      </c>
      <c r="M2097" s="153" t="n">
        <f>IF(F2097="Accepted",L2097*1.150779448,"")</f>
        <v>13.809353376</v>
      </c>
      <c r="N2097" s="153" t="n">
        <v>24</v>
      </c>
      <c r="O2097" s="153" t="n">
        <v>26</v>
      </c>
      <c r="P2097" s="153" t="n">
        <f>IF(F2097&lt;&gt;"Accepted","",IF(AND(N2097="",O2097=""),"",MAX(N2097,O2097)*1.150779448))</f>
        <v>29.920265648</v>
      </c>
      <c r="Q2097" s="175" t="str">
        <v>KEDW 042255Z 23012G24KT 50SM CLR 38/M08 A2980 RMK AO2A PK WND 23026/52 SLP063 T03761085</v>
      </c>
    </row>
    <row r="2098" hidden="0">
      <c r="A2098" s="150" t="str">
        <v>2026-06-04 23:00 UTC</v>
      </c>
      <c r="B2098" s="155" t="str">
        <v>2026-06-04 23:55 UTC</v>
      </c>
      <c r="C2098" s="155" t="str">
        <v>2026-06-04 16:55 PDT</v>
      </c>
      <c r="D2098" s="155" t="str">
        <v>2026-06-04</v>
      </c>
      <c r="E2098" s="155" t="str">
        <v>June</v>
      </c>
      <c r="F2098" s="154" t="str">
        <v>Accepted</v>
      </c>
      <c r="G2098" s="155" t="str">
        <v>230</v>
      </c>
      <c r="H2098" s="153" t="n">
        <v>230</v>
      </c>
      <c r="I2098" s="155" t="str">
        <v>SW</v>
      </c>
      <c r="J2098" s="153" t="n">
        <v>50</v>
      </c>
      <c r="K2098" s="155" t="str">
        <v>NE</v>
      </c>
      <c r="L2098" s="153" t="n">
        <v>18</v>
      </c>
      <c r="M2098" s="153" t="n">
        <f>IF(F2098="Accepted",L2098*1.150779448,"")</f>
        <v>20.714030064</v>
      </c>
      <c r="N2098" s="153" t="n">
        <v>23</v>
      </c>
      <c r="O2098" s="153" t="n">
        <v>26</v>
      </c>
      <c r="P2098" s="153" t="n">
        <f>IF(F2098&lt;&gt;"Accepted","",IF(AND(N2098="",O2098=""),"",MAX(N2098,O2098)*1.150779448))</f>
        <v>29.920265648</v>
      </c>
      <c r="Q2098" s="175" t="str">
        <v>KEDW 042355Z 23018G23KT 60SM CLR 37/M09 A2980 RMK AO2A PK WND 21026/28 SLP063 T03701089 10385 20314 57011</v>
      </c>
    </row>
    <row r="2099" hidden="0">
      <c r="A2099" s="150" t="str">
        <v>2026-06-05 00:00 UTC</v>
      </c>
      <c r="B2099" s="155" t="str">
        <v>2026-06-05 00:55 UTC</v>
      </c>
      <c r="C2099" s="155" t="str">
        <v>2026-06-04 17:55 PDT</v>
      </c>
      <c r="D2099" s="155" t="str">
        <v>2026-06-04</v>
      </c>
      <c r="E2099" s="155" t="str">
        <v>June</v>
      </c>
      <c r="F2099" s="154" t="str">
        <v>Accepted</v>
      </c>
      <c r="G2099" s="155" t="str">
        <v>230</v>
      </c>
      <c r="H2099" s="153" t="n">
        <v>230</v>
      </c>
      <c r="I2099" s="155" t="str">
        <v>SW</v>
      </c>
      <c r="J2099" s="153" t="n">
        <v>50</v>
      </c>
      <c r="K2099" s="155" t="str">
        <v>NE</v>
      </c>
      <c r="L2099" s="153" t="n">
        <v>18</v>
      </c>
      <c r="M2099" s="153" t="n">
        <f>IF(F2099="Accepted",L2099*1.150779448,"")</f>
        <v>20.714030064</v>
      </c>
      <c r="N2099" s="153" t="n">
        <v>26</v>
      </c>
      <c r="O2099" s="153" t="n">
        <v>27</v>
      </c>
      <c r="P2099" s="153" t="n">
        <f>IF(F2099&lt;&gt;"Accepted","",IF(AND(N2099="",O2099=""),"",MAX(N2099,O2099)*1.150779448))</f>
        <v>31.071045096</v>
      </c>
      <c r="Q2099" s="175" t="str">
        <v>KEDW 050055Z 23018G26KT 60SM CLR 35/M02 A2979 RMK AO2A PK WND 23027/46 SLP062 T03521025</v>
      </c>
    </row>
    <row r="2100" hidden="0">
      <c r="A2100" s="150" t="str">
        <v>2026-06-05 01:00 UTC</v>
      </c>
      <c r="B2100" s="155" t="str">
        <v>2026-06-05 01:55 UTC</v>
      </c>
      <c r="C2100" s="155" t="str">
        <v>2026-06-04 18:55 PDT</v>
      </c>
      <c r="D2100" s="155" t="str">
        <v>2026-06-04</v>
      </c>
      <c r="E2100" s="155" t="str">
        <v>June</v>
      </c>
      <c r="F2100" s="154" t="str">
        <v>Accepted</v>
      </c>
      <c r="G2100" s="155" t="str">
        <v>240</v>
      </c>
      <c r="H2100" s="153" t="n">
        <v>240</v>
      </c>
      <c r="I2100" s="155" t="str">
        <v>SW</v>
      </c>
      <c r="J2100" s="153" t="n">
        <v>60</v>
      </c>
      <c r="K2100" s="155" t="str">
        <v>NE</v>
      </c>
      <c r="L2100" s="153" t="n">
        <v>20</v>
      </c>
      <c r="M2100" s="153" t="n">
        <f>IF(F2100="Accepted",L2100*1.150779448,"")</f>
        <v>23.01558896</v>
      </c>
      <c r="N2100" s="153" t="n">
        <v>27</v>
      </c>
      <c r="O2100" s="153" t="n">
        <v>28</v>
      </c>
      <c r="P2100" s="153" t="n">
        <f>IF(F2100&lt;&gt;"Accepted","",IF(AND(N2100="",O2100=""),"",MAX(N2100,O2100)*1.150779448))</f>
        <v>32.221824544</v>
      </c>
      <c r="Q2100" s="175" t="str">
        <v>KEDW 050155Z 24020G27KT 60SM CLR 33/03 A2980 RMK AO2A PK WND 24028/52 SLP067 T03250034</v>
      </c>
    </row>
    <row r="2101" hidden="0">
      <c r="A2101" s="150" t="str">
        <v>2026-06-05 02:00 UTC</v>
      </c>
      <c r="B2101" s="155" t="str">
        <v>2026-06-05 02:55 UTC</v>
      </c>
      <c r="C2101" s="155" t="str">
        <v>2026-06-04 19:55 PDT</v>
      </c>
      <c r="D2101" s="155" t="str">
        <v>2026-06-04</v>
      </c>
      <c r="E2101" s="155" t="str">
        <v>June</v>
      </c>
      <c r="F2101" s="154" t="str">
        <v>Accepted</v>
      </c>
      <c r="G2101" s="155" t="str">
        <v>240</v>
      </c>
      <c r="H2101" s="153" t="n">
        <v>240</v>
      </c>
      <c r="I2101" s="155" t="str">
        <v>SW</v>
      </c>
      <c r="J2101" s="153" t="n">
        <v>60</v>
      </c>
      <c r="K2101" s="155" t="str">
        <v>NE</v>
      </c>
      <c r="L2101" s="153" t="n">
        <v>18</v>
      </c>
      <c r="M2101" s="153" t="n">
        <f>IF(F2101="Accepted",L2101*1.150779448,"")</f>
        <v>20.714030064</v>
      </c>
      <c r="N2101" s="153" t="n">
        <v>26</v>
      </c>
      <c r="O2101" s="153" t="n">
        <v>28</v>
      </c>
      <c r="P2101" s="153" t="n">
        <f>IF(F2101&lt;&gt;"Accepted","",IF(AND(N2101="",O2101=""),"",MAX(N2101,O2101)*1.150779448))</f>
        <v>32.221824544</v>
      </c>
      <c r="Q2101" s="175" t="str">
        <v>KEDW 050255Z 24018G26KT 50SM CLR 30/02 A2982 RMK AO2A PK WND 25028/11 SLP072 T02990022 53009</v>
      </c>
    </row>
    <row r="2102" hidden="0">
      <c r="A2102" s="150" t="str">
        <v>2026-06-05 03:00 UTC</v>
      </c>
      <c r="B2102" s="155" t="str">
        <v>2026-06-05 03:55 UTC</v>
      </c>
      <c r="C2102" s="155" t="str">
        <v>2026-06-04 20:55 PDT</v>
      </c>
      <c r="D2102" s="155" t="str">
        <v>2026-06-04</v>
      </c>
      <c r="E2102" s="155" t="str">
        <v>June</v>
      </c>
      <c r="F2102" s="154" t="str">
        <v>Accepted</v>
      </c>
      <c r="G2102" s="155" t="str">
        <v>240</v>
      </c>
      <c r="H2102" s="153" t="n">
        <v>240</v>
      </c>
      <c r="I2102" s="155" t="str">
        <v>SW</v>
      </c>
      <c r="J2102" s="153" t="n">
        <v>60</v>
      </c>
      <c r="K2102" s="155" t="str">
        <v>NE</v>
      </c>
      <c r="L2102" s="153" t="n">
        <v>17</v>
      </c>
      <c r="M2102" s="153" t="n">
        <f>IF(F2102="Accepted",L2102*1.150779448,"")</f>
        <v>19.563250616</v>
      </c>
      <c r="N2102" s="163"/>
      <c r="O2102" s="163"/>
      <c r="P2102" s="163" t="str">
        <f>IF(F2102&lt;&gt;"Accepted","",IF(AND(N2102="",O2102=""),"",MAX(N2102,O2102)*1.150779448))</f>
      </c>
      <c r="Q2102" s="175" t="str">
        <v>KEDW 050355Z 24017KT 40SM CLR 28/03 A2983 RMK AO2A SLP076 T02830025</v>
      </c>
    </row>
    <row r="2103" hidden="0">
      <c r="A2103" s="150" t="str">
        <v>2026-06-05 04:00 UTC</v>
      </c>
      <c r="B2103" s="155" t="str">
        <v>2026-06-05 04:55 UTC</v>
      </c>
      <c r="C2103" s="155" t="str">
        <v>2026-06-04 21:55 PDT</v>
      </c>
      <c r="D2103" s="155" t="str">
        <v>2026-06-04</v>
      </c>
      <c r="E2103" s="155" t="str">
        <v>June</v>
      </c>
      <c r="F2103" s="154" t="str">
        <v>Accepted</v>
      </c>
      <c r="G2103" s="155" t="str">
        <v>240</v>
      </c>
      <c r="H2103" s="153" t="n">
        <v>240</v>
      </c>
      <c r="I2103" s="155" t="str">
        <v>SW</v>
      </c>
      <c r="J2103" s="153" t="n">
        <v>60</v>
      </c>
      <c r="K2103" s="155" t="str">
        <v>NE</v>
      </c>
      <c r="L2103" s="153" t="n">
        <v>15</v>
      </c>
      <c r="M2103" s="153" t="n">
        <f>IF(F2103="Accepted",L2103*1.150779448,"")</f>
        <v>17.261691719999998</v>
      </c>
      <c r="N2103" s="163"/>
      <c r="O2103" s="163"/>
      <c r="P2103" s="163" t="str">
        <f>IF(F2103&lt;&gt;"Accepted","",IF(AND(N2103="",O2103=""),"",MAX(N2103,O2103)*1.150779448))</f>
      </c>
      <c r="Q2103" s="175" t="str">
        <v>KEDW 050455Z 24015KT 40SM CLR 26/06 A2985 RMK AO2A SLP081 T02630063</v>
      </c>
    </row>
    <row r="2104" hidden="0">
      <c r="A2104" s="150" t="str">
        <v>2026-06-05 05:00 UTC</v>
      </c>
      <c r="B2104" s="155" t="str">
        <v>2026-06-05 05:55 UTC</v>
      </c>
      <c r="C2104" s="155" t="str">
        <v>2026-06-04 22:55 PDT</v>
      </c>
      <c r="D2104" s="155" t="str">
        <v>2026-06-04</v>
      </c>
      <c r="E2104" s="155" t="str">
        <v>June</v>
      </c>
      <c r="F2104" s="154" t="str">
        <v>Accepted</v>
      </c>
      <c r="G2104" s="155" t="str">
        <v>230</v>
      </c>
      <c r="H2104" s="153" t="n">
        <v>230</v>
      </c>
      <c r="I2104" s="155" t="str">
        <v>SW</v>
      </c>
      <c r="J2104" s="153" t="n">
        <v>50</v>
      </c>
      <c r="K2104" s="155" t="str">
        <v>NE</v>
      </c>
      <c r="L2104" s="153" t="n">
        <v>14</v>
      </c>
      <c r="M2104" s="153" t="n">
        <f>IF(F2104="Accepted",L2104*1.150779448,"")</f>
        <v>16.110912272</v>
      </c>
      <c r="N2104" s="163"/>
      <c r="O2104" s="163"/>
      <c r="P2104" s="163" t="str">
        <f>IF(F2104&lt;&gt;"Accepted","",IF(AND(N2104="",O2104=""),"",MAX(N2104,O2104)*1.150779448))</f>
      </c>
      <c r="Q2104" s="175" t="str">
        <v>KEDW 050555Z AUTO 23014KT 10SM CLR 25/06 A2985 RMK AO2 SLP081 T02470064 10369 20247 50008 $</v>
      </c>
    </row>
    <row r="2105" hidden="0">
      <c r="A2105" s="150" t="str">
        <v>2026-06-05 06:00 UTC</v>
      </c>
      <c r="B2105" s="155" t="str">
        <v>2026-06-05 06:55 UTC</v>
      </c>
      <c r="C2105" s="155" t="str">
        <v>2026-06-04 23:55 PDT</v>
      </c>
      <c r="D2105" s="155" t="str">
        <v>2026-06-04</v>
      </c>
      <c r="E2105" s="155" t="str">
        <v>June</v>
      </c>
      <c r="F2105" s="154" t="str">
        <v>Accepted</v>
      </c>
      <c r="G2105" s="155" t="str">
        <v>220</v>
      </c>
      <c r="H2105" s="153" t="n">
        <v>220</v>
      </c>
      <c r="I2105" s="155" t="str">
        <v>SW</v>
      </c>
      <c r="J2105" s="153" t="n">
        <v>40</v>
      </c>
      <c r="K2105" s="155" t="str">
        <v>NE</v>
      </c>
      <c r="L2105" s="153" t="n">
        <v>10</v>
      </c>
      <c r="M2105" s="153" t="n">
        <f>IF(F2105="Accepted",L2105*1.150779448,"")</f>
        <v>11.50779448</v>
      </c>
      <c r="N2105" s="163"/>
      <c r="O2105" s="163"/>
      <c r="P2105" s="163" t="str">
        <f>IF(F2105&lt;&gt;"Accepted","",IF(AND(N2105="",O2105=""),"",MAX(N2105,O2105)*1.150779448))</f>
      </c>
      <c r="Q2105" s="175" t="str">
        <v>KEDW 050655Z AUTO 22010KT 10SM CLR 23/04 A2984 RMK AO2 SLP078 T02330043 $</v>
      </c>
    </row>
    <row r="2106" hidden="0">
      <c r="A2106" s="150" t="str">
        <v>2026-06-05 07:00 UTC</v>
      </c>
      <c r="B2106" s="155" t="str">
        <v>2026-06-05 07:55 UTC</v>
      </c>
      <c r="C2106" s="155" t="str">
        <v>2026-06-05 00:55 PDT</v>
      </c>
      <c r="D2106" s="155" t="str">
        <v>2026-06-05</v>
      </c>
      <c r="E2106" s="155" t="str">
        <v>June</v>
      </c>
      <c r="F2106" s="154" t="str">
        <v>Accepted</v>
      </c>
      <c r="G2106" s="155" t="str">
        <v>210</v>
      </c>
      <c r="H2106" s="153" t="n">
        <v>210</v>
      </c>
      <c r="I2106" s="155" t="str">
        <v>SW</v>
      </c>
      <c r="J2106" s="153" t="n">
        <v>30</v>
      </c>
      <c r="K2106" s="155" t="str">
        <v>NE</v>
      </c>
      <c r="L2106" s="153" t="n">
        <v>12</v>
      </c>
      <c r="M2106" s="153" t="n">
        <f>IF(F2106="Accepted",L2106*1.150779448,"")</f>
        <v>13.809353376</v>
      </c>
      <c r="N2106" s="163"/>
      <c r="O2106" s="163"/>
      <c r="P2106" s="163" t="str">
        <f>IF(F2106&lt;&gt;"Accepted","",IF(AND(N2106="",O2106=""),"",MAX(N2106,O2106)*1.150779448))</f>
      </c>
      <c r="Q2106" s="175" t="str">
        <v>KEDW 050755Z AUTO 21012KT 10SM CLR 22/04 A2983 RMK AO2 SLP075 T02180044 403850185 $</v>
      </c>
    </row>
    <row r="2107" hidden="0">
      <c r="A2107" s="150" t="str">
        <v>2026-06-05 08:00 UTC</v>
      </c>
      <c r="B2107" s="155" t="str">
        <v>2026-06-05 08:55 UTC</v>
      </c>
      <c r="C2107" s="155" t="str">
        <v>2026-06-05 01:55 PDT</v>
      </c>
      <c r="D2107" s="155" t="str">
        <v>2026-06-05</v>
      </c>
      <c r="E2107" s="155" t="str">
        <v>June</v>
      </c>
      <c r="F2107" s="154" t="str">
        <v>Accepted</v>
      </c>
      <c r="G2107" s="155" t="str">
        <v>210</v>
      </c>
      <c r="H2107" s="153" t="n">
        <v>210</v>
      </c>
      <c r="I2107" s="155" t="str">
        <v>SW</v>
      </c>
      <c r="J2107" s="153" t="n">
        <v>30</v>
      </c>
      <c r="K2107" s="155" t="str">
        <v>NE</v>
      </c>
      <c r="L2107" s="153" t="n">
        <v>10</v>
      </c>
      <c r="M2107" s="153" t="n">
        <f>IF(F2107="Accepted",L2107*1.150779448,"")</f>
        <v>11.50779448</v>
      </c>
      <c r="N2107" s="163"/>
      <c r="O2107" s="163"/>
      <c r="P2107" s="163" t="str">
        <f>IF(F2107&lt;&gt;"Accepted","",IF(AND(N2107="",O2107=""),"",MAX(N2107,O2107)*1.150779448))</f>
      </c>
      <c r="Q2107" s="175" t="str">
        <v>KEDW 050855Z AUTO 21010KT 10SM CLR 21/02 A2983 RMK AO2 SLP073 T02060019 57007 $</v>
      </c>
    </row>
    <row r="2108" hidden="0">
      <c r="A2108" s="150" t="str">
        <v>2026-06-05 09:00 UTC</v>
      </c>
      <c r="B2108" s="155" t="str">
        <v>2026-06-05 09:55 UTC</v>
      </c>
      <c r="C2108" s="155" t="str">
        <v>2026-06-05 02:55 PDT</v>
      </c>
      <c r="D2108" s="155" t="str">
        <v>2026-06-05</v>
      </c>
      <c r="E2108" s="155" t="str">
        <v>June</v>
      </c>
      <c r="F2108" s="154" t="str">
        <v>Accepted</v>
      </c>
      <c r="G2108" s="155" t="str">
        <v>220</v>
      </c>
      <c r="H2108" s="153" t="n">
        <v>220</v>
      </c>
      <c r="I2108" s="155" t="str">
        <v>SW</v>
      </c>
      <c r="J2108" s="153" t="n">
        <v>40</v>
      </c>
      <c r="K2108" s="155" t="str">
        <v>NE</v>
      </c>
      <c r="L2108" s="153" t="n">
        <v>12</v>
      </c>
      <c r="M2108" s="153" t="n">
        <f>IF(F2108="Accepted",L2108*1.150779448,"")</f>
        <v>13.809353376</v>
      </c>
      <c r="N2108" s="163"/>
      <c r="O2108" s="163"/>
      <c r="P2108" s="163" t="str">
        <f>IF(F2108&lt;&gt;"Accepted","",IF(AND(N2108="",O2108=""),"",MAX(N2108,O2108)*1.150779448))</f>
      </c>
      <c r="Q2108" s="175" t="str">
        <v>KEDW 050955Z AUTO 22012KT 10SM CLR 21/M01 A2982 RMK AO2 SLP069 T02121014 $</v>
      </c>
    </row>
    <row r="2109" hidden="0">
      <c r="A2109" s="150" t="str">
        <v>2026-06-05 10:00 UTC</v>
      </c>
      <c r="B2109" s="155" t="str">
        <v>2026-06-05 10:55 UTC</v>
      </c>
      <c r="C2109" s="155" t="str">
        <v>2026-06-05 03:55 PDT</v>
      </c>
      <c r="D2109" s="155" t="str">
        <v>2026-06-05</v>
      </c>
      <c r="E2109" s="155" t="str">
        <v>June</v>
      </c>
      <c r="F2109" s="154" t="str">
        <v>Accepted</v>
      </c>
      <c r="G2109" s="155" t="str">
        <v>220</v>
      </c>
      <c r="H2109" s="153" t="n">
        <v>220</v>
      </c>
      <c r="I2109" s="155" t="str">
        <v>SW</v>
      </c>
      <c r="J2109" s="153" t="n">
        <v>40</v>
      </c>
      <c r="K2109" s="155" t="str">
        <v>NE</v>
      </c>
      <c r="L2109" s="153" t="n">
        <v>10</v>
      </c>
      <c r="M2109" s="153" t="n">
        <f>IF(F2109="Accepted",L2109*1.150779448,"")</f>
        <v>11.50779448</v>
      </c>
      <c r="N2109" s="163"/>
      <c r="O2109" s="163"/>
      <c r="P2109" s="163" t="str">
        <f>IF(F2109&lt;&gt;"Accepted","",IF(AND(N2109="",O2109=""),"",MAX(N2109,O2109)*1.150779448))</f>
      </c>
      <c r="Q2109" s="175" t="str">
        <v>KEDW 051055Z AUTO 22010KT 10SM CLR 20/M01 A2981 RMK AO2 SLP067 T02001006 $</v>
      </c>
    </row>
    <row r="2110" hidden="0">
      <c r="A2110" s="150" t="str">
        <v>2026-06-05 11:00 UTC</v>
      </c>
      <c r="B2110" s="155" t="str">
        <v>2026-06-05 11:55 UTC</v>
      </c>
      <c r="C2110" s="155" t="str">
        <v>2026-06-05 04:55 PDT</v>
      </c>
      <c r="D2110" s="155" t="str">
        <v>2026-06-05</v>
      </c>
      <c r="E2110" s="155" t="str">
        <v>June</v>
      </c>
      <c r="F2110" s="154" t="str">
        <v>Accepted</v>
      </c>
      <c r="G2110" s="155" t="str">
        <v>220</v>
      </c>
      <c r="H2110" s="153" t="n">
        <v>220</v>
      </c>
      <c r="I2110" s="155" t="str">
        <v>SW</v>
      </c>
      <c r="J2110" s="153" t="n">
        <v>40</v>
      </c>
      <c r="K2110" s="155" t="str">
        <v>NE</v>
      </c>
      <c r="L2110" s="153" t="n">
        <v>7</v>
      </c>
      <c r="M2110" s="153" t="n">
        <f>IF(F2110="Accepted",L2110*1.150779448,"")</f>
        <v>8.055456136</v>
      </c>
      <c r="N2110" s="163"/>
      <c r="O2110" s="163"/>
      <c r="P2110" s="163" t="str">
        <f>IF(F2110&lt;&gt;"Accepted","",IF(AND(N2110="",O2110=""),"",MAX(N2110,O2110)*1.150779448))</f>
      </c>
      <c r="Q2110" s="175" t="str">
        <v>KEDW 051155Z AUTO 22007KT 10SM CLR 18/M00 A2982 RMK AO2 SLP071 T01831001 10247 20183 55003 $</v>
      </c>
    </row>
    <row r="2111" hidden="0">
      <c r="A2111" s="150" t="str">
        <v>2026-06-05 12:00 UTC</v>
      </c>
      <c r="B2111" s="155" t="str">
        <v>2026-06-05 12:55 UTC</v>
      </c>
      <c r="C2111" s="155" t="str">
        <v>2026-06-05 05:55 PDT</v>
      </c>
      <c r="D2111" s="155" t="str">
        <v>2026-06-05</v>
      </c>
      <c r="E2111" s="155" t="str">
        <v>June</v>
      </c>
      <c r="F2111" s="154" t="str">
        <v>Accepted</v>
      </c>
      <c r="G2111" s="155" t="str">
        <v>250</v>
      </c>
      <c r="H2111" s="153" t="n">
        <v>250</v>
      </c>
      <c r="I2111" s="155" t="str">
        <v>W</v>
      </c>
      <c r="J2111" s="153" t="n">
        <v>70</v>
      </c>
      <c r="K2111" s="155" t="str">
        <v>E</v>
      </c>
      <c r="L2111" s="153" t="n">
        <v>4</v>
      </c>
      <c r="M2111" s="153" t="n">
        <f>IF(F2111="Accepted",L2111*1.150779448,"")</f>
        <v>4.603117792</v>
      </c>
      <c r="N2111" s="163"/>
      <c r="O2111" s="163"/>
      <c r="P2111" s="163" t="str">
        <f>IF(F2111&lt;&gt;"Accepted","",IF(AND(N2111="",O2111=""),"",MAX(N2111,O2111)*1.150779448))</f>
      </c>
      <c r="Q2111" s="175" t="str">
        <v>KEDW 051255Z 25004KT 80SM CLR 18/01 A2983 RMK AO2A SLP076 T01760007</v>
      </c>
    </row>
    <row r="2112" hidden="0">
      <c r="A2112" s="150" t="str">
        <v>2026-06-05 13:00 UTC</v>
      </c>
      <c r="B2112" s="155" t="str">
        <v>2026-06-05 13:55 UTC</v>
      </c>
      <c r="C2112" s="155" t="str">
        <v>2026-06-05 06:55 PDT</v>
      </c>
      <c r="D2112" s="155" t="str">
        <v>2026-06-05</v>
      </c>
      <c r="E2112" s="155" t="str">
        <v>June</v>
      </c>
      <c r="F2112" s="154" t="str">
        <v>Accepted</v>
      </c>
      <c r="G2112" s="155" t="str">
        <v>210</v>
      </c>
      <c r="H2112" s="153" t="n">
        <v>210</v>
      </c>
      <c r="I2112" s="155" t="str">
        <v>SW</v>
      </c>
      <c r="J2112" s="153" t="n">
        <v>30</v>
      </c>
      <c r="K2112" s="155" t="str">
        <v>NE</v>
      </c>
      <c r="L2112" s="153" t="n">
        <v>6</v>
      </c>
      <c r="M2112" s="153" t="n">
        <f>IF(F2112="Accepted",L2112*1.150779448,"")</f>
        <v>6.904676688</v>
      </c>
      <c r="N2112" s="163"/>
      <c r="O2112" s="163"/>
      <c r="P2112" s="163" t="str">
        <f>IF(F2112&lt;&gt;"Accepted","",IF(AND(N2112="",O2112=""),"",MAX(N2112,O2112)*1.150779448))</f>
      </c>
      <c r="Q2112" s="175" t="str">
        <v>KEDW 051355Z 21006KT 80SM CLR 21/03 A2984 RMK AO2A SLP079 T02050028</v>
      </c>
    </row>
    <row r="2113" hidden="0">
      <c r="A2113" s="150" t="str">
        <v>2026-06-05 14:00 UTC</v>
      </c>
      <c r="B2113" s="155" t="str">
        <v>2026-06-05 14:55 UTC</v>
      </c>
      <c r="C2113" s="155" t="str">
        <v>2026-06-05 07:55 PDT</v>
      </c>
      <c r="D2113" s="155" t="str">
        <v>2026-06-05</v>
      </c>
      <c r="E2113" s="155" t="str">
        <v>June</v>
      </c>
      <c r="F2113" s="154" t="str">
        <v>Accepted</v>
      </c>
      <c r="G2113" s="155" t="str">
        <v>230</v>
      </c>
      <c r="H2113" s="153" t="n">
        <v>230</v>
      </c>
      <c r="I2113" s="155" t="str">
        <v>SW</v>
      </c>
      <c r="J2113" s="153" t="n">
        <v>50</v>
      </c>
      <c r="K2113" s="155" t="str">
        <v>NE</v>
      </c>
      <c r="L2113" s="153" t="n">
        <v>6</v>
      </c>
      <c r="M2113" s="153" t="n">
        <f>IF(F2113="Accepted",L2113*1.150779448,"")</f>
        <v>6.904676688</v>
      </c>
      <c r="N2113" s="163"/>
      <c r="O2113" s="163"/>
      <c r="P2113" s="163" t="str">
        <f>IF(F2113&lt;&gt;"Accepted","",IF(AND(N2113="",O2113=""),"",MAX(N2113,O2113)*1.150779448))</f>
      </c>
      <c r="Q2113" s="175" t="str">
        <v>KEDW 051455Z 23006KT 70SM CLR 25/03 A2985 RMK AO2A SLP083 T02480028 52010 $</v>
      </c>
    </row>
    <row r="2114" hidden="0">
      <c r="A2114" s="150" t="str">
        <v>2026-06-05 15:00 UTC</v>
      </c>
      <c r="B2114" s="155" t="str">
        <v>2026-06-05 15:55 UTC</v>
      </c>
      <c r="C2114" s="155" t="str">
        <v>2026-06-05 08:55 PDT</v>
      </c>
      <c r="D2114" s="155" t="str">
        <v>2026-06-05</v>
      </c>
      <c r="E2114" s="155" t="str">
        <v>June</v>
      </c>
      <c r="F2114" s="154" t="str">
        <v>Accepted</v>
      </c>
      <c r="G2114" s="155" t="str">
        <v>000</v>
      </c>
      <c r="H2114" s="153" t="n">
        <v>0</v>
      </c>
      <c r="I2114" s="155" t="str">
        <v>Calm</v>
      </c>
      <c r="J2114" s="153" t="n">
        <v>180</v>
      </c>
      <c r="K2114" s="155" t="str">
        <v>Calm</v>
      </c>
      <c r="L2114" s="153" t="n">
        <v>0</v>
      </c>
      <c r="M2114" s="153" t="n">
        <f>IF(F2114="Accepted",L2114*1.150779448,"")</f>
        <v>0</v>
      </c>
      <c r="N2114" s="163"/>
      <c r="O2114" s="163"/>
      <c r="P2114" s="163" t="str">
        <f>IF(F2114&lt;&gt;"Accepted","",IF(AND(N2114="",O2114=""),"",MAX(N2114,O2114)*1.150779448))</f>
      </c>
      <c r="Q2114" s="175" t="str">
        <v>KEDW 051555Z 00000KT 70SM CLR 28/02 A2985 RMK AO2A SLP081 T02840018</v>
      </c>
    </row>
    <row r="2115" hidden="0">
      <c r="A2115" s="150" t="str">
        <v>2026-06-05 16:00 UTC</v>
      </c>
      <c r="B2115" s="155" t="str">
        <v>2026-06-05 16:55 UTC</v>
      </c>
      <c r="C2115" s="155" t="str">
        <v>2026-06-05 09:55 PDT</v>
      </c>
      <c r="D2115" s="155" t="str">
        <v>2026-06-05</v>
      </c>
      <c r="E2115" s="155" t="str">
        <v>June</v>
      </c>
      <c r="F2115" s="154" t="str">
        <v>Accepted</v>
      </c>
      <c r="G2115" s="155" t="str">
        <v>240</v>
      </c>
      <c r="H2115" s="153" t="n">
        <v>240</v>
      </c>
      <c r="I2115" s="155" t="str">
        <v>SW</v>
      </c>
      <c r="J2115" s="153" t="n">
        <v>60</v>
      </c>
      <c r="K2115" s="155" t="str">
        <v>NE</v>
      </c>
      <c r="L2115" s="153" t="n">
        <v>10</v>
      </c>
      <c r="M2115" s="153" t="n">
        <f>IF(F2115="Accepted",L2115*1.150779448,"")</f>
        <v>11.50779448</v>
      </c>
      <c r="N2115" s="163"/>
      <c r="O2115" s="163"/>
      <c r="P2115" s="163" t="str">
        <f>IF(F2115&lt;&gt;"Accepted","",IF(AND(N2115="",O2115=""),"",MAX(N2115,O2115)*1.150779448))</f>
      </c>
      <c r="Q2115" s="175" t="str">
        <v>KEDW 051655Z 24010KT 60SM CLR 32/01 A2984 RMK AO2A SLP077 T03160008</v>
      </c>
    </row>
    <row r="2116" hidden="0">
      <c r="A2116" s="150" t="str">
        <v>2026-06-05 17:00 UTC</v>
      </c>
      <c r="B2116" s="155" t="str">
        <v>2026-06-05 17:55 UTC</v>
      </c>
      <c r="C2116" s="155" t="str">
        <v>2026-06-05 10:55 PDT</v>
      </c>
      <c r="D2116" s="155" t="str">
        <v>2026-06-05</v>
      </c>
      <c r="E2116" s="155" t="str">
        <v>June</v>
      </c>
      <c r="F2116" s="154" t="str">
        <v>Accepted</v>
      </c>
      <c r="G2116" s="155" t="str">
        <v>210</v>
      </c>
      <c r="H2116" s="153" t="n">
        <v>210</v>
      </c>
      <c r="I2116" s="155" t="str">
        <v>SW</v>
      </c>
      <c r="J2116" s="153" t="n">
        <v>30</v>
      </c>
      <c r="K2116" s="155" t="str">
        <v>NE</v>
      </c>
      <c r="L2116" s="153" t="n">
        <v>14</v>
      </c>
      <c r="M2116" s="153" t="n">
        <f>IF(F2116="Accepted",L2116*1.150779448,"")</f>
        <v>16.110912272</v>
      </c>
      <c r="N2116" s="153" t="n">
        <v>20</v>
      </c>
      <c r="O2116" s="163"/>
      <c r="P2116" s="153" t="n">
        <f>IF(F2116&lt;&gt;"Accepted","",IF(AND(N2116="",O2116=""),"",MAX(N2116,O2116)*1.150779448))</f>
        <v>23.01558896</v>
      </c>
      <c r="Q2116" s="175" t="str">
        <v>KEDW 051755Z 21014G20KT 60SM CLR 34/M02 A2984 RMK AO2A SLP077 T03381021 10338 20170 57004</v>
      </c>
    </row>
    <row r="2117" hidden="0">
      <c r="A2117" s="150" t="str">
        <v>2026-06-05 18:00 UTC</v>
      </c>
      <c r="B2117" s="155" t="str">
        <v>2026-06-05 18:55 UTC</v>
      </c>
      <c r="C2117" s="155" t="str">
        <v>2026-06-05 11:55 PDT</v>
      </c>
      <c r="D2117" s="155" t="str">
        <v>2026-06-05</v>
      </c>
      <c r="E2117" s="155" t="str">
        <v>June</v>
      </c>
      <c r="F2117" s="154" t="str">
        <v>Accepted</v>
      </c>
      <c r="G2117" s="155" t="str">
        <v>240</v>
      </c>
      <c r="H2117" s="153" t="n">
        <v>240</v>
      </c>
      <c r="I2117" s="155" t="str">
        <v>SW</v>
      </c>
      <c r="J2117" s="153" t="n">
        <v>60</v>
      </c>
      <c r="K2117" s="155" t="str">
        <v>NE</v>
      </c>
      <c r="L2117" s="153" t="n">
        <v>11</v>
      </c>
      <c r="M2117" s="153" t="n">
        <f>IF(F2117="Accepted",L2117*1.150779448,"")</f>
        <v>12.658573928</v>
      </c>
      <c r="N2117" s="153" t="n">
        <v>15</v>
      </c>
      <c r="O2117" s="163"/>
      <c r="P2117" s="153" t="n">
        <f>IF(F2117&lt;&gt;"Accepted","",IF(AND(N2117="",O2117=""),"",MAX(N2117,O2117)*1.150779448))</f>
        <v>17.261691719999998</v>
      </c>
      <c r="Q2117" s="175" t="str">
        <v>KEDW 051855Z 24011G15KT 70SM CLR 35/M06 A2982 RMK AO2A SLP070 T03511059</v>
      </c>
    </row>
    <row r="2118" hidden="0">
      <c r="A2118" s="150" t="str">
        <v>2026-06-05 19:00 UTC</v>
      </c>
      <c r="B2118" s="155" t="str">
        <v>2026-06-05 19:55 UTC</v>
      </c>
      <c r="C2118" s="155" t="str">
        <v>2026-06-05 12:55 PDT</v>
      </c>
      <c r="D2118" s="155" t="str">
        <v>2026-06-05</v>
      </c>
      <c r="E2118" s="155" t="str">
        <v>June</v>
      </c>
      <c r="F2118" s="154" t="str">
        <v>Accepted</v>
      </c>
      <c r="G2118" s="155" t="str">
        <v>230</v>
      </c>
      <c r="H2118" s="153" t="n">
        <v>230</v>
      </c>
      <c r="I2118" s="155" t="str">
        <v>SW</v>
      </c>
      <c r="J2118" s="153" t="n">
        <v>50</v>
      </c>
      <c r="K2118" s="155" t="str">
        <v>NE</v>
      </c>
      <c r="L2118" s="153" t="n">
        <v>12</v>
      </c>
      <c r="M2118" s="153" t="n">
        <f>IF(F2118="Accepted",L2118*1.150779448,"")</f>
        <v>13.809353376</v>
      </c>
      <c r="N2118" s="153" t="n">
        <v>22</v>
      </c>
      <c r="O2118" s="163"/>
      <c r="P2118" s="153" t="n">
        <f>IF(F2118&lt;&gt;"Accepted","",IF(AND(N2118="",O2118=""),"",MAX(N2118,O2118)*1.150779448))</f>
        <v>25.317147856</v>
      </c>
      <c r="Q2118" s="175" t="str">
        <v>KEDW 051955Z 23012G22KT 60SM CLR 36/M07 A2980 RMK AO2A SLP063 T03591073</v>
      </c>
    </row>
    <row r="2119" hidden="0">
      <c r="A2119" s="150" t="str">
        <v>2026-06-05 20:00 UTC</v>
      </c>
      <c r="B2119" s="155" t="str">
        <v>2026-06-05 20:55 UTC</v>
      </c>
      <c r="C2119" s="155" t="str">
        <v>2026-06-05 13:55 PDT</v>
      </c>
      <c r="D2119" s="155" t="str">
        <v>2026-06-05</v>
      </c>
      <c r="E2119" s="155" t="str">
        <v>June</v>
      </c>
      <c r="F2119" s="154" t="str">
        <v>Accepted</v>
      </c>
      <c r="G2119" s="155" t="str">
        <v>240</v>
      </c>
      <c r="H2119" s="153" t="n">
        <v>240</v>
      </c>
      <c r="I2119" s="155" t="str">
        <v>SW</v>
      </c>
      <c r="J2119" s="153" t="n">
        <v>60</v>
      </c>
      <c r="K2119" s="155" t="str">
        <v>NE</v>
      </c>
      <c r="L2119" s="153" t="n">
        <v>16</v>
      </c>
      <c r="M2119" s="153" t="n">
        <f>IF(F2119="Accepted",L2119*1.150779448,"")</f>
        <v>18.412471168</v>
      </c>
      <c r="N2119" s="153" t="n">
        <v>21</v>
      </c>
      <c r="O2119" s="163"/>
      <c r="P2119" s="153" t="n">
        <f>IF(F2119&lt;&gt;"Accepted","",IF(AND(N2119="",O2119=""),"",MAX(N2119,O2119)*1.150779448))</f>
        <v>24.166368408</v>
      </c>
      <c r="Q2119" s="175" t="str">
        <v>KEDW 052055Z 24016G21KT 50SM CLR 37/M07 A2978 RMK AO2A SLP056 T03661068 57016</v>
      </c>
    </row>
    <row r="2120" hidden="0">
      <c r="A2120" s="150" t="str">
        <v>2026-06-05 21:00 UTC</v>
      </c>
      <c r="B2120" s="155" t="str">
        <v>2026-06-05 21:55 UTC</v>
      </c>
      <c r="C2120" s="155" t="str">
        <v>2026-06-05 14:55 PDT</v>
      </c>
      <c r="D2120" s="155" t="str">
        <v>2026-06-05</v>
      </c>
      <c r="E2120" s="155" t="str">
        <v>June</v>
      </c>
      <c r="F2120" s="154" t="str">
        <v>Accepted</v>
      </c>
      <c r="G2120" s="155" t="str">
        <v>250</v>
      </c>
      <c r="H2120" s="153" t="n">
        <v>250</v>
      </c>
      <c r="I2120" s="155" t="str">
        <v>W</v>
      </c>
      <c r="J2120" s="153" t="n">
        <v>70</v>
      </c>
      <c r="K2120" s="155" t="str">
        <v>E</v>
      </c>
      <c r="L2120" s="153" t="n">
        <v>21</v>
      </c>
      <c r="M2120" s="153" t="n">
        <f>IF(F2120="Accepted",L2120*1.150779448,"")</f>
        <v>24.166368408</v>
      </c>
      <c r="N2120" s="153" t="n">
        <v>26</v>
      </c>
      <c r="O2120" s="153" t="n">
        <v>28</v>
      </c>
      <c r="P2120" s="153" t="n">
        <f>IF(F2120&lt;&gt;"Accepted","",IF(AND(N2120="",O2120=""),"",MAX(N2120,O2120)*1.150779448))</f>
        <v>32.221824544</v>
      </c>
      <c r="Q2120" s="175" t="str">
        <v>KEDW 052155Z 25021G26KT 60SM CLR 37/M07 A2977 RMK AO2A PK WND 25028/46 SLP053 T03651069</v>
      </c>
    </row>
    <row r="2121" hidden="0">
      <c r="A2121" s="150" t="str">
        <v>2026-06-05 22:00 UTC</v>
      </c>
      <c r="B2121" s="155" t="str">
        <v>2026-06-05 22:55 UTC</v>
      </c>
      <c r="C2121" s="155" t="str">
        <v>2026-06-05 15:55 PDT</v>
      </c>
      <c r="D2121" s="155" t="str">
        <v>2026-06-05</v>
      </c>
      <c r="E2121" s="155" t="str">
        <v>June</v>
      </c>
      <c r="F2121" s="154" t="str">
        <v>Accepted</v>
      </c>
      <c r="G2121" s="155" t="str">
        <v>250</v>
      </c>
      <c r="H2121" s="153" t="n">
        <v>250</v>
      </c>
      <c r="I2121" s="155" t="str">
        <v>W</v>
      </c>
      <c r="J2121" s="153" t="n">
        <v>70</v>
      </c>
      <c r="K2121" s="155" t="str">
        <v>E</v>
      </c>
      <c r="L2121" s="153" t="n">
        <v>22</v>
      </c>
      <c r="M2121" s="153" t="n">
        <f>IF(F2121="Accepted",L2121*1.150779448,"")</f>
        <v>25.317147856</v>
      </c>
      <c r="N2121" s="153" t="n">
        <v>29</v>
      </c>
      <c r="O2121" s="153" t="n">
        <v>29</v>
      </c>
      <c r="P2121" s="153" t="n">
        <f>IF(F2121&lt;&gt;"Accepted","",IF(AND(N2121="",O2121=""),"",MAX(N2121,O2121)*1.150779448))</f>
        <v>33.372603992</v>
      </c>
      <c r="Q2121" s="175" t="str">
        <v>KEDW 052255Z 25022G29KT 50SM CLR 36/M07 A2976 RMK AO2A PK WND 25029/19 SLP051 T03611072</v>
      </c>
    </row>
    <row r="2122" hidden="0">
      <c r="A2122" s="150" t="str">
        <v>2026-06-05 23:00 UTC</v>
      </c>
      <c r="B2122" s="155" t="str">
        <v>2026-06-05 23:55 UTC</v>
      </c>
      <c r="C2122" s="155" t="str">
        <v>2026-06-05 16:55 PDT</v>
      </c>
      <c r="D2122" s="155" t="str">
        <v>2026-06-05</v>
      </c>
      <c r="E2122" s="155" t="str">
        <v>June</v>
      </c>
      <c r="F2122" s="154" t="str">
        <v>Accepted</v>
      </c>
      <c r="G2122" s="155" t="str">
        <v>230</v>
      </c>
      <c r="H2122" s="153" t="n">
        <v>230</v>
      </c>
      <c r="I2122" s="155" t="str">
        <v>SW</v>
      </c>
      <c r="J2122" s="153" t="n">
        <v>50</v>
      </c>
      <c r="K2122" s="155" t="str">
        <v>NE</v>
      </c>
      <c r="L2122" s="153" t="n">
        <v>21</v>
      </c>
      <c r="M2122" s="153" t="n">
        <f>IF(F2122="Accepted",L2122*1.150779448,"")</f>
        <v>24.166368408</v>
      </c>
      <c r="N2122" s="153" t="n">
        <v>28</v>
      </c>
      <c r="O2122" s="153" t="n">
        <v>29</v>
      </c>
      <c r="P2122" s="153" t="n">
        <f>IF(F2122&lt;&gt;"Accepted","",IF(AND(N2122="",O2122=""),"",MAX(N2122,O2122)*1.150779448))</f>
        <v>33.372603992</v>
      </c>
      <c r="Q2122" s="175" t="str">
        <v>KEDW 052355Z 23021G28KT 50SM CLR 35/M06 A2975 RMK AO2A PK WND 23029/48 SLP048 T03521058 10368 20336 57009</v>
      </c>
    </row>
    <row r="2123" hidden="0">
      <c r="A2123" s="150" t="str">
        <v>2026-06-06 00:00 UTC</v>
      </c>
      <c r="B2123" s="155" t="str">
        <v>2026-06-06 00:55 UTC</v>
      </c>
      <c r="C2123" s="155" t="str">
        <v>2026-06-05 17:55 PDT</v>
      </c>
      <c r="D2123" s="155" t="str">
        <v>2026-06-05</v>
      </c>
      <c r="E2123" s="155" t="str">
        <v>June</v>
      </c>
      <c r="F2123" s="154" t="str">
        <v>Accepted</v>
      </c>
      <c r="G2123" s="155" t="str">
        <v>230</v>
      </c>
      <c r="H2123" s="153" t="n">
        <v>230</v>
      </c>
      <c r="I2123" s="155" t="str">
        <v>SW</v>
      </c>
      <c r="J2123" s="153" t="n">
        <v>50</v>
      </c>
      <c r="K2123" s="155" t="str">
        <v>NE</v>
      </c>
      <c r="L2123" s="153" t="n">
        <v>20</v>
      </c>
      <c r="M2123" s="153" t="n">
        <f>IF(F2123="Accepted",L2123*1.150779448,"")</f>
        <v>23.01558896</v>
      </c>
      <c r="N2123" s="153" t="n">
        <v>27</v>
      </c>
      <c r="O2123" s="153" t="n">
        <v>30</v>
      </c>
      <c r="P2123" s="153" t="n">
        <f>IF(F2123&lt;&gt;"Accepted","",IF(AND(N2123="",O2123=""),"",MAX(N2123,O2123)*1.150779448))</f>
        <v>34.523383439999996</v>
      </c>
      <c r="Q2123" s="175" t="str">
        <v>KEDW 060055Z 23020G27KT 50SM CLR 33/M05 A2975 RMK AO2A PK WND 24030/24 SLP051 T03341054</v>
      </c>
    </row>
    <row r="2124" hidden="0">
      <c r="A2124" s="150" t="str">
        <v>2026-06-06 01:00 UTC</v>
      </c>
      <c r="B2124" s="155" t="str">
        <v>2026-06-06 01:55 UTC</v>
      </c>
      <c r="C2124" s="155" t="str">
        <v>2026-06-05 18:55 PDT</v>
      </c>
      <c r="D2124" s="155" t="str">
        <v>2026-06-05</v>
      </c>
      <c r="E2124" s="155" t="str">
        <v>June</v>
      </c>
      <c r="F2124" s="154" t="str">
        <v>Accepted</v>
      </c>
      <c r="G2124" s="155" t="str">
        <v>240</v>
      </c>
      <c r="H2124" s="153" t="n">
        <v>240</v>
      </c>
      <c r="I2124" s="155" t="str">
        <v>SW</v>
      </c>
      <c r="J2124" s="153" t="n">
        <v>60</v>
      </c>
      <c r="K2124" s="155" t="str">
        <v>NE</v>
      </c>
      <c r="L2124" s="153" t="n">
        <v>19</v>
      </c>
      <c r="M2124" s="153" t="n">
        <f>IF(F2124="Accepted",L2124*1.150779448,"")</f>
        <v>21.864809512</v>
      </c>
      <c r="N2124" s="153" t="n">
        <v>26</v>
      </c>
      <c r="O2124" s="153" t="n">
        <v>28</v>
      </c>
      <c r="P2124" s="153" t="n">
        <f>IF(F2124&lt;&gt;"Accepted","",IF(AND(N2124="",O2124=""),"",MAX(N2124,O2124)*1.150779448))</f>
        <v>32.221824544</v>
      </c>
      <c r="Q2124" s="175" t="str">
        <v>KEDW 060155Z 24019G26KT 50SM FEW280 31/M05 A2976 RMK AO2A PK WND 22028/22 SLP053 T03131054</v>
      </c>
    </row>
    <row r="2125" hidden="0">
      <c r="A2125" s="150" t="str">
        <v>2026-06-06 02:00 UTC</v>
      </c>
      <c r="B2125" s="155" t="str">
        <v>2026-06-06 02:55 UTC</v>
      </c>
      <c r="C2125" s="155" t="str">
        <v>2026-06-05 19:55 PDT</v>
      </c>
      <c r="D2125" s="155" t="str">
        <v>2026-06-05</v>
      </c>
      <c r="E2125" s="155" t="str">
        <v>June</v>
      </c>
      <c r="F2125" s="154" t="str">
        <v>Accepted</v>
      </c>
      <c r="G2125" s="155" t="str">
        <v>240</v>
      </c>
      <c r="H2125" s="153" t="n">
        <v>240</v>
      </c>
      <c r="I2125" s="155" t="str">
        <v>SW</v>
      </c>
      <c r="J2125" s="153" t="n">
        <v>60</v>
      </c>
      <c r="K2125" s="155" t="str">
        <v>NE</v>
      </c>
      <c r="L2125" s="153" t="n">
        <v>16</v>
      </c>
      <c r="M2125" s="153" t="n">
        <f>IF(F2125="Accepted",L2125*1.150779448,"")</f>
        <v>18.412471168</v>
      </c>
      <c r="N2125" s="163"/>
      <c r="O2125" s="163"/>
      <c r="P2125" s="163" t="str">
        <f>IF(F2125&lt;&gt;"Accepted","",IF(AND(N2125="",O2125=""),"",MAX(N2125,O2125)*1.150779448))</f>
      </c>
      <c r="Q2125" s="175" t="str">
        <v>KEDW 060255Z 24016KT 60SM CLR 28/02 A2977 RMK AO2A SLP056 T02810015 53005</v>
      </c>
    </row>
    <row r="2126" hidden="0">
      <c r="A2126" s="150" t="str">
        <v>2026-06-06 03:00 UTC</v>
      </c>
      <c r="B2126" s="155" t="str">
        <v>2026-06-06 03:55 UTC</v>
      </c>
      <c r="C2126" s="155" t="str">
        <v>2026-06-05 20:55 PDT</v>
      </c>
      <c r="D2126" s="155" t="str">
        <v>2026-06-05</v>
      </c>
      <c r="E2126" s="155" t="str">
        <v>June</v>
      </c>
      <c r="F2126" s="154" t="str">
        <v>Accepted</v>
      </c>
      <c r="G2126" s="155" t="str">
        <v>240</v>
      </c>
      <c r="H2126" s="153" t="n">
        <v>240</v>
      </c>
      <c r="I2126" s="155" t="str">
        <v>SW</v>
      </c>
      <c r="J2126" s="153" t="n">
        <v>60</v>
      </c>
      <c r="K2126" s="155" t="str">
        <v>NE</v>
      </c>
      <c r="L2126" s="153" t="n">
        <v>17</v>
      </c>
      <c r="M2126" s="153" t="n">
        <f>IF(F2126="Accepted",L2126*1.150779448,"")</f>
        <v>19.563250616</v>
      </c>
      <c r="N2126" s="153" t="n">
        <v>20</v>
      </c>
      <c r="O2126" s="163"/>
      <c r="P2126" s="153" t="n">
        <f>IF(F2126&lt;&gt;"Accepted","",IF(AND(N2126="",O2126=""),"",MAX(N2126,O2126)*1.150779448))</f>
        <v>23.01558896</v>
      </c>
      <c r="Q2126" s="175" t="str">
        <v>KEDW 060355Z 24017G20KT 40SM CLR 26/05 A2978 RMK AO2A SLP059 T02570047</v>
      </c>
    </row>
    <row r="2127" hidden="0">
      <c r="A2127" s="150" t="str">
        <v>2026-06-06 04:00 UTC</v>
      </c>
      <c r="B2127" s="155" t="str">
        <v>2026-06-06 04:55 UTC</v>
      </c>
      <c r="C2127" s="155" t="str">
        <v>2026-06-05 21:55 PDT</v>
      </c>
      <c r="D2127" s="155" t="str">
        <v>2026-06-05</v>
      </c>
      <c r="E2127" s="155" t="str">
        <v>June</v>
      </c>
      <c r="F2127" s="154" t="str">
        <v>Accepted</v>
      </c>
      <c r="G2127" s="155" t="str">
        <v>240</v>
      </c>
      <c r="H2127" s="153" t="n">
        <v>240</v>
      </c>
      <c r="I2127" s="155" t="str">
        <v>SW</v>
      </c>
      <c r="J2127" s="153" t="n">
        <v>60</v>
      </c>
      <c r="K2127" s="155" t="str">
        <v>NE</v>
      </c>
      <c r="L2127" s="153" t="n">
        <v>16</v>
      </c>
      <c r="M2127" s="153" t="n">
        <f>IF(F2127="Accepted",L2127*1.150779448,"")</f>
        <v>18.412471168</v>
      </c>
      <c r="N2127" s="163"/>
      <c r="O2127" s="163"/>
      <c r="P2127" s="163" t="str">
        <f>IF(F2127&lt;&gt;"Accepted","",IF(AND(N2127="",O2127=""),"",MAX(N2127,O2127)*1.150779448))</f>
      </c>
      <c r="Q2127" s="175" t="str">
        <v>KEDW 060455Z 24016KT 40SM CLR 24/06 A2979 RMK AO2A SLP061 T02400063</v>
      </c>
    </row>
    <row r="2128" hidden="0">
      <c r="A2128" s="150" t="str">
        <v>2026-06-06 05:00 UTC</v>
      </c>
      <c r="B2128" s="155" t="str">
        <v>2026-06-06 05:55 UTC</v>
      </c>
      <c r="C2128" s="155" t="str">
        <v>2026-06-05 22:55 PDT</v>
      </c>
      <c r="D2128" s="155" t="str">
        <v>2026-06-05</v>
      </c>
      <c r="E2128" s="155" t="str">
        <v>June</v>
      </c>
      <c r="F2128" s="154" t="str">
        <v>Accepted</v>
      </c>
      <c r="G2128" s="155" t="str">
        <v>240</v>
      </c>
      <c r="H2128" s="153" t="n">
        <v>240</v>
      </c>
      <c r="I2128" s="155" t="str">
        <v>SW</v>
      </c>
      <c r="J2128" s="153" t="n">
        <v>60</v>
      </c>
      <c r="K2128" s="155" t="str">
        <v>NE</v>
      </c>
      <c r="L2128" s="153" t="n">
        <v>14</v>
      </c>
      <c r="M2128" s="153" t="n">
        <f>IF(F2128="Accepted",L2128*1.150779448,"")</f>
        <v>16.110912272</v>
      </c>
      <c r="N2128" s="163"/>
      <c r="O2128" s="163"/>
      <c r="P2128" s="163" t="str">
        <f>IF(F2128&lt;&gt;"Accepted","",IF(AND(N2128="",O2128=""),"",MAX(N2128,O2128)*1.150779448))</f>
      </c>
      <c r="Q2128" s="175" t="str">
        <v>KEDW 060555Z AUTO 24014KT 10SM CLR 24/01 A2980 RMK AO2 SLP063 T02420011 10353 20239 52010 $</v>
      </c>
    </row>
    <row r="2129" hidden="0">
      <c r="A2129" s="150" t="str">
        <v>2026-06-06 06:00 UTC</v>
      </c>
      <c r="B2129" s="155" t="str">
        <v>2026-06-06 06:55 UTC</v>
      </c>
      <c r="C2129" s="155" t="str">
        <v>2026-06-05 23:55 PDT</v>
      </c>
      <c r="D2129" s="155" t="str">
        <v>2026-06-05</v>
      </c>
      <c r="E2129" s="155" t="str">
        <v>June</v>
      </c>
      <c r="F2129" s="154" t="str">
        <v>Accepted</v>
      </c>
      <c r="G2129" s="155" t="str">
        <v>240</v>
      </c>
      <c r="H2129" s="153" t="n">
        <v>240</v>
      </c>
      <c r="I2129" s="155" t="str">
        <v>SW</v>
      </c>
      <c r="J2129" s="153" t="n">
        <v>60</v>
      </c>
      <c r="K2129" s="155" t="str">
        <v>NE</v>
      </c>
      <c r="L2129" s="153" t="n">
        <v>10</v>
      </c>
      <c r="M2129" s="153" t="n">
        <f>IF(F2129="Accepted",L2129*1.150779448,"")</f>
        <v>11.50779448</v>
      </c>
      <c r="N2129" s="163"/>
      <c r="O2129" s="163"/>
      <c r="P2129" s="163" t="str">
        <f>IF(F2129&lt;&gt;"Accepted","",IF(AND(N2129="",O2129=""),"",MAX(N2129,O2129)*1.150779448))</f>
      </c>
      <c r="Q2129" s="175" t="str">
        <v>KEDW 060655Z AUTO 24010KT 10SM CLR 23/02 A2979 RMK AO2 SLP060 T02300019 $</v>
      </c>
    </row>
    <row r="2130" hidden="0">
      <c r="A2130" s="150" t="str">
        <v>2026-06-06 07:00 UTC</v>
      </c>
      <c r="B2130" s="155" t="str">
        <v>2026-06-06 07:55 UTC</v>
      </c>
      <c r="C2130" s="155" t="str">
        <v>2026-06-06 00:55 PDT</v>
      </c>
      <c r="D2130" s="155" t="str">
        <v>2026-06-06</v>
      </c>
      <c r="E2130" s="155" t="str">
        <v>June</v>
      </c>
      <c r="F2130" s="154" t="str">
        <v>Accepted</v>
      </c>
      <c r="G2130" s="155" t="str">
        <v>240</v>
      </c>
      <c r="H2130" s="153" t="n">
        <v>240</v>
      </c>
      <c r="I2130" s="155" t="str">
        <v>SW</v>
      </c>
      <c r="J2130" s="153" t="n">
        <v>60</v>
      </c>
      <c r="K2130" s="155" t="str">
        <v>NE</v>
      </c>
      <c r="L2130" s="153" t="n">
        <v>10</v>
      </c>
      <c r="M2130" s="153" t="n">
        <f>IF(F2130="Accepted",L2130*1.150779448,"")</f>
        <v>11.50779448</v>
      </c>
      <c r="N2130" s="163"/>
      <c r="O2130" s="163"/>
      <c r="P2130" s="163" t="str">
        <f>IF(F2130&lt;&gt;"Accepted","",IF(AND(N2130="",O2130=""),"",MAX(N2130,O2130)*1.150779448))</f>
      </c>
      <c r="Q2130" s="175" t="str">
        <v>KEDW 060755Z AUTO 24010KT 10SM CLR 23/M01 A2980 RMK AO2 SLP063 T02251009 403680170 $</v>
      </c>
    </row>
    <row r="2131" hidden="0">
      <c r="A2131" s="150" t="str">
        <v>2026-06-06 08:00 UTC</v>
      </c>
      <c r="B2131" s="155" t="str">
        <v>2026-06-06 08:55 UTC</v>
      </c>
      <c r="C2131" s="155" t="str">
        <v>2026-06-06 01:55 PDT</v>
      </c>
      <c r="D2131" s="155" t="str">
        <v>2026-06-06</v>
      </c>
      <c r="E2131" s="155" t="str">
        <v>June</v>
      </c>
      <c r="F2131" s="154" t="str">
        <v>Accepted</v>
      </c>
      <c r="G2131" s="155" t="str">
        <v>210</v>
      </c>
      <c r="H2131" s="153" t="n">
        <v>210</v>
      </c>
      <c r="I2131" s="155" t="str">
        <v>SW</v>
      </c>
      <c r="J2131" s="153" t="n">
        <v>30</v>
      </c>
      <c r="K2131" s="155" t="str">
        <v>NE</v>
      </c>
      <c r="L2131" s="153" t="n">
        <v>8</v>
      </c>
      <c r="M2131" s="153" t="n">
        <f>IF(F2131="Accepted",L2131*1.150779448,"")</f>
        <v>9.206235584</v>
      </c>
      <c r="N2131" s="163"/>
      <c r="O2131" s="163"/>
      <c r="P2131" s="163" t="str">
        <f>IF(F2131&lt;&gt;"Accepted","",IF(AND(N2131="",O2131=""),"",MAX(N2131,O2131)*1.150779448))</f>
      </c>
      <c r="Q2131" s="175" t="str">
        <v>KEDW 060855Z AUTO 21008KT 10SM CLR 21/M00 A2979 RMK AO2 SLP060 T02121002 55003 $</v>
      </c>
    </row>
    <row r="2132" hidden="0">
      <c r="A2132" s="150" t="str">
        <v>2026-06-06 09:00 UTC</v>
      </c>
      <c r="B2132" s="155" t="str">
        <v>2026-06-06 09:55 UTC</v>
      </c>
      <c r="C2132" s="155" t="str">
        <v>2026-06-06 02:55 PDT</v>
      </c>
      <c r="D2132" s="155" t="str">
        <v>2026-06-06</v>
      </c>
      <c r="E2132" s="155" t="str">
        <v>June</v>
      </c>
      <c r="F2132" s="154" t="str">
        <v>Accepted</v>
      </c>
      <c r="G2132" s="155" t="str">
        <v>210</v>
      </c>
      <c r="H2132" s="153" t="n">
        <v>210</v>
      </c>
      <c r="I2132" s="155" t="str">
        <v>SW</v>
      </c>
      <c r="J2132" s="153" t="n">
        <v>30</v>
      </c>
      <c r="K2132" s="155" t="str">
        <v>NE</v>
      </c>
      <c r="L2132" s="153" t="n">
        <v>9</v>
      </c>
      <c r="M2132" s="153" t="n">
        <f>IF(F2132="Accepted",L2132*1.150779448,"")</f>
        <v>10.357015032</v>
      </c>
      <c r="N2132" s="163"/>
      <c r="O2132" s="163"/>
      <c r="P2132" s="163" t="str">
        <f>IF(F2132&lt;&gt;"Accepted","",IF(AND(N2132="",O2132=""),"",MAX(N2132,O2132)*1.150779448))</f>
      </c>
      <c r="Q2132" s="175" t="str">
        <v>KEDW 060955Z AUTO 21009KT 10SM CLR 21/M01 A2978 RMK AO2 SLP056 T02091010 $</v>
      </c>
    </row>
    <row r="2133" hidden="0">
      <c r="A2133" s="150" t="str">
        <v>2026-06-06 10:00 UTC</v>
      </c>
      <c r="B2133" s="155" t="str">
        <v>2026-06-06 10:55 UTC</v>
      </c>
      <c r="C2133" s="155" t="str">
        <v>2026-06-06 03:55 PDT</v>
      </c>
      <c r="D2133" s="155" t="str">
        <v>2026-06-06</v>
      </c>
      <c r="E2133" s="155" t="str">
        <v>June</v>
      </c>
      <c r="F2133" s="154" t="str">
        <v>Accepted</v>
      </c>
      <c r="G2133" s="155" t="str">
        <v>210</v>
      </c>
      <c r="H2133" s="153" t="n">
        <v>210</v>
      </c>
      <c r="I2133" s="155" t="str">
        <v>SW</v>
      </c>
      <c r="J2133" s="153" t="n">
        <v>30</v>
      </c>
      <c r="K2133" s="155" t="str">
        <v>NE</v>
      </c>
      <c r="L2133" s="153" t="n">
        <v>11</v>
      </c>
      <c r="M2133" s="153" t="n">
        <f>IF(F2133="Accepted",L2133*1.150779448,"")</f>
        <v>12.658573928</v>
      </c>
      <c r="N2133" s="163"/>
      <c r="O2133" s="163"/>
      <c r="P2133" s="163" t="str">
        <f>IF(F2133&lt;&gt;"Accepted","",IF(AND(N2133="",O2133=""),"",MAX(N2133,O2133)*1.150779448))</f>
      </c>
      <c r="Q2133" s="175" t="str">
        <v>KEDW 061055Z AUTO 21011KT 10SM CLR 21/00 A2978 RMK AO2 SLP056 T02050003 $</v>
      </c>
    </row>
    <row r="2134" hidden="0">
      <c r="A2134" s="150" t="str">
        <v>2026-06-06 11:00 UTC</v>
      </c>
      <c r="B2134" s="155" t="str">
        <v>2026-06-06 11:55 UTC</v>
      </c>
      <c r="C2134" s="155" t="str">
        <v>2026-06-06 04:55 PDT</v>
      </c>
      <c r="D2134" s="155" t="str">
        <v>2026-06-06</v>
      </c>
      <c r="E2134" s="155" t="str">
        <v>June</v>
      </c>
      <c r="F2134" s="154" t="str">
        <v>Accepted</v>
      </c>
      <c r="G2134" s="155" t="str">
        <v>210</v>
      </c>
      <c r="H2134" s="153" t="n">
        <v>210</v>
      </c>
      <c r="I2134" s="155" t="str">
        <v>SW</v>
      </c>
      <c r="J2134" s="153" t="n">
        <v>30</v>
      </c>
      <c r="K2134" s="155" t="str">
        <v>NE</v>
      </c>
      <c r="L2134" s="153" t="n">
        <v>11</v>
      </c>
      <c r="M2134" s="153" t="n">
        <f>IF(F2134="Accepted",L2134*1.150779448,"")</f>
        <v>12.658573928</v>
      </c>
      <c r="N2134" s="163"/>
      <c r="O2134" s="163"/>
      <c r="P2134" s="163" t="str">
        <f>IF(F2134&lt;&gt;"Accepted","",IF(AND(N2134="",O2134=""),"",MAX(N2134,O2134)*1.150779448))</f>
      </c>
      <c r="Q2134" s="175" t="str">
        <v>KEDW 061155Z AUTO 21011KT 10SM CLR 19/01 A2978 RMK AO2 SLP059 T01940009 10241 20194 56004 $</v>
      </c>
    </row>
    <row r="2135" hidden="0">
      <c r="A2135" s="150" t="str">
        <v>2026-06-06 12:00 UTC</v>
      </c>
      <c r="B2135" s="155" t="str">
        <v>2026-06-06 12:55 UTC</v>
      </c>
      <c r="C2135" s="155" t="str">
        <v>2026-06-06 05:55 PDT</v>
      </c>
      <c r="D2135" s="155" t="str">
        <v>2026-06-06</v>
      </c>
      <c r="E2135" s="155" t="str">
        <v>June</v>
      </c>
      <c r="F2135" s="154" t="str">
        <v>Accepted</v>
      </c>
      <c r="G2135" s="155" t="str">
        <v>230</v>
      </c>
      <c r="H2135" s="153" t="n">
        <v>230</v>
      </c>
      <c r="I2135" s="155" t="str">
        <v>SW</v>
      </c>
      <c r="J2135" s="153" t="n">
        <v>50</v>
      </c>
      <c r="K2135" s="155" t="str">
        <v>NE</v>
      </c>
      <c r="L2135" s="153" t="n">
        <v>10</v>
      </c>
      <c r="M2135" s="153" t="n">
        <f>IF(F2135="Accepted",L2135*1.150779448,"")</f>
        <v>11.50779448</v>
      </c>
      <c r="N2135" s="163"/>
      <c r="O2135" s="163"/>
      <c r="P2135" s="163" t="str">
        <f>IF(F2135&lt;&gt;"Accepted","",IF(AND(N2135="",O2135=""),"",MAX(N2135,O2135)*1.150779448))</f>
      </c>
      <c r="Q2135" s="175" t="str">
        <v>KEDW 061255Z AUTO 23010KT 10SM CLR 19/01 A2979 RMK AO2 SLP063 T01910006 $</v>
      </c>
    </row>
    <row r="2136" hidden="0">
      <c r="A2136" s="150" t="str">
        <v>2026-06-06 13:00 UTC</v>
      </c>
      <c r="B2136" s="155" t="str">
        <v>2026-06-06 13:55 UTC</v>
      </c>
      <c r="C2136" s="155" t="str">
        <v>2026-06-06 06:55 PDT</v>
      </c>
      <c r="D2136" s="155" t="str">
        <v>2026-06-06</v>
      </c>
      <c r="E2136" s="155" t="str">
        <v>June</v>
      </c>
      <c r="F2136" s="154" t="str">
        <v>Accepted</v>
      </c>
      <c r="G2136" s="155" t="str">
        <v>220</v>
      </c>
      <c r="H2136" s="153" t="n">
        <v>220</v>
      </c>
      <c r="I2136" s="155" t="str">
        <v>SW</v>
      </c>
      <c r="J2136" s="153" t="n">
        <v>40</v>
      </c>
      <c r="K2136" s="155" t="str">
        <v>NE</v>
      </c>
      <c r="L2136" s="153" t="n">
        <v>10</v>
      </c>
      <c r="M2136" s="153" t="n">
        <f>IF(F2136="Accepted",L2136*1.150779448,"")</f>
        <v>11.50779448</v>
      </c>
      <c r="N2136" s="163"/>
      <c r="O2136" s="163"/>
      <c r="P2136" s="163" t="str">
        <f>IF(F2136&lt;&gt;"Accepted","",IF(AND(N2136="",O2136=""),"",MAX(N2136,O2136)*1.150779448))</f>
      </c>
      <c r="Q2136" s="175" t="str">
        <v>KEDW 061355Z AUTO 22010KT 10SM CLR 21/02 A2980 RMK AO2 SLP067 T02080016 $</v>
      </c>
    </row>
    <row r="2137" hidden="0">
      <c r="A2137" s="150" t="str">
        <v>2026-06-06 14:00 UTC</v>
      </c>
      <c r="B2137" s="155" t="str">
        <v>2026-06-06 14:55 UTC</v>
      </c>
      <c r="C2137" s="155" t="str">
        <v>2026-06-06 07:55 PDT</v>
      </c>
      <c r="D2137" s="155" t="str">
        <v>2026-06-06</v>
      </c>
      <c r="E2137" s="155" t="str">
        <v>June</v>
      </c>
      <c r="F2137" s="154" t="str">
        <v>Accepted</v>
      </c>
      <c r="G2137" s="155" t="str">
        <v>220</v>
      </c>
      <c r="H2137" s="153" t="n">
        <v>220</v>
      </c>
      <c r="I2137" s="155" t="str">
        <v>SW</v>
      </c>
      <c r="J2137" s="153" t="n">
        <v>40</v>
      </c>
      <c r="K2137" s="155" t="str">
        <v>NE</v>
      </c>
      <c r="L2137" s="153" t="n">
        <v>10</v>
      </c>
      <c r="M2137" s="153" t="n">
        <f>IF(F2137="Accepted",L2137*1.150779448,"")</f>
        <v>11.50779448</v>
      </c>
      <c r="N2137" s="163"/>
      <c r="O2137" s="163"/>
      <c r="P2137" s="163" t="str">
        <f>IF(F2137&lt;&gt;"Accepted","",IF(AND(N2137="",O2137=""),"",MAX(N2137,O2137)*1.150779448))</f>
      </c>
      <c r="Q2137" s="175" t="str">
        <v>KEDW 061455Z AUTO 22010KT 10SM CLR 23/01 A2980 RMK AO2 SLP067 T02300013 51007 $</v>
      </c>
    </row>
    <row r="2138" hidden="0">
      <c r="A2138" s="150" t="str">
        <v>2026-06-06 15:00 UTC</v>
      </c>
      <c r="B2138" s="155" t="str">
        <v>2026-06-06 15:55 UTC</v>
      </c>
      <c r="C2138" s="155" t="str">
        <v>2026-06-06 08:55 PDT</v>
      </c>
      <c r="D2138" s="155" t="str">
        <v>2026-06-06</v>
      </c>
      <c r="E2138" s="155" t="str">
        <v>June</v>
      </c>
      <c r="F2138" s="154" t="str">
        <v>Accepted</v>
      </c>
      <c r="G2138" s="155" t="str">
        <v>220</v>
      </c>
      <c r="H2138" s="153" t="n">
        <v>220</v>
      </c>
      <c r="I2138" s="155" t="str">
        <v>SW</v>
      </c>
      <c r="J2138" s="153" t="n">
        <v>40</v>
      </c>
      <c r="K2138" s="155" t="str">
        <v>NE</v>
      </c>
      <c r="L2138" s="153" t="n">
        <v>14</v>
      </c>
      <c r="M2138" s="153" t="n">
        <f>IF(F2138="Accepted",L2138*1.150779448,"")</f>
        <v>16.110912272</v>
      </c>
      <c r="N2138" s="163"/>
      <c r="O2138" s="163"/>
      <c r="P2138" s="163" t="str">
        <f>IF(F2138&lt;&gt;"Accepted","",IF(AND(N2138="",O2138=""),"",MAX(N2138,O2138)*1.150779448))</f>
      </c>
      <c r="Q2138" s="175" t="str">
        <v>KEDW 061555Z AUTO 22014KT 10SM CLR 27/02 A2981 RMK AO2 SLP070 T02730024 $</v>
      </c>
    </row>
    <row r="2139" hidden="0">
      <c r="A2139" s="150" t="str">
        <v>2026-06-06 16:00 UTC</v>
      </c>
      <c r="B2139" s="155" t="str">
        <v>2026-06-06 16:55 UTC</v>
      </c>
      <c r="C2139" s="155" t="str">
        <v>2026-06-06 09:55 PDT</v>
      </c>
      <c r="D2139" s="155" t="str">
        <v>2026-06-06</v>
      </c>
      <c r="E2139" s="155" t="str">
        <v>June</v>
      </c>
      <c r="F2139" s="154" t="str">
        <v>Accepted</v>
      </c>
      <c r="G2139" s="155" t="str">
        <v>230</v>
      </c>
      <c r="H2139" s="153" t="n">
        <v>230</v>
      </c>
      <c r="I2139" s="155" t="str">
        <v>SW</v>
      </c>
      <c r="J2139" s="153" t="n">
        <v>50</v>
      </c>
      <c r="K2139" s="155" t="str">
        <v>NE</v>
      </c>
      <c r="L2139" s="153" t="n">
        <v>15</v>
      </c>
      <c r="M2139" s="153" t="n">
        <f>IF(F2139="Accepted",L2139*1.150779448,"")</f>
        <v>17.261691719999998</v>
      </c>
      <c r="N2139" s="153" t="n">
        <v>21</v>
      </c>
      <c r="O2139" s="163"/>
      <c r="P2139" s="153" t="n">
        <f>IF(F2139&lt;&gt;"Accepted","",IF(AND(N2139="",O2139=""),"",MAX(N2139,O2139)*1.150779448))</f>
        <v>24.166368408</v>
      </c>
      <c r="Q2139" s="175" t="str">
        <v>KEDW 061655Z 23015G21KT 60SM BKN250 30/05 A2979 RMK AO2A SLP062 T03040049</v>
      </c>
    </row>
    <row r="2140" hidden="0">
      <c r="A2140" s="150" t="str">
        <v>2026-06-06 17:00 UTC</v>
      </c>
      <c r="B2140" s="155" t="str">
        <v>2026-06-06 17:55 UTC</v>
      </c>
      <c r="C2140" s="155" t="str">
        <v>2026-06-06 10:55 PDT</v>
      </c>
      <c r="D2140" s="155" t="str">
        <v>2026-06-06</v>
      </c>
      <c r="E2140" s="155" t="str">
        <v>June</v>
      </c>
      <c r="F2140" s="154" t="str">
        <v>Accepted</v>
      </c>
      <c r="G2140" s="155" t="str">
        <v>230</v>
      </c>
      <c r="H2140" s="153" t="n">
        <v>230</v>
      </c>
      <c r="I2140" s="155" t="str">
        <v>SW</v>
      </c>
      <c r="J2140" s="153" t="n">
        <v>50</v>
      </c>
      <c r="K2140" s="155" t="str">
        <v>NE</v>
      </c>
      <c r="L2140" s="153" t="n">
        <v>16</v>
      </c>
      <c r="M2140" s="153" t="n">
        <f>IF(F2140="Accepted",L2140*1.150779448,"")</f>
        <v>18.412471168</v>
      </c>
      <c r="N2140" s="153" t="n">
        <v>22</v>
      </c>
      <c r="O2140" s="163"/>
      <c r="P2140" s="153" t="n">
        <f>IF(F2140&lt;&gt;"Accepted","",IF(AND(N2140="",O2140=""),"",MAX(N2140,O2140)*1.150779448))</f>
        <v>25.317147856</v>
      </c>
      <c r="Q2140" s="175" t="str">
        <v>KEDW 061755Z 23016G22KT 70SM BKN250 31/04 A2979 RMK AO2A SLP061 T03130041 10313 20190 58003</v>
      </c>
    </row>
    <row r="2141" hidden="0">
      <c r="A2141" s="150" t="str">
        <v>2026-06-06 18:00 UTC</v>
      </c>
      <c r="B2141" s="155" t="str">
        <v>2026-06-06 18:55 UTC</v>
      </c>
      <c r="C2141" s="155" t="str">
        <v>2026-06-06 11:55 PDT</v>
      </c>
      <c r="D2141" s="155" t="str">
        <v>2026-06-06</v>
      </c>
      <c r="E2141" s="155" t="str">
        <v>June</v>
      </c>
      <c r="F2141" s="154" t="str">
        <v>Accepted</v>
      </c>
      <c r="G2141" s="155" t="str">
        <v>230</v>
      </c>
      <c r="H2141" s="153" t="n">
        <v>230</v>
      </c>
      <c r="I2141" s="155" t="str">
        <v>SW</v>
      </c>
      <c r="J2141" s="153" t="n">
        <v>50</v>
      </c>
      <c r="K2141" s="155" t="str">
        <v>NE</v>
      </c>
      <c r="L2141" s="153" t="n">
        <v>14</v>
      </c>
      <c r="M2141" s="153" t="n">
        <f>IF(F2141="Accepted",L2141*1.150779448,"")</f>
        <v>16.110912272</v>
      </c>
      <c r="N2141" s="153" t="n">
        <v>23</v>
      </c>
      <c r="O2141" s="153" t="n">
        <v>26</v>
      </c>
      <c r="P2141" s="153" t="n">
        <f>IF(F2141&lt;&gt;"Accepted","",IF(AND(N2141="",O2141=""),"",MAX(N2141,O2141)*1.150779448))</f>
        <v>29.920265648</v>
      </c>
      <c r="Q2141" s="175" t="str">
        <v>KEDW 061855Z 23014G23KT 70SM SCT280 32/04 A2978 RMK AO2A PK WND 23026/52 SLP057 T03230041</v>
      </c>
    </row>
    <row r="2142" hidden="0">
      <c r="A2142" s="150" t="str">
        <v>2026-06-06 19:00 UTC</v>
      </c>
      <c r="B2142" s="155" t="str">
        <v>2026-06-06 19:55 UTC</v>
      </c>
      <c r="C2142" s="155" t="str">
        <v>2026-06-06 12:55 PDT</v>
      </c>
      <c r="D2142" s="155" t="str">
        <v>2026-06-06</v>
      </c>
      <c r="E2142" s="155" t="str">
        <v>June</v>
      </c>
      <c r="F2142" s="154" t="str">
        <v>Accepted</v>
      </c>
      <c r="G2142" s="155" t="str">
        <v>240</v>
      </c>
      <c r="H2142" s="153" t="n">
        <v>240</v>
      </c>
      <c r="I2142" s="155" t="str">
        <v>SW</v>
      </c>
      <c r="J2142" s="153" t="n">
        <v>60</v>
      </c>
      <c r="K2142" s="155" t="str">
        <v>NE</v>
      </c>
      <c r="L2142" s="153" t="n">
        <v>16</v>
      </c>
      <c r="M2142" s="153" t="n">
        <f>IF(F2142="Accepted",L2142*1.150779448,"")</f>
        <v>18.412471168</v>
      </c>
      <c r="N2142" s="153" t="n">
        <v>23</v>
      </c>
      <c r="O2142" s="153" t="n">
        <v>27</v>
      </c>
      <c r="P2142" s="153" t="n">
        <f>IF(F2142&lt;&gt;"Accepted","",IF(AND(N2142="",O2142=""),"",MAX(N2142,O2142)*1.150779448))</f>
        <v>31.071045096</v>
      </c>
      <c r="Q2142" s="175" t="str">
        <v>KEDW 061955Z 24016G23KT 70SM SCT300 33/03 A2976 RMK AO2A PK WND 23027/41 SLP051 T03330031</v>
      </c>
    </row>
    <row r="2143" hidden="0">
      <c r="A2143" s="150" t="str">
        <v>2026-06-06 20:00 UTC</v>
      </c>
      <c r="B2143" s="155" t="str">
        <v>2026-06-06 20:55 UTC</v>
      </c>
      <c r="C2143" s="155" t="str">
        <v>2026-06-06 13:55 PDT</v>
      </c>
      <c r="D2143" s="155" t="str">
        <v>2026-06-06</v>
      </c>
      <c r="E2143" s="155" t="str">
        <v>June</v>
      </c>
      <c r="F2143" s="154" t="str">
        <v>Accepted</v>
      </c>
      <c r="G2143" s="155" t="str">
        <v>230</v>
      </c>
      <c r="H2143" s="153" t="n">
        <v>230</v>
      </c>
      <c r="I2143" s="155" t="str">
        <v>SW</v>
      </c>
      <c r="J2143" s="153" t="n">
        <v>50</v>
      </c>
      <c r="K2143" s="155" t="str">
        <v>NE</v>
      </c>
      <c r="L2143" s="153" t="n">
        <v>20</v>
      </c>
      <c r="M2143" s="153" t="n">
        <f>IF(F2143="Accepted",L2143*1.150779448,"")</f>
        <v>23.01558896</v>
      </c>
      <c r="N2143" s="153" t="n">
        <v>26</v>
      </c>
      <c r="O2143" s="153" t="n">
        <v>28</v>
      </c>
      <c r="P2143" s="153" t="n">
        <f>IF(F2143&lt;&gt;"Accepted","",IF(AND(N2143="",O2143=""),"",MAX(N2143,O2143)*1.150779448))</f>
        <v>32.221824544</v>
      </c>
      <c r="Q2143" s="175" t="str">
        <v>KEDW 062055Z 23020G26KT 70SM SCT250 34/04 A2974 RMK AO2A PK WND 22028/42 SLP044 T03390036 57015</v>
      </c>
    </row>
    <row r="2144" hidden="0">
      <c r="A2144" s="150" t="str">
        <v>2026-06-06 21:00 UTC</v>
      </c>
      <c r="B2144" s="155" t="str">
        <v>2026-06-06 21:55 UTC</v>
      </c>
      <c r="C2144" s="155" t="str">
        <v>2026-06-06 14:55 PDT</v>
      </c>
      <c r="D2144" s="155" t="str">
        <v>2026-06-06</v>
      </c>
      <c r="E2144" s="155" t="str">
        <v>June</v>
      </c>
      <c r="F2144" s="154" t="str">
        <v>Accepted</v>
      </c>
      <c r="G2144" s="155" t="str">
        <v>250</v>
      </c>
      <c r="H2144" s="153" t="n">
        <v>250</v>
      </c>
      <c r="I2144" s="155" t="str">
        <v>W</v>
      </c>
      <c r="J2144" s="153" t="n">
        <v>70</v>
      </c>
      <c r="K2144" s="155" t="str">
        <v>E</v>
      </c>
      <c r="L2144" s="153" t="n">
        <v>20</v>
      </c>
      <c r="M2144" s="153" t="n">
        <f>IF(F2144="Accepted",L2144*1.150779448,"")</f>
        <v>23.01558896</v>
      </c>
      <c r="N2144" s="153" t="n">
        <v>27</v>
      </c>
      <c r="O2144" s="153" t="n">
        <v>31</v>
      </c>
      <c r="P2144" s="153" t="n">
        <f>IF(F2144&lt;&gt;"Accepted","",IF(AND(N2144="",O2144=""),"",MAX(N2144,O2144)*1.150779448))</f>
        <v>35.674162888</v>
      </c>
      <c r="Q2144" s="175" t="str">
        <v>KEDW 062155Z 25020G27KT 70SM SCT250 34/04 A2974 RMK AO2A PK WND 22031/39 SLP045 T03390036</v>
      </c>
    </row>
    <row r="2145" hidden="0">
      <c r="A2145" s="150" t="str">
        <v>2026-06-06 22:00 UTC</v>
      </c>
      <c r="B2145" s="155" t="str">
        <v>2026-06-06 22:55 UTC</v>
      </c>
      <c r="C2145" s="155" t="str">
        <v>2026-06-06 15:55 PDT</v>
      </c>
      <c r="D2145" s="155" t="str">
        <v>2026-06-06</v>
      </c>
      <c r="E2145" s="155" t="str">
        <v>June</v>
      </c>
      <c r="F2145" s="154" t="str">
        <v>Accepted</v>
      </c>
      <c r="G2145" s="155" t="str">
        <v>230</v>
      </c>
      <c r="H2145" s="153" t="n">
        <v>230</v>
      </c>
      <c r="I2145" s="155" t="str">
        <v>SW</v>
      </c>
      <c r="J2145" s="153" t="n">
        <v>50</v>
      </c>
      <c r="K2145" s="155" t="str">
        <v>NE</v>
      </c>
      <c r="L2145" s="153" t="n">
        <v>23</v>
      </c>
      <c r="M2145" s="153" t="n">
        <f>IF(F2145="Accepted",L2145*1.150779448,"")</f>
        <v>26.467927304</v>
      </c>
      <c r="N2145" s="153" t="n">
        <v>30</v>
      </c>
      <c r="O2145" s="153" t="n">
        <v>32</v>
      </c>
      <c r="P2145" s="153" t="n">
        <f>IF(F2145&lt;&gt;"Accepted","",IF(AND(N2145="",O2145=""),"",MAX(N2145,O2145)*1.150779448))</f>
        <v>36.824942336</v>
      </c>
      <c r="Q2145" s="175" t="str">
        <v>KEDW 062255Z 23023G30KT 60SM SCT250 33/05 A2973 RMK AO2A PK WND 24032/31 SLP041 T03280053</v>
      </c>
    </row>
    <row r="2146" hidden="0">
      <c r="A2146" s="150" t="str">
        <v>2026-06-06 23:00 UTC</v>
      </c>
      <c r="B2146" s="155" t="str">
        <v>2026-06-06 23:55 UTC</v>
      </c>
      <c r="C2146" s="155" t="str">
        <v>2026-06-06 16:55 PDT</v>
      </c>
      <c r="D2146" s="155" t="str">
        <v>2026-06-06</v>
      </c>
      <c r="E2146" s="155" t="str">
        <v>June</v>
      </c>
      <c r="F2146" s="154" t="str">
        <v>Accepted</v>
      </c>
      <c r="G2146" s="155" t="str">
        <v>230</v>
      </c>
      <c r="H2146" s="153" t="n">
        <v>230</v>
      </c>
      <c r="I2146" s="155" t="str">
        <v>SW</v>
      </c>
      <c r="J2146" s="153" t="n">
        <v>50</v>
      </c>
      <c r="K2146" s="155" t="str">
        <v>NE</v>
      </c>
      <c r="L2146" s="153" t="n">
        <v>23</v>
      </c>
      <c r="M2146" s="153" t="n">
        <f>IF(F2146="Accepted",L2146*1.150779448,"")</f>
        <v>26.467927304</v>
      </c>
      <c r="N2146" s="153" t="n">
        <v>29</v>
      </c>
      <c r="O2146" s="153" t="n">
        <v>33</v>
      </c>
      <c r="P2146" s="153" t="n">
        <f>IF(F2146&lt;&gt;"Accepted","",IF(AND(N2146="",O2146=""),"",MAX(N2146,O2146)*1.150779448))</f>
        <v>37.975721784</v>
      </c>
      <c r="Q2146" s="175" t="str">
        <v>KEDW 062355Z 23023G29KT 70SM SCT250 32/05 A2972 RMK AO2A PK WND 22033/21 SLP039 T03180053 10343 20314 57007</v>
      </c>
    </row>
    <row r="2147" hidden="0">
      <c r="A2147" s="150" t="str">
        <v>2026-06-07 00:00 UTC</v>
      </c>
      <c r="B2147" s="155" t="str">
        <v>2026-06-07 00:55 UTC</v>
      </c>
      <c r="C2147" s="155" t="str">
        <v>2026-06-06 17:55 PDT</v>
      </c>
      <c r="D2147" s="155" t="str">
        <v>2026-06-06</v>
      </c>
      <c r="E2147" s="155" t="str">
        <v>June</v>
      </c>
      <c r="F2147" s="154" t="str">
        <v>Accepted</v>
      </c>
      <c r="G2147" s="155" t="str">
        <v>230</v>
      </c>
      <c r="H2147" s="153" t="n">
        <v>230</v>
      </c>
      <c r="I2147" s="155" t="str">
        <v>SW</v>
      </c>
      <c r="J2147" s="153" t="n">
        <v>50</v>
      </c>
      <c r="K2147" s="155" t="str">
        <v>NE</v>
      </c>
      <c r="L2147" s="153" t="n">
        <v>20</v>
      </c>
      <c r="M2147" s="153" t="n">
        <f>IF(F2147="Accepted",L2147*1.150779448,"")</f>
        <v>23.01558896</v>
      </c>
      <c r="N2147" s="153" t="n">
        <v>28</v>
      </c>
      <c r="O2147" s="153" t="n">
        <v>32</v>
      </c>
      <c r="P2147" s="153" t="n">
        <f>IF(F2147&lt;&gt;"Accepted","",IF(AND(N2147="",O2147=""),"",MAX(N2147,O2147)*1.150779448))</f>
        <v>36.824942336</v>
      </c>
      <c r="Q2147" s="175" t="str">
        <v>KEDW 070055Z 23020G28KT 70SM SCT250 30/06 A2972 RMK AO2A PK WND 22032/46 SLP040 T03040063</v>
      </c>
    </row>
    <row r="2148" hidden="0">
      <c r="A2148" s="150" t="str">
        <v>2026-06-07 01:00 UTC</v>
      </c>
      <c r="B2148" s="155" t="str">
        <v>2026-06-07 01:55 UTC</v>
      </c>
      <c r="C2148" s="155" t="str">
        <v>2026-06-06 18:55 PDT</v>
      </c>
      <c r="D2148" s="155" t="str">
        <v>2026-06-06</v>
      </c>
      <c r="E2148" s="155" t="str">
        <v>June</v>
      </c>
      <c r="F2148" s="154" t="str">
        <v>Accepted</v>
      </c>
      <c r="G2148" s="155" t="str">
        <v>240</v>
      </c>
      <c r="H2148" s="153" t="n">
        <v>240</v>
      </c>
      <c r="I2148" s="155" t="str">
        <v>SW</v>
      </c>
      <c r="J2148" s="153" t="n">
        <v>60</v>
      </c>
      <c r="K2148" s="155" t="str">
        <v>NE</v>
      </c>
      <c r="L2148" s="153" t="n">
        <v>21</v>
      </c>
      <c r="M2148" s="153" t="n">
        <f>IF(F2148="Accepted",L2148*1.150779448,"")</f>
        <v>24.166368408</v>
      </c>
      <c r="N2148" s="153" t="n">
        <v>26</v>
      </c>
      <c r="O2148" s="153" t="n">
        <v>31</v>
      </c>
      <c r="P2148" s="153" t="n">
        <f>IF(F2148&lt;&gt;"Accepted","",IF(AND(N2148="",O2148=""),"",MAX(N2148,O2148)*1.150779448))</f>
        <v>35.674162888</v>
      </c>
      <c r="Q2148" s="175" t="str">
        <v>KEDW 070155Z AUTO 24021G26KT 10SM CLR 28/07 A2972 RMK AO2 PK WND 23031/39 SLP041 T02840070 $</v>
      </c>
    </row>
    <row r="2149" hidden="0">
      <c r="A2149" s="150" t="str">
        <v>2026-06-07 02:00 UTC</v>
      </c>
      <c r="B2149" s="155" t="str">
        <v>2026-06-07 02:55 UTC</v>
      </c>
      <c r="C2149" s="155" t="str">
        <v>2026-06-06 19:55 PDT</v>
      </c>
      <c r="D2149" s="155" t="str">
        <v>2026-06-06</v>
      </c>
      <c r="E2149" s="155" t="str">
        <v>June</v>
      </c>
      <c r="F2149" s="154" t="str">
        <v>Accepted</v>
      </c>
      <c r="G2149" s="155" t="str">
        <v>230</v>
      </c>
      <c r="H2149" s="153" t="n">
        <v>230</v>
      </c>
      <c r="I2149" s="155" t="str">
        <v>SW</v>
      </c>
      <c r="J2149" s="153" t="n">
        <v>50</v>
      </c>
      <c r="K2149" s="155" t="str">
        <v>NE</v>
      </c>
      <c r="L2149" s="153" t="n">
        <v>18</v>
      </c>
      <c r="M2149" s="153" t="n">
        <f>IF(F2149="Accepted",L2149*1.150779448,"")</f>
        <v>20.714030064</v>
      </c>
      <c r="N2149" s="163"/>
      <c r="O2149" s="153" t="n">
        <v>30</v>
      </c>
      <c r="P2149" s="153" t="n">
        <f>IF(F2149&lt;&gt;"Accepted","",IF(AND(N2149="",O2149=""),"",MAX(N2149,O2149)*1.150779448))</f>
        <v>34.523383439999996</v>
      </c>
      <c r="Q2149" s="175" t="str">
        <v>KEDW 070255Z AUTO 23018KT 10SM CLR 26/07 A2973 RMK AO2 PK WND 23030/05 SLP044 T02610067 53004 $</v>
      </c>
    </row>
    <row r="2150" hidden="0">
      <c r="A2150" s="150" t="str">
        <v>2026-06-07 03:00 UTC</v>
      </c>
      <c r="B2150" s="155" t="str">
        <v>2026-06-07 03:55 UTC</v>
      </c>
      <c r="C2150" s="155" t="str">
        <v>2026-06-06 20:55 PDT</v>
      </c>
      <c r="D2150" s="155" t="str">
        <v>2026-06-06</v>
      </c>
      <c r="E2150" s="155" t="str">
        <v>June</v>
      </c>
      <c r="F2150" s="154" t="str">
        <v>Accepted</v>
      </c>
      <c r="G2150" s="155" t="str">
        <v>230</v>
      </c>
      <c r="H2150" s="153" t="n">
        <v>230</v>
      </c>
      <c r="I2150" s="155" t="str">
        <v>SW</v>
      </c>
      <c r="J2150" s="153" t="n">
        <v>50</v>
      </c>
      <c r="K2150" s="155" t="str">
        <v>NE</v>
      </c>
      <c r="L2150" s="153" t="n">
        <v>16</v>
      </c>
      <c r="M2150" s="153" t="n">
        <f>IF(F2150="Accepted",L2150*1.150779448,"")</f>
        <v>18.412471168</v>
      </c>
      <c r="N2150" s="153" t="n">
        <v>22</v>
      </c>
      <c r="O2150" s="153" t="n">
        <v>26</v>
      </c>
      <c r="P2150" s="153" t="n">
        <f>IF(F2150&lt;&gt;"Accepted","",IF(AND(N2150="",O2150=""),"",MAX(N2150,O2150)*1.150779448))</f>
        <v>29.920265648</v>
      </c>
      <c r="Q2150" s="175" t="str">
        <v>KEDW 070355Z AUTO 23016G22KT 10SM CLR 23/07 A2974 RMK AO2 PK WND 23026/0256 SLP047 T02320069 $</v>
      </c>
    </row>
    <row r="2151" hidden="0">
      <c r="A2151" s="150" t="str">
        <v>2026-06-07 04:00 UTC</v>
      </c>
      <c r="B2151" s="155" t="str">
        <v>2026-06-07 04:55 UTC</v>
      </c>
      <c r="C2151" s="155" t="str">
        <v>2026-06-06 21:55 PDT</v>
      </c>
      <c r="D2151" s="155" t="str">
        <v>2026-06-06</v>
      </c>
      <c r="E2151" s="155" t="str">
        <v>June</v>
      </c>
      <c r="F2151" s="154" t="str">
        <v>Accepted</v>
      </c>
      <c r="G2151" s="155" t="str">
        <v>240</v>
      </c>
      <c r="H2151" s="153" t="n">
        <v>240</v>
      </c>
      <c r="I2151" s="155" t="str">
        <v>SW</v>
      </c>
      <c r="J2151" s="153" t="n">
        <v>60</v>
      </c>
      <c r="K2151" s="155" t="str">
        <v>NE</v>
      </c>
      <c r="L2151" s="153" t="n">
        <v>17</v>
      </c>
      <c r="M2151" s="153" t="n">
        <f>IF(F2151="Accepted",L2151*1.150779448,"")</f>
        <v>19.563250616</v>
      </c>
      <c r="N2151" s="163"/>
      <c r="O2151" s="163"/>
      <c r="P2151" s="163" t="str">
        <f>IF(F2151&lt;&gt;"Accepted","",IF(AND(N2151="",O2151=""),"",MAX(N2151,O2151)*1.150779448))</f>
      </c>
      <c r="Q2151" s="175" t="str">
        <v>KEDW 070455Z AUTO 24017KT 10SM CLR 22/06 A2976 RMK AO2 SLP053 T02230057 $</v>
      </c>
    </row>
    <row r="2152" hidden="0">
      <c r="A2152" s="150" t="str">
        <v>2026-06-07 05:00 UTC</v>
      </c>
      <c r="B2152" s="155" t="str">
        <v>2026-06-07 05:55 UTC</v>
      </c>
      <c r="C2152" s="155" t="str">
        <v>2026-06-06 22:55 PDT</v>
      </c>
      <c r="D2152" s="155" t="str">
        <v>2026-06-06</v>
      </c>
      <c r="E2152" s="155" t="str">
        <v>June</v>
      </c>
      <c r="F2152" s="154" t="str">
        <v>Accepted</v>
      </c>
      <c r="G2152" s="155" t="str">
        <v>240</v>
      </c>
      <c r="H2152" s="153" t="n">
        <v>240</v>
      </c>
      <c r="I2152" s="155" t="str">
        <v>SW</v>
      </c>
      <c r="J2152" s="153" t="n">
        <v>60</v>
      </c>
      <c r="K2152" s="155" t="str">
        <v>NE</v>
      </c>
      <c r="L2152" s="153" t="n">
        <v>13</v>
      </c>
      <c r="M2152" s="153" t="n">
        <f>IF(F2152="Accepted",L2152*1.150779448,"")</f>
        <v>14.960132824</v>
      </c>
      <c r="N2152" s="163"/>
      <c r="O2152" s="163"/>
      <c r="P2152" s="163" t="str">
        <f>IF(F2152&lt;&gt;"Accepted","",IF(AND(N2152="",O2152=""),"",MAX(N2152,O2152)*1.150779448))</f>
      </c>
      <c r="Q2152" s="175" t="str">
        <v>KEDW 070555Z AUTO 24013KT 10SM CLR 21/06 A2977 RMK AO2 SLP056 T02140057 10321 20214 52012 $</v>
      </c>
    </row>
    <row r="2153" hidden="0">
      <c r="A2153" s="150" t="str">
        <v>2026-06-07 06:00 UTC</v>
      </c>
      <c r="B2153" s="155" t="str">
        <v>2026-06-07 06:55 UTC</v>
      </c>
      <c r="C2153" s="155" t="str">
        <v>2026-06-06 23:55 PDT</v>
      </c>
      <c r="D2153" s="155" t="str">
        <v>2026-06-06</v>
      </c>
      <c r="E2153" s="155" t="str">
        <v>June</v>
      </c>
      <c r="F2153" s="154" t="str">
        <v>Accepted</v>
      </c>
      <c r="G2153" s="155" t="str">
        <v>230</v>
      </c>
      <c r="H2153" s="153" t="n">
        <v>230</v>
      </c>
      <c r="I2153" s="155" t="str">
        <v>SW</v>
      </c>
      <c r="J2153" s="153" t="n">
        <v>50</v>
      </c>
      <c r="K2153" s="155" t="str">
        <v>NE</v>
      </c>
      <c r="L2153" s="153" t="n">
        <v>16</v>
      </c>
      <c r="M2153" s="153" t="n">
        <f>IF(F2153="Accepted",L2153*1.150779448,"")</f>
        <v>18.412471168</v>
      </c>
      <c r="N2153" s="163"/>
      <c r="O2153" s="163"/>
      <c r="P2153" s="163" t="str">
        <f>IF(F2153&lt;&gt;"Accepted","",IF(AND(N2153="",O2153=""),"",MAX(N2153,O2153)*1.150779448))</f>
      </c>
      <c r="Q2153" s="175" t="str">
        <v>KEDW 070655Z AUTO 23016KT 10SM CLR 21/05 A2977 RMK AO2 SLP055 T02080052 $</v>
      </c>
    </row>
    <row r="2154" hidden="0">
      <c r="A2154" s="150" t="str">
        <v>2026-06-07 07:00 UTC</v>
      </c>
      <c r="B2154" s="155" t="str">
        <v>2026-06-07 07:55 UTC</v>
      </c>
      <c r="C2154" s="155" t="str">
        <v>2026-06-07 00:55 PDT</v>
      </c>
      <c r="D2154" s="155" t="str">
        <v>2026-06-07</v>
      </c>
      <c r="E2154" s="155" t="str">
        <v>June</v>
      </c>
      <c r="F2154" s="154" t="str">
        <v>Accepted</v>
      </c>
      <c r="G2154" s="155" t="str">
        <v>230</v>
      </c>
      <c r="H2154" s="153" t="n">
        <v>230</v>
      </c>
      <c r="I2154" s="155" t="str">
        <v>SW</v>
      </c>
      <c r="J2154" s="153" t="n">
        <v>50</v>
      </c>
      <c r="K2154" s="155" t="str">
        <v>NE</v>
      </c>
      <c r="L2154" s="153" t="n">
        <v>16</v>
      </c>
      <c r="M2154" s="153" t="n">
        <f>IF(F2154="Accepted",L2154*1.150779448,"")</f>
        <v>18.412471168</v>
      </c>
      <c r="N2154" s="163"/>
      <c r="O2154" s="163"/>
      <c r="P2154" s="163" t="str">
        <f>IF(F2154&lt;&gt;"Accepted","",IF(AND(N2154="",O2154=""),"",MAX(N2154,O2154)*1.150779448))</f>
      </c>
      <c r="Q2154" s="175" t="str">
        <v>KEDW 070755Z AUTO 23016KT 10SM CLR 20/06 A2976 RMK AO2 SLP052 T02030062 403430190 $</v>
      </c>
    </row>
    <row r="2155" hidden="0">
      <c r="A2155" s="150" t="str">
        <v>2026-06-07 08:00 UTC</v>
      </c>
      <c r="B2155" s="155" t="str">
        <v>2026-06-07 08:55 UTC</v>
      </c>
      <c r="C2155" s="155" t="str">
        <v>2026-06-07 01:55 PDT</v>
      </c>
      <c r="D2155" s="155" t="str">
        <v>2026-06-07</v>
      </c>
      <c r="E2155" s="155" t="str">
        <v>June</v>
      </c>
      <c r="F2155" s="154" t="str">
        <v>Accepted</v>
      </c>
      <c r="G2155" s="155" t="str">
        <v>230</v>
      </c>
      <c r="H2155" s="153" t="n">
        <v>230</v>
      </c>
      <c r="I2155" s="155" t="str">
        <v>SW</v>
      </c>
      <c r="J2155" s="153" t="n">
        <v>50</v>
      </c>
      <c r="K2155" s="155" t="str">
        <v>NE</v>
      </c>
      <c r="L2155" s="153" t="n">
        <v>17</v>
      </c>
      <c r="M2155" s="153" t="n">
        <f>IF(F2155="Accepted",L2155*1.150779448,"")</f>
        <v>19.563250616</v>
      </c>
      <c r="N2155" s="163"/>
      <c r="O2155" s="163"/>
      <c r="P2155" s="163" t="str">
        <f>IF(F2155&lt;&gt;"Accepted","",IF(AND(N2155="",O2155=""),"",MAX(N2155,O2155)*1.150779448))</f>
      </c>
      <c r="Q2155" s="175" t="str">
        <v>KEDW 070855Z AUTO 23017KT 10SM CLR 20/06 A2976 RMK AO2 SLP052 T01980058 57004 $</v>
      </c>
    </row>
    <row r="2156" hidden="0">
      <c r="A2156" s="150" t="str">
        <v>2026-06-07 09:00 UTC</v>
      </c>
      <c r="B2156" s="155" t="str">
        <v>2026-06-07 09:55 UTC</v>
      </c>
      <c r="C2156" s="155" t="str">
        <v>2026-06-07 02:55 PDT</v>
      </c>
      <c r="D2156" s="155" t="str">
        <v>2026-06-07</v>
      </c>
      <c r="E2156" s="155" t="str">
        <v>June</v>
      </c>
      <c r="F2156" s="154" t="str">
        <v>Accepted</v>
      </c>
      <c r="G2156" s="155" t="str">
        <v>230</v>
      </c>
      <c r="H2156" s="153" t="n">
        <v>230</v>
      </c>
      <c r="I2156" s="155" t="str">
        <v>SW</v>
      </c>
      <c r="J2156" s="153" t="n">
        <v>50</v>
      </c>
      <c r="K2156" s="155" t="str">
        <v>NE</v>
      </c>
      <c r="L2156" s="153" t="n">
        <v>15</v>
      </c>
      <c r="M2156" s="153" t="n">
        <f>IF(F2156="Accepted",L2156*1.150779448,"")</f>
        <v>17.261691719999998</v>
      </c>
      <c r="N2156" s="163"/>
      <c r="O2156" s="163"/>
      <c r="P2156" s="163" t="str">
        <f>IF(F2156&lt;&gt;"Accepted","",IF(AND(N2156="",O2156=""),"",MAX(N2156,O2156)*1.150779448))</f>
      </c>
      <c r="Q2156" s="175" t="str">
        <v>KEDW 070955Z AUTO 23015KT 10SM CLR 19/07 A2975 RMK AO2 SLP049 T01890070 $</v>
      </c>
    </row>
    <row r="2157" hidden="0">
      <c r="A2157" s="150" t="str">
        <v>2026-06-07 10:00 UTC</v>
      </c>
      <c r="B2157" s="155" t="str">
        <v>2026-06-07 10:55 UTC</v>
      </c>
      <c r="C2157" s="155" t="str">
        <v>2026-06-07 03:55 PDT</v>
      </c>
      <c r="D2157" s="155" t="str">
        <v>2026-06-07</v>
      </c>
      <c r="E2157" s="155" t="str">
        <v>June</v>
      </c>
      <c r="F2157" s="154" t="str">
        <v>Accepted</v>
      </c>
      <c r="G2157" s="155" t="str">
        <v>220</v>
      </c>
      <c r="H2157" s="153" t="n">
        <v>220</v>
      </c>
      <c r="I2157" s="155" t="str">
        <v>SW</v>
      </c>
      <c r="J2157" s="153" t="n">
        <v>40</v>
      </c>
      <c r="K2157" s="155" t="str">
        <v>NE</v>
      </c>
      <c r="L2157" s="153" t="n">
        <v>13</v>
      </c>
      <c r="M2157" s="153" t="n">
        <f>IF(F2157="Accepted",L2157*1.150779448,"")</f>
        <v>14.960132824</v>
      </c>
      <c r="N2157" s="163"/>
      <c r="O2157" s="163"/>
      <c r="P2157" s="163" t="str">
        <f>IF(F2157&lt;&gt;"Accepted","",IF(AND(N2157="",O2157=""),"",MAX(N2157,O2157)*1.150779448))</f>
      </c>
      <c r="Q2157" s="175" t="str">
        <v>KEDW 071055Z AUTO 22013KT 10SM CLR 18/07 A2976 RMK AO2 SLP054 T01760070 $</v>
      </c>
    </row>
    <row r="2158" hidden="0">
      <c r="A2158" s="150" t="str">
        <v>2026-06-07 11:00 UTC</v>
      </c>
      <c r="B2158" s="155" t="str">
        <v>2026-06-07 11:55 UTC</v>
      </c>
      <c r="C2158" s="155" t="str">
        <v>2026-06-07 04:55 PDT</v>
      </c>
      <c r="D2158" s="155" t="str">
        <v>2026-06-07</v>
      </c>
      <c r="E2158" s="155" t="str">
        <v>June</v>
      </c>
      <c r="F2158" s="154" t="str">
        <v>Accepted</v>
      </c>
      <c r="G2158" s="155" t="str">
        <v>210</v>
      </c>
      <c r="H2158" s="153" t="n">
        <v>210</v>
      </c>
      <c r="I2158" s="155" t="str">
        <v>SW</v>
      </c>
      <c r="J2158" s="153" t="n">
        <v>30</v>
      </c>
      <c r="K2158" s="155" t="str">
        <v>NE</v>
      </c>
      <c r="L2158" s="153" t="n">
        <v>14</v>
      </c>
      <c r="M2158" s="153" t="n">
        <f>IF(F2158="Accepted",L2158*1.150779448,"")</f>
        <v>16.110912272</v>
      </c>
      <c r="N2158" s="163"/>
      <c r="O2158" s="163"/>
      <c r="P2158" s="163" t="str">
        <f>IF(F2158&lt;&gt;"Accepted","",IF(AND(N2158="",O2158=""),"",MAX(N2158,O2158)*1.150779448))</f>
      </c>
      <c r="Q2158" s="175" t="str">
        <v>KEDW 071155Z AUTO 21014KT 10SM CLR 17/07 A2976 RMK AO2 SLP055 T01680072 10213 20168 53001 $</v>
      </c>
    </row>
    <row r="2159" hidden="0">
      <c r="A2159" s="150" t="str">
        <v>2026-06-07 12:00 UTC</v>
      </c>
      <c r="B2159" s="155" t="str">
        <v>2026-06-07 12:55 UTC</v>
      </c>
      <c r="C2159" s="155" t="str">
        <v>2026-06-07 05:55 PDT</v>
      </c>
      <c r="D2159" s="155" t="str">
        <v>2026-06-07</v>
      </c>
      <c r="E2159" s="155" t="str">
        <v>June</v>
      </c>
      <c r="F2159" s="154" t="str">
        <v>Accepted</v>
      </c>
      <c r="G2159" s="155" t="str">
        <v>210</v>
      </c>
      <c r="H2159" s="153" t="n">
        <v>210</v>
      </c>
      <c r="I2159" s="155" t="str">
        <v>SW</v>
      </c>
      <c r="J2159" s="153" t="n">
        <v>30</v>
      </c>
      <c r="K2159" s="155" t="str">
        <v>NE</v>
      </c>
      <c r="L2159" s="153" t="n">
        <v>10</v>
      </c>
      <c r="M2159" s="153" t="n">
        <f>IF(F2159="Accepted",L2159*1.150779448,"")</f>
        <v>11.50779448</v>
      </c>
      <c r="N2159" s="163"/>
      <c r="O2159" s="163"/>
      <c r="P2159" s="163" t="str">
        <f>IF(F2159&lt;&gt;"Accepted","",IF(AND(N2159="",O2159=""),"",MAX(N2159,O2159)*1.150779448))</f>
      </c>
      <c r="Q2159" s="175" t="str">
        <v>KEDW 071255Z AUTO 21010KT 10SM CLR 16/07 A2977 RMK AO2 SLP060 T01570069 $</v>
      </c>
    </row>
    <row r="2160" hidden="0">
      <c r="A2160" s="150" t="str">
        <v>2026-06-07 13:00 UTC</v>
      </c>
      <c r="B2160" s="155" t="str">
        <v>2026-06-07 13:55 UTC</v>
      </c>
      <c r="C2160" s="155" t="str">
        <v>2026-06-07 06:55 PDT</v>
      </c>
      <c r="D2160" s="155" t="str">
        <v>2026-06-07</v>
      </c>
      <c r="E2160" s="155" t="str">
        <v>June</v>
      </c>
      <c r="F2160" s="154" t="str">
        <v>Accepted</v>
      </c>
      <c r="G2160" s="155" t="str">
        <v>220</v>
      </c>
      <c r="H2160" s="153" t="n">
        <v>220</v>
      </c>
      <c r="I2160" s="155" t="str">
        <v>SW</v>
      </c>
      <c r="J2160" s="153" t="n">
        <v>40</v>
      </c>
      <c r="K2160" s="155" t="str">
        <v>NE</v>
      </c>
      <c r="L2160" s="153" t="n">
        <v>8</v>
      </c>
      <c r="M2160" s="153" t="n">
        <f>IF(F2160="Accepted",L2160*1.150779448,"")</f>
        <v>9.206235584</v>
      </c>
      <c r="N2160" s="163"/>
      <c r="O2160" s="163"/>
      <c r="P2160" s="163" t="str">
        <f>IF(F2160&lt;&gt;"Accepted","",IF(AND(N2160="",O2160=""),"",MAX(N2160,O2160)*1.150779448))</f>
      </c>
      <c r="Q2160" s="175" t="str">
        <v>KEDW 071355Z AUTO 22008KT 10SM CLR 17/06 A2977 RMK AO2 SLP060 T01690064 $</v>
      </c>
    </row>
    <row r="2161" hidden="0">
      <c r="A2161" s="150" t="str">
        <v>2026-06-07 14:00 UTC</v>
      </c>
      <c r="B2161" s="155" t="str">
        <v>2026-06-07 14:55 UTC</v>
      </c>
      <c r="C2161" s="155" t="str">
        <v>2026-06-07 07:55 PDT</v>
      </c>
      <c r="D2161" s="155" t="str">
        <v>2026-06-07</v>
      </c>
      <c r="E2161" s="155" t="str">
        <v>June</v>
      </c>
      <c r="F2161" s="154" t="str">
        <v>Accepted</v>
      </c>
      <c r="G2161" s="155" t="str">
        <v>230</v>
      </c>
      <c r="H2161" s="153" t="n">
        <v>230</v>
      </c>
      <c r="I2161" s="155" t="str">
        <v>SW</v>
      </c>
      <c r="J2161" s="153" t="n">
        <v>50</v>
      </c>
      <c r="K2161" s="155" t="str">
        <v>NE</v>
      </c>
      <c r="L2161" s="153" t="n">
        <v>14</v>
      </c>
      <c r="M2161" s="153" t="n">
        <f>IF(F2161="Accepted",L2161*1.150779448,"")</f>
        <v>16.110912272</v>
      </c>
      <c r="N2161" s="163"/>
      <c r="O2161" s="163"/>
      <c r="P2161" s="163" t="str">
        <f>IF(F2161&lt;&gt;"Accepted","",IF(AND(N2161="",O2161=""),"",MAX(N2161,O2161)*1.150779448))</f>
      </c>
      <c r="Q2161" s="175" t="str">
        <v>KEDW 071455Z AUTO 23014KT 10SM CLR 21/02 A2977 RMK AO2 SLP059 T02050023 51004 $</v>
      </c>
    </row>
    <row r="2162" hidden="0">
      <c r="A2162" s="150" t="str">
        <v>2026-06-07 15:00 UTC</v>
      </c>
      <c r="B2162" s="155" t="str">
        <v>2026-06-07 15:55 UTC</v>
      </c>
      <c r="C2162" s="155" t="str">
        <v>2026-06-07 08:55 PDT</v>
      </c>
      <c r="D2162" s="155" t="str">
        <v>2026-06-07</v>
      </c>
      <c r="E2162" s="155" t="str">
        <v>June</v>
      </c>
      <c r="F2162" s="154" t="str">
        <v>Accepted</v>
      </c>
      <c r="G2162" s="155" t="str">
        <v>220</v>
      </c>
      <c r="H2162" s="153" t="n">
        <v>220</v>
      </c>
      <c r="I2162" s="155" t="str">
        <v>SW</v>
      </c>
      <c r="J2162" s="153" t="n">
        <v>40</v>
      </c>
      <c r="K2162" s="155" t="str">
        <v>NE</v>
      </c>
      <c r="L2162" s="153" t="n">
        <v>11</v>
      </c>
      <c r="M2162" s="153" t="n">
        <f>IF(F2162="Accepted",L2162*1.150779448,"")</f>
        <v>12.658573928</v>
      </c>
      <c r="N2162" s="163"/>
      <c r="O2162" s="163"/>
      <c r="P2162" s="163" t="str">
        <f>IF(F2162&lt;&gt;"Accepted","",IF(AND(N2162="",O2162=""),"",MAX(N2162,O2162)*1.150779448))</f>
      </c>
      <c r="Q2162" s="175" t="str">
        <v>KEDW 071555Z AUTO 22011KT 10SM CLR 24/02 A2977 RMK AO2 SLP059 T02390015 $</v>
      </c>
    </row>
    <row r="2163" hidden="0">
      <c r="A2163" s="150" t="str">
        <v>2026-06-07 16:00 UTC</v>
      </c>
      <c r="B2163" s="155" t="str">
        <v>2026-06-07 16:55 UTC</v>
      </c>
      <c r="C2163" s="155" t="str">
        <v>2026-06-07 09:55 PDT</v>
      </c>
      <c r="D2163" s="155" t="str">
        <v>2026-06-07</v>
      </c>
      <c r="E2163" s="155" t="str">
        <v>June</v>
      </c>
      <c r="F2163" s="154" t="str">
        <v>Accepted</v>
      </c>
      <c r="G2163" s="155" t="str">
        <v>250</v>
      </c>
      <c r="H2163" s="153" t="n">
        <v>250</v>
      </c>
      <c r="I2163" s="155" t="str">
        <v>W</v>
      </c>
      <c r="J2163" s="153" t="n">
        <v>70</v>
      </c>
      <c r="K2163" s="155" t="str">
        <v>E</v>
      </c>
      <c r="L2163" s="153" t="n">
        <v>12</v>
      </c>
      <c r="M2163" s="153" t="n">
        <f>IF(F2163="Accepted",L2163*1.150779448,"")</f>
        <v>13.809353376</v>
      </c>
      <c r="N2163" s="153" t="n">
        <v>17</v>
      </c>
      <c r="O2163" s="163"/>
      <c r="P2163" s="153" t="n">
        <f>IF(F2163&lt;&gt;"Accepted","",IF(AND(N2163="",O2163=""),"",MAX(N2163,O2163)*1.150779448))</f>
        <v>19.563250616</v>
      </c>
      <c r="Q2163" s="175" t="str">
        <v>KEDW 071655Z 25012G17KT 60SM CLR 27/M01 A2976 RMK AO2A SLP054 T02711009</v>
      </c>
    </row>
    <row r="2164" hidden="0">
      <c r="A2164" s="150" t="str">
        <v>2026-06-07 17:00 UTC</v>
      </c>
      <c r="B2164" s="155" t="str">
        <v>2026-06-07 17:55 UTC</v>
      </c>
      <c r="C2164" s="155" t="str">
        <v>2026-06-07 10:55 PDT</v>
      </c>
      <c r="D2164" s="155" t="str">
        <v>2026-06-07</v>
      </c>
      <c r="E2164" s="155" t="str">
        <v>June</v>
      </c>
      <c r="F2164" s="154" t="str">
        <v>Accepted</v>
      </c>
      <c r="G2164" s="155" t="str">
        <v>230</v>
      </c>
      <c r="H2164" s="153" t="n">
        <v>230</v>
      </c>
      <c r="I2164" s="155" t="str">
        <v>SW</v>
      </c>
      <c r="J2164" s="153" t="n">
        <v>50</v>
      </c>
      <c r="K2164" s="155" t="str">
        <v>NE</v>
      </c>
      <c r="L2164" s="153" t="n">
        <v>13</v>
      </c>
      <c r="M2164" s="153" t="n">
        <f>IF(F2164="Accepted",L2164*1.150779448,"")</f>
        <v>14.960132824</v>
      </c>
      <c r="N2164" s="153" t="n">
        <v>18</v>
      </c>
      <c r="O2164" s="163"/>
      <c r="P2164" s="153" t="n">
        <f>IF(F2164&lt;&gt;"Accepted","",IF(AND(N2164="",O2164=""),"",MAX(N2164,O2164)*1.150779448))</f>
        <v>20.714030064</v>
      </c>
      <c r="Q2164" s="175" t="str">
        <v>KEDW 071755Z 23013G18KT 70SM CLR 29/M03 A2976 RMK AO2A SLP054 T02891034 10290 20157 58004</v>
      </c>
    </row>
    <row r="2165" hidden="0">
      <c r="A2165" s="150" t="str">
        <v>2026-06-07 18:00 UTC</v>
      </c>
      <c r="B2165" s="155" t="str">
        <v>2026-06-07 18:55 UTC</v>
      </c>
      <c r="C2165" s="155" t="str">
        <v>2026-06-07 11:55 PDT</v>
      </c>
      <c r="D2165" s="155" t="str">
        <v>2026-06-07</v>
      </c>
      <c r="E2165" s="155" t="str">
        <v>June</v>
      </c>
      <c r="F2165" s="154" t="str">
        <v>Accepted</v>
      </c>
      <c r="G2165" s="155" t="str">
        <v>220</v>
      </c>
      <c r="H2165" s="153" t="n">
        <v>220</v>
      </c>
      <c r="I2165" s="155" t="str">
        <v>SW</v>
      </c>
      <c r="J2165" s="153" t="n">
        <v>40</v>
      </c>
      <c r="K2165" s="155" t="str">
        <v>NE</v>
      </c>
      <c r="L2165" s="153" t="n">
        <v>12</v>
      </c>
      <c r="M2165" s="153" t="n">
        <f>IF(F2165="Accepted",L2165*1.150779448,"")</f>
        <v>13.809353376</v>
      </c>
      <c r="N2165" s="153" t="n">
        <v>18</v>
      </c>
      <c r="O2165" s="163"/>
      <c r="P2165" s="153" t="n">
        <f>IF(F2165&lt;&gt;"Accepted","",IF(AND(N2165="",O2165=""),"",MAX(N2165,O2165)*1.150779448))</f>
        <v>20.714030064</v>
      </c>
      <c r="Q2165" s="175" t="str">
        <v>KEDW 071855Z 22012G18KT 80SM CLR 30/M01 A2975 RMK AO2A SLP051 T03031012</v>
      </c>
    </row>
    <row r="2166" hidden="0">
      <c r="A2166" s="150" t="str">
        <v>2026-06-07 19:00 UTC</v>
      </c>
      <c r="B2166" s="155" t="str">
        <v>2026-06-07 19:55 UTC</v>
      </c>
      <c r="C2166" s="155" t="str">
        <v>2026-06-07 12:55 PDT</v>
      </c>
      <c r="D2166" s="155" t="str">
        <v>2026-06-07</v>
      </c>
      <c r="E2166" s="155" t="str">
        <v>June</v>
      </c>
      <c r="F2166" s="154" t="str">
        <v>Accepted</v>
      </c>
      <c r="G2166" s="155" t="str">
        <v>220</v>
      </c>
      <c r="H2166" s="153" t="n">
        <v>220</v>
      </c>
      <c r="I2166" s="155" t="str">
        <v>SW</v>
      </c>
      <c r="J2166" s="153" t="n">
        <v>40</v>
      </c>
      <c r="K2166" s="155" t="str">
        <v>NE</v>
      </c>
      <c r="L2166" s="153" t="n">
        <v>13</v>
      </c>
      <c r="M2166" s="153" t="n">
        <f>IF(F2166="Accepted",L2166*1.150779448,"")</f>
        <v>14.960132824</v>
      </c>
      <c r="N2166" s="153" t="n">
        <v>17</v>
      </c>
      <c r="O2166" s="163"/>
      <c r="P2166" s="153" t="n">
        <f>IF(F2166&lt;&gt;"Accepted","",IF(AND(N2166="",O2166=""),"",MAX(N2166,O2166)*1.150779448))</f>
        <v>19.563250616</v>
      </c>
      <c r="Q2166" s="175" t="str">
        <v>KEDW 071955Z AUTO 22013G17KT 10SM CLR 32/M01 A2974 RMK AO2 SLP046 T03151014 $</v>
      </c>
    </row>
    <row r="2167" hidden="0">
      <c r="A2167" s="150" t="str">
        <v>2026-06-07 20:00 UTC</v>
      </c>
      <c r="B2167" s="155" t="str">
        <v>2026-06-07 20:55 UTC</v>
      </c>
      <c r="C2167" s="155" t="str">
        <v>2026-06-07 13:55 PDT</v>
      </c>
      <c r="D2167" s="155" t="str">
        <v>2026-06-07</v>
      </c>
      <c r="E2167" s="155" t="str">
        <v>June</v>
      </c>
      <c r="F2167" s="154" t="str">
        <v>Accepted</v>
      </c>
      <c r="G2167" s="155" t="str">
        <v>220</v>
      </c>
      <c r="H2167" s="153" t="n">
        <v>220</v>
      </c>
      <c r="I2167" s="155" t="str">
        <v>SW</v>
      </c>
      <c r="J2167" s="153" t="n">
        <v>40</v>
      </c>
      <c r="K2167" s="155" t="str">
        <v>NE</v>
      </c>
      <c r="L2167" s="153" t="n">
        <v>13</v>
      </c>
      <c r="M2167" s="153" t="n">
        <f>IF(F2167="Accepted",L2167*1.150779448,"")</f>
        <v>14.960132824</v>
      </c>
      <c r="N2167" s="153" t="n">
        <v>18</v>
      </c>
      <c r="O2167" s="163"/>
      <c r="P2167" s="153" t="n">
        <f>IF(F2167&lt;&gt;"Accepted","",IF(AND(N2167="",O2167=""),"",MAX(N2167,O2167)*1.150779448))</f>
        <v>20.714030064</v>
      </c>
      <c r="Q2167" s="175" t="str">
        <v>KEDW 072055Z 22013G18KT 80SM CLR 32/M03 A2972 RMK AO2A SLP039 T03231032 57011</v>
      </c>
    </row>
    <row r="2168" hidden="0">
      <c r="A2168" s="150" t="str">
        <v>2026-06-07 21:00 UTC</v>
      </c>
      <c r="B2168" s="155" t="str">
        <v>2026-06-07 21:55 UTC</v>
      </c>
      <c r="C2168" s="155" t="str">
        <v>2026-06-07 14:55 PDT</v>
      </c>
      <c r="D2168" s="155" t="str">
        <v>2026-06-07</v>
      </c>
      <c r="E2168" s="155" t="str">
        <v>June</v>
      </c>
      <c r="F2168" s="154" t="str">
        <v>Accepted</v>
      </c>
      <c r="G2168" s="155" t="str">
        <v>220</v>
      </c>
      <c r="H2168" s="153" t="n">
        <v>220</v>
      </c>
      <c r="I2168" s="155" t="str">
        <v>SW</v>
      </c>
      <c r="J2168" s="153" t="n">
        <v>40</v>
      </c>
      <c r="K2168" s="155" t="str">
        <v>NE</v>
      </c>
      <c r="L2168" s="153" t="n">
        <v>17</v>
      </c>
      <c r="M2168" s="153" t="n">
        <f>IF(F2168="Accepted",L2168*1.150779448,"")</f>
        <v>19.563250616</v>
      </c>
      <c r="N2168" s="153" t="n">
        <v>21</v>
      </c>
      <c r="O2168" s="163"/>
      <c r="P2168" s="153" t="n">
        <f>IF(F2168&lt;&gt;"Accepted","",IF(AND(N2168="",O2168=""),"",MAX(N2168,O2168)*1.150779448))</f>
        <v>24.166368408</v>
      </c>
      <c r="Q2168" s="175" t="str">
        <v>KEDW 072155Z 22017G21KT 80SM CLR 33/M00 A2971 RMK AO2A SLP036 T03261005</v>
      </c>
    </row>
    <row r="2169" hidden="0">
      <c r="A2169" s="150" t="str">
        <v>2026-06-07 22:00 UTC</v>
      </c>
      <c r="B2169" s="155" t="str">
        <v>2026-06-07 22:55 UTC</v>
      </c>
      <c r="C2169" s="155" t="str">
        <v>2026-06-07 15:55 PDT</v>
      </c>
      <c r="D2169" s="155" t="str">
        <v>2026-06-07</v>
      </c>
      <c r="E2169" s="155" t="str">
        <v>June</v>
      </c>
      <c r="F2169" s="154" t="str">
        <v>Accepted</v>
      </c>
      <c r="G2169" s="155" t="str">
        <v>240</v>
      </c>
      <c r="H2169" s="153" t="n">
        <v>240</v>
      </c>
      <c r="I2169" s="155" t="str">
        <v>SW</v>
      </c>
      <c r="J2169" s="153" t="n">
        <v>60</v>
      </c>
      <c r="K2169" s="155" t="str">
        <v>NE</v>
      </c>
      <c r="L2169" s="153" t="n">
        <v>21</v>
      </c>
      <c r="M2169" s="153" t="n">
        <f>IF(F2169="Accepted",L2169*1.150779448,"")</f>
        <v>24.166368408</v>
      </c>
      <c r="N2169" s="153" t="n">
        <v>25</v>
      </c>
      <c r="O2169" s="153" t="n">
        <v>29</v>
      </c>
      <c r="P2169" s="153" t="n">
        <f>IF(F2169&lt;&gt;"Accepted","",IF(AND(N2169="",O2169=""),"",MAX(N2169,O2169)*1.150779448))</f>
        <v>33.372603992</v>
      </c>
      <c r="Q2169" s="175" t="str">
        <v>KEDW 072255Z 24021G25KT 60SM CLR 32/03 A2971 RMK AO2A PK WND 23029/54 SLP037 T03160027</v>
      </c>
    </row>
    <row r="2170" hidden="0">
      <c r="A2170" s="150" t="str">
        <v>2026-06-07 23:00 UTC</v>
      </c>
      <c r="B2170" s="155" t="str">
        <v>2026-06-07 23:55 UTC</v>
      </c>
      <c r="C2170" s="155" t="str">
        <v>2026-06-07 16:55 PDT</v>
      </c>
      <c r="D2170" s="155" t="str">
        <v>2026-06-07</v>
      </c>
      <c r="E2170" s="155" t="str">
        <v>June</v>
      </c>
      <c r="F2170" s="154" t="str">
        <v>Accepted</v>
      </c>
      <c r="G2170" s="155" t="str">
        <v>240</v>
      </c>
      <c r="H2170" s="153" t="n">
        <v>240</v>
      </c>
      <c r="I2170" s="155" t="str">
        <v>SW</v>
      </c>
      <c r="J2170" s="153" t="n">
        <v>60</v>
      </c>
      <c r="K2170" s="155" t="str">
        <v>NE</v>
      </c>
      <c r="L2170" s="153" t="n">
        <v>24</v>
      </c>
      <c r="M2170" s="153" t="n">
        <f>IF(F2170="Accepted",L2170*1.150779448,"")</f>
        <v>27.618706752</v>
      </c>
      <c r="N2170" s="153" t="n">
        <v>30</v>
      </c>
      <c r="O2170" s="153" t="n">
        <v>33</v>
      </c>
      <c r="P2170" s="153" t="n">
        <f>IF(F2170&lt;&gt;"Accepted","",IF(AND(N2170="",O2170=""),"",MAX(N2170,O2170)*1.150779448))</f>
        <v>37.975721784</v>
      </c>
      <c r="Q2170" s="175" t="str">
        <v>KEDW 072355Z 24024G30KT 60SM CLR 30/05 A2971 RMK AO2A PK WND 23033/19 SLP039 T03000053 10327 20290 55003</v>
      </c>
    </row>
    <row r="2171" hidden="0">
      <c r="A2171" s="150" t="str">
        <v>2026-06-08 00:00 UTC</v>
      </c>
      <c r="B2171" s="155" t="str">
        <v>2026-06-08 00:55 UTC</v>
      </c>
      <c r="C2171" s="155" t="str">
        <v>2026-06-07 17:55 PDT</v>
      </c>
      <c r="D2171" s="155" t="str">
        <v>2026-06-07</v>
      </c>
      <c r="E2171" s="155" t="str">
        <v>June</v>
      </c>
      <c r="F2171" s="154" t="str">
        <v>Accepted</v>
      </c>
      <c r="G2171" s="155" t="str">
        <v>230</v>
      </c>
      <c r="H2171" s="153" t="n">
        <v>230</v>
      </c>
      <c r="I2171" s="155" t="str">
        <v>SW</v>
      </c>
      <c r="J2171" s="153" t="n">
        <v>50</v>
      </c>
      <c r="K2171" s="155" t="str">
        <v>NE</v>
      </c>
      <c r="L2171" s="153" t="n">
        <v>21</v>
      </c>
      <c r="M2171" s="153" t="n">
        <f>IF(F2171="Accepted",L2171*1.150779448,"")</f>
        <v>24.166368408</v>
      </c>
      <c r="N2171" s="153" t="n">
        <v>30</v>
      </c>
      <c r="O2171" s="153" t="n">
        <v>31</v>
      </c>
      <c r="P2171" s="153" t="n">
        <f>IF(F2171&lt;&gt;"Accepted","",IF(AND(N2171="",O2171=""),"",MAX(N2171,O2171)*1.150779448))</f>
        <v>35.674162888</v>
      </c>
      <c r="Q2171" s="175" t="str">
        <v>KEDW 080055Z 23021G30KT 70SM FEW250 29/06 A2971 RMK AO2A PK WND 23031/33 SLP040 T02880056</v>
      </c>
    </row>
    <row r="2172" hidden="0">
      <c r="A2172" s="150" t="str">
        <v>2026-06-08 01:00 UTC</v>
      </c>
      <c r="B2172" s="155" t="str">
        <v>2026-06-08 01:55 UTC</v>
      </c>
      <c r="C2172" s="155" t="str">
        <v>2026-06-07 18:55 PDT</v>
      </c>
      <c r="D2172" s="155" t="str">
        <v>2026-06-07</v>
      </c>
      <c r="E2172" s="155" t="str">
        <v>June</v>
      </c>
      <c r="F2172" s="154" t="str">
        <v>Accepted</v>
      </c>
      <c r="G2172" s="155" t="str">
        <v>230</v>
      </c>
      <c r="H2172" s="153" t="n">
        <v>230</v>
      </c>
      <c r="I2172" s="155" t="str">
        <v>SW</v>
      </c>
      <c r="J2172" s="153" t="n">
        <v>50</v>
      </c>
      <c r="K2172" s="155" t="str">
        <v>NE</v>
      </c>
      <c r="L2172" s="153" t="n">
        <v>21</v>
      </c>
      <c r="M2172" s="153" t="n">
        <f>IF(F2172="Accepted",L2172*1.150779448,"")</f>
        <v>24.166368408</v>
      </c>
      <c r="N2172" s="153" t="n">
        <v>29</v>
      </c>
      <c r="O2172" s="153" t="n">
        <v>30</v>
      </c>
      <c r="P2172" s="153" t="n">
        <f>IF(F2172&lt;&gt;"Accepted","",IF(AND(N2172="",O2172=""),"",MAX(N2172,O2172)*1.150779448))</f>
        <v>34.523383439999996</v>
      </c>
      <c r="Q2172" s="175" t="str">
        <v>KEDW 080155Z AUTO 23021G29KT 10SM CLR 27/06 A2972 RMK AO2 PK WND 23030/09 SLP044 T02680062 $</v>
      </c>
    </row>
    <row r="2173" hidden="0">
      <c r="A2173" s="150" t="str">
        <v>2026-06-08 02:00 UTC</v>
      </c>
      <c r="B2173" s="155" t="str">
        <v>2026-06-08 02:55 UTC</v>
      </c>
      <c r="C2173" s="155" t="str">
        <v>2026-06-07 19:55 PDT</v>
      </c>
      <c r="D2173" s="155" t="str">
        <v>2026-06-07</v>
      </c>
      <c r="E2173" s="155" t="str">
        <v>June</v>
      </c>
      <c r="F2173" s="154" t="str">
        <v>Accepted</v>
      </c>
      <c r="G2173" s="155" t="str">
        <v>230</v>
      </c>
      <c r="H2173" s="153" t="n">
        <v>230</v>
      </c>
      <c r="I2173" s="155" t="str">
        <v>SW</v>
      </c>
      <c r="J2173" s="153" t="n">
        <v>50</v>
      </c>
      <c r="K2173" s="155" t="str">
        <v>NE</v>
      </c>
      <c r="L2173" s="153" t="n">
        <v>16</v>
      </c>
      <c r="M2173" s="153" t="n">
        <f>IF(F2173="Accepted",L2173*1.150779448,"")</f>
        <v>18.412471168</v>
      </c>
      <c r="N2173" s="153" t="n">
        <v>25</v>
      </c>
      <c r="O2173" s="153" t="n">
        <v>29</v>
      </c>
      <c r="P2173" s="153" t="n">
        <f>IF(F2173&lt;&gt;"Accepted","",IF(AND(N2173="",O2173=""),"",MAX(N2173,O2173)*1.150779448))</f>
        <v>33.372603992</v>
      </c>
      <c r="Q2173" s="175" t="str">
        <v>KEDW 080255Z AUTO 23016G25KT 10SM CLR 24/07 A2975 RMK AO2 PK WND 23029/07 SLP054 T02440066 53012 $</v>
      </c>
    </row>
    <row r="2174" hidden="0">
      <c r="A2174" s="150" t="str">
        <v>2026-06-08 03:00 UTC</v>
      </c>
      <c r="B2174" s="155" t="str">
        <v>2026-06-08 03:55 UTC</v>
      </c>
      <c r="C2174" s="155" t="str">
        <v>2026-06-07 20:55 PDT</v>
      </c>
      <c r="D2174" s="155" t="str">
        <v>2026-06-07</v>
      </c>
      <c r="E2174" s="155" t="str">
        <v>June</v>
      </c>
      <c r="F2174" s="154" t="str">
        <v>Accepted</v>
      </c>
      <c r="G2174" s="155" t="str">
        <v>230</v>
      </c>
      <c r="H2174" s="153" t="n">
        <v>230</v>
      </c>
      <c r="I2174" s="155" t="str">
        <v>SW</v>
      </c>
      <c r="J2174" s="153" t="n">
        <v>50</v>
      </c>
      <c r="K2174" s="155" t="str">
        <v>NE</v>
      </c>
      <c r="L2174" s="153" t="n">
        <v>15</v>
      </c>
      <c r="M2174" s="153" t="n">
        <f>IF(F2174="Accepted",L2174*1.150779448,"")</f>
        <v>17.261691719999998</v>
      </c>
      <c r="N2174" s="163"/>
      <c r="O2174" s="153" t="n">
        <v>27</v>
      </c>
      <c r="P2174" s="153" t="n">
        <f>IF(F2174&lt;&gt;"Accepted","",IF(AND(N2174="",O2174=""),"",MAX(N2174,O2174)*1.150779448))</f>
        <v>31.071045096</v>
      </c>
      <c r="Q2174" s="175" t="str">
        <v>KEDW 080355Z AUTO 23015KT 10SM CLR 22/08 A2977 RMK AO2 PK WND 23027/13 SLP060 T02180080 $</v>
      </c>
    </row>
    <row r="2175" hidden="0">
      <c r="A2175" s="150" t="str">
        <v>2026-06-08 04:00 UTC</v>
      </c>
      <c r="B2175" s="155" t="str">
        <v>2026-06-08 04:55 UTC</v>
      </c>
      <c r="C2175" s="155" t="str">
        <v>2026-06-07 21:55 PDT</v>
      </c>
      <c r="D2175" s="155" t="str">
        <v>2026-06-07</v>
      </c>
      <c r="E2175" s="155" t="str">
        <v>June</v>
      </c>
      <c r="F2175" s="154" t="str">
        <v>Accepted</v>
      </c>
      <c r="G2175" s="155" t="str">
        <v>230</v>
      </c>
      <c r="H2175" s="153" t="n">
        <v>230</v>
      </c>
      <c r="I2175" s="155" t="str">
        <v>SW</v>
      </c>
      <c r="J2175" s="153" t="n">
        <v>50</v>
      </c>
      <c r="K2175" s="155" t="str">
        <v>NE</v>
      </c>
      <c r="L2175" s="153" t="n">
        <v>13</v>
      </c>
      <c r="M2175" s="153" t="n">
        <f>IF(F2175="Accepted",L2175*1.150779448,"")</f>
        <v>14.960132824</v>
      </c>
      <c r="N2175" s="163"/>
      <c r="O2175" s="163"/>
      <c r="P2175" s="163" t="str">
        <f>IF(F2175&lt;&gt;"Accepted","",IF(AND(N2175="",O2175=""),"",MAX(N2175,O2175)*1.150779448))</f>
      </c>
      <c r="Q2175" s="175" t="str">
        <v>KEDW 080455Z AUTO 23013KT 10SM CLR 21/06 A2978 RMK AO2 SLP062 T02060058 $</v>
      </c>
    </row>
    <row r="2176" hidden="0">
      <c r="A2176" s="150" t="str">
        <v>2026-06-08 05:00 UTC</v>
      </c>
      <c r="B2176" s="155" t="str">
        <v>2026-06-08 05:55 UTC</v>
      </c>
      <c r="C2176" s="155" t="str">
        <v>2026-06-07 22:55 PDT</v>
      </c>
      <c r="D2176" s="155" t="str">
        <v>2026-06-07</v>
      </c>
      <c r="E2176" s="155" t="str">
        <v>June</v>
      </c>
      <c r="F2176" s="154" t="str">
        <v>Accepted</v>
      </c>
      <c r="G2176" s="155" t="str">
        <v>220</v>
      </c>
      <c r="H2176" s="153" t="n">
        <v>220</v>
      </c>
      <c r="I2176" s="155" t="str">
        <v>SW</v>
      </c>
      <c r="J2176" s="153" t="n">
        <v>40</v>
      </c>
      <c r="K2176" s="155" t="str">
        <v>NE</v>
      </c>
      <c r="L2176" s="153" t="n">
        <v>11</v>
      </c>
      <c r="M2176" s="153" t="n">
        <f>IF(F2176="Accepted",L2176*1.150779448,"")</f>
        <v>12.658573928</v>
      </c>
      <c r="N2176" s="163"/>
      <c r="O2176" s="163"/>
      <c r="P2176" s="163" t="str">
        <f>IF(F2176&lt;&gt;"Accepted","",IF(AND(N2176="",O2176=""),"",MAX(N2176,O2176)*1.150779448))</f>
      </c>
      <c r="Q2176" s="175" t="str">
        <v>KEDW 080555Z AUTO 22011KT 10SM CLR 20/04 A2979 RMK AO2 SLP066 T01950044 10301 20195 51012 $</v>
      </c>
    </row>
    <row r="2177" hidden="0">
      <c r="A2177" s="150" t="str">
        <v>2026-06-08 06:00 UTC</v>
      </c>
      <c r="B2177" s="155" t="str">
        <v>2026-06-08 06:55 UTC</v>
      </c>
      <c r="C2177" s="155" t="str">
        <v>2026-06-07 23:55 PDT</v>
      </c>
      <c r="D2177" s="155" t="str">
        <v>2026-06-07</v>
      </c>
      <c r="E2177" s="155" t="str">
        <v>June</v>
      </c>
      <c r="F2177" s="154" t="str">
        <v>Accepted</v>
      </c>
      <c r="G2177" s="155" t="str">
        <v>210</v>
      </c>
      <c r="H2177" s="153" t="n">
        <v>210</v>
      </c>
      <c r="I2177" s="155" t="str">
        <v>SW</v>
      </c>
      <c r="J2177" s="153" t="n">
        <v>30</v>
      </c>
      <c r="K2177" s="155" t="str">
        <v>NE</v>
      </c>
      <c r="L2177" s="153" t="n">
        <v>16</v>
      </c>
      <c r="M2177" s="153" t="n">
        <f>IF(F2177="Accepted",L2177*1.150779448,"")</f>
        <v>18.412471168</v>
      </c>
      <c r="N2177" s="163"/>
      <c r="O2177" s="163"/>
      <c r="P2177" s="163" t="str">
        <f>IF(F2177&lt;&gt;"Accepted","",IF(AND(N2177="",O2177=""),"",MAX(N2177,O2177)*1.150779448))</f>
      </c>
      <c r="Q2177" s="175" t="str">
        <v>KEDW 080655Z AUTO 21016KT 10SM CLR 19/03 A2977 RMK AO2 SLP058 T01940027 $</v>
      </c>
    </row>
    <row r="2178" hidden="0">
      <c r="A2178" s="150" t="str">
        <v>2026-06-08 07:00 UTC</v>
      </c>
      <c r="B2178" s="155" t="str">
        <v>2026-06-08 07:55 UTC</v>
      </c>
      <c r="C2178" s="155" t="str">
        <v>2026-06-08 00:55 PDT</v>
      </c>
      <c r="D2178" s="155" t="str">
        <v>2026-06-08</v>
      </c>
      <c r="E2178" s="155" t="str">
        <v>June</v>
      </c>
      <c r="F2178" s="154" t="str">
        <v>Accepted</v>
      </c>
      <c r="G2178" s="155" t="str">
        <v>210</v>
      </c>
      <c r="H2178" s="153" t="n">
        <v>210</v>
      </c>
      <c r="I2178" s="155" t="str">
        <v>SW</v>
      </c>
      <c r="J2178" s="153" t="n">
        <v>30</v>
      </c>
      <c r="K2178" s="155" t="str">
        <v>NE</v>
      </c>
      <c r="L2178" s="153" t="n">
        <v>12</v>
      </c>
      <c r="M2178" s="153" t="n">
        <f>IF(F2178="Accepted",L2178*1.150779448,"")</f>
        <v>13.809353376</v>
      </c>
      <c r="N2178" s="163"/>
      <c r="O2178" s="163"/>
      <c r="P2178" s="163" t="str">
        <f>IF(F2178&lt;&gt;"Accepted","",IF(AND(N2178="",O2178=""),"",MAX(N2178,O2178)*1.150779448))</f>
      </c>
      <c r="Q2178" s="175" t="str">
        <v>KEDW 080755Z AUTO 21012KT 10SM CLR 18/02 A2977 RMK AO2 SLP058 T01780017 403270157 $</v>
      </c>
    </row>
    <row r="2179" hidden="0">
      <c r="A2179" s="150" t="str">
        <v>2026-06-08 08:00 UTC</v>
      </c>
      <c r="B2179" s="155" t="str">
        <v>2026-06-08 08:55 UTC</v>
      </c>
      <c r="C2179" s="155" t="str">
        <v>2026-06-08 01:55 PDT</v>
      </c>
      <c r="D2179" s="155" t="str">
        <v>2026-06-08</v>
      </c>
      <c r="E2179" s="155" t="str">
        <v>June</v>
      </c>
      <c r="F2179" s="154" t="str">
        <v>Accepted</v>
      </c>
      <c r="G2179" s="155" t="str">
        <v>220</v>
      </c>
      <c r="H2179" s="153" t="n">
        <v>220</v>
      </c>
      <c r="I2179" s="155" t="str">
        <v>SW</v>
      </c>
      <c r="J2179" s="153" t="n">
        <v>40</v>
      </c>
      <c r="K2179" s="155" t="str">
        <v>NE</v>
      </c>
      <c r="L2179" s="153" t="n">
        <v>10</v>
      </c>
      <c r="M2179" s="153" t="n">
        <f>IF(F2179="Accepted",L2179*1.150779448,"")</f>
        <v>11.50779448</v>
      </c>
      <c r="N2179" s="163"/>
      <c r="O2179" s="163"/>
      <c r="P2179" s="163" t="str">
        <f>IF(F2179&lt;&gt;"Accepted","",IF(AND(N2179="",O2179=""),"",MAX(N2179,O2179)*1.150779448))</f>
      </c>
      <c r="Q2179" s="175" t="str">
        <v>KEDW 080855Z AUTO 22010KT 10SM CLR 17/02 A2977 RMK AO2 SLP058 T01670023 56006 $</v>
      </c>
    </row>
    <row r="2180" hidden="0">
      <c r="A2180" s="150" t="str">
        <v>2026-06-08 09:00 UTC</v>
      </c>
      <c r="B2180" s="155" t="str">
        <v>2026-06-08 09:55 UTC</v>
      </c>
      <c r="C2180" s="155" t="str">
        <v>2026-06-08 02:55 PDT</v>
      </c>
      <c r="D2180" s="155" t="str">
        <v>2026-06-08</v>
      </c>
      <c r="E2180" s="155" t="str">
        <v>June</v>
      </c>
      <c r="F2180" s="154" t="str">
        <v>Accepted</v>
      </c>
      <c r="G2180" s="155" t="str">
        <v>220</v>
      </c>
      <c r="H2180" s="153" t="n">
        <v>220</v>
      </c>
      <c r="I2180" s="155" t="str">
        <v>SW</v>
      </c>
      <c r="J2180" s="153" t="n">
        <v>40</v>
      </c>
      <c r="K2180" s="155" t="str">
        <v>NE</v>
      </c>
      <c r="L2180" s="153" t="n">
        <v>10</v>
      </c>
      <c r="M2180" s="153" t="n">
        <f>IF(F2180="Accepted",L2180*1.150779448,"")</f>
        <v>11.50779448</v>
      </c>
      <c r="N2180" s="163"/>
      <c r="O2180" s="163"/>
      <c r="P2180" s="163" t="str">
        <f>IF(F2180&lt;&gt;"Accepted","",IF(AND(N2180="",O2180=""),"",MAX(N2180,O2180)*1.150779448))</f>
      </c>
      <c r="Q2180" s="175" t="str">
        <v>KEDW 080955Z AUTO 22010KT 10SM CLR 16/03 A2977 RMK AO2 SLP059 T01620026 $</v>
      </c>
    </row>
    <row r="2181" hidden="0">
      <c r="A2181" s="150" t="str">
        <v>2026-06-08 10:00 UTC</v>
      </c>
      <c r="B2181" s="155" t="str">
        <v>2026-06-08 10:55 UTC</v>
      </c>
      <c r="C2181" s="155" t="str">
        <v>2026-06-08 03:55 PDT</v>
      </c>
      <c r="D2181" s="155" t="str">
        <v>2026-06-08</v>
      </c>
      <c r="E2181" s="155" t="str">
        <v>June</v>
      </c>
      <c r="F2181" s="154" t="str">
        <v>Accepted</v>
      </c>
      <c r="G2181" s="155" t="str">
        <v>210</v>
      </c>
      <c r="H2181" s="153" t="n">
        <v>210</v>
      </c>
      <c r="I2181" s="155" t="str">
        <v>SW</v>
      </c>
      <c r="J2181" s="153" t="n">
        <v>30</v>
      </c>
      <c r="K2181" s="155" t="str">
        <v>NE</v>
      </c>
      <c r="L2181" s="153" t="n">
        <v>13</v>
      </c>
      <c r="M2181" s="153" t="n">
        <f>IF(F2181="Accepted",L2181*1.150779448,"")</f>
        <v>14.960132824</v>
      </c>
      <c r="N2181" s="163"/>
      <c r="O2181" s="163"/>
      <c r="P2181" s="163" t="str">
        <f>IF(F2181&lt;&gt;"Accepted","",IF(AND(N2181="",O2181=""),"",MAX(N2181,O2181)*1.150779448))</f>
      </c>
      <c r="Q2181" s="175" t="str">
        <v>KEDW 081055Z AUTO 21013KT 10SM CLR 16/03 A2977 RMK AO2 SLP059 T01630030 $</v>
      </c>
    </row>
    <row r="2182" hidden="0">
      <c r="A2182" s="150" t="str">
        <v>2026-06-08 11:00 UTC</v>
      </c>
      <c r="B2182" s="155" t="str">
        <v>2026-06-08 11:55 UTC</v>
      </c>
      <c r="C2182" s="155" t="str">
        <v>2026-06-08 04:55 PDT</v>
      </c>
      <c r="D2182" s="155" t="str">
        <v>2026-06-08</v>
      </c>
      <c r="E2182" s="155" t="str">
        <v>June</v>
      </c>
      <c r="F2182" s="154" t="str">
        <v>Accepted</v>
      </c>
      <c r="G2182" s="155" t="str">
        <v>220</v>
      </c>
      <c r="H2182" s="153" t="n">
        <v>220</v>
      </c>
      <c r="I2182" s="155" t="str">
        <v>SW</v>
      </c>
      <c r="J2182" s="153" t="n">
        <v>40</v>
      </c>
      <c r="K2182" s="155" t="str">
        <v>NE</v>
      </c>
      <c r="L2182" s="153" t="n">
        <v>10</v>
      </c>
      <c r="M2182" s="153" t="n">
        <f>IF(F2182="Accepted",L2182*1.150779448,"")</f>
        <v>11.50779448</v>
      </c>
      <c r="N2182" s="163"/>
      <c r="O2182" s="163"/>
      <c r="P2182" s="163" t="str">
        <f>IF(F2182&lt;&gt;"Accepted","",IF(AND(N2182="",O2182=""),"",MAX(N2182,O2182)*1.150779448))</f>
      </c>
      <c r="Q2182" s="175" t="str">
        <v>KEDW 081155Z AUTO 22010KT 10SM CLR 15/05 A2977 RMK AO2 SLP060 T01520051 10195 20151 53002 $</v>
      </c>
    </row>
    <row r="2183" hidden="0">
      <c r="A2183" s="150" t="str">
        <v>2026-06-08 12:00 UTC</v>
      </c>
      <c r="B2183" s="155" t="str">
        <v>2026-06-08 12:55 UTC</v>
      </c>
      <c r="C2183" s="155" t="str">
        <v>2026-06-08 05:55 PDT</v>
      </c>
      <c r="D2183" s="155" t="str">
        <v>2026-06-08</v>
      </c>
      <c r="E2183" s="155" t="str">
        <v>June</v>
      </c>
      <c r="F2183" s="154" t="str">
        <v>Accepted</v>
      </c>
      <c r="G2183" s="155" t="str">
        <v>200</v>
      </c>
      <c r="H2183" s="153" t="n">
        <v>200</v>
      </c>
      <c r="I2183" s="155" t="str">
        <v>S</v>
      </c>
      <c r="J2183" s="153" t="n">
        <v>20</v>
      </c>
      <c r="K2183" s="155" t="str">
        <v>N</v>
      </c>
      <c r="L2183" s="153" t="n">
        <v>10</v>
      </c>
      <c r="M2183" s="153" t="n">
        <f>IF(F2183="Accepted",L2183*1.150779448,"")</f>
        <v>11.50779448</v>
      </c>
      <c r="N2183" s="163"/>
      <c r="O2183" s="163"/>
      <c r="P2183" s="163" t="str">
        <f>IF(F2183&lt;&gt;"Accepted","",IF(AND(N2183="",O2183=""),"",MAX(N2183,O2183)*1.150779448))</f>
      </c>
      <c r="Q2183" s="175" t="str">
        <v>KEDW 081255Z 20010KT 70SM SCT320 15/04 A2978 RMK AO2A SLP064 T01490043</v>
      </c>
    </row>
    <row r="2184" hidden="0">
      <c r="A2184" s="150" t="str">
        <v>2026-06-08 13:00 UTC</v>
      </c>
      <c r="B2184" s="155" t="str">
        <v>2026-06-08 13:55 UTC</v>
      </c>
      <c r="C2184" s="155" t="str">
        <v>2026-06-08 06:55 PDT</v>
      </c>
      <c r="D2184" s="155" t="str">
        <v>2026-06-08</v>
      </c>
      <c r="E2184" s="155" t="str">
        <v>June</v>
      </c>
      <c r="F2184" s="154" t="str">
        <v>Accepted</v>
      </c>
      <c r="G2184" s="155" t="str">
        <v>210</v>
      </c>
      <c r="H2184" s="153" t="n">
        <v>210</v>
      </c>
      <c r="I2184" s="155" t="str">
        <v>SW</v>
      </c>
      <c r="J2184" s="153" t="n">
        <v>30</v>
      </c>
      <c r="K2184" s="155" t="str">
        <v>NE</v>
      </c>
      <c r="L2184" s="153" t="n">
        <v>8</v>
      </c>
      <c r="M2184" s="153" t="n">
        <f>IF(F2184="Accepted",L2184*1.150779448,"")</f>
        <v>9.206235584</v>
      </c>
      <c r="N2184" s="163"/>
      <c r="O2184" s="163"/>
      <c r="P2184" s="163" t="str">
        <f>IF(F2184&lt;&gt;"Accepted","",IF(AND(N2184="",O2184=""),"",MAX(N2184,O2184)*1.150779448))</f>
      </c>
      <c r="Q2184" s="175" t="str">
        <v>KEDW 081355Z 21008KT 70SM SCT360 16/05 A2980 RMK AO2A SLP072 T01620052</v>
      </c>
    </row>
    <row r="2185" hidden="0">
      <c r="A2185" s="150" t="str">
        <v>2026-06-08 14:00 UTC</v>
      </c>
      <c r="B2185" s="155" t="str">
        <v>2026-06-08 14:55 UTC</v>
      </c>
      <c r="C2185" s="155" t="str">
        <v>2026-06-08 07:55 PDT</v>
      </c>
      <c r="D2185" s="155" t="str">
        <v>2026-06-08</v>
      </c>
      <c r="E2185" s="155" t="str">
        <v>June</v>
      </c>
      <c r="F2185" s="154" t="str">
        <v>Accepted</v>
      </c>
      <c r="G2185" s="155" t="str">
        <v>210</v>
      </c>
      <c r="H2185" s="153" t="n">
        <v>210</v>
      </c>
      <c r="I2185" s="155" t="str">
        <v>SW</v>
      </c>
      <c r="J2185" s="153" t="n">
        <v>30</v>
      </c>
      <c r="K2185" s="155" t="str">
        <v>NE</v>
      </c>
      <c r="L2185" s="153" t="n">
        <v>13</v>
      </c>
      <c r="M2185" s="153" t="n">
        <f>IF(F2185="Accepted",L2185*1.150779448,"")</f>
        <v>14.960132824</v>
      </c>
      <c r="N2185" s="163"/>
      <c r="O2185" s="163"/>
      <c r="P2185" s="163" t="str">
        <f>IF(F2185&lt;&gt;"Accepted","",IF(AND(N2185="",O2185=""),"",MAX(N2185,O2185)*1.150779448))</f>
      </c>
      <c r="Q2185" s="175" t="str">
        <v>KEDW 081455Z 21013KT 70SM SCT360 21/04 A2981 RMK AO2A SLP074 T02100037 52012</v>
      </c>
    </row>
    <row r="2186" hidden="0">
      <c r="A2186" s="150" t="str">
        <v>2026-06-08 15:00 UTC</v>
      </c>
      <c r="B2186" s="155" t="str">
        <v>2026-06-08 15:55 UTC</v>
      </c>
      <c r="C2186" s="155" t="str">
        <v>2026-06-08 08:55 PDT</v>
      </c>
      <c r="D2186" s="155" t="str">
        <v>2026-06-08</v>
      </c>
      <c r="E2186" s="155" t="str">
        <v>June</v>
      </c>
      <c r="F2186" s="154" t="str">
        <v>Accepted</v>
      </c>
      <c r="G2186" s="155" t="str">
        <v>230</v>
      </c>
      <c r="H2186" s="153" t="n">
        <v>230</v>
      </c>
      <c r="I2186" s="155" t="str">
        <v>SW</v>
      </c>
      <c r="J2186" s="153" t="n">
        <v>50</v>
      </c>
      <c r="K2186" s="155" t="str">
        <v>NE</v>
      </c>
      <c r="L2186" s="153" t="n">
        <v>12</v>
      </c>
      <c r="M2186" s="153" t="n">
        <f>IF(F2186="Accepted",L2186*1.150779448,"")</f>
        <v>13.809353376</v>
      </c>
      <c r="N2186" s="163"/>
      <c r="O2186" s="163"/>
      <c r="P2186" s="163" t="str">
        <f>IF(F2186&lt;&gt;"Accepted","",IF(AND(N2186="",O2186=""),"",MAX(N2186,O2186)*1.150779448))</f>
      </c>
      <c r="Q2186" s="175" t="str">
        <v>KEDW 081555Z 23012KT 70SM SCT280 23/02 A2983 RMK AO2A SLP082 T02260016</v>
      </c>
    </row>
    <row r="2187" hidden="0">
      <c r="A2187" s="150" t="str">
        <v>2026-06-08 16:00 UTC</v>
      </c>
      <c r="B2187" s="155" t="str">
        <v>2026-06-08 16:55 UTC</v>
      </c>
      <c r="C2187" s="155" t="str">
        <v>2026-06-08 09:55 PDT</v>
      </c>
      <c r="D2187" s="155" t="str">
        <v>2026-06-08</v>
      </c>
      <c r="E2187" s="155" t="str">
        <v>June</v>
      </c>
      <c r="F2187" s="154" t="str">
        <v>Accepted</v>
      </c>
      <c r="G2187" s="155" t="str">
        <v>220</v>
      </c>
      <c r="H2187" s="153" t="n">
        <v>220</v>
      </c>
      <c r="I2187" s="155" t="str">
        <v>SW</v>
      </c>
      <c r="J2187" s="153" t="n">
        <v>40</v>
      </c>
      <c r="K2187" s="155" t="str">
        <v>NE</v>
      </c>
      <c r="L2187" s="153" t="n">
        <v>11</v>
      </c>
      <c r="M2187" s="153" t="n">
        <f>IF(F2187="Accepted",L2187*1.150779448,"")</f>
        <v>12.658573928</v>
      </c>
      <c r="N2187" s="153" t="n">
        <v>16</v>
      </c>
      <c r="O2187" s="163"/>
      <c r="P2187" s="153" t="n">
        <f>IF(F2187&lt;&gt;"Accepted","",IF(AND(N2187="",O2187=""),"",MAX(N2187,O2187)*1.150779448))</f>
        <v>18.412471168</v>
      </c>
      <c r="Q2187" s="175" t="str">
        <v>KEDW 081655Z 22011G16KT 70SM SCT320 26/M00 A2982 RMK AO2A SLP077 T02601002</v>
      </c>
    </row>
    <row r="2188" hidden="0">
      <c r="A2188" s="150" t="str">
        <v>2026-06-08 17:00 UTC</v>
      </c>
      <c r="B2188" s="155" t="str">
        <v>2026-06-08 17:55 UTC</v>
      </c>
      <c r="C2188" s="155" t="str">
        <v>2026-06-08 10:55 PDT</v>
      </c>
      <c r="D2188" s="155" t="str">
        <v>2026-06-08</v>
      </c>
      <c r="E2188" s="155" t="str">
        <v>June</v>
      </c>
      <c r="F2188" s="154" t="str">
        <v>Accepted</v>
      </c>
      <c r="G2188" s="155" t="str">
        <v>250</v>
      </c>
      <c r="H2188" s="153" t="n">
        <v>250</v>
      </c>
      <c r="I2188" s="155" t="str">
        <v>W</v>
      </c>
      <c r="J2188" s="153" t="n">
        <v>70</v>
      </c>
      <c r="K2188" s="155" t="str">
        <v>E</v>
      </c>
      <c r="L2188" s="153" t="n">
        <v>12</v>
      </c>
      <c r="M2188" s="153" t="n">
        <f>IF(F2188="Accepted",L2188*1.150779448,"")</f>
        <v>13.809353376</v>
      </c>
      <c r="N2188" s="153" t="n">
        <v>18</v>
      </c>
      <c r="O2188" s="163"/>
      <c r="P2188" s="153" t="n">
        <f>IF(F2188&lt;&gt;"Accepted","",IF(AND(N2188="",O2188=""),"",MAX(N2188,O2188)*1.150779448))</f>
        <v>20.714030064</v>
      </c>
      <c r="Q2188" s="175" t="str">
        <v>KEDW 081755Z 25012G18KT 70SM SCT320 29/M06 A2982 RMK AO2A SLP076 T02861060 10286 20143 50003</v>
      </c>
    </row>
    <row r="2189" hidden="0">
      <c r="A2189" s="150" t="str">
        <v>2026-06-08 18:00 UTC</v>
      </c>
      <c r="B2189" s="155" t="str">
        <v>2026-06-08 18:55 UTC</v>
      </c>
      <c r="C2189" s="155" t="str">
        <v>2026-06-08 11:55 PDT</v>
      </c>
      <c r="D2189" s="155" t="str">
        <v>2026-06-08</v>
      </c>
      <c r="E2189" s="155" t="str">
        <v>June</v>
      </c>
      <c r="F2189" s="154" t="str">
        <v>Accepted</v>
      </c>
      <c r="G2189" s="155" t="str">
        <v>200</v>
      </c>
      <c r="H2189" s="153" t="n">
        <v>200</v>
      </c>
      <c r="I2189" s="155" t="str">
        <v>S</v>
      </c>
      <c r="J2189" s="153" t="n">
        <v>20</v>
      </c>
      <c r="K2189" s="155" t="str">
        <v>N</v>
      </c>
      <c r="L2189" s="153" t="n">
        <v>9</v>
      </c>
      <c r="M2189" s="153" t="n">
        <f>IF(F2189="Accepted",L2189*1.150779448,"")</f>
        <v>10.357015032</v>
      </c>
      <c r="N2189" s="153" t="n">
        <v>14</v>
      </c>
      <c r="O2189" s="163"/>
      <c r="P2189" s="153" t="n">
        <f>IF(F2189&lt;&gt;"Accepted","",IF(AND(N2189="",O2189=""),"",MAX(N2189,O2189)*1.150779448))</f>
        <v>16.110912272</v>
      </c>
      <c r="Q2189" s="175" t="str">
        <v>KEDW 081855Z 20009G14KT 70SM SCT320 30/M04 A2983 RMK AO2A SLP078 T02951041</v>
      </c>
    </row>
    <row r="2190" hidden="0">
      <c r="A2190" s="150" t="str">
        <v>2026-06-08 19:00 UTC</v>
      </c>
      <c r="B2190" s="155" t="str">
        <v>2026-06-08 19:55 UTC</v>
      </c>
      <c r="C2190" s="155" t="str">
        <v>2026-06-08 12:55 PDT</v>
      </c>
      <c r="D2190" s="155" t="str">
        <v>2026-06-08</v>
      </c>
      <c r="E2190" s="155" t="str">
        <v>June</v>
      </c>
      <c r="F2190" s="154" t="str">
        <v>Accepted</v>
      </c>
      <c r="G2190" s="155" t="str">
        <v>230</v>
      </c>
      <c r="H2190" s="153" t="n">
        <v>230</v>
      </c>
      <c r="I2190" s="155" t="str">
        <v>SW</v>
      </c>
      <c r="J2190" s="153" t="n">
        <v>50</v>
      </c>
      <c r="K2190" s="155" t="str">
        <v>NE</v>
      </c>
      <c r="L2190" s="153" t="n">
        <v>12</v>
      </c>
      <c r="M2190" s="153" t="n">
        <f>IF(F2190="Accepted",L2190*1.150779448,"")</f>
        <v>13.809353376</v>
      </c>
      <c r="N2190" s="153" t="n">
        <v>17</v>
      </c>
      <c r="O2190" s="163"/>
      <c r="P2190" s="153" t="n">
        <f>IF(F2190&lt;&gt;"Accepted","",IF(AND(N2190="",O2190=""),"",MAX(N2190,O2190)*1.150779448))</f>
        <v>19.563250616</v>
      </c>
      <c r="Q2190" s="175" t="str">
        <v>KEDW 081955Z 23012G17KT 70SM SCT300 31/00 A2982 RMK AO2A SLP076 T03060000 $</v>
      </c>
    </row>
    <row r="2191" hidden="0">
      <c r="A2191" s="150" t="str">
        <v>2026-06-08 20:00 UTC</v>
      </c>
      <c r="B2191" s="155" t="str">
        <v>2026-06-08 20:55 UTC</v>
      </c>
      <c r="C2191" s="155" t="str">
        <v>2026-06-08 13:55 PDT</v>
      </c>
      <c r="D2191" s="155" t="str">
        <v>2026-06-08</v>
      </c>
      <c r="E2191" s="155" t="str">
        <v>June</v>
      </c>
      <c r="F2191" s="154" t="str">
        <v>Accepted</v>
      </c>
      <c r="G2191" s="155" t="str">
        <v>230</v>
      </c>
      <c r="H2191" s="153" t="n">
        <v>230</v>
      </c>
      <c r="I2191" s="155" t="str">
        <v>SW</v>
      </c>
      <c r="J2191" s="153" t="n">
        <v>50</v>
      </c>
      <c r="K2191" s="155" t="str">
        <v>NE</v>
      </c>
      <c r="L2191" s="153" t="n">
        <v>10</v>
      </c>
      <c r="M2191" s="153" t="n">
        <f>IF(F2191="Accepted",L2191*1.150779448,"")</f>
        <v>11.50779448</v>
      </c>
      <c r="N2191" s="153" t="n">
        <v>23</v>
      </c>
      <c r="O2191" s="153" t="n">
        <v>28</v>
      </c>
      <c r="P2191" s="153" t="n">
        <f>IF(F2191&lt;&gt;"Accepted","",IF(AND(N2191="",O2191=""),"",MAX(N2191,O2191)*1.150779448))</f>
        <v>32.221824544</v>
      </c>
      <c r="Q2191" s="175" t="str">
        <v>KEDW 082055Z 23010G23KT 70SM SCT320 32/M03 A2981 RMK AO2A PK WND 25028/13 SLP072 T03191035 58004</v>
      </c>
    </row>
    <row r="2192" hidden="0">
      <c r="A2192" s="150" t="str">
        <v>2026-06-08 21:00 UTC</v>
      </c>
      <c r="B2192" s="155" t="str">
        <v>2026-06-08 21:55 UTC</v>
      </c>
      <c r="C2192" s="155" t="str">
        <v>2026-06-08 14:55 PDT</v>
      </c>
      <c r="D2192" s="155" t="str">
        <v>2026-06-08</v>
      </c>
      <c r="E2192" s="155" t="str">
        <v>June</v>
      </c>
      <c r="F2192" s="154" t="str">
        <v>Accepted</v>
      </c>
      <c r="G2192" s="155" t="str">
        <v>210</v>
      </c>
      <c r="H2192" s="153" t="n">
        <v>210</v>
      </c>
      <c r="I2192" s="155" t="str">
        <v>SW</v>
      </c>
      <c r="J2192" s="153" t="n">
        <v>30</v>
      </c>
      <c r="K2192" s="155" t="str">
        <v>NE</v>
      </c>
      <c r="L2192" s="153" t="n">
        <v>17</v>
      </c>
      <c r="M2192" s="153" t="n">
        <f>IF(F2192="Accepted",L2192*1.150779448,"")</f>
        <v>19.563250616</v>
      </c>
      <c r="N2192" s="153" t="n">
        <v>22</v>
      </c>
      <c r="O2192" s="153" t="n">
        <v>27</v>
      </c>
      <c r="P2192" s="153" t="n">
        <f>IF(F2192&lt;&gt;"Accepted","",IF(AND(N2192="",O2192=""),"",MAX(N2192,O2192)*1.150779448))</f>
        <v>31.071045096</v>
      </c>
      <c r="Q2192" s="175" t="str">
        <v>KEDW 082155Z 21017G22KT 70SM SCT320 32/M02 A2980 RMK AO2A PK WND 23027/49 SLP069 T03191022</v>
      </c>
    </row>
    <row r="2193" hidden="0">
      <c r="A2193" s="150" t="str">
        <v>2026-06-08 22:00 UTC</v>
      </c>
      <c r="B2193" s="155" t="str">
        <v>2026-06-08 22:55 UTC</v>
      </c>
      <c r="C2193" s="155" t="str">
        <v>2026-06-08 15:55 PDT</v>
      </c>
      <c r="D2193" s="155" t="str">
        <v>2026-06-08</v>
      </c>
      <c r="E2193" s="155" t="str">
        <v>June</v>
      </c>
      <c r="F2193" s="154" t="str">
        <v>Accepted</v>
      </c>
      <c r="G2193" s="155" t="str">
        <v>230</v>
      </c>
      <c r="H2193" s="153" t="n">
        <v>230</v>
      </c>
      <c r="I2193" s="155" t="str">
        <v>SW</v>
      </c>
      <c r="J2193" s="153" t="n">
        <v>50</v>
      </c>
      <c r="K2193" s="155" t="str">
        <v>NE</v>
      </c>
      <c r="L2193" s="153" t="n">
        <v>21</v>
      </c>
      <c r="M2193" s="153" t="n">
        <f>IF(F2193="Accepted",L2193*1.150779448,"")</f>
        <v>24.166368408</v>
      </c>
      <c r="N2193" s="153" t="n">
        <v>24</v>
      </c>
      <c r="O2193" s="153" t="n">
        <v>28</v>
      </c>
      <c r="P2193" s="153" t="n">
        <f>IF(F2193&lt;&gt;"Accepted","",IF(AND(N2193="",O2193=""),"",MAX(N2193,O2193)*1.150779448))</f>
        <v>32.221824544</v>
      </c>
      <c r="Q2193" s="175" t="str">
        <v>KEDW 082255Z 23021G24KT 70SM BKN320 31/05 A2980 RMK AO2A PK WND 23028/46 SLP069 T03050050</v>
      </c>
    </row>
    <row r="2194" hidden="0">
      <c r="A2194" s="150" t="str">
        <v>2026-06-08 23:00 UTC</v>
      </c>
      <c r="B2194" s="155" t="str">
        <v>2026-06-08 23:55 UTC</v>
      </c>
      <c r="C2194" s="155" t="str">
        <v>2026-06-08 16:55 PDT</v>
      </c>
      <c r="D2194" s="155" t="str">
        <v>2026-06-08</v>
      </c>
      <c r="E2194" s="155" t="str">
        <v>June</v>
      </c>
      <c r="F2194" s="154" t="str">
        <v>Accepted</v>
      </c>
      <c r="G2194" s="155" t="str">
        <v>230</v>
      </c>
      <c r="H2194" s="153" t="n">
        <v>230</v>
      </c>
      <c r="I2194" s="155" t="str">
        <v>SW</v>
      </c>
      <c r="J2194" s="153" t="n">
        <v>50</v>
      </c>
      <c r="K2194" s="155" t="str">
        <v>NE</v>
      </c>
      <c r="L2194" s="153" t="n">
        <v>23</v>
      </c>
      <c r="M2194" s="153" t="n">
        <f>IF(F2194="Accepted",L2194*1.150779448,"")</f>
        <v>26.467927304</v>
      </c>
      <c r="N2194" s="163"/>
      <c r="O2194" s="153" t="n">
        <v>29</v>
      </c>
      <c r="P2194" s="153" t="n">
        <f>IF(F2194&lt;&gt;"Accepted","",IF(AND(N2194="",O2194=""),"",MAX(N2194,O2194)*1.150779448))</f>
        <v>33.372603992</v>
      </c>
      <c r="Q2194" s="175" t="str">
        <v>KEDW 082355Z 23023KT 40SM BKN250 29/05 A2981 RMK AO2A PK WND 23029/31 SLP075 T02900051 10323 20286 53000</v>
      </c>
    </row>
    <row r="2195" hidden="0">
      <c r="A2195" s="150" t="str">
        <v>2026-06-09 00:00 UTC</v>
      </c>
      <c r="B2195" s="155" t="str">
        <v>2026-06-09 00:55 UTC</v>
      </c>
      <c r="C2195" s="155" t="str">
        <v>2026-06-08 17:55 PDT</v>
      </c>
      <c r="D2195" s="155" t="str">
        <v>2026-06-08</v>
      </c>
      <c r="E2195" s="155" t="str">
        <v>June</v>
      </c>
      <c r="F2195" s="154" t="str">
        <v>Accepted</v>
      </c>
      <c r="G2195" s="155" t="str">
        <v>230</v>
      </c>
      <c r="H2195" s="153" t="n">
        <v>230</v>
      </c>
      <c r="I2195" s="155" t="str">
        <v>SW</v>
      </c>
      <c r="J2195" s="153" t="n">
        <v>50</v>
      </c>
      <c r="K2195" s="155" t="str">
        <v>NE</v>
      </c>
      <c r="L2195" s="153" t="n">
        <v>19</v>
      </c>
      <c r="M2195" s="153" t="n">
        <f>IF(F2195="Accepted",L2195*1.150779448,"")</f>
        <v>21.864809512</v>
      </c>
      <c r="N2195" s="153" t="n">
        <v>23</v>
      </c>
      <c r="O2195" s="153" t="n">
        <v>28</v>
      </c>
      <c r="P2195" s="153" t="n">
        <f>IF(F2195&lt;&gt;"Accepted","",IF(AND(N2195="",O2195=""),"",MAX(N2195,O2195)*1.150779448))</f>
        <v>32.221824544</v>
      </c>
      <c r="Q2195" s="175" t="str">
        <v>KEDW 090055Z 23019G23KT 40SM BKN250 28/05 A2981 RMK AO2A PK WND 23028/2359 SLP076 T02810050</v>
      </c>
    </row>
    <row r="2196" hidden="0">
      <c r="A2196" s="150" t="str">
        <v>2026-06-09 01:00 UTC</v>
      </c>
      <c r="B2196" s="155" t="str">
        <v>2026-06-09 01:55 UTC</v>
      </c>
      <c r="C2196" s="155" t="str">
        <v>2026-06-08 18:55 PDT</v>
      </c>
      <c r="D2196" s="155" t="str">
        <v>2026-06-08</v>
      </c>
      <c r="E2196" s="155" t="str">
        <v>June</v>
      </c>
      <c r="F2196" s="154" t="str">
        <v>Accepted</v>
      </c>
      <c r="G2196" s="155" t="str">
        <v>230</v>
      </c>
      <c r="H2196" s="153" t="n">
        <v>230</v>
      </c>
      <c r="I2196" s="155" t="str">
        <v>SW</v>
      </c>
      <c r="J2196" s="153" t="n">
        <v>50</v>
      </c>
      <c r="K2196" s="155" t="str">
        <v>NE</v>
      </c>
      <c r="L2196" s="153" t="n">
        <v>17</v>
      </c>
      <c r="M2196" s="153" t="n">
        <f>IF(F2196="Accepted",L2196*1.150779448,"")</f>
        <v>19.563250616</v>
      </c>
      <c r="N2196" s="163"/>
      <c r="O2196" s="153" t="n">
        <v>26</v>
      </c>
      <c r="P2196" s="153" t="n">
        <f>IF(F2196&lt;&gt;"Accepted","",IF(AND(N2196="",O2196=""),"",MAX(N2196,O2196)*1.150779448))</f>
        <v>29.920265648</v>
      </c>
      <c r="Q2196" s="175" t="str">
        <v>KEDW 090155Z 23017KT 40SM FEW250 27/06 A2983 RMK AO2A PK WND 24026/15 SLP082 T02720060</v>
      </c>
    </row>
    <row r="2197" hidden="0">
      <c r="A2197" s="150" t="str">
        <v>2026-06-09 02:00 UTC</v>
      </c>
      <c r="B2197" s="155" t="str">
        <v>2026-06-09 02:55 UTC</v>
      </c>
      <c r="C2197" s="155" t="str">
        <v>2026-06-08 19:55 PDT</v>
      </c>
      <c r="D2197" s="155" t="str">
        <v>2026-06-08</v>
      </c>
      <c r="E2197" s="155" t="str">
        <v>June</v>
      </c>
      <c r="F2197" s="154" t="str">
        <v>Accepted</v>
      </c>
      <c r="G2197" s="155" t="str">
        <v>220</v>
      </c>
      <c r="H2197" s="153" t="n">
        <v>220</v>
      </c>
      <c r="I2197" s="155" t="str">
        <v>SW</v>
      </c>
      <c r="J2197" s="153" t="n">
        <v>40</v>
      </c>
      <c r="K2197" s="155" t="str">
        <v>NE</v>
      </c>
      <c r="L2197" s="153" t="n">
        <v>15</v>
      </c>
      <c r="M2197" s="153" t="n">
        <f>IF(F2197="Accepted",L2197*1.150779448,"")</f>
        <v>17.261691719999998</v>
      </c>
      <c r="N2197" s="163"/>
      <c r="O2197" s="153" t="n">
        <v>26</v>
      </c>
      <c r="P2197" s="153" t="n">
        <f>IF(F2197&lt;&gt;"Accepted","",IF(AND(N2197="",O2197=""),"",MAX(N2197,O2197)*1.150779448))</f>
        <v>29.920265648</v>
      </c>
      <c r="Q2197" s="175" t="str">
        <v>KEDW 090255Z 22015KT 40SM FEW250 25/05 A2984 RMK AO2A PK WND 23026/10 SLP084 T02500052 52012</v>
      </c>
    </row>
    <row r="2198" hidden="0">
      <c r="A2198" s="150" t="str">
        <v>2026-06-09 03:00 UTC</v>
      </c>
      <c r="B2198" s="155" t="str">
        <v>2026-06-09 03:55 UTC</v>
      </c>
      <c r="C2198" s="155" t="str">
        <v>2026-06-08 20:55 PDT</v>
      </c>
      <c r="D2198" s="155" t="str">
        <v>2026-06-08</v>
      </c>
      <c r="E2198" s="155" t="str">
        <v>June</v>
      </c>
      <c r="F2198" s="154" t="str">
        <v>Accepted</v>
      </c>
      <c r="G2198" s="155" t="str">
        <v>230</v>
      </c>
      <c r="H2198" s="153" t="n">
        <v>230</v>
      </c>
      <c r="I2198" s="155" t="str">
        <v>SW</v>
      </c>
      <c r="J2198" s="153" t="n">
        <v>50</v>
      </c>
      <c r="K2198" s="155" t="str">
        <v>NE</v>
      </c>
      <c r="L2198" s="153" t="n">
        <v>12</v>
      </c>
      <c r="M2198" s="153" t="n">
        <f>IF(F2198="Accepted",L2198*1.150779448,"")</f>
        <v>13.809353376</v>
      </c>
      <c r="N2198" s="163"/>
      <c r="O2198" s="163"/>
      <c r="P2198" s="163" t="str">
        <f>IF(F2198&lt;&gt;"Accepted","",IF(AND(N2198="",O2198=""),"",MAX(N2198,O2198)*1.150779448))</f>
      </c>
      <c r="Q2198" s="175" t="str">
        <v>KEDW 090355Z 23012KT 40SM FEW250 23/05 A2985 RMK AO2A SLP087 T02340053</v>
      </c>
    </row>
    <row r="2199" hidden="0">
      <c r="A2199" s="150" t="str">
        <v>2026-06-09 04:00 UTC</v>
      </c>
      <c r="B2199" s="155" t="str">
        <v>2026-06-09 04:55 UTC</v>
      </c>
      <c r="C2199" s="155" t="str">
        <v>2026-06-08 21:55 PDT</v>
      </c>
      <c r="D2199" s="155" t="str">
        <v>2026-06-08</v>
      </c>
      <c r="E2199" s="155" t="str">
        <v>June</v>
      </c>
      <c r="F2199" s="154" t="str">
        <v>Accepted</v>
      </c>
      <c r="G2199" s="155" t="str">
        <v>220</v>
      </c>
      <c r="H2199" s="153" t="n">
        <v>220</v>
      </c>
      <c r="I2199" s="155" t="str">
        <v>SW</v>
      </c>
      <c r="J2199" s="153" t="n">
        <v>40</v>
      </c>
      <c r="K2199" s="155" t="str">
        <v>NE</v>
      </c>
      <c r="L2199" s="153" t="n">
        <v>14</v>
      </c>
      <c r="M2199" s="153" t="n">
        <f>IF(F2199="Accepted",L2199*1.150779448,"")</f>
        <v>16.110912272</v>
      </c>
      <c r="N2199" s="163"/>
      <c r="O2199" s="163"/>
      <c r="P2199" s="163" t="str">
        <f>IF(F2199&lt;&gt;"Accepted","",IF(AND(N2199="",O2199=""),"",MAX(N2199,O2199)*1.150779448))</f>
      </c>
      <c r="Q2199" s="175" t="str">
        <v>KEDW 090455Z 22014KT 40SM FEW250 23/01 A2985 RMK AO2A SLP085 T02310008</v>
      </c>
    </row>
    <row r="2200" hidden="0">
      <c r="A2200" s="150" t="str">
        <v>2026-06-09 05:00 UTC</v>
      </c>
      <c r="B2200" s="155" t="str">
        <v>2026-06-09 05:55 UTC</v>
      </c>
      <c r="C2200" s="155" t="str">
        <v>2026-06-08 22:55 PDT</v>
      </c>
      <c r="D2200" s="155" t="str">
        <v>2026-06-08</v>
      </c>
      <c r="E2200" s="155" t="str">
        <v>June</v>
      </c>
      <c r="F2200" s="154" t="str">
        <v>Accepted</v>
      </c>
      <c r="G2200" s="155" t="str">
        <v>210</v>
      </c>
      <c r="H2200" s="153" t="n">
        <v>210</v>
      </c>
      <c r="I2200" s="155" t="str">
        <v>SW</v>
      </c>
      <c r="J2200" s="153" t="n">
        <v>30</v>
      </c>
      <c r="K2200" s="155" t="str">
        <v>NE</v>
      </c>
      <c r="L2200" s="153" t="n">
        <v>11</v>
      </c>
      <c r="M2200" s="153" t="n">
        <f>IF(F2200="Accepted",L2200*1.150779448,"")</f>
        <v>12.658573928</v>
      </c>
      <c r="N2200" s="163"/>
      <c r="O2200" s="163"/>
      <c r="P2200" s="163" t="str">
        <f>IF(F2200&lt;&gt;"Accepted","",IF(AND(N2200="",O2200=""),"",MAX(N2200,O2200)*1.150779448))</f>
      </c>
      <c r="Q2200" s="175" t="str">
        <v>KEDW 090555Z AUTO 21011KT 10SM M 22/M01 A2986 RMK AO2 SLP088 T02211006 10289 20219 50004 $</v>
      </c>
    </row>
    <row r="2201" hidden="0">
      <c r="A2201" s="150" t="str">
        <v>2026-06-09 06:00 UTC</v>
      </c>
      <c r="B2201" s="155" t="str">
        <v>2026-06-09 06:55 UTC</v>
      </c>
      <c r="C2201" s="155" t="str">
        <v>2026-06-08 23:55 PDT</v>
      </c>
      <c r="D2201" s="155" t="str">
        <v>2026-06-08</v>
      </c>
      <c r="E2201" s="155" t="str">
        <v>June</v>
      </c>
      <c r="F2201" s="154" t="str">
        <v>Accepted</v>
      </c>
      <c r="G2201" s="155" t="str">
        <v>210</v>
      </c>
      <c r="H2201" s="153" t="n">
        <v>210</v>
      </c>
      <c r="I2201" s="155" t="str">
        <v>SW</v>
      </c>
      <c r="J2201" s="153" t="n">
        <v>30</v>
      </c>
      <c r="K2201" s="155" t="str">
        <v>NE</v>
      </c>
      <c r="L2201" s="153" t="n">
        <v>9</v>
      </c>
      <c r="M2201" s="153" t="n">
        <f>IF(F2201="Accepted",L2201*1.150779448,"")</f>
        <v>10.357015032</v>
      </c>
      <c r="N2201" s="163"/>
      <c r="O2201" s="163"/>
      <c r="P2201" s="163" t="str">
        <f>IF(F2201&lt;&gt;"Accepted","",IF(AND(N2201="",O2201=""),"",MAX(N2201,O2201)*1.150779448))</f>
      </c>
      <c r="Q2201" s="175" t="str">
        <v>KEDW 090655Z AUTO 21009KT 10SM M 22/M06 A2986 RMK AO2 SLP087 T02201058 $</v>
      </c>
    </row>
    <row r="2202" hidden="0">
      <c r="A2202" s="150" t="str">
        <v>2026-06-09 07:00 UTC</v>
      </c>
      <c r="B2202" s="155" t="str">
        <v>2026-06-09 07:55 UTC</v>
      </c>
      <c r="C2202" s="155" t="str">
        <v>2026-06-09 00:55 PDT</v>
      </c>
      <c r="D2202" s="155" t="str">
        <v>2026-06-09</v>
      </c>
      <c r="E2202" s="155" t="str">
        <v>June</v>
      </c>
      <c r="F2202" s="154" t="str">
        <v>Accepted</v>
      </c>
      <c r="G2202" s="155" t="str">
        <v>210</v>
      </c>
      <c r="H2202" s="153" t="n">
        <v>210</v>
      </c>
      <c r="I2202" s="155" t="str">
        <v>SW</v>
      </c>
      <c r="J2202" s="153" t="n">
        <v>30</v>
      </c>
      <c r="K2202" s="155" t="str">
        <v>NE</v>
      </c>
      <c r="L2202" s="153" t="n">
        <v>13</v>
      </c>
      <c r="M2202" s="153" t="n">
        <f>IF(F2202="Accepted",L2202*1.150779448,"")</f>
        <v>14.960132824</v>
      </c>
      <c r="N2202" s="163"/>
      <c r="O2202" s="153" t="n">
        <v>29</v>
      </c>
      <c r="P2202" s="153" t="n">
        <f>IF(F2202&lt;&gt;"Accepted","",IF(AND(N2202="",O2202=""),"",MAX(N2202,O2202)*1.150779448))</f>
        <v>33.372603992</v>
      </c>
      <c r="Q2202" s="175" t="str">
        <v>KEDW 090755Z AUTO 21013KT 10SM M 22/M04 A2986 RMK AO2 PK WND 23029/23 SLP087 T02191043 403230143 $</v>
      </c>
    </row>
    <row r="2203" hidden="0">
      <c r="A2203" s="150" t="str">
        <v>2026-06-09 08:00 UTC</v>
      </c>
      <c r="B2203" s="155" t="str">
        <v>2026-06-09 08:55 UTC</v>
      </c>
      <c r="C2203" s="155" t="str">
        <v>2026-06-09 01:55 PDT</v>
      </c>
      <c r="D2203" s="155" t="str">
        <v>2026-06-09</v>
      </c>
      <c r="E2203" s="155" t="str">
        <v>June</v>
      </c>
      <c r="F2203" s="154" t="str">
        <v>Accepted</v>
      </c>
      <c r="G2203" s="155" t="str">
        <v>250</v>
      </c>
      <c r="H2203" s="153" t="n">
        <v>250</v>
      </c>
      <c r="I2203" s="155" t="str">
        <v>W</v>
      </c>
      <c r="J2203" s="153" t="n">
        <v>70</v>
      </c>
      <c r="K2203" s="155" t="str">
        <v>E</v>
      </c>
      <c r="L2203" s="153" t="n">
        <v>20</v>
      </c>
      <c r="M2203" s="153" t="n">
        <f>IF(F2203="Accepted",L2203*1.150779448,"")</f>
        <v>23.01558896</v>
      </c>
      <c r="N2203" s="153" t="n">
        <v>25</v>
      </c>
      <c r="O2203" s="153" t="n">
        <v>30</v>
      </c>
      <c r="P2203" s="153" t="n">
        <f>IF(F2203&lt;&gt;"Accepted","",IF(AND(N2203="",O2203=""),"",MAX(N2203,O2203)*1.150779448))</f>
        <v>34.523383439999996</v>
      </c>
      <c r="Q2203" s="175" t="str">
        <v>KEDW 090855Z AUTO 25020G25KT 10SM M 22/M01 A2983 RMK AO2 PK WND 22030/28 SLP076 T02191008 58008 $</v>
      </c>
    </row>
    <row r="2204" hidden="0">
      <c r="A2204" s="150" t="str">
        <v>2026-06-09 09:00 UTC</v>
      </c>
      <c r="B2204" s="155" t="str">
        <v>2026-06-09 09:55 UTC</v>
      </c>
      <c r="C2204" s="155" t="str">
        <v>2026-06-09 02:55 PDT</v>
      </c>
      <c r="D2204" s="155" t="str">
        <v>2026-06-09</v>
      </c>
      <c r="E2204" s="155" t="str">
        <v>June</v>
      </c>
      <c r="F2204" s="154" t="str">
        <v>Accepted</v>
      </c>
      <c r="G2204" s="155" t="str">
        <v>260</v>
      </c>
      <c r="H2204" s="153" t="n">
        <v>260</v>
      </c>
      <c r="I2204" s="155" t="str">
        <v>W</v>
      </c>
      <c r="J2204" s="153" t="n">
        <v>80</v>
      </c>
      <c r="K2204" s="155" t="str">
        <v>E</v>
      </c>
      <c r="L2204" s="153" t="n">
        <v>15</v>
      </c>
      <c r="M2204" s="153" t="n">
        <f>IF(F2204="Accepted",L2204*1.150779448,"")</f>
        <v>17.261691719999998</v>
      </c>
      <c r="N2204" s="163"/>
      <c r="O2204" s="153" t="n">
        <v>26</v>
      </c>
      <c r="P2204" s="153" t="n">
        <f>IF(F2204&lt;&gt;"Accepted","",IF(AND(N2204="",O2204=""),"",MAX(N2204,O2204)*1.150779448))</f>
        <v>29.920265648</v>
      </c>
      <c r="Q2204" s="175" t="str">
        <v>KEDW 090955Z AUTO 26015KT 10SM M 21/02 A2984 RMK AO2 PK WND 23026/30 SLP080 T02060019 $</v>
      </c>
    </row>
    <row r="2205" hidden="0">
      <c r="A2205" s="150" t="str">
        <v>2026-06-09 10:00 UTC</v>
      </c>
      <c r="B2205" s="155" t="str">
        <v>2026-06-09 10:55 UTC</v>
      </c>
      <c r="C2205" s="155" t="str">
        <v>2026-06-09 03:55 PDT</v>
      </c>
      <c r="D2205" s="155" t="str">
        <v>2026-06-09</v>
      </c>
      <c r="E2205" s="155" t="str">
        <v>June</v>
      </c>
      <c r="F2205" s="154" t="str">
        <v>Accepted</v>
      </c>
      <c r="G2205" s="155" t="str">
        <v>220</v>
      </c>
      <c r="H2205" s="153" t="n">
        <v>220</v>
      </c>
      <c r="I2205" s="155" t="str">
        <v>SW</v>
      </c>
      <c r="J2205" s="153" t="n">
        <v>40</v>
      </c>
      <c r="K2205" s="155" t="str">
        <v>NE</v>
      </c>
      <c r="L2205" s="153" t="n">
        <v>10</v>
      </c>
      <c r="M2205" s="153" t="n">
        <f>IF(F2205="Accepted",L2205*1.150779448,"")</f>
        <v>11.50779448</v>
      </c>
      <c r="N2205" s="163"/>
      <c r="O2205" s="153" t="n">
        <v>29</v>
      </c>
      <c r="P2205" s="153" t="n">
        <f>IF(F2205&lt;&gt;"Accepted","",IF(AND(N2205="",O2205=""),"",MAX(N2205,O2205)*1.150779448))</f>
        <v>33.372603992</v>
      </c>
      <c r="Q2205" s="175" t="str">
        <v>KEDW 091055Z AUTO 22010KT 10SM CLR 18/07 A2985 RMK AO2 PK WND 27029/15 SLP086 T01810066 $</v>
      </c>
    </row>
    <row r="2206" hidden="0">
      <c r="A2206" s="150" t="str">
        <v>2026-06-09 11:00 UTC</v>
      </c>
      <c r="B2206" s="155" t="str">
        <v>2026-06-09 11:55 UTC</v>
      </c>
      <c r="C2206" s="155" t="str">
        <v>2026-06-09 04:55 PDT</v>
      </c>
      <c r="D2206" s="155" t="str">
        <v>2026-06-09</v>
      </c>
      <c r="E2206" s="155" t="str">
        <v>June</v>
      </c>
      <c r="F2206" s="154" t="str">
        <v>Accepted</v>
      </c>
      <c r="G2206" s="155" t="str">
        <v>210</v>
      </c>
      <c r="H2206" s="153" t="n">
        <v>210</v>
      </c>
      <c r="I2206" s="155" t="str">
        <v>SW</v>
      </c>
      <c r="J2206" s="153" t="n">
        <v>30</v>
      </c>
      <c r="K2206" s="155" t="str">
        <v>NE</v>
      </c>
      <c r="L2206" s="153" t="n">
        <v>12</v>
      </c>
      <c r="M2206" s="153" t="n">
        <f>IF(F2206="Accepted",L2206*1.150779448,"")</f>
        <v>13.809353376</v>
      </c>
      <c r="N2206" s="163"/>
      <c r="O2206" s="163"/>
      <c r="P2206" s="163" t="str">
        <f>IF(F2206&lt;&gt;"Accepted","",IF(AND(N2206="",O2206=""),"",MAX(N2206,O2206)*1.150779448))</f>
      </c>
      <c r="Q2206" s="175" t="str">
        <v>KEDW 091155Z AUTO 21012KT 10SM CLR 17/08 A2985 RMK AO2 SLP087 T01720075 10235 20171 52007 $</v>
      </c>
    </row>
    <row r="2207" hidden="0">
      <c r="A2207" s="150" t="str">
        <v>2026-06-09 12:00 UTC</v>
      </c>
      <c r="B2207" s="155" t="str">
        <v>2026-06-09 12:55 UTC</v>
      </c>
      <c r="C2207" s="155" t="str">
        <v>2026-06-09 05:55 PDT</v>
      </c>
      <c r="D2207" s="155" t="str">
        <v>2026-06-09</v>
      </c>
      <c r="E2207" s="155" t="str">
        <v>June</v>
      </c>
      <c r="F2207" s="154" t="str">
        <v>Accepted</v>
      </c>
      <c r="G2207" s="155" t="str">
        <v>210</v>
      </c>
      <c r="H2207" s="153" t="n">
        <v>210</v>
      </c>
      <c r="I2207" s="155" t="str">
        <v>SW</v>
      </c>
      <c r="J2207" s="153" t="n">
        <v>30</v>
      </c>
      <c r="K2207" s="155" t="str">
        <v>NE</v>
      </c>
      <c r="L2207" s="153" t="n">
        <v>14</v>
      </c>
      <c r="M2207" s="153" t="n">
        <f>IF(F2207="Accepted",L2207*1.150779448,"")</f>
        <v>16.110912272</v>
      </c>
      <c r="N2207" s="163"/>
      <c r="O2207" s="163"/>
      <c r="P2207" s="163" t="str">
        <f>IF(F2207&lt;&gt;"Accepted","",IF(AND(N2207="",O2207=""),"",MAX(N2207,O2207)*1.150779448))</f>
      </c>
      <c r="Q2207" s="175" t="str">
        <v>KEDW 091255Z 21014KT 80SM CLR 17/08 A2986 RMK AO2A SLP091 T01660075</v>
      </c>
    </row>
    <row r="2208" hidden="0">
      <c r="A2208" s="150" t="str">
        <v>2026-06-09 13:00 UTC</v>
      </c>
      <c r="B2208" s="155" t="str">
        <v>2026-06-09 13:55 UTC</v>
      </c>
      <c r="C2208" s="155" t="str">
        <v>2026-06-09 06:55 PDT</v>
      </c>
      <c r="D2208" s="155" t="str">
        <v>2026-06-09</v>
      </c>
      <c r="E2208" s="155" t="str">
        <v>June</v>
      </c>
      <c r="F2208" s="154" t="str">
        <v>Accepted</v>
      </c>
      <c r="G2208" s="155" t="str">
        <v>230</v>
      </c>
      <c r="H2208" s="153" t="n">
        <v>230</v>
      </c>
      <c r="I2208" s="155" t="str">
        <v>SW</v>
      </c>
      <c r="J2208" s="153" t="n">
        <v>50</v>
      </c>
      <c r="K2208" s="155" t="str">
        <v>NE</v>
      </c>
      <c r="L2208" s="153" t="n">
        <v>13</v>
      </c>
      <c r="M2208" s="153" t="n">
        <f>IF(F2208="Accepted",L2208*1.150779448,"")</f>
        <v>14.960132824</v>
      </c>
      <c r="N2208" s="163"/>
      <c r="O2208" s="163"/>
      <c r="P2208" s="163" t="str">
        <f>IF(F2208&lt;&gt;"Accepted","",IF(AND(N2208="",O2208=""),"",MAX(N2208,O2208)*1.150779448))</f>
      </c>
      <c r="Q2208" s="175" t="str">
        <v>KEDW 091355Z 23013KT 70SM CLR 18/08 A2986 RMK AO2A SLP091 T01840084</v>
      </c>
    </row>
    <row r="2209" hidden="0">
      <c r="A2209" s="150" t="str">
        <v>2026-06-09 14:00 UTC</v>
      </c>
      <c r="B2209" s="155" t="str">
        <v>2026-06-09 14:55 UTC</v>
      </c>
      <c r="C2209" s="155" t="str">
        <v>2026-06-09 07:55 PDT</v>
      </c>
      <c r="D2209" s="155" t="str">
        <v>2026-06-09</v>
      </c>
      <c r="E2209" s="155" t="str">
        <v>June</v>
      </c>
      <c r="F2209" s="154" t="str">
        <v>Accepted</v>
      </c>
      <c r="G2209" s="155" t="str">
        <v>250</v>
      </c>
      <c r="H2209" s="153" t="n">
        <v>250</v>
      </c>
      <c r="I2209" s="155" t="str">
        <v>W</v>
      </c>
      <c r="J2209" s="153" t="n">
        <v>70</v>
      </c>
      <c r="K2209" s="155" t="str">
        <v>E</v>
      </c>
      <c r="L2209" s="153" t="n">
        <v>14</v>
      </c>
      <c r="M2209" s="153" t="n">
        <f>IF(F2209="Accepted",L2209*1.150779448,"")</f>
        <v>16.110912272</v>
      </c>
      <c r="N2209" s="153" t="n">
        <v>19</v>
      </c>
      <c r="O2209" s="153" t="n">
        <v>27</v>
      </c>
      <c r="P2209" s="153" t="n">
        <f>IF(F2209&lt;&gt;"Accepted","",IF(AND(N2209="",O2209=""),"",MAX(N2209,O2209)*1.150779448))</f>
        <v>31.071045096</v>
      </c>
      <c r="Q2209" s="175" t="str">
        <v>KEDW 091455Z 25014G19KT 70SM CLR 22/07 A2987 RMK AO2A PK WND 26027/53 SLP093 T02200070 52007</v>
      </c>
    </row>
    <row r="2210" hidden="0">
      <c r="A2210" s="150" t="str">
        <v>2026-06-09 15:00 UTC</v>
      </c>
      <c r="B2210" s="155" t="str">
        <v>2026-06-09 15:55 UTC</v>
      </c>
      <c r="C2210" s="155" t="str">
        <v>2026-06-09 08:55 PDT</v>
      </c>
      <c r="D2210" s="155" t="str">
        <v>2026-06-09</v>
      </c>
      <c r="E2210" s="155" t="str">
        <v>June</v>
      </c>
      <c r="F2210" s="154" t="str">
        <v>Accepted</v>
      </c>
      <c r="G2210" s="155" t="str">
        <v>230</v>
      </c>
      <c r="H2210" s="153" t="n">
        <v>230</v>
      </c>
      <c r="I2210" s="155" t="str">
        <v>SW</v>
      </c>
      <c r="J2210" s="153" t="n">
        <v>50</v>
      </c>
      <c r="K2210" s="155" t="str">
        <v>NE</v>
      </c>
      <c r="L2210" s="153" t="n">
        <v>16</v>
      </c>
      <c r="M2210" s="153" t="n">
        <f>IF(F2210="Accepted",L2210*1.150779448,"")</f>
        <v>18.412471168</v>
      </c>
      <c r="N2210" s="163"/>
      <c r="O2210" s="153" t="n">
        <v>26</v>
      </c>
      <c r="P2210" s="153" t="n">
        <f>IF(F2210&lt;&gt;"Accepted","",IF(AND(N2210="",O2210=""),"",MAX(N2210,O2210)*1.150779448))</f>
        <v>29.920265648</v>
      </c>
      <c r="Q2210" s="175" t="str">
        <v>KEDW 091555Z 23016KT 80SM CLR 24/07 A2988 RMK AO2A PK WND 27026/03 SLP096 T02370069</v>
      </c>
    </row>
    <row r="2211" hidden="0">
      <c r="A2211" s="150" t="str">
        <v>2026-06-09 16:00 UTC</v>
      </c>
      <c r="B2211" s="155" t="str">
        <v>2026-06-09 16:55 UTC</v>
      </c>
      <c r="C2211" s="155" t="str">
        <v>2026-06-09 09:55 PDT</v>
      </c>
      <c r="D2211" s="155" t="str">
        <v>2026-06-09</v>
      </c>
      <c r="E2211" s="155" t="str">
        <v>June</v>
      </c>
      <c r="F2211" s="154" t="str">
        <v>Accepted</v>
      </c>
      <c r="G2211" s="155" t="str">
        <v>230</v>
      </c>
      <c r="H2211" s="153" t="n">
        <v>230</v>
      </c>
      <c r="I2211" s="155" t="str">
        <v>SW</v>
      </c>
      <c r="J2211" s="153" t="n">
        <v>50</v>
      </c>
      <c r="K2211" s="155" t="str">
        <v>NE</v>
      </c>
      <c r="L2211" s="153" t="n">
        <v>14</v>
      </c>
      <c r="M2211" s="153" t="n">
        <f>IF(F2211="Accepted",L2211*1.150779448,"")</f>
        <v>16.110912272</v>
      </c>
      <c r="N2211" s="163"/>
      <c r="O2211" s="163"/>
      <c r="P2211" s="163" t="str">
        <f>IF(F2211&lt;&gt;"Accepted","",IF(AND(N2211="",O2211=""),"",MAX(N2211,O2211)*1.150779448))</f>
      </c>
      <c r="Q2211" s="175" t="str">
        <v>KEDW 091655Z 23014KT 70SM CLR 26/07 A2987 RMK AO2A SLP092 T02580069</v>
      </c>
    </row>
    <row r="2212" hidden="0">
      <c r="A2212" s="150" t="str">
        <v>2026-06-09 17:00 UTC</v>
      </c>
      <c r="B2212" s="155" t="str">
        <v>2026-06-09 17:55 UTC</v>
      </c>
      <c r="C2212" s="155" t="str">
        <v>2026-06-09 10:55 PDT</v>
      </c>
      <c r="D2212" s="155" t="str">
        <v>2026-06-09</v>
      </c>
      <c r="E2212" s="155" t="str">
        <v>June</v>
      </c>
      <c r="F2212" s="154" t="str">
        <v>Accepted</v>
      </c>
      <c r="G2212" s="155" t="str">
        <v>240</v>
      </c>
      <c r="H2212" s="153" t="n">
        <v>240</v>
      </c>
      <c r="I2212" s="155" t="str">
        <v>SW</v>
      </c>
      <c r="J2212" s="153" t="n">
        <v>60</v>
      </c>
      <c r="K2212" s="155" t="str">
        <v>NE</v>
      </c>
      <c r="L2212" s="153" t="n">
        <v>12</v>
      </c>
      <c r="M2212" s="153" t="n">
        <f>IF(F2212="Accepted",L2212*1.150779448,"")</f>
        <v>13.809353376</v>
      </c>
      <c r="N2212" s="163"/>
      <c r="O2212" s="163"/>
      <c r="P2212" s="163" t="str">
        <f>IF(F2212&lt;&gt;"Accepted","",IF(AND(N2212="",O2212=""),"",MAX(N2212,O2212)*1.150779448))</f>
      </c>
      <c r="Q2212" s="175" t="str">
        <v>KEDW 091755Z 24012KT 80SM CLR 28/07 A2986 RMK AO2A SLP088 T02790066 10279 20164 58006</v>
      </c>
    </row>
    <row r="2213" hidden="0">
      <c r="A2213" s="150" t="str">
        <v>2026-06-09 18:00 UTC</v>
      </c>
      <c r="B2213" s="155" t="str">
        <v>2026-06-09 18:55 UTC</v>
      </c>
      <c r="C2213" s="155" t="str">
        <v>2026-06-09 11:55 PDT</v>
      </c>
      <c r="D2213" s="155" t="str">
        <v>2026-06-09</v>
      </c>
      <c r="E2213" s="155" t="str">
        <v>June</v>
      </c>
      <c r="F2213" s="154" t="str">
        <v>Accepted</v>
      </c>
      <c r="G2213" s="155" t="str">
        <v>230</v>
      </c>
      <c r="H2213" s="153" t="n">
        <v>230</v>
      </c>
      <c r="I2213" s="155" t="str">
        <v>SW</v>
      </c>
      <c r="J2213" s="153" t="n">
        <v>50</v>
      </c>
      <c r="K2213" s="155" t="str">
        <v>NE</v>
      </c>
      <c r="L2213" s="153" t="n">
        <v>12</v>
      </c>
      <c r="M2213" s="153" t="n">
        <f>IF(F2213="Accepted",L2213*1.150779448,"")</f>
        <v>13.809353376</v>
      </c>
      <c r="N2213" s="153" t="n">
        <v>19</v>
      </c>
      <c r="O2213" s="163"/>
      <c r="P2213" s="153" t="n">
        <f>IF(F2213&lt;&gt;"Accepted","",IF(AND(N2213="",O2213=""),"",MAX(N2213,O2213)*1.150779448))</f>
        <v>21.864809512</v>
      </c>
      <c r="Q2213" s="175" t="str">
        <v>KEDW 091855Z 23012G19KT 70SM CLR 31/06 A2985 RMK AO2A SLP083 T03050064</v>
      </c>
    </row>
    <row r="2214" hidden="0">
      <c r="A2214" s="150" t="str">
        <v>2026-06-09 19:00 UTC</v>
      </c>
      <c r="B2214" s="155" t="str">
        <v>2026-06-09 19:55 UTC</v>
      </c>
      <c r="C2214" s="155" t="str">
        <v>2026-06-09 12:55 PDT</v>
      </c>
      <c r="D2214" s="155" t="str">
        <v>2026-06-09</v>
      </c>
      <c r="E2214" s="155" t="str">
        <v>June</v>
      </c>
      <c r="F2214" s="154" t="str">
        <v>Accepted</v>
      </c>
      <c r="G2214" s="155" t="str">
        <v>240</v>
      </c>
      <c r="H2214" s="153" t="n">
        <v>240</v>
      </c>
      <c r="I2214" s="155" t="str">
        <v>SW</v>
      </c>
      <c r="J2214" s="153" t="n">
        <v>60</v>
      </c>
      <c r="K2214" s="155" t="str">
        <v>NE</v>
      </c>
      <c r="L2214" s="153" t="n">
        <v>12</v>
      </c>
      <c r="M2214" s="153" t="n">
        <f>IF(F2214="Accepted",L2214*1.150779448,"")</f>
        <v>13.809353376</v>
      </c>
      <c r="N2214" s="153" t="n">
        <v>19</v>
      </c>
      <c r="O2214" s="163"/>
      <c r="P2214" s="153" t="n">
        <f>IF(F2214&lt;&gt;"Accepted","",IF(AND(N2214="",O2214=""),"",MAX(N2214,O2214)*1.150779448))</f>
        <v>21.864809512</v>
      </c>
      <c r="Q2214" s="175" t="str">
        <v>KEDW 091955Z 24012G19KT 70SM CLR 32/06 A2984 RMK AO2A SLP079 T03190061</v>
      </c>
    </row>
    <row r="2215" hidden="0">
      <c r="A2215" s="150" t="str">
        <v>2026-06-09 20:00 UTC</v>
      </c>
      <c r="B2215" s="155" t="str">
        <v>2026-06-09 20:55 UTC</v>
      </c>
      <c r="C2215" s="155" t="str">
        <v>2026-06-09 13:55 PDT</v>
      </c>
      <c r="D2215" s="155" t="str">
        <v>2026-06-09</v>
      </c>
      <c r="E2215" s="155" t="str">
        <v>June</v>
      </c>
      <c r="F2215" s="154" t="str">
        <v>Accepted</v>
      </c>
      <c r="G2215" s="155" t="str">
        <v>300</v>
      </c>
      <c r="H2215" s="153" t="n">
        <v>300</v>
      </c>
      <c r="I2215" s="155" t="str">
        <v>NW</v>
      </c>
      <c r="J2215" s="153" t="n">
        <v>120</v>
      </c>
      <c r="K2215" s="155" t="str">
        <v>SE</v>
      </c>
      <c r="L2215" s="153" t="n">
        <v>9</v>
      </c>
      <c r="M2215" s="153" t="n">
        <f>IF(F2215="Accepted",L2215*1.150779448,"")</f>
        <v>10.357015032</v>
      </c>
      <c r="N2215" s="153" t="n">
        <v>17</v>
      </c>
      <c r="O2215" s="163"/>
      <c r="P2215" s="153" t="n">
        <f>IF(F2215&lt;&gt;"Accepted","",IF(AND(N2215="",O2215=""),"",MAX(N2215,O2215)*1.150779448))</f>
        <v>19.563250616</v>
      </c>
      <c r="Q2215" s="175" t="str">
        <v>KEDW 092055Z 30009G17KT 60SM CLR 33/07 A2982 RMK AO2A SLP072 T03250066 57010</v>
      </c>
    </row>
    <row r="2216" hidden="0">
      <c r="A2216" s="150" t="str">
        <v>2026-06-09 21:00 UTC</v>
      </c>
      <c r="B2216" s="155" t="str">
        <v>2026-06-09 21:55 UTC</v>
      </c>
      <c r="C2216" s="155" t="str">
        <v>2026-06-09 14:55 PDT</v>
      </c>
      <c r="D2216" s="155" t="str">
        <v>2026-06-09</v>
      </c>
      <c r="E2216" s="155" t="str">
        <v>June</v>
      </c>
      <c r="F2216" s="154" t="str">
        <v>Accepted</v>
      </c>
      <c r="G2216" s="155" t="str">
        <v>270</v>
      </c>
      <c r="H2216" s="153" t="n">
        <v>270</v>
      </c>
      <c r="I2216" s="155" t="str">
        <v>W</v>
      </c>
      <c r="J2216" s="153" t="n">
        <v>90</v>
      </c>
      <c r="K2216" s="155" t="str">
        <v>E</v>
      </c>
      <c r="L2216" s="153" t="n">
        <v>15</v>
      </c>
      <c r="M2216" s="153" t="n">
        <f>IF(F2216="Accepted",L2216*1.150779448,"")</f>
        <v>17.261691719999998</v>
      </c>
      <c r="N2216" s="153" t="n">
        <v>20</v>
      </c>
      <c r="O2216" s="163"/>
      <c r="P2216" s="153" t="n">
        <f>IF(F2216&lt;&gt;"Accepted","",IF(AND(N2216="",O2216=""),"",MAX(N2216,O2216)*1.150779448))</f>
        <v>23.01558896</v>
      </c>
      <c r="Q2216" s="175" t="str">
        <v>KEDW 092155Z 27015G20KT 60SM CLR 34/07 A2981 RMK AO2A SLP069 T03380069</v>
      </c>
    </row>
    <row r="2217" hidden="0">
      <c r="A2217" s="150" t="str">
        <v>2026-06-09 22:00 UTC</v>
      </c>
      <c r="B2217" s="155" t="str">
        <v>2026-06-09 22:55 UTC</v>
      </c>
      <c r="C2217" s="155" t="str">
        <v>2026-06-09 15:55 PDT</v>
      </c>
      <c r="D2217" s="155" t="str">
        <v>2026-06-09</v>
      </c>
      <c r="E2217" s="155" t="str">
        <v>June</v>
      </c>
      <c r="F2217" s="154" t="str">
        <v>Accepted</v>
      </c>
      <c r="G2217" s="155" t="str">
        <v>290</v>
      </c>
      <c r="H2217" s="153" t="n">
        <v>290</v>
      </c>
      <c r="I2217" s="155" t="str">
        <v>W</v>
      </c>
      <c r="J2217" s="153" t="n">
        <v>110</v>
      </c>
      <c r="K2217" s="155" t="str">
        <v>E</v>
      </c>
      <c r="L2217" s="153" t="n">
        <v>14</v>
      </c>
      <c r="M2217" s="153" t="n">
        <f>IF(F2217="Accepted",L2217*1.150779448,"")</f>
        <v>16.110912272</v>
      </c>
      <c r="N2217" s="153" t="n">
        <v>21</v>
      </c>
      <c r="O2217" s="163"/>
      <c r="P2217" s="153" t="n">
        <f>IF(F2217&lt;&gt;"Accepted","",IF(AND(N2217="",O2217=""),"",MAX(N2217,O2217)*1.150779448))</f>
        <v>24.166368408</v>
      </c>
      <c r="Q2217" s="175" t="str">
        <v>KEDW 092255Z 29014G21KT 70SM CLR 33/07 A2979 RMK AO2A SLP063 T03330065</v>
      </c>
    </row>
    <row r="2218" hidden="0">
      <c r="A2218" s="150" t="str">
        <v>2026-06-09 23:00 UTC</v>
      </c>
      <c r="B2218" s="155" t="str">
        <v>2026-06-09 23:55 UTC</v>
      </c>
      <c r="C2218" s="155" t="str">
        <v>2026-06-09 16:55 PDT</v>
      </c>
      <c r="D2218" s="155" t="str">
        <v>2026-06-09</v>
      </c>
      <c r="E2218" s="155" t="str">
        <v>June</v>
      </c>
      <c r="F2218" s="154" t="str">
        <v>Accepted</v>
      </c>
      <c r="G2218" s="155" t="str">
        <v>290</v>
      </c>
      <c r="H2218" s="153" t="n">
        <v>290</v>
      </c>
      <c r="I2218" s="155" t="str">
        <v>W</v>
      </c>
      <c r="J2218" s="153" t="n">
        <v>110</v>
      </c>
      <c r="K2218" s="155" t="str">
        <v>E</v>
      </c>
      <c r="L2218" s="153" t="n">
        <v>17</v>
      </c>
      <c r="M2218" s="153" t="n">
        <f>IF(F2218="Accepted",L2218*1.150779448,"")</f>
        <v>19.563250616</v>
      </c>
      <c r="N2218" s="153" t="n">
        <v>23</v>
      </c>
      <c r="O2218" s="163"/>
      <c r="P2218" s="153" t="n">
        <f>IF(F2218&lt;&gt;"Accepted","",IF(AND(N2218="",O2218=""),"",MAX(N2218,O2218)*1.150779448))</f>
        <v>26.467927304</v>
      </c>
      <c r="Q2218" s="175" t="str">
        <v>KEDW 092355Z 29017G23KT 60SM CLR 32/07 A2978 RMK AO2A SLP061 T03220071 10338 20280 57014</v>
      </c>
    </row>
    <row r="2219" hidden="0">
      <c r="A2219" s="150" t="str">
        <v>2026-06-10 00:00 UTC</v>
      </c>
      <c r="B2219" s="155" t="str">
        <v>2026-06-10 00:55 UTC</v>
      </c>
      <c r="C2219" s="155" t="str">
        <v>2026-06-09 17:55 PDT</v>
      </c>
      <c r="D2219" s="155" t="str">
        <v>2026-06-09</v>
      </c>
      <c r="E2219" s="155" t="str">
        <v>June</v>
      </c>
      <c r="F2219" s="154" t="str">
        <v>Accepted</v>
      </c>
      <c r="G2219" s="155" t="str">
        <v>280</v>
      </c>
      <c r="H2219" s="153" t="n">
        <v>280</v>
      </c>
      <c r="I2219" s="155" t="str">
        <v>W</v>
      </c>
      <c r="J2219" s="153" t="n">
        <v>100</v>
      </c>
      <c r="K2219" s="155" t="str">
        <v>E</v>
      </c>
      <c r="L2219" s="153" t="n">
        <v>20</v>
      </c>
      <c r="M2219" s="153" t="n">
        <f>IF(F2219="Accepted",L2219*1.150779448,"")</f>
        <v>23.01558896</v>
      </c>
      <c r="N2219" s="163"/>
      <c r="O2219" s="153" t="n">
        <v>27</v>
      </c>
      <c r="P2219" s="153" t="n">
        <f>IF(F2219&lt;&gt;"Accepted","",IF(AND(N2219="",O2219=""),"",MAX(N2219,O2219)*1.150779448))</f>
        <v>31.071045096</v>
      </c>
      <c r="Q2219" s="175" t="str">
        <v>KEDW 100055Z 28020KT 50SM CLR 31/07 A2979 RMK AO2A PK WND 29027/23 SLP066 T03100068</v>
      </c>
    </row>
    <row r="2220" hidden="0">
      <c r="A2220" s="150" t="str">
        <v>2026-06-10 01:00 UTC</v>
      </c>
      <c r="B2220" s="155" t="str">
        <v>2026-06-10 01:55 UTC</v>
      </c>
      <c r="C2220" s="155" t="str">
        <v>2026-06-09 18:55 PDT</v>
      </c>
      <c r="D2220" s="155" t="str">
        <v>2026-06-09</v>
      </c>
      <c r="E2220" s="155" t="str">
        <v>June</v>
      </c>
      <c r="F2220" s="154" t="str">
        <v>Accepted</v>
      </c>
      <c r="G2220" s="155" t="str">
        <v>280</v>
      </c>
      <c r="H2220" s="153" t="n">
        <v>280</v>
      </c>
      <c r="I2220" s="155" t="str">
        <v>W</v>
      </c>
      <c r="J2220" s="153" t="n">
        <v>100</v>
      </c>
      <c r="K2220" s="155" t="str">
        <v>E</v>
      </c>
      <c r="L2220" s="153" t="n">
        <v>18</v>
      </c>
      <c r="M2220" s="153" t="n">
        <f>IF(F2220="Accepted",L2220*1.150779448,"")</f>
        <v>20.714030064</v>
      </c>
      <c r="N2220" s="163"/>
      <c r="O2220" s="153" t="n">
        <v>27</v>
      </c>
      <c r="P2220" s="153" t="n">
        <f>IF(F2220&lt;&gt;"Accepted","",IF(AND(N2220="",O2220=""),"",MAX(N2220,O2220)*1.150779448))</f>
        <v>31.071045096</v>
      </c>
      <c r="Q2220" s="175" t="str">
        <v>KEDW 100155Z 28018KT 50SM CLR 29/07 A2979 RMK AO2A PK WND 29027/09 SLP066 T02880074</v>
      </c>
    </row>
    <row r="2221" hidden="0">
      <c r="A2221" s="150" t="str">
        <v>2026-06-10 02:00 UTC</v>
      </c>
      <c r="B2221" s="155" t="str">
        <v>2026-06-10 02:55 UTC</v>
      </c>
      <c r="C2221" s="155" t="str">
        <v>2026-06-09 19:55 PDT</v>
      </c>
      <c r="D2221" s="155" t="str">
        <v>2026-06-09</v>
      </c>
      <c r="E2221" s="155" t="str">
        <v>June</v>
      </c>
      <c r="F2221" s="154" t="str">
        <v>Accepted</v>
      </c>
      <c r="G2221" s="155" t="str">
        <v>260</v>
      </c>
      <c r="H2221" s="153" t="n">
        <v>260</v>
      </c>
      <c r="I2221" s="155" t="str">
        <v>W</v>
      </c>
      <c r="J2221" s="153" t="n">
        <v>80</v>
      </c>
      <c r="K2221" s="155" t="str">
        <v>E</v>
      </c>
      <c r="L2221" s="153" t="n">
        <v>17</v>
      </c>
      <c r="M2221" s="153" t="n">
        <f>IF(F2221="Accepted",L2221*1.150779448,"")</f>
        <v>19.563250616</v>
      </c>
      <c r="N2221" s="163"/>
      <c r="O2221" s="163"/>
      <c r="P2221" s="163" t="str">
        <f>IF(F2221&lt;&gt;"Accepted","",IF(AND(N2221="",O2221=""),"",MAX(N2221,O2221)*1.150779448))</f>
      </c>
      <c r="Q2221" s="175" t="str">
        <v>KEDW 100255Z 26017KT 40SM CLR 27/08 A2980 RMK AO2A SLP068 T02720076 52008</v>
      </c>
    </row>
    <row r="2222" hidden="0">
      <c r="A2222" s="150" t="str">
        <v>2026-06-10 03:00 UTC</v>
      </c>
      <c r="B2222" s="155" t="str">
        <v>2026-06-10 03:55 UTC</v>
      </c>
      <c r="C2222" s="155" t="str">
        <v>2026-06-09 20:55 PDT</v>
      </c>
      <c r="D2222" s="155" t="str">
        <v>2026-06-09</v>
      </c>
      <c r="E2222" s="155" t="str">
        <v>June</v>
      </c>
      <c r="F2222" s="154" t="str">
        <v>Accepted</v>
      </c>
      <c r="G2222" s="155" t="str">
        <v>260</v>
      </c>
      <c r="H2222" s="153" t="n">
        <v>260</v>
      </c>
      <c r="I2222" s="155" t="str">
        <v>W</v>
      </c>
      <c r="J2222" s="153" t="n">
        <v>80</v>
      </c>
      <c r="K2222" s="155" t="str">
        <v>E</v>
      </c>
      <c r="L2222" s="153" t="n">
        <v>19</v>
      </c>
      <c r="M2222" s="153" t="n">
        <f>IF(F2222="Accepted",L2222*1.150779448,"")</f>
        <v>21.864809512</v>
      </c>
      <c r="N2222" s="163"/>
      <c r="O2222" s="163"/>
      <c r="P2222" s="163" t="str">
        <f>IF(F2222&lt;&gt;"Accepted","",IF(AND(N2222="",O2222=""),"",MAX(N2222,O2222)*1.150779448))</f>
      </c>
      <c r="Q2222" s="175" t="str">
        <v>KEDW 100355Z 26019KT 40SM CLR 25/08 A2982 RMK AO2A SLP076 T02470082</v>
      </c>
    </row>
    <row r="2223" hidden="0">
      <c r="A2223" s="150" t="str">
        <v>2026-06-10 04:00 UTC</v>
      </c>
      <c r="B2223" s="155" t="str">
        <v>2026-06-10 04:55 UTC</v>
      </c>
      <c r="C2223" s="155" t="str">
        <v>2026-06-09 21:55 PDT</v>
      </c>
      <c r="D2223" s="155" t="str">
        <v>2026-06-09</v>
      </c>
      <c r="E2223" s="155" t="str">
        <v>June</v>
      </c>
      <c r="F2223" s="154" t="str">
        <v>Accepted</v>
      </c>
      <c r="G2223" s="155" t="str">
        <v>260</v>
      </c>
      <c r="H2223" s="153" t="n">
        <v>260</v>
      </c>
      <c r="I2223" s="155" t="str">
        <v>W</v>
      </c>
      <c r="J2223" s="153" t="n">
        <v>80</v>
      </c>
      <c r="K2223" s="155" t="str">
        <v>E</v>
      </c>
      <c r="L2223" s="153" t="n">
        <v>15</v>
      </c>
      <c r="M2223" s="153" t="n">
        <f>IF(F2223="Accepted",L2223*1.150779448,"")</f>
        <v>17.261691719999998</v>
      </c>
      <c r="N2223" s="153" t="n">
        <v>18</v>
      </c>
      <c r="O2223" s="163"/>
      <c r="P2223" s="153" t="n">
        <f>IF(F2223&lt;&gt;"Accepted","",IF(AND(N2223="",O2223=""),"",MAX(N2223,O2223)*1.150779448))</f>
        <v>20.714030064</v>
      </c>
      <c r="Q2223" s="175" t="str">
        <v>KEDW 100455Z 26015G18KT 40SM CLR 23/09 A2985 RMK AO2A SLP086 T02330089</v>
      </c>
    </row>
    <row r="2224" hidden="0">
      <c r="A2224" s="150" t="str">
        <v>2026-06-10 06:00 UTC</v>
      </c>
      <c r="B2224" s="155" t="str">
        <v>2026-06-10 06:55 UTC</v>
      </c>
      <c r="C2224" s="155" t="str">
        <v>2026-06-09 23:55 PDT</v>
      </c>
      <c r="D2224" s="155" t="str">
        <v>2026-06-09</v>
      </c>
      <c r="E2224" s="155" t="str">
        <v>June</v>
      </c>
      <c r="F2224" s="154" t="str">
        <v>Accepted</v>
      </c>
      <c r="G2224" s="155" t="str">
        <v>220</v>
      </c>
      <c r="H2224" s="153" t="n">
        <v>220</v>
      </c>
      <c r="I2224" s="155" t="str">
        <v>SW</v>
      </c>
      <c r="J2224" s="153" t="n">
        <v>40</v>
      </c>
      <c r="K2224" s="155" t="str">
        <v>NE</v>
      </c>
      <c r="L2224" s="153" t="n">
        <v>10</v>
      </c>
      <c r="M2224" s="153" t="n">
        <f>IF(F2224="Accepted",L2224*1.150779448,"")</f>
        <v>11.50779448</v>
      </c>
      <c r="N2224" s="163"/>
      <c r="O2224" s="163"/>
      <c r="P2224" s="163" t="str">
        <f>IF(F2224&lt;&gt;"Accepted","",IF(AND(N2224="",O2224=""),"",MAX(N2224,O2224)*1.150779448))</f>
      </c>
      <c r="Q2224" s="175" t="str">
        <v>KEDW 100655Z AUTO 22010KT 10SM CLR 21/09 A2985 RMK AO2 SLP084 T02140086 $</v>
      </c>
    </row>
    <row r="2225" hidden="0">
      <c r="A2225" s="150" t="str">
        <v>2026-06-10 07:00 UTC</v>
      </c>
      <c r="B2225" s="155" t="str">
        <v>2026-06-10 07:55 UTC</v>
      </c>
      <c r="C2225" s="155" t="str">
        <v>2026-06-10 00:55 PDT</v>
      </c>
      <c r="D2225" s="155" t="str">
        <v>2026-06-10</v>
      </c>
      <c r="E2225" s="155" t="str">
        <v>June</v>
      </c>
      <c r="F2225" s="154" t="str">
        <v>Accepted</v>
      </c>
      <c r="G2225" s="155" t="str">
        <v>230</v>
      </c>
      <c r="H2225" s="153" t="n">
        <v>230</v>
      </c>
      <c r="I2225" s="155" t="str">
        <v>SW</v>
      </c>
      <c r="J2225" s="153" t="n">
        <v>50</v>
      </c>
      <c r="K2225" s="155" t="str">
        <v>NE</v>
      </c>
      <c r="L2225" s="153" t="n">
        <v>11</v>
      </c>
      <c r="M2225" s="153" t="n">
        <f>IF(F2225="Accepted",L2225*1.150779448,"")</f>
        <v>12.658573928</v>
      </c>
      <c r="N2225" s="163"/>
      <c r="O2225" s="163"/>
      <c r="P2225" s="163" t="str">
        <f>IF(F2225&lt;&gt;"Accepted","",IF(AND(N2225="",O2225=""),"",MAX(N2225,O2225)*1.150779448))</f>
      </c>
      <c r="Q2225" s="175" t="str">
        <v>KEDW 100755Z AUTO 23011KT 10SM CLR 21/10 A2985 RMK AO2 SLP084 T02110100 403380164 $</v>
      </c>
    </row>
    <row r="2226" hidden="0">
      <c r="A2226" s="150" t="str">
        <v>2026-06-10 08:00 UTC</v>
      </c>
      <c r="B2226" s="155" t="str">
        <v>2026-06-10 08:55 UTC</v>
      </c>
      <c r="C2226" s="155" t="str">
        <v>2026-06-10 01:55 PDT</v>
      </c>
      <c r="D2226" s="155" t="str">
        <v>2026-06-10</v>
      </c>
      <c r="E2226" s="155" t="str">
        <v>June</v>
      </c>
      <c r="F2226" s="154" t="str">
        <v>Accepted</v>
      </c>
      <c r="G2226" s="155" t="str">
        <v>220</v>
      </c>
      <c r="H2226" s="153" t="n">
        <v>220</v>
      </c>
      <c r="I2226" s="155" t="str">
        <v>SW</v>
      </c>
      <c r="J2226" s="153" t="n">
        <v>40</v>
      </c>
      <c r="K2226" s="155" t="str">
        <v>NE</v>
      </c>
      <c r="L2226" s="153" t="n">
        <v>7</v>
      </c>
      <c r="M2226" s="153" t="n">
        <f>IF(F2226="Accepted",L2226*1.150779448,"")</f>
        <v>8.055456136</v>
      </c>
      <c r="N2226" s="163"/>
      <c r="O2226" s="163"/>
      <c r="P2226" s="163" t="str">
        <f>IF(F2226&lt;&gt;"Accepted","",IF(AND(N2226="",O2226=""),"",MAX(N2226,O2226)*1.150779448))</f>
      </c>
      <c r="Q2226" s="175" t="str">
        <v>KEDW 100855Z AUTO 22007KT 10SM CLR 20/10 A2984 RMK AO2 SLP080 T02030101 57003 $</v>
      </c>
    </row>
    <row r="2227" hidden="0">
      <c r="A2227" s="150" t="str">
        <v>2026-06-10 09:00 UTC</v>
      </c>
      <c r="B2227" s="155" t="str">
        <v>2026-06-10 09:55 UTC</v>
      </c>
      <c r="C2227" s="155" t="str">
        <v>2026-06-10 02:55 PDT</v>
      </c>
      <c r="D2227" s="155" t="str">
        <v>2026-06-10</v>
      </c>
      <c r="E2227" s="155" t="str">
        <v>June</v>
      </c>
      <c r="F2227" s="154" t="str">
        <v>Accepted</v>
      </c>
      <c r="G2227" s="155" t="str">
        <v>230</v>
      </c>
      <c r="H2227" s="153" t="n">
        <v>230</v>
      </c>
      <c r="I2227" s="155" t="str">
        <v>SW</v>
      </c>
      <c r="J2227" s="153" t="n">
        <v>50</v>
      </c>
      <c r="K2227" s="155" t="str">
        <v>NE</v>
      </c>
      <c r="L2227" s="153" t="n">
        <v>8</v>
      </c>
      <c r="M2227" s="153" t="n">
        <f>IF(F2227="Accepted",L2227*1.150779448,"")</f>
        <v>9.206235584</v>
      </c>
      <c r="N2227" s="163"/>
      <c r="O2227" s="163"/>
      <c r="P2227" s="163" t="str">
        <f>IF(F2227&lt;&gt;"Accepted","",IF(AND(N2227="",O2227=""),"",MAX(N2227,O2227)*1.150779448))</f>
      </c>
      <c r="Q2227" s="175" t="str">
        <v>KEDW 100955Z AUTO 23008KT 10SM CLR 20/11 A2985 RMK AO2 SLP083 T01950107 $</v>
      </c>
    </row>
    <row r="2228" hidden="0">
      <c r="A2228" s="150" t="str">
        <v>2026-06-10 10:00 UTC</v>
      </c>
      <c r="B2228" s="155" t="str">
        <v>2026-06-10 10:55 UTC</v>
      </c>
      <c r="C2228" s="155" t="str">
        <v>2026-06-10 03:55 PDT</v>
      </c>
      <c r="D2228" s="155" t="str">
        <v>2026-06-10</v>
      </c>
      <c r="E2228" s="155" t="str">
        <v>June</v>
      </c>
      <c r="F2228" s="154" t="str">
        <v>Accepted</v>
      </c>
      <c r="G2228" s="155" t="str">
        <v>200</v>
      </c>
      <c r="H2228" s="153" t="n">
        <v>200</v>
      </c>
      <c r="I2228" s="155" t="str">
        <v>S</v>
      </c>
      <c r="J2228" s="153" t="n">
        <v>20</v>
      </c>
      <c r="K2228" s="155" t="str">
        <v>N</v>
      </c>
      <c r="L2228" s="153" t="n">
        <v>8</v>
      </c>
      <c r="M2228" s="153" t="n">
        <f>IF(F2228="Accepted",L2228*1.150779448,"")</f>
        <v>9.206235584</v>
      </c>
      <c r="N2228" s="163"/>
      <c r="O2228" s="163"/>
      <c r="P2228" s="163" t="str">
        <f>IF(F2228&lt;&gt;"Accepted","",IF(AND(N2228="",O2228=""),"",MAX(N2228,O2228)*1.150779448))</f>
      </c>
      <c r="Q2228" s="175" t="str">
        <v>KEDW 101055Z AUTO 20008KT 10SM CLR 18/11 A2985 RMK AO2 SLP084 T01820105 $</v>
      </c>
    </row>
    <row r="2229" hidden="0">
      <c r="A2229" s="150" t="str">
        <v>2026-06-10 11:00 UTC</v>
      </c>
      <c r="B2229" s="155" t="str">
        <v>2026-06-10 11:55 UTC</v>
      </c>
      <c r="C2229" s="155" t="str">
        <v>2026-06-10 04:55 PDT</v>
      </c>
      <c r="D2229" s="155" t="str">
        <v>2026-06-10</v>
      </c>
      <c r="E2229" s="155" t="str">
        <v>June</v>
      </c>
      <c r="F2229" s="154" t="str">
        <v>Accepted</v>
      </c>
      <c r="G2229" s="155" t="str">
        <v>200</v>
      </c>
      <c r="H2229" s="153" t="n">
        <v>200</v>
      </c>
      <c r="I2229" s="155" t="str">
        <v>S</v>
      </c>
      <c r="J2229" s="153" t="n">
        <v>20</v>
      </c>
      <c r="K2229" s="155" t="str">
        <v>N</v>
      </c>
      <c r="L2229" s="153" t="n">
        <v>7</v>
      </c>
      <c r="M2229" s="153" t="n">
        <f>IF(F2229="Accepted",L2229*1.150779448,"")</f>
        <v>8.055456136</v>
      </c>
      <c r="N2229" s="163"/>
      <c r="O2229" s="163"/>
      <c r="P2229" s="163" t="str">
        <f>IF(F2229&lt;&gt;"Accepted","",IF(AND(N2229="",O2229=""),"",MAX(N2229,O2229)*1.150779448))</f>
      </c>
      <c r="Q2229" s="175" t="str">
        <v>KEDW 101155Z AUTO 20007KT 10SM CLR 18/11 A2985 RMK AO2 SLP085 T01750106 10225 20175 52002 $</v>
      </c>
    </row>
    <row r="2230" hidden="0">
      <c r="A2230" s="150" t="str">
        <v>2026-06-10 12:00 UTC</v>
      </c>
      <c r="B2230" s="155" t="str">
        <v>2026-06-10 12:55 UTC</v>
      </c>
      <c r="C2230" s="155" t="str">
        <v>2026-06-10 05:55 PDT</v>
      </c>
      <c r="D2230" s="155" t="str">
        <v>2026-06-10</v>
      </c>
      <c r="E2230" s="155" t="str">
        <v>June</v>
      </c>
      <c r="F2230" s="154" t="str">
        <v>Accepted</v>
      </c>
      <c r="G2230" s="155" t="str">
        <v>190</v>
      </c>
      <c r="H2230" s="153" t="n">
        <v>190</v>
      </c>
      <c r="I2230" s="155" t="str">
        <v>S</v>
      </c>
      <c r="J2230" s="153" t="n">
        <v>10</v>
      </c>
      <c r="K2230" s="155" t="str">
        <v>N</v>
      </c>
      <c r="L2230" s="153" t="n">
        <v>5</v>
      </c>
      <c r="M2230" s="153" t="n">
        <f>IF(F2230="Accepted",L2230*1.150779448,"")</f>
        <v>5.75389724</v>
      </c>
      <c r="N2230" s="163"/>
      <c r="O2230" s="163"/>
      <c r="P2230" s="163" t="str">
        <f>IF(F2230&lt;&gt;"Accepted","",IF(AND(N2230="",O2230=""),"",MAX(N2230,O2230)*1.150779448))</f>
      </c>
      <c r="Q2230" s="175" t="str">
        <v>KEDW 101255Z 19005KT 70SM CLR 17/11 A2987 RMK AO2A SLP093 T01650106</v>
      </c>
    </row>
    <row r="2231" hidden="0">
      <c r="A2231" s="150" t="str">
        <v>2026-06-10 13:00 UTC</v>
      </c>
      <c r="B2231" s="155" t="str">
        <v>2026-06-10 13:55 UTC</v>
      </c>
      <c r="C2231" s="155" t="str">
        <v>2026-06-10 06:55 PDT</v>
      </c>
      <c r="D2231" s="155" t="str">
        <v>2026-06-10</v>
      </c>
      <c r="E2231" s="155" t="str">
        <v>June</v>
      </c>
      <c r="F2231" s="154" t="str">
        <v>Accepted</v>
      </c>
      <c r="G2231" s="155" t="str">
        <v>220</v>
      </c>
      <c r="H2231" s="153" t="n">
        <v>220</v>
      </c>
      <c r="I2231" s="155" t="str">
        <v>SW</v>
      </c>
      <c r="J2231" s="153" t="n">
        <v>40</v>
      </c>
      <c r="K2231" s="155" t="str">
        <v>NE</v>
      </c>
      <c r="L2231" s="153" t="n">
        <v>6</v>
      </c>
      <c r="M2231" s="153" t="n">
        <f>IF(F2231="Accepted",L2231*1.150779448,"")</f>
        <v>6.904676688</v>
      </c>
      <c r="N2231" s="163"/>
      <c r="O2231" s="163"/>
      <c r="P2231" s="163" t="str">
        <f>IF(F2231&lt;&gt;"Accepted","",IF(AND(N2231="",O2231=""),"",MAX(N2231,O2231)*1.150779448))</f>
      </c>
      <c r="Q2231" s="175" t="str">
        <v>KEDW 101355Z 22006KT 70SM CLR 19/11 A2989 RMK AO2A SLP100 T01880109</v>
      </c>
    </row>
    <row r="2232" hidden="0">
      <c r="A2232" s="150" t="str">
        <v>2026-06-10 14:00 UTC</v>
      </c>
      <c r="B2232" s="155" t="str">
        <v>2026-06-10 14:55 UTC</v>
      </c>
      <c r="C2232" s="155" t="str">
        <v>2026-06-10 07:55 PDT</v>
      </c>
      <c r="D2232" s="155" t="str">
        <v>2026-06-10</v>
      </c>
      <c r="E2232" s="155" t="str">
        <v>June</v>
      </c>
      <c r="F2232" s="154" t="str">
        <v>Accepted</v>
      </c>
      <c r="G2232" s="155" t="str">
        <v>220</v>
      </c>
      <c r="H2232" s="153" t="n">
        <v>220</v>
      </c>
      <c r="I2232" s="155" t="str">
        <v>SW</v>
      </c>
      <c r="J2232" s="153" t="n">
        <v>40</v>
      </c>
      <c r="K2232" s="155" t="str">
        <v>NE</v>
      </c>
      <c r="L2232" s="153" t="n">
        <v>4</v>
      </c>
      <c r="M2232" s="153" t="n">
        <f>IF(F2232="Accepted",L2232*1.150779448,"")</f>
        <v>4.603117792</v>
      </c>
      <c r="N2232" s="163"/>
      <c r="O2232" s="163"/>
      <c r="P2232" s="163" t="str">
        <f>IF(F2232&lt;&gt;"Accepted","",IF(AND(N2232="",O2232=""),"",MAX(N2232,O2232)*1.150779448))</f>
      </c>
      <c r="Q2232" s="175" t="str">
        <v>KEDW 101455Z 22004KT 70SM CLR 21/11 A2990 RMK AO2A SLP103 T02120109 52015</v>
      </c>
    </row>
    <row r="2233" hidden="0">
      <c r="A2233" s="150" t="str">
        <v>2026-06-10 15:00 UTC</v>
      </c>
      <c r="B2233" s="155" t="str">
        <v>2026-06-10 15:55 UTC</v>
      </c>
      <c r="C2233" s="155" t="str">
        <v>2026-06-10 08:55 PDT</v>
      </c>
      <c r="D2233" s="155" t="str">
        <v>2026-06-10</v>
      </c>
      <c r="E2233" s="155" t="str">
        <v>June</v>
      </c>
      <c r="F2233" s="154" t="str">
        <v>Accepted</v>
      </c>
      <c r="G2233" s="155" t="str">
        <v>210</v>
      </c>
      <c r="H2233" s="153" t="n">
        <v>210</v>
      </c>
      <c r="I2233" s="155" t="str">
        <v>SW</v>
      </c>
      <c r="J2233" s="153" t="n">
        <v>30</v>
      </c>
      <c r="K2233" s="155" t="str">
        <v>NE</v>
      </c>
      <c r="L2233" s="153" t="n">
        <v>4</v>
      </c>
      <c r="M2233" s="153" t="n">
        <f>IF(F2233="Accepted",L2233*1.150779448,"")</f>
        <v>4.603117792</v>
      </c>
      <c r="N2233" s="163"/>
      <c r="O2233" s="163"/>
      <c r="P2233" s="163" t="str">
        <f>IF(F2233&lt;&gt;"Accepted","",IF(AND(N2233="",O2233=""),"",MAX(N2233,O2233)*1.150779448))</f>
      </c>
      <c r="Q2233" s="175" t="str">
        <v>KEDW 101555Z 21004KT 60SM CLR 24/11 A2990 RMK AO2A SLP103 T02420108</v>
      </c>
    </row>
    <row r="2234" hidden="0">
      <c r="A2234" s="150" t="str">
        <v>2026-06-10 16:00 UTC</v>
      </c>
      <c r="B2234" s="155" t="str">
        <v>2026-06-10 16:55 UTC</v>
      </c>
      <c r="C2234" s="155" t="str">
        <v>2026-06-10 09:55 PDT</v>
      </c>
      <c r="D2234" s="155" t="str">
        <v>2026-06-10</v>
      </c>
      <c r="E2234" s="155" t="str">
        <v>June</v>
      </c>
      <c r="F2234" s="154" t="str">
        <v>Accepted</v>
      </c>
      <c r="G2234" s="155" t="str">
        <v>000</v>
      </c>
      <c r="H2234" s="153" t="n">
        <v>0</v>
      </c>
      <c r="I2234" s="155" t="str">
        <v>Calm</v>
      </c>
      <c r="J2234" s="153" t="n">
        <v>180</v>
      </c>
      <c r="K2234" s="155" t="str">
        <v>Calm</v>
      </c>
      <c r="L2234" s="153" t="n">
        <v>0</v>
      </c>
      <c r="M2234" s="153" t="n">
        <f>IF(F2234="Accepted",L2234*1.150779448,"")</f>
        <v>0</v>
      </c>
      <c r="N2234" s="163"/>
      <c r="O2234" s="163"/>
      <c r="P2234" s="163" t="str">
        <f>IF(F2234&lt;&gt;"Accepted","",IF(AND(N2234="",O2234=""),"",MAX(N2234,O2234)*1.150779448))</f>
      </c>
      <c r="Q2234" s="175" t="str">
        <v>KEDW 101655Z 00000KT 60SM CLR 27/10 A2990 RMK AO2A SLP102 T02700102</v>
      </c>
    </row>
    <row r="2235" hidden="0">
      <c r="A2235" s="150" t="str">
        <v>2026-06-10 17:00 UTC</v>
      </c>
      <c r="B2235" s="155" t="str">
        <v>2026-06-10 17:55 UTC</v>
      </c>
      <c r="C2235" s="155" t="str">
        <v>2026-06-10 10:55 PDT</v>
      </c>
      <c r="D2235" s="155" t="str">
        <v>2026-06-10</v>
      </c>
      <c r="E2235" s="155" t="str">
        <v>June</v>
      </c>
      <c r="F2235" s="154" t="str">
        <v>Accepted</v>
      </c>
      <c r="G2235" s="155" t="str">
        <v>000</v>
      </c>
      <c r="H2235" s="153" t="n">
        <v>0</v>
      </c>
      <c r="I2235" s="155" t="str">
        <v>Calm</v>
      </c>
      <c r="J2235" s="153" t="n">
        <v>180</v>
      </c>
      <c r="K2235" s="155" t="str">
        <v>Calm</v>
      </c>
      <c r="L2235" s="153" t="n">
        <v>0</v>
      </c>
      <c r="M2235" s="153" t="n">
        <f>IF(F2235="Accepted",L2235*1.150779448,"")</f>
        <v>0</v>
      </c>
      <c r="N2235" s="163"/>
      <c r="O2235" s="163"/>
      <c r="P2235" s="163" t="str">
        <f>IF(F2235&lt;&gt;"Accepted","",IF(AND(N2235="",O2235=""),"",MAX(N2235,O2235)*1.150779448))</f>
      </c>
      <c r="Q2235" s="175" t="str">
        <v>KEDW 101755Z 00000KT 70SM CLR 28/09 A2989 RMK AO2A SLP099 T02830090 10287 20164 58004</v>
      </c>
    </row>
    <row r="2236" hidden="0">
      <c r="A2236" s="150" t="str">
        <v>2026-06-10 18:00 UTC</v>
      </c>
      <c r="B2236" s="155" t="str">
        <v>2026-06-10 18:55 UTC</v>
      </c>
      <c r="C2236" s="155" t="str">
        <v>2026-06-10 11:55 PDT</v>
      </c>
      <c r="D2236" s="155" t="str">
        <v>2026-06-10</v>
      </c>
      <c r="E2236" s="155" t="str">
        <v>June</v>
      </c>
      <c r="F2236" s="154" t="str">
        <v>Accepted</v>
      </c>
      <c r="G2236" s="155" t="str">
        <v>010</v>
      </c>
      <c r="H2236" s="153" t="n">
        <v>10</v>
      </c>
      <c r="I2236" s="155" t="str">
        <v>N</v>
      </c>
      <c r="J2236" s="153" t="n">
        <v>190</v>
      </c>
      <c r="K2236" s="155" t="str">
        <v>S</v>
      </c>
      <c r="L2236" s="153" t="n">
        <v>3</v>
      </c>
      <c r="M2236" s="153" t="n">
        <f>IF(F2236="Accepted",L2236*1.150779448,"")</f>
        <v>3.452338344</v>
      </c>
      <c r="N2236" s="163"/>
      <c r="O2236" s="163"/>
      <c r="P2236" s="163" t="str">
        <f>IF(F2236&lt;&gt;"Accepted","",IF(AND(N2236="",O2236=""),"",MAX(N2236,O2236)*1.150779448))</f>
      </c>
      <c r="Q2236" s="175" t="str">
        <v>KEDW 101855Z 01003KT 70SM CLR 31/08 A2987 RMK AO2A SLP091 T03100080</v>
      </c>
    </row>
    <row r="2237" hidden="0">
      <c r="A2237" s="150" t="str">
        <v>2026-06-10 19:00 UTC</v>
      </c>
      <c r="B2237" s="155" t="str">
        <v>2026-06-10 19:55 UTC</v>
      </c>
      <c r="C2237" s="155" t="str">
        <v>2026-06-10 12:55 PDT</v>
      </c>
      <c r="D2237" s="155" t="str">
        <v>2026-06-10</v>
      </c>
      <c r="E2237" s="155" t="str">
        <v>June</v>
      </c>
      <c r="F2237" s="154" t="str">
        <v>Accepted</v>
      </c>
      <c r="G2237" s="155" t="str">
        <v>000</v>
      </c>
      <c r="H2237" s="153" t="n">
        <v>0</v>
      </c>
      <c r="I2237" s="155" t="str">
        <v>Calm</v>
      </c>
      <c r="J2237" s="153" t="n">
        <v>180</v>
      </c>
      <c r="K2237" s="155" t="str">
        <v>Calm</v>
      </c>
      <c r="L2237" s="153" t="n">
        <v>0</v>
      </c>
      <c r="M2237" s="153" t="n">
        <f>IF(F2237="Accepted",L2237*1.150779448,"")</f>
        <v>0</v>
      </c>
      <c r="N2237" s="163"/>
      <c r="O2237" s="163"/>
      <c r="P2237" s="163" t="str">
        <f>IF(F2237&lt;&gt;"Accepted","",IF(AND(N2237="",O2237=""),"",MAX(N2237,O2237)*1.150779448))</f>
      </c>
      <c r="Q2237" s="175" t="str">
        <v>KEDW 101955Z 00000KT 70SM CLR 32/05 A2985 RMK AO2A SLP083 T03230049</v>
      </c>
    </row>
    <row r="2238" hidden="0">
      <c r="A2238" s="150" t="str">
        <v>2026-06-10 21:00 UTC</v>
      </c>
      <c r="B2238" s="155" t="str">
        <v>2026-06-10 21:55 UTC</v>
      </c>
      <c r="C2238" s="155" t="str">
        <v>2026-06-10 14:55 PDT</v>
      </c>
      <c r="D2238" s="155" t="str">
        <v>2026-06-10</v>
      </c>
      <c r="E2238" s="155" t="str">
        <v>June</v>
      </c>
      <c r="F2238" s="154" t="str">
        <v>Accepted</v>
      </c>
      <c r="G2238" s="155" t="str">
        <v>220</v>
      </c>
      <c r="H2238" s="153" t="n">
        <v>220</v>
      </c>
      <c r="I2238" s="155" t="str">
        <v>SW</v>
      </c>
      <c r="J2238" s="153" t="n">
        <v>40</v>
      </c>
      <c r="K2238" s="155" t="str">
        <v>NE</v>
      </c>
      <c r="L2238" s="153" t="n">
        <v>7</v>
      </c>
      <c r="M2238" s="153" t="n">
        <f>IF(F2238="Accepted",L2238*1.150779448,"")</f>
        <v>8.055456136</v>
      </c>
      <c r="N2238" s="163"/>
      <c r="O2238" s="163"/>
      <c r="P2238" s="163" t="str">
        <f>IF(F2238&lt;&gt;"Accepted","",IF(AND(N2238="",O2238=""),"",MAX(N2238,O2238)*1.150779448))</f>
      </c>
      <c r="Q2238" s="175" t="str">
        <v>KEDW 102155Z 22007KT 70SM CLR 37/05 A2979 RMK AO2A SLP061 T03650047</v>
      </c>
    </row>
    <row r="2239" hidden="0">
      <c r="A2239" s="150" t="str">
        <v>2026-06-10 22:00 UTC</v>
      </c>
      <c r="B2239" s="155" t="str">
        <v>2026-06-10 22:55 UTC</v>
      </c>
      <c r="C2239" s="155" t="str">
        <v>2026-06-10 15:55 PDT</v>
      </c>
      <c r="D2239" s="155" t="str">
        <v>2026-06-10</v>
      </c>
      <c r="E2239" s="155" t="str">
        <v>June</v>
      </c>
      <c r="F2239" s="154" t="str">
        <v>Accepted</v>
      </c>
      <c r="G2239" s="155" t="str">
        <v>250</v>
      </c>
      <c r="H2239" s="153" t="n">
        <v>250</v>
      </c>
      <c r="I2239" s="155" t="str">
        <v>W</v>
      </c>
      <c r="J2239" s="153" t="n">
        <v>70</v>
      </c>
      <c r="K2239" s="155" t="str">
        <v>E</v>
      </c>
      <c r="L2239" s="153" t="n">
        <v>7</v>
      </c>
      <c r="M2239" s="153" t="n">
        <f>IF(F2239="Accepted",L2239*1.150779448,"")</f>
        <v>8.055456136</v>
      </c>
      <c r="N2239" s="163"/>
      <c r="O2239" s="163"/>
      <c r="P2239" s="163" t="str">
        <f>IF(F2239&lt;&gt;"Accepted","",IF(AND(N2239="",O2239=""),"",MAX(N2239,O2239)*1.150779448))</f>
      </c>
      <c r="Q2239" s="175" t="str">
        <v>KEDW 102255Z 25007KT 70SM CLR 38/05 A2977 RMK AO2A SLP054 T03770045</v>
      </c>
    </row>
    <row r="2240" hidden="0">
      <c r="A2240" s="150" t="str">
        <v>2026-06-10 23:00 UTC</v>
      </c>
      <c r="B2240" s="155" t="str">
        <v>2026-06-10 23:55 UTC</v>
      </c>
      <c r="C2240" s="155" t="str">
        <v>2026-06-10 16:55 PDT</v>
      </c>
      <c r="D2240" s="155" t="str">
        <v>2026-06-10</v>
      </c>
      <c r="E2240" s="155" t="str">
        <v>June</v>
      </c>
      <c r="F2240" s="154" t="str">
        <v>Accepted</v>
      </c>
      <c r="G2240" s="155" t="str">
        <v>230</v>
      </c>
      <c r="H2240" s="153" t="n">
        <v>230</v>
      </c>
      <c r="I2240" s="155" t="str">
        <v>SW</v>
      </c>
      <c r="J2240" s="153" t="n">
        <v>50</v>
      </c>
      <c r="K2240" s="155" t="str">
        <v>NE</v>
      </c>
      <c r="L2240" s="153" t="n">
        <v>6</v>
      </c>
      <c r="M2240" s="153" t="n">
        <f>IF(F2240="Accepted",L2240*1.150779448,"")</f>
        <v>6.904676688</v>
      </c>
      <c r="N2240" s="163"/>
      <c r="O2240" s="163"/>
      <c r="P2240" s="163" t="str">
        <f>IF(F2240&lt;&gt;"Accepted","",IF(AND(N2240="",O2240=""),"",MAX(N2240,O2240)*1.150779448))</f>
      </c>
      <c r="Q2240" s="175" t="str">
        <v>KEDW 102355Z 23006KT 60SM CLR 39/00 A2975 RMK AO2A SLP047 T03850000 10389 20284 57023</v>
      </c>
    </row>
    <row r="2241" hidden="0">
      <c r="A2241" s="150" t="str">
        <v>2026-06-11 00:00 UTC</v>
      </c>
      <c r="B2241" s="155" t="str">
        <v>2026-06-11 00:55 UTC</v>
      </c>
      <c r="C2241" s="155" t="str">
        <v>2026-06-10 17:55 PDT</v>
      </c>
      <c r="D2241" s="155" t="str">
        <v>2026-06-10</v>
      </c>
      <c r="E2241" s="155" t="str">
        <v>June</v>
      </c>
      <c r="F2241" s="154" t="str">
        <v>Accepted</v>
      </c>
      <c r="G2241" s="155" t="str">
        <v>240</v>
      </c>
      <c r="H2241" s="153" t="n">
        <v>240</v>
      </c>
      <c r="I2241" s="155" t="str">
        <v>SW</v>
      </c>
      <c r="J2241" s="153" t="n">
        <v>60</v>
      </c>
      <c r="K2241" s="155" t="str">
        <v>NE</v>
      </c>
      <c r="L2241" s="153" t="n">
        <v>19</v>
      </c>
      <c r="M2241" s="153" t="n">
        <f>IF(F2241="Accepted",L2241*1.150779448,"")</f>
        <v>21.864809512</v>
      </c>
      <c r="N2241" s="153" t="n">
        <v>27</v>
      </c>
      <c r="O2241" s="153" t="n">
        <v>28</v>
      </c>
      <c r="P2241" s="153" t="n">
        <f>IF(F2241&lt;&gt;"Accepted","",IF(AND(N2241="",O2241=""),"",MAX(N2241,O2241)*1.150779448))</f>
        <v>32.221824544</v>
      </c>
      <c r="Q2241" s="175" t="str">
        <v>KEDW 110055Z 24019G27KT 60SM CLR 36/08 A2975 RMK AO2A PK WND 24028/50 SLP049 T03640082</v>
      </c>
    </row>
    <row r="2242" hidden="0">
      <c r="A2242" s="150" t="str">
        <v>2026-06-11 01:00 UTC</v>
      </c>
      <c r="B2242" s="155" t="str">
        <v>2026-06-11 01:55 UTC</v>
      </c>
      <c r="C2242" s="155" t="str">
        <v>2026-06-10 18:55 PDT</v>
      </c>
      <c r="D2242" s="155" t="str">
        <v>2026-06-10</v>
      </c>
      <c r="E2242" s="155" t="str">
        <v>June</v>
      </c>
      <c r="F2242" s="154" t="str">
        <v>Accepted</v>
      </c>
      <c r="G2242" s="155" t="str">
        <v>240</v>
      </c>
      <c r="H2242" s="153" t="n">
        <v>240</v>
      </c>
      <c r="I2242" s="155" t="str">
        <v>SW</v>
      </c>
      <c r="J2242" s="153" t="n">
        <v>60</v>
      </c>
      <c r="K2242" s="155" t="str">
        <v>NE</v>
      </c>
      <c r="L2242" s="153" t="n">
        <v>20</v>
      </c>
      <c r="M2242" s="153" t="n">
        <f>IF(F2242="Accepted",L2242*1.150779448,"")</f>
        <v>23.01558896</v>
      </c>
      <c r="N2242" s="163"/>
      <c r="O2242" s="153" t="n">
        <v>31</v>
      </c>
      <c r="P2242" s="153" t="n">
        <f>IF(F2242&lt;&gt;"Accepted","",IF(AND(N2242="",O2242=""),"",MAX(N2242,O2242)*1.150779448))</f>
        <v>35.674162888</v>
      </c>
      <c r="Q2242" s="175" t="str">
        <v>KEDW 110155Z 24020KT 50SM CLR 35/09 A2976 RMK AO2A PK WND 24031/19 SLP052 T03470091</v>
      </c>
    </row>
    <row r="2243" hidden="0">
      <c r="A2243" s="150" t="str">
        <v>2026-06-11 02:00 UTC</v>
      </c>
      <c r="B2243" s="155" t="str">
        <v>2026-06-11 02:55 UTC</v>
      </c>
      <c r="C2243" s="155" t="str">
        <v>2026-06-10 19:55 PDT</v>
      </c>
      <c r="D2243" s="155" t="str">
        <v>2026-06-10</v>
      </c>
      <c r="E2243" s="155" t="str">
        <v>June</v>
      </c>
      <c r="F2243" s="154" t="str">
        <v>Accepted</v>
      </c>
      <c r="G2243" s="155" t="str">
        <v>260</v>
      </c>
      <c r="H2243" s="153" t="n">
        <v>260</v>
      </c>
      <c r="I2243" s="155" t="str">
        <v>W</v>
      </c>
      <c r="J2243" s="153" t="n">
        <v>80</v>
      </c>
      <c r="K2243" s="155" t="str">
        <v>E</v>
      </c>
      <c r="L2243" s="153" t="n">
        <v>14</v>
      </c>
      <c r="M2243" s="153" t="n">
        <f>IF(F2243="Accepted",L2243*1.150779448,"")</f>
        <v>16.110912272</v>
      </c>
      <c r="N2243" s="163"/>
      <c r="O2243" s="153" t="n">
        <v>26</v>
      </c>
      <c r="P2243" s="153" t="n">
        <f>IF(F2243&lt;&gt;"Accepted","",IF(AND(N2243="",O2243=""),"",MAX(N2243,O2243)*1.150779448))</f>
        <v>29.920265648</v>
      </c>
      <c r="Q2243" s="175" t="str">
        <v>KEDW 110255Z 26014KT 40SM CLR 32/11 A2977 RMK AO2A PK WND 26026/08 SLP055 T03220108 52006</v>
      </c>
    </row>
    <row r="2244" hidden="0">
      <c r="A2244" s="150" t="str">
        <v>2026-06-11 03:00 UTC</v>
      </c>
      <c r="B2244" s="155" t="str">
        <v>2026-06-11 03:55 UTC</v>
      </c>
      <c r="C2244" s="155" t="str">
        <v>2026-06-10 20:55 PDT</v>
      </c>
      <c r="D2244" s="155" t="str">
        <v>2026-06-10</v>
      </c>
      <c r="E2244" s="155" t="str">
        <v>June</v>
      </c>
      <c r="F2244" s="154" t="str">
        <v>Accepted</v>
      </c>
      <c r="G2244" s="155" t="str">
        <v>250</v>
      </c>
      <c r="H2244" s="153" t="n">
        <v>250</v>
      </c>
      <c r="I2244" s="155" t="str">
        <v>W</v>
      </c>
      <c r="J2244" s="153" t="n">
        <v>70</v>
      </c>
      <c r="K2244" s="155" t="str">
        <v>E</v>
      </c>
      <c r="L2244" s="153" t="n">
        <v>7</v>
      </c>
      <c r="M2244" s="153" t="n">
        <f>IF(F2244="Accepted",L2244*1.150779448,"")</f>
        <v>8.055456136</v>
      </c>
      <c r="N2244" s="163"/>
      <c r="O2244" s="163"/>
      <c r="P2244" s="163" t="str">
        <f>IF(F2244&lt;&gt;"Accepted","",IF(AND(N2244="",O2244=""),"",MAX(N2244,O2244)*1.150779448))</f>
      </c>
      <c r="Q2244" s="175" t="str">
        <v>KEDW 110355Z 25007KT 40SM CLR 29/11 A2978 RMK AO2A SLP059 T02930109</v>
      </c>
    </row>
    <row r="2245" hidden="0">
      <c r="A2245" s="150" t="str">
        <v>2026-06-11 04:00 UTC</v>
      </c>
      <c r="B2245" s="155" t="str">
        <v>2026-06-11 04:55 UTC</v>
      </c>
      <c r="C2245" s="155" t="str">
        <v>2026-06-10 21:55 PDT</v>
      </c>
      <c r="D2245" s="155" t="str">
        <v>2026-06-10</v>
      </c>
      <c r="E2245" s="155" t="str">
        <v>June</v>
      </c>
      <c r="F2245" s="154" t="str">
        <v>Accepted</v>
      </c>
      <c r="G2245" s="155" t="str">
        <v>230</v>
      </c>
      <c r="H2245" s="153" t="n">
        <v>230</v>
      </c>
      <c r="I2245" s="155" t="str">
        <v>SW</v>
      </c>
      <c r="J2245" s="153" t="n">
        <v>50</v>
      </c>
      <c r="K2245" s="155" t="str">
        <v>NE</v>
      </c>
      <c r="L2245" s="153" t="n">
        <v>8</v>
      </c>
      <c r="M2245" s="153" t="n">
        <f>IF(F2245="Accepted",L2245*1.150779448,"")</f>
        <v>9.206235584</v>
      </c>
      <c r="N2245" s="163"/>
      <c r="O2245" s="163"/>
      <c r="P2245" s="163" t="str">
        <f>IF(F2245&lt;&gt;"Accepted","",IF(AND(N2245="",O2245=""),"",MAX(N2245,O2245)*1.150779448))</f>
      </c>
      <c r="Q2245" s="175" t="str">
        <v>KEDW 110455Z 23008KT 40SM CLR 27/11 A2980 RMK AO2A SLP065 T02680105</v>
      </c>
    </row>
    <row r="2246" hidden="0">
      <c r="A2246" s="150" t="str">
        <v>2026-06-11 05:00 UTC</v>
      </c>
      <c r="B2246" s="155" t="str">
        <v>2026-06-11 05:55 UTC</v>
      </c>
      <c r="C2246" s="155" t="str">
        <v>2026-06-10 22:55 PDT</v>
      </c>
      <c r="D2246" s="155" t="str">
        <v>2026-06-10</v>
      </c>
      <c r="E2246" s="155" t="str">
        <v>June</v>
      </c>
      <c r="F2246" s="154" t="str">
        <v>Accepted</v>
      </c>
      <c r="G2246" s="155" t="str">
        <v>220</v>
      </c>
      <c r="H2246" s="153" t="n">
        <v>220</v>
      </c>
      <c r="I2246" s="155" t="str">
        <v>SW</v>
      </c>
      <c r="J2246" s="153" t="n">
        <v>40</v>
      </c>
      <c r="K2246" s="155" t="str">
        <v>NE</v>
      </c>
      <c r="L2246" s="153" t="n">
        <v>12</v>
      </c>
      <c r="M2246" s="153" t="n">
        <f>IF(F2246="Accepted",L2246*1.150779448,"")</f>
        <v>13.809353376</v>
      </c>
      <c r="N2246" s="163"/>
      <c r="O2246" s="163"/>
      <c r="P2246" s="163" t="str">
        <f>IF(F2246&lt;&gt;"Accepted","",IF(AND(N2246="",O2246=""),"",MAX(N2246,O2246)*1.150779448))</f>
      </c>
      <c r="Q2246" s="175" t="str">
        <v>KEDW 110555Z AUTO 22012KT 10SM CLR 25/11 A2980 RMK AO2 SLP065 T02520106 10390 20252 52012 $</v>
      </c>
    </row>
    <row r="2247" hidden="0">
      <c r="A2247" s="150" t="str">
        <v>2026-06-11 06:00 UTC</v>
      </c>
      <c r="B2247" s="155" t="str">
        <v>2026-06-11 06:55 UTC</v>
      </c>
      <c r="C2247" s="155" t="str">
        <v>2026-06-10 23:55 PDT</v>
      </c>
      <c r="D2247" s="155" t="str">
        <v>2026-06-10</v>
      </c>
      <c r="E2247" s="155" t="str">
        <v>June</v>
      </c>
      <c r="F2247" s="154" t="str">
        <v>Accepted</v>
      </c>
      <c r="G2247" s="155" t="str">
        <v>230</v>
      </c>
      <c r="H2247" s="153" t="n">
        <v>230</v>
      </c>
      <c r="I2247" s="155" t="str">
        <v>SW</v>
      </c>
      <c r="J2247" s="153" t="n">
        <v>50</v>
      </c>
      <c r="K2247" s="155" t="str">
        <v>NE</v>
      </c>
      <c r="L2247" s="153" t="n">
        <v>9</v>
      </c>
      <c r="M2247" s="153" t="n">
        <f>IF(F2247="Accepted",L2247*1.150779448,"")</f>
        <v>10.357015032</v>
      </c>
      <c r="N2247" s="163"/>
      <c r="O2247" s="163"/>
      <c r="P2247" s="163" t="str">
        <f>IF(F2247&lt;&gt;"Accepted","",IF(AND(N2247="",O2247=""),"",MAX(N2247,O2247)*1.150779448))</f>
      </c>
      <c r="Q2247" s="175" t="str">
        <v>KEDW 110655Z AUTO 23009KT 10SM CLR 24/09 A2980 RMK AO2 SLP064 T02410085 $</v>
      </c>
    </row>
    <row r="2248" hidden="0">
      <c r="A2248" s="150" t="str">
        <v>2026-06-11 07:00 UTC</v>
      </c>
      <c r="B2248" s="155" t="str">
        <v>2026-06-11 07:55 UTC</v>
      </c>
      <c r="C2248" s="155" t="str">
        <v>2026-06-11 00:55 PDT</v>
      </c>
      <c r="D2248" s="155" t="str">
        <v>2026-06-11</v>
      </c>
      <c r="E2248" s="155" t="str">
        <v>June</v>
      </c>
      <c r="F2248" s="154" t="str">
        <v>Accepted</v>
      </c>
      <c r="G2248" s="155" t="str">
        <v>230</v>
      </c>
      <c r="H2248" s="153" t="n">
        <v>230</v>
      </c>
      <c r="I2248" s="155" t="str">
        <v>SW</v>
      </c>
      <c r="J2248" s="153" t="n">
        <v>50</v>
      </c>
      <c r="K2248" s="155" t="str">
        <v>NE</v>
      </c>
      <c r="L2248" s="153" t="n">
        <v>14</v>
      </c>
      <c r="M2248" s="153" t="n">
        <f>IF(F2248="Accepted",L2248*1.150779448,"")</f>
        <v>16.110912272</v>
      </c>
      <c r="N2248" s="163"/>
      <c r="O2248" s="163"/>
      <c r="P2248" s="163" t="str">
        <f>IF(F2248&lt;&gt;"Accepted","",IF(AND(N2248="",O2248=""),"",MAX(N2248,O2248)*1.150779448))</f>
      </c>
      <c r="Q2248" s="175" t="str">
        <v>KEDW 110755Z AUTO 23014KT 10SM CLR 24/06 A2979 RMK AO2 SLP061 T02420055 403900164 $</v>
      </c>
    </row>
    <row r="2249" hidden="0">
      <c r="A2249" s="150" t="str">
        <v>2026-06-11 08:00 UTC</v>
      </c>
      <c r="B2249" s="155" t="str">
        <v>2026-06-11 08:55 UTC</v>
      </c>
      <c r="C2249" s="155" t="str">
        <v>2026-06-11 01:55 PDT</v>
      </c>
      <c r="D2249" s="155" t="str">
        <v>2026-06-11</v>
      </c>
      <c r="E2249" s="155" t="str">
        <v>June</v>
      </c>
      <c r="F2249" s="154" t="str">
        <v>Accepted</v>
      </c>
      <c r="G2249" s="155" t="str">
        <v>240</v>
      </c>
      <c r="H2249" s="153" t="n">
        <v>240</v>
      </c>
      <c r="I2249" s="155" t="str">
        <v>SW</v>
      </c>
      <c r="J2249" s="153" t="n">
        <v>60</v>
      </c>
      <c r="K2249" s="155" t="str">
        <v>NE</v>
      </c>
      <c r="L2249" s="153" t="n">
        <v>8</v>
      </c>
      <c r="M2249" s="153" t="n">
        <f>IF(F2249="Accepted",L2249*1.150779448,"")</f>
        <v>9.206235584</v>
      </c>
      <c r="N2249" s="163"/>
      <c r="O2249" s="163"/>
      <c r="P2249" s="163" t="str">
        <f>IF(F2249&lt;&gt;"Accepted","",IF(AND(N2249="",O2249=""),"",MAX(N2249,O2249)*1.150779448))</f>
      </c>
      <c r="Q2249" s="175" t="str">
        <v>KEDW 110855Z AUTO 24008KT 10SM CLR 23/07 A2979 RMK AO2 SLP060 T02340066 58004 $</v>
      </c>
    </row>
    <row r="2250" hidden="0">
      <c r="A2250" s="150" t="str">
        <v>2026-06-11 09:00 UTC</v>
      </c>
      <c r="B2250" s="155" t="str">
        <v>2026-06-11 09:55 UTC</v>
      </c>
      <c r="C2250" s="155" t="str">
        <v>2026-06-11 02:55 PDT</v>
      </c>
      <c r="D2250" s="155" t="str">
        <v>2026-06-11</v>
      </c>
      <c r="E2250" s="155" t="str">
        <v>June</v>
      </c>
      <c r="F2250" s="154" t="str">
        <v>Accepted</v>
      </c>
      <c r="G2250" s="155" t="str">
        <v>200</v>
      </c>
      <c r="H2250" s="153" t="n">
        <v>200</v>
      </c>
      <c r="I2250" s="155" t="str">
        <v>S</v>
      </c>
      <c r="J2250" s="153" t="n">
        <v>20</v>
      </c>
      <c r="K2250" s="155" t="str">
        <v>N</v>
      </c>
      <c r="L2250" s="153" t="n">
        <v>8</v>
      </c>
      <c r="M2250" s="153" t="n">
        <f>IF(F2250="Accepted",L2250*1.150779448,"")</f>
        <v>9.206235584</v>
      </c>
      <c r="N2250" s="163"/>
      <c r="O2250" s="163"/>
      <c r="P2250" s="163" t="str">
        <f>IF(F2250&lt;&gt;"Accepted","",IF(AND(N2250="",O2250=""),"",MAX(N2250,O2250)*1.150779448))</f>
      </c>
      <c r="Q2250" s="175" t="str">
        <v>KEDW 110955Z AUTO 20008KT 10SM CLR 22/07 A2978 RMK AO2 SLP056 T02190065 $</v>
      </c>
    </row>
    <row r="2251" hidden="0">
      <c r="A2251" s="150" t="str">
        <v>2026-06-11 10:00 UTC</v>
      </c>
      <c r="B2251" s="155" t="str">
        <v>2026-06-11 10:55 UTC</v>
      </c>
      <c r="C2251" s="155" t="str">
        <v>2026-06-11 03:55 PDT</v>
      </c>
      <c r="D2251" s="155" t="str">
        <v>2026-06-11</v>
      </c>
      <c r="E2251" s="155" t="str">
        <v>June</v>
      </c>
      <c r="F2251" s="154" t="str">
        <v>Accepted</v>
      </c>
      <c r="G2251" s="155" t="str">
        <v>220</v>
      </c>
      <c r="H2251" s="153" t="n">
        <v>220</v>
      </c>
      <c r="I2251" s="155" t="str">
        <v>SW</v>
      </c>
      <c r="J2251" s="153" t="n">
        <v>40</v>
      </c>
      <c r="K2251" s="155" t="str">
        <v>NE</v>
      </c>
      <c r="L2251" s="153" t="n">
        <v>7</v>
      </c>
      <c r="M2251" s="153" t="n">
        <f>IF(F2251="Accepted",L2251*1.150779448,"")</f>
        <v>8.055456136</v>
      </c>
      <c r="N2251" s="163"/>
      <c r="O2251" s="163"/>
      <c r="P2251" s="163" t="str">
        <f>IF(F2251&lt;&gt;"Accepted","",IF(AND(N2251="",O2251=""),"",MAX(N2251,O2251)*1.150779448))</f>
      </c>
      <c r="Q2251" s="175" t="str">
        <v>KEDW 111055Z AUTO 22007KT 10SM CLR 20/06 A2979 RMK AO2 SLP060 T01970061 $</v>
      </c>
    </row>
    <row r="2252" hidden="0">
      <c r="A2252" s="150" t="str">
        <v>2026-06-11 11:00 UTC</v>
      </c>
      <c r="B2252" s="155" t="str">
        <v>2026-06-11 11:55 UTC</v>
      </c>
      <c r="C2252" s="155" t="str">
        <v>2026-06-11 04:55 PDT</v>
      </c>
      <c r="D2252" s="155" t="str">
        <v>2026-06-11</v>
      </c>
      <c r="E2252" s="155" t="str">
        <v>June</v>
      </c>
      <c r="F2252" s="154" t="str">
        <v>Accepted</v>
      </c>
      <c r="G2252" s="155" t="str">
        <v>230</v>
      </c>
      <c r="H2252" s="153" t="n">
        <v>230</v>
      </c>
      <c r="I2252" s="155" t="str">
        <v>SW</v>
      </c>
      <c r="J2252" s="153" t="n">
        <v>50</v>
      </c>
      <c r="K2252" s="155" t="str">
        <v>NE</v>
      </c>
      <c r="L2252" s="153" t="n">
        <v>9</v>
      </c>
      <c r="M2252" s="153" t="n">
        <f>IF(F2252="Accepted",L2252*1.150779448,"")</f>
        <v>10.357015032</v>
      </c>
      <c r="N2252" s="163"/>
      <c r="O2252" s="163"/>
      <c r="P2252" s="163" t="str">
        <f>IF(F2252&lt;&gt;"Accepted","",IF(AND(N2252="",O2252=""),"",MAX(N2252,O2252)*1.150779448))</f>
      </c>
      <c r="Q2252" s="175" t="str">
        <v>KEDW 111155Z 23009KT 40SM CLR 20/06 A2980 RMK AO2A SLP063 T01970057 10252 20194 53004</v>
      </c>
    </row>
    <row r="2253" hidden="0">
      <c r="A2253" s="150" t="str">
        <v>2026-06-11 12:00 UTC</v>
      </c>
      <c r="B2253" s="155" t="str">
        <v>2026-06-11 12:55 UTC</v>
      </c>
      <c r="C2253" s="155" t="str">
        <v>2026-06-11 05:55 PDT</v>
      </c>
      <c r="D2253" s="155" t="str">
        <v>2026-06-11</v>
      </c>
      <c r="E2253" s="155" t="str">
        <v>June</v>
      </c>
      <c r="F2253" s="154" t="str">
        <v>Accepted</v>
      </c>
      <c r="G2253" s="155" t="str">
        <v>200</v>
      </c>
      <c r="H2253" s="153" t="n">
        <v>200</v>
      </c>
      <c r="I2253" s="155" t="str">
        <v>S</v>
      </c>
      <c r="J2253" s="153" t="n">
        <v>20</v>
      </c>
      <c r="K2253" s="155" t="str">
        <v>N</v>
      </c>
      <c r="L2253" s="153" t="n">
        <v>6</v>
      </c>
      <c r="M2253" s="153" t="n">
        <f>IF(F2253="Accepted",L2253*1.150779448,"")</f>
        <v>6.904676688</v>
      </c>
      <c r="N2253" s="163"/>
      <c r="O2253" s="163"/>
      <c r="P2253" s="163" t="str">
        <f>IF(F2253&lt;&gt;"Accepted","",IF(AND(N2253="",O2253=""),"",MAX(N2253,O2253)*1.150779448))</f>
      </c>
      <c r="Q2253" s="175" t="str">
        <v>KEDW 111255Z 20006KT 50SM CLR 20/06 A2983 RMK AO2A SLP075 T01990062</v>
      </c>
    </row>
    <row r="2254" hidden="0">
      <c r="A2254" s="150" t="str">
        <v>2026-06-11 13:00 UTC</v>
      </c>
      <c r="B2254" s="155" t="str">
        <v>2026-06-11 13:55 UTC</v>
      </c>
      <c r="C2254" s="155" t="str">
        <v>2026-06-11 06:55 PDT</v>
      </c>
      <c r="D2254" s="155" t="str">
        <v>2026-06-11</v>
      </c>
      <c r="E2254" s="155" t="str">
        <v>June</v>
      </c>
      <c r="F2254" s="154" t="str">
        <v>Accepted</v>
      </c>
      <c r="G2254" s="155" t="str">
        <v>000</v>
      </c>
      <c r="H2254" s="153" t="n">
        <v>0</v>
      </c>
      <c r="I2254" s="155" t="str">
        <v>Calm</v>
      </c>
      <c r="J2254" s="153" t="n">
        <v>180</v>
      </c>
      <c r="K2254" s="155" t="str">
        <v>Calm</v>
      </c>
      <c r="L2254" s="153" t="n">
        <v>0</v>
      </c>
      <c r="M2254" s="153" t="n">
        <f>IF(F2254="Accepted",L2254*1.150779448,"")</f>
        <v>0</v>
      </c>
      <c r="N2254" s="163"/>
      <c r="O2254" s="163"/>
      <c r="P2254" s="163" t="str">
        <f>IF(F2254&lt;&gt;"Accepted","",IF(AND(N2254="",O2254=""),"",MAX(N2254,O2254)*1.150779448))</f>
      </c>
      <c r="Q2254" s="175" t="str">
        <v>KEDW 111355Z 00000KT 70SM CLR 21/07 A2985 RMK AO2A SLP081 T02100065</v>
      </c>
    </row>
    <row r="2255" hidden="0">
      <c r="A2255" s="150" t="str">
        <v>2026-06-11 14:00 UTC</v>
      </c>
      <c r="B2255" s="155" t="str">
        <v>2026-06-11 14:55 UTC</v>
      </c>
      <c r="C2255" s="155" t="str">
        <v>2026-06-11 07:55 PDT</v>
      </c>
      <c r="D2255" s="155" t="str">
        <v>2026-06-11</v>
      </c>
      <c r="E2255" s="155" t="str">
        <v>June</v>
      </c>
      <c r="F2255" s="154" t="str">
        <v>Accepted</v>
      </c>
      <c r="G2255" s="155" t="str">
        <v>200</v>
      </c>
      <c r="H2255" s="153" t="n">
        <v>200</v>
      </c>
      <c r="I2255" s="155" t="str">
        <v>S</v>
      </c>
      <c r="J2255" s="153" t="n">
        <v>20</v>
      </c>
      <c r="K2255" s="155" t="str">
        <v>N</v>
      </c>
      <c r="L2255" s="153" t="n">
        <v>6</v>
      </c>
      <c r="M2255" s="153" t="n">
        <f>IF(F2255="Accepted",L2255*1.150779448,"")</f>
        <v>6.904676688</v>
      </c>
      <c r="N2255" s="163"/>
      <c r="O2255" s="163"/>
      <c r="P2255" s="163" t="str">
        <f>IF(F2255&lt;&gt;"Accepted","",IF(AND(N2255="",O2255=""),"",MAX(N2255,O2255)*1.150779448))</f>
      </c>
      <c r="Q2255" s="175" t="str">
        <v>KEDW 111455Z 20006KT 70SM FEW300 25/08 A2986 RMK AO2A SLP084 T02450084 52018</v>
      </c>
    </row>
    <row r="2256" hidden="0">
      <c r="A2256" s="150" t="str">
        <v>2026-06-11 15:00 UTC</v>
      </c>
      <c r="B2256" s="155" t="str">
        <v>2026-06-11 15:55 UTC</v>
      </c>
      <c r="C2256" s="155" t="str">
        <v>2026-06-11 08:55 PDT</v>
      </c>
      <c r="D2256" s="155" t="str">
        <v>2026-06-11</v>
      </c>
      <c r="E2256" s="155" t="str">
        <v>June</v>
      </c>
      <c r="F2256" s="154" t="str">
        <v>Accepted</v>
      </c>
      <c r="G2256" s="155" t="str">
        <v>270</v>
      </c>
      <c r="H2256" s="153" t="n">
        <v>270</v>
      </c>
      <c r="I2256" s="155" t="str">
        <v>W</v>
      </c>
      <c r="J2256" s="153" t="n">
        <v>90</v>
      </c>
      <c r="K2256" s="155" t="str">
        <v>E</v>
      </c>
      <c r="L2256" s="153" t="n">
        <v>3</v>
      </c>
      <c r="M2256" s="153" t="n">
        <f>IF(F2256="Accepted",L2256*1.150779448,"")</f>
        <v>3.452338344</v>
      </c>
      <c r="N2256" s="163"/>
      <c r="O2256" s="163"/>
      <c r="P2256" s="163" t="str">
        <f>IF(F2256&lt;&gt;"Accepted","",IF(AND(N2256="",O2256=""),"",MAX(N2256,O2256)*1.150779448))</f>
      </c>
      <c r="Q2256" s="175" t="str">
        <v>KEDW 111555Z 27003KT 50SM FEW300 28/05 A2986 RMK AO2A SLP084 T02750045</v>
      </c>
    </row>
    <row r="2257" hidden="0">
      <c r="A2257" s="150" t="str">
        <v>2026-06-11 16:00 UTC</v>
      </c>
      <c r="B2257" s="155" t="str">
        <v>2026-06-11 16:55 UTC</v>
      </c>
      <c r="C2257" s="155" t="str">
        <v>2026-06-11 09:55 PDT</v>
      </c>
      <c r="D2257" s="155" t="str">
        <v>2026-06-11</v>
      </c>
      <c r="E2257" s="155" t="str">
        <v>June</v>
      </c>
      <c r="F2257" s="154" t="str">
        <v>Accepted</v>
      </c>
      <c r="G2257" s="155" t="str">
        <v>300</v>
      </c>
      <c r="H2257" s="153" t="n">
        <v>300</v>
      </c>
      <c r="I2257" s="155" t="str">
        <v>NW</v>
      </c>
      <c r="J2257" s="153" t="n">
        <v>120</v>
      </c>
      <c r="K2257" s="155" t="str">
        <v>SE</v>
      </c>
      <c r="L2257" s="153" t="n">
        <v>3</v>
      </c>
      <c r="M2257" s="153" t="n">
        <f>IF(F2257="Accepted",L2257*1.150779448,"")</f>
        <v>3.452338344</v>
      </c>
      <c r="N2257" s="163"/>
      <c r="O2257" s="163"/>
      <c r="P2257" s="163" t="str">
        <f>IF(F2257&lt;&gt;"Accepted","",IF(AND(N2257="",O2257=""),"",MAX(N2257,O2257)*1.150779448))</f>
      </c>
      <c r="Q2257" s="175" t="str">
        <v>KEDW 111655Z 30003KT 50SM FEW300 30/03 A2986 RMK AO2A SLP085 T03040034</v>
      </c>
    </row>
    <row r="2258" hidden="0">
      <c r="A2258" s="150" t="str">
        <v>2026-06-11 17:00 UTC</v>
      </c>
      <c r="B2258" s="155" t="str">
        <v>2026-06-11 17:55 UTC</v>
      </c>
      <c r="C2258" s="155" t="str">
        <v>2026-06-11 10:55 PDT</v>
      </c>
      <c r="D2258" s="155" t="str">
        <v>2026-06-11</v>
      </c>
      <c r="E2258" s="155" t="str">
        <v>June</v>
      </c>
      <c r="F2258" s="154" t="str">
        <v>Accepted</v>
      </c>
      <c r="G2258" s="155" t="str">
        <v>340</v>
      </c>
      <c r="H2258" s="153" t="n">
        <v>340</v>
      </c>
      <c r="I2258" s="155" t="str">
        <v>N</v>
      </c>
      <c r="J2258" s="153" t="n">
        <v>160</v>
      </c>
      <c r="K2258" s="155" t="str">
        <v>S</v>
      </c>
      <c r="L2258" s="153" t="n">
        <v>4</v>
      </c>
      <c r="M2258" s="153" t="n">
        <f>IF(F2258="Accepted",L2258*1.150779448,"")</f>
        <v>4.603117792</v>
      </c>
      <c r="N2258" s="163"/>
      <c r="O2258" s="163"/>
      <c r="P2258" s="163" t="str">
        <f>IF(F2258&lt;&gt;"Accepted","",IF(AND(N2258="",O2258=""),"",MAX(N2258,O2258)*1.150779448))</f>
      </c>
      <c r="Q2258" s="175" t="str">
        <v>KEDW 111755Z 34004KT 50SM FEW300 32/01 A2986 RMK AO2A SLP084 T03230014 10323 20189 50000</v>
      </c>
    </row>
    <row r="2259" hidden="0">
      <c r="A2259" s="150" t="str">
        <v>2026-06-11 18:00 UTC</v>
      </c>
      <c r="B2259" s="155" t="str">
        <v>2026-06-11 18:55 UTC</v>
      </c>
      <c r="C2259" s="155" t="str">
        <v>2026-06-11 11:55 PDT</v>
      </c>
      <c r="D2259" s="155" t="str">
        <v>2026-06-11</v>
      </c>
      <c r="E2259" s="155" t="str">
        <v>June</v>
      </c>
      <c r="F2259" s="154" t="str">
        <v>Accepted</v>
      </c>
      <c r="G2259" s="155" t="str">
        <v>230</v>
      </c>
      <c r="H2259" s="153" t="n">
        <v>230</v>
      </c>
      <c r="I2259" s="155" t="str">
        <v>SW</v>
      </c>
      <c r="J2259" s="153" t="n">
        <v>50</v>
      </c>
      <c r="K2259" s="155" t="str">
        <v>NE</v>
      </c>
      <c r="L2259" s="153" t="n">
        <v>3</v>
      </c>
      <c r="M2259" s="153" t="n">
        <f>IF(F2259="Accepted",L2259*1.150779448,"")</f>
        <v>3.452338344</v>
      </c>
      <c r="N2259" s="163"/>
      <c r="O2259" s="163"/>
      <c r="P2259" s="163" t="str">
        <f>IF(F2259&lt;&gt;"Accepted","",IF(AND(N2259="",O2259=""),"",MAX(N2259,O2259)*1.150779448))</f>
      </c>
      <c r="Q2259" s="175" t="str">
        <v>KEDW 111855Z 23003KT 60SM FEW300 35/M00 A2985 RMK AO2A SLP079 T03461002</v>
      </c>
    </row>
    <row r="2260" hidden="0">
      <c r="A2260" s="150" t="str">
        <v>2026-06-11 19:00 UTC</v>
      </c>
      <c r="B2260" s="155" t="str">
        <v>2026-06-11 19:55 UTC</v>
      </c>
      <c r="C2260" s="155" t="str">
        <v>2026-06-11 12:55 PDT</v>
      </c>
      <c r="D2260" s="155" t="str">
        <v>2026-06-11</v>
      </c>
      <c r="E2260" s="155" t="str">
        <v>June</v>
      </c>
      <c r="F2260" s="154" t="str">
        <v>Accepted</v>
      </c>
      <c r="G2260" s="155" t="str">
        <v>000</v>
      </c>
      <c r="H2260" s="153" t="n">
        <v>0</v>
      </c>
      <c r="I2260" s="155" t="str">
        <v>Calm</v>
      </c>
      <c r="J2260" s="153" t="n">
        <v>180</v>
      </c>
      <c r="K2260" s="155" t="str">
        <v>Calm</v>
      </c>
      <c r="L2260" s="153" t="n">
        <v>0</v>
      </c>
      <c r="M2260" s="153" t="n">
        <f>IF(F2260="Accepted",L2260*1.150779448,"")</f>
        <v>0</v>
      </c>
      <c r="N2260" s="163"/>
      <c r="O2260" s="163"/>
      <c r="P2260" s="163" t="str">
        <f>IF(F2260&lt;&gt;"Accepted","",IF(AND(N2260="",O2260=""),"",MAX(N2260,O2260)*1.150779448))</f>
      </c>
      <c r="Q2260" s="175" t="str">
        <v>KEDW 111955Z 00000KT 60SM FEW300 35/M02 A2984 RMK AO2A SLP076 T03541023</v>
      </c>
    </row>
    <row r="2261" hidden="0">
      <c r="A2261" s="150" t="str">
        <v>2026-06-11 20:00 UTC</v>
      </c>
      <c r="B2261" s="155" t="str">
        <v>2026-06-11 20:55 UTC</v>
      </c>
      <c r="C2261" s="155" t="str">
        <v>2026-06-11 13:55 PDT</v>
      </c>
      <c r="D2261" s="155" t="str">
        <v>2026-06-11</v>
      </c>
      <c r="E2261" s="155" t="str">
        <v>June</v>
      </c>
      <c r="F2261" s="154" t="str">
        <v>Accepted</v>
      </c>
      <c r="G2261" s="155" t="str">
        <v>200</v>
      </c>
      <c r="H2261" s="153" t="n">
        <v>200</v>
      </c>
      <c r="I2261" s="155" t="str">
        <v>S</v>
      </c>
      <c r="J2261" s="153" t="n">
        <v>20</v>
      </c>
      <c r="K2261" s="155" t="str">
        <v>N</v>
      </c>
      <c r="L2261" s="153" t="n">
        <v>6</v>
      </c>
      <c r="M2261" s="153" t="n">
        <f>IF(F2261="Accepted",L2261*1.150779448,"")</f>
        <v>6.904676688</v>
      </c>
      <c r="N2261" s="163"/>
      <c r="O2261" s="163"/>
      <c r="P2261" s="163" t="str">
        <f>IF(F2261&lt;&gt;"Accepted","",IF(AND(N2261="",O2261=""),"",MAX(N2261,O2261)*1.150779448))</f>
      </c>
      <c r="Q2261" s="175" t="str">
        <v>KEDW 112055Z 20006KT 70SM FEW300 37/M02 A2982 RMK AO2A SLP069 T03741024 57012</v>
      </c>
    </row>
    <row r="2262" hidden="0">
      <c r="A2262" s="150" t="str">
        <v>2026-06-11 21:00 UTC</v>
      </c>
      <c r="B2262" s="155" t="str">
        <v>2026-06-11 21:55 UTC</v>
      </c>
      <c r="C2262" s="155" t="str">
        <v>2026-06-11 14:55 PDT</v>
      </c>
      <c r="D2262" s="155" t="str">
        <v>2026-06-11</v>
      </c>
      <c r="E2262" s="155" t="str">
        <v>June</v>
      </c>
      <c r="F2262" s="154" t="str">
        <v>Accepted</v>
      </c>
      <c r="G2262" s="155" t="str">
        <v>130</v>
      </c>
      <c r="H2262" s="153" t="n">
        <v>130</v>
      </c>
      <c r="I2262" s="155" t="str">
        <v>SE</v>
      </c>
      <c r="J2262" s="153" t="n">
        <v>310</v>
      </c>
      <c r="K2262" s="155" t="str">
        <v>NW</v>
      </c>
      <c r="L2262" s="153" t="n">
        <v>7</v>
      </c>
      <c r="M2262" s="153" t="n">
        <f>IF(F2262="Accepted",L2262*1.150779448,"")</f>
        <v>8.055456136</v>
      </c>
      <c r="N2262" s="163"/>
      <c r="O2262" s="163"/>
      <c r="P2262" s="163" t="str">
        <f>IF(F2262&lt;&gt;"Accepted","",IF(AND(N2262="",O2262=""),"",MAX(N2262,O2262)*1.150779448))</f>
      </c>
      <c r="Q2262" s="175" t="str">
        <v>KEDW 112155Z 13007KT 70SM FEW300 38/01 A2980 RMK AO2A SLP062 T03750007</v>
      </c>
    </row>
    <row r="2263" hidden="0">
      <c r="A2263" s="150" t="str">
        <v>2026-06-11 22:00 UTC</v>
      </c>
      <c r="B2263" s="155" t="str">
        <v>2026-06-11 22:55 UTC</v>
      </c>
      <c r="C2263" s="155" t="str">
        <v>2026-06-11 15:55 PDT</v>
      </c>
      <c r="D2263" s="155" t="str">
        <v>2026-06-11</v>
      </c>
      <c r="E2263" s="155" t="str">
        <v>June</v>
      </c>
      <c r="F2263" s="154" t="str">
        <v>Accepted</v>
      </c>
      <c r="G2263" s="155" t="str">
        <v>260</v>
      </c>
      <c r="H2263" s="153" t="n">
        <v>260</v>
      </c>
      <c r="I2263" s="155" t="str">
        <v>W</v>
      </c>
      <c r="J2263" s="153" t="n">
        <v>80</v>
      </c>
      <c r="K2263" s="155" t="str">
        <v>E</v>
      </c>
      <c r="L2263" s="153" t="n">
        <v>13</v>
      </c>
      <c r="M2263" s="153" t="n">
        <f>IF(F2263="Accepted",L2263*1.150779448,"")</f>
        <v>14.960132824</v>
      </c>
      <c r="N2263" s="153" t="n">
        <v>18</v>
      </c>
      <c r="O2263" s="163"/>
      <c r="P2263" s="153" t="n">
        <f>IF(F2263&lt;&gt;"Accepted","",IF(AND(N2263="",O2263=""),"",MAX(N2263,O2263)*1.150779448))</f>
        <v>20.714030064</v>
      </c>
      <c r="Q2263" s="175" t="str">
        <v>KEDW 112255Z 26013G18KT 70SM CLR 39/05 A2979 RMK AO2A SLP060 T03880054</v>
      </c>
    </row>
    <row r="2264" hidden="0">
      <c r="A2264" s="150" t="str">
        <v>2026-06-11 23:00 UTC</v>
      </c>
      <c r="B2264" s="155" t="str">
        <v>2026-06-11 23:55 UTC</v>
      </c>
      <c r="C2264" s="155" t="str">
        <v>2026-06-11 16:55 PDT</v>
      </c>
      <c r="D2264" s="155" t="str">
        <v>2026-06-11</v>
      </c>
      <c r="E2264" s="155" t="str">
        <v>June</v>
      </c>
      <c r="F2264" s="154" t="str">
        <v>Accepted</v>
      </c>
      <c r="G2264" s="155" t="str">
        <v>240</v>
      </c>
      <c r="H2264" s="153" t="n">
        <v>240</v>
      </c>
      <c r="I2264" s="155" t="str">
        <v>SW</v>
      </c>
      <c r="J2264" s="153" t="n">
        <v>60</v>
      </c>
      <c r="K2264" s="155" t="str">
        <v>NE</v>
      </c>
      <c r="L2264" s="153" t="n">
        <v>18</v>
      </c>
      <c r="M2264" s="153" t="n">
        <f>IF(F2264="Accepted",L2264*1.150779448,"")</f>
        <v>20.714030064</v>
      </c>
      <c r="N2264" s="153" t="n">
        <v>25</v>
      </c>
      <c r="O2264" s="163"/>
      <c r="P2264" s="153" t="n">
        <f>IF(F2264&lt;&gt;"Accepted","",IF(AND(N2264="",O2264=""),"",MAX(N2264,O2264)*1.150779448))</f>
        <v>28.7694862</v>
      </c>
      <c r="Q2264" s="175" t="str">
        <v>KEDW 112355Z 24018G25KT 50SM FEW300 38/05 A2978 RMK AO2A SLP056 T03750054 10390 20323 56014</v>
      </c>
    </row>
    <row r="2265" hidden="0">
      <c r="A2265" s="150" t="str">
        <v>2026-06-12 00:00 UTC</v>
      </c>
      <c r="B2265" s="155" t="str">
        <v>2026-06-12 00:55 UTC</v>
      </c>
      <c r="C2265" s="155" t="str">
        <v>2026-06-11 17:55 PDT</v>
      </c>
      <c r="D2265" s="155" t="str">
        <v>2026-06-11</v>
      </c>
      <c r="E2265" s="155" t="str">
        <v>June</v>
      </c>
      <c r="F2265" s="154" t="str">
        <v>Accepted</v>
      </c>
      <c r="G2265" s="155" t="str">
        <v>240</v>
      </c>
      <c r="H2265" s="153" t="n">
        <v>240</v>
      </c>
      <c r="I2265" s="155" t="str">
        <v>SW</v>
      </c>
      <c r="J2265" s="153" t="n">
        <v>60</v>
      </c>
      <c r="K2265" s="155" t="str">
        <v>NE</v>
      </c>
      <c r="L2265" s="153" t="n">
        <v>20</v>
      </c>
      <c r="M2265" s="153" t="n">
        <f>IF(F2265="Accepted",L2265*1.150779448,"")</f>
        <v>23.01558896</v>
      </c>
      <c r="N2265" s="153" t="n">
        <v>25</v>
      </c>
      <c r="O2265" s="153" t="n">
        <v>26</v>
      </c>
      <c r="P2265" s="153" t="n">
        <f>IF(F2265&lt;&gt;"Accepted","",IF(AND(N2265="",O2265=""),"",MAX(N2265,O2265)*1.150779448))</f>
        <v>29.920265648</v>
      </c>
      <c r="Q2265" s="175" t="str">
        <v>KEDW 120055Z 24020G25KT 60SM FEW300 36/04 A2979 RMK AO2A PK WND 24026/02 SLP061 T03580041</v>
      </c>
    </row>
    <row r="2266" hidden="0">
      <c r="A2266" s="150" t="str">
        <v>2026-06-12 01:00 UTC</v>
      </c>
      <c r="B2266" s="155" t="str">
        <v>2026-06-12 01:55 UTC</v>
      </c>
      <c r="C2266" s="155" t="str">
        <v>2026-06-11 18:55 PDT</v>
      </c>
      <c r="D2266" s="155" t="str">
        <v>2026-06-11</v>
      </c>
      <c r="E2266" s="155" t="str">
        <v>June</v>
      </c>
      <c r="F2266" s="154" t="str">
        <v>Accepted</v>
      </c>
      <c r="G2266" s="155" t="str">
        <v>230</v>
      </c>
      <c r="H2266" s="153" t="n">
        <v>230</v>
      </c>
      <c r="I2266" s="155" t="str">
        <v>SW</v>
      </c>
      <c r="J2266" s="153" t="n">
        <v>50</v>
      </c>
      <c r="K2266" s="155" t="str">
        <v>NE</v>
      </c>
      <c r="L2266" s="153" t="n">
        <v>17</v>
      </c>
      <c r="M2266" s="153" t="n">
        <f>IF(F2266="Accepted",L2266*1.150779448,"")</f>
        <v>19.563250616</v>
      </c>
      <c r="N2266" s="153" t="n">
        <v>24</v>
      </c>
      <c r="O2266" s="153" t="n">
        <v>26</v>
      </c>
      <c r="P2266" s="153" t="n">
        <f>IF(F2266&lt;&gt;"Accepted","",IF(AND(N2266="",O2266=""),"",MAX(N2266,O2266)*1.150779448))</f>
        <v>29.920265648</v>
      </c>
      <c r="Q2266" s="175" t="str">
        <v>KEDW 120155Z 23017G24KT 50SM FEW300 34/05 A2980 RMK AO2A PK WND 24026/41 SLP064 T03400046</v>
      </c>
    </row>
    <row r="2267" hidden="0">
      <c r="A2267" s="150" t="str">
        <v>2026-06-12 02:00 UTC</v>
      </c>
      <c r="B2267" s="155" t="str">
        <v>2026-06-12 02:55 UTC</v>
      </c>
      <c r="C2267" s="155" t="str">
        <v>2026-06-11 19:55 PDT</v>
      </c>
      <c r="D2267" s="155" t="str">
        <v>2026-06-11</v>
      </c>
      <c r="E2267" s="155" t="str">
        <v>June</v>
      </c>
      <c r="F2267" s="154" t="str">
        <v>Accepted</v>
      </c>
      <c r="G2267" s="155" t="str">
        <v>240</v>
      </c>
      <c r="H2267" s="153" t="n">
        <v>240</v>
      </c>
      <c r="I2267" s="155" t="str">
        <v>SW</v>
      </c>
      <c r="J2267" s="153" t="n">
        <v>60</v>
      </c>
      <c r="K2267" s="155" t="str">
        <v>NE</v>
      </c>
      <c r="L2267" s="153" t="n">
        <v>20</v>
      </c>
      <c r="M2267" s="153" t="n">
        <f>IF(F2267="Accepted",L2267*1.150779448,"")</f>
        <v>23.01558896</v>
      </c>
      <c r="N2267" s="153" t="n">
        <v>25</v>
      </c>
      <c r="O2267" s="163"/>
      <c r="P2267" s="153" t="n">
        <f>IF(F2267&lt;&gt;"Accepted","",IF(AND(N2267="",O2267=""),"",MAX(N2267,O2267)*1.150779448))</f>
        <v>28.7694862</v>
      </c>
      <c r="Q2267" s="175" t="str">
        <v>KEDW 120255Z 24020G25KT 50SM FEW300 31/10 A2980 RMK AO2A SLP064 T03090102 52005</v>
      </c>
    </row>
    <row r="2268" hidden="0">
      <c r="A2268" s="150" t="str">
        <v>2026-06-12 03:00 UTC</v>
      </c>
      <c r="B2268" s="155" t="str">
        <v>2026-06-12 03:55 UTC</v>
      </c>
      <c r="C2268" s="155" t="str">
        <v>2026-06-11 20:55 PDT</v>
      </c>
      <c r="D2268" s="155" t="str">
        <v>2026-06-11</v>
      </c>
      <c r="E2268" s="155" t="str">
        <v>June</v>
      </c>
      <c r="F2268" s="154" t="str">
        <v>Accepted</v>
      </c>
      <c r="G2268" s="155" t="str">
        <v>230</v>
      </c>
      <c r="H2268" s="153" t="n">
        <v>230</v>
      </c>
      <c r="I2268" s="155" t="str">
        <v>SW</v>
      </c>
      <c r="J2268" s="153" t="n">
        <v>50</v>
      </c>
      <c r="K2268" s="155" t="str">
        <v>NE</v>
      </c>
      <c r="L2268" s="153" t="n">
        <v>13</v>
      </c>
      <c r="M2268" s="153" t="n">
        <f>IF(F2268="Accepted",L2268*1.150779448,"")</f>
        <v>14.960132824</v>
      </c>
      <c r="N2268" s="163"/>
      <c r="O2268" s="163"/>
      <c r="P2268" s="163" t="str">
        <f>IF(F2268&lt;&gt;"Accepted","",IF(AND(N2268="",O2268=""),"",MAX(N2268,O2268)*1.150779448))</f>
      </c>
      <c r="Q2268" s="175" t="str">
        <v>KEDW 120355Z 23013KT 40SM FEW300 28/12 A2982 RMK AO2A SLP071 T02790118</v>
      </c>
    </row>
    <row r="2269" hidden="0">
      <c r="A2269" s="150" t="str">
        <v>2026-06-12 04:00 UTC</v>
      </c>
      <c r="B2269" s="155" t="str">
        <v>2026-06-12 04:55 UTC</v>
      </c>
      <c r="C2269" s="155" t="str">
        <v>2026-06-11 21:55 PDT</v>
      </c>
      <c r="D2269" s="155" t="str">
        <v>2026-06-11</v>
      </c>
      <c r="E2269" s="155" t="str">
        <v>June</v>
      </c>
      <c r="F2269" s="154" t="str">
        <v>Accepted</v>
      </c>
      <c r="G2269" s="155" t="str">
        <v>230</v>
      </c>
      <c r="H2269" s="153" t="n">
        <v>230</v>
      </c>
      <c r="I2269" s="155" t="str">
        <v>SW</v>
      </c>
      <c r="J2269" s="153" t="n">
        <v>50</v>
      </c>
      <c r="K2269" s="155" t="str">
        <v>NE</v>
      </c>
      <c r="L2269" s="153" t="n">
        <v>16</v>
      </c>
      <c r="M2269" s="153" t="n">
        <f>IF(F2269="Accepted",L2269*1.150779448,"")</f>
        <v>18.412471168</v>
      </c>
      <c r="N2269" s="163"/>
      <c r="O2269" s="163"/>
      <c r="P2269" s="163" t="str">
        <f>IF(F2269&lt;&gt;"Accepted","",IF(AND(N2269="",O2269=""),"",MAX(N2269,O2269)*1.150779448))</f>
      </c>
      <c r="Q2269" s="175" t="str">
        <v>KEDW 120455Z 23016KT 40SM FEW300 26/12 A2984 RMK AO2A SLP078 T02640117</v>
      </c>
    </row>
    <row r="2270" hidden="0">
      <c r="A2270" s="150" t="str">
        <v>2026-06-12 05:00 UTC</v>
      </c>
      <c r="B2270" s="155" t="str">
        <v>2026-06-12 05:55 UTC</v>
      </c>
      <c r="C2270" s="155" t="str">
        <v>2026-06-11 22:55 PDT</v>
      </c>
      <c r="D2270" s="155" t="str">
        <v>2026-06-11</v>
      </c>
      <c r="E2270" s="155" t="str">
        <v>June</v>
      </c>
      <c r="F2270" s="154" t="str">
        <v>Accepted</v>
      </c>
      <c r="G2270" s="155" t="str">
        <v>230</v>
      </c>
      <c r="H2270" s="153" t="n">
        <v>230</v>
      </c>
      <c r="I2270" s="155" t="str">
        <v>SW</v>
      </c>
      <c r="J2270" s="153" t="n">
        <v>50</v>
      </c>
      <c r="K2270" s="155" t="str">
        <v>NE</v>
      </c>
      <c r="L2270" s="153" t="n">
        <v>13</v>
      </c>
      <c r="M2270" s="153" t="n">
        <f>IF(F2270="Accepted",L2270*1.150779448,"")</f>
        <v>14.960132824</v>
      </c>
      <c r="N2270" s="163"/>
      <c r="O2270" s="163"/>
      <c r="P2270" s="163" t="str">
        <f>IF(F2270&lt;&gt;"Accepted","",IF(AND(N2270="",O2270=""),"",MAX(N2270,O2270)*1.150779448))</f>
      </c>
      <c r="Q2270" s="175" t="str">
        <v>KEDW 120555Z AUTO 23013KT 10SM CLR 25/12 A2986 RMK AO2 SLP084 T02510116 10375 20251 52020 $</v>
      </c>
    </row>
    <row r="2271" hidden="0">
      <c r="A2271" s="150" t="str">
        <v>2026-06-12 06:00 UTC</v>
      </c>
      <c r="B2271" s="155" t="str">
        <v>2026-06-12 06:55 UTC</v>
      </c>
      <c r="C2271" s="155" t="str">
        <v>2026-06-11 23:55 PDT</v>
      </c>
      <c r="D2271" s="155" t="str">
        <v>2026-06-11</v>
      </c>
      <c r="E2271" s="155" t="str">
        <v>June</v>
      </c>
      <c r="F2271" s="154" t="str">
        <v>Accepted</v>
      </c>
      <c r="G2271" s="155" t="str">
        <v>220</v>
      </c>
      <c r="H2271" s="153" t="n">
        <v>220</v>
      </c>
      <c r="I2271" s="155" t="str">
        <v>SW</v>
      </c>
      <c r="J2271" s="153" t="n">
        <v>40</v>
      </c>
      <c r="K2271" s="155" t="str">
        <v>NE</v>
      </c>
      <c r="L2271" s="153" t="n">
        <v>12</v>
      </c>
      <c r="M2271" s="153" t="n">
        <f>IF(F2271="Accepted",L2271*1.150779448,"")</f>
        <v>13.809353376</v>
      </c>
      <c r="N2271" s="163"/>
      <c r="O2271" s="163"/>
      <c r="P2271" s="163" t="str">
        <f>IF(F2271&lt;&gt;"Accepted","",IF(AND(N2271="",O2271=""),"",MAX(N2271,O2271)*1.150779448))</f>
      </c>
      <c r="Q2271" s="175" t="str">
        <v>KEDW 120655Z AUTO 22012KT 10SM CLR 24/11 A2986 RMK AO2 SLP084 T02390105 $</v>
      </c>
    </row>
    <row r="2272" hidden="0">
      <c r="A2272" s="150" t="str">
        <v>2026-06-12 07:00 UTC</v>
      </c>
      <c r="B2272" s="155" t="str">
        <v>2026-06-12 07:55 UTC</v>
      </c>
      <c r="C2272" s="155" t="str">
        <v>2026-06-12 00:55 PDT</v>
      </c>
      <c r="D2272" s="155" t="str">
        <v>2026-06-12</v>
      </c>
      <c r="E2272" s="155" t="str">
        <v>June</v>
      </c>
      <c r="F2272" s="154" t="str">
        <v>Accepted</v>
      </c>
      <c r="G2272" s="155" t="str">
        <v>220</v>
      </c>
      <c r="H2272" s="153" t="n">
        <v>220</v>
      </c>
      <c r="I2272" s="155" t="str">
        <v>SW</v>
      </c>
      <c r="J2272" s="153" t="n">
        <v>40</v>
      </c>
      <c r="K2272" s="155" t="str">
        <v>NE</v>
      </c>
      <c r="L2272" s="153" t="n">
        <v>9</v>
      </c>
      <c r="M2272" s="153" t="n">
        <f>IF(F2272="Accepted",L2272*1.150779448,"")</f>
        <v>10.357015032</v>
      </c>
      <c r="N2272" s="163"/>
      <c r="O2272" s="163"/>
      <c r="P2272" s="163" t="str">
        <f>IF(F2272&lt;&gt;"Accepted","",IF(AND(N2272="",O2272=""),"",MAX(N2272,O2272)*1.150779448))</f>
      </c>
      <c r="Q2272" s="175" t="str">
        <v>KEDW 120755Z AUTO 22009KT 10SM CLR 23/10 A2986 RMK AO2 SLP084 T02320099 403900189 $</v>
      </c>
    </row>
    <row r="2273" hidden="0">
      <c r="A2273" s="150" t="str">
        <v>2026-06-12 08:00 UTC</v>
      </c>
      <c r="B2273" s="155" t="str">
        <v>2026-06-12 08:55 UTC</v>
      </c>
      <c r="C2273" s="155" t="str">
        <v>2026-06-12 01:55 PDT</v>
      </c>
      <c r="D2273" s="155" t="str">
        <v>2026-06-12</v>
      </c>
      <c r="E2273" s="155" t="str">
        <v>June</v>
      </c>
      <c r="F2273" s="154" t="str">
        <v>Accepted</v>
      </c>
      <c r="G2273" s="155" t="str">
        <v>220</v>
      </c>
      <c r="H2273" s="153" t="n">
        <v>220</v>
      </c>
      <c r="I2273" s="155" t="str">
        <v>SW</v>
      </c>
      <c r="J2273" s="153" t="n">
        <v>40</v>
      </c>
      <c r="K2273" s="155" t="str">
        <v>NE</v>
      </c>
      <c r="L2273" s="153" t="n">
        <v>11</v>
      </c>
      <c r="M2273" s="153" t="n">
        <f>IF(F2273="Accepted",L2273*1.150779448,"")</f>
        <v>12.658573928</v>
      </c>
      <c r="N2273" s="163"/>
      <c r="O2273" s="163"/>
      <c r="P2273" s="163" t="str">
        <f>IF(F2273&lt;&gt;"Accepted","",IF(AND(N2273="",O2273=""),"",MAX(N2273,O2273)*1.150779448))</f>
      </c>
      <c r="Q2273" s="175" t="str">
        <v>KEDW 120855Z AUTO 22011KT 10SM CLR 23/09 A2986 RMK AO2 SLP083 T02260094 58001 $</v>
      </c>
    </row>
    <row r="2274" hidden="0">
      <c r="A2274" s="150" t="str">
        <v>2026-06-12 09:00 UTC</v>
      </c>
      <c r="B2274" s="155" t="str">
        <v>2026-06-12 09:55 UTC</v>
      </c>
      <c r="C2274" s="155" t="str">
        <v>2026-06-12 02:55 PDT</v>
      </c>
      <c r="D2274" s="155" t="str">
        <v>2026-06-12</v>
      </c>
      <c r="E2274" s="155" t="str">
        <v>June</v>
      </c>
      <c r="F2274" s="154" t="str">
        <v>Accepted</v>
      </c>
      <c r="G2274" s="155" t="str">
        <v>230</v>
      </c>
      <c r="H2274" s="153" t="n">
        <v>230</v>
      </c>
      <c r="I2274" s="155" t="str">
        <v>SW</v>
      </c>
      <c r="J2274" s="153" t="n">
        <v>50</v>
      </c>
      <c r="K2274" s="155" t="str">
        <v>NE</v>
      </c>
      <c r="L2274" s="153" t="n">
        <v>9</v>
      </c>
      <c r="M2274" s="153" t="n">
        <f>IF(F2274="Accepted",L2274*1.150779448,"")</f>
        <v>10.357015032</v>
      </c>
      <c r="N2274" s="163"/>
      <c r="O2274" s="163"/>
      <c r="P2274" s="163" t="str">
        <f>IF(F2274&lt;&gt;"Accepted","",IF(AND(N2274="",O2274=""),"",MAX(N2274,O2274)*1.150779448))</f>
      </c>
      <c r="Q2274" s="175" t="str">
        <v>KEDW 120955Z AUTO 23009KT 10SM CLR 21/09 A2985 RMK AO2 SLP080 T02130085 $</v>
      </c>
    </row>
    <row r="2275" hidden="0">
      <c r="A2275" s="150" t="str">
        <v>2026-06-12 10:00 UTC</v>
      </c>
      <c r="B2275" s="155" t="str">
        <v>2026-06-12 10:55 UTC</v>
      </c>
      <c r="C2275" s="155" t="str">
        <v>2026-06-12 03:55 PDT</v>
      </c>
      <c r="D2275" s="155" t="str">
        <v>2026-06-12</v>
      </c>
      <c r="E2275" s="155" t="str">
        <v>June</v>
      </c>
      <c r="F2275" s="154" t="str">
        <v>Accepted</v>
      </c>
      <c r="G2275" s="155" t="str">
        <v>210</v>
      </c>
      <c r="H2275" s="153" t="n">
        <v>210</v>
      </c>
      <c r="I2275" s="155" t="str">
        <v>SW</v>
      </c>
      <c r="J2275" s="153" t="n">
        <v>30</v>
      </c>
      <c r="K2275" s="155" t="str">
        <v>NE</v>
      </c>
      <c r="L2275" s="153" t="n">
        <v>9</v>
      </c>
      <c r="M2275" s="153" t="n">
        <f>IF(F2275="Accepted",L2275*1.150779448,"")</f>
        <v>10.357015032</v>
      </c>
      <c r="N2275" s="163"/>
      <c r="O2275" s="163"/>
      <c r="P2275" s="163" t="str">
        <f>IF(F2275&lt;&gt;"Accepted","",IF(AND(N2275="",O2275=""),"",MAX(N2275,O2275)*1.150779448))</f>
      </c>
      <c r="Q2275" s="175" t="str">
        <v>KEDW 121055Z AUTO 21009KT 10SM CLR 22/09 A2984 RMK AO2 SLP076 T02180087 $</v>
      </c>
    </row>
    <row r="2276" hidden="0">
      <c r="A2276" s="150" t="str">
        <v>2026-06-12 11:00 UTC</v>
      </c>
      <c r="B2276" s="155" t="str">
        <v>2026-06-12 11:55 UTC</v>
      </c>
      <c r="C2276" s="155" t="str">
        <v>2026-06-12 04:55 PDT</v>
      </c>
      <c r="D2276" s="155" t="str">
        <v>2026-06-12</v>
      </c>
      <c r="E2276" s="155" t="str">
        <v>June</v>
      </c>
      <c r="F2276" s="154" t="str">
        <v>Accepted</v>
      </c>
      <c r="G2276" s="155" t="str">
        <v>200</v>
      </c>
      <c r="H2276" s="153" t="n">
        <v>200</v>
      </c>
      <c r="I2276" s="155" t="str">
        <v>S</v>
      </c>
      <c r="J2276" s="153" t="n">
        <v>20</v>
      </c>
      <c r="K2276" s="155" t="str">
        <v>N</v>
      </c>
      <c r="L2276" s="153" t="n">
        <v>8</v>
      </c>
      <c r="M2276" s="153" t="n">
        <f>IF(F2276="Accepted",L2276*1.150779448,"")</f>
        <v>9.206235584</v>
      </c>
      <c r="N2276" s="163"/>
      <c r="O2276" s="163"/>
      <c r="P2276" s="163" t="str">
        <f>IF(F2276&lt;&gt;"Accepted","",IF(AND(N2276="",O2276=""),"",MAX(N2276,O2276)*1.150779448))</f>
      </c>
      <c r="Q2276" s="175" t="str">
        <v>KEDW 121155Z AUTO 20008KT 10SM CLR 21/09 A2985 RMK AO2 SLP080 T02090092 10250 20204 55002 $</v>
      </c>
    </row>
    <row r="2277" hidden="0">
      <c r="A2277" s="150" t="str">
        <v>2026-06-12 12:00 UTC</v>
      </c>
      <c r="B2277" s="155" t="str">
        <v>2026-06-12 12:55 UTC</v>
      </c>
      <c r="C2277" s="155" t="str">
        <v>2026-06-12 05:55 PDT</v>
      </c>
      <c r="D2277" s="155" t="str">
        <v>2026-06-12</v>
      </c>
      <c r="E2277" s="155" t="str">
        <v>June</v>
      </c>
      <c r="F2277" s="154" t="str">
        <v>Accepted</v>
      </c>
      <c r="G2277" s="155" t="str">
        <v>200</v>
      </c>
      <c r="H2277" s="153" t="n">
        <v>200</v>
      </c>
      <c r="I2277" s="155" t="str">
        <v>S</v>
      </c>
      <c r="J2277" s="153" t="n">
        <v>20</v>
      </c>
      <c r="K2277" s="155" t="str">
        <v>N</v>
      </c>
      <c r="L2277" s="153" t="n">
        <v>11</v>
      </c>
      <c r="M2277" s="153" t="n">
        <f>IF(F2277="Accepted",L2277*1.150779448,"")</f>
        <v>12.658573928</v>
      </c>
      <c r="N2277" s="163"/>
      <c r="O2277" s="163"/>
      <c r="P2277" s="163" t="str">
        <f>IF(F2277&lt;&gt;"Accepted","",IF(AND(N2277="",O2277=""),"",MAX(N2277,O2277)*1.150779448))</f>
      </c>
      <c r="Q2277" s="175" t="str">
        <v>KEDW 121255Z 20011KT 70SM FEW300 21/09 A2986 RMK AO2A SLP085 T02070090</v>
      </c>
    </row>
    <row r="2278" hidden="0">
      <c r="A2278" s="150" t="str">
        <v>2026-06-12 13:00 UTC</v>
      </c>
      <c r="B2278" s="155" t="str">
        <v>2026-06-12 13:55 UTC</v>
      </c>
      <c r="C2278" s="155" t="str">
        <v>2026-06-12 06:55 PDT</v>
      </c>
      <c r="D2278" s="155" t="str">
        <v>2026-06-12</v>
      </c>
      <c r="E2278" s="155" t="str">
        <v>June</v>
      </c>
      <c r="F2278" s="154" t="str">
        <v>Accepted</v>
      </c>
      <c r="G2278" s="155" t="str">
        <v>210</v>
      </c>
      <c r="H2278" s="153" t="n">
        <v>210</v>
      </c>
      <c r="I2278" s="155" t="str">
        <v>SW</v>
      </c>
      <c r="J2278" s="153" t="n">
        <v>30</v>
      </c>
      <c r="K2278" s="155" t="str">
        <v>NE</v>
      </c>
      <c r="L2278" s="153" t="n">
        <v>10</v>
      </c>
      <c r="M2278" s="153" t="n">
        <f>IF(F2278="Accepted",L2278*1.150779448,"")</f>
        <v>11.50779448</v>
      </c>
      <c r="N2278" s="163"/>
      <c r="O2278" s="163"/>
      <c r="P2278" s="163" t="str">
        <f>IF(F2278&lt;&gt;"Accepted","",IF(AND(N2278="",O2278=""),"",MAX(N2278,O2278)*1.150779448))</f>
      </c>
      <c r="Q2278" s="175" t="str">
        <v>KEDW 121355Z 21010KT 70SM FEW300 23/09 A2988 RMK AO2A SLP091 T02270088</v>
      </c>
    </row>
    <row r="2279" hidden="0">
      <c r="A2279" s="150" t="str">
        <v>2026-06-12 14:00 UTC</v>
      </c>
      <c r="B2279" s="155" t="str">
        <v>2026-06-12 14:55 UTC</v>
      </c>
      <c r="C2279" s="155" t="str">
        <v>2026-06-12 07:55 PDT</v>
      </c>
      <c r="D2279" s="155" t="str">
        <v>2026-06-12</v>
      </c>
      <c r="E2279" s="155" t="str">
        <v>June</v>
      </c>
      <c r="F2279" s="154" t="str">
        <v>Accepted</v>
      </c>
      <c r="G2279" s="155" t="str">
        <v>190</v>
      </c>
      <c r="H2279" s="153" t="n">
        <v>190</v>
      </c>
      <c r="I2279" s="155" t="str">
        <v>S</v>
      </c>
      <c r="J2279" s="153" t="n">
        <v>10</v>
      </c>
      <c r="K2279" s="155" t="str">
        <v>N</v>
      </c>
      <c r="L2279" s="153" t="n">
        <v>7</v>
      </c>
      <c r="M2279" s="153" t="n">
        <f>IF(F2279="Accepted",L2279*1.150779448,"")</f>
        <v>8.055456136</v>
      </c>
      <c r="N2279" s="163"/>
      <c r="O2279" s="163"/>
      <c r="P2279" s="163" t="str">
        <f>IF(F2279&lt;&gt;"Accepted","",IF(AND(N2279="",O2279=""),"",MAX(N2279,O2279)*1.150779448))</f>
      </c>
      <c r="Q2279" s="175" t="str">
        <v>KEDW 121455Z 19007KT 70SM FEW300 26/09 A2989 RMK AO2A SLP095 T02630087 52013</v>
      </c>
    </row>
    <row r="2280" hidden="0">
      <c r="A2280" s="150" t="str">
        <v>2026-06-12 15:00 UTC</v>
      </c>
      <c r="B2280" s="155" t="str">
        <v>2026-06-12 15:55 UTC</v>
      </c>
      <c r="C2280" s="155" t="str">
        <v>2026-06-12 08:55 PDT</v>
      </c>
      <c r="D2280" s="155" t="str">
        <v>2026-06-12</v>
      </c>
      <c r="E2280" s="155" t="str">
        <v>June</v>
      </c>
      <c r="F2280" s="154" t="str">
        <v>Accepted</v>
      </c>
      <c r="G2280" s="155" t="str">
        <v>230</v>
      </c>
      <c r="H2280" s="153" t="n">
        <v>230</v>
      </c>
      <c r="I2280" s="155" t="str">
        <v>SW</v>
      </c>
      <c r="J2280" s="153" t="n">
        <v>50</v>
      </c>
      <c r="K2280" s="155" t="str">
        <v>NE</v>
      </c>
      <c r="L2280" s="153" t="n">
        <v>12</v>
      </c>
      <c r="M2280" s="153" t="n">
        <f>IF(F2280="Accepted",L2280*1.150779448,"")</f>
        <v>13.809353376</v>
      </c>
      <c r="N2280" s="163"/>
      <c r="O2280" s="163"/>
      <c r="P2280" s="163" t="str">
        <f>IF(F2280&lt;&gt;"Accepted","",IF(AND(N2280="",O2280=""),"",MAX(N2280,O2280)*1.150779448))</f>
      </c>
      <c r="Q2280" s="175" t="str">
        <v>KEDW 121555Z 23012KT 70SM FEW300 30/07 A2989 RMK AO2A SLP094 T02990071</v>
      </c>
    </row>
    <row r="2281" hidden="0">
      <c r="A2281" s="150" t="str">
        <v>2026-06-12 16:00 UTC</v>
      </c>
      <c r="B2281" s="155" t="str">
        <v>2026-06-12 16:55 UTC</v>
      </c>
      <c r="C2281" s="155" t="str">
        <v>2026-06-12 09:55 PDT</v>
      </c>
      <c r="D2281" s="155" t="str">
        <v>2026-06-12</v>
      </c>
      <c r="E2281" s="155" t="str">
        <v>June</v>
      </c>
      <c r="F2281" s="154" t="str">
        <v>Accepted</v>
      </c>
      <c r="G2281" s="155" t="str">
        <v>240</v>
      </c>
      <c r="H2281" s="153" t="n">
        <v>240</v>
      </c>
      <c r="I2281" s="155" t="str">
        <v>SW</v>
      </c>
      <c r="J2281" s="153" t="n">
        <v>60</v>
      </c>
      <c r="K2281" s="155" t="str">
        <v>NE</v>
      </c>
      <c r="L2281" s="153" t="n">
        <v>9</v>
      </c>
      <c r="M2281" s="153" t="n">
        <f>IF(F2281="Accepted",L2281*1.150779448,"")</f>
        <v>10.357015032</v>
      </c>
      <c r="N2281" s="163"/>
      <c r="O2281" s="163"/>
      <c r="P2281" s="163" t="str">
        <f>IF(F2281&lt;&gt;"Accepted","",IF(AND(N2281="",O2281=""),"",MAX(N2281,O2281)*1.150779448))</f>
      </c>
      <c r="Q2281" s="175" t="str">
        <v>KEDW 121655Z 24009KT 70SM FEW300 33/05 A2988 RMK AO2A SLP089 T03330049 $</v>
      </c>
    </row>
    <row r="2282" hidden="0">
      <c r="A2282" s="150" t="str">
        <v>2026-06-12 17:00 UTC</v>
      </c>
      <c r="B2282" s="155" t="str">
        <v>2026-06-12 17:55 UTC</v>
      </c>
      <c r="C2282" s="155" t="str">
        <v>2026-06-12 10:55 PDT</v>
      </c>
      <c r="D2282" s="155" t="str">
        <v>2026-06-12</v>
      </c>
      <c r="E2282" s="155" t="str">
        <v>June</v>
      </c>
      <c r="F2282" s="154" t="str">
        <v>Accepted</v>
      </c>
      <c r="G2282" s="155" t="str">
        <v>220</v>
      </c>
      <c r="H2282" s="153" t="n">
        <v>220</v>
      </c>
      <c r="I2282" s="155" t="str">
        <v>SW</v>
      </c>
      <c r="J2282" s="153" t="n">
        <v>40</v>
      </c>
      <c r="K2282" s="155" t="str">
        <v>NE</v>
      </c>
      <c r="L2282" s="153" t="n">
        <v>8</v>
      </c>
      <c r="M2282" s="153" t="n">
        <f>IF(F2282="Accepted",L2282*1.150779448,"")</f>
        <v>9.206235584</v>
      </c>
      <c r="N2282" s="163"/>
      <c r="O2282" s="163"/>
      <c r="P2282" s="163" t="str">
        <f>IF(F2282&lt;&gt;"Accepted","",IF(AND(N2282="",O2282=""),"",MAX(N2282,O2282)*1.150779448))</f>
      </c>
      <c r="Q2282" s="175" t="str">
        <v>KEDW 121755Z 22008KT 70SM FEW300 35/04 A2987 RMK AO2A SLP086 T03510036 10351 20205 58006</v>
      </c>
    </row>
    <row r="2283" hidden="0">
      <c r="A2283" s="150" t="str">
        <v>2026-06-12 18:00 UTC</v>
      </c>
      <c r="B2283" s="155" t="str">
        <v>2026-06-12 18:55 UTC</v>
      </c>
      <c r="C2283" s="155" t="str">
        <v>2026-06-12 11:55 PDT</v>
      </c>
      <c r="D2283" s="155" t="str">
        <v>2026-06-12</v>
      </c>
      <c r="E2283" s="155" t="str">
        <v>June</v>
      </c>
      <c r="F2283" s="154" t="str">
        <v>Accepted</v>
      </c>
      <c r="G2283" s="155" t="str">
        <v>230</v>
      </c>
      <c r="H2283" s="153" t="n">
        <v>230</v>
      </c>
      <c r="I2283" s="155" t="str">
        <v>SW</v>
      </c>
      <c r="J2283" s="153" t="n">
        <v>50</v>
      </c>
      <c r="K2283" s="155" t="str">
        <v>NE</v>
      </c>
      <c r="L2283" s="153" t="n">
        <v>6</v>
      </c>
      <c r="M2283" s="153" t="n">
        <f>IF(F2283="Accepted",L2283*1.150779448,"")</f>
        <v>6.904676688</v>
      </c>
      <c r="N2283" s="163"/>
      <c r="O2283" s="163"/>
      <c r="P2283" s="163" t="str">
        <f>IF(F2283&lt;&gt;"Accepted","",IF(AND(N2283="",O2283=""),"",MAX(N2283,O2283)*1.150779448))</f>
      </c>
      <c r="Q2283" s="175" t="str">
        <v>KEDW 121855Z 23006KT 70SM FEW300 37/02 A2986 RMK AO2A SLP083 T03690016</v>
      </c>
    </row>
    <row r="2284" hidden="0">
      <c r="A2284" s="150" t="str">
        <v>2026-06-12 19:00 UTC</v>
      </c>
      <c r="B2284" s="155" t="str">
        <v>2026-06-12 19:55 UTC</v>
      </c>
      <c r="C2284" s="155" t="str">
        <v>2026-06-12 12:55 PDT</v>
      </c>
      <c r="D2284" s="155" t="str">
        <v>2026-06-12</v>
      </c>
      <c r="E2284" s="155" t="str">
        <v>June</v>
      </c>
      <c r="F2284" s="154" t="str">
        <v>Accepted</v>
      </c>
      <c r="G2284" s="155" t="str">
        <v>230</v>
      </c>
      <c r="H2284" s="153" t="n">
        <v>230</v>
      </c>
      <c r="I2284" s="155" t="str">
        <v>SW</v>
      </c>
      <c r="J2284" s="153" t="n">
        <v>50</v>
      </c>
      <c r="K2284" s="155" t="str">
        <v>NE</v>
      </c>
      <c r="L2284" s="153" t="n">
        <v>7</v>
      </c>
      <c r="M2284" s="153" t="n">
        <f>IF(F2284="Accepted",L2284*1.150779448,"")</f>
        <v>8.055456136</v>
      </c>
      <c r="N2284" s="163"/>
      <c r="O2284" s="163"/>
      <c r="P2284" s="163" t="str">
        <f>IF(F2284&lt;&gt;"Accepted","",IF(AND(N2284="",O2284=""),"",MAX(N2284,O2284)*1.150779448))</f>
      </c>
      <c r="Q2284" s="175" t="str">
        <v>KEDW 121955Z 23007KT 70SM FEW300 38/M00 A2984 RMK AO2A SLP075 T03821002</v>
      </c>
    </row>
    <row r="2285" hidden="0">
      <c r="A2285" s="150" t="str">
        <v>2026-06-12 20:00 UTC</v>
      </c>
      <c r="B2285" s="155" t="str">
        <v>2026-06-12 20:55 UTC</v>
      </c>
      <c r="C2285" s="155" t="str">
        <v>2026-06-12 13:55 PDT</v>
      </c>
      <c r="D2285" s="155" t="str">
        <v>2026-06-12</v>
      </c>
      <c r="E2285" s="155" t="str">
        <v>June</v>
      </c>
      <c r="F2285" s="154" t="str">
        <v>Accepted</v>
      </c>
      <c r="G2285" s="155" t="str">
        <v>260</v>
      </c>
      <c r="H2285" s="153" t="n">
        <v>260</v>
      </c>
      <c r="I2285" s="155" t="str">
        <v>W</v>
      </c>
      <c r="J2285" s="153" t="n">
        <v>80</v>
      </c>
      <c r="K2285" s="155" t="str">
        <v>E</v>
      </c>
      <c r="L2285" s="153" t="n">
        <v>7</v>
      </c>
      <c r="M2285" s="153" t="n">
        <f>IF(F2285="Accepted",L2285*1.150779448,"")</f>
        <v>8.055456136</v>
      </c>
      <c r="N2285" s="153" t="n">
        <v>16</v>
      </c>
      <c r="O2285" s="163"/>
      <c r="P2285" s="153" t="n">
        <f>IF(F2285&lt;&gt;"Accepted","",IF(AND(N2285="",O2285=""),"",MAX(N2285,O2285)*1.150779448))</f>
        <v>18.412471168</v>
      </c>
      <c r="Q2285" s="175" t="str">
        <v>KEDW 122055Z AUTO 26007G16KT 10SM CLR 39/M01 A2982 RMK AO2 SLP068 T03891013</v>
      </c>
    </row>
    <row r="2286" hidden="0">
      <c r="A2286" s="150" t="str">
        <v>2026-06-12 21:00 UTC</v>
      </c>
      <c r="B2286" s="155" t="str">
        <v>2026-06-12 21:55 UTC</v>
      </c>
      <c r="C2286" s="155" t="str">
        <v>2026-06-12 14:55 PDT</v>
      </c>
      <c r="D2286" s="155" t="str">
        <v>2026-06-12</v>
      </c>
      <c r="E2286" s="155" t="str">
        <v>June</v>
      </c>
      <c r="F2286" s="154" t="str">
        <v>Accepted</v>
      </c>
      <c r="G2286" s="155" t="str">
        <v>240</v>
      </c>
      <c r="H2286" s="153" t="n">
        <v>240</v>
      </c>
      <c r="I2286" s="155" t="str">
        <v>SW</v>
      </c>
      <c r="J2286" s="153" t="n">
        <v>60</v>
      </c>
      <c r="K2286" s="155" t="str">
        <v>NE</v>
      </c>
      <c r="L2286" s="153" t="n">
        <v>11</v>
      </c>
      <c r="M2286" s="153" t="n">
        <f>IF(F2286="Accepted",L2286*1.150779448,"")</f>
        <v>12.658573928</v>
      </c>
      <c r="N2286" s="153" t="n">
        <v>20</v>
      </c>
      <c r="O2286" s="163"/>
      <c r="P2286" s="153" t="n">
        <f>IF(F2286&lt;&gt;"Accepted","",IF(AND(N2286="",O2286=""),"",MAX(N2286,O2286)*1.150779448))</f>
        <v>23.01558896</v>
      </c>
      <c r="Q2286" s="175" t="str">
        <v>KEDW 122155Z COR 24011G20KT 70SM FEW150 40/01 A2981 RMK AO2A SLP064 T03950007 COR 2201</v>
      </c>
    </row>
    <row r="2287" hidden="0">
      <c r="A2287" s="150" t="str">
        <v>2026-06-12 22:00 UTC</v>
      </c>
      <c r="B2287" s="155" t="str">
        <v>2026-06-12 22:55 UTC</v>
      </c>
      <c r="C2287" s="155" t="str">
        <v>2026-06-12 15:55 PDT</v>
      </c>
      <c r="D2287" s="155" t="str">
        <v>2026-06-12</v>
      </c>
      <c r="E2287" s="155" t="str">
        <v>June</v>
      </c>
      <c r="F2287" s="154" t="str">
        <v>Accepted</v>
      </c>
      <c r="G2287" s="155" t="str">
        <v>230</v>
      </c>
      <c r="H2287" s="153" t="n">
        <v>230</v>
      </c>
      <c r="I2287" s="155" t="str">
        <v>SW</v>
      </c>
      <c r="J2287" s="153" t="n">
        <v>50</v>
      </c>
      <c r="K2287" s="155" t="str">
        <v>NE</v>
      </c>
      <c r="L2287" s="153" t="n">
        <v>14</v>
      </c>
      <c r="M2287" s="153" t="n">
        <f>IF(F2287="Accepted",L2287*1.150779448,"")</f>
        <v>16.110912272</v>
      </c>
      <c r="N2287" s="153" t="n">
        <v>19</v>
      </c>
      <c r="O2287" s="163"/>
      <c r="P2287" s="153" t="n">
        <f>IF(F2287&lt;&gt;"Accepted","",IF(AND(N2287="",O2287=""),"",MAX(N2287,O2287)*1.150779448))</f>
        <v>21.864809512</v>
      </c>
      <c r="Q2287" s="175" t="str">
        <v>KEDW 122255Z COR 23014G19KT 70SM FEW050 39/01 A2979 RMK AO2A SLP059 T03940007 COR 2254</v>
      </c>
    </row>
    <row r="2288" hidden="0">
      <c r="A2288" s="150" t="str">
        <v>2026-06-12 23:00 UTC</v>
      </c>
      <c r="B2288" s="155" t="str">
        <v>2026-06-12 23:55 UTC</v>
      </c>
      <c r="C2288" s="155" t="str">
        <v>2026-06-12 16:55 PDT</v>
      </c>
      <c r="D2288" s="155" t="str">
        <v>2026-06-12</v>
      </c>
      <c r="E2288" s="155" t="str">
        <v>June</v>
      </c>
      <c r="F2288" s="154" t="str">
        <v>Accepted</v>
      </c>
      <c r="G2288" s="155" t="str">
        <v>240</v>
      </c>
      <c r="H2288" s="153" t="n">
        <v>240</v>
      </c>
      <c r="I2288" s="155" t="str">
        <v>SW</v>
      </c>
      <c r="J2288" s="153" t="n">
        <v>60</v>
      </c>
      <c r="K2288" s="155" t="str">
        <v>NE</v>
      </c>
      <c r="L2288" s="153" t="n">
        <v>15</v>
      </c>
      <c r="M2288" s="153" t="n">
        <f>IF(F2288="Accepted",L2288*1.150779448,"")</f>
        <v>17.261691719999998</v>
      </c>
      <c r="N2288" s="153" t="n">
        <v>22</v>
      </c>
      <c r="O2288" s="153" t="n">
        <v>26</v>
      </c>
      <c r="P2288" s="153" t="n">
        <f>IF(F2288&lt;&gt;"Accepted","",IF(AND(N2288="",O2288=""),"",MAX(N2288,O2288)*1.150779448))</f>
        <v>29.920265648</v>
      </c>
      <c r="Q2288" s="175" t="str">
        <v>KEDW 122355Z 24015G22KT 70SM FEW050 39/02 A2978 RMK AO2A PK WND 21026/47 SLP055 T03870016 10399 20350 57012</v>
      </c>
    </row>
    <row r="2289" hidden="0">
      <c r="A2289" s="150" t="str">
        <v>2026-06-13 00:00 UTC</v>
      </c>
      <c r="B2289" s="155" t="str">
        <v>2026-06-13 00:55 UTC</v>
      </c>
      <c r="C2289" s="155" t="str">
        <v>2026-06-12 17:55 PDT</v>
      </c>
      <c r="D2289" s="155" t="str">
        <v>2026-06-12</v>
      </c>
      <c r="E2289" s="155" t="str">
        <v>June</v>
      </c>
      <c r="F2289" s="154" t="str">
        <v>Accepted</v>
      </c>
      <c r="G2289" s="155" t="str">
        <v>230</v>
      </c>
      <c r="H2289" s="153" t="n">
        <v>230</v>
      </c>
      <c r="I2289" s="155" t="str">
        <v>SW</v>
      </c>
      <c r="J2289" s="153" t="n">
        <v>50</v>
      </c>
      <c r="K2289" s="155" t="str">
        <v>NE</v>
      </c>
      <c r="L2289" s="153" t="n">
        <v>18</v>
      </c>
      <c r="M2289" s="153" t="n">
        <f>IF(F2289="Accepted",L2289*1.150779448,"")</f>
        <v>20.714030064</v>
      </c>
      <c r="N2289" s="153" t="n">
        <v>26</v>
      </c>
      <c r="O2289" s="153" t="n">
        <v>28</v>
      </c>
      <c r="P2289" s="153" t="n">
        <f>IF(F2289&lt;&gt;"Accepted","",IF(AND(N2289="",O2289=""),"",MAX(N2289,O2289)*1.150779448))</f>
        <v>32.221824544</v>
      </c>
      <c r="Q2289" s="175" t="str">
        <v>KEDW 130055Z COR 23018G26KT 70SM FEW030 37/03 A2978 RMK AO2A PK WND 25028/22 SLP056 T03740032 COR 0057</v>
      </c>
    </row>
    <row r="2290" hidden="0">
      <c r="A2290" s="150" t="str">
        <v>2026-06-13 01:00 UTC</v>
      </c>
      <c r="B2290" s="155" t="str">
        <v>2026-06-13 01:55 UTC</v>
      </c>
      <c r="C2290" s="155" t="str">
        <v>2026-06-12 18:55 PDT</v>
      </c>
      <c r="D2290" s="155" t="str">
        <v>2026-06-12</v>
      </c>
      <c r="E2290" s="155" t="str">
        <v>June</v>
      </c>
      <c r="F2290" s="154" t="str">
        <v>Accepted</v>
      </c>
      <c r="G2290" s="155" t="str">
        <v>230</v>
      </c>
      <c r="H2290" s="153" t="n">
        <v>230</v>
      </c>
      <c r="I2290" s="155" t="str">
        <v>SW</v>
      </c>
      <c r="J2290" s="153" t="n">
        <v>50</v>
      </c>
      <c r="K2290" s="155" t="str">
        <v>NE</v>
      </c>
      <c r="L2290" s="153" t="n">
        <v>20</v>
      </c>
      <c r="M2290" s="153" t="n">
        <f>IF(F2290="Accepted",L2290*1.150779448,"")</f>
        <v>23.01558896</v>
      </c>
      <c r="N2290" s="153" t="n">
        <v>26</v>
      </c>
      <c r="O2290" s="153" t="n">
        <v>28</v>
      </c>
      <c r="P2290" s="153" t="n">
        <f>IF(F2290&lt;&gt;"Accepted","",IF(AND(N2290="",O2290=""),"",MAX(N2290,O2290)*1.150779448))</f>
        <v>32.221824544</v>
      </c>
      <c r="Q2290" s="175" t="str">
        <v>KEDW 130155Z COR 23020G26KT 80SM CLR 35/07 A2979 RMK AO2A PK WND 24028/49 SLP060 T03500071 COR 0156</v>
      </c>
    </row>
    <row r="2291" hidden="0">
      <c r="A2291" s="150" t="str">
        <v>2026-06-13 02:00 UTC</v>
      </c>
      <c r="B2291" s="155" t="str">
        <v>2026-06-13 02:55 UTC</v>
      </c>
      <c r="C2291" s="155" t="str">
        <v>2026-06-12 19:55 PDT</v>
      </c>
      <c r="D2291" s="155" t="str">
        <v>2026-06-12</v>
      </c>
      <c r="E2291" s="155" t="str">
        <v>June</v>
      </c>
      <c r="F2291" s="154" t="str">
        <v>Accepted</v>
      </c>
      <c r="G2291" s="155" t="str">
        <v>230</v>
      </c>
      <c r="H2291" s="153" t="n">
        <v>230</v>
      </c>
      <c r="I2291" s="155" t="str">
        <v>SW</v>
      </c>
      <c r="J2291" s="153" t="n">
        <v>50</v>
      </c>
      <c r="K2291" s="155" t="str">
        <v>NE</v>
      </c>
      <c r="L2291" s="153" t="n">
        <v>13</v>
      </c>
      <c r="M2291" s="153" t="n">
        <f>IF(F2291="Accepted",L2291*1.150779448,"")</f>
        <v>14.960132824</v>
      </c>
      <c r="N2291" s="153" t="n">
        <v>19</v>
      </c>
      <c r="O2291" s="153" t="n">
        <v>28</v>
      </c>
      <c r="P2291" s="153" t="n">
        <f>IF(F2291&lt;&gt;"Accepted","",IF(AND(N2291="",O2291=""),"",MAX(N2291,O2291)*1.150779448))</f>
        <v>32.221824544</v>
      </c>
      <c r="Q2291" s="175" t="str">
        <v>KEDW 130255Z COR 23013G19KT 80SM CLR 32/08 A2981 RMK AO2A PK WND 25028/26 SLP067 T03200076 53010 COR 0255</v>
      </c>
    </row>
    <row r="2292" hidden="0">
      <c r="A2292" s="150" t="str">
        <v>2026-06-13 03:00 UTC</v>
      </c>
      <c r="B2292" s="155" t="str">
        <v>2026-06-13 03:55 UTC</v>
      </c>
      <c r="C2292" s="155" t="str">
        <v>2026-06-12 20:55 PDT</v>
      </c>
      <c r="D2292" s="155" t="str">
        <v>2026-06-12</v>
      </c>
      <c r="E2292" s="155" t="str">
        <v>June</v>
      </c>
      <c r="F2292" s="154" t="str">
        <v>Accepted</v>
      </c>
      <c r="G2292" s="155" t="str">
        <v>230</v>
      </c>
      <c r="H2292" s="153" t="n">
        <v>230</v>
      </c>
      <c r="I2292" s="155" t="str">
        <v>SW</v>
      </c>
      <c r="J2292" s="153" t="n">
        <v>50</v>
      </c>
      <c r="K2292" s="155" t="str">
        <v>NE</v>
      </c>
      <c r="L2292" s="153" t="n">
        <v>14</v>
      </c>
      <c r="M2292" s="153" t="n">
        <f>IF(F2292="Accepted",L2292*1.150779448,"")</f>
        <v>16.110912272</v>
      </c>
      <c r="N2292" s="163"/>
      <c r="O2292" s="163"/>
      <c r="P2292" s="163" t="str">
        <f>IF(F2292&lt;&gt;"Accepted","",IF(AND(N2292="",O2292=""),"",MAX(N2292,O2292)*1.150779448))</f>
      </c>
      <c r="Q2292" s="175" t="str">
        <v>KEDW 130355Z AUTO 23014KT 10SM CLR 29/07 A2983 RMK AO2 SLP073 T02930072</v>
      </c>
    </row>
    <row r="2293" hidden="0">
      <c r="A2293" s="150" t="str">
        <v>2026-06-13 04:00 UTC</v>
      </c>
      <c r="B2293" s="155" t="str">
        <v>2026-06-13 04:55 UTC</v>
      </c>
      <c r="C2293" s="155" t="str">
        <v>2026-06-12 21:55 PDT</v>
      </c>
      <c r="D2293" s="155" t="str">
        <v>2026-06-12</v>
      </c>
      <c r="E2293" s="155" t="str">
        <v>June</v>
      </c>
      <c r="F2293" s="154" t="str">
        <v>Accepted</v>
      </c>
      <c r="G2293" s="155" t="str">
        <v>230</v>
      </c>
      <c r="H2293" s="153" t="n">
        <v>230</v>
      </c>
      <c r="I2293" s="155" t="str">
        <v>SW</v>
      </c>
      <c r="J2293" s="153" t="n">
        <v>50</v>
      </c>
      <c r="K2293" s="155" t="str">
        <v>NE</v>
      </c>
      <c r="L2293" s="153" t="n">
        <v>9</v>
      </c>
      <c r="M2293" s="153" t="n">
        <f>IF(F2293="Accepted",L2293*1.150779448,"")</f>
        <v>10.357015032</v>
      </c>
      <c r="N2293" s="163"/>
      <c r="O2293" s="163"/>
      <c r="P2293" s="163" t="str">
        <f>IF(F2293&lt;&gt;"Accepted","",IF(AND(N2293="",O2293=""),"",MAX(N2293,O2293)*1.150779448))</f>
      </c>
      <c r="Q2293" s="175" t="str">
        <v>KEDW 130455Z COR 23009KT 40SM CLR 28/08 A2986 RMK AO2A SLP082 T02750079 COR 0456</v>
      </c>
    </row>
    <row r="2294" hidden="0">
      <c r="A2294" s="150" t="str">
        <v>2026-06-13 05:00 UTC</v>
      </c>
      <c r="B2294" s="155" t="str">
        <v>2026-06-13 05:55 UTC</v>
      </c>
      <c r="C2294" s="155" t="str">
        <v>2026-06-12 22:55 PDT</v>
      </c>
      <c r="D2294" s="155" t="str">
        <v>2026-06-12</v>
      </c>
      <c r="E2294" s="155" t="str">
        <v>June</v>
      </c>
      <c r="F2294" s="154" t="str">
        <v>Accepted</v>
      </c>
      <c r="G2294" s="155" t="str">
        <v>230</v>
      </c>
      <c r="H2294" s="153" t="n">
        <v>230</v>
      </c>
      <c r="I2294" s="155" t="str">
        <v>SW</v>
      </c>
      <c r="J2294" s="153" t="n">
        <v>50</v>
      </c>
      <c r="K2294" s="155" t="str">
        <v>NE</v>
      </c>
      <c r="L2294" s="153" t="n">
        <v>10</v>
      </c>
      <c r="M2294" s="153" t="n">
        <f>IF(F2294="Accepted",L2294*1.150779448,"")</f>
        <v>11.50779448</v>
      </c>
      <c r="N2294" s="163"/>
      <c r="O2294" s="163"/>
      <c r="P2294" s="163" t="str">
        <f>IF(F2294&lt;&gt;"Accepted","",IF(AND(N2294="",O2294=""),"",MAX(N2294,O2294)*1.150779448))</f>
      </c>
      <c r="Q2294" s="175" t="str">
        <v>KEDW 130555Z AUTO 23010KT 10SM CLR 26/08 A2987 RMK AO2 SLP085 T02610076 10389 20261 52018</v>
      </c>
    </row>
    <row r="2295" hidden="0">
      <c r="A2295" s="150" t="str">
        <v>2026-06-13 06:00 UTC</v>
      </c>
      <c r="B2295" s="155" t="str">
        <v>2026-06-13 06:55 UTC</v>
      </c>
      <c r="C2295" s="155" t="str">
        <v>2026-06-12 23:55 PDT</v>
      </c>
      <c r="D2295" s="155" t="str">
        <v>2026-06-12</v>
      </c>
      <c r="E2295" s="155" t="str">
        <v>June</v>
      </c>
      <c r="F2295" s="154" t="str">
        <v>Accepted</v>
      </c>
      <c r="G2295" s="155" t="str">
        <v>220</v>
      </c>
      <c r="H2295" s="153" t="n">
        <v>220</v>
      </c>
      <c r="I2295" s="155" t="str">
        <v>SW</v>
      </c>
      <c r="J2295" s="153" t="n">
        <v>40</v>
      </c>
      <c r="K2295" s="155" t="str">
        <v>NE</v>
      </c>
      <c r="L2295" s="153" t="n">
        <v>14</v>
      </c>
      <c r="M2295" s="153" t="n">
        <f>IF(F2295="Accepted",L2295*1.150779448,"")</f>
        <v>16.110912272</v>
      </c>
      <c r="N2295" s="163"/>
      <c r="O2295" s="163"/>
      <c r="P2295" s="163" t="str">
        <f>IF(F2295&lt;&gt;"Accepted","",IF(AND(N2295="",O2295=""),"",MAX(N2295,O2295)*1.150779448))</f>
      </c>
      <c r="Q2295" s="175" t="str">
        <v>KEDW 130655Z AUTO 22014KT 10SM CLR 26/09 A2987 RMK AO2 SLPNO T02590092</v>
      </c>
    </row>
    <row r="2296" hidden="0">
      <c r="A2296" s="150" t="str">
        <v>2026-06-13 07:00 UTC</v>
      </c>
      <c r="B2296" s="155" t="str">
        <v>2026-06-13 07:55 UTC</v>
      </c>
      <c r="C2296" s="155" t="str">
        <v>2026-06-13 00:55 PDT</v>
      </c>
      <c r="D2296" s="155" t="str">
        <v>2026-06-13</v>
      </c>
      <c r="E2296" s="155" t="str">
        <v>June</v>
      </c>
      <c r="F2296" s="154" t="str">
        <v>Accepted</v>
      </c>
      <c r="G2296" s="155" t="str">
        <v>220</v>
      </c>
      <c r="H2296" s="153" t="n">
        <v>220</v>
      </c>
      <c r="I2296" s="155" t="str">
        <v>SW</v>
      </c>
      <c r="J2296" s="153" t="n">
        <v>40</v>
      </c>
      <c r="K2296" s="155" t="str">
        <v>NE</v>
      </c>
      <c r="L2296" s="153" t="n">
        <v>13</v>
      </c>
      <c r="M2296" s="153" t="n">
        <f>IF(F2296="Accepted",L2296*1.150779448,"")</f>
        <v>14.960132824</v>
      </c>
      <c r="N2296" s="163"/>
      <c r="O2296" s="163"/>
      <c r="P2296" s="163" t="str">
        <f>IF(F2296&lt;&gt;"Accepted","",IF(AND(N2296="",O2296=""),"",MAX(N2296,O2296)*1.150779448))</f>
      </c>
      <c r="Q2296" s="175" t="str">
        <v>KEDW 130755Z AUTO 22013KT 10SM CLR 25/10 A2986 RMK AO2 SLPNO T02530095 403990204</v>
      </c>
    </row>
    <row r="2297" hidden="0">
      <c r="A2297" s="150" t="str">
        <v>2026-06-13 08:00 UTC</v>
      </c>
      <c r="B2297" s="155" t="str">
        <v>2026-06-13 08:55 UTC</v>
      </c>
      <c r="C2297" s="155" t="str">
        <v>2026-06-13 01:55 PDT</v>
      </c>
      <c r="D2297" s="155" t="str">
        <v>2026-06-13</v>
      </c>
      <c r="E2297" s="155" t="str">
        <v>June</v>
      </c>
      <c r="F2297" s="154" t="str">
        <v>Accepted</v>
      </c>
      <c r="G2297" s="155" t="str">
        <v>220</v>
      </c>
      <c r="H2297" s="153" t="n">
        <v>220</v>
      </c>
      <c r="I2297" s="155" t="str">
        <v>SW</v>
      </c>
      <c r="J2297" s="153" t="n">
        <v>40</v>
      </c>
      <c r="K2297" s="155" t="str">
        <v>NE</v>
      </c>
      <c r="L2297" s="153" t="n">
        <v>12</v>
      </c>
      <c r="M2297" s="153" t="n">
        <f>IF(F2297="Accepted",L2297*1.150779448,"")</f>
        <v>13.809353376</v>
      </c>
      <c r="N2297" s="163"/>
      <c r="O2297" s="163"/>
      <c r="P2297" s="163" t="str">
        <f>IF(F2297&lt;&gt;"Accepted","",IF(AND(N2297="",O2297=""),"",MAX(N2297,O2297)*1.150779448))</f>
      </c>
      <c r="Q2297" s="175" t="str">
        <v>KEDW 130855Z AUTO 22012KT 10SM CLR 24/10 A2985 RMK AO2 SLP078 T02430098 57007</v>
      </c>
    </row>
    <row r="2298" hidden="0">
      <c r="A2298" s="150" t="str">
        <v>2026-06-13 09:00 UTC</v>
      </c>
      <c r="B2298" s="155" t="str">
        <v>2026-06-13 09:55 UTC</v>
      </c>
      <c r="C2298" s="155" t="str">
        <v>2026-06-13 02:55 PDT</v>
      </c>
      <c r="D2298" s="155" t="str">
        <v>2026-06-13</v>
      </c>
      <c r="E2298" s="155" t="str">
        <v>June</v>
      </c>
      <c r="F2298" s="154" t="str">
        <v>Accepted</v>
      </c>
      <c r="G2298" s="155" t="str">
        <v>200</v>
      </c>
      <c r="H2298" s="153" t="n">
        <v>200</v>
      </c>
      <c r="I2298" s="155" t="str">
        <v>S</v>
      </c>
      <c r="J2298" s="153" t="n">
        <v>20</v>
      </c>
      <c r="K2298" s="155" t="str">
        <v>N</v>
      </c>
      <c r="L2298" s="153" t="n">
        <v>12</v>
      </c>
      <c r="M2298" s="153" t="n">
        <f>IF(F2298="Accepted",L2298*1.150779448,"")</f>
        <v>13.809353376</v>
      </c>
      <c r="N2298" s="163"/>
      <c r="O2298" s="163"/>
      <c r="P2298" s="163" t="str">
        <f>IF(F2298&lt;&gt;"Accepted","",IF(AND(N2298="",O2298=""),"",MAX(N2298,O2298)*1.150779448))</f>
      </c>
      <c r="Q2298" s="175" t="str">
        <v>KEDW 130955Z AUTO 20012KT 10SM CLR 23/09 A2984 RMK AO2 SLP075 T02340090</v>
      </c>
    </row>
    <row r="2299" hidden="0">
      <c r="A2299" s="150" t="str">
        <v>2026-06-13 10:00 UTC</v>
      </c>
      <c r="B2299" s="155" t="str">
        <v>2026-06-13 10:55 UTC</v>
      </c>
      <c r="C2299" s="155" t="str">
        <v>2026-06-13 03:55 PDT</v>
      </c>
      <c r="D2299" s="155" t="str">
        <v>2026-06-13</v>
      </c>
      <c r="E2299" s="155" t="str">
        <v>June</v>
      </c>
      <c r="F2299" s="154" t="str">
        <v>Accepted</v>
      </c>
      <c r="G2299" s="155" t="str">
        <v>210</v>
      </c>
      <c r="H2299" s="153" t="n">
        <v>210</v>
      </c>
      <c r="I2299" s="155" t="str">
        <v>SW</v>
      </c>
      <c r="J2299" s="153" t="n">
        <v>30</v>
      </c>
      <c r="K2299" s="155" t="str">
        <v>NE</v>
      </c>
      <c r="L2299" s="153" t="n">
        <v>12</v>
      </c>
      <c r="M2299" s="153" t="n">
        <f>IF(F2299="Accepted",L2299*1.150779448,"")</f>
        <v>13.809353376</v>
      </c>
      <c r="N2299" s="163"/>
      <c r="O2299" s="163"/>
      <c r="P2299" s="163" t="str">
        <f>IF(F2299&lt;&gt;"Accepted","",IF(AND(N2299="",O2299=""),"",MAX(N2299,O2299)*1.150779448))</f>
      </c>
      <c r="Q2299" s="175" t="str">
        <v>KEDW 131055Z AUTO 21012KT 10SM CLR 24/09 A2983 RMK AO2 SLP070 T02380086</v>
      </c>
    </row>
    <row r="2300" hidden="0">
      <c r="A2300" s="150" t="str">
        <v>2026-06-13 11:00 UTC</v>
      </c>
      <c r="B2300" s="155" t="str">
        <v>2026-06-13 11:55 UTC</v>
      </c>
      <c r="C2300" s="155" t="str">
        <v>2026-06-13 04:55 PDT</v>
      </c>
      <c r="D2300" s="155" t="str">
        <v>2026-06-13</v>
      </c>
      <c r="E2300" s="155" t="str">
        <v>June</v>
      </c>
      <c r="F2300" s="154" t="str">
        <v>Accepted</v>
      </c>
      <c r="G2300" s="155" t="str">
        <v>210</v>
      </c>
      <c r="H2300" s="153" t="n">
        <v>210</v>
      </c>
      <c r="I2300" s="155" t="str">
        <v>SW</v>
      </c>
      <c r="J2300" s="153" t="n">
        <v>30</v>
      </c>
      <c r="K2300" s="155" t="str">
        <v>NE</v>
      </c>
      <c r="L2300" s="153" t="n">
        <v>7</v>
      </c>
      <c r="M2300" s="153" t="n">
        <f>IF(F2300="Accepted",L2300*1.150779448,"")</f>
        <v>8.055456136</v>
      </c>
      <c r="N2300" s="163"/>
      <c r="O2300" s="163"/>
      <c r="P2300" s="163" t="str">
        <f>IF(F2300&lt;&gt;"Accepted","",IF(AND(N2300="",O2300=""),"",MAX(N2300,O2300)*1.150779448))</f>
      </c>
      <c r="Q2300" s="175" t="str">
        <v>KEDW 131155Z AUTO 21007KT 10SM CLR 23/09 A2984 RMK AO2 SLP075 T02250086 10262 20225 55002</v>
      </c>
    </row>
    <row r="2301" hidden="0">
      <c r="A2301" s="150" t="str">
        <v>2026-06-13 12:00 UTC</v>
      </c>
      <c r="B2301" s="155" t="str">
        <v>2026-06-13 12:55 UTC</v>
      </c>
      <c r="C2301" s="155" t="str">
        <v>2026-06-13 05:55 PDT</v>
      </c>
      <c r="D2301" s="155" t="str">
        <v>2026-06-13</v>
      </c>
      <c r="E2301" s="155" t="str">
        <v>June</v>
      </c>
      <c r="F2301" s="154" t="str">
        <v>Accepted</v>
      </c>
      <c r="G2301" s="155" t="str">
        <v>220</v>
      </c>
      <c r="H2301" s="153" t="n">
        <v>220</v>
      </c>
      <c r="I2301" s="155" t="str">
        <v>SW</v>
      </c>
      <c r="J2301" s="153" t="n">
        <v>40</v>
      </c>
      <c r="K2301" s="155" t="str">
        <v>NE</v>
      </c>
      <c r="L2301" s="153" t="n">
        <v>11</v>
      </c>
      <c r="M2301" s="153" t="n">
        <f>IF(F2301="Accepted",L2301*1.150779448,"")</f>
        <v>12.658573928</v>
      </c>
      <c r="N2301" s="163"/>
      <c r="O2301" s="163"/>
      <c r="P2301" s="163" t="str">
        <f>IF(F2301&lt;&gt;"Accepted","",IF(AND(N2301="",O2301=""),"",MAX(N2301,O2301)*1.150779448))</f>
      </c>
      <c r="Q2301" s="175" t="str">
        <v>KEDW 131255Z AUTO 22011KT 10SM CLR 22/09 A2985 RMK AO2 SLP079 T02180087</v>
      </c>
    </row>
    <row r="2302" hidden="0">
      <c r="A2302" s="150" t="str">
        <v>2026-06-13 13:00 UTC</v>
      </c>
      <c r="B2302" s="155" t="str">
        <v>2026-06-13 13:55 UTC</v>
      </c>
      <c r="C2302" s="155" t="str">
        <v>2026-06-13 06:55 PDT</v>
      </c>
      <c r="D2302" s="155" t="str">
        <v>2026-06-13</v>
      </c>
      <c r="E2302" s="155" t="str">
        <v>June</v>
      </c>
      <c r="F2302" s="154" t="str">
        <v>Accepted</v>
      </c>
      <c r="G2302" s="155" t="str">
        <v>220</v>
      </c>
      <c r="H2302" s="153" t="n">
        <v>220</v>
      </c>
      <c r="I2302" s="155" t="str">
        <v>SW</v>
      </c>
      <c r="J2302" s="153" t="n">
        <v>40</v>
      </c>
      <c r="K2302" s="155" t="str">
        <v>NE</v>
      </c>
      <c r="L2302" s="153" t="n">
        <v>11</v>
      </c>
      <c r="M2302" s="153" t="n">
        <f>IF(F2302="Accepted",L2302*1.150779448,"")</f>
        <v>12.658573928</v>
      </c>
      <c r="N2302" s="163"/>
      <c r="O2302" s="163"/>
      <c r="P2302" s="163" t="str">
        <f>IF(F2302&lt;&gt;"Accepted","",IF(AND(N2302="",O2302=""),"",MAX(N2302,O2302)*1.150779448))</f>
      </c>
      <c r="Q2302" s="175" t="str">
        <v>KEDW 131355Z AUTO 22011KT 10SM CLR 24/08 A2986 RMK AO2 SLP084 T02360080</v>
      </c>
    </row>
    <row r="2303" hidden="0">
      <c r="A2303" s="150" t="str">
        <v>2026-06-13 14:00 UTC</v>
      </c>
      <c r="B2303" s="155" t="str">
        <v>2026-06-13 14:55 UTC</v>
      </c>
      <c r="C2303" s="155" t="str">
        <v>2026-06-13 07:55 PDT</v>
      </c>
      <c r="D2303" s="155" t="str">
        <v>2026-06-13</v>
      </c>
      <c r="E2303" s="155" t="str">
        <v>June</v>
      </c>
      <c r="F2303" s="154" t="str">
        <v>Accepted</v>
      </c>
      <c r="G2303" s="155" t="str">
        <v>210</v>
      </c>
      <c r="H2303" s="153" t="n">
        <v>210</v>
      </c>
      <c r="I2303" s="155" t="str">
        <v>SW</v>
      </c>
      <c r="J2303" s="153" t="n">
        <v>30</v>
      </c>
      <c r="K2303" s="155" t="str">
        <v>NE</v>
      </c>
      <c r="L2303" s="153" t="n">
        <v>12</v>
      </c>
      <c r="M2303" s="153" t="n">
        <f>IF(F2303="Accepted",L2303*1.150779448,"")</f>
        <v>13.809353376</v>
      </c>
      <c r="N2303" s="163"/>
      <c r="O2303" s="163"/>
      <c r="P2303" s="163" t="str">
        <f>IF(F2303&lt;&gt;"Accepted","",IF(AND(N2303="",O2303=""),"",MAX(N2303,O2303)*1.150779448))</f>
      </c>
      <c r="Q2303" s="175" t="str">
        <v>KEDW 131455Z AUTO 21012KT 10SM CLR 27/08 A2987 RMK AO2 SLP087 T02740078 52008</v>
      </c>
    </row>
    <row r="2304" hidden="0">
      <c r="A2304" s="150" t="str">
        <v>2026-06-13 15:00 UTC</v>
      </c>
      <c r="B2304" s="155" t="str">
        <v>2026-06-13 15:55 UTC</v>
      </c>
      <c r="C2304" s="155" t="str">
        <v>2026-06-13 08:55 PDT</v>
      </c>
      <c r="D2304" s="155" t="str">
        <v>2026-06-13</v>
      </c>
      <c r="E2304" s="155" t="str">
        <v>June</v>
      </c>
      <c r="F2304" s="154" t="str">
        <v>Accepted</v>
      </c>
      <c r="G2304" s="155" t="str">
        <v>220</v>
      </c>
      <c r="H2304" s="153" t="n">
        <v>220</v>
      </c>
      <c r="I2304" s="155" t="str">
        <v>SW</v>
      </c>
      <c r="J2304" s="153" t="n">
        <v>40</v>
      </c>
      <c r="K2304" s="155" t="str">
        <v>NE</v>
      </c>
      <c r="L2304" s="153" t="n">
        <v>10</v>
      </c>
      <c r="M2304" s="153" t="n">
        <f>IF(F2304="Accepted",L2304*1.150779448,"")</f>
        <v>11.50779448</v>
      </c>
      <c r="N2304" s="163"/>
      <c r="O2304" s="163"/>
      <c r="P2304" s="163" t="str">
        <f>IF(F2304&lt;&gt;"Accepted","",IF(AND(N2304="",O2304=""),"",MAX(N2304,O2304)*1.150779448))</f>
      </c>
      <c r="Q2304" s="175" t="str">
        <v>KEDW 131555Z AUTO 22010KT 10SM CLR 31/07 A2987 RMK AO2 SLP086 T03120069</v>
      </c>
    </row>
    <row r="2305" hidden="0">
      <c r="A2305" s="150" t="str">
        <v>2026-06-13 16:00 UTC</v>
      </c>
      <c r="B2305" s="155" t="str">
        <v>2026-06-13 16:55 UTC</v>
      </c>
      <c r="C2305" s="155" t="str">
        <v>2026-06-13 09:55 PDT</v>
      </c>
      <c r="D2305" s="155" t="str">
        <v>2026-06-13</v>
      </c>
      <c r="E2305" s="155" t="str">
        <v>June</v>
      </c>
      <c r="F2305" s="154" t="str">
        <v>Accepted</v>
      </c>
      <c r="G2305" s="155" t="str">
        <v>240</v>
      </c>
      <c r="H2305" s="153" t="n">
        <v>240</v>
      </c>
      <c r="I2305" s="155" t="str">
        <v>SW</v>
      </c>
      <c r="J2305" s="153" t="n">
        <v>60</v>
      </c>
      <c r="K2305" s="155" t="str">
        <v>NE</v>
      </c>
      <c r="L2305" s="153" t="n">
        <v>10</v>
      </c>
      <c r="M2305" s="153" t="n">
        <f>IF(F2305="Accepted",L2305*1.150779448,"")</f>
        <v>11.50779448</v>
      </c>
      <c r="N2305" s="163"/>
      <c r="O2305" s="163"/>
      <c r="P2305" s="163" t="str">
        <f>IF(F2305&lt;&gt;"Accepted","",IF(AND(N2305="",O2305=""),"",MAX(N2305,O2305)*1.150779448))</f>
      </c>
      <c r="Q2305" s="175" t="str">
        <v>KEDW 131655Z COR 24010KT 50SM CLR 35/05 A2986 RMK AO2A SLP082 T03450050 COR 1657</v>
      </c>
    </row>
    <row r="2306" hidden="0">
      <c r="A2306" s="150" t="str">
        <v>2026-06-13 17:00 UTC</v>
      </c>
      <c r="B2306" s="155" t="str">
        <v>2026-06-13 17:55 UTC</v>
      </c>
      <c r="C2306" s="155" t="str">
        <v>2026-06-13 10:55 PDT</v>
      </c>
      <c r="D2306" s="155" t="str">
        <v>2026-06-13</v>
      </c>
      <c r="E2306" s="155" t="str">
        <v>June</v>
      </c>
      <c r="F2306" s="154" t="str">
        <v>Accepted</v>
      </c>
      <c r="G2306" s="155" t="str">
        <v>230</v>
      </c>
      <c r="H2306" s="153" t="n">
        <v>230</v>
      </c>
      <c r="I2306" s="155" t="str">
        <v>SW</v>
      </c>
      <c r="J2306" s="153" t="n">
        <v>50</v>
      </c>
      <c r="K2306" s="155" t="str">
        <v>NE</v>
      </c>
      <c r="L2306" s="153" t="n">
        <v>16</v>
      </c>
      <c r="M2306" s="153" t="n">
        <f>IF(F2306="Accepted",L2306*1.150779448,"")</f>
        <v>18.412471168</v>
      </c>
      <c r="N2306" s="163"/>
      <c r="O2306" s="163"/>
      <c r="P2306" s="163" t="str">
        <f>IF(F2306&lt;&gt;"Accepted","",IF(AND(N2306="",O2306=""),"",MAX(N2306,O2306)*1.150779448))</f>
      </c>
      <c r="Q2306" s="175" t="str">
        <v>KEDW 131755Z COR 23016KT 50SM CLR 36/02 A2986 RMK AO2A SLP082 T03630023 10364 20216 58004 COR 1758</v>
      </c>
    </row>
    <row r="2307" hidden="0">
      <c r="A2307" s="150" t="str">
        <v>2026-06-13 18:00 UTC</v>
      </c>
      <c r="B2307" s="155" t="str">
        <v>2026-06-13 18:55 UTC</v>
      </c>
      <c r="C2307" s="155" t="str">
        <v>2026-06-13 11:55 PDT</v>
      </c>
      <c r="D2307" s="155" t="str">
        <v>2026-06-13</v>
      </c>
      <c r="E2307" s="155" t="str">
        <v>June</v>
      </c>
      <c r="F2307" s="154" t="str">
        <v>Accepted</v>
      </c>
      <c r="G2307" s="155" t="str">
        <v>230</v>
      </c>
      <c r="H2307" s="153" t="n">
        <v>230</v>
      </c>
      <c r="I2307" s="155" t="str">
        <v>SW</v>
      </c>
      <c r="J2307" s="153" t="n">
        <v>50</v>
      </c>
      <c r="K2307" s="155" t="str">
        <v>NE</v>
      </c>
      <c r="L2307" s="153" t="n">
        <v>11</v>
      </c>
      <c r="M2307" s="153" t="n">
        <f>IF(F2307="Accepted",L2307*1.150779448,"")</f>
        <v>12.658573928</v>
      </c>
      <c r="N2307" s="163"/>
      <c r="O2307" s="163"/>
      <c r="P2307" s="163" t="str">
        <f>IF(F2307&lt;&gt;"Accepted","",IF(AND(N2307="",O2307=""),"",MAX(N2307,O2307)*1.150779448))</f>
      </c>
      <c r="Q2307" s="175" t="str">
        <v>KEDW 131855Z COR 23011KT 50SM CLR 38/M02 A2985 RMK AO2A SLP077 T03751024 COR 1939</v>
      </c>
    </row>
    <row r="2308" hidden="0">
      <c r="A2308" s="150" t="str">
        <v>2026-06-13 19:00 UTC</v>
      </c>
      <c r="B2308" s="155" t="str">
        <v>2026-06-13 19:55 UTC</v>
      </c>
      <c r="C2308" s="155" t="str">
        <v>2026-06-13 12:55 PDT</v>
      </c>
      <c r="D2308" s="155" t="str">
        <v>2026-06-13</v>
      </c>
      <c r="E2308" s="155" t="str">
        <v>June</v>
      </c>
      <c r="F2308" s="154" t="str">
        <v>Accepted</v>
      </c>
      <c r="G2308" s="155" t="str">
        <v>200</v>
      </c>
      <c r="H2308" s="153" t="n">
        <v>200</v>
      </c>
      <c r="I2308" s="155" t="str">
        <v>S</v>
      </c>
      <c r="J2308" s="153" t="n">
        <v>20</v>
      </c>
      <c r="K2308" s="155" t="str">
        <v>N</v>
      </c>
      <c r="L2308" s="153" t="n">
        <v>17</v>
      </c>
      <c r="M2308" s="153" t="n">
        <f>IF(F2308="Accepted",L2308*1.150779448,"")</f>
        <v>19.563250616</v>
      </c>
      <c r="N2308" s="153" t="n">
        <v>21</v>
      </c>
      <c r="O2308" s="163"/>
      <c r="P2308" s="153" t="n">
        <f>IF(F2308&lt;&gt;"Accepted","",IF(AND(N2308="",O2308=""),"",MAX(N2308,O2308)*1.150779448))</f>
        <v>24.166368408</v>
      </c>
      <c r="Q2308" s="175" t="str">
        <v>KEDW 131955Z COR 20017G21KT 50SM CLR 39/02 A2984 RMK AO2A SLP074 T03880017 COR 1957</v>
      </c>
    </row>
    <row r="2309" hidden="0">
      <c r="A2309" s="150" t="str">
        <v>2026-06-13 20:00 UTC</v>
      </c>
      <c r="B2309" s="155" t="str">
        <v>2026-06-13 20:55 UTC</v>
      </c>
      <c r="C2309" s="155" t="str">
        <v>2026-06-13 13:55 PDT</v>
      </c>
      <c r="D2309" s="155" t="str">
        <v>2026-06-13</v>
      </c>
      <c r="E2309" s="155" t="str">
        <v>June</v>
      </c>
      <c r="F2309" s="154" t="str">
        <v>Accepted</v>
      </c>
      <c r="G2309" s="155" t="str">
        <v>220</v>
      </c>
      <c r="H2309" s="153" t="n">
        <v>220</v>
      </c>
      <c r="I2309" s="155" t="str">
        <v>SW</v>
      </c>
      <c r="J2309" s="153" t="n">
        <v>40</v>
      </c>
      <c r="K2309" s="155" t="str">
        <v>NE</v>
      </c>
      <c r="L2309" s="153" t="n">
        <v>16</v>
      </c>
      <c r="M2309" s="153" t="n">
        <f>IF(F2309="Accepted",L2309*1.150779448,"")</f>
        <v>18.412471168</v>
      </c>
      <c r="N2309" s="153" t="n">
        <v>25</v>
      </c>
      <c r="O2309" s="153" t="n">
        <v>31</v>
      </c>
      <c r="P2309" s="153" t="n">
        <f>IF(F2309&lt;&gt;"Accepted","",IF(AND(N2309="",O2309=""),"",MAX(N2309,O2309)*1.150779448))</f>
        <v>35.674162888</v>
      </c>
      <c r="Q2309" s="175" t="str">
        <v>KEDW 132055Z COR 22016G25KT 70SM CLR 38/01 A2983 RMK AO2A PK WND 25031/51 SLP071 T03830013 57007 COR 2101</v>
      </c>
    </row>
    <row r="2310" hidden="0">
      <c r="A2310" s="150" t="str">
        <v>2026-06-13 21:00 UTC</v>
      </c>
      <c r="B2310" s="155" t="str">
        <v>2026-06-13 21:55 UTC</v>
      </c>
      <c r="C2310" s="155" t="str">
        <v>2026-06-13 14:55 PDT</v>
      </c>
      <c r="D2310" s="155" t="str">
        <v>2026-06-13</v>
      </c>
      <c r="E2310" s="155" t="str">
        <v>June</v>
      </c>
      <c r="F2310" s="154" t="str">
        <v>Accepted</v>
      </c>
      <c r="G2310" s="155" t="str">
        <v>230</v>
      </c>
      <c r="H2310" s="153" t="n">
        <v>230</v>
      </c>
      <c r="I2310" s="155" t="str">
        <v>SW</v>
      </c>
      <c r="J2310" s="153" t="n">
        <v>50</v>
      </c>
      <c r="K2310" s="155" t="str">
        <v>NE</v>
      </c>
      <c r="L2310" s="153" t="n">
        <v>20</v>
      </c>
      <c r="M2310" s="153" t="n">
        <f>IF(F2310="Accepted",L2310*1.150779448,"")</f>
        <v>23.01558896</v>
      </c>
      <c r="N2310" s="153" t="n">
        <v>27</v>
      </c>
      <c r="O2310" s="153" t="n">
        <v>29</v>
      </c>
      <c r="P2310" s="153" t="n">
        <f>IF(F2310&lt;&gt;"Accepted","",IF(AND(N2310="",O2310=""),"",MAX(N2310,O2310)*1.150779448))</f>
        <v>33.372603992</v>
      </c>
      <c r="Q2310" s="175" t="str">
        <v>KEDW 132155Z COR 23020G27KT 80SM CLR 38/04 A2983 RMK AO2A PK WND 23029/2059 SLP071 T03810037 COR 2155</v>
      </c>
    </row>
    <row r="2311" hidden="0">
      <c r="A2311" s="150" t="str">
        <v>2026-06-13 22:00 UTC</v>
      </c>
      <c r="B2311" s="155" t="str">
        <v>2026-06-13 22:55 UTC</v>
      </c>
      <c r="C2311" s="155" t="str">
        <v>2026-06-13 15:55 PDT</v>
      </c>
      <c r="D2311" s="155" t="str">
        <v>2026-06-13</v>
      </c>
      <c r="E2311" s="155" t="str">
        <v>June</v>
      </c>
      <c r="F2311" s="154" t="str">
        <v>Accepted</v>
      </c>
      <c r="G2311" s="155" t="str">
        <v>230</v>
      </c>
      <c r="H2311" s="153" t="n">
        <v>230</v>
      </c>
      <c r="I2311" s="155" t="str">
        <v>SW</v>
      </c>
      <c r="J2311" s="153" t="n">
        <v>50</v>
      </c>
      <c r="K2311" s="155" t="str">
        <v>NE</v>
      </c>
      <c r="L2311" s="153" t="n">
        <v>18</v>
      </c>
      <c r="M2311" s="153" t="n">
        <f>IF(F2311="Accepted",L2311*1.150779448,"")</f>
        <v>20.714030064</v>
      </c>
      <c r="N2311" s="153" t="n">
        <v>26</v>
      </c>
      <c r="O2311" s="153" t="n">
        <v>29</v>
      </c>
      <c r="P2311" s="153" t="n">
        <f>IF(F2311&lt;&gt;"Accepted","",IF(AND(N2311="",O2311=""),"",MAX(N2311,O2311)*1.150779448))</f>
        <v>33.372603992</v>
      </c>
      <c r="Q2311" s="175" t="str">
        <v>KEDW 132255Z AUTO 23018G26KT 10SM CLR 38/05 A2982 RMK AO2 PK WND 24029/02 SLP068 T03750054</v>
      </c>
    </row>
    <row r="2312" hidden="0">
      <c r="A2312" s="150" t="str">
        <v>2026-06-13 23:00 UTC</v>
      </c>
      <c r="B2312" s="155" t="str">
        <v>2026-06-13 23:55 UTC</v>
      </c>
      <c r="C2312" s="155" t="str">
        <v>2026-06-13 16:55 PDT</v>
      </c>
      <c r="D2312" s="155" t="str">
        <v>2026-06-13</v>
      </c>
      <c r="E2312" s="155" t="str">
        <v>June</v>
      </c>
      <c r="F2312" s="154" t="str">
        <v>Accepted</v>
      </c>
      <c r="G2312" s="155" t="str">
        <v>220</v>
      </c>
      <c r="H2312" s="153" t="n">
        <v>220</v>
      </c>
      <c r="I2312" s="155" t="str">
        <v>SW</v>
      </c>
      <c r="J2312" s="153" t="n">
        <v>40</v>
      </c>
      <c r="K2312" s="155" t="str">
        <v>NE</v>
      </c>
      <c r="L2312" s="153" t="n">
        <v>19</v>
      </c>
      <c r="M2312" s="153" t="n">
        <f>IF(F2312="Accepted",L2312*1.150779448,"")</f>
        <v>21.864809512</v>
      </c>
      <c r="N2312" s="153" t="n">
        <v>28</v>
      </c>
      <c r="O2312" s="153" t="n">
        <v>30</v>
      </c>
      <c r="P2312" s="153" t="n">
        <f>IF(F2312&lt;&gt;"Accepted","",IF(AND(N2312="",O2312=""),"",MAX(N2312,O2312)*1.150779448))</f>
        <v>34.523383439999996</v>
      </c>
      <c r="Q2312" s="175" t="str">
        <v>KEDW 132355Z COR 22019G28KT 50SM CLR 37/04 A2982 RMK AO2A PK WND 22030/25 SLP069 T03660037 10389 20361 57005 COR 0058</v>
      </c>
    </row>
    <row r="2313" hidden="0">
      <c r="A2313" s="150" t="str">
        <v>2026-06-14 00:00 UTC</v>
      </c>
      <c r="B2313" s="155" t="str">
        <v>2026-06-14 00:55 UTC</v>
      </c>
      <c r="C2313" s="155" t="str">
        <v>2026-06-13 17:55 PDT</v>
      </c>
      <c r="D2313" s="155" t="str">
        <v>2026-06-13</v>
      </c>
      <c r="E2313" s="155" t="str">
        <v>June</v>
      </c>
      <c r="F2313" s="154" t="str">
        <v>Accepted</v>
      </c>
      <c r="G2313" s="155" t="str">
        <v>220</v>
      </c>
      <c r="H2313" s="153" t="n">
        <v>220</v>
      </c>
      <c r="I2313" s="155" t="str">
        <v>SW</v>
      </c>
      <c r="J2313" s="153" t="n">
        <v>40</v>
      </c>
      <c r="K2313" s="155" t="str">
        <v>NE</v>
      </c>
      <c r="L2313" s="153" t="n">
        <v>25</v>
      </c>
      <c r="M2313" s="153" t="n">
        <f>IF(F2313="Accepted",L2313*1.150779448,"")</f>
        <v>28.7694862</v>
      </c>
      <c r="N2313" s="153" t="n">
        <v>30</v>
      </c>
      <c r="O2313" s="153" t="n">
        <v>31</v>
      </c>
      <c r="P2313" s="153" t="n">
        <f>IF(F2313&lt;&gt;"Accepted","",IF(AND(N2313="",O2313=""),"",MAX(N2313,O2313)*1.150779448))</f>
        <v>35.674162888</v>
      </c>
      <c r="Q2313" s="175" t="str">
        <v>KEDW 140055Z COR 22025G30KT 50SM CLR 35/03 A2982 RMK AO2A PK WND 21031/04 SLP070 T03480033 COR 0054</v>
      </c>
    </row>
    <row r="2314" hidden="0">
      <c r="A2314" s="150" t="str">
        <v>2026-06-14 01:00 UTC</v>
      </c>
      <c r="B2314" s="155" t="str">
        <v>2026-06-14 01:55 UTC</v>
      </c>
      <c r="C2314" s="155" t="str">
        <v>2026-06-13 18:55 PDT</v>
      </c>
      <c r="D2314" s="155" t="str">
        <v>2026-06-13</v>
      </c>
      <c r="E2314" s="155" t="str">
        <v>June</v>
      </c>
      <c r="F2314" s="154" t="str">
        <v>Accepted</v>
      </c>
      <c r="G2314" s="155" t="str">
        <v>230</v>
      </c>
      <c r="H2314" s="153" t="n">
        <v>230</v>
      </c>
      <c r="I2314" s="155" t="str">
        <v>SW</v>
      </c>
      <c r="J2314" s="153" t="n">
        <v>50</v>
      </c>
      <c r="K2314" s="155" t="str">
        <v>NE</v>
      </c>
      <c r="L2314" s="153" t="n">
        <v>19</v>
      </c>
      <c r="M2314" s="153" t="n">
        <f>IF(F2314="Accepted",L2314*1.150779448,"")</f>
        <v>21.864809512</v>
      </c>
      <c r="N2314" s="153" t="n">
        <v>26</v>
      </c>
      <c r="O2314" s="153" t="n">
        <v>29</v>
      </c>
      <c r="P2314" s="153" t="n">
        <f>IF(F2314&lt;&gt;"Accepted","",IF(AND(N2314="",O2314=""),"",MAX(N2314,O2314)*1.150779448))</f>
        <v>33.372603992</v>
      </c>
      <c r="Q2314" s="175" t="str">
        <v>KEDW 140155Z AUTO 23019G26KT 10SM CLR 33/06 A2983 RMK AO2 PK WND 21029/04 SLP075 T03310056 $</v>
      </c>
    </row>
    <row r="2315" hidden="0">
      <c r="A2315" s="150" t="str">
        <v>2026-06-14 02:00 UTC</v>
      </c>
      <c r="B2315" s="155" t="str">
        <v>2026-06-14 02:55 UTC</v>
      </c>
      <c r="C2315" s="155" t="str">
        <v>2026-06-13 19:55 PDT</v>
      </c>
      <c r="D2315" s="155" t="str">
        <v>2026-06-13</v>
      </c>
      <c r="E2315" s="155" t="str">
        <v>June</v>
      </c>
      <c r="F2315" s="154" t="str">
        <v>Accepted</v>
      </c>
      <c r="G2315" s="155" t="str">
        <v>220</v>
      </c>
      <c r="H2315" s="153" t="n">
        <v>220</v>
      </c>
      <c r="I2315" s="155" t="str">
        <v>SW</v>
      </c>
      <c r="J2315" s="153" t="n">
        <v>40</v>
      </c>
      <c r="K2315" s="155" t="str">
        <v>NE</v>
      </c>
      <c r="L2315" s="153" t="n">
        <v>15</v>
      </c>
      <c r="M2315" s="153" t="n">
        <f>IF(F2315="Accepted",L2315*1.150779448,"")</f>
        <v>17.261691719999998</v>
      </c>
      <c r="N2315" s="163"/>
      <c r="O2315" s="153" t="n">
        <v>26</v>
      </c>
      <c r="P2315" s="153" t="n">
        <f>IF(F2315&lt;&gt;"Accepted","",IF(AND(N2315="",O2315=""),"",MAX(N2315,O2315)*1.150779448))</f>
        <v>29.920265648</v>
      </c>
      <c r="Q2315" s="175" t="str">
        <v>KEDW 140255Z AUTO 22015KT 10SM CLR 31/07 A2985 RMK AO2 PK WND 24026/0157 SLP080 T03080066 53009</v>
      </c>
    </row>
    <row r="2316" hidden="0">
      <c r="A2316" s="150" t="str">
        <v>2026-06-14 03:00 UTC</v>
      </c>
      <c r="B2316" s="155" t="str">
        <v>2026-06-14 03:55 UTC</v>
      </c>
      <c r="C2316" s="155" t="str">
        <v>2026-06-13 20:55 PDT</v>
      </c>
      <c r="D2316" s="155" t="str">
        <v>2026-06-13</v>
      </c>
      <c r="E2316" s="155" t="str">
        <v>June</v>
      </c>
      <c r="F2316" s="154" t="str">
        <v>Accepted</v>
      </c>
      <c r="G2316" s="155" t="str">
        <v>230</v>
      </c>
      <c r="H2316" s="153" t="n">
        <v>230</v>
      </c>
      <c r="I2316" s="155" t="str">
        <v>SW</v>
      </c>
      <c r="J2316" s="153" t="n">
        <v>50</v>
      </c>
      <c r="K2316" s="155" t="str">
        <v>NE</v>
      </c>
      <c r="L2316" s="153" t="n">
        <v>16</v>
      </c>
      <c r="M2316" s="153" t="n">
        <f>IF(F2316="Accepted",L2316*1.150779448,"")</f>
        <v>18.412471168</v>
      </c>
      <c r="N2316" s="163"/>
      <c r="O2316" s="163"/>
      <c r="P2316" s="163" t="str">
        <f>IF(F2316&lt;&gt;"Accepted","",IF(AND(N2316="",O2316=""),"",MAX(N2316,O2316)*1.150779448))</f>
      </c>
      <c r="Q2316" s="175" t="str">
        <v>KEDW 140355Z AUTO 23016KT 10SM CLR 28/09 A2986 RMK AO2 SLP083 T02830090</v>
      </c>
    </row>
    <row r="2317" hidden="0">
      <c r="A2317" s="150" t="str">
        <v>2026-06-14 04:00 UTC</v>
      </c>
      <c r="B2317" s="155" t="str">
        <v>2026-06-14 04:55 UTC</v>
      </c>
      <c r="C2317" s="155" t="str">
        <v>2026-06-13 21:55 PDT</v>
      </c>
      <c r="D2317" s="155" t="str">
        <v>2026-06-13</v>
      </c>
      <c r="E2317" s="155" t="str">
        <v>June</v>
      </c>
      <c r="F2317" s="154" t="str">
        <v>Accepted</v>
      </c>
      <c r="G2317" s="155" t="str">
        <v>220</v>
      </c>
      <c r="H2317" s="153" t="n">
        <v>220</v>
      </c>
      <c r="I2317" s="155" t="str">
        <v>SW</v>
      </c>
      <c r="J2317" s="153" t="n">
        <v>40</v>
      </c>
      <c r="K2317" s="155" t="str">
        <v>NE</v>
      </c>
      <c r="L2317" s="153" t="n">
        <v>11</v>
      </c>
      <c r="M2317" s="153" t="n">
        <f>IF(F2317="Accepted",L2317*1.150779448,"")</f>
        <v>12.658573928</v>
      </c>
      <c r="N2317" s="163"/>
      <c r="O2317" s="163"/>
      <c r="P2317" s="163" t="str">
        <f>IF(F2317&lt;&gt;"Accepted","",IF(AND(N2317="",O2317=""),"",MAX(N2317,O2317)*1.150779448))</f>
      </c>
      <c r="Q2317" s="175" t="str">
        <v>KEDW 140455Z AUTO 22011KT 10SM CLR 27/09 A2988 RMK AO2 SLP088 T02660094</v>
      </c>
    </row>
    <row r="2318" hidden="0">
      <c r="A2318" s="150" t="str">
        <v>2026-06-14 05:00 UTC</v>
      </c>
      <c r="B2318" s="155" t="str">
        <v>2026-06-14 05:55 UTC</v>
      </c>
      <c r="C2318" s="155" t="str">
        <v>2026-06-13 22:55 PDT</v>
      </c>
      <c r="D2318" s="155" t="str">
        <v>2026-06-13</v>
      </c>
      <c r="E2318" s="155" t="str">
        <v>June</v>
      </c>
      <c r="F2318" s="154" t="str">
        <v>Accepted</v>
      </c>
      <c r="G2318" s="155" t="str">
        <v>210</v>
      </c>
      <c r="H2318" s="153" t="n">
        <v>210</v>
      </c>
      <c r="I2318" s="155" t="str">
        <v>SW</v>
      </c>
      <c r="J2318" s="153" t="n">
        <v>30</v>
      </c>
      <c r="K2318" s="155" t="str">
        <v>NE</v>
      </c>
      <c r="L2318" s="153" t="n">
        <v>12</v>
      </c>
      <c r="M2318" s="153" t="n">
        <f>IF(F2318="Accepted",L2318*1.150779448,"")</f>
        <v>13.809353376</v>
      </c>
      <c r="N2318" s="163"/>
      <c r="O2318" s="163"/>
      <c r="P2318" s="163" t="str">
        <f>IF(F2318&lt;&gt;"Accepted","",IF(AND(N2318="",O2318=""),"",MAX(N2318,O2318)*1.150779448))</f>
      </c>
      <c r="Q2318" s="175" t="str">
        <v>KEDW 140555Z AUTO 21012KT 10SM CLR 26/09 A2988 RMK AO2 SLP088 T02570086 10367 20257 52012</v>
      </c>
    </row>
    <row r="2319" hidden="0">
      <c r="A2319" s="150" t="str">
        <v>2026-06-14 06:00 UTC</v>
      </c>
      <c r="B2319" s="155" t="str">
        <v>2026-06-14 06:55 UTC</v>
      </c>
      <c r="C2319" s="155" t="str">
        <v>2026-06-13 23:55 PDT</v>
      </c>
      <c r="D2319" s="155" t="str">
        <v>2026-06-13</v>
      </c>
      <c r="E2319" s="155" t="str">
        <v>June</v>
      </c>
      <c r="F2319" s="154" t="str">
        <v>Accepted</v>
      </c>
      <c r="G2319" s="155" t="str">
        <v>210</v>
      </c>
      <c r="H2319" s="153" t="n">
        <v>210</v>
      </c>
      <c r="I2319" s="155" t="str">
        <v>SW</v>
      </c>
      <c r="J2319" s="153" t="n">
        <v>30</v>
      </c>
      <c r="K2319" s="155" t="str">
        <v>NE</v>
      </c>
      <c r="L2319" s="153" t="n">
        <v>10</v>
      </c>
      <c r="M2319" s="153" t="n">
        <f>IF(F2319="Accepted",L2319*1.150779448,"")</f>
        <v>11.50779448</v>
      </c>
      <c r="N2319" s="163"/>
      <c r="O2319" s="163"/>
      <c r="P2319" s="163" t="str">
        <f>IF(F2319&lt;&gt;"Accepted","",IF(AND(N2319="",O2319=""),"",MAX(N2319,O2319)*1.150779448))</f>
      </c>
      <c r="Q2319" s="175" t="str">
        <v>KEDW 140655Z AUTO 21010KT 10SM CLR 24/08 A2989 RMK AO2 SLP092 T02430078</v>
      </c>
    </row>
    <row r="2320" hidden="0">
      <c r="A2320" s="150" t="str">
        <v>2026-06-14 07:00 UTC</v>
      </c>
      <c r="B2320" s="155" t="str">
        <v>2026-06-14 07:55 UTC</v>
      </c>
      <c r="C2320" s="155" t="str">
        <v>2026-06-14 00:55 PDT</v>
      </c>
      <c r="D2320" s="155" t="str">
        <v>2026-06-14</v>
      </c>
      <c r="E2320" s="155" t="str">
        <v>June</v>
      </c>
      <c r="F2320" s="154" t="str">
        <v>Accepted</v>
      </c>
      <c r="G2320" s="155" t="str">
        <v>210</v>
      </c>
      <c r="H2320" s="153" t="n">
        <v>210</v>
      </c>
      <c r="I2320" s="155" t="str">
        <v>SW</v>
      </c>
      <c r="J2320" s="153" t="n">
        <v>30</v>
      </c>
      <c r="K2320" s="155" t="str">
        <v>NE</v>
      </c>
      <c r="L2320" s="153" t="n">
        <v>11</v>
      </c>
      <c r="M2320" s="153" t="n">
        <f>IF(F2320="Accepted",L2320*1.150779448,"")</f>
        <v>12.658573928</v>
      </c>
      <c r="N2320" s="163"/>
      <c r="O2320" s="163"/>
      <c r="P2320" s="163" t="str">
        <f>IF(F2320&lt;&gt;"Accepted","",IF(AND(N2320="",O2320=""),"",MAX(N2320,O2320)*1.150779448))</f>
      </c>
      <c r="Q2320" s="175" t="str">
        <v>KEDW 140755Z AUTO 21011KT 10SM CLR 24/06 A2988 RMK AO2 SLP088 T02420055 403890216</v>
      </c>
    </row>
    <row r="2321" hidden="0">
      <c r="A2321" s="150" t="str">
        <v>2026-06-14 08:00 UTC</v>
      </c>
      <c r="B2321" s="155" t="str">
        <v>2026-06-14 08:55 UTC</v>
      </c>
      <c r="C2321" s="155" t="str">
        <v>2026-06-14 01:55 PDT</v>
      </c>
      <c r="D2321" s="155" t="str">
        <v>2026-06-14</v>
      </c>
      <c r="E2321" s="155" t="str">
        <v>June</v>
      </c>
      <c r="F2321" s="154" t="str">
        <v>Accepted</v>
      </c>
      <c r="G2321" s="155" t="str">
        <v>220</v>
      </c>
      <c r="H2321" s="153" t="n">
        <v>220</v>
      </c>
      <c r="I2321" s="155" t="str">
        <v>SW</v>
      </c>
      <c r="J2321" s="153" t="n">
        <v>40</v>
      </c>
      <c r="K2321" s="155" t="str">
        <v>NE</v>
      </c>
      <c r="L2321" s="153" t="n">
        <v>10</v>
      </c>
      <c r="M2321" s="153" t="n">
        <f>IF(F2321="Accepted",L2321*1.150779448,"")</f>
        <v>11.50779448</v>
      </c>
      <c r="N2321" s="163"/>
      <c r="O2321" s="163"/>
      <c r="P2321" s="163" t="str">
        <f>IF(F2321&lt;&gt;"Accepted","",IF(AND(N2321="",O2321=""),"",MAX(N2321,O2321)*1.150779448))</f>
      </c>
      <c r="Q2321" s="175" t="str">
        <v>KEDW 140855Z AUTO 22010KT 10SM CLR 23/06 A2988 RMK AO2 SLP088 T02300059 58001</v>
      </c>
    </row>
    <row r="2322" hidden="0">
      <c r="A2322" s="150" t="str">
        <v>2026-06-14 09:00 UTC</v>
      </c>
      <c r="B2322" s="155" t="str">
        <v>2026-06-14 09:55 UTC</v>
      </c>
      <c r="C2322" s="155" t="str">
        <v>2026-06-14 02:55 PDT</v>
      </c>
      <c r="D2322" s="155" t="str">
        <v>2026-06-14</v>
      </c>
      <c r="E2322" s="155" t="str">
        <v>June</v>
      </c>
      <c r="F2322" s="154" t="str">
        <v>Accepted</v>
      </c>
      <c r="G2322" s="155" t="str">
        <v>220</v>
      </c>
      <c r="H2322" s="153" t="n">
        <v>220</v>
      </c>
      <c r="I2322" s="155" t="str">
        <v>SW</v>
      </c>
      <c r="J2322" s="153" t="n">
        <v>40</v>
      </c>
      <c r="K2322" s="155" t="str">
        <v>NE</v>
      </c>
      <c r="L2322" s="153" t="n">
        <v>11</v>
      </c>
      <c r="M2322" s="153" t="n">
        <f>IF(F2322="Accepted",L2322*1.150779448,"")</f>
        <v>12.658573928</v>
      </c>
      <c r="N2322" s="163"/>
      <c r="O2322" s="163"/>
      <c r="P2322" s="163" t="str">
        <f>IF(F2322&lt;&gt;"Accepted","",IF(AND(N2322="",O2322=""),"",MAX(N2322,O2322)*1.150779448))</f>
      </c>
      <c r="Q2322" s="175" t="str">
        <v>KEDW 140955Z AUTO 22011KT 10SM CLR 23/05 A2988 RMK AO2 SLP088 T02270051</v>
      </c>
    </row>
    <row r="2323" hidden="0">
      <c r="A2323" s="150" t="str">
        <v>2026-06-14 10:00 UTC</v>
      </c>
      <c r="B2323" s="155" t="str">
        <v>2026-06-14 10:55 UTC</v>
      </c>
      <c r="C2323" s="155" t="str">
        <v>2026-06-14 03:55 PDT</v>
      </c>
      <c r="D2323" s="155" t="str">
        <v>2026-06-14</v>
      </c>
      <c r="E2323" s="155" t="str">
        <v>June</v>
      </c>
      <c r="F2323" s="154" t="str">
        <v>Accepted</v>
      </c>
      <c r="G2323" s="155" t="str">
        <v>230</v>
      </c>
      <c r="H2323" s="153" t="n">
        <v>230</v>
      </c>
      <c r="I2323" s="155" t="str">
        <v>SW</v>
      </c>
      <c r="J2323" s="153" t="n">
        <v>50</v>
      </c>
      <c r="K2323" s="155" t="str">
        <v>NE</v>
      </c>
      <c r="L2323" s="153" t="n">
        <v>11</v>
      </c>
      <c r="M2323" s="153" t="n">
        <f>IF(F2323="Accepted",L2323*1.150779448,"")</f>
        <v>12.658573928</v>
      </c>
      <c r="N2323" s="163"/>
      <c r="O2323" s="163"/>
      <c r="P2323" s="163" t="str">
        <f>IF(F2323&lt;&gt;"Accepted","",IF(AND(N2323="",O2323=""),"",MAX(N2323,O2323)*1.150779448))</f>
      </c>
      <c r="Q2323" s="175" t="str">
        <v>KEDW 141055Z AUTO 23011KT 10SM CLR 22/03 A2989 RMK AO2 SLP093 T02220028</v>
      </c>
    </row>
    <row r="2324" hidden="0">
      <c r="A2324" s="150" t="str">
        <v>2026-06-14 11:00 UTC</v>
      </c>
      <c r="B2324" s="155" t="str">
        <v>2026-06-14 11:55 UTC</v>
      </c>
      <c r="C2324" s="155" t="str">
        <v>2026-06-14 04:55 PDT</v>
      </c>
      <c r="D2324" s="155" t="str">
        <v>2026-06-14</v>
      </c>
      <c r="E2324" s="155" t="str">
        <v>June</v>
      </c>
      <c r="F2324" s="154" t="str">
        <v>Accepted</v>
      </c>
      <c r="G2324" s="155" t="str">
        <v>220</v>
      </c>
      <c r="H2324" s="153" t="n">
        <v>220</v>
      </c>
      <c r="I2324" s="155" t="str">
        <v>SW</v>
      </c>
      <c r="J2324" s="153" t="n">
        <v>40</v>
      </c>
      <c r="K2324" s="155" t="str">
        <v>NE</v>
      </c>
      <c r="L2324" s="153" t="n">
        <v>11</v>
      </c>
      <c r="M2324" s="153" t="n">
        <f>IF(F2324="Accepted",L2324*1.150779448,"")</f>
        <v>12.658573928</v>
      </c>
      <c r="N2324" s="163"/>
      <c r="O2324" s="163"/>
      <c r="P2324" s="163" t="str">
        <f>IF(F2324&lt;&gt;"Accepted","",IF(AND(N2324="",O2324=""),"",MAX(N2324,O2324)*1.150779448))</f>
      </c>
      <c r="Q2324" s="175" t="str">
        <v>KEDW 141155Z AUTO 22011KT 10SM CLR 22/03 A2989 RMK AO2 SLP094 T02180025 10257 20218 53003</v>
      </c>
    </row>
    <row r="2325" hidden="0">
      <c r="A2325" s="150" t="str">
        <v>2026-06-14 12:00 UTC</v>
      </c>
      <c r="B2325" s="155" t="str">
        <v>2026-06-14 12:55 UTC</v>
      </c>
      <c r="C2325" s="155" t="str">
        <v>2026-06-14 05:55 PDT</v>
      </c>
      <c r="D2325" s="155" t="str">
        <v>2026-06-14</v>
      </c>
      <c r="E2325" s="155" t="str">
        <v>June</v>
      </c>
      <c r="F2325" s="154" t="str">
        <v>Accepted</v>
      </c>
      <c r="G2325" s="155" t="str">
        <v>230</v>
      </c>
      <c r="H2325" s="153" t="n">
        <v>230</v>
      </c>
      <c r="I2325" s="155" t="str">
        <v>SW</v>
      </c>
      <c r="J2325" s="153" t="n">
        <v>50</v>
      </c>
      <c r="K2325" s="155" t="str">
        <v>NE</v>
      </c>
      <c r="L2325" s="153" t="n">
        <v>13</v>
      </c>
      <c r="M2325" s="153" t="n">
        <f>IF(F2325="Accepted",L2325*1.150779448,"")</f>
        <v>14.960132824</v>
      </c>
      <c r="N2325" s="163"/>
      <c r="O2325" s="163"/>
      <c r="P2325" s="163" t="str">
        <f>IF(F2325&lt;&gt;"Accepted","",IF(AND(N2325="",O2325=""),"",MAX(N2325,O2325)*1.150779448))</f>
      </c>
      <c r="Q2325" s="175" t="str">
        <v>KEDW 141255Z AUTO 23013KT 10SM CLR 22/02 A2990 RMK AO2 SLP099 T02180020</v>
      </c>
    </row>
    <row r="2326" hidden="0">
      <c r="A2326" s="150" t="str">
        <v>2026-06-14 13:00 UTC</v>
      </c>
      <c r="B2326" s="155" t="str">
        <v>2026-06-14 13:55 UTC</v>
      </c>
      <c r="C2326" s="155" t="str">
        <v>2026-06-14 06:55 PDT</v>
      </c>
      <c r="D2326" s="155" t="str">
        <v>2026-06-14</v>
      </c>
      <c r="E2326" s="155" t="str">
        <v>June</v>
      </c>
      <c r="F2326" s="154" t="str">
        <v>Accepted</v>
      </c>
      <c r="G2326" s="155" t="str">
        <v>220</v>
      </c>
      <c r="H2326" s="153" t="n">
        <v>220</v>
      </c>
      <c r="I2326" s="155" t="str">
        <v>SW</v>
      </c>
      <c r="J2326" s="153" t="n">
        <v>40</v>
      </c>
      <c r="K2326" s="155" t="str">
        <v>NE</v>
      </c>
      <c r="L2326" s="153" t="n">
        <v>14</v>
      </c>
      <c r="M2326" s="153" t="n">
        <f>IF(F2326="Accepted",L2326*1.150779448,"")</f>
        <v>16.110912272</v>
      </c>
      <c r="N2326" s="163"/>
      <c r="O2326" s="163"/>
      <c r="P2326" s="163" t="str">
        <f>IF(F2326&lt;&gt;"Accepted","",IF(AND(N2326="",O2326=""),"",MAX(N2326,O2326)*1.150779448))</f>
      </c>
      <c r="Q2326" s="175" t="str">
        <v>KEDW 141355Z AUTO 22014KT 10SM CLR 24/03 A2992 RMK AO2 SLP104 T02400033</v>
      </c>
    </row>
    <row r="2327" hidden="0">
      <c r="A2327" s="150" t="str">
        <v>2026-06-14 14:00 UTC</v>
      </c>
      <c r="B2327" s="155" t="str">
        <v>2026-06-14 14:55 UTC</v>
      </c>
      <c r="C2327" s="155" t="str">
        <v>2026-06-14 07:55 PDT</v>
      </c>
      <c r="D2327" s="155" t="str">
        <v>2026-06-14</v>
      </c>
      <c r="E2327" s="155" t="str">
        <v>June</v>
      </c>
      <c r="F2327" s="154" t="str">
        <v>Accepted</v>
      </c>
      <c r="G2327" s="155" t="str">
        <v>220</v>
      </c>
      <c r="H2327" s="153" t="n">
        <v>220</v>
      </c>
      <c r="I2327" s="155" t="str">
        <v>SW</v>
      </c>
      <c r="J2327" s="153" t="n">
        <v>40</v>
      </c>
      <c r="K2327" s="155" t="str">
        <v>NE</v>
      </c>
      <c r="L2327" s="153" t="n">
        <v>13</v>
      </c>
      <c r="M2327" s="153" t="n">
        <f>IF(F2327="Accepted",L2327*1.150779448,"")</f>
        <v>14.960132824</v>
      </c>
      <c r="N2327" s="163"/>
      <c r="O2327" s="163"/>
      <c r="P2327" s="163" t="str">
        <f>IF(F2327&lt;&gt;"Accepted","",IF(AND(N2327="",O2327=""),"",MAX(N2327,O2327)*1.150779448))</f>
      </c>
      <c r="Q2327" s="175" t="str">
        <v>KEDW 141455Z AUTO 22013KT 10SM CLR 26/04 A2993 RMK AO2 SLP109 T02600044 52012</v>
      </c>
    </row>
    <row r="2328" hidden="0">
      <c r="A2328" s="150" t="str">
        <v>2026-06-14 15:00 UTC</v>
      </c>
      <c r="B2328" s="155" t="str">
        <v>2026-06-14 15:55 UTC</v>
      </c>
      <c r="C2328" s="155" t="str">
        <v>2026-06-14 08:55 PDT</v>
      </c>
      <c r="D2328" s="155" t="str">
        <v>2026-06-14</v>
      </c>
      <c r="E2328" s="155" t="str">
        <v>June</v>
      </c>
      <c r="F2328" s="154" t="str">
        <v>Accepted</v>
      </c>
      <c r="G2328" s="155" t="str">
        <v>220</v>
      </c>
      <c r="H2328" s="153" t="n">
        <v>220</v>
      </c>
      <c r="I2328" s="155" t="str">
        <v>SW</v>
      </c>
      <c r="J2328" s="153" t="n">
        <v>40</v>
      </c>
      <c r="K2328" s="155" t="str">
        <v>NE</v>
      </c>
      <c r="L2328" s="153" t="n">
        <v>11</v>
      </c>
      <c r="M2328" s="153" t="n">
        <f>IF(F2328="Accepted",L2328*1.150779448,"")</f>
        <v>12.658573928</v>
      </c>
      <c r="N2328" s="163"/>
      <c r="O2328" s="163"/>
      <c r="P2328" s="163" t="str">
        <f>IF(F2328&lt;&gt;"Accepted","",IF(AND(N2328="",O2328=""),"",MAX(N2328,O2328)*1.150779448))</f>
      </c>
      <c r="Q2328" s="175" t="str">
        <v>KEDW 141555Z AUTO 22011KT 10SM CLR 30/04 A2994 RMK AO2 SLP111 T02950042</v>
      </c>
    </row>
    <row r="2329" hidden="0">
      <c r="A2329" s="150" t="str">
        <v>2026-06-14 16:00 UTC</v>
      </c>
      <c r="B2329" s="155" t="str">
        <v>2026-06-14 16:55 UTC</v>
      </c>
      <c r="C2329" s="155" t="str">
        <v>2026-06-14 09:55 PDT</v>
      </c>
      <c r="D2329" s="155" t="str">
        <v>2026-06-14</v>
      </c>
      <c r="E2329" s="155" t="str">
        <v>June</v>
      </c>
      <c r="F2329" s="154" t="str">
        <v>Accepted</v>
      </c>
      <c r="G2329" s="155" t="str">
        <v>240</v>
      </c>
      <c r="H2329" s="153" t="n">
        <v>240</v>
      </c>
      <c r="I2329" s="155" t="str">
        <v>SW</v>
      </c>
      <c r="J2329" s="153" t="n">
        <v>60</v>
      </c>
      <c r="K2329" s="155" t="str">
        <v>NE</v>
      </c>
      <c r="L2329" s="153" t="n">
        <v>14</v>
      </c>
      <c r="M2329" s="153" t="n">
        <f>IF(F2329="Accepted",L2329*1.150779448,"")</f>
        <v>16.110912272</v>
      </c>
      <c r="N2329" s="163"/>
      <c r="O2329" s="163"/>
      <c r="P2329" s="163" t="str">
        <f>IF(F2329&lt;&gt;"Accepted","",IF(AND(N2329="",O2329=""),"",MAX(N2329,O2329)*1.150779448))</f>
      </c>
      <c r="Q2329" s="175" t="str">
        <v>KEDW 141655Z COR 24014KT 90SM CLR 33/02 A2993 RMK AO2A SLP107 T03270017 COR 1655</v>
      </c>
    </row>
    <row r="2330" hidden="0">
      <c r="A2330" s="150" t="str">
        <v>2026-06-14 17:00 UTC</v>
      </c>
      <c r="B2330" s="155" t="str">
        <v>2026-06-14 17:55 UTC</v>
      </c>
      <c r="C2330" s="155" t="str">
        <v>2026-06-14 10:55 PDT</v>
      </c>
      <c r="D2330" s="155" t="str">
        <v>2026-06-14</v>
      </c>
      <c r="E2330" s="155" t="str">
        <v>June</v>
      </c>
      <c r="F2330" s="154" t="str">
        <v>Accepted</v>
      </c>
      <c r="G2330" s="155" t="str">
        <v>230</v>
      </c>
      <c r="H2330" s="153" t="n">
        <v>230</v>
      </c>
      <c r="I2330" s="155" t="str">
        <v>SW</v>
      </c>
      <c r="J2330" s="153" t="n">
        <v>50</v>
      </c>
      <c r="K2330" s="155" t="str">
        <v>NE</v>
      </c>
      <c r="L2330" s="153" t="n">
        <v>14</v>
      </c>
      <c r="M2330" s="153" t="n">
        <f>IF(F2330="Accepted",L2330*1.150779448,"")</f>
        <v>16.110912272</v>
      </c>
      <c r="N2330" s="153" t="n">
        <v>19</v>
      </c>
      <c r="O2330" s="163"/>
      <c r="P2330" s="153" t="n">
        <f>IF(F2330&lt;&gt;"Accepted","",IF(AND(N2330="",O2330=""),"",MAX(N2330,O2330)*1.150779448))</f>
        <v>21.864809512</v>
      </c>
      <c r="Q2330" s="175" t="str">
        <v>KEDW 141755Z 23014G19KT 90SM CLR 35/M01 A2993 RMK AO2A SLP107 T03501012 10350 20217 50001</v>
      </c>
    </row>
    <row r="2331" hidden="0">
      <c r="A2331" s="150" t="str">
        <v>2026-06-14 18:00 UTC</v>
      </c>
      <c r="B2331" s="155" t="str">
        <v>2026-06-14 18:55 UTC</v>
      </c>
      <c r="C2331" s="155" t="str">
        <v>2026-06-14 11:55 PDT</v>
      </c>
      <c r="D2331" s="155" t="str">
        <v>2026-06-14</v>
      </c>
      <c r="E2331" s="155" t="str">
        <v>June</v>
      </c>
      <c r="F2331" s="154" t="str">
        <v>Accepted</v>
      </c>
      <c r="G2331" s="155" t="str">
        <v>220</v>
      </c>
      <c r="H2331" s="153" t="n">
        <v>220</v>
      </c>
      <c r="I2331" s="155" t="str">
        <v>SW</v>
      </c>
      <c r="J2331" s="153" t="n">
        <v>40</v>
      </c>
      <c r="K2331" s="155" t="str">
        <v>NE</v>
      </c>
      <c r="L2331" s="153" t="n">
        <v>17</v>
      </c>
      <c r="M2331" s="153" t="n">
        <f>IF(F2331="Accepted",L2331*1.150779448,"")</f>
        <v>19.563250616</v>
      </c>
      <c r="N2331" s="153" t="n">
        <v>21</v>
      </c>
      <c r="O2331" s="163"/>
      <c r="P2331" s="153" t="n">
        <f>IF(F2331&lt;&gt;"Accepted","",IF(AND(N2331="",O2331=""),"",MAX(N2331,O2331)*1.150779448))</f>
        <v>24.166368408</v>
      </c>
      <c r="Q2331" s="175" t="str">
        <v>KEDW 141855Z COR 22017G21KT 90SM CLR 37/M01 A2994 RMK AO2A SLP109 T03651015 COR 1858</v>
      </c>
    </row>
    <row r="2332" hidden="0">
      <c r="A2332" s="150" t="str">
        <v>2026-06-14 19:00 UTC</v>
      </c>
      <c r="B2332" s="155" t="str">
        <v>2026-06-14 19:55 UTC</v>
      </c>
      <c r="C2332" s="155" t="str">
        <v>2026-06-14 12:55 PDT</v>
      </c>
      <c r="D2332" s="155" t="str">
        <v>2026-06-14</v>
      </c>
      <c r="E2332" s="155" t="str">
        <v>June</v>
      </c>
      <c r="F2332" s="154" t="str">
        <v>Accepted</v>
      </c>
      <c r="G2332" s="155" t="str">
        <v>230</v>
      </c>
      <c r="H2332" s="153" t="n">
        <v>230</v>
      </c>
      <c r="I2332" s="155" t="str">
        <v>SW</v>
      </c>
      <c r="J2332" s="153" t="n">
        <v>50</v>
      </c>
      <c r="K2332" s="155" t="str">
        <v>NE</v>
      </c>
      <c r="L2332" s="153" t="n">
        <v>15</v>
      </c>
      <c r="M2332" s="153" t="n">
        <f>IF(F2332="Accepted",L2332*1.150779448,"")</f>
        <v>17.261691719999998</v>
      </c>
      <c r="N2332" s="153" t="n">
        <v>24</v>
      </c>
      <c r="O2332" s="153" t="n">
        <v>26</v>
      </c>
      <c r="P2332" s="153" t="n">
        <f>IF(F2332&lt;&gt;"Accepted","",IF(AND(N2332="",O2332=""),"",MAX(N2332,O2332)*1.150779448))</f>
        <v>29.920265648</v>
      </c>
      <c r="Q2332" s="175" t="str">
        <v>KEDW 141955Z COR 23015G24KT 90SM CLR 37/M01 A2993 RMK AO2A PK WND 23026/46 SLP106 T03741008 COR 2004</v>
      </c>
    </row>
    <row r="2333" hidden="0">
      <c r="A2333" s="150" t="str">
        <v>2026-06-14 20:00 UTC</v>
      </c>
      <c r="B2333" s="155" t="str">
        <v>2026-06-14 20:55 UTC</v>
      </c>
      <c r="C2333" s="155" t="str">
        <v>2026-06-14 13:55 PDT</v>
      </c>
      <c r="D2333" s="155" t="str">
        <v>2026-06-14</v>
      </c>
      <c r="E2333" s="155" t="str">
        <v>June</v>
      </c>
      <c r="F2333" s="154" t="str">
        <v>Accepted</v>
      </c>
      <c r="G2333" s="155" t="str">
        <v>230</v>
      </c>
      <c r="H2333" s="153" t="n">
        <v>230</v>
      </c>
      <c r="I2333" s="155" t="str">
        <v>SW</v>
      </c>
      <c r="J2333" s="153" t="n">
        <v>50</v>
      </c>
      <c r="K2333" s="155" t="str">
        <v>NE</v>
      </c>
      <c r="L2333" s="153" t="n">
        <v>15</v>
      </c>
      <c r="M2333" s="153" t="n">
        <f>IF(F2333="Accepted",L2333*1.150779448,"")</f>
        <v>17.261691719999998</v>
      </c>
      <c r="N2333" s="163"/>
      <c r="O2333" s="153" t="n">
        <v>27</v>
      </c>
      <c r="P2333" s="153" t="n">
        <f>IF(F2333&lt;&gt;"Accepted","",IF(AND(N2333="",O2333=""),"",MAX(N2333,O2333)*1.150779448))</f>
        <v>31.071045096</v>
      </c>
      <c r="Q2333" s="175" t="str">
        <v>KEDW 142055Z COR 23015KT 90SM FEW050 38/M00 A2992 RMK AO2A PK WND 22027/28 SLP103 T03781005 58006 COR 2055</v>
      </c>
    </row>
    <row r="2334" hidden="0">
      <c r="A2334" s="150" t="str">
        <v>2026-06-14 21:00 UTC</v>
      </c>
      <c r="B2334" s="155" t="str">
        <v>2026-06-14 21:55 UTC</v>
      </c>
      <c r="C2334" s="155" t="str">
        <v>2026-06-14 14:55 PDT</v>
      </c>
      <c r="D2334" s="155" t="str">
        <v>2026-06-14</v>
      </c>
      <c r="E2334" s="155" t="str">
        <v>June</v>
      </c>
      <c r="F2334" s="154" t="str">
        <v>Accepted</v>
      </c>
      <c r="G2334" s="155" t="str">
        <v>230</v>
      </c>
      <c r="H2334" s="153" t="n">
        <v>230</v>
      </c>
      <c r="I2334" s="155" t="str">
        <v>SW</v>
      </c>
      <c r="J2334" s="153" t="n">
        <v>50</v>
      </c>
      <c r="K2334" s="155" t="str">
        <v>NE</v>
      </c>
      <c r="L2334" s="153" t="n">
        <v>21</v>
      </c>
      <c r="M2334" s="153" t="n">
        <f>IF(F2334="Accepted",L2334*1.150779448,"")</f>
        <v>24.166368408</v>
      </c>
      <c r="N2334" s="153" t="n">
        <v>26</v>
      </c>
      <c r="O2334" s="153" t="n">
        <v>29</v>
      </c>
      <c r="P2334" s="153" t="n">
        <f>IF(F2334&lt;&gt;"Accepted","",IF(AND(N2334="",O2334=""),"",MAX(N2334,O2334)*1.150779448))</f>
        <v>33.372603992</v>
      </c>
      <c r="Q2334" s="175" t="str">
        <v>KEDW 142155Z 23021G26KT 80SM FEW050 37/04 A2991 RMK AO2A PK WND 26029/2055 SLP100 T03730042</v>
      </c>
    </row>
    <row r="2335" hidden="0">
      <c r="A2335" s="150" t="str">
        <v>2026-06-14 22:00 UTC</v>
      </c>
      <c r="B2335" s="155" t="str">
        <v>2026-06-14 22:55 UTC</v>
      </c>
      <c r="C2335" s="155" t="str">
        <v>2026-06-14 15:55 PDT</v>
      </c>
      <c r="D2335" s="155" t="str">
        <v>2026-06-14</v>
      </c>
      <c r="E2335" s="155" t="str">
        <v>June</v>
      </c>
      <c r="F2335" s="154" t="str">
        <v>Accepted</v>
      </c>
      <c r="G2335" s="155" t="str">
        <v>220</v>
      </c>
      <c r="H2335" s="153" t="n">
        <v>220</v>
      </c>
      <c r="I2335" s="155" t="str">
        <v>SW</v>
      </c>
      <c r="J2335" s="153" t="n">
        <v>40</v>
      </c>
      <c r="K2335" s="155" t="str">
        <v>NE</v>
      </c>
      <c r="L2335" s="153" t="n">
        <v>21</v>
      </c>
      <c r="M2335" s="153" t="n">
        <f>IF(F2335="Accepted",L2335*1.150779448,"")</f>
        <v>24.166368408</v>
      </c>
      <c r="N2335" s="153" t="n">
        <v>27</v>
      </c>
      <c r="O2335" s="153" t="n">
        <v>28</v>
      </c>
      <c r="P2335" s="153" t="n">
        <f>IF(F2335&lt;&gt;"Accepted","",IF(AND(N2335="",O2335=""),"",MAX(N2335,O2335)*1.150779448))</f>
        <v>32.221824544</v>
      </c>
      <c r="Q2335" s="175" t="str">
        <v>KEDW 142255Z COR 22021G27KT 80SM FEW050 37/06 A2990 RMK AO2A PK WND 23028/23 SLP096 T03660057 COR 2256</v>
      </c>
    </row>
    <row r="2336" hidden="0">
      <c r="A2336" s="150" t="str">
        <v>2026-06-14 23:00 UTC</v>
      </c>
      <c r="B2336" s="155" t="str">
        <v>2026-06-14 23:55 UTC</v>
      </c>
      <c r="C2336" s="155" t="str">
        <v>2026-06-14 16:55 PDT</v>
      </c>
      <c r="D2336" s="155" t="str">
        <v>2026-06-14</v>
      </c>
      <c r="E2336" s="155" t="str">
        <v>June</v>
      </c>
      <c r="F2336" s="154" t="str">
        <v>Accepted</v>
      </c>
      <c r="G2336" s="155" t="str">
        <v>220</v>
      </c>
      <c r="H2336" s="153" t="n">
        <v>220</v>
      </c>
      <c r="I2336" s="155" t="str">
        <v>SW</v>
      </c>
      <c r="J2336" s="153" t="n">
        <v>40</v>
      </c>
      <c r="K2336" s="155" t="str">
        <v>NE</v>
      </c>
      <c r="L2336" s="153" t="n">
        <v>20</v>
      </c>
      <c r="M2336" s="153" t="n">
        <f>IF(F2336="Accepted",L2336*1.150779448,"")</f>
        <v>23.01558896</v>
      </c>
      <c r="N2336" s="163"/>
      <c r="O2336" s="153" t="n">
        <v>29</v>
      </c>
      <c r="P2336" s="153" t="n">
        <f>IF(F2336&lt;&gt;"Accepted","",IF(AND(N2336="",O2336=""),"",MAX(N2336,O2336)*1.150779448))</f>
        <v>33.372603992</v>
      </c>
      <c r="Q2336" s="175" t="str">
        <v>KEDW 142355Z COR 22020KT 10SM CLR 36/08 A2989 RMK AO2A PK WND 23029/2258 SLP094 T03550075 10379 20348 57008 COR 2355</v>
      </c>
    </row>
    <row r="2337" hidden="0">
      <c r="A2337" s="150" t="str">
        <v>2026-06-15 00:00 UTC</v>
      </c>
      <c r="B2337" s="155" t="str">
        <v>2026-06-15 00:55 UTC</v>
      </c>
      <c r="C2337" s="155" t="str">
        <v>2026-06-14 17:55 PDT</v>
      </c>
      <c r="D2337" s="155" t="str">
        <v>2026-06-14</v>
      </c>
      <c r="E2337" s="155" t="str">
        <v>June</v>
      </c>
      <c r="F2337" s="154" t="str">
        <v>Accepted</v>
      </c>
      <c r="G2337" s="155" t="str">
        <v>240</v>
      </c>
      <c r="H2337" s="153" t="n">
        <v>240</v>
      </c>
      <c r="I2337" s="155" t="str">
        <v>SW</v>
      </c>
      <c r="J2337" s="153" t="n">
        <v>60</v>
      </c>
      <c r="K2337" s="155" t="str">
        <v>NE</v>
      </c>
      <c r="L2337" s="153" t="n">
        <v>20</v>
      </c>
      <c r="M2337" s="153" t="n">
        <f>IF(F2337="Accepted",L2337*1.150779448,"")</f>
        <v>23.01558896</v>
      </c>
      <c r="N2337" s="153" t="n">
        <v>26</v>
      </c>
      <c r="O2337" s="153" t="n">
        <v>29</v>
      </c>
      <c r="P2337" s="153" t="n">
        <f>IF(F2337&lt;&gt;"Accepted","",IF(AND(N2337="",O2337=""),"",MAX(N2337,O2337)*1.150779448))</f>
        <v>33.372603992</v>
      </c>
      <c r="Q2337" s="175" t="str">
        <v>KEDW 150055Z AUTO 24020G26KT 10SM CLR 34/09 A2989 RMK AO2 PK WND 24029/04 SLP095 T03420087</v>
      </c>
    </row>
    <row r="2338" hidden="0">
      <c r="A2338" s="150" t="str">
        <v>2026-06-15 01:00 UTC</v>
      </c>
      <c r="B2338" s="155" t="str">
        <v>2026-06-15 01:55 UTC</v>
      </c>
      <c r="C2338" s="155" t="str">
        <v>2026-06-14 18:55 PDT</v>
      </c>
      <c r="D2338" s="155" t="str">
        <v>2026-06-14</v>
      </c>
      <c r="E2338" s="155" t="str">
        <v>June</v>
      </c>
      <c r="F2338" s="154" t="str">
        <v>Accepted</v>
      </c>
      <c r="G2338" s="155" t="str">
        <v>230</v>
      </c>
      <c r="H2338" s="153" t="n">
        <v>230</v>
      </c>
      <c r="I2338" s="155" t="str">
        <v>SW</v>
      </c>
      <c r="J2338" s="153" t="n">
        <v>50</v>
      </c>
      <c r="K2338" s="155" t="str">
        <v>NE</v>
      </c>
      <c r="L2338" s="153" t="n">
        <v>21</v>
      </c>
      <c r="M2338" s="153" t="n">
        <f>IF(F2338="Accepted",L2338*1.150779448,"")</f>
        <v>24.166368408</v>
      </c>
      <c r="N2338" s="153" t="n">
        <v>24</v>
      </c>
      <c r="O2338" s="153" t="n">
        <v>28</v>
      </c>
      <c r="P2338" s="153" t="n">
        <f>IF(F2338&lt;&gt;"Accepted","",IF(AND(N2338="",O2338=""),"",MAX(N2338,O2338)*1.150779448))</f>
        <v>32.221824544</v>
      </c>
      <c r="Q2338" s="175" t="str">
        <v>KEDW 150155Z AUTO 23021G24KT 10SM CLR 32/09 A2990 RMK AO2 PK WND 23028/0056 SLP099 T03230091</v>
      </c>
    </row>
    <row r="2339" hidden="0">
      <c r="A2339" s="150" t="str">
        <v>2026-06-15 02:00 UTC</v>
      </c>
      <c r="B2339" s="155" t="str">
        <v>2026-06-15 02:55 UTC</v>
      </c>
      <c r="C2339" s="155" t="str">
        <v>2026-06-14 19:55 PDT</v>
      </c>
      <c r="D2339" s="155" t="str">
        <v>2026-06-14</v>
      </c>
      <c r="E2339" s="155" t="str">
        <v>June</v>
      </c>
      <c r="F2339" s="154" t="str">
        <v>Accepted</v>
      </c>
      <c r="G2339" s="155" t="str">
        <v>230</v>
      </c>
      <c r="H2339" s="153" t="n">
        <v>230</v>
      </c>
      <c r="I2339" s="155" t="str">
        <v>SW</v>
      </c>
      <c r="J2339" s="153" t="n">
        <v>50</v>
      </c>
      <c r="K2339" s="155" t="str">
        <v>NE</v>
      </c>
      <c r="L2339" s="153" t="n">
        <v>16</v>
      </c>
      <c r="M2339" s="153" t="n">
        <f>IF(F2339="Accepted",L2339*1.150779448,"")</f>
        <v>18.412471168</v>
      </c>
      <c r="N2339" s="153" t="n">
        <v>23</v>
      </c>
      <c r="O2339" s="153" t="n">
        <v>27</v>
      </c>
      <c r="P2339" s="153" t="n">
        <f>IF(F2339&lt;&gt;"Accepted","",IF(AND(N2339="",O2339=""),"",MAX(N2339,O2339)*1.150779448))</f>
        <v>31.071045096</v>
      </c>
      <c r="Q2339" s="175" t="str">
        <v>KEDW 150255Z AUTO 23016G23KT 10SM CLR 30/09 A2991 RMK AO2 PK WND 22027/0157 SLP102 T03010090 53007</v>
      </c>
    </row>
    <row r="2340" hidden="0">
      <c r="A2340" s="150" t="str">
        <v>2026-06-15 03:00 UTC</v>
      </c>
      <c r="B2340" s="155" t="str">
        <v>2026-06-15 03:55 UTC</v>
      </c>
      <c r="C2340" s="155" t="str">
        <v>2026-06-14 20:55 PDT</v>
      </c>
      <c r="D2340" s="155" t="str">
        <v>2026-06-14</v>
      </c>
      <c r="E2340" s="155" t="str">
        <v>June</v>
      </c>
      <c r="F2340" s="154" t="str">
        <v>Accepted</v>
      </c>
      <c r="G2340" s="155" t="str">
        <v>230</v>
      </c>
      <c r="H2340" s="153" t="n">
        <v>230</v>
      </c>
      <c r="I2340" s="155" t="str">
        <v>SW</v>
      </c>
      <c r="J2340" s="153" t="n">
        <v>50</v>
      </c>
      <c r="K2340" s="155" t="str">
        <v>NE</v>
      </c>
      <c r="L2340" s="153" t="n">
        <v>16</v>
      </c>
      <c r="M2340" s="153" t="n">
        <f>IF(F2340="Accepted",L2340*1.150779448,"")</f>
        <v>18.412471168</v>
      </c>
      <c r="N2340" s="153" t="n">
        <v>20</v>
      </c>
      <c r="O2340" s="163"/>
      <c r="P2340" s="153" t="n">
        <f>IF(F2340&lt;&gt;"Accepted","",IF(AND(N2340="",O2340=""),"",MAX(N2340,O2340)*1.150779448))</f>
        <v>23.01558896</v>
      </c>
      <c r="Q2340" s="175" t="str">
        <v>KEDW 150355Z AUTO 23016G20KT 10SM CLR 28/09 A2993 RMK AO2 SLP108 T02770085</v>
      </c>
    </row>
    <row r="2341" hidden="0">
      <c r="A2341" s="150" t="str">
        <v>2026-06-15 04:00 UTC</v>
      </c>
      <c r="B2341" s="155" t="str">
        <v>2026-06-15 04:55 UTC</v>
      </c>
      <c r="C2341" s="155" t="str">
        <v>2026-06-14 21:55 PDT</v>
      </c>
      <c r="D2341" s="155" t="str">
        <v>2026-06-14</v>
      </c>
      <c r="E2341" s="155" t="str">
        <v>June</v>
      </c>
      <c r="F2341" s="154" t="str">
        <v>Accepted</v>
      </c>
      <c r="G2341" s="155" t="str">
        <v>230</v>
      </c>
      <c r="H2341" s="153" t="n">
        <v>230</v>
      </c>
      <c r="I2341" s="155" t="str">
        <v>SW</v>
      </c>
      <c r="J2341" s="153" t="n">
        <v>50</v>
      </c>
      <c r="K2341" s="155" t="str">
        <v>NE</v>
      </c>
      <c r="L2341" s="153" t="n">
        <v>11</v>
      </c>
      <c r="M2341" s="153" t="n">
        <f>IF(F2341="Accepted",L2341*1.150779448,"")</f>
        <v>12.658573928</v>
      </c>
      <c r="N2341" s="163"/>
      <c r="O2341" s="163"/>
      <c r="P2341" s="163" t="str">
        <f>IF(F2341&lt;&gt;"Accepted","",IF(AND(N2341="",O2341=""),"",MAX(N2341,O2341)*1.150779448))</f>
      </c>
      <c r="Q2341" s="175" t="str">
        <v>KEDW 150455Z AUTO 23011KT 10SM CLR 26/09 A2994 RMK AO2 SLP111 T02600085</v>
      </c>
    </row>
    <row r="2342" hidden="0">
      <c r="A2342" s="150" t="str">
        <v>2026-06-15 05:00 UTC</v>
      </c>
      <c r="B2342" s="155" t="str">
        <v>2026-06-15 05:55 UTC</v>
      </c>
      <c r="C2342" s="155" t="str">
        <v>2026-06-14 22:55 PDT</v>
      </c>
      <c r="D2342" s="155" t="str">
        <v>2026-06-14</v>
      </c>
      <c r="E2342" s="155" t="str">
        <v>June</v>
      </c>
      <c r="F2342" s="154" t="str">
        <v>Accepted</v>
      </c>
      <c r="G2342" s="155" t="str">
        <v>210</v>
      </c>
      <c r="H2342" s="153" t="n">
        <v>210</v>
      </c>
      <c r="I2342" s="155" t="str">
        <v>SW</v>
      </c>
      <c r="J2342" s="153" t="n">
        <v>30</v>
      </c>
      <c r="K2342" s="155" t="str">
        <v>NE</v>
      </c>
      <c r="L2342" s="153" t="n">
        <v>9</v>
      </c>
      <c r="M2342" s="153" t="n">
        <f>IF(F2342="Accepted",L2342*1.150779448,"")</f>
        <v>10.357015032</v>
      </c>
      <c r="N2342" s="163"/>
      <c r="O2342" s="163"/>
      <c r="P2342" s="163" t="str">
        <f>IF(F2342&lt;&gt;"Accepted","",IF(AND(N2342="",O2342=""),"",MAX(N2342,O2342)*1.150779448))</f>
      </c>
      <c r="Q2342" s="175" t="str">
        <v>KEDW 150555Z AUTO 21009KT 10SM CLR 25/08 A2995 RMK AO2 SLP113 T02490084 10357 20247 52015</v>
      </c>
    </row>
    <row r="2343" hidden="0">
      <c r="A2343" s="150" t="str">
        <v>2026-06-15 06:00 UTC</v>
      </c>
      <c r="B2343" s="155" t="str">
        <v>2026-06-15 06:55 UTC</v>
      </c>
      <c r="C2343" s="155" t="str">
        <v>2026-06-14 23:55 PDT</v>
      </c>
      <c r="D2343" s="155" t="str">
        <v>2026-06-14</v>
      </c>
      <c r="E2343" s="155" t="str">
        <v>June</v>
      </c>
      <c r="F2343" s="154" t="str">
        <v>Accepted</v>
      </c>
      <c r="G2343" s="155" t="str">
        <v>210</v>
      </c>
      <c r="H2343" s="153" t="n">
        <v>210</v>
      </c>
      <c r="I2343" s="155" t="str">
        <v>SW</v>
      </c>
      <c r="J2343" s="153" t="n">
        <v>30</v>
      </c>
      <c r="K2343" s="155" t="str">
        <v>NE</v>
      </c>
      <c r="L2343" s="153" t="n">
        <v>12</v>
      </c>
      <c r="M2343" s="153" t="n">
        <f>IF(F2343="Accepted",L2343*1.150779448,"")</f>
        <v>13.809353376</v>
      </c>
      <c r="N2343" s="163"/>
      <c r="O2343" s="163"/>
      <c r="P2343" s="163" t="str">
        <f>IF(F2343&lt;&gt;"Accepted","",IF(AND(N2343="",O2343=""),"",MAX(N2343,O2343)*1.150779448))</f>
      </c>
      <c r="Q2343" s="175" t="str">
        <v>KEDW 150655Z AUTO 21012KT 10SM CLR 24/08 A2995 RMK AO2 SLP113 T02440079</v>
      </c>
    </row>
    <row r="2344" hidden="0">
      <c r="A2344" s="150" t="str">
        <v>2026-06-15 07:00 UTC</v>
      </c>
      <c r="B2344" s="155" t="str">
        <v>2026-06-15 07:55 UTC</v>
      </c>
      <c r="C2344" s="155" t="str">
        <v>2026-06-15 00:55 PDT</v>
      </c>
      <c r="D2344" s="155" t="str">
        <v>2026-06-15</v>
      </c>
      <c r="E2344" s="155" t="str">
        <v>June</v>
      </c>
      <c r="F2344" s="154" t="str">
        <v>Accepted</v>
      </c>
      <c r="G2344" s="155" t="str">
        <v>220</v>
      </c>
      <c r="H2344" s="153" t="n">
        <v>220</v>
      </c>
      <c r="I2344" s="155" t="str">
        <v>SW</v>
      </c>
      <c r="J2344" s="153" t="n">
        <v>40</v>
      </c>
      <c r="K2344" s="155" t="str">
        <v>NE</v>
      </c>
      <c r="L2344" s="153" t="n">
        <v>12</v>
      </c>
      <c r="M2344" s="153" t="n">
        <f>IF(F2344="Accepted",L2344*1.150779448,"")</f>
        <v>13.809353376</v>
      </c>
      <c r="N2344" s="163"/>
      <c r="O2344" s="163"/>
      <c r="P2344" s="163" t="str">
        <f>IF(F2344&lt;&gt;"Accepted","",IF(AND(N2344="",O2344=""),"",MAX(N2344,O2344)*1.150779448))</f>
      </c>
      <c r="Q2344" s="175" t="str">
        <v>KEDW 150755Z AUTO 22012KT 10SM CLR 24/08 A2995 RMK AO2 SLP112 T02360080 403790217</v>
      </c>
    </row>
    <row r="2345" hidden="0">
      <c r="A2345" s="150" t="str">
        <v>2026-06-15 08:00 UTC</v>
      </c>
      <c r="B2345" s="155" t="str">
        <v>2026-06-15 08:55 UTC</v>
      </c>
      <c r="C2345" s="155" t="str">
        <v>2026-06-15 01:55 PDT</v>
      </c>
      <c r="D2345" s="155" t="str">
        <v>2026-06-15</v>
      </c>
      <c r="E2345" s="155" t="str">
        <v>June</v>
      </c>
      <c r="F2345" s="154" t="str">
        <v>Accepted</v>
      </c>
      <c r="G2345" s="155" t="str">
        <v>220</v>
      </c>
      <c r="H2345" s="153" t="n">
        <v>220</v>
      </c>
      <c r="I2345" s="155" t="str">
        <v>SW</v>
      </c>
      <c r="J2345" s="153" t="n">
        <v>40</v>
      </c>
      <c r="K2345" s="155" t="str">
        <v>NE</v>
      </c>
      <c r="L2345" s="153" t="n">
        <v>12</v>
      </c>
      <c r="M2345" s="153" t="n">
        <f>IF(F2345="Accepted",L2345*1.150779448,"")</f>
        <v>13.809353376</v>
      </c>
      <c r="N2345" s="163"/>
      <c r="O2345" s="163"/>
      <c r="P2345" s="163" t="str">
        <f>IF(F2345&lt;&gt;"Accepted","",IF(AND(N2345="",O2345=""),"",MAX(N2345,O2345)*1.150779448))</f>
      </c>
      <c r="Q2345" s="175" t="str">
        <v>KEDW 150855Z AUTO 22012KT 10SM CLR 23/09 A2995 RMK AO2 SLP113 T02270088 55000</v>
      </c>
    </row>
    <row r="2346" hidden="0">
      <c r="A2346" s="150" t="str">
        <v>2026-06-15 09:00 UTC</v>
      </c>
      <c r="B2346" s="155" t="str">
        <v>2026-06-15 09:55 UTC</v>
      </c>
      <c r="C2346" s="155" t="str">
        <v>2026-06-15 02:55 PDT</v>
      </c>
      <c r="D2346" s="155" t="str">
        <v>2026-06-15</v>
      </c>
      <c r="E2346" s="155" t="str">
        <v>June</v>
      </c>
      <c r="F2346" s="154" t="str">
        <v>Accepted</v>
      </c>
      <c r="G2346" s="155" t="str">
        <v>230</v>
      </c>
      <c r="H2346" s="153" t="n">
        <v>230</v>
      </c>
      <c r="I2346" s="155" t="str">
        <v>SW</v>
      </c>
      <c r="J2346" s="153" t="n">
        <v>50</v>
      </c>
      <c r="K2346" s="155" t="str">
        <v>NE</v>
      </c>
      <c r="L2346" s="153" t="n">
        <v>12</v>
      </c>
      <c r="M2346" s="153" t="n">
        <f>IF(F2346="Accepted",L2346*1.150779448,"")</f>
        <v>13.809353376</v>
      </c>
      <c r="N2346" s="163"/>
      <c r="O2346" s="163"/>
      <c r="P2346" s="163" t="str">
        <f>IF(F2346&lt;&gt;"Accepted","",IF(AND(N2346="",O2346=""),"",MAX(N2346,O2346)*1.150779448))</f>
      </c>
      <c r="Q2346" s="175" t="str">
        <v>KEDW 150955Z AUTO 23012KT 10SM CLR 23/10 A2995 RMK AO2 SLP113 T02270101</v>
      </c>
    </row>
    <row r="2347" hidden="0">
      <c r="A2347" s="150" t="str">
        <v>2026-06-15 10:00 UTC</v>
      </c>
      <c r="B2347" s="155" t="str">
        <v>2026-06-15 10:55 UTC</v>
      </c>
      <c r="C2347" s="155" t="str">
        <v>2026-06-15 03:55 PDT</v>
      </c>
      <c r="D2347" s="155" t="str">
        <v>2026-06-15</v>
      </c>
      <c r="E2347" s="155" t="str">
        <v>June</v>
      </c>
      <c r="F2347" s="154" t="str">
        <v>Accepted</v>
      </c>
      <c r="G2347" s="155" t="str">
        <v>230</v>
      </c>
      <c r="H2347" s="153" t="n">
        <v>230</v>
      </c>
      <c r="I2347" s="155" t="str">
        <v>SW</v>
      </c>
      <c r="J2347" s="153" t="n">
        <v>50</v>
      </c>
      <c r="K2347" s="155" t="str">
        <v>NE</v>
      </c>
      <c r="L2347" s="153" t="n">
        <v>12</v>
      </c>
      <c r="M2347" s="153" t="n">
        <f>IF(F2347="Accepted",L2347*1.150779448,"")</f>
        <v>13.809353376</v>
      </c>
      <c r="N2347" s="163"/>
      <c r="O2347" s="163"/>
      <c r="P2347" s="163" t="str">
        <f>IF(F2347&lt;&gt;"Accepted","",IF(AND(N2347="",O2347=""),"",MAX(N2347,O2347)*1.150779448))</f>
      </c>
      <c r="Q2347" s="175" t="str">
        <v>KEDW 151055Z AUTO 23012KT 10SM CLR 22/10 A2994 RMK AO2 SLP111 T02190104</v>
      </c>
    </row>
    <row r="2348" hidden="0">
      <c r="A2348" s="150" t="str">
        <v>2026-06-15 11:00 UTC</v>
      </c>
      <c r="B2348" s="155" t="str">
        <v>2026-06-15 11:55 UTC</v>
      </c>
      <c r="C2348" s="155" t="str">
        <v>2026-06-15 04:55 PDT</v>
      </c>
      <c r="D2348" s="155" t="str">
        <v>2026-06-15</v>
      </c>
      <c r="E2348" s="155" t="str">
        <v>June</v>
      </c>
      <c r="F2348" s="154" t="str">
        <v>Accepted</v>
      </c>
      <c r="G2348" s="155" t="str">
        <v>220</v>
      </c>
      <c r="H2348" s="153" t="n">
        <v>220</v>
      </c>
      <c r="I2348" s="155" t="str">
        <v>SW</v>
      </c>
      <c r="J2348" s="153" t="n">
        <v>40</v>
      </c>
      <c r="K2348" s="155" t="str">
        <v>NE</v>
      </c>
      <c r="L2348" s="153" t="n">
        <v>11</v>
      </c>
      <c r="M2348" s="153" t="n">
        <f>IF(F2348="Accepted",L2348*1.150779448,"")</f>
        <v>12.658573928</v>
      </c>
      <c r="N2348" s="163"/>
      <c r="O2348" s="163"/>
      <c r="P2348" s="163" t="str">
        <f>IF(F2348&lt;&gt;"Accepted","",IF(AND(N2348="",O2348=""),"",MAX(N2348,O2348)*1.150779448))</f>
      </c>
      <c r="Q2348" s="175" t="str">
        <v>KEDW 151155Z AUTO 22011KT 10SM CLR 21/10 A2995 RMK AO2 SLP116 T02100096 10248 20210 55000</v>
      </c>
    </row>
    <row r="2349" hidden="0">
      <c r="A2349" s="150" t="str">
        <v>2026-06-15 12:00 UTC</v>
      </c>
      <c r="B2349" s="155" t="str">
        <v>2026-06-15 12:55 UTC</v>
      </c>
      <c r="C2349" s="155" t="str">
        <v>2026-06-15 05:55 PDT</v>
      </c>
      <c r="D2349" s="155" t="str">
        <v>2026-06-15</v>
      </c>
      <c r="E2349" s="155" t="str">
        <v>June</v>
      </c>
      <c r="F2349" s="154" t="str">
        <v>Accepted</v>
      </c>
      <c r="G2349" s="155" t="str">
        <v>220</v>
      </c>
      <c r="H2349" s="153" t="n">
        <v>220</v>
      </c>
      <c r="I2349" s="155" t="str">
        <v>SW</v>
      </c>
      <c r="J2349" s="153" t="n">
        <v>40</v>
      </c>
      <c r="K2349" s="155" t="str">
        <v>NE</v>
      </c>
      <c r="L2349" s="153" t="n">
        <v>10</v>
      </c>
      <c r="M2349" s="153" t="n">
        <f>IF(F2349="Accepted",L2349*1.150779448,"")</f>
        <v>11.50779448</v>
      </c>
      <c r="N2349" s="163"/>
      <c r="O2349" s="163"/>
      <c r="P2349" s="163" t="str">
        <f>IF(F2349&lt;&gt;"Accepted","",IF(AND(N2349="",O2349=""),"",MAX(N2349,O2349)*1.150779448))</f>
      </c>
      <c r="Q2349" s="175" t="str">
        <v>KEDW 151255Z 22010KT 60SM CLR 20/10 A2996 RMK AO2A SLP120 T02040102 COR 1259</v>
      </c>
    </row>
    <row r="2350" hidden="0">
      <c r="A2350" s="150" t="str">
        <v>2026-06-15 13:00 UTC</v>
      </c>
      <c r="B2350" s="155" t="str">
        <v>2026-06-15 13:55 UTC</v>
      </c>
      <c r="C2350" s="155" t="str">
        <v>2026-06-15 06:55 PDT</v>
      </c>
      <c r="D2350" s="155" t="str">
        <v>2026-06-15</v>
      </c>
      <c r="E2350" s="155" t="str">
        <v>June</v>
      </c>
      <c r="F2350" s="154" t="str">
        <v>Accepted</v>
      </c>
      <c r="G2350" s="155" t="str">
        <v>230</v>
      </c>
      <c r="H2350" s="153" t="n">
        <v>230</v>
      </c>
      <c r="I2350" s="155" t="str">
        <v>SW</v>
      </c>
      <c r="J2350" s="153" t="n">
        <v>50</v>
      </c>
      <c r="K2350" s="155" t="str">
        <v>NE</v>
      </c>
      <c r="L2350" s="153" t="n">
        <v>8</v>
      </c>
      <c r="M2350" s="153" t="n">
        <f>IF(F2350="Accepted",L2350*1.150779448,"")</f>
        <v>9.206235584</v>
      </c>
      <c r="N2350" s="163"/>
      <c r="O2350" s="163"/>
      <c r="P2350" s="163" t="str">
        <f>IF(F2350&lt;&gt;"Accepted","",IF(AND(N2350="",O2350=""),"",MAX(N2350,O2350)*1.150779448))</f>
      </c>
      <c r="Q2350" s="175" t="str">
        <v>KEDW 151355Z COR 23008KT 70SM CLR 23/10 A2999 RMK AO2A SLP129 T02320103 COR 1359</v>
      </c>
    </row>
    <row r="2351" hidden="0">
      <c r="A2351" s="150" t="str">
        <v>2026-06-15 14:00 UTC</v>
      </c>
      <c r="B2351" s="155" t="str">
        <v>2026-06-15 14:55 UTC</v>
      </c>
      <c r="C2351" s="155" t="str">
        <v>2026-06-15 07:55 PDT</v>
      </c>
      <c r="D2351" s="155" t="str">
        <v>2026-06-15</v>
      </c>
      <c r="E2351" s="155" t="str">
        <v>June</v>
      </c>
      <c r="F2351" s="154" t="str">
        <v>Accepted</v>
      </c>
      <c r="G2351" s="155" t="str">
        <v>230</v>
      </c>
      <c r="H2351" s="153" t="n">
        <v>230</v>
      </c>
      <c r="I2351" s="155" t="str">
        <v>SW</v>
      </c>
      <c r="J2351" s="153" t="n">
        <v>50</v>
      </c>
      <c r="K2351" s="155" t="str">
        <v>NE</v>
      </c>
      <c r="L2351" s="153" t="n">
        <v>14</v>
      </c>
      <c r="M2351" s="153" t="n">
        <f>IF(F2351="Accepted",L2351*1.150779448,"")</f>
        <v>16.110912272</v>
      </c>
      <c r="N2351" s="163"/>
      <c r="O2351" s="163"/>
      <c r="P2351" s="163" t="str">
        <f>IF(F2351&lt;&gt;"Accepted","",IF(AND(N2351="",O2351=""),"",MAX(N2351,O2351)*1.150779448))</f>
      </c>
      <c r="Q2351" s="175" t="str">
        <v>KEDW 151455Z COR 23014KT 50SM CLR 26/09 A2999 RMK AO2 SLP129 T02620086 52012 COR 1525</v>
      </c>
    </row>
    <row r="2352" hidden="0">
      <c r="A2352" s="150" t="str">
        <v>2026-06-15 15:00 UTC</v>
      </c>
      <c r="B2352" s="155" t="str">
        <v>2026-06-15 15:55 UTC</v>
      </c>
      <c r="C2352" s="155" t="str">
        <v>2026-06-15 08:55 PDT</v>
      </c>
      <c r="D2352" s="155" t="str">
        <v>2026-06-15</v>
      </c>
      <c r="E2352" s="155" t="str">
        <v>June</v>
      </c>
      <c r="F2352" s="154" t="str">
        <v>Accepted</v>
      </c>
      <c r="G2352" s="155" t="str">
        <v>230</v>
      </c>
      <c r="H2352" s="153" t="n">
        <v>230</v>
      </c>
      <c r="I2352" s="155" t="str">
        <v>SW</v>
      </c>
      <c r="J2352" s="153" t="n">
        <v>50</v>
      </c>
      <c r="K2352" s="155" t="str">
        <v>NE</v>
      </c>
      <c r="L2352" s="153" t="n">
        <v>12</v>
      </c>
      <c r="M2352" s="153" t="n">
        <f>IF(F2352="Accepted",L2352*1.150779448,"")</f>
        <v>13.809353376</v>
      </c>
      <c r="N2352" s="163"/>
      <c r="O2352" s="163"/>
      <c r="P2352" s="163" t="str">
        <f>IF(F2352&lt;&gt;"Accepted","",IF(AND(N2352="",O2352=""),"",MAX(N2352,O2352)*1.150779448))</f>
      </c>
      <c r="Q2352" s="175" t="str">
        <v>KEDW 151555Z COR 23012KT 50SM CLR 29/07 A2999 RMK AO2A SLP129 T02930072 COR 1601</v>
      </c>
    </row>
    <row r="2353" hidden="0">
      <c r="A2353" s="150" t="str">
        <v>2026-06-15 16:00 UTC</v>
      </c>
      <c r="B2353" s="155" t="str">
        <v>2026-06-15 16:55 UTC</v>
      </c>
      <c r="C2353" s="155" t="str">
        <v>2026-06-15 09:55 PDT</v>
      </c>
      <c r="D2353" s="155" t="str">
        <v>2026-06-15</v>
      </c>
      <c r="E2353" s="155" t="str">
        <v>June</v>
      </c>
      <c r="F2353" s="154" t="str">
        <v>Accepted</v>
      </c>
      <c r="G2353" s="155" t="str">
        <v>210</v>
      </c>
      <c r="H2353" s="153" t="n">
        <v>210</v>
      </c>
      <c r="I2353" s="155" t="str">
        <v>SW</v>
      </c>
      <c r="J2353" s="153" t="n">
        <v>30</v>
      </c>
      <c r="K2353" s="155" t="str">
        <v>NE</v>
      </c>
      <c r="L2353" s="153" t="n">
        <v>9</v>
      </c>
      <c r="M2353" s="153" t="n">
        <f>IF(F2353="Accepted",L2353*1.150779448,"")</f>
        <v>10.357015032</v>
      </c>
      <c r="N2353" s="163"/>
      <c r="O2353" s="163"/>
      <c r="P2353" s="163" t="str">
        <f>IF(F2353&lt;&gt;"Accepted","",IF(AND(N2353="",O2353=""),"",MAX(N2353,O2353)*1.150779448))</f>
      </c>
      <c r="Q2353" s="175" t="str">
        <v>KEDW 151655Z COR 21009KT 70SM FEW080 32/05 A2999 RMK AO2A SLP128 T03180045 $ COR 1657</v>
      </c>
    </row>
    <row r="2354" hidden="0">
      <c r="A2354" s="150" t="str">
        <v>2026-06-15 17:00 UTC</v>
      </c>
      <c r="B2354" s="155" t="str">
        <v>2026-06-15 17:55 UTC</v>
      </c>
      <c r="C2354" s="155" t="str">
        <v>2026-06-15 10:55 PDT</v>
      </c>
      <c r="D2354" s="155" t="str">
        <v>2026-06-15</v>
      </c>
      <c r="E2354" s="155" t="str">
        <v>June</v>
      </c>
      <c r="F2354" s="154" t="str">
        <v>Accepted</v>
      </c>
      <c r="G2354" s="155" t="str">
        <v>240</v>
      </c>
      <c r="H2354" s="153" t="n">
        <v>240</v>
      </c>
      <c r="I2354" s="155" t="str">
        <v>SW</v>
      </c>
      <c r="J2354" s="153" t="n">
        <v>60</v>
      </c>
      <c r="K2354" s="155" t="str">
        <v>NE</v>
      </c>
      <c r="L2354" s="153" t="n">
        <v>9</v>
      </c>
      <c r="M2354" s="153" t="n">
        <f>IF(F2354="Accepted",L2354*1.150779448,"")</f>
        <v>10.357015032</v>
      </c>
      <c r="N2354" s="163"/>
      <c r="O2354" s="163"/>
      <c r="P2354" s="163" t="str">
        <f>IF(F2354&lt;&gt;"Accepted","",IF(AND(N2354="",O2354=""),"",MAX(N2354,O2354)*1.150779448))</f>
      </c>
      <c r="Q2354" s="175" t="str">
        <v>KEDW 151755Z COR 24009KT 70SM CLR 34/02 A2999 RMK AO2A SLP128 T03360024 10338 20201 58001 $ COR 1758</v>
      </c>
    </row>
    <row r="2355" hidden="0">
      <c r="A2355" s="150" t="str">
        <v>2026-06-15 18:00 UTC</v>
      </c>
      <c r="B2355" s="155" t="str">
        <v>2026-06-15 18:55 UTC</v>
      </c>
      <c r="C2355" s="155" t="str">
        <v>2026-06-15 11:55 PDT</v>
      </c>
      <c r="D2355" s="155" t="str">
        <v>2026-06-15</v>
      </c>
      <c r="E2355" s="155" t="str">
        <v>June</v>
      </c>
      <c r="F2355" s="154" t="str">
        <v>Accepted</v>
      </c>
      <c r="G2355" s="155" t="str">
        <v>230</v>
      </c>
      <c r="H2355" s="153" t="n">
        <v>230</v>
      </c>
      <c r="I2355" s="155" t="str">
        <v>SW</v>
      </c>
      <c r="J2355" s="153" t="n">
        <v>50</v>
      </c>
      <c r="K2355" s="155" t="str">
        <v>NE</v>
      </c>
      <c r="L2355" s="153" t="n">
        <v>11</v>
      </c>
      <c r="M2355" s="153" t="n">
        <f>IF(F2355="Accepted",L2355*1.150779448,"")</f>
        <v>12.658573928</v>
      </c>
      <c r="N2355" s="153" t="n">
        <v>15</v>
      </c>
      <c r="O2355" s="163"/>
      <c r="P2355" s="153" t="n">
        <f>IF(F2355&lt;&gt;"Accepted","",IF(AND(N2355="",O2355=""),"",MAX(N2355,O2355)*1.150779448))</f>
        <v>17.261691719999998</v>
      </c>
      <c r="Q2355" s="175" t="str">
        <v>KEDW 151855Z COR 23011G15KT 60SM FEW080 35/00 A2998 RMK AO2A SLP124 T03500001 COR 1858</v>
      </c>
    </row>
    <row r="2356" hidden="0">
      <c r="A2356" s="150" t="str">
        <v>2026-06-15 19:00 UTC</v>
      </c>
      <c r="B2356" s="155" t="str">
        <v>2026-06-15 19:55 UTC</v>
      </c>
      <c r="C2356" s="155" t="str">
        <v>2026-06-15 12:55 PDT</v>
      </c>
      <c r="D2356" s="155" t="str">
        <v>2026-06-15</v>
      </c>
      <c r="E2356" s="155" t="str">
        <v>June</v>
      </c>
      <c r="F2356" s="154" t="str">
        <v>Accepted</v>
      </c>
      <c r="G2356" s="155" t="str">
        <v>220</v>
      </c>
      <c r="H2356" s="153" t="n">
        <v>220</v>
      </c>
      <c r="I2356" s="155" t="str">
        <v>SW</v>
      </c>
      <c r="J2356" s="153" t="n">
        <v>40</v>
      </c>
      <c r="K2356" s="155" t="str">
        <v>NE</v>
      </c>
      <c r="L2356" s="153" t="n">
        <v>13</v>
      </c>
      <c r="M2356" s="153" t="n">
        <f>IF(F2356="Accepted",L2356*1.150779448,"")</f>
        <v>14.960132824</v>
      </c>
      <c r="N2356" s="153" t="n">
        <v>16</v>
      </c>
      <c r="O2356" s="163"/>
      <c r="P2356" s="153" t="n">
        <f>IF(F2356&lt;&gt;"Accepted","",IF(AND(N2356="",O2356=""),"",MAX(N2356,O2356)*1.150779448))</f>
        <v>18.412471168</v>
      </c>
      <c r="Q2356" s="175" t="str">
        <v>KEDW 151955Z COR 22013G16KT 70SM FEW080 37/M04 A2997 RMK AO2A SLP120 T03701045 COR 1957</v>
      </c>
    </row>
    <row r="2357" hidden="0">
      <c r="A2357" s="150" t="str">
        <v>2026-06-15 20:00 UTC</v>
      </c>
      <c r="B2357" s="155" t="str">
        <v>2026-06-15 20:55 UTC</v>
      </c>
      <c r="C2357" s="155" t="str">
        <v>2026-06-15 13:55 PDT</v>
      </c>
      <c r="D2357" s="155" t="str">
        <v>2026-06-15</v>
      </c>
      <c r="E2357" s="155" t="str">
        <v>June</v>
      </c>
      <c r="F2357" s="154" t="str">
        <v>Accepted</v>
      </c>
      <c r="G2357" s="155" t="str">
        <v>230</v>
      </c>
      <c r="H2357" s="153" t="n">
        <v>230</v>
      </c>
      <c r="I2357" s="155" t="str">
        <v>SW</v>
      </c>
      <c r="J2357" s="153" t="n">
        <v>50</v>
      </c>
      <c r="K2357" s="155" t="str">
        <v>NE</v>
      </c>
      <c r="L2357" s="153" t="n">
        <v>4</v>
      </c>
      <c r="M2357" s="153" t="n">
        <f>IF(F2357="Accepted",L2357*1.150779448,"")</f>
        <v>4.603117792</v>
      </c>
      <c r="N2357" s="153" t="n">
        <v>19</v>
      </c>
      <c r="O2357" s="163"/>
      <c r="P2357" s="153" t="n">
        <f>IF(F2357&lt;&gt;"Accepted","",IF(AND(N2357="",O2357=""),"",MAX(N2357,O2357)*1.150779448))</f>
        <v>21.864809512</v>
      </c>
      <c r="Q2357" s="175" t="str">
        <v>KEDW 152055Z COR 23004G19KT 70SM FEW120 38/M11 A2996 RMK AO2 SLP117 T03781112 57010 COR 2101</v>
      </c>
    </row>
    <row r="2358" hidden="0">
      <c r="A2358" s="150" t="str">
        <v>2026-06-15 21:00 UTC</v>
      </c>
      <c r="B2358" s="155" t="str">
        <v>2026-06-15 21:55 UTC</v>
      </c>
      <c r="C2358" s="155" t="str">
        <v>2026-06-15 14:55 PDT</v>
      </c>
      <c r="D2358" s="155" t="str">
        <v>2026-06-15</v>
      </c>
      <c r="E2358" s="155" t="str">
        <v>June</v>
      </c>
      <c r="F2358" s="154" t="str">
        <v>Accepted</v>
      </c>
      <c r="G2358" s="155" t="str">
        <v>250</v>
      </c>
      <c r="H2358" s="153" t="n">
        <v>250</v>
      </c>
      <c r="I2358" s="155" t="str">
        <v>W</v>
      </c>
      <c r="J2358" s="153" t="n">
        <v>70</v>
      </c>
      <c r="K2358" s="155" t="str">
        <v>E</v>
      </c>
      <c r="L2358" s="153" t="n">
        <v>11</v>
      </c>
      <c r="M2358" s="153" t="n">
        <f>IF(F2358="Accepted",L2358*1.150779448,"")</f>
        <v>12.658573928</v>
      </c>
      <c r="N2358" s="153" t="n">
        <v>19</v>
      </c>
      <c r="O2358" s="163"/>
      <c r="P2358" s="153" t="n">
        <f>IF(F2358&lt;&gt;"Accepted","",IF(AND(N2358="",O2358=""),"",MAX(N2358,O2358)*1.150779448))</f>
        <v>21.864809512</v>
      </c>
      <c r="Q2358" s="175" t="str">
        <v>KEDW 152155Z COR 25011G19KT 70SM FEW120 38/M19 A2994 RMK AO2 SLP110 T03801194 COR 2155</v>
      </c>
    </row>
    <row r="2359" hidden="0">
      <c r="A2359" s="150" t="str">
        <v>2026-06-15 22:00 UTC</v>
      </c>
      <c r="B2359" s="155" t="str">
        <v>2026-06-15 22:55 UTC</v>
      </c>
      <c r="C2359" s="155" t="str">
        <v>2026-06-15 15:55 PDT</v>
      </c>
      <c r="D2359" s="155" t="str">
        <v>2026-06-15</v>
      </c>
      <c r="E2359" s="155" t="str">
        <v>June</v>
      </c>
      <c r="F2359" s="154" t="str">
        <v>Accepted</v>
      </c>
      <c r="G2359" s="155" t="str">
        <v>230</v>
      </c>
      <c r="H2359" s="153" t="n">
        <v>230</v>
      </c>
      <c r="I2359" s="155" t="str">
        <v>SW</v>
      </c>
      <c r="J2359" s="153" t="n">
        <v>50</v>
      </c>
      <c r="K2359" s="155" t="str">
        <v>NE</v>
      </c>
      <c r="L2359" s="153" t="n">
        <v>16</v>
      </c>
      <c r="M2359" s="153" t="n">
        <f>IF(F2359="Accepted",L2359*1.150779448,"")</f>
        <v>18.412471168</v>
      </c>
      <c r="N2359" s="153" t="n">
        <v>21</v>
      </c>
      <c r="O2359" s="163"/>
      <c r="P2359" s="153" t="n">
        <f>IF(F2359&lt;&gt;"Accepted","",IF(AND(N2359="",O2359=""),"",MAX(N2359,O2359)*1.150779448))</f>
        <v>24.166368408</v>
      </c>
      <c r="Q2359" s="175" t="str">
        <v>KEDW 152255Z 23016G21KT 50SM FEW100 38/M08 A2993 RMK AO2A SLP107 T03811081</v>
      </c>
    </row>
    <row r="2360" hidden="0">
      <c r="A2360" s="150" t="str">
        <v>2026-06-15 23:00 UTC</v>
      </c>
      <c r="B2360" s="155" t="str">
        <v>2026-06-15 23:55 UTC</v>
      </c>
      <c r="C2360" s="155" t="str">
        <v>2026-06-15 16:55 PDT</v>
      </c>
      <c r="D2360" s="155" t="str">
        <v>2026-06-15</v>
      </c>
      <c r="E2360" s="155" t="str">
        <v>June</v>
      </c>
      <c r="F2360" s="154" t="str">
        <v>Accepted</v>
      </c>
      <c r="G2360" s="155" t="str">
        <v>240</v>
      </c>
      <c r="H2360" s="153" t="n">
        <v>240</v>
      </c>
      <c r="I2360" s="155" t="str">
        <v>SW</v>
      </c>
      <c r="J2360" s="153" t="n">
        <v>60</v>
      </c>
      <c r="K2360" s="155" t="str">
        <v>NE</v>
      </c>
      <c r="L2360" s="153" t="n">
        <v>15</v>
      </c>
      <c r="M2360" s="153" t="n">
        <f>IF(F2360="Accepted",L2360*1.150779448,"")</f>
        <v>17.261691719999998</v>
      </c>
      <c r="N2360" s="153" t="n">
        <v>20</v>
      </c>
      <c r="O2360" s="163"/>
      <c r="P2360" s="153" t="n">
        <f>IF(F2360&lt;&gt;"Accepted","",IF(AND(N2360="",O2360=""),"",MAX(N2360,O2360)*1.150779448))</f>
        <v>23.01558896</v>
      </c>
      <c r="Q2360" s="175" t="str">
        <v>KEDW 152355Z COR 24015G20KT 50SM FEW100 38/M08 A2992 RMK AO2A SLP104 T03751085 10385 20335 57010 COR 2356</v>
      </c>
    </row>
    <row r="2361" hidden="0">
      <c r="A2361" s="150" t="str">
        <v>2026-06-16 00:00 UTC</v>
      </c>
      <c r="B2361" s="155" t="str">
        <v>2026-06-16 00:55 UTC</v>
      </c>
      <c r="C2361" s="155" t="str">
        <v>2026-06-15 17:55 PDT</v>
      </c>
      <c r="D2361" s="155" t="str">
        <v>2026-06-15</v>
      </c>
      <c r="E2361" s="155" t="str">
        <v>June</v>
      </c>
      <c r="F2361" s="154" t="str">
        <v>Accepted</v>
      </c>
      <c r="G2361" s="155" t="str">
        <v>230</v>
      </c>
      <c r="H2361" s="153" t="n">
        <v>230</v>
      </c>
      <c r="I2361" s="155" t="str">
        <v>SW</v>
      </c>
      <c r="J2361" s="153" t="n">
        <v>50</v>
      </c>
      <c r="K2361" s="155" t="str">
        <v>NE</v>
      </c>
      <c r="L2361" s="153" t="n">
        <v>16</v>
      </c>
      <c r="M2361" s="153" t="n">
        <f>IF(F2361="Accepted",L2361*1.150779448,"")</f>
        <v>18.412471168</v>
      </c>
      <c r="N2361" s="163"/>
      <c r="O2361" s="163"/>
      <c r="P2361" s="163" t="str">
        <f>IF(F2361&lt;&gt;"Accepted","",IF(AND(N2361="",O2361=""),"",MAX(N2361,O2361)*1.150779448))</f>
      </c>
      <c r="Q2361" s="175" t="str">
        <v>KEDW 160055Z COR 23016KT 50SM FEW100 37/M07 A2992 RMK AO2 SLP104 T03651069 COR 0102</v>
      </c>
    </row>
    <row r="2362" hidden="0">
      <c r="A2362" s="150" t="str">
        <v>2026-06-16 01:00 UTC</v>
      </c>
      <c r="B2362" s="155" t="str">
        <v>2026-06-16 01:55 UTC</v>
      </c>
      <c r="C2362" s="155" t="str">
        <v>2026-06-15 18:55 PDT</v>
      </c>
      <c r="D2362" s="155" t="str">
        <v>2026-06-15</v>
      </c>
      <c r="E2362" s="155" t="str">
        <v>June</v>
      </c>
      <c r="F2362" s="154" t="str">
        <v>Accepted</v>
      </c>
      <c r="G2362" s="155" t="str">
        <v>230</v>
      </c>
      <c r="H2362" s="153" t="n">
        <v>230</v>
      </c>
      <c r="I2362" s="155" t="str">
        <v>SW</v>
      </c>
      <c r="J2362" s="153" t="n">
        <v>50</v>
      </c>
      <c r="K2362" s="155" t="str">
        <v>NE</v>
      </c>
      <c r="L2362" s="153" t="n">
        <v>15</v>
      </c>
      <c r="M2362" s="153" t="n">
        <f>IF(F2362="Accepted",L2362*1.150779448,"")</f>
        <v>17.261691719999998</v>
      </c>
      <c r="N2362" s="163"/>
      <c r="O2362" s="163"/>
      <c r="P2362" s="163" t="str">
        <f>IF(F2362&lt;&gt;"Accepted","",IF(AND(N2362="",O2362=""),"",MAX(N2362,O2362)*1.150779448))</f>
      </c>
      <c r="Q2362" s="175" t="str">
        <v>KEDW 160155Z COR 23015KT 50SM FEW100 35/M10 A2992 RMK AO2 SLP104 T03491104 COR 0157</v>
      </c>
    </row>
    <row r="2363" hidden="0">
      <c r="A2363" s="150" t="str">
        <v>2026-06-16 02:00 UTC</v>
      </c>
      <c r="B2363" s="155" t="str">
        <v>2026-06-16 02:55 UTC</v>
      </c>
      <c r="C2363" s="155" t="str">
        <v>2026-06-15 19:55 PDT</v>
      </c>
      <c r="D2363" s="155" t="str">
        <v>2026-06-15</v>
      </c>
      <c r="E2363" s="155" t="str">
        <v>June</v>
      </c>
      <c r="F2363" s="154" t="str">
        <v>Accepted</v>
      </c>
      <c r="G2363" s="155" t="str">
        <v>230</v>
      </c>
      <c r="H2363" s="153" t="n">
        <v>230</v>
      </c>
      <c r="I2363" s="155" t="str">
        <v>SW</v>
      </c>
      <c r="J2363" s="153" t="n">
        <v>50</v>
      </c>
      <c r="K2363" s="155" t="str">
        <v>NE</v>
      </c>
      <c r="L2363" s="153" t="n">
        <v>15</v>
      </c>
      <c r="M2363" s="153" t="n">
        <f>IF(F2363="Accepted",L2363*1.150779448,"")</f>
        <v>17.261691719999998</v>
      </c>
      <c r="N2363" s="163"/>
      <c r="O2363" s="163"/>
      <c r="P2363" s="163" t="str">
        <f>IF(F2363&lt;&gt;"Accepted","",IF(AND(N2363="",O2363=""),"",MAX(N2363,O2363)*1.150779448))</f>
      </c>
      <c r="Q2363" s="175" t="str">
        <v>KEDW 160255Z COR 23015KT 50SM FEW100 32/M06 A2993 RMK AO2 SLP108 T03231062 53003 COR 0304</v>
      </c>
    </row>
    <row r="2364" hidden="0">
      <c r="A2364" s="150" t="str">
        <v>2026-06-16 03:00 UTC</v>
      </c>
      <c r="B2364" s="155" t="str">
        <v>2026-06-16 03:55 UTC</v>
      </c>
      <c r="C2364" s="155" t="str">
        <v>2026-06-15 20:55 PDT</v>
      </c>
      <c r="D2364" s="155" t="str">
        <v>2026-06-15</v>
      </c>
      <c r="E2364" s="155" t="str">
        <v>June</v>
      </c>
      <c r="F2364" s="154" t="str">
        <v>Accepted</v>
      </c>
      <c r="G2364" s="155" t="str">
        <v>240</v>
      </c>
      <c r="H2364" s="153" t="n">
        <v>240</v>
      </c>
      <c r="I2364" s="155" t="str">
        <v>SW</v>
      </c>
      <c r="J2364" s="153" t="n">
        <v>60</v>
      </c>
      <c r="K2364" s="155" t="str">
        <v>NE</v>
      </c>
      <c r="L2364" s="153" t="n">
        <v>14</v>
      </c>
      <c r="M2364" s="153" t="n">
        <f>IF(F2364="Accepted",L2364*1.150779448,"")</f>
        <v>16.110912272</v>
      </c>
      <c r="N2364" s="163"/>
      <c r="O2364" s="163"/>
      <c r="P2364" s="163" t="str">
        <f>IF(F2364&lt;&gt;"Accepted","",IF(AND(N2364="",O2364=""),"",MAX(N2364,O2364)*1.150779448))</f>
      </c>
      <c r="Q2364" s="175" t="str">
        <v>KEDW 160355Z COR 24014KT 40SM CLR 30/M01 A2995 RMK AO2A SLP113 T02951008 COR 0355</v>
      </c>
    </row>
    <row r="2365" hidden="0">
      <c r="A2365" s="150" t="str">
        <v>2026-06-16 04:00 UTC</v>
      </c>
      <c r="B2365" s="155" t="str">
        <v>2026-06-16 04:55 UTC</v>
      </c>
      <c r="C2365" s="155" t="str">
        <v>2026-06-15 21:55 PDT</v>
      </c>
      <c r="D2365" s="155" t="str">
        <v>2026-06-15</v>
      </c>
      <c r="E2365" s="155" t="str">
        <v>June</v>
      </c>
      <c r="F2365" s="154" t="str">
        <v>Accepted</v>
      </c>
      <c r="G2365" s="155" t="str">
        <v>240</v>
      </c>
      <c r="H2365" s="153" t="n">
        <v>240</v>
      </c>
      <c r="I2365" s="155" t="str">
        <v>SW</v>
      </c>
      <c r="J2365" s="153" t="n">
        <v>60</v>
      </c>
      <c r="K2365" s="155" t="str">
        <v>NE</v>
      </c>
      <c r="L2365" s="153" t="n">
        <v>12</v>
      </c>
      <c r="M2365" s="153" t="n">
        <f>IF(F2365="Accepted",L2365*1.150779448,"")</f>
        <v>13.809353376</v>
      </c>
      <c r="N2365" s="163"/>
      <c r="O2365" s="163"/>
      <c r="P2365" s="163" t="str">
        <f>IF(F2365&lt;&gt;"Accepted","",IF(AND(N2365="",O2365=""),"",MAX(N2365,O2365)*1.150779448))</f>
      </c>
      <c r="Q2365" s="175" t="str">
        <v>KEDW 160455Z AUTO 24012KT 10SM CLR 28/M02 A2996 RMK AO2 SLP117 T02811019 $</v>
      </c>
    </row>
    <row r="2366" hidden="0">
      <c r="A2366" s="150" t="str">
        <v>2026-06-16 05:00 UTC</v>
      </c>
      <c r="B2366" s="155" t="str">
        <v>2026-06-16 05:55 UTC</v>
      </c>
      <c r="C2366" s="155" t="str">
        <v>2026-06-15 22:55 PDT</v>
      </c>
      <c r="D2366" s="155" t="str">
        <v>2026-06-15</v>
      </c>
      <c r="E2366" s="155" t="str">
        <v>June</v>
      </c>
      <c r="F2366" s="154" t="str">
        <v>Accepted</v>
      </c>
      <c r="G2366" s="155" t="str">
        <v>190</v>
      </c>
      <c r="H2366" s="153" t="n">
        <v>190</v>
      </c>
      <c r="I2366" s="155" t="str">
        <v>S</v>
      </c>
      <c r="J2366" s="153" t="n">
        <v>10</v>
      </c>
      <c r="K2366" s="155" t="str">
        <v>N</v>
      </c>
      <c r="L2366" s="153" t="n">
        <v>8</v>
      </c>
      <c r="M2366" s="153" t="n">
        <f>IF(F2366="Accepted",L2366*1.150779448,"")</f>
        <v>9.206235584</v>
      </c>
      <c r="N2366" s="163"/>
      <c r="O2366" s="163"/>
      <c r="P2366" s="163" t="str">
        <f>IF(F2366&lt;&gt;"Accepted","",IF(AND(N2366="",O2366=""),"",MAX(N2366,O2366)*1.150779448))</f>
      </c>
      <c r="Q2366" s="175" t="str">
        <v>KEDW 160555Z COR 19008KT 40SM CLR 26/M01 A2997 RMK AO2A SLP120 T02611009 10374 20261 52013 COR 0556</v>
      </c>
    </row>
    <row r="2367" hidden="0">
      <c r="A2367" s="150" t="str">
        <v>2026-06-16 06:00 UTC</v>
      </c>
      <c r="B2367" s="155" t="str">
        <v>2026-06-16 06:55 UTC</v>
      </c>
      <c r="C2367" s="155" t="str">
        <v>2026-06-15 23:55 PDT</v>
      </c>
      <c r="D2367" s="155" t="str">
        <v>2026-06-15</v>
      </c>
      <c r="E2367" s="155" t="str">
        <v>June</v>
      </c>
      <c r="F2367" s="154" t="str">
        <v>Accepted</v>
      </c>
      <c r="G2367" s="155" t="str">
        <v>220</v>
      </c>
      <c r="H2367" s="153" t="n">
        <v>220</v>
      </c>
      <c r="I2367" s="155" t="str">
        <v>SW</v>
      </c>
      <c r="J2367" s="153" t="n">
        <v>40</v>
      </c>
      <c r="K2367" s="155" t="str">
        <v>NE</v>
      </c>
      <c r="L2367" s="153" t="n">
        <v>10</v>
      </c>
      <c r="M2367" s="153" t="n">
        <f>IF(F2367="Accepted",L2367*1.150779448,"")</f>
        <v>11.50779448</v>
      </c>
      <c r="N2367" s="163"/>
      <c r="O2367" s="163"/>
      <c r="P2367" s="163" t="str">
        <f>IF(F2367&lt;&gt;"Accepted","",IF(AND(N2367="",O2367=""),"",MAX(N2367,O2367)*1.150779448))</f>
      </c>
      <c r="Q2367" s="175" t="str">
        <v>KEDW 160655Z AUTO 22010KT 10SM CLR 25/01 A2997 RMK AO2 SLP120 T02510012 $</v>
      </c>
    </row>
    <row r="2368" hidden="0">
      <c r="A2368" s="150" t="str">
        <v>2026-06-16 07:00 UTC</v>
      </c>
      <c r="B2368" s="155" t="str">
        <v>2026-06-16 07:55 UTC</v>
      </c>
      <c r="C2368" s="155" t="str">
        <v>2026-06-16 00:55 PDT</v>
      </c>
      <c r="D2368" s="155" t="str">
        <v>2026-06-16</v>
      </c>
      <c r="E2368" s="155" t="str">
        <v>June</v>
      </c>
      <c r="F2368" s="154" t="str">
        <v>Accepted</v>
      </c>
      <c r="G2368" s="155" t="str">
        <v>230</v>
      </c>
      <c r="H2368" s="153" t="n">
        <v>230</v>
      </c>
      <c r="I2368" s="155" t="str">
        <v>SW</v>
      </c>
      <c r="J2368" s="153" t="n">
        <v>50</v>
      </c>
      <c r="K2368" s="155" t="str">
        <v>NE</v>
      </c>
      <c r="L2368" s="153" t="n">
        <v>8</v>
      </c>
      <c r="M2368" s="153" t="n">
        <f>IF(F2368="Accepted",L2368*1.150779448,"")</f>
        <v>9.206235584</v>
      </c>
      <c r="N2368" s="163"/>
      <c r="O2368" s="163"/>
      <c r="P2368" s="163" t="str">
        <f>IF(F2368&lt;&gt;"Accepted","",IF(AND(N2368="",O2368=""),"",MAX(N2368,O2368)*1.150779448))</f>
      </c>
      <c r="Q2368" s="175" t="str">
        <v>KEDW 160755Z COR 23008KT 40SM CLR 23/02 A2995 RMK AO2A SLP113 T02270022 403850201 COR 0812</v>
      </c>
    </row>
    <row r="2369" hidden="0">
      <c r="A2369" s="150" t="str">
        <v>2026-06-16 08:00 UTC</v>
      </c>
      <c r="B2369" s="155" t="str">
        <v>2026-06-16 08:55 UTC</v>
      </c>
      <c r="C2369" s="155" t="str">
        <v>2026-06-16 01:55 PDT</v>
      </c>
      <c r="D2369" s="155" t="str">
        <v>2026-06-16</v>
      </c>
      <c r="E2369" s="155" t="str">
        <v>June</v>
      </c>
      <c r="F2369" s="154" t="str">
        <v>Accepted</v>
      </c>
      <c r="G2369" s="155" t="str">
        <v>200</v>
      </c>
      <c r="H2369" s="153" t="n">
        <v>200</v>
      </c>
      <c r="I2369" s="155" t="str">
        <v>S</v>
      </c>
      <c r="J2369" s="153" t="n">
        <v>20</v>
      </c>
      <c r="K2369" s="155" t="str">
        <v>N</v>
      </c>
      <c r="L2369" s="153" t="n">
        <v>9</v>
      </c>
      <c r="M2369" s="153" t="n">
        <f>IF(F2369="Accepted",L2369*1.150779448,"")</f>
        <v>10.357015032</v>
      </c>
      <c r="N2369" s="163"/>
      <c r="O2369" s="163"/>
      <c r="P2369" s="163" t="str">
        <f>IF(F2369&lt;&gt;"Accepted","",IF(AND(N2369="",O2369=""),"",MAX(N2369,O2369)*1.150779448))</f>
      </c>
      <c r="Q2369" s="175" t="str">
        <v>KEDW 160855Z COR 20009KT 40SM CLR 23/04 A2995 RMK AO2 SLP113 T02270037 56007 COR 0856</v>
      </c>
    </row>
    <row r="2370" hidden="0">
      <c r="A2370" s="150" t="str">
        <v>2026-06-16 09:00 UTC</v>
      </c>
      <c r="B2370" s="155" t="str">
        <v>2026-06-16 09:55 UTC</v>
      </c>
      <c r="C2370" s="155" t="str">
        <v>2026-06-16 02:55 PDT</v>
      </c>
      <c r="D2370" s="155" t="str">
        <v>2026-06-16</v>
      </c>
      <c r="E2370" s="155" t="str">
        <v>June</v>
      </c>
      <c r="F2370" s="154" t="str">
        <v>Accepted</v>
      </c>
      <c r="G2370" s="155" t="str">
        <v>200</v>
      </c>
      <c r="H2370" s="153" t="n">
        <v>200</v>
      </c>
      <c r="I2370" s="155" t="str">
        <v>S</v>
      </c>
      <c r="J2370" s="153" t="n">
        <v>20</v>
      </c>
      <c r="K2370" s="155" t="str">
        <v>N</v>
      </c>
      <c r="L2370" s="153" t="n">
        <v>10</v>
      </c>
      <c r="M2370" s="153" t="n">
        <f>IF(F2370="Accepted",L2370*1.150779448,"")</f>
        <v>11.50779448</v>
      </c>
      <c r="N2370" s="163"/>
      <c r="O2370" s="163"/>
      <c r="P2370" s="163" t="str">
        <f>IF(F2370&lt;&gt;"Accepted","",IF(AND(N2370="",O2370=""),"",MAX(N2370,O2370)*1.150779448))</f>
      </c>
      <c r="Q2370" s="175" t="str">
        <v>KEDW 160955Z COR 20010KT 40SM CLR 24/02 A2995 RMK AO2A SLP112 T02380020 COR 0957</v>
      </c>
    </row>
    <row r="2371" hidden="0">
      <c r="A2371" s="150" t="str">
        <v>2026-06-16 10:00 UTC</v>
      </c>
      <c r="B2371" s="155" t="str">
        <v>2026-06-16 10:55 UTC</v>
      </c>
      <c r="C2371" s="155" t="str">
        <v>2026-06-16 03:55 PDT</v>
      </c>
      <c r="D2371" s="155" t="str">
        <v>2026-06-16</v>
      </c>
      <c r="E2371" s="155" t="str">
        <v>June</v>
      </c>
      <c r="F2371" s="154" t="str">
        <v>Accepted</v>
      </c>
      <c r="G2371" s="155" t="str">
        <v>200</v>
      </c>
      <c r="H2371" s="153" t="n">
        <v>200</v>
      </c>
      <c r="I2371" s="155" t="str">
        <v>S</v>
      </c>
      <c r="J2371" s="153" t="n">
        <v>20</v>
      </c>
      <c r="K2371" s="155" t="str">
        <v>N</v>
      </c>
      <c r="L2371" s="153" t="n">
        <v>9</v>
      </c>
      <c r="M2371" s="153" t="n">
        <f>IF(F2371="Accepted",L2371*1.150779448,"")</f>
        <v>10.357015032</v>
      </c>
      <c r="N2371" s="163"/>
      <c r="O2371" s="163"/>
      <c r="P2371" s="163" t="str">
        <f>IF(F2371&lt;&gt;"Accepted","",IF(AND(N2371="",O2371=""),"",MAX(N2371,O2371)*1.150779448))</f>
      </c>
      <c r="Q2371" s="175" t="str">
        <v>KEDW 161055Z COR 20009KT 40SM CLR 23/01 A2994 RMK AO2A SLP109 T02340011 COR 1056</v>
      </c>
    </row>
    <row r="2372" hidden="0">
      <c r="A2372" s="150" t="str">
        <v>2026-06-16 11:00 UTC</v>
      </c>
      <c r="B2372" s="155" t="str">
        <v>2026-06-16 11:55 UTC</v>
      </c>
      <c r="C2372" s="155" t="str">
        <v>2026-06-16 04:55 PDT</v>
      </c>
      <c r="D2372" s="155" t="str">
        <v>2026-06-16</v>
      </c>
      <c r="E2372" s="155" t="str">
        <v>June</v>
      </c>
      <c r="F2372" s="154" t="str">
        <v>Accepted</v>
      </c>
      <c r="G2372" s="155" t="str">
        <v>210</v>
      </c>
      <c r="H2372" s="153" t="n">
        <v>210</v>
      </c>
      <c r="I2372" s="155" t="str">
        <v>SW</v>
      </c>
      <c r="J2372" s="153" t="n">
        <v>30</v>
      </c>
      <c r="K2372" s="155" t="str">
        <v>NE</v>
      </c>
      <c r="L2372" s="153" t="n">
        <v>6</v>
      </c>
      <c r="M2372" s="153" t="n">
        <f>IF(F2372="Accepted",L2372*1.150779448,"")</f>
        <v>6.904676688</v>
      </c>
      <c r="N2372" s="163"/>
      <c r="O2372" s="163"/>
      <c r="P2372" s="163" t="str">
        <f>IF(F2372&lt;&gt;"Accepted","",IF(AND(N2372="",O2372=""),"",MAX(N2372,O2372)*1.150779448))</f>
      </c>
      <c r="Q2372" s="175" t="str">
        <v>KEDW 161155Z AUTO 21006KT 10SM CLR 21/03 A2994 RMK AO2 SLP111 T02130030 10260 20213 55003 $</v>
      </c>
    </row>
    <row r="2373" hidden="0">
      <c r="A2373" s="150" t="str">
        <v>2026-06-16 12:00 UTC</v>
      </c>
      <c r="B2373" s="155" t="str">
        <v>2026-06-16 12:55 UTC</v>
      </c>
      <c r="C2373" s="155" t="str">
        <v>2026-06-16 05:55 PDT</v>
      </c>
      <c r="D2373" s="155" t="str">
        <v>2026-06-16</v>
      </c>
      <c r="E2373" s="155" t="str">
        <v>June</v>
      </c>
      <c r="F2373" s="154" t="str">
        <v>Accepted</v>
      </c>
      <c r="G2373" s="155" t="str">
        <v>210</v>
      </c>
      <c r="H2373" s="153" t="n">
        <v>210</v>
      </c>
      <c r="I2373" s="155" t="str">
        <v>SW</v>
      </c>
      <c r="J2373" s="153" t="n">
        <v>30</v>
      </c>
      <c r="K2373" s="155" t="str">
        <v>NE</v>
      </c>
      <c r="L2373" s="153" t="n">
        <v>7</v>
      </c>
      <c r="M2373" s="153" t="n">
        <f>IF(F2373="Accepted",L2373*1.150779448,"")</f>
        <v>8.055456136</v>
      </c>
      <c r="N2373" s="163"/>
      <c r="O2373" s="163"/>
      <c r="P2373" s="163" t="str">
        <f>IF(F2373&lt;&gt;"Accepted","",IF(AND(N2373="",O2373=""),"",MAX(N2373,O2373)*1.150779448))</f>
      </c>
      <c r="Q2373" s="175" t="str">
        <v>KEDW 161255Z COR AUTO 21007KT 60SM CLR 21/04 A2995 RMK AO2 SLP115 T02080039 $ COR 1258</v>
      </c>
    </row>
    <row r="2374" hidden="0">
      <c r="A2374" s="150" t="str">
        <v>2026-06-16 13:00 UTC</v>
      </c>
      <c r="B2374" s="155" t="str">
        <v>2026-06-16 13:55 UTC</v>
      </c>
      <c r="C2374" s="155" t="str">
        <v>2026-06-16 06:55 PDT</v>
      </c>
      <c r="D2374" s="155" t="str">
        <v>2026-06-16</v>
      </c>
      <c r="E2374" s="155" t="str">
        <v>June</v>
      </c>
      <c r="F2374" s="154" t="str">
        <v>Accepted</v>
      </c>
      <c r="G2374" s="155" t="str">
        <v>240</v>
      </c>
      <c r="H2374" s="153" t="n">
        <v>240</v>
      </c>
      <c r="I2374" s="155" t="str">
        <v>SW</v>
      </c>
      <c r="J2374" s="153" t="n">
        <v>60</v>
      </c>
      <c r="K2374" s="155" t="str">
        <v>NE</v>
      </c>
      <c r="L2374" s="153" t="n">
        <v>5</v>
      </c>
      <c r="M2374" s="153" t="n">
        <f>IF(F2374="Accepted",L2374*1.150779448,"")</f>
        <v>5.75389724</v>
      </c>
      <c r="N2374" s="163"/>
      <c r="O2374" s="163"/>
      <c r="P2374" s="163" t="str">
        <f>IF(F2374&lt;&gt;"Accepted","",IF(AND(N2374="",O2374=""),"",MAX(N2374,O2374)*1.150779448))</f>
      </c>
      <c r="Q2374" s="175" t="str">
        <v>KEDW 161355Z COR AUTO 24005KT 70SM CLR 23/05 A2995 RMK AO2 SLP115 T02250045 $ COR 1359</v>
      </c>
    </row>
    <row r="2375" hidden="0">
      <c r="A2375" s="150" t="str">
        <v>2026-06-16 14:00 UTC</v>
      </c>
      <c r="B2375" s="155" t="str">
        <v>2026-06-16 14:55 UTC</v>
      </c>
      <c r="C2375" s="155" t="str">
        <v>2026-06-16 07:55 PDT</v>
      </c>
      <c r="D2375" s="155" t="str">
        <v>2026-06-16</v>
      </c>
      <c r="E2375" s="155" t="str">
        <v>June</v>
      </c>
      <c r="F2375" s="154" t="str">
        <v>Accepted</v>
      </c>
      <c r="G2375" s="155" t="str">
        <v>230</v>
      </c>
      <c r="H2375" s="153" t="n">
        <v>230</v>
      </c>
      <c r="I2375" s="155" t="str">
        <v>SW</v>
      </c>
      <c r="J2375" s="153" t="n">
        <v>50</v>
      </c>
      <c r="K2375" s="155" t="str">
        <v>NE</v>
      </c>
      <c r="L2375" s="153" t="n">
        <v>6</v>
      </c>
      <c r="M2375" s="153" t="n">
        <f>IF(F2375="Accepted",L2375*1.150779448,"")</f>
        <v>6.904676688</v>
      </c>
      <c r="N2375" s="163"/>
      <c r="O2375" s="163"/>
      <c r="P2375" s="163" t="str">
        <f>IF(F2375&lt;&gt;"Accepted","",IF(AND(N2375="",O2375=""),"",MAX(N2375,O2375)*1.150779448))</f>
      </c>
      <c r="Q2375" s="175" t="str">
        <v>KEDW 161455Z COR AUTO 23006KT 70SM CLR 27/05 A2996 RMK AO2 SLP117 T02700047 52006 $ COR 1456</v>
      </c>
    </row>
    <row r="2376" hidden="0">
      <c r="A2376" s="150" t="str">
        <v>2026-06-16 15:00 UTC</v>
      </c>
      <c r="B2376" s="155" t="str">
        <v>2026-06-16 15:55 UTC</v>
      </c>
      <c r="C2376" s="155" t="str">
        <v>2026-06-16 08:55 PDT</v>
      </c>
      <c r="D2376" s="155" t="str">
        <v>2026-06-16</v>
      </c>
      <c r="E2376" s="155" t="str">
        <v>June</v>
      </c>
      <c r="F2376" s="154" t="str">
        <v>Accepted</v>
      </c>
      <c r="G2376" s="155" t="str">
        <v>240</v>
      </c>
      <c r="H2376" s="153" t="n">
        <v>240</v>
      </c>
      <c r="I2376" s="155" t="str">
        <v>SW</v>
      </c>
      <c r="J2376" s="153" t="n">
        <v>60</v>
      </c>
      <c r="K2376" s="155" t="str">
        <v>NE</v>
      </c>
      <c r="L2376" s="153" t="n">
        <v>8</v>
      </c>
      <c r="M2376" s="153" t="n">
        <f>IF(F2376="Accepted",L2376*1.150779448,"")</f>
        <v>9.206235584</v>
      </c>
      <c r="N2376" s="163"/>
      <c r="O2376" s="163"/>
      <c r="P2376" s="163" t="str">
        <f>IF(F2376&lt;&gt;"Accepted","",IF(AND(N2376="",O2376=""),"",MAX(N2376,O2376)*1.150779448))</f>
      </c>
      <c r="Q2376" s="175" t="str">
        <v>KEDW 161555Z COR AUTO 24008KT 70SM CLR 30/07 A2997 RMK AO2A SLP120 T03030068 COR 1555</v>
      </c>
    </row>
    <row r="2377" hidden="0">
      <c r="A2377" s="150" t="str">
        <v>2026-06-16 16:00 UTC</v>
      </c>
      <c r="B2377" s="155" t="str">
        <v>2026-06-16 16:55 UTC</v>
      </c>
      <c r="C2377" s="155" t="str">
        <v>2026-06-16 09:55 PDT</v>
      </c>
      <c r="D2377" s="155" t="str">
        <v>2026-06-16</v>
      </c>
      <c r="E2377" s="155" t="str">
        <v>June</v>
      </c>
      <c r="F2377" s="154" t="str">
        <v>Accepted</v>
      </c>
      <c r="G2377" s="155" t="str">
        <v>000</v>
      </c>
      <c r="H2377" s="153" t="n">
        <v>0</v>
      </c>
      <c r="I2377" s="155" t="str">
        <v>Calm</v>
      </c>
      <c r="J2377" s="153" t="n">
        <v>180</v>
      </c>
      <c r="K2377" s="155" t="str">
        <v>Calm</v>
      </c>
      <c r="L2377" s="153" t="n">
        <v>0</v>
      </c>
      <c r="M2377" s="153" t="n">
        <f>IF(F2377="Accepted",L2377*1.150779448,"")</f>
        <v>0</v>
      </c>
      <c r="N2377" s="163"/>
      <c r="O2377" s="163"/>
      <c r="P2377" s="163" t="str">
        <f>IF(F2377&lt;&gt;"Accepted","",IF(AND(N2377="",O2377=""),"",MAX(N2377,O2377)*1.150779448))</f>
      </c>
      <c r="Q2377" s="175" t="str">
        <v>KEDW 161655Z AUTO 00000KT 10SM CLR 33/06 A2996 RMK AO2 SLP116 T03290062 $</v>
      </c>
    </row>
    <row r="2378" hidden="0">
      <c r="A2378" s="150" t="str">
        <v>2026-06-16 17:00 UTC</v>
      </c>
      <c r="B2378" s="155" t="str">
        <v>2026-06-16 17:55 UTC</v>
      </c>
      <c r="C2378" s="155" t="str">
        <v>2026-06-16 10:55 PDT</v>
      </c>
      <c r="D2378" s="155" t="str">
        <v>2026-06-16</v>
      </c>
      <c r="E2378" s="155" t="str">
        <v>June</v>
      </c>
      <c r="F2378" s="154" t="str">
        <v>Accepted</v>
      </c>
      <c r="G2378" s="155" t="str">
        <v>220</v>
      </c>
      <c r="H2378" s="153" t="n">
        <v>220</v>
      </c>
      <c r="I2378" s="155" t="str">
        <v>SW</v>
      </c>
      <c r="J2378" s="153" t="n">
        <v>40</v>
      </c>
      <c r="K2378" s="155" t="str">
        <v>NE</v>
      </c>
      <c r="L2378" s="153" t="n">
        <v>4</v>
      </c>
      <c r="M2378" s="153" t="n">
        <f>IF(F2378="Accepted",L2378*1.150779448,"")</f>
        <v>4.603117792</v>
      </c>
      <c r="N2378" s="163"/>
      <c r="O2378" s="163"/>
      <c r="P2378" s="163" t="str">
        <f>IF(F2378&lt;&gt;"Accepted","",IF(AND(N2378="",O2378=""),"",MAX(N2378,O2378)*1.150779448))</f>
      </c>
      <c r="Q2378" s="175" t="str">
        <v>KEDW 161755Z COR 22004KT 70SM CLR 35/04 A2994 RMK AO2A SLP109 T03450041 10349 20202 58006 COR 1758</v>
      </c>
    </row>
    <row r="2379" hidden="0">
      <c r="A2379" s="150" t="str">
        <v>2026-06-16 18:00 UTC</v>
      </c>
      <c r="B2379" s="155" t="str">
        <v>2026-06-16 18:55 UTC</v>
      </c>
      <c r="C2379" s="155" t="str">
        <v>2026-06-16 11:55 PDT</v>
      </c>
      <c r="D2379" s="155" t="str">
        <v>2026-06-16</v>
      </c>
      <c r="E2379" s="155" t="str">
        <v>June</v>
      </c>
      <c r="F2379" s="154" t="str">
        <v>Accepted</v>
      </c>
      <c r="G2379" s="155" t="str">
        <v>180</v>
      </c>
      <c r="H2379" s="153" t="n">
        <v>180</v>
      </c>
      <c r="I2379" s="155" t="str">
        <v>S</v>
      </c>
      <c r="J2379" s="153" t="n">
        <v>0</v>
      </c>
      <c r="K2379" s="155" t="str">
        <v>N</v>
      </c>
      <c r="L2379" s="153" t="n">
        <v>5</v>
      </c>
      <c r="M2379" s="153" t="n">
        <f>IF(F2379="Accepted",L2379*1.150779448,"")</f>
        <v>5.75389724</v>
      </c>
      <c r="N2379" s="163"/>
      <c r="O2379" s="163"/>
      <c r="P2379" s="163" t="str">
        <f>IF(F2379&lt;&gt;"Accepted","",IF(AND(N2379="",O2379=""),"",MAX(N2379,O2379)*1.150779448))</f>
      </c>
      <c r="Q2379" s="175" t="str">
        <v>KEDW 161855Z COR 18005KT 70SM FEW110 37/03 A2993 RMK AO2A SLP106 T03670026 COR 1904</v>
      </c>
    </row>
    <row r="2380" hidden="0">
      <c r="A2380" s="150" t="str">
        <v>2026-06-16 19:00 UTC</v>
      </c>
      <c r="B2380" s="155" t="str">
        <v>2026-06-16 19:55 UTC</v>
      </c>
      <c r="C2380" s="155" t="str">
        <v>2026-06-16 12:55 PDT</v>
      </c>
      <c r="D2380" s="155" t="str">
        <v>2026-06-16</v>
      </c>
      <c r="E2380" s="155" t="str">
        <v>June</v>
      </c>
      <c r="F2380" s="154" t="str">
        <v>Accepted</v>
      </c>
      <c r="G2380" s="155" t="str">
        <v>060</v>
      </c>
      <c r="H2380" s="153" t="n">
        <v>60</v>
      </c>
      <c r="I2380" s="155" t="str">
        <v>NE</v>
      </c>
      <c r="J2380" s="153" t="n">
        <v>240</v>
      </c>
      <c r="K2380" s="155" t="str">
        <v>SW</v>
      </c>
      <c r="L2380" s="153" t="n">
        <v>6</v>
      </c>
      <c r="M2380" s="153" t="n">
        <f>IF(F2380="Accepted",L2380*1.150779448,"")</f>
        <v>6.904676688</v>
      </c>
      <c r="N2380" s="163"/>
      <c r="O2380" s="163"/>
      <c r="P2380" s="163" t="str">
        <f>IF(F2380&lt;&gt;"Accepted","",IF(AND(N2380="",O2380=""),"",MAX(N2380,O2380)*1.150779448))</f>
      </c>
      <c r="Q2380" s="175" t="str">
        <v>KEDW 161955Z COR 06006KT 70SM FEW350 37/02 A2991 RMK AO2A SLP100 T03730019 COR 1958</v>
      </c>
    </row>
    <row r="2381" hidden="0">
      <c r="A2381" s="150" t="str">
        <v>2026-06-16 20:00 UTC</v>
      </c>
      <c r="B2381" s="155" t="str">
        <v>2026-06-16 20:55 UTC</v>
      </c>
      <c r="C2381" s="155" t="str">
        <v>2026-06-16 13:55 PDT</v>
      </c>
      <c r="D2381" s="155" t="str">
        <v>2026-06-16</v>
      </c>
      <c r="E2381" s="155" t="str">
        <v>June</v>
      </c>
      <c r="F2381" s="154" t="str">
        <v>Accepted</v>
      </c>
      <c r="G2381" s="155" t="str">
        <v>160</v>
      </c>
      <c r="H2381" s="153" t="n">
        <v>160</v>
      </c>
      <c r="I2381" s="155" t="str">
        <v>S</v>
      </c>
      <c r="J2381" s="153" t="n">
        <v>340</v>
      </c>
      <c r="K2381" s="155" t="str">
        <v>N</v>
      </c>
      <c r="L2381" s="153" t="n">
        <v>4</v>
      </c>
      <c r="M2381" s="153" t="n">
        <f>IF(F2381="Accepted",L2381*1.150779448,"")</f>
        <v>4.603117792</v>
      </c>
      <c r="N2381" s="153" t="n">
        <v>15</v>
      </c>
      <c r="O2381" s="163"/>
      <c r="P2381" s="153" t="n">
        <f>IF(F2381&lt;&gt;"Accepted","",IF(AND(N2381="",O2381=""),"",MAX(N2381,O2381)*1.150779448))</f>
        <v>17.261691719999998</v>
      </c>
      <c r="Q2381" s="175" t="str">
        <v>KEDW 162055Z COR 16004G15KT 70SM FEW110 38/01 A2989 RMK AO2 SLP093 T03830013 57017 COR 2109</v>
      </c>
    </row>
    <row r="2382" hidden="0">
      <c r="A2382" s="150" t="str">
        <v>2026-06-16 21:00 UTC</v>
      </c>
      <c r="B2382" s="155" t="str">
        <v>2026-06-16 21:55 UTC</v>
      </c>
      <c r="C2382" s="155" t="str">
        <v>2026-06-16 14:55 PDT</v>
      </c>
      <c r="D2382" s="155" t="str">
        <v>2026-06-16</v>
      </c>
      <c r="E2382" s="155" t="str">
        <v>June</v>
      </c>
      <c r="F2382" s="154" t="str">
        <v>Accepted</v>
      </c>
      <c r="G2382" s="155" t="str">
        <v>250</v>
      </c>
      <c r="H2382" s="153" t="n">
        <v>250</v>
      </c>
      <c r="I2382" s="155" t="str">
        <v>W</v>
      </c>
      <c r="J2382" s="153" t="n">
        <v>70</v>
      </c>
      <c r="K2382" s="155" t="str">
        <v>E</v>
      </c>
      <c r="L2382" s="153" t="n">
        <v>9</v>
      </c>
      <c r="M2382" s="153" t="n">
        <f>IF(F2382="Accepted",L2382*1.150779448,"")</f>
        <v>10.357015032</v>
      </c>
      <c r="N2382" s="153" t="n">
        <v>21</v>
      </c>
      <c r="O2382" s="163"/>
      <c r="P2382" s="153" t="n">
        <f>IF(F2382&lt;&gt;"Accepted","",IF(AND(N2382="",O2382=""),"",MAX(N2382,O2382)*1.150779448))</f>
        <v>24.166368408</v>
      </c>
      <c r="Q2382" s="175" t="str">
        <v>KEDW 162155Z 25009G21KT 60SM FEW110 39/02 A2987 RMK AO2A SLP084 T03940021</v>
      </c>
    </row>
    <row r="2383" hidden="0">
      <c r="A2383" s="150" t="str">
        <v>2026-06-16 22:00 UTC</v>
      </c>
      <c r="B2383" s="155" t="str">
        <v>2026-06-16 22:55 UTC</v>
      </c>
      <c r="C2383" s="155" t="str">
        <v>2026-06-16 15:55 PDT</v>
      </c>
      <c r="D2383" s="155" t="str">
        <v>2026-06-16</v>
      </c>
      <c r="E2383" s="155" t="str">
        <v>June</v>
      </c>
      <c r="F2383" s="154" t="str">
        <v>Accepted</v>
      </c>
      <c r="G2383" s="155" t="str">
        <v>240</v>
      </c>
      <c r="H2383" s="153" t="n">
        <v>240</v>
      </c>
      <c r="I2383" s="155" t="str">
        <v>SW</v>
      </c>
      <c r="J2383" s="153" t="n">
        <v>60</v>
      </c>
      <c r="K2383" s="155" t="str">
        <v>NE</v>
      </c>
      <c r="L2383" s="153" t="n">
        <v>20</v>
      </c>
      <c r="M2383" s="153" t="n">
        <f>IF(F2383="Accepted",L2383*1.150779448,"")</f>
        <v>23.01558896</v>
      </c>
      <c r="N2383" s="153" t="n">
        <v>26</v>
      </c>
      <c r="O2383" s="153" t="n">
        <v>30</v>
      </c>
      <c r="P2383" s="153" t="n">
        <f>IF(F2383&lt;&gt;"Accepted","",IF(AND(N2383="",O2383=""),"",MAX(N2383,O2383)*1.150779448))</f>
        <v>34.523383439999996</v>
      </c>
      <c r="Q2383" s="175" t="str">
        <v>KEDW 162255Z 24020G26KT 60SM FEW100 38/03 A2986 RMK AO2A PK WND 23030/2156 SLP082 T03830026</v>
      </c>
    </row>
    <row r="2384" hidden="0">
      <c r="A2384" s="150" t="str">
        <v>2026-06-16 23:00 UTC</v>
      </c>
      <c r="B2384" s="155" t="str">
        <v>2026-06-16 23:55 UTC</v>
      </c>
      <c r="C2384" s="155" t="str">
        <v>2026-06-16 16:55 PDT</v>
      </c>
      <c r="D2384" s="155" t="str">
        <v>2026-06-16</v>
      </c>
      <c r="E2384" s="155" t="str">
        <v>June</v>
      </c>
      <c r="F2384" s="154" t="str">
        <v>Accepted</v>
      </c>
      <c r="G2384" s="155" t="str">
        <v>240</v>
      </c>
      <c r="H2384" s="153" t="n">
        <v>240</v>
      </c>
      <c r="I2384" s="155" t="str">
        <v>SW</v>
      </c>
      <c r="J2384" s="153" t="n">
        <v>60</v>
      </c>
      <c r="K2384" s="155" t="str">
        <v>NE</v>
      </c>
      <c r="L2384" s="153" t="n">
        <v>17</v>
      </c>
      <c r="M2384" s="153" t="n">
        <f>IF(F2384="Accepted",L2384*1.150779448,"")</f>
        <v>19.563250616</v>
      </c>
      <c r="N2384" s="153" t="n">
        <v>24</v>
      </c>
      <c r="O2384" s="153" t="n">
        <v>27</v>
      </c>
      <c r="P2384" s="153" t="n">
        <f>IF(F2384&lt;&gt;"Accepted","",IF(AND(N2384="",O2384=""),"",MAX(N2384,O2384)*1.150779448))</f>
        <v>31.071045096</v>
      </c>
      <c r="Q2384" s="175" t="str">
        <v>KEDW 162355Z 24017G24KT 60SM FEW110 37/03 A2986 RMK AO2A PK WND 22027/12 SLP084 T03720030 10395 20347 56009</v>
      </c>
    </row>
    <row r="2385" hidden="0">
      <c r="A2385" s="150" t="str">
        <v>2026-06-17 00:00 UTC</v>
      </c>
      <c r="B2385" s="155" t="str">
        <v>2026-06-17 00:55 UTC</v>
      </c>
      <c r="C2385" s="155" t="str">
        <v>2026-06-16 17:55 PDT</v>
      </c>
      <c r="D2385" s="155" t="str">
        <v>2026-06-16</v>
      </c>
      <c r="E2385" s="155" t="str">
        <v>June</v>
      </c>
      <c r="F2385" s="154" t="str">
        <v>Accepted</v>
      </c>
      <c r="G2385" s="155" t="str">
        <v>240</v>
      </c>
      <c r="H2385" s="153" t="n">
        <v>240</v>
      </c>
      <c r="I2385" s="155" t="str">
        <v>SW</v>
      </c>
      <c r="J2385" s="153" t="n">
        <v>60</v>
      </c>
      <c r="K2385" s="155" t="str">
        <v>NE</v>
      </c>
      <c r="L2385" s="153" t="n">
        <v>19</v>
      </c>
      <c r="M2385" s="153" t="n">
        <f>IF(F2385="Accepted",L2385*1.150779448,"")</f>
        <v>21.864809512</v>
      </c>
      <c r="N2385" s="153" t="n">
        <v>24</v>
      </c>
      <c r="O2385" s="153" t="n">
        <v>28</v>
      </c>
      <c r="P2385" s="153" t="n">
        <f>IF(F2385&lt;&gt;"Accepted","",IF(AND(N2385="",O2385=""),"",MAX(N2385,O2385)*1.150779448))</f>
        <v>32.221824544</v>
      </c>
      <c r="Q2385" s="175" t="str">
        <v>KEDW 170055Z 24019G24KT 60SM FEW110 36/03 A2985 RMK AO2A PK WND 23028/45 SLP080 T03580031</v>
      </c>
    </row>
    <row r="2386" hidden="0">
      <c r="A2386" s="150" t="str">
        <v>2026-06-17 01:00 UTC</v>
      </c>
      <c r="B2386" s="155" t="str">
        <v>2026-06-17 01:55 UTC</v>
      </c>
      <c r="C2386" s="155" t="str">
        <v>2026-06-16 18:55 PDT</v>
      </c>
      <c r="D2386" s="155" t="str">
        <v>2026-06-16</v>
      </c>
      <c r="E2386" s="155" t="str">
        <v>June</v>
      </c>
      <c r="F2386" s="154" t="str">
        <v>Accepted</v>
      </c>
      <c r="G2386" s="155" t="str">
        <v>240</v>
      </c>
      <c r="H2386" s="153" t="n">
        <v>240</v>
      </c>
      <c r="I2386" s="155" t="str">
        <v>SW</v>
      </c>
      <c r="J2386" s="153" t="n">
        <v>60</v>
      </c>
      <c r="K2386" s="155" t="str">
        <v>NE</v>
      </c>
      <c r="L2386" s="153" t="n">
        <v>17</v>
      </c>
      <c r="M2386" s="153" t="n">
        <f>IF(F2386="Accepted",L2386*1.150779448,"")</f>
        <v>19.563250616</v>
      </c>
      <c r="N2386" s="153" t="n">
        <v>24</v>
      </c>
      <c r="O2386" s="153" t="n">
        <v>27</v>
      </c>
      <c r="P2386" s="153" t="n">
        <f>IF(F2386&lt;&gt;"Accepted","",IF(AND(N2386="",O2386=""),"",MAX(N2386,O2386)*1.150779448))</f>
        <v>31.071045096</v>
      </c>
      <c r="Q2386" s="175" t="str">
        <v>KEDW 170155Z 24017G24KT 50SM FEW150 34/03 A2985 RMK AO2A PK WND 24027/00 SLP081 T03390026</v>
      </c>
    </row>
    <row r="2387" hidden="0">
      <c r="A2387" s="150" t="str">
        <v>2026-06-17 02:00 UTC</v>
      </c>
      <c r="B2387" s="155" t="str">
        <v>2026-06-17 02:55 UTC</v>
      </c>
      <c r="C2387" s="155" t="str">
        <v>2026-06-16 19:55 PDT</v>
      </c>
      <c r="D2387" s="155" t="str">
        <v>2026-06-16</v>
      </c>
      <c r="E2387" s="155" t="str">
        <v>June</v>
      </c>
      <c r="F2387" s="154" t="str">
        <v>Accepted</v>
      </c>
      <c r="G2387" s="155" t="str">
        <v>240</v>
      </c>
      <c r="H2387" s="153" t="n">
        <v>240</v>
      </c>
      <c r="I2387" s="155" t="str">
        <v>SW</v>
      </c>
      <c r="J2387" s="153" t="n">
        <v>60</v>
      </c>
      <c r="K2387" s="155" t="str">
        <v>NE</v>
      </c>
      <c r="L2387" s="153" t="n">
        <v>14</v>
      </c>
      <c r="M2387" s="153" t="n">
        <f>IF(F2387="Accepted",L2387*1.150779448,"")</f>
        <v>16.110912272</v>
      </c>
      <c r="N2387" s="153" t="n">
        <v>19</v>
      </c>
      <c r="O2387" s="163"/>
      <c r="P2387" s="153" t="n">
        <f>IF(F2387&lt;&gt;"Accepted","",IF(AND(N2387="",O2387=""),"",MAX(N2387,O2387)*1.150779448))</f>
        <v>21.864809512</v>
      </c>
      <c r="Q2387" s="175" t="str">
        <v>KEDW 170255Z 24014G19KT 50SM FEW150 31/06 A2986 RMK AO2A SLP084 T03140057 53001</v>
      </c>
    </row>
    <row r="2388" hidden="0">
      <c r="A2388" s="150" t="str">
        <v>2026-06-17 03:00 UTC</v>
      </c>
      <c r="B2388" s="155" t="str">
        <v>2026-06-17 03:55 UTC</v>
      </c>
      <c r="C2388" s="155" t="str">
        <v>2026-06-16 20:55 PDT</v>
      </c>
      <c r="D2388" s="155" t="str">
        <v>2026-06-16</v>
      </c>
      <c r="E2388" s="155" t="str">
        <v>June</v>
      </c>
      <c r="F2388" s="154" t="str">
        <v>Accepted</v>
      </c>
      <c r="G2388" s="155" t="str">
        <v>230</v>
      </c>
      <c r="H2388" s="153" t="n">
        <v>230</v>
      </c>
      <c r="I2388" s="155" t="str">
        <v>SW</v>
      </c>
      <c r="J2388" s="153" t="n">
        <v>50</v>
      </c>
      <c r="K2388" s="155" t="str">
        <v>NE</v>
      </c>
      <c r="L2388" s="153" t="n">
        <v>12</v>
      </c>
      <c r="M2388" s="153" t="n">
        <f>IF(F2388="Accepted",L2388*1.150779448,"")</f>
        <v>13.809353376</v>
      </c>
      <c r="N2388" s="163"/>
      <c r="O2388" s="163"/>
      <c r="P2388" s="163" t="str">
        <f>IF(F2388&lt;&gt;"Accepted","",IF(AND(N2388="",O2388=""),"",MAX(N2388,O2388)*1.150779448))</f>
      </c>
      <c r="Q2388" s="175" t="str">
        <v>KEDW 170355Z 23012KT 40SM FEW150 29/07 A2987 RMK AO2A SLP086 T02860066</v>
      </c>
    </row>
    <row r="2389" hidden="0">
      <c r="A2389" s="150" t="str">
        <v>2026-06-17 04:00 UTC</v>
      </c>
      <c r="B2389" s="155" t="str">
        <v>2026-06-17 04:55 UTC</v>
      </c>
      <c r="C2389" s="155" t="str">
        <v>2026-06-16 21:55 PDT</v>
      </c>
      <c r="D2389" s="155" t="str">
        <v>2026-06-16</v>
      </c>
      <c r="E2389" s="155" t="str">
        <v>June</v>
      </c>
      <c r="F2389" s="154" t="str">
        <v>Accepted</v>
      </c>
      <c r="G2389" s="155" t="str">
        <v>210</v>
      </c>
      <c r="H2389" s="153" t="n">
        <v>210</v>
      </c>
      <c r="I2389" s="155" t="str">
        <v>SW</v>
      </c>
      <c r="J2389" s="153" t="n">
        <v>30</v>
      </c>
      <c r="K2389" s="155" t="str">
        <v>NE</v>
      </c>
      <c r="L2389" s="153" t="n">
        <v>11</v>
      </c>
      <c r="M2389" s="153" t="n">
        <f>IF(F2389="Accepted",L2389*1.150779448,"")</f>
        <v>12.658573928</v>
      </c>
      <c r="N2389" s="163"/>
      <c r="O2389" s="163"/>
      <c r="P2389" s="163" t="str">
        <f>IF(F2389&lt;&gt;"Accepted","",IF(AND(N2389="",O2389=""),"",MAX(N2389,O2389)*1.150779448))</f>
      </c>
      <c r="Q2389" s="175" t="str">
        <v>KEDW 170455Z 21011KT 40SM FEW150 27/06 A2988 RMK AO2A SLP089 T02680057</v>
      </c>
    </row>
    <row r="2390" hidden="0">
      <c r="A2390" s="150" t="str">
        <v>2026-06-17 05:00 UTC</v>
      </c>
      <c r="B2390" s="155" t="str">
        <v>2026-06-17 05:55 UTC</v>
      </c>
      <c r="C2390" s="155" t="str">
        <v>2026-06-16 22:55 PDT</v>
      </c>
      <c r="D2390" s="155" t="str">
        <v>2026-06-16</v>
      </c>
      <c r="E2390" s="155" t="str">
        <v>June</v>
      </c>
      <c r="F2390" s="154" t="str">
        <v>Accepted</v>
      </c>
      <c r="G2390" s="155" t="str">
        <v>230</v>
      </c>
      <c r="H2390" s="153" t="n">
        <v>230</v>
      </c>
      <c r="I2390" s="155" t="str">
        <v>SW</v>
      </c>
      <c r="J2390" s="153" t="n">
        <v>50</v>
      </c>
      <c r="K2390" s="155" t="str">
        <v>NE</v>
      </c>
      <c r="L2390" s="153" t="n">
        <v>11</v>
      </c>
      <c r="M2390" s="153" t="n">
        <f>IF(F2390="Accepted",L2390*1.150779448,"")</f>
        <v>12.658573928</v>
      </c>
      <c r="N2390" s="163"/>
      <c r="O2390" s="163"/>
      <c r="P2390" s="163" t="str">
        <f>IF(F2390&lt;&gt;"Accepted","",IF(AND(N2390="",O2390=""),"",MAX(N2390,O2390)*1.150779448))</f>
      </c>
      <c r="Q2390" s="175" t="str">
        <v>KEDW 170555Z AUTO 23011KT 10SM CLR 25/05 A2988 RMK AO2 SLP089 T02510053 10372 20251 50007 $</v>
      </c>
    </row>
    <row r="2391" hidden="0">
      <c r="A2391" s="150" t="str">
        <v>2026-06-17 06:00 UTC</v>
      </c>
      <c r="B2391" s="155" t="str">
        <v>2026-06-17 06:55 UTC</v>
      </c>
      <c r="C2391" s="155" t="str">
        <v>2026-06-16 23:55 PDT</v>
      </c>
      <c r="D2391" s="155" t="str">
        <v>2026-06-16</v>
      </c>
      <c r="E2391" s="155" t="str">
        <v>June</v>
      </c>
      <c r="F2391" s="154" t="str">
        <v>Accepted</v>
      </c>
      <c r="G2391" s="155" t="str">
        <v>230</v>
      </c>
      <c r="H2391" s="153" t="n">
        <v>230</v>
      </c>
      <c r="I2391" s="155" t="str">
        <v>SW</v>
      </c>
      <c r="J2391" s="153" t="n">
        <v>50</v>
      </c>
      <c r="K2391" s="155" t="str">
        <v>NE</v>
      </c>
      <c r="L2391" s="153" t="n">
        <v>12</v>
      </c>
      <c r="M2391" s="153" t="n">
        <f>IF(F2391="Accepted",L2391*1.150779448,"")</f>
        <v>13.809353376</v>
      </c>
      <c r="N2391" s="163"/>
      <c r="O2391" s="163"/>
      <c r="P2391" s="163" t="str">
        <f>IF(F2391&lt;&gt;"Accepted","",IF(AND(N2391="",O2391=""),"",MAX(N2391,O2391)*1.150779448))</f>
      </c>
      <c r="Q2391" s="175" t="str">
        <v>KEDW 170655Z AUTO 23012KT 10SM CLR 25/06 A2987 RMK AO2 SLP085 T02480055 $</v>
      </c>
    </row>
    <row r="2392" hidden="0">
      <c r="A2392" s="150" t="str">
        <v>2026-06-17 07:00 UTC</v>
      </c>
      <c r="B2392" s="155" t="str">
        <v>2026-06-17 07:55 UTC</v>
      </c>
      <c r="C2392" s="155" t="str">
        <v>2026-06-17 00:55 PDT</v>
      </c>
      <c r="D2392" s="155" t="str">
        <v>2026-06-17</v>
      </c>
      <c r="E2392" s="155" t="str">
        <v>June</v>
      </c>
      <c r="F2392" s="154" t="str">
        <v>Accepted</v>
      </c>
      <c r="G2392" s="155" t="str">
        <v>220</v>
      </c>
      <c r="H2392" s="153" t="n">
        <v>220</v>
      </c>
      <c r="I2392" s="155" t="str">
        <v>SW</v>
      </c>
      <c r="J2392" s="153" t="n">
        <v>40</v>
      </c>
      <c r="K2392" s="155" t="str">
        <v>NE</v>
      </c>
      <c r="L2392" s="153" t="n">
        <v>10</v>
      </c>
      <c r="M2392" s="153" t="n">
        <f>IF(F2392="Accepted",L2392*1.150779448,"")</f>
        <v>11.50779448</v>
      </c>
      <c r="N2392" s="163"/>
      <c r="O2392" s="163"/>
      <c r="P2392" s="163" t="str">
        <f>IF(F2392&lt;&gt;"Accepted","",IF(AND(N2392="",O2392=""),"",MAX(N2392,O2392)*1.150779448))</f>
      </c>
      <c r="Q2392" s="175" t="str">
        <v>KEDW 170755Z AUTO 22010KT 10SM CLR 24/06 A2987 RMK AO2 SLP085 T02390062 403950202 $</v>
      </c>
    </row>
    <row r="2393" hidden="0">
      <c r="A2393" s="150" t="str">
        <v>2026-06-17 08:00 UTC</v>
      </c>
      <c r="B2393" s="155" t="str">
        <v>2026-06-17 08:55 UTC</v>
      </c>
      <c r="C2393" s="155" t="str">
        <v>2026-06-17 01:55 PDT</v>
      </c>
      <c r="D2393" s="155" t="str">
        <v>2026-06-17</v>
      </c>
      <c r="E2393" s="155" t="str">
        <v>June</v>
      </c>
      <c r="F2393" s="154" t="str">
        <v>Accepted</v>
      </c>
      <c r="G2393" s="155" t="str">
        <v>200</v>
      </c>
      <c r="H2393" s="153" t="n">
        <v>200</v>
      </c>
      <c r="I2393" s="155" t="str">
        <v>S</v>
      </c>
      <c r="J2393" s="153" t="n">
        <v>20</v>
      </c>
      <c r="K2393" s="155" t="str">
        <v>N</v>
      </c>
      <c r="L2393" s="153" t="n">
        <v>10</v>
      </c>
      <c r="M2393" s="153" t="n">
        <f>IF(F2393="Accepted",L2393*1.150779448,"")</f>
        <v>11.50779448</v>
      </c>
      <c r="N2393" s="163"/>
      <c r="O2393" s="163"/>
      <c r="P2393" s="163" t="str">
        <f>IF(F2393&lt;&gt;"Accepted","",IF(AND(N2393="",O2393=""),"",MAX(N2393,O2393)*1.150779448))</f>
      </c>
      <c r="Q2393" s="175" t="str">
        <v>KEDW 170855Z AUTO 20010KT 10SM CLR 23/05 A2986 RMK AO2 SLP082 T02270047 57008 $</v>
      </c>
    </row>
    <row r="2394" hidden="0">
      <c r="A2394" s="150" t="str">
        <v>2026-06-17 09:00 UTC</v>
      </c>
      <c r="B2394" s="155" t="str">
        <v>2026-06-17 09:55 UTC</v>
      </c>
      <c r="C2394" s="155" t="str">
        <v>2026-06-17 02:55 PDT</v>
      </c>
      <c r="D2394" s="155" t="str">
        <v>2026-06-17</v>
      </c>
      <c r="E2394" s="155" t="str">
        <v>June</v>
      </c>
      <c r="F2394" s="154" t="str">
        <v>Accepted</v>
      </c>
      <c r="G2394" s="155" t="str">
        <v>210</v>
      </c>
      <c r="H2394" s="153" t="n">
        <v>210</v>
      </c>
      <c r="I2394" s="155" t="str">
        <v>SW</v>
      </c>
      <c r="J2394" s="153" t="n">
        <v>30</v>
      </c>
      <c r="K2394" s="155" t="str">
        <v>NE</v>
      </c>
      <c r="L2394" s="153" t="n">
        <v>11</v>
      </c>
      <c r="M2394" s="153" t="n">
        <f>IF(F2394="Accepted",L2394*1.150779448,"")</f>
        <v>12.658573928</v>
      </c>
      <c r="N2394" s="163"/>
      <c r="O2394" s="163"/>
      <c r="P2394" s="163" t="str">
        <f>IF(F2394&lt;&gt;"Accepted","",IF(AND(N2394="",O2394=""),"",MAX(N2394,O2394)*1.150779448))</f>
      </c>
      <c r="Q2394" s="175" t="str">
        <v>KEDW 170955Z AUTO 21011KT 10SM CLR 22/05 A2985 RMK AO2 SLP078 T02240053 $</v>
      </c>
    </row>
    <row r="2395" hidden="0">
      <c r="A2395" s="150" t="str">
        <v>2026-06-17 10:00 UTC</v>
      </c>
      <c r="B2395" s="155" t="str">
        <v>2026-06-17 10:55 UTC</v>
      </c>
      <c r="C2395" s="155" t="str">
        <v>2026-06-17 03:55 PDT</v>
      </c>
      <c r="D2395" s="155" t="str">
        <v>2026-06-17</v>
      </c>
      <c r="E2395" s="155" t="str">
        <v>June</v>
      </c>
      <c r="F2395" s="154" t="str">
        <v>Accepted</v>
      </c>
      <c r="G2395" s="155" t="str">
        <v>200</v>
      </c>
      <c r="H2395" s="153" t="n">
        <v>200</v>
      </c>
      <c r="I2395" s="155" t="str">
        <v>S</v>
      </c>
      <c r="J2395" s="153" t="n">
        <v>20</v>
      </c>
      <c r="K2395" s="155" t="str">
        <v>N</v>
      </c>
      <c r="L2395" s="153" t="n">
        <v>11</v>
      </c>
      <c r="M2395" s="153" t="n">
        <f>IF(F2395="Accepted",L2395*1.150779448,"")</f>
        <v>12.658573928</v>
      </c>
      <c r="N2395" s="163"/>
      <c r="O2395" s="163"/>
      <c r="P2395" s="163" t="str">
        <f>IF(F2395&lt;&gt;"Accepted","",IF(AND(N2395="",O2395=""),"",MAX(N2395,O2395)*1.150779448))</f>
      </c>
      <c r="Q2395" s="175" t="str">
        <v>KEDW 171055Z AUTO 20011KT 10SM CLR 21/07 A2984 RMK AO2 SLP076 T02140065 $</v>
      </c>
    </row>
    <row r="2396" hidden="0">
      <c r="A2396" s="150" t="str">
        <v>2026-06-17 11:00 UTC</v>
      </c>
      <c r="B2396" s="155" t="str">
        <v>2026-06-17 11:55 UTC</v>
      </c>
      <c r="C2396" s="155" t="str">
        <v>2026-06-17 04:55 PDT</v>
      </c>
      <c r="D2396" s="155" t="str">
        <v>2026-06-17</v>
      </c>
      <c r="E2396" s="155" t="str">
        <v>June</v>
      </c>
      <c r="F2396" s="154" t="str">
        <v>Accepted</v>
      </c>
      <c r="G2396" s="155" t="str">
        <v>210</v>
      </c>
      <c r="H2396" s="153" t="n">
        <v>210</v>
      </c>
      <c r="I2396" s="155" t="str">
        <v>SW</v>
      </c>
      <c r="J2396" s="153" t="n">
        <v>30</v>
      </c>
      <c r="K2396" s="155" t="str">
        <v>NE</v>
      </c>
      <c r="L2396" s="153" t="n">
        <v>10</v>
      </c>
      <c r="M2396" s="153" t="n">
        <f>IF(F2396="Accepted",L2396*1.150779448,"")</f>
        <v>11.50779448</v>
      </c>
      <c r="N2396" s="163"/>
      <c r="O2396" s="163"/>
      <c r="P2396" s="163" t="str">
        <f>IF(F2396&lt;&gt;"Accepted","",IF(AND(N2396="",O2396=""),"",MAX(N2396,O2396)*1.150779448))</f>
      </c>
      <c r="Q2396" s="175" t="str">
        <v>KEDW 171155Z AUTO 21010KT 10SM CLR 21/07 A2984 RMK AO2 SLP077 T02060065 10250 20206 55004 $</v>
      </c>
    </row>
    <row r="2397" hidden="0">
      <c r="A2397" s="150" t="str">
        <v>2026-06-17 12:00 UTC</v>
      </c>
      <c r="B2397" s="155" t="str">
        <v>2026-06-17 12:55 UTC</v>
      </c>
      <c r="C2397" s="155" t="str">
        <v>2026-06-17 05:55 PDT</v>
      </c>
      <c r="D2397" s="155" t="str">
        <v>2026-06-17</v>
      </c>
      <c r="E2397" s="155" t="str">
        <v>June</v>
      </c>
      <c r="F2397" s="154" t="str">
        <v>Accepted</v>
      </c>
      <c r="G2397" s="155" t="str">
        <v>210</v>
      </c>
      <c r="H2397" s="153" t="n">
        <v>210</v>
      </c>
      <c r="I2397" s="155" t="str">
        <v>SW</v>
      </c>
      <c r="J2397" s="153" t="n">
        <v>30</v>
      </c>
      <c r="K2397" s="155" t="str">
        <v>NE</v>
      </c>
      <c r="L2397" s="153" t="n">
        <v>11</v>
      </c>
      <c r="M2397" s="153" t="n">
        <f>IF(F2397="Accepted",L2397*1.150779448,"")</f>
        <v>12.658573928</v>
      </c>
      <c r="N2397" s="163"/>
      <c r="O2397" s="163"/>
      <c r="P2397" s="163" t="str">
        <f>IF(F2397&lt;&gt;"Accepted","",IF(AND(N2397="",O2397=""),"",MAX(N2397,O2397)*1.150779448))</f>
      </c>
      <c r="Q2397" s="175" t="str">
        <v>KEDW 171255Z 21011KT 60SM CLR 21/07 A2986 RMK AO2A SLP085 T02120071</v>
      </c>
    </row>
    <row r="2398" hidden="0">
      <c r="A2398" s="150" t="str">
        <v>2026-06-17 13:00 UTC</v>
      </c>
      <c r="B2398" s="155" t="str">
        <v>2026-06-17 13:55 UTC</v>
      </c>
      <c r="C2398" s="155" t="str">
        <v>2026-06-17 06:55 PDT</v>
      </c>
      <c r="D2398" s="155" t="str">
        <v>2026-06-17</v>
      </c>
      <c r="E2398" s="155" t="str">
        <v>June</v>
      </c>
      <c r="F2398" s="154" t="str">
        <v>Accepted</v>
      </c>
      <c r="G2398" s="155" t="str">
        <v>230</v>
      </c>
      <c r="H2398" s="153" t="n">
        <v>230</v>
      </c>
      <c r="I2398" s="155" t="str">
        <v>SW</v>
      </c>
      <c r="J2398" s="153" t="n">
        <v>50</v>
      </c>
      <c r="K2398" s="155" t="str">
        <v>NE</v>
      </c>
      <c r="L2398" s="153" t="n">
        <v>8</v>
      </c>
      <c r="M2398" s="153" t="n">
        <f>IF(F2398="Accepted",L2398*1.150779448,"")</f>
        <v>9.206235584</v>
      </c>
      <c r="N2398" s="163"/>
      <c r="O2398" s="163"/>
      <c r="P2398" s="163" t="str">
        <f>IF(F2398&lt;&gt;"Accepted","",IF(AND(N2398="",O2398=""),"",MAX(N2398,O2398)*1.150779448))</f>
      </c>
      <c r="Q2398" s="175" t="str">
        <v>KEDW 171355Z 23008KT 60SM CLR 22/07 A2987 RMK AO2A SLP088 T02220072</v>
      </c>
    </row>
    <row r="2399" hidden="0">
      <c r="A2399" s="150" t="str">
        <v>2026-06-17 14:00 UTC</v>
      </c>
      <c r="B2399" s="155" t="str">
        <v>2026-06-17 14:55 UTC</v>
      </c>
      <c r="C2399" s="155" t="str">
        <v>2026-06-17 07:55 PDT</v>
      </c>
      <c r="D2399" s="155" t="str">
        <v>2026-06-17</v>
      </c>
      <c r="E2399" s="155" t="str">
        <v>June</v>
      </c>
      <c r="F2399" s="154" t="str">
        <v>Accepted</v>
      </c>
      <c r="G2399" s="155" t="str">
        <v>230</v>
      </c>
      <c r="H2399" s="153" t="n">
        <v>230</v>
      </c>
      <c r="I2399" s="155" t="str">
        <v>SW</v>
      </c>
      <c r="J2399" s="153" t="n">
        <v>50</v>
      </c>
      <c r="K2399" s="155" t="str">
        <v>NE</v>
      </c>
      <c r="L2399" s="153" t="n">
        <v>11</v>
      </c>
      <c r="M2399" s="153" t="n">
        <f>IF(F2399="Accepted",L2399*1.150779448,"")</f>
        <v>12.658573928</v>
      </c>
      <c r="N2399" s="163"/>
      <c r="O2399" s="163"/>
      <c r="P2399" s="163" t="str">
        <f>IF(F2399&lt;&gt;"Accepted","",IF(AND(N2399="",O2399=""),"",MAX(N2399,O2399)*1.150779448))</f>
      </c>
      <c r="Q2399" s="175" t="str">
        <v>KEDW 171455Z 23011KT 70SM CLR 27/06 A2987 RMK AO2A SLP087 T02710059 52009</v>
      </c>
    </row>
    <row r="2400" hidden="0">
      <c r="A2400" s="150" t="str">
        <v>2026-06-17 15:00 UTC</v>
      </c>
      <c r="B2400" s="155" t="str">
        <v>2026-06-17 15:55 UTC</v>
      </c>
      <c r="C2400" s="155" t="str">
        <v>2026-06-17 08:55 PDT</v>
      </c>
      <c r="D2400" s="155" t="str">
        <v>2026-06-17</v>
      </c>
      <c r="E2400" s="155" t="str">
        <v>June</v>
      </c>
      <c r="F2400" s="154" t="str">
        <v>Accepted</v>
      </c>
      <c r="G2400" s="155" t="str">
        <v>230</v>
      </c>
      <c r="H2400" s="153" t="n">
        <v>230</v>
      </c>
      <c r="I2400" s="155" t="str">
        <v>SW</v>
      </c>
      <c r="J2400" s="153" t="n">
        <v>50</v>
      </c>
      <c r="K2400" s="155" t="str">
        <v>NE</v>
      </c>
      <c r="L2400" s="153" t="n">
        <v>13</v>
      </c>
      <c r="M2400" s="153" t="n">
        <f>IF(F2400="Accepted",L2400*1.150779448,"")</f>
        <v>14.960132824</v>
      </c>
      <c r="N2400" s="163"/>
      <c r="O2400" s="163"/>
      <c r="P2400" s="163" t="str">
        <f>IF(F2400&lt;&gt;"Accepted","",IF(AND(N2400="",O2400=""),"",MAX(N2400,O2400)*1.150779448))</f>
      </c>
      <c r="Q2400" s="175" t="str">
        <v>KEDW 171555Z 23013KT 70SM CLR 30/06 A2987 RMK AO2A SLP087 T03040056</v>
      </c>
    </row>
    <row r="2401" hidden="0">
      <c r="A2401" s="150" t="str">
        <v>2026-06-17 16:00 UTC</v>
      </c>
      <c r="B2401" s="155" t="str">
        <v>2026-06-17 16:55 UTC</v>
      </c>
      <c r="C2401" s="155" t="str">
        <v>2026-06-17 09:55 PDT</v>
      </c>
      <c r="D2401" s="155" t="str">
        <v>2026-06-17</v>
      </c>
      <c r="E2401" s="155" t="str">
        <v>June</v>
      </c>
      <c r="F2401" s="154" t="str">
        <v>Accepted</v>
      </c>
      <c r="G2401" s="155" t="str">
        <v>230</v>
      </c>
      <c r="H2401" s="153" t="n">
        <v>230</v>
      </c>
      <c r="I2401" s="155" t="str">
        <v>SW</v>
      </c>
      <c r="J2401" s="153" t="n">
        <v>50</v>
      </c>
      <c r="K2401" s="155" t="str">
        <v>NE</v>
      </c>
      <c r="L2401" s="153" t="n">
        <v>11</v>
      </c>
      <c r="M2401" s="153" t="n">
        <f>IF(F2401="Accepted",L2401*1.150779448,"")</f>
        <v>12.658573928</v>
      </c>
      <c r="N2401" s="163"/>
      <c r="O2401" s="163"/>
      <c r="P2401" s="163" t="str">
        <f>IF(F2401&lt;&gt;"Accepted","",IF(AND(N2401="",O2401=""),"",MAX(N2401,O2401)*1.150779448))</f>
      </c>
      <c r="Q2401" s="175" t="str">
        <v>KEDW 171655Z 23011KT 60SM CLR 32/04 A2986 RMK AO2A SLP084 T03240042</v>
      </c>
    </row>
    <row r="2402" hidden="0">
      <c r="A2402" s="150" t="str">
        <v>2026-06-17 17:00 UTC</v>
      </c>
      <c r="B2402" s="155" t="str">
        <v>2026-06-17 17:55 UTC</v>
      </c>
      <c r="C2402" s="155" t="str">
        <v>2026-06-17 10:55 PDT</v>
      </c>
      <c r="D2402" s="155" t="str">
        <v>2026-06-17</v>
      </c>
      <c r="E2402" s="155" t="str">
        <v>June</v>
      </c>
      <c r="F2402" s="154" t="str">
        <v>Accepted</v>
      </c>
      <c r="G2402" s="155" t="str">
        <v>240</v>
      </c>
      <c r="H2402" s="153" t="n">
        <v>240</v>
      </c>
      <c r="I2402" s="155" t="str">
        <v>SW</v>
      </c>
      <c r="J2402" s="153" t="n">
        <v>60</v>
      </c>
      <c r="K2402" s="155" t="str">
        <v>NE</v>
      </c>
      <c r="L2402" s="153" t="n">
        <v>7</v>
      </c>
      <c r="M2402" s="153" t="n">
        <f>IF(F2402="Accepted",L2402*1.150779448,"")</f>
        <v>8.055456136</v>
      </c>
      <c r="N2402" s="153" t="n">
        <v>16</v>
      </c>
      <c r="O2402" s="163"/>
      <c r="P2402" s="153" t="n">
        <f>IF(F2402&lt;&gt;"Accepted","",IF(AND(N2402="",O2402=""),"",MAX(N2402,O2402)*1.150779448))</f>
        <v>18.412471168</v>
      </c>
      <c r="Q2402" s="175" t="str">
        <v>KEDW 171755Z 24007G16KT 70SM FEW100 35/03 A2985 RMK AO2A SLP079 T03450031 10345 20205 58009</v>
      </c>
    </row>
    <row r="2403" hidden="0">
      <c r="A2403" s="150" t="str">
        <v>2026-06-17 18:00 UTC</v>
      </c>
      <c r="B2403" s="155" t="str">
        <v>2026-06-17 18:55 UTC</v>
      </c>
      <c r="C2403" s="155" t="str">
        <v>2026-06-17 11:55 PDT</v>
      </c>
      <c r="D2403" s="155" t="str">
        <v>2026-06-17</v>
      </c>
      <c r="E2403" s="155" t="str">
        <v>June</v>
      </c>
      <c r="F2403" s="154" t="str">
        <v>Accepted</v>
      </c>
      <c r="G2403" s="155" t="str">
        <v>220</v>
      </c>
      <c r="H2403" s="153" t="n">
        <v>220</v>
      </c>
      <c r="I2403" s="155" t="str">
        <v>SW</v>
      </c>
      <c r="J2403" s="153" t="n">
        <v>40</v>
      </c>
      <c r="K2403" s="155" t="str">
        <v>NE</v>
      </c>
      <c r="L2403" s="153" t="n">
        <v>11</v>
      </c>
      <c r="M2403" s="153" t="n">
        <f>IF(F2403="Accepted",L2403*1.150779448,"")</f>
        <v>12.658573928</v>
      </c>
      <c r="N2403" s="153" t="n">
        <v>18</v>
      </c>
      <c r="O2403" s="163"/>
      <c r="P2403" s="153" t="n">
        <f>IF(F2403&lt;&gt;"Accepted","",IF(AND(N2403="",O2403=""),"",MAX(N2403,O2403)*1.150779448))</f>
        <v>20.714030064</v>
      </c>
      <c r="Q2403" s="175" t="str">
        <v>KEDW 171855Z 22011G18KT 70SM FEW100 36/02 A2984 RMK AO2A SLP076 T03600021</v>
      </c>
    </row>
    <row r="2404" hidden="0">
      <c r="A2404" s="150" t="str">
        <v>2026-06-17 19:00 UTC</v>
      </c>
      <c r="B2404" s="155" t="str">
        <v>2026-06-17 19:55 UTC</v>
      </c>
      <c r="C2404" s="155" t="str">
        <v>2026-06-17 12:55 PDT</v>
      </c>
      <c r="D2404" s="155" t="str">
        <v>2026-06-17</v>
      </c>
      <c r="E2404" s="155" t="str">
        <v>June</v>
      </c>
      <c r="F2404" s="154" t="str">
        <v>Accepted</v>
      </c>
      <c r="G2404" s="155" t="str">
        <v>230</v>
      </c>
      <c r="H2404" s="153" t="n">
        <v>230</v>
      </c>
      <c r="I2404" s="155" t="str">
        <v>SW</v>
      </c>
      <c r="J2404" s="153" t="n">
        <v>50</v>
      </c>
      <c r="K2404" s="155" t="str">
        <v>NE</v>
      </c>
      <c r="L2404" s="153" t="n">
        <v>10</v>
      </c>
      <c r="M2404" s="153" t="n">
        <f>IF(F2404="Accepted",L2404*1.150779448,"")</f>
        <v>11.50779448</v>
      </c>
      <c r="N2404" s="153" t="n">
        <v>18</v>
      </c>
      <c r="O2404" s="163"/>
      <c r="P2404" s="153" t="n">
        <f>IF(F2404&lt;&gt;"Accepted","",IF(AND(N2404="",O2404=""),"",MAX(N2404,O2404)*1.150779448))</f>
        <v>20.714030064</v>
      </c>
      <c r="Q2404" s="175" t="str">
        <v>KEDW 171955Z 23010G18KT 60SM CLR 37/01 A2983 RMK AO2A SLP072 T03660013</v>
      </c>
    </row>
    <row r="2405" hidden="0">
      <c r="A2405" s="150" t="str">
        <v>2026-06-17 20:00 UTC</v>
      </c>
      <c r="B2405" s="155" t="str">
        <v>2026-06-17 20:55 UTC</v>
      </c>
      <c r="C2405" s="155" t="str">
        <v>2026-06-17 13:55 PDT</v>
      </c>
      <c r="D2405" s="155" t="str">
        <v>2026-06-17</v>
      </c>
      <c r="E2405" s="155" t="str">
        <v>June</v>
      </c>
      <c r="F2405" s="154" t="str">
        <v>Accepted</v>
      </c>
      <c r="G2405" s="155" t="str">
        <v>230</v>
      </c>
      <c r="H2405" s="153" t="n">
        <v>230</v>
      </c>
      <c r="I2405" s="155" t="str">
        <v>SW</v>
      </c>
      <c r="J2405" s="153" t="n">
        <v>50</v>
      </c>
      <c r="K2405" s="155" t="str">
        <v>NE</v>
      </c>
      <c r="L2405" s="153" t="n">
        <v>14</v>
      </c>
      <c r="M2405" s="153" t="n">
        <f>IF(F2405="Accepted",L2405*1.150779448,"")</f>
        <v>16.110912272</v>
      </c>
      <c r="N2405" s="153" t="n">
        <v>19</v>
      </c>
      <c r="O2405" s="163"/>
      <c r="P2405" s="153" t="n">
        <f>IF(F2405&lt;&gt;"Accepted","",IF(AND(N2405="",O2405=""),"",MAX(N2405,O2405)*1.150779448))</f>
        <v>21.864809512</v>
      </c>
      <c r="Q2405" s="175" t="str">
        <v>KEDW 172055Z 23014G19KT 60SM CLR 37/02 A2981 RMK AO2A SLP065 T03700016 57010</v>
      </c>
    </row>
    <row r="2406" hidden="0">
      <c r="A2406" s="150" t="str">
        <v>2026-06-17 21:00 UTC</v>
      </c>
      <c r="B2406" s="155" t="str">
        <v>2026-06-17 21:55 UTC</v>
      </c>
      <c r="C2406" s="155" t="str">
        <v>2026-06-17 14:55 PDT</v>
      </c>
      <c r="D2406" s="155" t="str">
        <v>2026-06-17</v>
      </c>
      <c r="E2406" s="155" t="str">
        <v>June</v>
      </c>
      <c r="F2406" s="154" t="str">
        <v>Accepted</v>
      </c>
      <c r="G2406" s="155" t="str">
        <v>240</v>
      </c>
      <c r="H2406" s="153" t="n">
        <v>240</v>
      </c>
      <c r="I2406" s="155" t="str">
        <v>SW</v>
      </c>
      <c r="J2406" s="153" t="n">
        <v>60</v>
      </c>
      <c r="K2406" s="155" t="str">
        <v>NE</v>
      </c>
      <c r="L2406" s="153" t="n">
        <v>22</v>
      </c>
      <c r="M2406" s="153" t="n">
        <f>IF(F2406="Accepted",L2406*1.150779448,"")</f>
        <v>25.317147856</v>
      </c>
      <c r="N2406" s="153" t="n">
        <v>25</v>
      </c>
      <c r="O2406" s="153" t="n">
        <v>27</v>
      </c>
      <c r="P2406" s="153" t="n">
        <f>IF(F2406&lt;&gt;"Accepted","",IF(AND(N2406="",O2406=""),"",MAX(N2406,O2406)*1.150779448))</f>
        <v>31.071045096</v>
      </c>
      <c r="Q2406" s="175" t="str">
        <v>KEDW 172155Z 24022G25KT 60SM CLR 37/02 A2980 RMK AO2A PK WND 22027/06 SLP062 T03720018</v>
      </c>
    </row>
    <row r="2407" hidden="0">
      <c r="A2407" s="150" t="str">
        <v>2026-06-17 22:00 UTC</v>
      </c>
      <c r="B2407" s="155" t="str">
        <v>2026-06-17 22:55 UTC</v>
      </c>
      <c r="C2407" s="155" t="str">
        <v>2026-06-17 15:55 PDT</v>
      </c>
      <c r="D2407" s="155" t="str">
        <v>2026-06-17</v>
      </c>
      <c r="E2407" s="155" t="str">
        <v>June</v>
      </c>
      <c r="F2407" s="154" t="str">
        <v>Accepted</v>
      </c>
      <c r="G2407" s="155" t="str">
        <v>240</v>
      </c>
      <c r="H2407" s="153" t="n">
        <v>240</v>
      </c>
      <c r="I2407" s="155" t="str">
        <v>SW</v>
      </c>
      <c r="J2407" s="153" t="n">
        <v>60</v>
      </c>
      <c r="K2407" s="155" t="str">
        <v>NE</v>
      </c>
      <c r="L2407" s="153" t="n">
        <v>23</v>
      </c>
      <c r="M2407" s="153" t="n">
        <f>IF(F2407="Accepted",L2407*1.150779448,"")</f>
        <v>26.467927304</v>
      </c>
      <c r="N2407" s="153" t="n">
        <v>29</v>
      </c>
      <c r="O2407" s="153" t="n">
        <v>31</v>
      </c>
      <c r="P2407" s="153" t="n">
        <f>IF(F2407&lt;&gt;"Accepted","",IF(AND(N2407="",O2407=""),"",MAX(N2407,O2407)*1.150779448))</f>
        <v>35.674162888</v>
      </c>
      <c r="Q2407" s="175" t="str">
        <v>KEDW 172255Z 24023G29KT 60SM CLR 37/03 A2979 RMK AO2A PK WND 24031/53 SLP060 T03670026</v>
      </c>
    </row>
    <row r="2408" hidden="0">
      <c r="A2408" s="150" t="str">
        <v>2026-06-17 23:00 UTC</v>
      </c>
      <c r="B2408" s="155" t="str">
        <v>2026-06-17 23:55 UTC</v>
      </c>
      <c r="C2408" s="155" t="str">
        <v>2026-06-17 16:55 PDT</v>
      </c>
      <c r="D2408" s="155" t="str">
        <v>2026-06-17</v>
      </c>
      <c r="E2408" s="155" t="str">
        <v>June</v>
      </c>
      <c r="F2408" s="154" t="str">
        <v>Accepted</v>
      </c>
      <c r="G2408" s="155" t="str">
        <v>220</v>
      </c>
      <c r="H2408" s="153" t="n">
        <v>220</v>
      </c>
      <c r="I2408" s="155" t="str">
        <v>SW</v>
      </c>
      <c r="J2408" s="153" t="n">
        <v>40</v>
      </c>
      <c r="K2408" s="155" t="str">
        <v>NE</v>
      </c>
      <c r="L2408" s="153" t="n">
        <v>23</v>
      </c>
      <c r="M2408" s="153" t="n">
        <f>IF(F2408="Accepted",L2408*1.150779448,"")</f>
        <v>26.467927304</v>
      </c>
      <c r="N2408" s="153" t="n">
        <v>31</v>
      </c>
      <c r="O2408" s="153" t="n">
        <v>32</v>
      </c>
      <c r="P2408" s="153" t="n">
        <f>IF(F2408&lt;&gt;"Accepted","",IF(AND(N2408="",O2408=""),"",MAX(N2408,O2408)*1.150779448))</f>
        <v>36.824942336</v>
      </c>
      <c r="Q2408" s="175" t="str">
        <v>KEDW 172355Z 22023G31KT 60SM CLR 35/05 A2979 RMK AO2A PK WND 23032/06 SLP061 T03530047 10379 20346 57009</v>
      </c>
    </row>
    <row r="2409" hidden="0">
      <c r="A2409" s="150" t="str">
        <v>2026-06-18 00:00 UTC</v>
      </c>
      <c r="B2409" s="155" t="str">
        <v>2026-06-18 00:55 UTC</v>
      </c>
      <c r="C2409" s="155" t="str">
        <v>2026-06-17 17:55 PDT</v>
      </c>
      <c r="D2409" s="155" t="str">
        <v>2026-06-17</v>
      </c>
      <c r="E2409" s="155" t="str">
        <v>June</v>
      </c>
      <c r="F2409" s="154" t="str">
        <v>Accepted</v>
      </c>
      <c r="G2409" s="155" t="str">
        <v>230</v>
      </c>
      <c r="H2409" s="153" t="n">
        <v>230</v>
      </c>
      <c r="I2409" s="155" t="str">
        <v>SW</v>
      </c>
      <c r="J2409" s="153" t="n">
        <v>50</v>
      </c>
      <c r="K2409" s="155" t="str">
        <v>NE</v>
      </c>
      <c r="L2409" s="153" t="n">
        <v>22</v>
      </c>
      <c r="M2409" s="153" t="n">
        <f>IF(F2409="Accepted",L2409*1.150779448,"")</f>
        <v>25.317147856</v>
      </c>
      <c r="N2409" s="153" t="n">
        <v>31</v>
      </c>
      <c r="O2409" s="153" t="n">
        <v>31</v>
      </c>
      <c r="P2409" s="153" t="n">
        <f>IF(F2409&lt;&gt;"Accepted","",IF(AND(N2409="",O2409=""),"",MAX(N2409,O2409)*1.150779448))</f>
        <v>35.674162888</v>
      </c>
      <c r="Q2409" s="175" t="str">
        <v>KEDW 180055Z 23022G31KT 50SM CLR 33/06 A2979 RMK AO2A PK WND 23031/09 SLP062 T03340058</v>
      </c>
    </row>
    <row r="2410" hidden="0">
      <c r="A2410" s="150" t="str">
        <v>2026-06-18 01:00 UTC</v>
      </c>
      <c r="B2410" s="155" t="str">
        <v>2026-06-18 01:55 UTC</v>
      </c>
      <c r="C2410" s="155" t="str">
        <v>2026-06-17 18:55 PDT</v>
      </c>
      <c r="D2410" s="155" t="str">
        <v>2026-06-17</v>
      </c>
      <c r="E2410" s="155" t="str">
        <v>June</v>
      </c>
      <c r="F2410" s="154" t="str">
        <v>Accepted</v>
      </c>
      <c r="G2410" s="155" t="str">
        <v>230</v>
      </c>
      <c r="H2410" s="153" t="n">
        <v>230</v>
      </c>
      <c r="I2410" s="155" t="str">
        <v>SW</v>
      </c>
      <c r="J2410" s="153" t="n">
        <v>50</v>
      </c>
      <c r="K2410" s="155" t="str">
        <v>NE</v>
      </c>
      <c r="L2410" s="153" t="n">
        <v>18</v>
      </c>
      <c r="M2410" s="153" t="n">
        <f>IF(F2410="Accepted",L2410*1.150779448,"")</f>
        <v>20.714030064</v>
      </c>
      <c r="N2410" s="153" t="n">
        <v>26</v>
      </c>
      <c r="O2410" s="153" t="n">
        <v>31</v>
      </c>
      <c r="P2410" s="153" t="n">
        <f>IF(F2410&lt;&gt;"Accepted","",IF(AND(N2410="",O2410=""),"",MAX(N2410,O2410)*1.150779448))</f>
        <v>35.674162888</v>
      </c>
      <c r="Q2410" s="175" t="str">
        <v>KEDW 180155Z 23018G26KT 50SM CLR 32/07 A2979 RMK AO2A PK WND 24031/02 SLP062 T03150065</v>
      </c>
    </row>
    <row r="2411" hidden="0">
      <c r="A2411" s="150" t="str">
        <v>2026-06-18 02:00 UTC</v>
      </c>
      <c r="B2411" s="155" t="str">
        <v>2026-06-18 02:55 UTC</v>
      </c>
      <c r="C2411" s="155" t="str">
        <v>2026-06-17 19:55 PDT</v>
      </c>
      <c r="D2411" s="155" t="str">
        <v>2026-06-17</v>
      </c>
      <c r="E2411" s="155" t="str">
        <v>June</v>
      </c>
      <c r="F2411" s="154" t="str">
        <v>Accepted</v>
      </c>
      <c r="G2411" s="155" t="str">
        <v>230</v>
      </c>
      <c r="H2411" s="153" t="n">
        <v>230</v>
      </c>
      <c r="I2411" s="155" t="str">
        <v>SW</v>
      </c>
      <c r="J2411" s="153" t="n">
        <v>50</v>
      </c>
      <c r="K2411" s="155" t="str">
        <v>NE</v>
      </c>
      <c r="L2411" s="153" t="n">
        <v>19</v>
      </c>
      <c r="M2411" s="153" t="n">
        <f>IF(F2411="Accepted",L2411*1.150779448,"")</f>
        <v>21.864809512</v>
      </c>
      <c r="N2411" s="153" t="n">
        <v>26</v>
      </c>
      <c r="O2411" s="153" t="n">
        <v>28</v>
      </c>
      <c r="P2411" s="153" t="n">
        <f>IF(F2411&lt;&gt;"Accepted","",IF(AND(N2411="",O2411=""),"",MAX(N2411,O2411)*1.150779448))</f>
        <v>32.221824544</v>
      </c>
      <c r="Q2411" s="175" t="str">
        <v>KEDW 180255Z 23019G26KT 50SM CLR 29/08 A2980 RMK AO2A PK WND 23028/0155 SLP064 T02870078 53005</v>
      </c>
    </row>
    <row r="2412" hidden="0">
      <c r="A2412" s="150" t="str">
        <v>2026-06-18 03:00 UTC</v>
      </c>
      <c r="B2412" s="155" t="str">
        <v>2026-06-18 03:55 UTC</v>
      </c>
      <c r="C2412" s="155" t="str">
        <v>2026-06-17 20:55 PDT</v>
      </c>
      <c r="D2412" s="155" t="str">
        <v>2026-06-17</v>
      </c>
      <c r="E2412" s="155" t="str">
        <v>June</v>
      </c>
      <c r="F2412" s="154" t="str">
        <v>Accepted</v>
      </c>
      <c r="G2412" s="155" t="str">
        <v>230</v>
      </c>
      <c r="H2412" s="153" t="n">
        <v>230</v>
      </c>
      <c r="I2412" s="155" t="str">
        <v>SW</v>
      </c>
      <c r="J2412" s="153" t="n">
        <v>50</v>
      </c>
      <c r="K2412" s="155" t="str">
        <v>NE</v>
      </c>
      <c r="L2412" s="153" t="n">
        <v>14</v>
      </c>
      <c r="M2412" s="153" t="n">
        <f>IF(F2412="Accepted",L2412*1.150779448,"")</f>
        <v>16.110912272</v>
      </c>
      <c r="N2412" s="163"/>
      <c r="O2412" s="153" t="n">
        <v>26</v>
      </c>
      <c r="P2412" s="153" t="n">
        <f>IF(F2412&lt;&gt;"Accepted","",IF(AND(N2412="",O2412=""),"",MAX(N2412,O2412)*1.150779448))</f>
        <v>29.920265648</v>
      </c>
      <c r="Q2412" s="175" t="str">
        <v>KEDW 180355Z 23014KT 40SM CLR 26/09 A2982 RMK AO2A PK WND 23026/25 SLP071 T02620086</v>
      </c>
    </row>
    <row r="2413" hidden="0">
      <c r="A2413" s="150" t="str">
        <v>2026-06-18 04:00 UTC</v>
      </c>
      <c r="B2413" s="155" t="str">
        <v>2026-06-18 04:55 UTC</v>
      </c>
      <c r="C2413" s="155" t="str">
        <v>2026-06-17 21:55 PDT</v>
      </c>
      <c r="D2413" s="155" t="str">
        <v>2026-06-17</v>
      </c>
      <c r="E2413" s="155" t="str">
        <v>June</v>
      </c>
      <c r="F2413" s="154" t="str">
        <v>Accepted</v>
      </c>
      <c r="G2413" s="155" t="str">
        <v>220</v>
      </c>
      <c r="H2413" s="153" t="n">
        <v>220</v>
      </c>
      <c r="I2413" s="155" t="str">
        <v>SW</v>
      </c>
      <c r="J2413" s="153" t="n">
        <v>40</v>
      </c>
      <c r="K2413" s="155" t="str">
        <v>NE</v>
      </c>
      <c r="L2413" s="153" t="n">
        <v>15</v>
      </c>
      <c r="M2413" s="153" t="n">
        <f>IF(F2413="Accepted",L2413*1.150779448,"")</f>
        <v>17.261691719999998</v>
      </c>
      <c r="N2413" s="163"/>
      <c r="O2413" s="163"/>
      <c r="P2413" s="163" t="str">
        <f>IF(F2413&lt;&gt;"Accepted","",IF(AND(N2413="",O2413=""),"",MAX(N2413,O2413)*1.150779448))</f>
      </c>
      <c r="Q2413" s="175" t="str">
        <v>KEDW 180455Z 22015KT 40SM CLR 25/09 A2983 RMK AO2A SLP073 T02480087</v>
      </c>
    </row>
    <row r="2414" hidden="0">
      <c r="A2414" s="150" t="str">
        <v>2026-06-18 05:00 UTC</v>
      </c>
      <c r="B2414" s="155" t="str">
        <v>2026-06-18 05:55 UTC</v>
      </c>
      <c r="C2414" s="155" t="str">
        <v>2026-06-17 22:55 PDT</v>
      </c>
      <c r="D2414" s="155" t="str">
        <v>2026-06-17</v>
      </c>
      <c r="E2414" s="155" t="str">
        <v>June</v>
      </c>
      <c r="F2414" s="154" t="str">
        <v>Accepted</v>
      </c>
      <c r="G2414" s="155" t="str">
        <v>220</v>
      </c>
      <c r="H2414" s="153" t="n">
        <v>220</v>
      </c>
      <c r="I2414" s="155" t="str">
        <v>SW</v>
      </c>
      <c r="J2414" s="153" t="n">
        <v>40</v>
      </c>
      <c r="K2414" s="155" t="str">
        <v>NE</v>
      </c>
      <c r="L2414" s="153" t="n">
        <v>12</v>
      </c>
      <c r="M2414" s="153" t="n">
        <f>IF(F2414="Accepted",L2414*1.150779448,"")</f>
        <v>13.809353376</v>
      </c>
      <c r="N2414" s="163"/>
      <c r="O2414" s="163"/>
      <c r="P2414" s="163" t="str">
        <f>IF(F2414&lt;&gt;"Accepted","",IF(AND(N2414="",O2414=""),"",MAX(N2414,O2414)*1.150779448))</f>
      </c>
      <c r="Q2414" s="175" t="str">
        <v>KEDW 180555Z AUTO 22012KT 10SM CLR 24/08 A2983 RMK AO2 SLP073 T02390075 10351 20239 51009 $</v>
      </c>
    </row>
    <row r="2415" hidden="0">
      <c r="A2415" s="150" t="str">
        <v>2026-06-18 06:00 UTC</v>
      </c>
      <c r="B2415" s="155" t="str">
        <v>2026-06-18 06:55 UTC</v>
      </c>
      <c r="C2415" s="155" t="str">
        <v>2026-06-17 23:55 PDT</v>
      </c>
      <c r="D2415" s="155" t="str">
        <v>2026-06-17</v>
      </c>
      <c r="E2415" s="155" t="str">
        <v>June</v>
      </c>
      <c r="F2415" s="154" t="str">
        <v>Accepted</v>
      </c>
      <c r="G2415" s="155" t="str">
        <v>210</v>
      </c>
      <c r="H2415" s="153" t="n">
        <v>210</v>
      </c>
      <c r="I2415" s="155" t="str">
        <v>SW</v>
      </c>
      <c r="J2415" s="153" t="n">
        <v>30</v>
      </c>
      <c r="K2415" s="155" t="str">
        <v>NE</v>
      </c>
      <c r="L2415" s="153" t="n">
        <v>15</v>
      </c>
      <c r="M2415" s="153" t="n">
        <f>IF(F2415="Accepted",L2415*1.150779448,"")</f>
        <v>17.261691719999998</v>
      </c>
      <c r="N2415" s="163"/>
      <c r="O2415" s="163"/>
      <c r="P2415" s="163" t="str">
        <f>IF(F2415&lt;&gt;"Accepted","",IF(AND(N2415="",O2415=""),"",MAX(N2415,O2415)*1.150779448))</f>
      </c>
      <c r="Q2415" s="175" t="str">
        <v>KEDW 180655Z AUTO 21015KT 10SM CLR 23/07 A2982 RMK AO2 SLP069 T02310072 $</v>
      </c>
    </row>
    <row r="2416" hidden="0">
      <c r="A2416" s="150" t="str">
        <v>2026-06-18 07:00 UTC</v>
      </c>
      <c r="B2416" s="155" t="str">
        <v>2026-06-18 07:55 UTC</v>
      </c>
      <c r="C2416" s="155" t="str">
        <v>2026-06-18 00:55 PDT</v>
      </c>
      <c r="D2416" s="155" t="str">
        <v>2026-06-18</v>
      </c>
      <c r="E2416" s="155" t="str">
        <v>June</v>
      </c>
      <c r="F2416" s="154" t="str">
        <v>Accepted</v>
      </c>
      <c r="G2416" s="155" t="str">
        <v>210</v>
      </c>
      <c r="H2416" s="153" t="n">
        <v>210</v>
      </c>
      <c r="I2416" s="155" t="str">
        <v>SW</v>
      </c>
      <c r="J2416" s="153" t="n">
        <v>30</v>
      </c>
      <c r="K2416" s="155" t="str">
        <v>NE</v>
      </c>
      <c r="L2416" s="153" t="n">
        <v>13</v>
      </c>
      <c r="M2416" s="153" t="n">
        <f>IF(F2416="Accepted",L2416*1.150779448,"")</f>
        <v>14.960132824</v>
      </c>
      <c r="N2416" s="163"/>
      <c r="O2416" s="163"/>
      <c r="P2416" s="163" t="str">
        <f>IF(F2416&lt;&gt;"Accepted","",IF(AND(N2416="",O2416=""),"",MAX(N2416,O2416)*1.150779448))</f>
      </c>
      <c r="Q2416" s="175" t="str">
        <v>KEDW 180755Z AUTO 21013KT 10SM CLR 22/06 A2982 RMK AO2 SLP070 T02240062 403790205 $</v>
      </c>
    </row>
    <row r="2417" hidden="0">
      <c r="A2417" s="150" t="str">
        <v>2026-06-18 08:00 UTC</v>
      </c>
      <c r="B2417" s="155" t="str">
        <v>2026-06-18 08:55 UTC</v>
      </c>
      <c r="C2417" s="155" t="str">
        <v>2026-06-18 01:55 PDT</v>
      </c>
      <c r="D2417" s="155" t="str">
        <v>2026-06-18</v>
      </c>
      <c r="E2417" s="155" t="str">
        <v>June</v>
      </c>
      <c r="F2417" s="154" t="str">
        <v>Accepted</v>
      </c>
      <c r="G2417" s="155" t="str">
        <v>210</v>
      </c>
      <c r="H2417" s="153" t="n">
        <v>210</v>
      </c>
      <c r="I2417" s="155" t="str">
        <v>SW</v>
      </c>
      <c r="J2417" s="153" t="n">
        <v>30</v>
      </c>
      <c r="K2417" s="155" t="str">
        <v>NE</v>
      </c>
      <c r="L2417" s="153" t="n">
        <v>12</v>
      </c>
      <c r="M2417" s="153" t="n">
        <f>IF(F2417="Accepted",L2417*1.150779448,"")</f>
        <v>13.809353376</v>
      </c>
      <c r="N2417" s="163"/>
      <c r="O2417" s="163"/>
      <c r="P2417" s="163" t="str">
        <f>IF(F2417&lt;&gt;"Accepted","",IF(AND(N2417="",O2417=""),"",MAX(N2417,O2417)*1.150779448))</f>
      </c>
      <c r="Q2417" s="175" t="str">
        <v>KEDW 180855Z AUTO 21012KT 10SM CLR 22/07 A2982 RMK AO2 SLP069 T02160067 56004 $</v>
      </c>
    </row>
    <row r="2418" hidden="0">
      <c r="A2418" s="150" t="str">
        <v>2026-06-18 09:00 UTC</v>
      </c>
      <c r="B2418" s="155" t="str">
        <v>2026-06-18 09:55 UTC</v>
      </c>
      <c r="C2418" s="155" t="str">
        <v>2026-06-18 02:55 PDT</v>
      </c>
      <c r="D2418" s="155" t="str">
        <v>2026-06-18</v>
      </c>
      <c r="E2418" s="155" t="str">
        <v>June</v>
      </c>
      <c r="F2418" s="154" t="str">
        <v>Accepted</v>
      </c>
      <c r="G2418" s="155" t="str">
        <v>220</v>
      </c>
      <c r="H2418" s="153" t="n">
        <v>220</v>
      </c>
      <c r="I2418" s="155" t="str">
        <v>SW</v>
      </c>
      <c r="J2418" s="153" t="n">
        <v>40</v>
      </c>
      <c r="K2418" s="155" t="str">
        <v>NE</v>
      </c>
      <c r="L2418" s="153" t="n">
        <v>12</v>
      </c>
      <c r="M2418" s="153" t="n">
        <f>IF(F2418="Accepted",L2418*1.150779448,"")</f>
        <v>13.809353376</v>
      </c>
      <c r="N2418" s="163"/>
      <c r="O2418" s="163"/>
      <c r="P2418" s="163" t="str">
        <f>IF(F2418&lt;&gt;"Accepted","",IF(AND(N2418="",O2418=""),"",MAX(N2418,O2418)*1.150779448))</f>
      </c>
      <c r="Q2418" s="175" t="str">
        <v>KEDW 180955Z AUTO 22012KT 10SM CLR 21/06 A2982 RMK AO2 SLP070 T02120059 $</v>
      </c>
    </row>
    <row r="2419" hidden="0">
      <c r="A2419" s="150" t="str">
        <v>2026-06-18 10:00 UTC</v>
      </c>
      <c r="B2419" s="155" t="str">
        <v>2026-06-18 10:55 UTC</v>
      </c>
      <c r="C2419" s="155" t="str">
        <v>2026-06-18 03:55 PDT</v>
      </c>
      <c r="D2419" s="155" t="str">
        <v>2026-06-18</v>
      </c>
      <c r="E2419" s="155" t="str">
        <v>June</v>
      </c>
      <c r="F2419" s="154" t="str">
        <v>Accepted</v>
      </c>
      <c r="G2419" s="155" t="str">
        <v>200</v>
      </c>
      <c r="H2419" s="153" t="n">
        <v>200</v>
      </c>
      <c r="I2419" s="155" t="str">
        <v>S</v>
      </c>
      <c r="J2419" s="153" t="n">
        <v>20</v>
      </c>
      <c r="K2419" s="155" t="str">
        <v>N</v>
      </c>
      <c r="L2419" s="153" t="n">
        <v>11</v>
      </c>
      <c r="M2419" s="153" t="n">
        <f>IF(F2419="Accepted",L2419*1.150779448,"")</f>
        <v>12.658573928</v>
      </c>
      <c r="N2419" s="163"/>
      <c r="O2419" s="163"/>
      <c r="P2419" s="163" t="str">
        <f>IF(F2419&lt;&gt;"Accepted","",IF(AND(N2419="",O2419=""),"",MAX(N2419,O2419)*1.150779448))</f>
      </c>
      <c r="Q2419" s="175" t="str">
        <v>KEDW 181055Z AUTO 20011KT 10SM CLR 20/07 A2982 RMK AO2 SLP071 T02040074 $</v>
      </c>
    </row>
    <row r="2420" hidden="0">
      <c r="A2420" s="150" t="str">
        <v>2026-06-18 11:00 UTC</v>
      </c>
      <c r="B2420" s="155" t="str">
        <v>2026-06-18 11:55 UTC</v>
      </c>
      <c r="C2420" s="155" t="str">
        <v>2026-06-18 04:55 PDT</v>
      </c>
      <c r="D2420" s="155" t="str">
        <v>2026-06-18</v>
      </c>
      <c r="E2420" s="155" t="str">
        <v>June</v>
      </c>
      <c r="F2420" s="154" t="str">
        <v>Accepted</v>
      </c>
      <c r="G2420" s="155" t="str">
        <v>200</v>
      </c>
      <c r="H2420" s="153" t="n">
        <v>200</v>
      </c>
      <c r="I2420" s="155" t="str">
        <v>S</v>
      </c>
      <c r="J2420" s="153" t="n">
        <v>20</v>
      </c>
      <c r="K2420" s="155" t="str">
        <v>N</v>
      </c>
      <c r="L2420" s="153" t="n">
        <v>12</v>
      </c>
      <c r="M2420" s="153" t="n">
        <f>IF(F2420="Accepted",L2420*1.150779448,"")</f>
        <v>13.809353376</v>
      </c>
      <c r="N2420" s="163"/>
      <c r="O2420" s="163"/>
      <c r="P2420" s="163" t="str">
        <f>IF(F2420&lt;&gt;"Accepted","",IF(AND(N2420="",O2420=""),"",MAX(N2420,O2420)*1.150779448))</f>
      </c>
      <c r="Q2420" s="175" t="str">
        <v>KEDW 181155Z AUTO 20012KT 10SM CLR 20/08 A2982 RMK AO2 SLP071 T01950076 10240 20195 53001 $</v>
      </c>
    </row>
    <row r="2421" hidden="0">
      <c r="A2421" s="150" t="str">
        <v>2026-06-18 12:00 UTC</v>
      </c>
      <c r="B2421" s="155" t="str">
        <v>2026-06-18 12:55 UTC</v>
      </c>
      <c r="C2421" s="155" t="str">
        <v>2026-06-18 05:55 PDT</v>
      </c>
      <c r="D2421" s="155" t="str">
        <v>2026-06-18</v>
      </c>
      <c r="E2421" s="155" t="str">
        <v>June</v>
      </c>
      <c r="F2421" s="154" t="str">
        <v>Accepted</v>
      </c>
      <c r="G2421" s="155" t="str">
        <v>200</v>
      </c>
      <c r="H2421" s="153" t="n">
        <v>200</v>
      </c>
      <c r="I2421" s="155" t="str">
        <v>S</v>
      </c>
      <c r="J2421" s="153" t="n">
        <v>20</v>
      </c>
      <c r="K2421" s="155" t="str">
        <v>N</v>
      </c>
      <c r="L2421" s="153" t="n">
        <v>11</v>
      </c>
      <c r="M2421" s="153" t="n">
        <f>IF(F2421="Accepted",L2421*1.150779448,"")</f>
        <v>12.658573928</v>
      </c>
      <c r="N2421" s="163"/>
      <c r="O2421" s="163"/>
      <c r="P2421" s="163" t="str">
        <f>IF(F2421&lt;&gt;"Accepted","",IF(AND(N2421="",O2421=""),"",MAX(N2421,O2421)*1.150779448))</f>
      </c>
      <c r="Q2421" s="175" t="str">
        <v>KEDW 181255Z COR 20011KT 70SM CLR 19/08 A2983 RMK AO2A SLP077 T01940084 COR 1258</v>
      </c>
    </row>
    <row r="2422" hidden="0">
      <c r="A2422" s="150" t="str">
        <v>2026-06-18 13:00 UTC</v>
      </c>
      <c r="B2422" s="155" t="str">
        <v>2026-06-18 13:55 UTC</v>
      </c>
      <c r="C2422" s="155" t="str">
        <v>2026-06-18 06:55 PDT</v>
      </c>
      <c r="D2422" s="155" t="str">
        <v>2026-06-18</v>
      </c>
      <c r="E2422" s="155" t="str">
        <v>June</v>
      </c>
      <c r="F2422" s="154" t="str">
        <v>Accepted</v>
      </c>
      <c r="G2422" s="155" t="str">
        <v>210</v>
      </c>
      <c r="H2422" s="153" t="n">
        <v>210</v>
      </c>
      <c r="I2422" s="155" t="str">
        <v>SW</v>
      </c>
      <c r="J2422" s="153" t="n">
        <v>30</v>
      </c>
      <c r="K2422" s="155" t="str">
        <v>NE</v>
      </c>
      <c r="L2422" s="153" t="n">
        <v>12</v>
      </c>
      <c r="M2422" s="153" t="n">
        <f>IF(F2422="Accepted",L2422*1.150779448,"")</f>
        <v>13.809353376</v>
      </c>
      <c r="N2422" s="163"/>
      <c r="O2422" s="163"/>
      <c r="P2422" s="163" t="str">
        <f>IF(F2422&lt;&gt;"Accepted","",IF(AND(N2422="",O2422=""),"",MAX(N2422,O2422)*1.150779448))</f>
      </c>
      <c r="Q2422" s="175" t="str">
        <v>KEDW 181355Z 21012KT 50SM FEW150 21/08 A2984 RMK AO2A SLP080 T02120078</v>
      </c>
    </row>
    <row r="2423" hidden="0">
      <c r="A2423" s="150" t="str">
        <v>2026-06-18 14:00 UTC</v>
      </c>
      <c r="B2423" s="155" t="str">
        <v>2026-06-18 14:55 UTC</v>
      </c>
      <c r="C2423" s="155" t="str">
        <v>2026-06-18 07:55 PDT</v>
      </c>
      <c r="D2423" s="155" t="str">
        <v>2026-06-18</v>
      </c>
      <c r="E2423" s="155" t="str">
        <v>June</v>
      </c>
      <c r="F2423" s="154" t="str">
        <v>Accepted</v>
      </c>
      <c r="G2423" s="155" t="str">
        <v>220</v>
      </c>
      <c r="H2423" s="153" t="n">
        <v>220</v>
      </c>
      <c r="I2423" s="155" t="str">
        <v>SW</v>
      </c>
      <c r="J2423" s="153" t="n">
        <v>40</v>
      </c>
      <c r="K2423" s="155" t="str">
        <v>NE</v>
      </c>
      <c r="L2423" s="153" t="n">
        <v>13</v>
      </c>
      <c r="M2423" s="153" t="n">
        <f>IF(F2423="Accepted",L2423*1.150779448,"")</f>
        <v>14.960132824</v>
      </c>
      <c r="N2423" s="163"/>
      <c r="O2423" s="163"/>
      <c r="P2423" s="163" t="str">
        <f>IF(F2423&lt;&gt;"Accepted","",IF(AND(N2423="",O2423=""),"",MAX(N2423,O2423)*1.150779448))</f>
      </c>
      <c r="Q2423" s="175" t="str">
        <v>KEDW 181455Z 22013KT 60SM CLR 25/08 A2986 RMK AO2A SLP086 T02490075 52011</v>
      </c>
    </row>
    <row r="2424" hidden="0">
      <c r="A2424" s="150" t="str">
        <v>2026-06-18 15:00 UTC</v>
      </c>
      <c r="B2424" s="155" t="str">
        <v>2026-06-18 15:55 UTC</v>
      </c>
      <c r="C2424" s="155" t="str">
        <v>2026-06-18 08:55 PDT</v>
      </c>
      <c r="D2424" s="155" t="str">
        <v>2026-06-18</v>
      </c>
      <c r="E2424" s="155" t="str">
        <v>June</v>
      </c>
      <c r="F2424" s="154" t="str">
        <v>Accepted</v>
      </c>
      <c r="G2424" s="155" t="str">
        <v>230</v>
      </c>
      <c r="H2424" s="153" t="n">
        <v>230</v>
      </c>
      <c r="I2424" s="155" t="str">
        <v>SW</v>
      </c>
      <c r="J2424" s="153" t="n">
        <v>50</v>
      </c>
      <c r="K2424" s="155" t="str">
        <v>NE</v>
      </c>
      <c r="L2424" s="153" t="n">
        <v>12</v>
      </c>
      <c r="M2424" s="153" t="n">
        <f>IF(F2424="Accepted",L2424*1.150779448,"")</f>
        <v>13.809353376</v>
      </c>
      <c r="N2424" s="163"/>
      <c r="O2424" s="163"/>
      <c r="P2424" s="163" t="str">
        <f>IF(F2424&lt;&gt;"Accepted","",IF(AND(N2424="",O2424=""),"",MAX(N2424,O2424)*1.150779448))</f>
      </c>
      <c r="Q2424" s="175" t="str">
        <v>KEDW 181555Z 23012KT 60SM CLR 29/05 A2986 RMK AO2A SLP085 T02920046</v>
      </c>
    </row>
    <row r="2425" hidden="0">
      <c r="A2425" s="150" t="str">
        <v>2026-06-18 16:00 UTC</v>
      </c>
      <c r="B2425" s="155" t="str">
        <v>2026-06-18 16:55 UTC</v>
      </c>
      <c r="C2425" s="155" t="str">
        <v>2026-06-18 09:55 PDT</v>
      </c>
      <c r="D2425" s="155" t="str">
        <v>2026-06-18</v>
      </c>
      <c r="E2425" s="155" t="str">
        <v>June</v>
      </c>
      <c r="F2425" s="154" t="str">
        <v>Accepted</v>
      </c>
      <c r="G2425" s="155" t="str">
        <v>210</v>
      </c>
      <c r="H2425" s="153" t="n">
        <v>210</v>
      </c>
      <c r="I2425" s="155" t="str">
        <v>SW</v>
      </c>
      <c r="J2425" s="153" t="n">
        <v>30</v>
      </c>
      <c r="K2425" s="155" t="str">
        <v>NE</v>
      </c>
      <c r="L2425" s="153" t="n">
        <v>9</v>
      </c>
      <c r="M2425" s="153" t="n">
        <f>IF(F2425="Accepted",L2425*1.150779448,"")</f>
        <v>10.357015032</v>
      </c>
      <c r="N2425" s="163"/>
      <c r="O2425" s="163"/>
      <c r="P2425" s="163" t="str">
        <f>IF(F2425&lt;&gt;"Accepted","",IF(AND(N2425="",O2425=""),"",MAX(N2425,O2425)*1.150779448))</f>
      </c>
      <c r="Q2425" s="175" t="str">
        <v>KEDW 181655Z 21009KT 60SM CLR 32/05 A2986 RMK AO2A SLP085 T03160051 $</v>
      </c>
    </row>
    <row r="2426" hidden="0">
      <c r="A2426" s="150" t="str">
        <v>2026-06-18 17:00 UTC</v>
      </c>
      <c r="B2426" s="155" t="str">
        <v>2026-06-18 17:55 UTC</v>
      </c>
      <c r="C2426" s="155" t="str">
        <v>2026-06-18 10:55 PDT</v>
      </c>
      <c r="D2426" s="155" t="str">
        <v>2026-06-18</v>
      </c>
      <c r="E2426" s="155" t="str">
        <v>June</v>
      </c>
      <c r="F2426" s="154" t="str">
        <v>Accepted</v>
      </c>
      <c r="G2426" s="155" t="str">
        <v>210</v>
      </c>
      <c r="H2426" s="153" t="n">
        <v>210</v>
      </c>
      <c r="I2426" s="155" t="str">
        <v>SW</v>
      </c>
      <c r="J2426" s="153" t="n">
        <v>30</v>
      </c>
      <c r="K2426" s="155" t="str">
        <v>NE</v>
      </c>
      <c r="L2426" s="153" t="n">
        <v>5</v>
      </c>
      <c r="M2426" s="153" t="n">
        <f>IF(F2426="Accepted",L2426*1.150779448,"")</f>
        <v>5.75389724</v>
      </c>
      <c r="N2426" s="163"/>
      <c r="O2426" s="163"/>
      <c r="P2426" s="163" t="str">
        <f>IF(F2426&lt;&gt;"Accepted","",IF(AND(N2426="",O2426=""),"",MAX(N2426,O2426)*1.150779448))</f>
      </c>
      <c r="Q2426" s="175" t="str">
        <v>KEDW 181755Z 21005KT 40SM CLR 33/05 A2985 RMK AO2A SLP081 T03310048 10332 20191 58002</v>
      </c>
    </row>
    <row r="2427" hidden="0">
      <c r="A2427" s="150" t="str">
        <v>2026-06-18 18:00 UTC</v>
      </c>
      <c r="B2427" s="155" t="str">
        <v>2026-06-18 18:55 UTC</v>
      </c>
      <c r="C2427" s="155" t="str">
        <v>2026-06-18 11:55 PDT</v>
      </c>
      <c r="D2427" s="155" t="str">
        <v>2026-06-18</v>
      </c>
      <c r="E2427" s="155" t="str">
        <v>June</v>
      </c>
      <c r="F2427" s="154" t="str">
        <v>Accepted</v>
      </c>
      <c r="G2427" s="155" t="str">
        <v>150</v>
      </c>
      <c r="H2427" s="153" t="n">
        <v>150</v>
      </c>
      <c r="I2427" s="155" t="str">
        <v>SE</v>
      </c>
      <c r="J2427" s="153" t="n">
        <v>330</v>
      </c>
      <c r="K2427" s="155" t="str">
        <v>NW</v>
      </c>
      <c r="L2427" s="153" t="n">
        <v>6</v>
      </c>
      <c r="M2427" s="153" t="n">
        <f>IF(F2427="Accepted",L2427*1.150779448,"")</f>
        <v>6.904676688</v>
      </c>
      <c r="N2427" s="163"/>
      <c r="O2427" s="163"/>
      <c r="P2427" s="163" t="str">
        <f>IF(F2427&lt;&gt;"Accepted","",IF(AND(N2427="",O2427=""),"",MAX(N2427,O2427)*1.150779448))</f>
      </c>
      <c r="Q2427" s="175" t="str">
        <v>KEDW 181855Z 15006KT 50SM CLR 34/04 A2984 RMK AO2A SLP077 T03430039</v>
      </c>
    </row>
    <row r="2428" hidden="0">
      <c r="A2428" s="150" t="str">
        <v>2026-06-18 19:00 UTC</v>
      </c>
      <c r="B2428" s="155" t="str">
        <v>2026-06-18 19:55 UTC</v>
      </c>
      <c r="C2428" s="155" t="str">
        <v>2026-06-18 12:55 PDT</v>
      </c>
      <c r="D2428" s="155" t="str">
        <v>2026-06-18</v>
      </c>
      <c r="E2428" s="155" t="str">
        <v>June</v>
      </c>
      <c r="F2428" s="154" t="str">
        <v>Accepted</v>
      </c>
      <c r="G2428" s="155" t="str">
        <v>050</v>
      </c>
      <c r="H2428" s="153" t="n">
        <v>50</v>
      </c>
      <c r="I2428" s="155" t="str">
        <v>NE</v>
      </c>
      <c r="J2428" s="153" t="n">
        <v>230</v>
      </c>
      <c r="K2428" s="155" t="str">
        <v>SW</v>
      </c>
      <c r="L2428" s="153" t="n">
        <v>4</v>
      </c>
      <c r="M2428" s="153" t="n">
        <f>IF(F2428="Accepted",L2428*1.150779448,"")</f>
        <v>4.603117792</v>
      </c>
      <c r="N2428" s="163"/>
      <c r="O2428" s="163"/>
      <c r="P2428" s="163" t="str">
        <f>IF(F2428&lt;&gt;"Accepted","",IF(AND(N2428="",O2428=""),"",MAX(N2428,O2428)*1.150779448))</f>
      </c>
      <c r="Q2428" s="175" t="str">
        <v>KEDW 181955Z 05004KT 60SM CLR 35/02 A2983 RMK AO2A SLP073 T03540016</v>
      </c>
    </row>
    <row r="2429" hidden="0">
      <c r="A2429" s="150" t="str">
        <v>2026-06-18 20:00 UTC</v>
      </c>
      <c r="B2429" s="155" t="str">
        <v>2026-06-18 20:55 UTC</v>
      </c>
      <c r="C2429" s="155" t="str">
        <v>2026-06-18 13:55 PDT</v>
      </c>
      <c r="D2429" s="155" t="str">
        <v>2026-06-18</v>
      </c>
      <c r="E2429" s="155" t="str">
        <v>June</v>
      </c>
      <c r="F2429" s="154" t="str">
        <v>Accepted</v>
      </c>
      <c r="G2429" s="155" t="str">
        <v>180</v>
      </c>
      <c r="H2429" s="153" t="n">
        <v>180</v>
      </c>
      <c r="I2429" s="155" t="str">
        <v>S</v>
      </c>
      <c r="J2429" s="153" t="n">
        <v>0</v>
      </c>
      <c r="K2429" s="155" t="str">
        <v>N</v>
      </c>
      <c r="L2429" s="153" t="n">
        <v>13</v>
      </c>
      <c r="M2429" s="153" t="n">
        <f>IF(F2429="Accepted",L2429*1.150779448,"")</f>
        <v>14.960132824</v>
      </c>
      <c r="N2429" s="153" t="n">
        <v>19</v>
      </c>
      <c r="O2429" s="163"/>
      <c r="P2429" s="153" t="n">
        <f>IF(F2429&lt;&gt;"Accepted","",IF(AND(N2429="",O2429=""),"",MAX(N2429,O2429)*1.150779448))</f>
        <v>21.864809512</v>
      </c>
      <c r="Q2429" s="175" t="str">
        <v>KEDW 182055Z 18013G19KT 60SM CLR 37/05 A2983 RMK AO2A SLP073 T03670048 57008</v>
      </c>
    </row>
    <row r="2430" hidden="0">
      <c r="A2430" s="150" t="str">
        <v>2026-06-18 21:00 UTC</v>
      </c>
      <c r="B2430" s="155" t="str">
        <v>2026-06-18 21:55 UTC</v>
      </c>
      <c r="C2430" s="155" t="str">
        <v>2026-06-18 14:55 PDT</v>
      </c>
      <c r="D2430" s="155" t="str">
        <v>2026-06-18</v>
      </c>
      <c r="E2430" s="155" t="str">
        <v>June</v>
      </c>
      <c r="F2430" s="154" t="str">
        <v>Accepted</v>
      </c>
      <c r="G2430" s="155" t="str">
        <v>180</v>
      </c>
      <c r="H2430" s="153" t="n">
        <v>180</v>
      </c>
      <c r="I2430" s="155" t="str">
        <v>S</v>
      </c>
      <c r="J2430" s="153" t="n">
        <v>0</v>
      </c>
      <c r="K2430" s="155" t="str">
        <v>N</v>
      </c>
      <c r="L2430" s="153" t="n">
        <v>7</v>
      </c>
      <c r="M2430" s="153" t="n">
        <f>IF(F2430="Accepted",L2430*1.150779448,"")</f>
        <v>8.055456136</v>
      </c>
      <c r="N2430" s="163"/>
      <c r="O2430" s="163"/>
      <c r="P2430" s="163" t="str">
        <f>IF(F2430&lt;&gt;"Accepted","",IF(AND(N2430="",O2430=""),"",MAX(N2430,O2430)*1.150779448))</f>
      </c>
      <c r="Q2430" s="175" t="str">
        <v>KEDW 182155Z 18007KT 50SM CLR 37/03 A2981 RMK AO2A SLP067 T03660026</v>
      </c>
    </row>
    <row r="2431" hidden="0">
      <c r="A2431" s="150" t="str">
        <v>2026-06-18 22:00 UTC</v>
      </c>
      <c r="B2431" s="155" t="str">
        <v>2026-06-18 22:55 UTC</v>
      </c>
      <c r="C2431" s="155" t="str">
        <v>2026-06-18 15:55 PDT</v>
      </c>
      <c r="D2431" s="155" t="str">
        <v>2026-06-18</v>
      </c>
      <c r="E2431" s="155" t="str">
        <v>June</v>
      </c>
      <c r="F2431" s="154" t="str">
        <v>Accepted</v>
      </c>
      <c r="G2431" s="155" t="str">
        <v>230</v>
      </c>
      <c r="H2431" s="153" t="n">
        <v>230</v>
      </c>
      <c r="I2431" s="155" t="str">
        <v>SW</v>
      </c>
      <c r="J2431" s="153" t="n">
        <v>50</v>
      </c>
      <c r="K2431" s="155" t="str">
        <v>NE</v>
      </c>
      <c r="L2431" s="153" t="n">
        <v>16</v>
      </c>
      <c r="M2431" s="153" t="n">
        <f>IF(F2431="Accepted",L2431*1.150779448,"")</f>
        <v>18.412471168</v>
      </c>
      <c r="N2431" s="153" t="n">
        <v>23</v>
      </c>
      <c r="O2431" s="163"/>
      <c r="P2431" s="153" t="n">
        <f>IF(F2431&lt;&gt;"Accepted","",IF(AND(N2431="",O2431=""),"",MAX(N2431,O2431)*1.150779448))</f>
        <v>26.467927304</v>
      </c>
      <c r="Q2431" s="175" t="str">
        <v>KEDW 182255Z 23016G23KT 50SM CLR 37/02 A2981 RMK AO2A SLP067 T03680015</v>
      </c>
    </row>
    <row r="2432" hidden="0">
      <c r="A2432" s="150" t="str">
        <v>2026-06-18 23:00 UTC</v>
      </c>
      <c r="B2432" s="155" t="str">
        <v>2026-06-18 23:55 UTC</v>
      </c>
      <c r="C2432" s="155" t="str">
        <v>2026-06-18 16:55 PDT</v>
      </c>
      <c r="D2432" s="155" t="str">
        <v>2026-06-18</v>
      </c>
      <c r="E2432" s="155" t="str">
        <v>June</v>
      </c>
      <c r="F2432" s="154" t="str">
        <v>Accepted</v>
      </c>
      <c r="G2432" s="155" t="str">
        <v>230</v>
      </c>
      <c r="H2432" s="153" t="n">
        <v>230</v>
      </c>
      <c r="I2432" s="155" t="str">
        <v>SW</v>
      </c>
      <c r="J2432" s="153" t="n">
        <v>50</v>
      </c>
      <c r="K2432" s="155" t="str">
        <v>NE</v>
      </c>
      <c r="L2432" s="153" t="n">
        <v>20</v>
      </c>
      <c r="M2432" s="153" t="n">
        <f>IF(F2432="Accepted",L2432*1.150779448,"")</f>
        <v>23.01558896</v>
      </c>
      <c r="N2432" s="153" t="n">
        <v>26</v>
      </c>
      <c r="O2432" s="153" t="n">
        <v>29</v>
      </c>
      <c r="P2432" s="153" t="n">
        <f>IF(F2432&lt;&gt;"Accepted","",IF(AND(N2432="",O2432=""),"",MAX(N2432,O2432)*1.150779448))</f>
        <v>33.372603992</v>
      </c>
      <c r="Q2432" s="175" t="str">
        <v>KEDW 182355Z 23020G26KT 40SM CLR 34/03 A2981 RMK AO2A PK WND 24029/43 SLP069 T03420029 10375 20329 55004</v>
      </c>
    </row>
    <row r="2433" hidden="0">
      <c r="A2433" s="150" t="str">
        <v>2026-06-19 00:00 UTC</v>
      </c>
      <c r="B2433" s="155" t="str">
        <v>2026-06-19 00:55 UTC</v>
      </c>
      <c r="C2433" s="155" t="str">
        <v>2026-06-18 17:55 PDT</v>
      </c>
      <c r="D2433" s="155" t="str">
        <v>2026-06-18</v>
      </c>
      <c r="E2433" s="155" t="str">
        <v>June</v>
      </c>
      <c r="F2433" s="154" t="str">
        <v>Accepted</v>
      </c>
      <c r="G2433" s="155" t="str">
        <v>220</v>
      </c>
      <c r="H2433" s="153" t="n">
        <v>220</v>
      </c>
      <c r="I2433" s="155" t="str">
        <v>SW</v>
      </c>
      <c r="J2433" s="153" t="n">
        <v>40</v>
      </c>
      <c r="K2433" s="155" t="str">
        <v>NE</v>
      </c>
      <c r="L2433" s="153" t="n">
        <v>21</v>
      </c>
      <c r="M2433" s="153" t="n">
        <f>IF(F2433="Accepted",L2433*1.150779448,"")</f>
        <v>24.166368408</v>
      </c>
      <c r="N2433" s="153" t="n">
        <v>27</v>
      </c>
      <c r="O2433" s="153" t="n">
        <v>30</v>
      </c>
      <c r="P2433" s="153" t="n">
        <f>IF(F2433&lt;&gt;"Accepted","",IF(AND(N2433="",O2433=""),"",MAX(N2433,O2433)*1.150779448))</f>
        <v>34.523383439999996</v>
      </c>
      <c r="Q2433" s="175" t="str">
        <v>KEDW 190055Z 22021G27KT 40SM CLR 32/06 A2981 RMK AO2A PK WND 24030/29 SLP070 T03210055</v>
      </c>
    </row>
    <row r="2434" hidden="0">
      <c r="A2434" s="150" t="str">
        <v>2026-06-19 01:00 UTC</v>
      </c>
      <c r="B2434" s="155" t="str">
        <v>2026-06-19 01:55 UTC</v>
      </c>
      <c r="C2434" s="155" t="str">
        <v>2026-06-18 18:55 PDT</v>
      </c>
      <c r="D2434" s="155" t="str">
        <v>2026-06-18</v>
      </c>
      <c r="E2434" s="155" t="str">
        <v>June</v>
      </c>
      <c r="F2434" s="154" t="str">
        <v>Accepted</v>
      </c>
      <c r="G2434" s="155" t="str">
        <v>220</v>
      </c>
      <c r="H2434" s="153" t="n">
        <v>220</v>
      </c>
      <c r="I2434" s="155" t="str">
        <v>SW</v>
      </c>
      <c r="J2434" s="153" t="n">
        <v>40</v>
      </c>
      <c r="K2434" s="155" t="str">
        <v>NE</v>
      </c>
      <c r="L2434" s="153" t="n">
        <v>19</v>
      </c>
      <c r="M2434" s="153" t="n">
        <f>IF(F2434="Accepted",L2434*1.150779448,"")</f>
        <v>21.864809512</v>
      </c>
      <c r="N2434" s="153" t="n">
        <v>27</v>
      </c>
      <c r="O2434" s="153" t="n">
        <v>31</v>
      </c>
      <c r="P2434" s="153" t="n">
        <f>IF(F2434&lt;&gt;"Accepted","",IF(AND(N2434="",O2434=""),"",MAX(N2434,O2434)*1.150779448))</f>
        <v>35.674162888</v>
      </c>
      <c r="Q2434" s="175" t="str">
        <v>KEDW 190155Z 22019G27KT 40SM CLR 29/08 A2982 RMK AO2A PK WND 24031/46 SLP075 T02890080</v>
      </c>
    </row>
    <row r="2435" hidden="0">
      <c r="A2435" s="150" t="str">
        <v>2026-06-19 02:00 UTC</v>
      </c>
      <c r="B2435" s="155" t="str">
        <v>2026-06-19 02:55 UTC</v>
      </c>
      <c r="C2435" s="155" t="str">
        <v>2026-06-18 19:55 PDT</v>
      </c>
      <c r="D2435" s="155" t="str">
        <v>2026-06-18</v>
      </c>
      <c r="E2435" s="155" t="str">
        <v>June</v>
      </c>
      <c r="F2435" s="154" t="str">
        <v>Accepted</v>
      </c>
      <c r="G2435" s="155" t="str">
        <v>230</v>
      </c>
      <c r="H2435" s="153" t="n">
        <v>230</v>
      </c>
      <c r="I2435" s="155" t="str">
        <v>SW</v>
      </c>
      <c r="J2435" s="153" t="n">
        <v>50</v>
      </c>
      <c r="K2435" s="155" t="str">
        <v>NE</v>
      </c>
      <c r="L2435" s="153" t="n">
        <v>16</v>
      </c>
      <c r="M2435" s="153" t="n">
        <f>IF(F2435="Accepted",L2435*1.150779448,"")</f>
        <v>18.412471168</v>
      </c>
      <c r="N2435" s="153" t="n">
        <v>25</v>
      </c>
      <c r="O2435" s="153" t="n">
        <v>29</v>
      </c>
      <c r="P2435" s="153" t="n">
        <f>IF(F2435&lt;&gt;"Accepted","",IF(AND(N2435="",O2435=""),"",MAX(N2435,O2435)*1.150779448))</f>
        <v>33.372603992</v>
      </c>
      <c r="Q2435" s="175" t="str">
        <v>KEDW 190255Z 23016G25KT 40SM CLR 27/08 A2983 RMK AO2A PK WND 24029/14 SLP077 T02650080 53005</v>
      </c>
    </row>
    <row r="2436" hidden="0">
      <c r="A2436" s="150" t="str">
        <v>2026-06-19 03:00 UTC</v>
      </c>
      <c r="B2436" s="155" t="str">
        <v>2026-06-19 03:55 UTC</v>
      </c>
      <c r="C2436" s="155" t="str">
        <v>2026-06-18 20:55 PDT</v>
      </c>
      <c r="D2436" s="155" t="str">
        <v>2026-06-18</v>
      </c>
      <c r="E2436" s="155" t="str">
        <v>June</v>
      </c>
      <c r="F2436" s="154" t="str">
        <v>Accepted</v>
      </c>
      <c r="G2436" s="155" t="str">
        <v>230</v>
      </c>
      <c r="H2436" s="153" t="n">
        <v>230</v>
      </c>
      <c r="I2436" s="155" t="str">
        <v>SW</v>
      </c>
      <c r="J2436" s="153" t="n">
        <v>50</v>
      </c>
      <c r="K2436" s="155" t="str">
        <v>NE</v>
      </c>
      <c r="L2436" s="153" t="n">
        <v>16</v>
      </c>
      <c r="M2436" s="153" t="n">
        <f>IF(F2436="Accepted",L2436*1.150779448,"")</f>
        <v>18.412471168</v>
      </c>
      <c r="N2436" s="153" t="n">
        <v>24</v>
      </c>
      <c r="O2436" s="163"/>
      <c r="P2436" s="153" t="n">
        <f>IF(F2436&lt;&gt;"Accepted","",IF(AND(N2436="",O2436=""),"",MAX(N2436,O2436)*1.150779448))</f>
        <v>27.618706752</v>
      </c>
      <c r="Q2436" s="175" t="str">
        <v>KEDW 190355Z 23016G24KT 40SM CLR 25/09 A2985 RMK AO2A SLP083 T02460085</v>
      </c>
    </row>
    <row r="2437" hidden="0">
      <c r="A2437" s="150" t="str">
        <v>2026-06-19 04:00 UTC</v>
      </c>
      <c r="B2437" s="155" t="str">
        <v>2026-06-19 04:55 UTC</v>
      </c>
      <c r="C2437" s="155" t="str">
        <v>2026-06-18 21:55 PDT</v>
      </c>
      <c r="D2437" s="155" t="str">
        <v>2026-06-18</v>
      </c>
      <c r="E2437" s="155" t="str">
        <v>June</v>
      </c>
      <c r="F2437" s="154" t="str">
        <v>Accepted</v>
      </c>
      <c r="G2437" s="155" t="str">
        <v>220</v>
      </c>
      <c r="H2437" s="153" t="n">
        <v>220</v>
      </c>
      <c r="I2437" s="155" t="str">
        <v>SW</v>
      </c>
      <c r="J2437" s="153" t="n">
        <v>40</v>
      </c>
      <c r="K2437" s="155" t="str">
        <v>NE</v>
      </c>
      <c r="L2437" s="153" t="n">
        <v>12</v>
      </c>
      <c r="M2437" s="153" t="n">
        <f>IF(F2437="Accepted",L2437*1.150779448,"")</f>
        <v>13.809353376</v>
      </c>
      <c r="N2437" s="163"/>
      <c r="O2437" s="153" t="n">
        <v>26</v>
      </c>
      <c r="P2437" s="153" t="n">
        <f>IF(F2437&lt;&gt;"Accepted","",IF(AND(N2437="",O2437=""),"",MAX(N2437,O2437)*1.150779448))</f>
        <v>29.920265648</v>
      </c>
      <c r="Q2437" s="175" t="str">
        <v>KEDW 190455Z 22012KT 40SM CLR 23/09 A2987 RMK AO2A PK WND 23026/0357 SLP089 T02260094</v>
      </c>
    </row>
    <row r="2438" hidden="0">
      <c r="A2438" s="150" t="str">
        <v>2026-06-19 05:00 UTC</v>
      </c>
      <c r="B2438" s="155" t="str">
        <v>2026-06-19 05:55 UTC</v>
      </c>
      <c r="C2438" s="155" t="str">
        <v>2026-06-18 22:55 PDT</v>
      </c>
      <c r="D2438" s="155" t="str">
        <v>2026-06-18</v>
      </c>
      <c r="E2438" s="155" t="str">
        <v>June</v>
      </c>
      <c r="F2438" s="154" t="str">
        <v>Accepted</v>
      </c>
      <c r="G2438" s="155" t="str">
        <v>210</v>
      </c>
      <c r="H2438" s="153" t="n">
        <v>210</v>
      </c>
      <c r="I2438" s="155" t="str">
        <v>SW</v>
      </c>
      <c r="J2438" s="153" t="n">
        <v>30</v>
      </c>
      <c r="K2438" s="155" t="str">
        <v>NE</v>
      </c>
      <c r="L2438" s="153" t="n">
        <v>12</v>
      </c>
      <c r="M2438" s="153" t="n">
        <f>IF(F2438="Accepted",L2438*1.150779448,"")</f>
        <v>13.809353376</v>
      </c>
      <c r="N2438" s="163"/>
      <c r="O2438" s="163"/>
      <c r="P2438" s="163" t="str">
        <f>IF(F2438&lt;&gt;"Accepted","",IF(AND(N2438="",O2438=""),"",MAX(N2438,O2438)*1.150779448))</f>
      </c>
      <c r="Q2438" s="175" t="str">
        <v>KEDW 190555Z AUTO 21012KT 10SM CLR 22/07 A2989 RMK AO2 SLP095 T02160074 10341 20216 52018 $</v>
      </c>
    </row>
    <row r="2439" hidden="0">
      <c r="A2439" s="150" t="str">
        <v>2026-06-19 06:00 UTC</v>
      </c>
      <c r="B2439" s="155" t="str">
        <v>2026-06-19 06:55 UTC</v>
      </c>
      <c r="C2439" s="155" t="str">
        <v>2026-06-18 23:55 PDT</v>
      </c>
      <c r="D2439" s="155" t="str">
        <v>2026-06-18</v>
      </c>
      <c r="E2439" s="155" t="str">
        <v>June</v>
      </c>
      <c r="F2439" s="154" t="str">
        <v>Accepted</v>
      </c>
      <c r="G2439" s="155" t="str">
        <v>210</v>
      </c>
      <c r="H2439" s="153" t="n">
        <v>210</v>
      </c>
      <c r="I2439" s="155" t="str">
        <v>SW</v>
      </c>
      <c r="J2439" s="153" t="n">
        <v>30</v>
      </c>
      <c r="K2439" s="155" t="str">
        <v>NE</v>
      </c>
      <c r="L2439" s="153" t="n">
        <v>11</v>
      </c>
      <c r="M2439" s="153" t="n">
        <f>IF(F2439="Accepted",L2439*1.150779448,"")</f>
        <v>12.658573928</v>
      </c>
      <c r="N2439" s="163"/>
      <c r="O2439" s="163"/>
      <c r="P2439" s="163" t="str">
        <f>IF(F2439&lt;&gt;"Accepted","",IF(AND(N2439="",O2439=""),"",MAX(N2439,O2439)*1.150779448))</f>
      </c>
      <c r="Q2439" s="175" t="str">
        <v>KEDW 190655Z AUTO 21011KT 10SM CLR 21/07 A2988 RMK AO2 SLP092 T02050068 $</v>
      </c>
    </row>
    <row r="2440" hidden="0">
      <c r="A2440" s="150" t="str">
        <v>2026-06-19 07:00 UTC</v>
      </c>
      <c r="B2440" s="155" t="str">
        <v>2026-06-19 07:55 UTC</v>
      </c>
      <c r="C2440" s="155" t="str">
        <v>2026-06-19 00:55 PDT</v>
      </c>
      <c r="D2440" s="155" t="str">
        <v>2026-06-19</v>
      </c>
      <c r="E2440" s="155" t="str">
        <v>June</v>
      </c>
      <c r="F2440" s="154" t="str">
        <v>Accepted</v>
      </c>
      <c r="G2440" s="155" t="str">
        <v>220</v>
      </c>
      <c r="H2440" s="153" t="n">
        <v>220</v>
      </c>
      <c r="I2440" s="155" t="str">
        <v>SW</v>
      </c>
      <c r="J2440" s="153" t="n">
        <v>40</v>
      </c>
      <c r="K2440" s="155" t="str">
        <v>NE</v>
      </c>
      <c r="L2440" s="153" t="n">
        <v>12</v>
      </c>
      <c r="M2440" s="153" t="n">
        <f>IF(F2440="Accepted",L2440*1.150779448,"")</f>
        <v>13.809353376</v>
      </c>
      <c r="N2440" s="163"/>
      <c r="O2440" s="163"/>
      <c r="P2440" s="163" t="str">
        <f>IF(F2440&lt;&gt;"Accepted","",IF(AND(N2440="",O2440=""),"",MAX(N2440,O2440)*1.150779448))</f>
      </c>
      <c r="Q2440" s="175" t="str">
        <v>KEDW 190755Z AUTO 22012KT 10SM CLR 19/08 A2988 RMK AO2 SLP093 T01930077 403750191 $</v>
      </c>
    </row>
    <row r="2441" hidden="0">
      <c r="A2441" s="150" t="str">
        <v>2026-06-19 08:00 UTC</v>
      </c>
      <c r="B2441" s="155" t="str">
        <v>2026-06-19 08:55 UTC</v>
      </c>
      <c r="C2441" s="155" t="str">
        <v>2026-06-19 01:55 PDT</v>
      </c>
      <c r="D2441" s="155" t="str">
        <v>2026-06-19</v>
      </c>
      <c r="E2441" s="155" t="str">
        <v>June</v>
      </c>
      <c r="F2441" s="154" t="str">
        <v>Accepted</v>
      </c>
      <c r="G2441" s="155" t="str">
        <v>220</v>
      </c>
      <c r="H2441" s="153" t="n">
        <v>220</v>
      </c>
      <c r="I2441" s="155" t="str">
        <v>SW</v>
      </c>
      <c r="J2441" s="153" t="n">
        <v>40</v>
      </c>
      <c r="K2441" s="155" t="str">
        <v>NE</v>
      </c>
      <c r="L2441" s="153" t="n">
        <v>12</v>
      </c>
      <c r="M2441" s="153" t="n">
        <f>IF(F2441="Accepted",L2441*1.150779448,"")</f>
        <v>13.809353376</v>
      </c>
      <c r="N2441" s="163"/>
      <c r="O2441" s="163"/>
      <c r="P2441" s="163" t="str">
        <f>IF(F2441&lt;&gt;"Accepted","",IF(AND(N2441="",O2441=""),"",MAX(N2441,O2441)*1.150779448))</f>
      </c>
      <c r="Q2441" s="175" t="str">
        <v>KEDW 190855Z AUTO 22012KT 10SM CLR 18/09 A2987 RMK AO2 SLP089 T01840086 57004 $</v>
      </c>
    </row>
    <row r="2442" hidden="0">
      <c r="A2442" s="150" t="str">
        <v>2026-06-19 09:00 UTC</v>
      </c>
      <c r="B2442" s="155" t="str">
        <v>2026-06-19 09:55 UTC</v>
      </c>
      <c r="C2442" s="155" t="str">
        <v>2026-06-19 02:55 PDT</v>
      </c>
      <c r="D2442" s="155" t="str">
        <v>2026-06-19</v>
      </c>
      <c r="E2442" s="155" t="str">
        <v>June</v>
      </c>
      <c r="F2442" s="154" t="str">
        <v>Accepted</v>
      </c>
      <c r="G2442" s="155" t="str">
        <v>220</v>
      </c>
      <c r="H2442" s="153" t="n">
        <v>220</v>
      </c>
      <c r="I2442" s="155" t="str">
        <v>SW</v>
      </c>
      <c r="J2442" s="153" t="n">
        <v>40</v>
      </c>
      <c r="K2442" s="155" t="str">
        <v>NE</v>
      </c>
      <c r="L2442" s="153" t="n">
        <v>11</v>
      </c>
      <c r="M2442" s="153" t="n">
        <f>IF(F2442="Accepted",L2442*1.150779448,"")</f>
        <v>12.658573928</v>
      </c>
      <c r="N2442" s="163"/>
      <c r="O2442" s="163"/>
      <c r="P2442" s="163" t="str">
        <f>IF(F2442&lt;&gt;"Accepted","",IF(AND(N2442="",O2442=""),"",MAX(N2442,O2442)*1.150779448))</f>
      </c>
      <c r="Q2442" s="175" t="str">
        <v>KEDW 190955Z AUTO 22011KT 10SM CLR 18/09 A2987 RMK AO2 SLP089 T01820093 $</v>
      </c>
    </row>
    <row r="2443" hidden="0">
      <c r="A2443" s="150" t="str">
        <v>2026-06-19 10:00 UTC</v>
      </c>
      <c r="B2443" s="155" t="str">
        <v>2026-06-19 10:55 UTC</v>
      </c>
      <c r="C2443" s="155" t="str">
        <v>2026-06-19 03:55 PDT</v>
      </c>
      <c r="D2443" s="155" t="str">
        <v>2026-06-19</v>
      </c>
      <c r="E2443" s="155" t="str">
        <v>June</v>
      </c>
      <c r="F2443" s="154" t="str">
        <v>Accepted</v>
      </c>
      <c r="G2443" s="155" t="str">
        <v>210</v>
      </c>
      <c r="H2443" s="153" t="n">
        <v>210</v>
      </c>
      <c r="I2443" s="155" t="str">
        <v>SW</v>
      </c>
      <c r="J2443" s="153" t="n">
        <v>30</v>
      </c>
      <c r="K2443" s="155" t="str">
        <v>NE</v>
      </c>
      <c r="L2443" s="153" t="n">
        <v>9</v>
      </c>
      <c r="M2443" s="153" t="n">
        <f>IF(F2443="Accepted",L2443*1.150779448,"")</f>
        <v>10.357015032</v>
      </c>
      <c r="N2443" s="163"/>
      <c r="O2443" s="163"/>
      <c r="P2443" s="163" t="str">
        <f>IF(F2443&lt;&gt;"Accepted","",IF(AND(N2443="",O2443=""),"",MAX(N2443,O2443)*1.150779448))</f>
      </c>
      <c r="Q2443" s="175" t="str">
        <v>KEDW 191055Z AUTO 21009KT 10SM CLR 17/09 A2987 RMK AO2 SLP089 T01740085 $</v>
      </c>
    </row>
    <row r="2444" hidden="0">
      <c r="A2444" s="150" t="str">
        <v>2026-06-19 11:00 UTC</v>
      </c>
      <c r="B2444" s="155" t="str">
        <v>2026-06-19 11:55 UTC</v>
      </c>
      <c r="C2444" s="155" t="str">
        <v>2026-06-19 04:55 PDT</v>
      </c>
      <c r="D2444" s="155" t="str">
        <v>2026-06-19</v>
      </c>
      <c r="E2444" s="155" t="str">
        <v>June</v>
      </c>
      <c r="F2444" s="154" t="str">
        <v>Accepted</v>
      </c>
      <c r="G2444" s="155" t="str">
        <v>200</v>
      </c>
      <c r="H2444" s="153" t="n">
        <v>200</v>
      </c>
      <c r="I2444" s="155" t="str">
        <v>S</v>
      </c>
      <c r="J2444" s="153" t="n">
        <v>20</v>
      </c>
      <c r="K2444" s="155" t="str">
        <v>N</v>
      </c>
      <c r="L2444" s="153" t="n">
        <v>8</v>
      </c>
      <c r="M2444" s="153" t="n">
        <f>IF(F2444="Accepted",L2444*1.150779448,"")</f>
        <v>9.206235584</v>
      </c>
      <c r="N2444" s="163"/>
      <c r="O2444" s="163"/>
      <c r="P2444" s="163" t="str">
        <f>IF(F2444&lt;&gt;"Accepted","",IF(AND(N2444="",O2444=""),"",MAX(N2444,O2444)*1.150779448))</f>
      </c>
      <c r="Q2444" s="175" t="str">
        <v>KEDW 191155Z AUTO 20008KT 10SM CLR 17/08 A2987 RMK AO2 SLP091 T01740083 10216 20172 55000 $</v>
      </c>
    </row>
    <row r="2445" hidden="0">
      <c r="A2445" s="150" t="str">
        <v>2026-06-19 12:00 UTC</v>
      </c>
      <c r="B2445" s="155" t="str">
        <v>2026-06-19 12:55 UTC</v>
      </c>
      <c r="C2445" s="155" t="str">
        <v>2026-06-19 05:55 PDT</v>
      </c>
      <c r="D2445" s="155" t="str">
        <v>2026-06-19</v>
      </c>
      <c r="E2445" s="155" t="str">
        <v>June</v>
      </c>
      <c r="F2445" s="154" t="str">
        <v>Accepted</v>
      </c>
      <c r="G2445" s="155" t="str">
        <v>200</v>
      </c>
      <c r="H2445" s="153" t="n">
        <v>200</v>
      </c>
      <c r="I2445" s="155" t="str">
        <v>S</v>
      </c>
      <c r="J2445" s="153" t="n">
        <v>20</v>
      </c>
      <c r="K2445" s="155" t="str">
        <v>N</v>
      </c>
      <c r="L2445" s="153" t="n">
        <v>8</v>
      </c>
      <c r="M2445" s="153" t="n">
        <f>IF(F2445="Accepted",L2445*1.150779448,"")</f>
        <v>9.206235584</v>
      </c>
      <c r="N2445" s="163"/>
      <c r="O2445" s="163"/>
      <c r="P2445" s="163" t="str">
        <f>IF(F2445&lt;&gt;"Accepted","",IF(AND(N2445="",O2445=""),"",MAX(N2445,O2445)*1.150779448))</f>
      </c>
      <c r="Q2445" s="175" t="str">
        <v>KEDW 191255Z AUTO 20008KT 10SM CLR 16/08 A2989 RMK AO2 SLP100 T01640084 $</v>
      </c>
    </row>
    <row r="2446" hidden="0">
      <c r="A2446" s="150" t="str">
        <v>2026-06-19 13:00 UTC</v>
      </c>
      <c r="B2446" s="155" t="str">
        <v>2026-06-19 13:55 UTC</v>
      </c>
      <c r="C2446" s="155" t="str">
        <v>2026-06-19 06:55 PDT</v>
      </c>
      <c r="D2446" s="155" t="str">
        <v>2026-06-19</v>
      </c>
      <c r="E2446" s="155" t="str">
        <v>June</v>
      </c>
      <c r="F2446" s="154" t="str">
        <v>Accepted</v>
      </c>
      <c r="G2446" s="155" t="str">
        <v>220</v>
      </c>
      <c r="H2446" s="153" t="n">
        <v>220</v>
      </c>
      <c r="I2446" s="155" t="str">
        <v>SW</v>
      </c>
      <c r="J2446" s="153" t="n">
        <v>40</v>
      </c>
      <c r="K2446" s="155" t="str">
        <v>NE</v>
      </c>
      <c r="L2446" s="153" t="n">
        <v>9</v>
      </c>
      <c r="M2446" s="153" t="n">
        <f>IF(F2446="Accepted",L2446*1.150779448,"")</f>
        <v>10.357015032</v>
      </c>
      <c r="N2446" s="163"/>
      <c r="O2446" s="163"/>
      <c r="P2446" s="163" t="str">
        <f>IF(F2446&lt;&gt;"Accepted","",IF(AND(N2446="",O2446=""),"",MAX(N2446,O2446)*1.150779448))</f>
      </c>
      <c r="Q2446" s="175" t="str">
        <v>KEDW 191355Z COR 22009KT 60SM CLR 19/09 A2989 RMK AO2A SLP100 T01930092 COR 1356</v>
      </c>
    </row>
    <row r="2447" hidden="0">
      <c r="A2447" s="150" t="str">
        <v>2026-06-19 14:00 UTC</v>
      </c>
      <c r="B2447" s="155" t="str">
        <v>2026-06-19 14:55 UTC</v>
      </c>
      <c r="C2447" s="155" t="str">
        <v>2026-06-19 07:55 PDT</v>
      </c>
      <c r="D2447" s="155" t="str">
        <v>2026-06-19</v>
      </c>
      <c r="E2447" s="155" t="str">
        <v>June</v>
      </c>
      <c r="F2447" s="154" t="str">
        <v>Accepted</v>
      </c>
      <c r="G2447" s="155" t="str">
        <v>230</v>
      </c>
      <c r="H2447" s="153" t="n">
        <v>230</v>
      </c>
      <c r="I2447" s="155" t="str">
        <v>SW</v>
      </c>
      <c r="J2447" s="153" t="n">
        <v>50</v>
      </c>
      <c r="K2447" s="155" t="str">
        <v>NE</v>
      </c>
      <c r="L2447" s="153" t="n">
        <v>15</v>
      </c>
      <c r="M2447" s="153" t="n">
        <f>IF(F2447="Accepted",L2447*1.150779448,"")</f>
        <v>17.261691719999998</v>
      </c>
      <c r="N2447" s="163"/>
      <c r="O2447" s="163"/>
      <c r="P2447" s="163" t="str">
        <f>IF(F2447&lt;&gt;"Accepted","",IF(AND(N2447="",O2447=""),"",MAX(N2447,O2447)*1.150779448))</f>
      </c>
      <c r="Q2447" s="175" t="str">
        <v>KEDW 191455Z 23015KT 60SM CLR 22/08 A2990 RMK AO2A SLP103 T02180080 52010</v>
      </c>
    </row>
    <row r="2448" hidden="0">
      <c r="A2448" s="150" t="str">
        <v>2026-06-19 15:00 UTC</v>
      </c>
      <c r="B2448" s="155" t="str">
        <v>2026-06-19 15:55 UTC</v>
      </c>
      <c r="C2448" s="155" t="str">
        <v>2026-06-19 08:55 PDT</v>
      </c>
      <c r="D2448" s="155" t="str">
        <v>2026-06-19</v>
      </c>
      <c r="E2448" s="155" t="str">
        <v>June</v>
      </c>
      <c r="F2448" s="154" t="str">
        <v>Accepted</v>
      </c>
      <c r="G2448" s="155" t="str">
        <v>230</v>
      </c>
      <c r="H2448" s="153" t="n">
        <v>230</v>
      </c>
      <c r="I2448" s="155" t="str">
        <v>SW</v>
      </c>
      <c r="J2448" s="153" t="n">
        <v>50</v>
      </c>
      <c r="K2448" s="155" t="str">
        <v>NE</v>
      </c>
      <c r="L2448" s="153" t="n">
        <v>15</v>
      </c>
      <c r="M2448" s="153" t="n">
        <f>IF(F2448="Accepted",L2448*1.150779448,"")</f>
        <v>17.261691719999998</v>
      </c>
      <c r="N2448" s="163"/>
      <c r="O2448" s="163"/>
      <c r="P2448" s="163" t="str">
        <f>IF(F2448&lt;&gt;"Accepted","",IF(AND(N2448="",O2448=""),"",MAX(N2448,O2448)*1.150779448))</f>
      </c>
      <c r="Q2448" s="175" t="str">
        <v>KEDW 191555Z 23015KT 60SM CLR 25/07 A2990 RMK AO2A SLP102 T02480065</v>
      </c>
    </row>
    <row r="2449" hidden="0">
      <c r="A2449" s="150" t="str">
        <v>2026-06-19 16:00 UTC</v>
      </c>
      <c r="B2449" s="155" t="str">
        <v>2026-06-19 16:55 UTC</v>
      </c>
      <c r="C2449" s="155" t="str">
        <v>2026-06-19 09:55 PDT</v>
      </c>
      <c r="D2449" s="155" t="str">
        <v>2026-06-19</v>
      </c>
      <c r="E2449" s="155" t="str">
        <v>June</v>
      </c>
      <c r="F2449" s="154" t="str">
        <v>Accepted</v>
      </c>
      <c r="G2449" s="155" t="str">
        <v>240</v>
      </c>
      <c r="H2449" s="153" t="n">
        <v>240</v>
      </c>
      <c r="I2449" s="155" t="str">
        <v>SW</v>
      </c>
      <c r="J2449" s="153" t="n">
        <v>60</v>
      </c>
      <c r="K2449" s="155" t="str">
        <v>NE</v>
      </c>
      <c r="L2449" s="153" t="n">
        <v>15</v>
      </c>
      <c r="M2449" s="153" t="n">
        <f>IF(F2449="Accepted",L2449*1.150779448,"")</f>
        <v>17.261691719999998</v>
      </c>
      <c r="N2449" s="163"/>
      <c r="O2449" s="163"/>
      <c r="P2449" s="163" t="str">
        <f>IF(F2449&lt;&gt;"Accepted","",IF(AND(N2449="",O2449=""),"",MAX(N2449,O2449)*1.150779448))</f>
      </c>
      <c r="Q2449" s="175" t="str">
        <v>KEDW 191655Z 24015KT 60SM CLR 27/04 A2990 RMK AO2A SLP102 T02730037</v>
      </c>
    </row>
    <row r="2450" hidden="0">
      <c r="A2450" s="150" t="str">
        <v>2026-06-19 17:00 UTC</v>
      </c>
      <c r="B2450" s="155" t="str">
        <v>2026-06-19 17:55 UTC</v>
      </c>
      <c r="C2450" s="155" t="str">
        <v>2026-06-19 10:55 PDT</v>
      </c>
      <c r="D2450" s="155" t="str">
        <v>2026-06-19</v>
      </c>
      <c r="E2450" s="155" t="str">
        <v>June</v>
      </c>
      <c r="F2450" s="154" t="str">
        <v>Accepted</v>
      </c>
      <c r="G2450" s="155" t="str">
        <v>240</v>
      </c>
      <c r="H2450" s="153" t="n">
        <v>240</v>
      </c>
      <c r="I2450" s="155" t="str">
        <v>SW</v>
      </c>
      <c r="J2450" s="153" t="n">
        <v>60</v>
      </c>
      <c r="K2450" s="155" t="str">
        <v>NE</v>
      </c>
      <c r="L2450" s="153" t="n">
        <v>16</v>
      </c>
      <c r="M2450" s="153" t="n">
        <f>IF(F2450="Accepted",L2450*1.150779448,"")</f>
        <v>18.412471168</v>
      </c>
      <c r="N2450" s="153" t="n">
        <v>21</v>
      </c>
      <c r="O2450" s="163"/>
      <c r="P2450" s="153" t="n">
        <f>IF(F2450&lt;&gt;"Accepted","",IF(AND(N2450="",O2450=""),"",MAX(N2450,O2450)*1.150779448))</f>
        <v>24.166368408</v>
      </c>
      <c r="Q2450" s="175" t="str">
        <v>KEDW 191755Z AUTO 24016G21KT 10SM CLR 30/03 A2990 RMK AO2 SLP101 T02980029 10298 20162 57002 $</v>
      </c>
    </row>
    <row r="2451" hidden="0">
      <c r="A2451" s="150" t="str">
        <v>2026-06-19 18:00 UTC</v>
      </c>
      <c r="B2451" s="155" t="str">
        <v>2026-06-19 18:55 UTC</v>
      </c>
      <c r="C2451" s="155" t="str">
        <v>2026-06-19 11:55 PDT</v>
      </c>
      <c r="D2451" s="155" t="str">
        <v>2026-06-19</v>
      </c>
      <c r="E2451" s="155" t="str">
        <v>June</v>
      </c>
      <c r="F2451" s="154" t="str">
        <v>Accepted</v>
      </c>
      <c r="G2451" s="155" t="str">
        <v>230</v>
      </c>
      <c r="H2451" s="153" t="n">
        <v>230</v>
      </c>
      <c r="I2451" s="155" t="str">
        <v>SW</v>
      </c>
      <c r="J2451" s="153" t="n">
        <v>50</v>
      </c>
      <c r="K2451" s="155" t="str">
        <v>NE</v>
      </c>
      <c r="L2451" s="153" t="n">
        <v>12</v>
      </c>
      <c r="M2451" s="153" t="n">
        <f>IF(F2451="Accepted",L2451*1.150779448,"")</f>
        <v>13.809353376</v>
      </c>
      <c r="N2451" s="153" t="n">
        <v>19</v>
      </c>
      <c r="O2451" s="163"/>
      <c r="P2451" s="153" t="n">
        <f>IF(F2451&lt;&gt;"Accepted","",IF(AND(N2451="",O2451=""),"",MAX(N2451,O2451)*1.150779448))</f>
        <v>21.864809512</v>
      </c>
      <c r="Q2451" s="175" t="str">
        <v>KEDW 191855Z AUTO 23012G19KT 10SM CLR 31/03 A2989 RMK AO2 SLP098 T03130025 $</v>
      </c>
    </row>
    <row r="2452" hidden="0">
      <c r="A2452" s="150" t="str">
        <v>2026-06-19 19:00 UTC</v>
      </c>
      <c r="B2452" s="155" t="str">
        <v>2026-06-19 19:55 UTC</v>
      </c>
      <c r="C2452" s="155" t="str">
        <v>2026-06-19 12:55 PDT</v>
      </c>
      <c r="D2452" s="155" t="str">
        <v>2026-06-19</v>
      </c>
      <c r="E2452" s="155" t="str">
        <v>June</v>
      </c>
      <c r="F2452" s="154" t="str">
        <v>Accepted</v>
      </c>
      <c r="G2452" s="155" t="str">
        <v>240</v>
      </c>
      <c r="H2452" s="153" t="n">
        <v>240</v>
      </c>
      <c r="I2452" s="155" t="str">
        <v>SW</v>
      </c>
      <c r="J2452" s="153" t="n">
        <v>60</v>
      </c>
      <c r="K2452" s="155" t="str">
        <v>NE</v>
      </c>
      <c r="L2452" s="153" t="n">
        <v>15</v>
      </c>
      <c r="M2452" s="153" t="n">
        <f>IF(F2452="Accepted",L2452*1.150779448,"")</f>
        <v>17.261691719999998</v>
      </c>
      <c r="N2452" s="153" t="n">
        <v>23</v>
      </c>
      <c r="O2452" s="163"/>
      <c r="P2452" s="153" t="n">
        <f>IF(F2452&lt;&gt;"Accepted","",IF(AND(N2452="",O2452=""),"",MAX(N2452,O2452)*1.150779448))</f>
        <v>26.467927304</v>
      </c>
      <c r="Q2452" s="175" t="str">
        <v>KEDW 191955Z AUTO 24015G23KT 10SM CLR 33/02 A2988 RMK AO2 SLP094 T03250015 $</v>
      </c>
    </row>
    <row r="2453" hidden="0">
      <c r="A2453" s="150" t="str">
        <v>2026-06-19 20:00 UTC</v>
      </c>
      <c r="B2453" s="155" t="str">
        <v>2026-06-19 20:55 UTC</v>
      </c>
      <c r="C2453" s="155" t="str">
        <v>2026-06-19 13:55 PDT</v>
      </c>
      <c r="D2453" s="155" t="str">
        <v>2026-06-19</v>
      </c>
      <c r="E2453" s="155" t="str">
        <v>June</v>
      </c>
      <c r="F2453" s="154" t="str">
        <v>Accepted</v>
      </c>
      <c r="G2453" s="155" t="str">
        <v>230</v>
      </c>
      <c r="H2453" s="153" t="n">
        <v>230</v>
      </c>
      <c r="I2453" s="155" t="str">
        <v>SW</v>
      </c>
      <c r="J2453" s="153" t="n">
        <v>50</v>
      </c>
      <c r="K2453" s="155" t="str">
        <v>NE</v>
      </c>
      <c r="L2453" s="153" t="n">
        <v>15</v>
      </c>
      <c r="M2453" s="153" t="n">
        <f>IF(F2453="Accepted",L2453*1.150779448,"")</f>
        <v>17.261691719999998</v>
      </c>
      <c r="N2453" s="153" t="n">
        <v>23</v>
      </c>
      <c r="O2453" s="153" t="n">
        <v>27</v>
      </c>
      <c r="P2453" s="153" t="n">
        <f>IF(F2453&lt;&gt;"Accepted","",IF(AND(N2453="",O2453=""),"",MAX(N2453,O2453)*1.150779448))</f>
        <v>31.071045096</v>
      </c>
      <c r="Q2453" s="175" t="str">
        <v>KEDW 192055Z AUTO 23015G23KT 10SM CLR 34/M01 A2987 RMK AO2 PK WND 21027/39 SLP091 T03391007 57009 $</v>
      </c>
    </row>
    <row r="2454" hidden="0">
      <c r="A2454" s="150" t="str">
        <v>2026-06-19 21:00 UTC</v>
      </c>
      <c r="B2454" s="155" t="str">
        <v>2026-06-19 21:55 UTC</v>
      </c>
      <c r="C2454" s="155" t="str">
        <v>2026-06-19 14:55 PDT</v>
      </c>
      <c r="D2454" s="155" t="str">
        <v>2026-06-19</v>
      </c>
      <c r="E2454" s="155" t="str">
        <v>June</v>
      </c>
      <c r="F2454" s="154" t="str">
        <v>Accepted</v>
      </c>
      <c r="G2454" s="155" t="str">
        <v>230</v>
      </c>
      <c r="H2454" s="153" t="n">
        <v>230</v>
      </c>
      <c r="I2454" s="155" t="str">
        <v>SW</v>
      </c>
      <c r="J2454" s="153" t="n">
        <v>50</v>
      </c>
      <c r="K2454" s="155" t="str">
        <v>NE</v>
      </c>
      <c r="L2454" s="153" t="n">
        <v>20</v>
      </c>
      <c r="M2454" s="153" t="n">
        <f>IF(F2454="Accepted",L2454*1.150779448,"")</f>
        <v>23.01558896</v>
      </c>
      <c r="N2454" s="163"/>
      <c r="O2454" s="153" t="n">
        <v>27</v>
      </c>
      <c r="P2454" s="153" t="n">
        <f>IF(F2454&lt;&gt;"Accepted","",IF(AND(N2454="",O2454=""),"",MAX(N2454,O2454)*1.150779448))</f>
        <v>31.071045096</v>
      </c>
      <c r="Q2454" s="175" t="str">
        <v>KEDW 192155Z AUTO 23020KT 10SM CLR 33/M00 A2986 RMK AO2 PK WND 23027/2057 SLP087 T03321001 $</v>
      </c>
    </row>
    <row r="2455" hidden="0">
      <c r="A2455" s="150" t="str">
        <v>2026-06-19 22:00 UTC</v>
      </c>
      <c r="B2455" s="155" t="str">
        <v>2026-06-19 22:55 UTC</v>
      </c>
      <c r="C2455" s="155" t="str">
        <v>2026-06-19 15:55 PDT</v>
      </c>
      <c r="D2455" s="155" t="str">
        <v>2026-06-19</v>
      </c>
      <c r="E2455" s="155" t="str">
        <v>June</v>
      </c>
      <c r="F2455" s="154" t="str">
        <v>Accepted</v>
      </c>
      <c r="G2455" s="155" t="str">
        <v>230</v>
      </c>
      <c r="H2455" s="153" t="n">
        <v>230</v>
      </c>
      <c r="I2455" s="155" t="str">
        <v>SW</v>
      </c>
      <c r="J2455" s="153" t="n">
        <v>50</v>
      </c>
      <c r="K2455" s="155" t="str">
        <v>NE</v>
      </c>
      <c r="L2455" s="153" t="n">
        <v>22</v>
      </c>
      <c r="M2455" s="153" t="n">
        <f>IF(F2455="Accepted",L2455*1.150779448,"")</f>
        <v>25.317147856</v>
      </c>
      <c r="N2455" s="153" t="n">
        <v>30</v>
      </c>
      <c r="O2455" s="153" t="n">
        <v>31</v>
      </c>
      <c r="P2455" s="153" t="n">
        <f>IF(F2455&lt;&gt;"Accepted","",IF(AND(N2455="",O2455=""),"",MAX(N2455,O2455)*1.150779448))</f>
        <v>35.674162888</v>
      </c>
      <c r="Q2455" s="175" t="str">
        <v>KEDW 192255Z AUTO 23022G30KT 10SM CLR 32/03 A2985 RMK AO2 PK WND 24031/17 SLP085 T03220032 $</v>
      </c>
    </row>
    <row r="2456" hidden="0">
      <c r="A2456" s="150" t="str">
        <v>2026-06-19 23:00 UTC</v>
      </c>
      <c r="B2456" s="155" t="str">
        <v>2026-06-19 23:55 UTC</v>
      </c>
      <c r="C2456" s="155" t="str">
        <v>2026-06-19 16:55 PDT</v>
      </c>
      <c r="D2456" s="155" t="str">
        <v>2026-06-19</v>
      </c>
      <c r="E2456" s="155" t="str">
        <v>June</v>
      </c>
      <c r="F2456" s="154" t="str">
        <v>Accepted</v>
      </c>
      <c r="G2456" s="155" t="str">
        <v>230</v>
      </c>
      <c r="H2456" s="153" t="n">
        <v>230</v>
      </c>
      <c r="I2456" s="155" t="str">
        <v>SW</v>
      </c>
      <c r="J2456" s="153" t="n">
        <v>50</v>
      </c>
      <c r="K2456" s="155" t="str">
        <v>NE</v>
      </c>
      <c r="L2456" s="153" t="n">
        <v>24</v>
      </c>
      <c r="M2456" s="153" t="n">
        <f>IF(F2456="Accepted",L2456*1.150779448,"")</f>
        <v>27.618706752</v>
      </c>
      <c r="N2456" s="153" t="n">
        <v>27</v>
      </c>
      <c r="O2456" s="153" t="n">
        <v>32</v>
      </c>
      <c r="P2456" s="153" t="n">
        <f>IF(F2456&lt;&gt;"Accepted","",IF(AND(N2456="",O2456=""),"",MAX(N2456,O2456)*1.150779448))</f>
        <v>36.824942336</v>
      </c>
      <c r="Q2456" s="175" t="str">
        <v>KEDW 192355Z AUTO 23024G27KT 10SM CLR 31/M01 A2986 RMK AO2 PK WND 24032/45 SLP090 T03111006 10339 20299 55003 $</v>
      </c>
    </row>
    <row r="2457" hidden="0">
      <c r="A2457" s="150" t="str">
        <v>2026-06-20 00:00 UTC</v>
      </c>
      <c r="B2457" s="155" t="str">
        <v>2026-06-20 00:55 UTC</v>
      </c>
      <c r="C2457" s="155" t="str">
        <v>2026-06-19 17:55 PDT</v>
      </c>
      <c r="D2457" s="155" t="str">
        <v>2026-06-19</v>
      </c>
      <c r="E2457" s="155" t="str">
        <v>June</v>
      </c>
      <c r="F2457" s="154" t="str">
        <v>Accepted</v>
      </c>
      <c r="G2457" s="155" t="str">
        <v>210</v>
      </c>
      <c r="H2457" s="153" t="n">
        <v>210</v>
      </c>
      <c r="I2457" s="155" t="str">
        <v>SW</v>
      </c>
      <c r="J2457" s="153" t="n">
        <v>30</v>
      </c>
      <c r="K2457" s="155" t="str">
        <v>NE</v>
      </c>
      <c r="L2457" s="153" t="n">
        <v>19</v>
      </c>
      <c r="M2457" s="153" t="n">
        <f>IF(F2457="Accepted",L2457*1.150779448,"")</f>
        <v>21.864809512</v>
      </c>
      <c r="N2457" s="153" t="n">
        <v>27</v>
      </c>
      <c r="O2457" s="153" t="n">
        <v>30</v>
      </c>
      <c r="P2457" s="153" t="n">
        <f>IF(F2457&lt;&gt;"Accepted","",IF(AND(N2457="",O2457=""),"",MAX(N2457,O2457)*1.150779448))</f>
        <v>34.523383439999996</v>
      </c>
      <c r="Q2457" s="175" t="str">
        <v>KEDW 200055Z AUTO 21019G27KT 10SM CLR 29/04 A2986 RMK AO2 PK WND 23030/01 SLP091 T02930040 $</v>
      </c>
    </row>
    <row r="2458" hidden="0">
      <c r="A2458" s="150" t="str">
        <v>2026-06-20 01:00 UTC</v>
      </c>
      <c r="B2458" s="155" t="str">
        <v>2026-06-20 01:55 UTC</v>
      </c>
      <c r="C2458" s="155" t="str">
        <v>2026-06-19 18:55 PDT</v>
      </c>
      <c r="D2458" s="155" t="str">
        <v>2026-06-19</v>
      </c>
      <c r="E2458" s="155" t="str">
        <v>June</v>
      </c>
      <c r="F2458" s="154" t="str">
        <v>Accepted</v>
      </c>
      <c r="G2458" s="155" t="str">
        <v>230</v>
      </c>
      <c r="H2458" s="153" t="n">
        <v>230</v>
      </c>
      <c r="I2458" s="155" t="str">
        <v>SW</v>
      </c>
      <c r="J2458" s="153" t="n">
        <v>50</v>
      </c>
      <c r="K2458" s="155" t="str">
        <v>NE</v>
      </c>
      <c r="L2458" s="153" t="n">
        <v>17</v>
      </c>
      <c r="M2458" s="153" t="n">
        <f>IF(F2458="Accepted",L2458*1.150779448,"")</f>
        <v>19.563250616</v>
      </c>
      <c r="N2458" s="153" t="n">
        <v>24</v>
      </c>
      <c r="O2458" s="153" t="n">
        <v>29</v>
      </c>
      <c r="P2458" s="153" t="n">
        <f>IF(F2458&lt;&gt;"Accepted","",IF(AND(N2458="",O2458=""),"",MAX(N2458,O2458)*1.150779448))</f>
        <v>33.372603992</v>
      </c>
      <c r="Q2458" s="175" t="str">
        <v>KEDW 200155Z AUTO 23017G24KT 10SM CLR 27/05 A2987 RMK AO2 PK WND 22029/22 SLP094 T02720054 $</v>
      </c>
    </row>
    <row r="2459" hidden="0">
      <c r="A2459" s="150" t="str">
        <v>2026-06-20 02:00 UTC</v>
      </c>
      <c r="B2459" s="155" t="str">
        <v>2026-06-20 02:55 UTC</v>
      </c>
      <c r="C2459" s="155" t="str">
        <v>2026-06-19 19:55 PDT</v>
      </c>
      <c r="D2459" s="155" t="str">
        <v>2026-06-19</v>
      </c>
      <c r="E2459" s="155" t="str">
        <v>June</v>
      </c>
      <c r="F2459" s="154" t="str">
        <v>Accepted</v>
      </c>
      <c r="G2459" s="155" t="str">
        <v>230</v>
      </c>
      <c r="H2459" s="153" t="n">
        <v>230</v>
      </c>
      <c r="I2459" s="155" t="str">
        <v>SW</v>
      </c>
      <c r="J2459" s="153" t="n">
        <v>50</v>
      </c>
      <c r="K2459" s="155" t="str">
        <v>NE</v>
      </c>
      <c r="L2459" s="153" t="n">
        <v>19</v>
      </c>
      <c r="M2459" s="153" t="n">
        <f>IF(F2459="Accepted",L2459*1.150779448,"")</f>
        <v>21.864809512</v>
      </c>
      <c r="N2459" s="153" t="n">
        <v>25</v>
      </c>
      <c r="O2459" s="153" t="n">
        <v>27</v>
      </c>
      <c r="P2459" s="153" t="n">
        <f>IF(F2459&lt;&gt;"Accepted","",IF(AND(N2459="",O2459=""),"",MAX(N2459,O2459)*1.150779448))</f>
        <v>31.071045096</v>
      </c>
      <c r="Q2459" s="175" t="str">
        <v>KEDW 200255Z AUTO 23019G25KT 10SM M 24/06 A2989 RMK AO2 PK WND 23027/49 SLP101 T02440062 53009 $</v>
      </c>
    </row>
    <row r="2460" hidden="0">
      <c r="A2460" s="150" t="str">
        <v>2026-06-20 03:00 UTC</v>
      </c>
      <c r="B2460" s="155" t="str">
        <v>2026-06-20 03:55 UTC</v>
      </c>
      <c r="C2460" s="155" t="str">
        <v>2026-06-19 20:55 PDT</v>
      </c>
      <c r="D2460" s="155" t="str">
        <v>2026-06-19</v>
      </c>
      <c r="E2460" s="155" t="str">
        <v>June</v>
      </c>
      <c r="F2460" s="154" t="str">
        <v>Accepted</v>
      </c>
      <c r="G2460" s="155" t="str">
        <v>230</v>
      </c>
      <c r="H2460" s="153" t="n">
        <v>230</v>
      </c>
      <c r="I2460" s="155" t="str">
        <v>SW</v>
      </c>
      <c r="J2460" s="153" t="n">
        <v>50</v>
      </c>
      <c r="K2460" s="155" t="str">
        <v>NE</v>
      </c>
      <c r="L2460" s="153" t="n">
        <v>14</v>
      </c>
      <c r="M2460" s="153" t="n">
        <f>IF(F2460="Accepted",L2460*1.150779448,"")</f>
        <v>16.110912272</v>
      </c>
      <c r="N2460" s="163"/>
      <c r="O2460" s="163"/>
      <c r="P2460" s="163" t="str">
        <f>IF(F2460&lt;&gt;"Accepted","",IF(AND(N2460="",O2460=""),"",MAX(N2460,O2460)*1.150779448))</f>
      </c>
      <c r="Q2460" s="175" t="str">
        <v>KEDW 200355Z AUTO 23014KT 10SM CLR 23/04 A2990 RMK AO2 SLP103 T02270042 $</v>
      </c>
    </row>
    <row r="2461" hidden="0">
      <c r="A2461" s="150" t="str">
        <v>2026-06-20 04:00 UTC</v>
      </c>
      <c r="B2461" s="155" t="str">
        <v>2026-06-20 04:55 UTC</v>
      </c>
      <c r="C2461" s="155" t="str">
        <v>2026-06-19 21:55 PDT</v>
      </c>
      <c r="D2461" s="155" t="str">
        <v>2026-06-19</v>
      </c>
      <c r="E2461" s="155" t="str">
        <v>June</v>
      </c>
      <c r="F2461" s="154" t="str">
        <v>Accepted</v>
      </c>
      <c r="G2461" s="155" t="str">
        <v>220</v>
      </c>
      <c r="H2461" s="153" t="n">
        <v>220</v>
      </c>
      <c r="I2461" s="155" t="str">
        <v>SW</v>
      </c>
      <c r="J2461" s="153" t="n">
        <v>40</v>
      </c>
      <c r="K2461" s="155" t="str">
        <v>NE</v>
      </c>
      <c r="L2461" s="153" t="n">
        <v>12</v>
      </c>
      <c r="M2461" s="153" t="n">
        <f>IF(F2461="Accepted",L2461*1.150779448,"")</f>
        <v>13.809353376</v>
      </c>
      <c r="N2461" s="163"/>
      <c r="O2461" s="163"/>
      <c r="P2461" s="163" t="str">
        <f>IF(F2461&lt;&gt;"Accepted","",IF(AND(N2461="",O2461=""),"",MAX(N2461,O2461)*1.150779448))</f>
      </c>
      <c r="Q2461" s="175" t="str">
        <v>KEDW 200455Z AUTO 22012KT 10SM CLR 21/05 A2992 RMK AO2 SLP110 T02090053 $</v>
      </c>
    </row>
    <row r="2462" hidden="0">
      <c r="A2462" s="150" t="str">
        <v>2026-06-20 05:00 UTC</v>
      </c>
      <c r="B2462" s="155" t="str">
        <v>2026-06-20 05:55 UTC</v>
      </c>
      <c r="C2462" s="155" t="str">
        <v>2026-06-19 22:55 PDT</v>
      </c>
      <c r="D2462" s="155" t="str">
        <v>2026-06-19</v>
      </c>
      <c r="E2462" s="155" t="str">
        <v>June</v>
      </c>
      <c r="F2462" s="154" t="str">
        <v>Accepted</v>
      </c>
      <c r="G2462" s="155" t="str">
        <v>220</v>
      </c>
      <c r="H2462" s="153" t="n">
        <v>220</v>
      </c>
      <c r="I2462" s="155" t="str">
        <v>SW</v>
      </c>
      <c r="J2462" s="153" t="n">
        <v>40</v>
      </c>
      <c r="K2462" s="155" t="str">
        <v>NE</v>
      </c>
      <c r="L2462" s="153" t="n">
        <v>10</v>
      </c>
      <c r="M2462" s="153" t="n">
        <f>IF(F2462="Accepted",L2462*1.150779448,"")</f>
        <v>11.50779448</v>
      </c>
      <c r="N2462" s="163"/>
      <c r="O2462" s="163"/>
      <c r="P2462" s="163" t="str">
        <f>IF(F2462&lt;&gt;"Accepted","",IF(AND(N2462="",O2462=""),"",MAX(N2462,O2462)*1.150779448))</f>
      </c>
      <c r="Q2462" s="175" t="str">
        <v>KEDW 200555Z AUTO 22010KT 10SM CLR 20/05 A2992 RMK AO2 SLP109 T01980051 10310 20198 51011 $</v>
      </c>
    </row>
    <row r="2463" hidden="0">
      <c r="A2463" s="150" t="str">
        <v>2026-06-20 06:00 UTC</v>
      </c>
      <c r="B2463" s="155" t="str">
        <v>2026-06-20 06:55 UTC</v>
      </c>
      <c r="C2463" s="155" t="str">
        <v>2026-06-19 23:55 PDT</v>
      </c>
      <c r="D2463" s="155" t="str">
        <v>2026-06-19</v>
      </c>
      <c r="E2463" s="155" t="str">
        <v>June</v>
      </c>
      <c r="F2463" s="154" t="str">
        <v>Accepted</v>
      </c>
      <c r="G2463" s="155" t="str">
        <v>220</v>
      </c>
      <c r="H2463" s="153" t="n">
        <v>220</v>
      </c>
      <c r="I2463" s="155" t="str">
        <v>SW</v>
      </c>
      <c r="J2463" s="153" t="n">
        <v>40</v>
      </c>
      <c r="K2463" s="155" t="str">
        <v>NE</v>
      </c>
      <c r="L2463" s="153" t="n">
        <v>11</v>
      </c>
      <c r="M2463" s="153" t="n">
        <f>IF(F2463="Accepted",L2463*1.150779448,"")</f>
        <v>12.658573928</v>
      </c>
      <c r="N2463" s="163"/>
      <c r="O2463" s="163"/>
      <c r="P2463" s="163" t="str">
        <f>IF(F2463&lt;&gt;"Accepted","",IF(AND(N2463="",O2463=""),"",MAX(N2463,O2463)*1.150779448))</f>
      </c>
      <c r="Q2463" s="175" t="str">
        <v>KEDW 200655Z AUTO 22011KT 10SM CLR 19/04 A2992 RMK AO2 SLP109 T01880038 $</v>
      </c>
    </row>
    <row r="2464" hidden="0">
      <c r="A2464" s="150" t="str">
        <v>2026-06-20 07:00 UTC</v>
      </c>
      <c r="B2464" s="155" t="str">
        <v>2026-06-20 07:55 UTC</v>
      </c>
      <c r="C2464" s="155" t="str">
        <v>2026-06-20 00:55 PDT</v>
      </c>
      <c r="D2464" s="155" t="str">
        <v>2026-06-20</v>
      </c>
      <c r="E2464" s="155" t="str">
        <v>June</v>
      </c>
      <c r="F2464" s="154" t="str">
        <v>Accepted</v>
      </c>
      <c r="G2464" s="155" t="str">
        <v>220</v>
      </c>
      <c r="H2464" s="153" t="n">
        <v>220</v>
      </c>
      <c r="I2464" s="155" t="str">
        <v>SW</v>
      </c>
      <c r="J2464" s="153" t="n">
        <v>40</v>
      </c>
      <c r="K2464" s="155" t="str">
        <v>NE</v>
      </c>
      <c r="L2464" s="153" t="n">
        <v>10</v>
      </c>
      <c r="M2464" s="153" t="n">
        <f>IF(F2464="Accepted",L2464*1.150779448,"")</f>
        <v>11.50779448</v>
      </c>
      <c r="N2464" s="163"/>
      <c r="O2464" s="163"/>
      <c r="P2464" s="163" t="str">
        <f>IF(F2464&lt;&gt;"Accepted","",IF(AND(N2464="",O2464=""),"",MAX(N2464,O2464)*1.150779448))</f>
      </c>
      <c r="Q2464" s="175" t="str">
        <v>KEDW 200755Z AUTO 22010KT 10SM CLR 18/04 A2991 RMK AO2 SLP106 T01770039 403390162 $</v>
      </c>
    </row>
    <row r="2465" hidden="0">
      <c r="A2465" s="150" t="str">
        <v>2026-06-20 08:00 UTC</v>
      </c>
      <c r="B2465" s="155" t="str">
        <v>2026-06-20 08:55 UTC</v>
      </c>
      <c r="C2465" s="155" t="str">
        <v>2026-06-20 01:55 PDT</v>
      </c>
      <c r="D2465" s="155" t="str">
        <v>2026-06-20</v>
      </c>
      <c r="E2465" s="155" t="str">
        <v>June</v>
      </c>
      <c r="F2465" s="154" t="str">
        <v>Accepted</v>
      </c>
      <c r="G2465" s="155" t="str">
        <v>220</v>
      </c>
      <c r="H2465" s="153" t="n">
        <v>220</v>
      </c>
      <c r="I2465" s="155" t="str">
        <v>SW</v>
      </c>
      <c r="J2465" s="153" t="n">
        <v>40</v>
      </c>
      <c r="K2465" s="155" t="str">
        <v>NE</v>
      </c>
      <c r="L2465" s="153" t="n">
        <v>11</v>
      </c>
      <c r="M2465" s="153" t="n">
        <f>IF(F2465="Accepted",L2465*1.150779448,"")</f>
        <v>12.658573928</v>
      </c>
      <c r="N2465" s="163"/>
      <c r="O2465" s="163"/>
      <c r="P2465" s="163" t="str">
        <f>IF(F2465&lt;&gt;"Accepted","",IF(AND(N2465="",O2465=""),"",MAX(N2465,O2465)*1.150779448))</f>
      </c>
      <c r="Q2465" s="175" t="str">
        <v>KEDW 200855Z AUTO 22011KT 10SM CLR 17/04 A2990 RMK AO2 SLP102 T01730043 57006 $</v>
      </c>
    </row>
    <row r="2466" hidden="0">
      <c r="A2466" s="150" t="str">
        <v>2026-06-20 09:00 UTC</v>
      </c>
      <c r="B2466" s="155" t="str">
        <v>2026-06-20 09:55 UTC</v>
      </c>
      <c r="C2466" s="155" t="str">
        <v>2026-06-20 02:55 PDT</v>
      </c>
      <c r="D2466" s="155" t="str">
        <v>2026-06-20</v>
      </c>
      <c r="E2466" s="155" t="str">
        <v>June</v>
      </c>
      <c r="F2466" s="154" t="str">
        <v>Accepted</v>
      </c>
      <c r="G2466" s="155" t="str">
        <v>230</v>
      </c>
      <c r="H2466" s="153" t="n">
        <v>230</v>
      </c>
      <c r="I2466" s="155" t="str">
        <v>SW</v>
      </c>
      <c r="J2466" s="153" t="n">
        <v>50</v>
      </c>
      <c r="K2466" s="155" t="str">
        <v>NE</v>
      </c>
      <c r="L2466" s="153" t="n">
        <v>13</v>
      </c>
      <c r="M2466" s="153" t="n">
        <f>IF(F2466="Accepted",L2466*1.150779448,"")</f>
        <v>14.960132824</v>
      </c>
      <c r="N2466" s="163"/>
      <c r="O2466" s="163"/>
      <c r="P2466" s="163" t="str">
        <f>IF(F2466&lt;&gt;"Accepted","",IF(AND(N2466="",O2466=""),"",MAX(N2466,O2466)*1.150779448))</f>
      </c>
      <c r="Q2466" s="175" t="str">
        <v>KEDW 200955Z AUTO 23013KT 10SM CLR 17/04 A2989 RMK AO2 SLP099 T01720042 $</v>
      </c>
    </row>
    <row r="2467" hidden="0">
      <c r="A2467" s="150" t="str">
        <v>2026-06-20 10:00 UTC</v>
      </c>
      <c r="B2467" s="155" t="str">
        <v>2026-06-20 10:55 UTC</v>
      </c>
      <c r="C2467" s="155" t="str">
        <v>2026-06-20 03:55 PDT</v>
      </c>
      <c r="D2467" s="155" t="str">
        <v>2026-06-20</v>
      </c>
      <c r="E2467" s="155" t="str">
        <v>June</v>
      </c>
      <c r="F2467" s="154" t="str">
        <v>Accepted</v>
      </c>
      <c r="G2467" s="155" t="str">
        <v>230</v>
      </c>
      <c r="H2467" s="153" t="n">
        <v>230</v>
      </c>
      <c r="I2467" s="155" t="str">
        <v>SW</v>
      </c>
      <c r="J2467" s="153" t="n">
        <v>50</v>
      </c>
      <c r="K2467" s="155" t="str">
        <v>NE</v>
      </c>
      <c r="L2467" s="153" t="n">
        <v>11</v>
      </c>
      <c r="M2467" s="153" t="n">
        <f>IF(F2467="Accepted",L2467*1.150779448,"")</f>
        <v>12.658573928</v>
      </c>
      <c r="N2467" s="163"/>
      <c r="O2467" s="163"/>
      <c r="P2467" s="163" t="str">
        <f>IF(F2467&lt;&gt;"Accepted","",IF(AND(N2467="",O2467=""),"",MAX(N2467,O2467)*1.150779448))</f>
      </c>
      <c r="Q2467" s="175" t="str">
        <v>KEDW 201055Z AUTO 23011KT 10SM CLR 17/04 A2989 RMK AO2 SLP099 T01710037 $</v>
      </c>
    </row>
    <row r="2468" hidden="0">
      <c r="A2468" s="150" t="str">
        <v>2026-06-20 11:00 UTC</v>
      </c>
      <c r="B2468" s="155" t="str">
        <v>2026-06-20 11:55 UTC</v>
      </c>
      <c r="C2468" s="155" t="str">
        <v>2026-06-20 04:55 PDT</v>
      </c>
      <c r="D2468" s="155" t="str">
        <v>2026-06-20</v>
      </c>
      <c r="E2468" s="155" t="str">
        <v>June</v>
      </c>
      <c r="F2468" s="154" t="str">
        <v>Accepted</v>
      </c>
      <c r="G2468" s="155" t="str">
        <v>230</v>
      </c>
      <c r="H2468" s="153" t="n">
        <v>230</v>
      </c>
      <c r="I2468" s="155" t="str">
        <v>SW</v>
      </c>
      <c r="J2468" s="153" t="n">
        <v>50</v>
      </c>
      <c r="K2468" s="155" t="str">
        <v>NE</v>
      </c>
      <c r="L2468" s="153" t="n">
        <v>11</v>
      </c>
      <c r="M2468" s="153" t="n">
        <f>IF(F2468="Accepted",L2468*1.150779448,"")</f>
        <v>12.658573928</v>
      </c>
      <c r="N2468" s="163"/>
      <c r="O2468" s="163"/>
      <c r="P2468" s="163" t="str">
        <f>IF(F2468&lt;&gt;"Accepted","",IF(AND(N2468="",O2468=""),"",MAX(N2468,O2468)*1.150779448))</f>
      </c>
      <c r="Q2468" s="175" t="str">
        <v>KEDW 201155Z AUTO 23011KT 10SM CLR 17/04 A2989 RMK AO2 SLP100 T01700040 10197 20167 55004 $</v>
      </c>
    </row>
    <row r="2469" hidden="0">
      <c r="A2469" s="150" t="str">
        <v>2026-06-20 12:00 UTC</v>
      </c>
      <c r="B2469" s="155" t="str">
        <v>2026-06-20 12:55 UTC</v>
      </c>
      <c r="C2469" s="155" t="str">
        <v>2026-06-20 05:55 PDT</v>
      </c>
      <c r="D2469" s="155" t="str">
        <v>2026-06-20</v>
      </c>
      <c r="E2469" s="155" t="str">
        <v>June</v>
      </c>
      <c r="F2469" s="154" t="str">
        <v>Accepted</v>
      </c>
      <c r="G2469" s="155" t="str">
        <v>230</v>
      </c>
      <c r="H2469" s="153" t="n">
        <v>230</v>
      </c>
      <c r="I2469" s="155" t="str">
        <v>SW</v>
      </c>
      <c r="J2469" s="153" t="n">
        <v>50</v>
      </c>
      <c r="K2469" s="155" t="str">
        <v>NE</v>
      </c>
      <c r="L2469" s="153" t="n">
        <v>15</v>
      </c>
      <c r="M2469" s="153" t="n">
        <f>IF(F2469="Accepted",L2469*1.150779448,"")</f>
        <v>17.261691719999998</v>
      </c>
      <c r="N2469" s="163"/>
      <c r="O2469" s="163"/>
      <c r="P2469" s="163" t="str">
        <f>IF(F2469&lt;&gt;"Accepted","",IF(AND(N2469="",O2469=""),"",MAX(N2469,O2469)*1.150779448))</f>
      </c>
      <c r="Q2469" s="175" t="str">
        <v>KEDW 201255Z AUTO 23015KT 10SM CLR 16/05 A2989 RMK AO2 SLP101 T01640047 $</v>
      </c>
    </row>
    <row r="2470" hidden="0">
      <c r="A2470" s="150" t="str">
        <v>2026-06-20 13:00 UTC</v>
      </c>
      <c r="B2470" s="155" t="str">
        <v>2026-06-20 13:55 UTC</v>
      </c>
      <c r="C2470" s="155" t="str">
        <v>2026-06-20 06:55 PDT</v>
      </c>
      <c r="D2470" s="155" t="str">
        <v>2026-06-20</v>
      </c>
      <c r="E2470" s="155" t="str">
        <v>June</v>
      </c>
      <c r="F2470" s="154" t="str">
        <v>Accepted</v>
      </c>
      <c r="G2470" s="155" t="str">
        <v>230</v>
      </c>
      <c r="H2470" s="153" t="n">
        <v>230</v>
      </c>
      <c r="I2470" s="155" t="str">
        <v>SW</v>
      </c>
      <c r="J2470" s="153" t="n">
        <v>50</v>
      </c>
      <c r="K2470" s="155" t="str">
        <v>NE</v>
      </c>
      <c r="L2470" s="153" t="n">
        <v>15</v>
      </c>
      <c r="M2470" s="153" t="n">
        <f>IF(F2470="Accepted",L2470*1.150779448,"")</f>
        <v>17.261691719999998</v>
      </c>
      <c r="N2470" s="163"/>
      <c r="O2470" s="163"/>
      <c r="P2470" s="163" t="str">
        <f>IF(F2470&lt;&gt;"Accepted","",IF(AND(N2470="",O2470=""),"",MAX(N2470,O2470)*1.150779448))</f>
      </c>
      <c r="Q2470" s="175" t="str">
        <v>KEDW 201355Z AUTO 23015KT 10SM CLR 19/05 A2990 RMK AO2 SLP104 T01900051 $</v>
      </c>
    </row>
    <row r="2471" hidden="0">
      <c r="A2471" s="150" t="str">
        <v>2026-06-20 14:00 UTC</v>
      </c>
      <c r="B2471" s="155" t="str">
        <v>2026-06-20 14:55 UTC</v>
      </c>
      <c r="C2471" s="155" t="str">
        <v>2026-06-20 07:55 PDT</v>
      </c>
      <c r="D2471" s="155" t="str">
        <v>2026-06-20</v>
      </c>
      <c r="E2471" s="155" t="str">
        <v>June</v>
      </c>
      <c r="F2471" s="154" t="str">
        <v>Accepted</v>
      </c>
      <c r="G2471" s="155" t="str">
        <v>220</v>
      </c>
      <c r="H2471" s="153" t="n">
        <v>220</v>
      </c>
      <c r="I2471" s="155" t="str">
        <v>SW</v>
      </c>
      <c r="J2471" s="153" t="n">
        <v>40</v>
      </c>
      <c r="K2471" s="155" t="str">
        <v>NE</v>
      </c>
      <c r="L2471" s="153" t="n">
        <v>15</v>
      </c>
      <c r="M2471" s="153" t="n">
        <f>IF(F2471="Accepted",L2471*1.150779448,"")</f>
        <v>17.261691719999998</v>
      </c>
      <c r="N2471" s="163"/>
      <c r="O2471" s="163"/>
      <c r="P2471" s="163" t="str">
        <f>IF(F2471&lt;&gt;"Accepted","",IF(AND(N2471="",O2471=""),"",MAX(N2471,O2471)*1.150779448))</f>
      </c>
      <c r="Q2471" s="175" t="str">
        <v>KEDW 201455Z AUTO 22015KT 10SM CLR 21/05 A2990 RMK AO2 SLP104 T02110050 53005 $</v>
      </c>
    </row>
    <row r="2472" hidden="0">
      <c r="A2472" s="150" t="str">
        <v>2026-06-20 15:00 UTC</v>
      </c>
      <c r="B2472" s="155" t="str">
        <v>2026-06-20 15:55 UTC</v>
      </c>
      <c r="C2472" s="155" t="str">
        <v>2026-06-20 08:55 PDT</v>
      </c>
      <c r="D2472" s="155" t="str">
        <v>2026-06-20</v>
      </c>
      <c r="E2472" s="155" t="str">
        <v>June</v>
      </c>
      <c r="F2472" s="154" t="str">
        <v>Accepted</v>
      </c>
      <c r="G2472" s="155" t="str">
        <v>230</v>
      </c>
      <c r="H2472" s="153" t="n">
        <v>230</v>
      </c>
      <c r="I2472" s="155" t="str">
        <v>SW</v>
      </c>
      <c r="J2472" s="153" t="n">
        <v>50</v>
      </c>
      <c r="K2472" s="155" t="str">
        <v>NE</v>
      </c>
      <c r="L2472" s="153" t="n">
        <v>14</v>
      </c>
      <c r="M2472" s="153" t="n">
        <f>IF(F2472="Accepted",L2472*1.150779448,"")</f>
        <v>16.110912272</v>
      </c>
      <c r="N2472" s="163"/>
      <c r="O2472" s="163"/>
      <c r="P2472" s="163" t="str">
        <f>IF(F2472&lt;&gt;"Accepted","",IF(AND(N2472="",O2472=""),"",MAX(N2472,O2472)*1.150779448))</f>
      </c>
      <c r="Q2472" s="175" t="str">
        <v>KEDW 201555Z AUTO 23014KT 10SM CLR 24/04 A2991 RMK AO2 SLP108 T02410039 $</v>
      </c>
    </row>
    <row r="2473" hidden="0">
      <c r="A2473" s="150" t="str">
        <v>2026-06-20 16:00 UTC</v>
      </c>
      <c r="B2473" s="155" t="str">
        <v>2026-06-20 16:55 UTC</v>
      </c>
      <c r="C2473" s="155" t="str">
        <v>2026-06-20 09:55 PDT</v>
      </c>
      <c r="D2473" s="155" t="str">
        <v>2026-06-20</v>
      </c>
      <c r="E2473" s="155" t="str">
        <v>June</v>
      </c>
      <c r="F2473" s="154" t="str">
        <v>Accepted</v>
      </c>
      <c r="G2473" s="155" t="str">
        <v>230</v>
      </c>
      <c r="H2473" s="153" t="n">
        <v>230</v>
      </c>
      <c r="I2473" s="155" t="str">
        <v>SW</v>
      </c>
      <c r="J2473" s="153" t="n">
        <v>50</v>
      </c>
      <c r="K2473" s="155" t="str">
        <v>NE</v>
      </c>
      <c r="L2473" s="153" t="n">
        <v>13</v>
      </c>
      <c r="M2473" s="153" t="n">
        <f>IF(F2473="Accepted",L2473*1.150779448,"")</f>
        <v>14.960132824</v>
      </c>
      <c r="N2473" s="153" t="n">
        <v>18</v>
      </c>
      <c r="O2473" s="163"/>
      <c r="P2473" s="153" t="n">
        <f>IF(F2473&lt;&gt;"Accepted","",IF(AND(N2473="",O2473=""),"",MAX(N2473,O2473)*1.150779448))</f>
        <v>20.714030064</v>
      </c>
      <c r="Q2473" s="175" t="str">
        <v>KEDW 201655Z 23013G18KT 90SM CLR 27/03 A2991 RMK AO2A SLP107 T02660025</v>
      </c>
    </row>
    <row r="2474" hidden="0">
      <c r="A2474" s="150" t="str">
        <v>2026-06-20 17:00 UTC</v>
      </c>
      <c r="B2474" s="155" t="str">
        <v>2026-06-20 17:55 UTC</v>
      </c>
      <c r="C2474" s="155" t="str">
        <v>2026-06-20 10:55 PDT</v>
      </c>
      <c r="D2474" s="155" t="str">
        <v>2026-06-20</v>
      </c>
      <c r="E2474" s="155" t="str">
        <v>June</v>
      </c>
      <c r="F2474" s="154" t="str">
        <v>Accepted</v>
      </c>
      <c r="G2474" s="155" t="str">
        <v>230</v>
      </c>
      <c r="H2474" s="153" t="n">
        <v>230</v>
      </c>
      <c r="I2474" s="155" t="str">
        <v>SW</v>
      </c>
      <c r="J2474" s="153" t="n">
        <v>50</v>
      </c>
      <c r="K2474" s="155" t="str">
        <v>NE</v>
      </c>
      <c r="L2474" s="153" t="n">
        <v>13</v>
      </c>
      <c r="M2474" s="153" t="n">
        <f>IF(F2474="Accepted",L2474*1.150779448,"")</f>
        <v>14.960132824</v>
      </c>
      <c r="N2474" s="153" t="n">
        <v>20</v>
      </c>
      <c r="O2474" s="163"/>
      <c r="P2474" s="153" t="n">
        <f>IF(F2474&lt;&gt;"Accepted","",IF(AND(N2474="",O2474=""),"",MAX(N2474,O2474)*1.150779448))</f>
        <v>23.01558896</v>
      </c>
      <c r="Q2474" s="175" t="str">
        <v>KEDW 201755Z 23013G20KT 90SM CLR 29/00 A2990 RMK AO2A SLP103 T02870004 10287 20162 58003</v>
      </c>
    </row>
    <row r="2475" hidden="0">
      <c r="A2475" s="150" t="str">
        <v>2026-06-20 18:00 UTC</v>
      </c>
      <c r="B2475" s="155" t="str">
        <v>2026-06-20 18:55 UTC</v>
      </c>
      <c r="C2475" s="155" t="str">
        <v>2026-06-20 11:55 PDT</v>
      </c>
      <c r="D2475" s="155" t="str">
        <v>2026-06-20</v>
      </c>
      <c r="E2475" s="155" t="str">
        <v>June</v>
      </c>
      <c r="F2475" s="154" t="str">
        <v>Accepted</v>
      </c>
      <c r="G2475" s="155" t="str">
        <v>240</v>
      </c>
      <c r="H2475" s="153" t="n">
        <v>240</v>
      </c>
      <c r="I2475" s="155" t="str">
        <v>SW</v>
      </c>
      <c r="J2475" s="153" t="n">
        <v>60</v>
      </c>
      <c r="K2475" s="155" t="str">
        <v>NE</v>
      </c>
      <c r="L2475" s="153" t="n">
        <v>16</v>
      </c>
      <c r="M2475" s="153" t="n">
        <f>IF(F2475="Accepted",L2475*1.150779448,"")</f>
        <v>18.412471168</v>
      </c>
      <c r="N2475" s="153" t="n">
        <v>21</v>
      </c>
      <c r="O2475" s="163"/>
      <c r="P2475" s="153" t="n">
        <f>IF(F2475&lt;&gt;"Accepted","",IF(AND(N2475="",O2475=""),"",MAX(N2475,O2475)*1.150779448))</f>
        <v>24.166368408</v>
      </c>
      <c r="Q2475" s="175" t="str">
        <v>KEDW 201855Z 24016G21KT 90SM CLR 31/00 A2989 RMK AO2A SLP099 T03070001</v>
      </c>
    </row>
    <row r="2476" hidden="0">
      <c r="A2476" s="150" t="str">
        <v>2026-06-20 19:00 UTC</v>
      </c>
      <c r="B2476" s="155" t="str">
        <v>2026-06-20 19:55 UTC</v>
      </c>
      <c r="C2476" s="155" t="str">
        <v>2026-06-20 12:55 PDT</v>
      </c>
      <c r="D2476" s="155" t="str">
        <v>2026-06-20</v>
      </c>
      <c r="E2476" s="155" t="str">
        <v>June</v>
      </c>
      <c r="F2476" s="154" t="str">
        <v>Accepted</v>
      </c>
      <c r="G2476" s="155" t="str">
        <v>220</v>
      </c>
      <c r="H2476" s="153" t="n">
        <v>220</v>
      </c>
      <c r="I2476" s="155" t="str">
        <v>SW</v>
      </c>
      <c r="J2476" s="153" t="n">
        <v>40</v>
      </c>
      <c r="K2476" s="155" t="str">
        <v>NE</v>
      </c>
      <c r="L2476" s="153" t="n">
        <v>15</v>
      </c>
      <c r="M2476" s="153" t="n">
        <f>IF(F2476="Accepted",L2476*1.150779448,"")</f>
        <v>17.261691719999998</v>
      </c>
      <c r="N2476" s="153" t="n">
        <v>22</v>
      </c>
      <c r="O2476" s="153" t="n">
        <v>26</v>
      </c>
      <c r="P2476" s="153" t="n">
        <f>IF(F2476&lt;&gt;"Accepted","",IF(AND(N2476="",O2476=""),"",MAX(N2476,O2476)*1.150779448))</f>
        <v>29.920265648</v>
      </c>
      <c r="Q2476" s="175" t="str">
        <v>KEDW 201955Z 22015G22KT 90SM CLR 32/M03 A2987 RMK AO2A PK WND 24026/23 SLP092 T03211034</v>
      </c>
    </row>
    <row r="2477" hidden="0">
      <c r="A2477" s="150" t="str">
        <v>2026-06-20 20:00 UTC</v>
      </c>
      <c r="B2477" s="155" t="str">
        <v>2026-06-20 20:55 UTC</v>
      </c>
      <c r="C2477" s="155" t="str">
        <v>2026-06-20 13:55 PDT</v>
      </c>
      <c r="D2477" s="155" t="str">
        <v>2026-06-20</v>
      </c>
      <c r="E2477" s="155" t="str">
        <v>June</v>
      </c>
      <c r="F2477" s="154" t="str">
        <v>Accepted</v>
      </c>
      <c r="G2477" s="155" t="str">
        <v>230</v>
      </c>
      <c r="H2477" s="153" t="n">
        <v>230</v>
      </c>
      <c r="I2477" s="155" t="str">
        <v>SW</v>
      </c>
      <c r="J2477" s="153" t="n">
        <v>50</v>
      </c>
      <c r="K2477" s="155" t="str">
        <v>NE</v>
      </c>
      <c r="L2477" s="153" t="n">
        <v>19</v>
      </c>
      <c r="M2477" s="153" t="n">
        <f>IF(F2477="Accepted",L2477*1.150779448,"")</f>
        <v>21.864809512</v>
      </c>
      <c r="N2477" s="153" t="n">
        <v>25</v>
      </c>
      <c r="O2477" s="163"/>
      <c r="P2477" s="153" t="n">
        <f>IF(F2477&lt;&gt;"Accepted","",IF(AND(N2477="",O2477=""),"",MAX(N2477,O2477)*1.150779448))</f>
        <v>28.7694862</v>
      </c>
      <c r="Q2477" s="175" t="str">
        <v>KEDW 202055Z 23019G25KT 90SM CLR 33/M04 A2986 RMK AO2A SLP088 T03311040 57012</v>
      </c>
    </row>
    <row r="2478" hidden="0">
      <c r="A2478" s="150" t="str">
        <v>2026-06-20 21:00 UTC</v>
      </c>
      <c r="B2478" s="155" t="str">
        <v>2026-06-20 21:55 UTC</v>
      </c>
      <c r="C2478" s="155" t="str">
        <v>2026-06-20 14:55 PDT</v>
      </c>
      <c r="D2478" s="155" t="str">
        <v>2026-06-20</v>
      </c>
      <c r="E2478" s="155" t="str">
        <v>June</v>
      </c>
      <c r="F2478" s="154" t="str">
        <v>Accepted</v>
      </c>
      <c r="G2478" s="155" t="str">
        <v>230</v>
      </c>
      <c r="H2478" s="153" t="n">
        <v>230</v>
      </c>
      <c r="I2478" s="155" t="str">
        <v>SW</v>
      </c>
      <c r="J2478" s="153" t="n">
        <v>50</v>
      </c>
      <c r="K2478" s="155" t="str">
        <v>NE</v>
      </c>
      <c r="L2478" s="153" t="n">
        <v>15</v>
      </c>
      <c r="M2478" s="153" t="n">
        <f>IF(F2478="Accepted",L2478*1.150779448,"")</f>
        <v>17.261691719999998</v>
      </c>
      <c r="N2478" s="153" t="n">
        <v>23</v>
      </c>
      <c r="O2478" s="153" t="n">
        <v>26</v>
      </c>
      <c r="P2478" s="153" t="n">
        <f>IF(F2478&lt;&gt;"Accepted","",IF(AND(N2478="",O2478=""),"",MAX(N2478,O2478)*1.150779448))</f>
        <v>29.920265648</v>
      </c>
      <c r="Q2478" s="175" t="str">
        <v>KEDW 202155Z 23015G23KT 70SM CLR 33/02 A2985 RMK AO2A PK WND 23026/24 SLP085 T03300019</v>
      </c>
    </row>
    <row r="2479" hidden="0">
      <c r="A2479" s="150" t="str">
        <v>2026-06-20 22:00 UTC</v>
      </c>
      <c r="B2479" s="155" t="str">
        <v>2026-06-20 22:55 UTC</v>
      </c>
      <c r="C2479" s="155" t="str">
        <v>2026-06-20 15:55 PDT</v>
      </c>
      <c r="D2479" s="155" t="str">
        <v>2026-06-20</v>
      </c>
      <c r="E2479" s="155" t="str">
        <v>June</v>
      </c>
      <c r="F2479" s="154" t="str">
        <v>Accepted</v>
      </c>
      <c r="G2479" s="155" t="str">
        <v>240</v>
      </c>
      <c r="H2479" s="153" t="n">
        <v>240</v>
      </c>
      <c r="I2479" s="155" t="str">
        <v>SW</v>
      </c>
      <c r="J2479" s="153" t="n">
        <v>60</v>
      </c>
      <c r="K2479" s="155" t="str">
        <v>NE</v>
      </c>
      <c r="L2479" s="153" t="n">
        <v>19</v>
      </c>
      <c r="M2479" s="153" t="n">
        <f>IF(F2479="Accepted",L2479*1.150779448,"")</f>
        <v>21.864809512</v>
      </c>
      <c r="N2479" s="153" t="n">
        <v>26</v>
      </c>
      <c r="O2479" s="153" t="n">
        <v>27</v>
      </c>
      <c r="P2479" s="153" t="n">
        <f>IF(F2479&lt;&gt;"Accepted","",IF(AND(N2479="",O2479=""),"",MAX(N2479,O2479)*1.150779448))</f>
        <v>31.071045096</v>
      </c>
      <c r="Q2479" s="175" t="str">
        <v>KEDW 202255Z 24019G26KT 70SM CLR 32/05 A2983 RMK AO2A PK WND 22027/43 SLP078 T03240050</v>
      </c>
    </row>
    <row r="2480" hidden="0">
      <c r="A2480" s="150" t="str">
        <v>2026-06-20 23:00 UTC</v>
      </c>
      <c r="B2480" s="155" t="str">
        <v>2026-06-20 23:55 UTC</v>
      </c>
      <c r="C2480" s="155" t="str">
        <v>2026-06-20 16:55 PDT</v>
      </c>
      <c r="D2480" s="155" t="str">
        <v>2026-06-20</v>
      </c>
      <c r="E2480" s="155" t="str">
        <v>June</v>
      </c>
      <c r="F2480" s="154" t="str">
        <v>Accepted</v>
      </c>
      <c r="G2480" s="155" t="str">
        <v>230</v>
      </c>
      <c r="H2480" s="153" t="n">
        <v>230</v>
      </c>
      <c r="I2480" s="155" t="str">
        <v>SW</v>
      </c>
      <c r="J2480" s="153" t="n">
        <v>50</v>
      </c>
      <c r="K2480" s="155" t="str">
        <v>NE</v>
      </c>
      <c r="L2480" s="153" t="n">
        <v>20</v>
      </c>
      <c r="M2480" s="153" t="n">
        <f>IF(F2480="Accepted",L2480*1.150779448,"")</f>
        <v>23.01558896</v>
      </c>
      <c r="N2480" s="153" t="n">
        <v>28</v>
      </c>
      <c r="O2480" s="153" t="n">
        <v>29</v>
      </c>
      <c r="P2480" s="153" t="n">
        <f>IF(F2480&lt;&gt;"Accepted","",IF(AND(N2480="",O2480=""),"",MAX(N2480,O2480)*1.150779448))</f>
        <v>33.372603992</v>
      </c>
      <c r="Q2480" s="175" t="str">
        <v>KEDW 202355Z 23020G28KT 60SM CLR 32/07 A2983 RMK AO2A PK WND 23029/27 SLP078 T03150065 10333 20288 56009</v>
      </c>
    </row>
    <row r="2481" hidden="0">
      <c r="A2481" s="150" t="str">
        <v>2026-06-21 00:00 UTC</v>
      </c>
      <c r="B2481" s="155" t="str">
        <v>2026-06-21 00:55 UTC</v>
      </c>
      <c r="C2481" s="155" t="str">
        <v>2026-06-20 17:55 PDT</v>
      </c>
      <c r="D2481" s="155" t="str">
        <v>2026-06-20</v>
      </c>
      <c r="E2481" s="155" t="str">
        <v>June</v>
      </c>
      <c r="F2481" s="154" t="str">
        <v>Accepted</v>
      </c>
      <c r="G2481" s="155" t="str">
        <v>240</v>
      </c>
      <c r="H2481" s="153" t="n">
        <v>240</v>
      </c>
      <c r="I2481" s="155" t="str">
        <v>SW</v>
      </c>
      <c r="J2481" s="153" t="n">
        <v>60</v>
      </c>
      <c r="K2481" s="155" t="str">
        <v>NE</v>
      </c>
      <c r="L2481" s="153" t="n">
        <v>23</v>
      </c>
      <c r="M2481" s="153" t="n">
        <f>IF(F2481="Accepted",L2481*1.150779448,"")</f>
        <v>26.467927304</v>
      </c>
      <c r="N2481" s="153" t="n">
        <v>27</v>
      </c>
      <c r="O2481" s="153" t="n">
        <v>32</v>
      </c>
      <c r="P2481" s="153" t="n">
        <f>IF(F2481&lt;&gt;"Accepted","",IF(AND(N2481="",O2481=""),"",MAX(N2481,O2481)*1.150779448))</f>
        <v>36.824942336</v>
      </c>
      <c r="Q2481" s="175" t="str">
        <v>KEDW 210055Z 24023G27KT 60SM CLR 30/08 A2983 RMK AO2A PK WND 23032/18 SLP080 T02950080</v>
      </c>
    </row>
    <row r="2482" hidden="0">
      <c r="A2482" s="150" t="str">
        <v>2026-06-21 01:00 UTC</v>
      </c>
      <c r="B2482" s="155" t="str">
        <v>2026-06-21 01:55 UTC</v>
      </c>
      <c r="C2482" s="155" t="str">
        <v>2026-06-20 18:55 PDT</v>
      </c>
      <c r="D2482" s="155" t="str">
        <v>2026-06-20</v>
      </c>
      <c r="E2482" s="155" t="str">
        <v>June</v>
      </c>
      <c r="F2482" s="154" t="str">
        <v>Accepted</v>
      </c>
      <c r="G2482" s="155" t="str">
        <v>230</v>
      </c>
      <c r="H2482" s="153" t="n">
        <v>230</v>
      </c>
      <c r="I2482" s="155" t="str">
        <v>SW</v>
      </c>
      <c r="J2482" s="153" t="n">
        <v>50</v>
      </c>
      <c r="K2482" s="155" t="str">
        <v>NE</v>
      </c>
      <c r="L2482" s="153" t="n">
        <v>20</v>
      </c>
      <c r="M2482" s="153" t="n">
        <f>IF(F2482="Accepted",L2482*1.150779448,"")</f>
        <v>23.01558896</v>
      </c>
      <c r="N2482" s="153" t="n">
        <v>25</v>
      </c>
      <c r="O2482" s="153" t="n">
        <v>30</v>
      </c>
      <c r="P2482" s="153" t="n">
        <f>IF(F2482&lt;&gt;"Accepted","",IF(AND(N2482="",O2482=""),"",MAX(N2482,O2482)*1.150779448))</f>
        <v>34.523383439999996</v>
      </c>
      <c r="Q2482" s="175" t="str">
        <v>KEDW 210155Z AUTO 23020G25KT 10SM CLR 28/09 A2983 RMK AO2 PK WND 23030/44 SLP079 T02780086 $</v>
      </c>
    </row>
    <row r="2483" hidden="0">
      <c r="A2483" s="150" t="str">
        <v>2026-06-21 02:00 UTC</v>
      </c>
      <c r="B2483" s="155" t="str">
        <v>2026-06-21 02:55 UTC</v>
      </c>
      <c r="C2483" s="155" t="str">
        <v>2026-06-20 19:55 PDT</v>
      </c>
      <c r="D2483" s="155" t="str">
        <v>2026-06-20</v>
      </c>
      <c r="E2483" s="155" t="str">
        <v>June</v>
      </c>
      <c r="F2483" s="154" t="str">
        <v>Accepted</v>
      </c>
      <c r="G2483" s="155" t="str">
        <v>230</v>
      </c>
      <c r="H2483" s="153" t="n">
        <v>230</v>
      </c>
      <c r="I2483" s="155" t="str">
        <v>SW</v>
      </c>
      <c r="J2483" s="153" t="n">
        <v>50</v>
      </c>
      <c r="K2483" s="155" t="str">
        <v>NE</v>
      </c>
      <c r="L2483" s="153" t="n">
        <v>21</v>
      </c>
      <c r="M2483" s="153" t="n">
        <f>IF(F2483="Accepted",L2483*1.150779448,"")</f>
        <v>24.166368408</v>
      </c>
      <c r="N2483" s="163"/>
      <c r="O2483" s="153" t="n">
        <v>28</v>
      </c>
      <c r="P2483" s="153" t="n">
        <f>IF(F2483&lt;&gt;"Accepted","",IF(AND(N2483="",O2483=""),"",MAX(N2483,O2483)*1.150779448))</f>
        <v>32.221824544</v>
      </c>
      <c r="Q2483" s="175" t="str">
        <v>KEDW 210255Z AUTO 23021KT 10SM CLR 25/09 A2984 RMK AO2 PK WND 23028/03 SLP084 T02520086 53004 $</v>
      </c>
    </row>
    <row r="2484" hidden="0">
      <c r="A2484" s="150" t="str">
        <v>2026-06-21 03:00 UTC</v>
      </c>
      <c r="B2484" s="155" t="str">
        <v>2026-06-21 03:55 UTC</v>
      </c>
      <c r="C2484" s="155" t="str">
        <v>2026-06-20 20:55 PDT</v>
      </c>
      <c r="D2484" s="155" t="str">
        <v>2026-06-20</v>
      </c>
      <c r="E2484" s="155" t="str">
        <v>June</v>
      </c>
      <c r="F2484" s="154" t="str">
        <v>Accepted</v>
      </c>
      <c r="G2484" s="155" t="str">
        <v>230</v>
      </c>
      <c r="H2484" s="153" t="n">
        <v>230</v>
      </c>
      <c r="I2484" s="155" t="str">
        <v>SW</v>
      </c>
      <c r="J2484" s="153" t="n">
        <v>50</v>
      </c>
      <c r="K2484" s="155" t="str">
        <v>NE</v>
      </c>
      <c r="L2484" s="153" t="n">
        <v>18</v>
      </c>
      <c r="M2484" s="153" t="n">
        <f>IF(F2484="Accepted",L2484*1.150779448,"")</f>
        <v>20.714030064</v>
      </c>
      <c r="N2484" s="163"/>
      <c r="O2484" s="153" t="n">
        <v>26</v>
      </c>
      <c r="P2484" s="153" t="n">
        <f>IF(F2484&lt;&gt;"Accepted","",IF(AND(N2484="",O2484=""),"",MAX(N2484,O2484)*1.150779448))</f>
        <v>29.920265648</v>
      </c>
      <c r="Q2484" s="175" t="str">
        <v>KEDW 210355Z AUTO 23018KT 10SM CLR 23/08 A2985 RMK AO2 PK WND 24026/08 SLP086 T02300079 $</v>
      </c>
    </row>
    <row r="2485" hidden="0">
      <c r="A2485" s="150" t="str">
        <v>2026-06-21 04:00 UTC</v>
      </c>
      <c r="B2485" s="155" t="str">
        <v>2026-06-21 04:55 UTC</v>
      </c>
      <c r="C2485" s="155" t="str">
        <v>2026-06-20 21:55 PDT</v>
      </c>
      <c r="D2485" s="155" t="str">
        <v>2026-06-20</v>
      </c>
      <c r="E2485" s="155" t="str">
        <v>June</v>
      </c>
      <c r="F2485" s="154" t="str">
        <v>Accepted</v>
      </c>
      <c r="G2485" s="155" t="str">
        <v>230</v>
      </c>
      <c r="H2485" s="153" t="n">
        <v>230</v>
      </c>
      <c r="I2485" s="155" t="str">
        <v>SW</v>
      </c>
      <c r="J2485" s="153" t="n">
        <v>50</v>
      </c>
      <c r="K2485" s="155" t="str">
        <v>NE</v>
      </c>
      <c r="L2485" s="153" t="n">
        <v>19</v>
      </c>
      <c r="M2485" s="153" t="n">
        <f>IF(F2485="Accepted",L2485*1.150779448,"")</f>
        <v>21.864809512</v>
      </c>
      <c r="N2485" s="163"/>
      <c r="O2485" s="163"/>
      <c r="P2485" s="163" t="str">
        <f>IF(F2485&lt;&gt;"Accepted","",IF(AND(N2485="",O2485=""),"",MAX(N2485,O2485)*1.150779448))</f>
      </c>
      <c r="Q2485" s="175" t="str">
        <v>KEDW 210455Z AUTO 23019KT 10SM CLR 22/08 A2985 RMK AO2 SLP086 T02180083 $</v>
      </c>
    </row>
    <row r="2486" hidden="0">
      <c r="A2486" s="150" t="str">
        <v>2026-06-21 05:00 UTC</v>
      </c>
      <c r="B2486" s="155" t="str">
        <v>2026-06-21 05:55 UTC</v>
      </c>
      <c r="C2486" s="155" t="str">
        <v>2026-06-20 22:55 PDT</v>
      </c>
      <c r="D2486" s="155" t="str">
        <v>2026-06-20</v>
      </c>
      <c r="E2486" s="155" t="str">
        <v>June</v>
      </c>
      <c r="F2486" s="154" t="str">
        <v>Accepted</v>
      </c>
      <c r="G2486" s="155" t="str">
        <v>230</v>
      </c>
      <c r="H2486" s="153" t="n">
        <v>230</v>
      </c>
      <c r="I2486" s="155" t="str">
        <v>SW</v>
      </c>
      <c r="J2486" s="153" t="n">
        <v>50</v>
      </c>
      <c r="K2486" s="155" t="str">
        <v>NE</v>
      </c>
      <c r="L2486" s="153" t="n">
        <v>16</v>
      </c>
      <c r="M2486" s="153" t="n">
        <f>IF(F2486="Accepted",L2486*1.150779448,"")</f>
        <v>18.412471168</v>
      </c>
      <c r="N2486" s="163"/>
      <c r="O2486" s="163"/>
      <c r="P2486" s="163" t="str">
        <f>IF(F2486&lt;&gt;"Accepted","",IF(AND(N2486="",O2486=""),"",MAX(N2486,O2486)*1.150779448))</f>
      </c>
      <c r="Q2486" s="175" t="str">
        <v>KEDW 210555Z AUTO 23016KT 10SM M 21/08 A2985 RMK AO2 SLP085 T02130075 10314 20212 51004 $</v>
      </c>
    </row>
    <row r="2487" hidden="0">
      <c r="A2487" s="150" t="str">
        <v>2026-06-21 06:00 UTC</v>
      </c>
      <c r="B2487" s="155" t="str">
        <v>2026-06-21 06:55 UTC</v>
      </c>
      <c r="C2487" s="155" t="str">
        <v>2026-06-20 23:55 PDT</v>
      </c>
      <c r="D2487" s="155" t="str">
        <v>2026-06-20</v>
      </c>
      <c r="E2487" s="155" t="str">
        <v>June</v>
      </c>
      <c r="F2487" s="154" t="str">
        <v>Accepted</v>
      </c>
      <c r="G2487" s="155" t="str">
        <v>230</v>
      </c>
      <c r="H2487" s="153" t="n">
        <v>230</v>
      </c>
      <c r="I2487" s="155" t="str">
        <v>SW</v>
      </c>
      <c r="J2487" s="153" t="n">
        <v>50</v>
      </c>
      <c r="K2487" s="155" t="str">
        <v>NE</v>
      </c>
      <c r="L2487" s="153" t="n">
        <v>16</v>
      </c>
      <c r="M2487" s="153" t="n">
        <f>IF(F2487="Accepted",L2487*1.150779448,"")</f>
        <v>18.412471168</v>
      </c>
      <c r="N2487" s="163"/>
      <c r="O2487" s="163"/>
      <c r="P2487" s="163" t="str">
        <f>IF(F2487&lt;&gt;"Accepted","",IF(AND(N2487="",O2487=""),"",MAX(N2487,O2487)*1.150779448))</f>
      </c>
      <c r="Q2487" s="175" t="str">
        <v>KEDW 210655Z AUTO 23016KT 10SM M 20/06 A2985 RMK AO2 SLP085 T02030059 $</v>
      </c>
    </row>
    <row r="2488" hidden="0">
      <c r="A2488" s="150" t="str">
        <v>2026-06-21 07:00 UTC</v>
      </c>
      <c r="B2488" s="155" t="str">
        <v>2026-06-21 07:55 UTC</v>
      </c>
      <c r="C2488" s="155" t="str">
        <v>2026-06-21 00:55 PDT</v>
      </c>
      <c r="D2488" s="155" t="str">
        <v>2026-06-21</v>
      </c>
      <c r="E2488" s="155" t="str">
        <v>June</v>
      </c>
      <c r="F2488" s="154" t="str">
        <v>Accepted</v>
      </c>
      <c r="G2488" s="155" t="str">
        <v>230</v>
      </c>
      <c r="H2488" s="153" t="n">
        <v>230</v>
      </c>
      <c r="I2488" s="155" t="str">
        <v>SW</v>
      </c>
      <c r="J2488" s="153" t="n">
        <v>50</v>
      </c>
      <c r="K2488" s="155" t="str">
        <v>NE</v>
      </c>
      <c r="L2488" s="153" t="n">
        <v>16</v>
      </c>
      <c r="M2488" s="153" t="n">
        <f>IF(F2488="Accepted",L2488*1.150779448,"")</f>
        <v>18.412471168</v>
      </c>
      <c r="N2488" s="163"/>
      <c r="O2488" s="163"/>
      <c r="P2488" s="163" t="str">
        <f>IF(F2488&lt;&gt;"Accepted","",IF(AND(N2488="",O2488=""),"",MAX(N2488,O2488)*1.150779448))</f>
      </c>
      <c r="Q2488" s="175" t="str">
        <v>KEDW 210755Z AUTO 23016KT 10SM CLR 19/07 A2984 RMK AO2 SLP080 T01900065 403330162 $</v>
      </c>
    </row>
    <row r="2489" hidden="0">
      <c r="A2489" s="150" t="str">
        <v>2026-06-21 08:00 UTC</v>
      </c>
      <c r="B2489" s="155" t="str">
        <v>2026-06-21 08:55 UTC</v>
      </c>
      <c r="C2489" s="155" t="str">
        <v>2026-06-21 01:55 PDT</v>
      </c>
      <c r="D2489" s="155" t="str">
        <v>2026-06-21</v>
      </c>
      <c r="E2489" s="155" t="str">
        <v>June</v>
      </c>
      <c r="F2489" s="154" t="str">
        <v>Accepted</v>
      </c>
      <c r="G2489" s="155" t="str">
        <v>220</v>
      </c>
      <c r="H2489" s="153" t="n">
        <v>220</v>
      </c>
      <c r="I2489" s="155" t="str">
        <v>SW</v>
      </c>
      <c r="J2489" s="153" t="n">
        <v>40</v>
      </c>
      <c r="K2489" s="155" t="str">
        <v>NE</v>
      </c>
      <c r="L2489" s="153" t="n">
        <v>16</v>
      </c>
      <c r="M2489" s="153" t="n">
        <f>IF(F2489="Accepted",L2489*1.150779448,"")</f>
        <v>18.412471168</v>
      </c>
      <c r="N2489" s="163"/>
      <c r="O2489" s="163"/>
      <c r="P2489" s="163" t="str">
        <f>IF(F2489&lt;&gt;"Accepted","",IF(AND(N2489="",O2489=""),"",MAX(N2489,O2489)*1.150779448))</f>
      </c>
      <c r="Q2489" s="175" t="str">
        <v>KEDW 210855Z AUTO 22016KT 10SM CLR 19/05 A2983 RMK AO2 SLP077 T01850053 57007 $</v>
      </c>
    </row>
    <row r="2490" hidden="0">
      <c r="A2490" s="150" t="str">
        <v>2026-06-21 09:00 UTC</v>
      </c>
      <c r="B2490" s="155" t="str">
        <v>2026-06-21 09:55 UTC</v>
      </c>
      <c r="C2490" s="155" t="str">
        <v>2026-06-21 02:55 PDT</v>
      </c>
      <c r="D2490" s="155" t="str">
        <v>2026-06-21</v>
      </c>
      <c r="E2490" s="155" t="str">
        <v>June</v>
      </c>
      <c r="F2490" s="154" t="str">
        <v>Accepted</v>
      </c>
      <c r="G2490" s="155" t="str">
        <v>220</v>
      </c>
      <c r="H2490" s="153" t="n">
        <v>220</v>
      </c>
      <c r="I2490" s="155" t="str">
        <v>SW</v>
      </c>
      <c r="J2490" s="153" t="n">
        <v>40</v>
      </c>
      <c r="K2490" s="155" t="str">
        <v>NE</v>
      </c>
      <c r="L2490" s="153" t="n">
        <v>12</v>
      </c>
      <c r="M2490" s="153" t="n">
        <f>IF(F2490="Accepted",L2490*1.150779448,"")</f>
        <v>13.809353376</v>
      </c>
      <c r="N2490" s="163"/>
      <c r="O2490" s="163"/>
      <c r="P2490" s="163" t="str">
        <f>IF(F2490&lt;&gt;"Accepted","",IF(AND(N2490="",O2490=""),"",MAX(N2490,O2490)*1.150779448))</f>
      </c>
      <c r="Q2490" s="175" t="str">
        <v>KEDW 210955Z AUTO 22012KT 10SM CLR 18/05 A2983 RMK AO2 SLP078 T01830045 $</v>
      </c>
    </row>
    <row r="2491" hidden="0">
      <c r="A2491" s="150" t="str">
        <v>2026-06-21 10:00 UTC</v>
      </c>
      <c r="B2491" s="155" t="str">
        <v>2026-06-21 10:55 UTC</v>
      </c>
      <c r="C2491" s="155" t="str">
        <v>2026-06-21 03:55 PDT</v>
      </c>
      <c r="D2491" s="155" t="str">
        <v>2026-06-21</v>
      </c>
      <c r="E2491" s="155" t="str">
        <v>June</v>
      </c>
      <c r="F2491" s="154" t="str">
        <v>Accepted</v>
      </c>
      <c r="G2491" s="155" t="str">
        <v>210</v>
      </c>
      <c r="H2491" s="153" t="n">
        <v>210</v>
      </c>
      <c r="I2491" s="155" t="str">
        <v>SW</v>
      </c>
      <c r="J2491" s="153" t="n">
        <v>30</v>
      </c>
      <c r="K2491" s="155" t="str">
        <v>NE</v>
      </c>
      <c r="L2491" s="153" t="n">
        <v>13</v>
      </c>
      <c r="M2491" s="153" t="n">
        <f>IF(F2491="Accepted",L2491*1.150779448,"")</f>
        <v>14.960132824</v>
      </c>
      <c r="N2491" s="163"/>
      <c r="O2491" s="163"/>
      <c r="P2491" s="163" t="str">
        <f>IF(F2491&lt;&gt;"Accepted","",IF(AND(N2491="",O2491=""),"",MAX(N2491,O2491)*1.150779448))</f>
      </c>
      <c r="Q2491" s="175" t="str">
        <v>KEDW 211055Z AUTO 21013KT 10SM M 18/04 A2983 RMK AO2 SLP078 T01770043 $</v>
      </c>
    </row>
    <row r="2492" hidden="0">
      <c r="A2492" s="150" t="str">
        <v>2026-06-21 11:00 UTC</v>
      </c>
      <c r="B2492" s="155" t="str">
        <v>2026-06-21 11:55 UTC</v>
      </c>
      <c r="C2492" s="155" t="str">
        <v>2026-06-21 04:55 PDT</v>
      </c>
      <c r="D2492" s="155" t="str">
        <v>2026-06-21</v>
      </c>
      <c r="E2492" s="155" t="str">
        <v>June</v>
      </c>
      <c r="F2492" s="154" t="str">
        <v>Accepted</v>
      </c>
      <c r="G2492" s="155" t="str">
        <v>220</v>
      </c>
      <c r="H2492" s="153" t="n">
        <v>220</v>
      </c>
      <c r="I2492" s="155" t="str">
        <v>SW</v>
      </c>
      <c r="J2492" s="153" t="n">
        <v>40</v>
      </c>
      <c r="K2492" s="155" t="str">
        <v>NE</v>
      </c>
      <c r="L2492" s="153" t="n">
        <v>11</v>
      </c>
      <c r="M2492" s="153" t="n">
        <f>IF(F2492="Accepted",L2492*1.150779448,"")</f>
        <v>12.658573928</v>
      </c>
      <c r="N2492" s="163"/>
      <c r="O2492" s="163"/>
      <c r="P2492" s="163" t="str">
        <f>IF(F2492&lt;&gt;"Accepted","",IF(AND(N2492="",O2492=""),"",MAX(N2492,O2492)*1.150779448))</f>
      </c>
      <c r="Q2492" s="175" t="str">
        <v>KEDW 211155Z AUTO 22011KT 10SM CLR 17/06 A2983 RMK AO2 SLP079 T01720055 10213 20171 55002 $</v>
      </c>
    </row>
    <row r="2493" hidden="0">
      <c r="A2493" s="150" t="str">
        <v>2026-06-21 12:00 UTC</v>
      </c>
      <c r="B2493" s="155" t="str">
        <v>2026-06-21 12:55 UTC</v>
      </c>
      <c r="C2493" s="155" t="str">
        <v>2026-06-21 05:55 PDT</v>
      </c>
      <c r="D2493" s="155" t="str">
        <v>2026-06-21</v>
      </c>
      <c r="E2493" s="155" t="str">
        <v>June</v>
      </c>
      <c r="F2493" s="154" t="str">
        <v>Accepted</v>
      </c>
      <c r="G2493" s="155" t="str">
        <v>220</v>
      </c>
      <c r="H2493" s="153" t="n">
        <v>220</v>
      </c>
      <c r="I2493" s="155" t="str">
        <v>SW</v>
      </c>
      <c r="J2493" s="153" t="n">
        <v>40</v>
      </c>
      <c r="K2493" s="155" t="str">
        <v>NE</v>
      </c>
      <c r="L2493" s="153" t="n">
        <v>9</v>
      </c>
      <c r="M2493" s="153" t="n">
        <f>IF(F2493="Accepted",L2493*1.150779448,"")</f>
        <v>10.357015032</v>
      </c>
      <c r="N2493" s="163"/>
      <c r="O2493" s="163"/>
      <c r="P2493" s="163" t="str">
        <f>IF(F2493&lt;&gt;"Accepted","",IF(AND(N2493="",O2493=""),"",MAX(N2493,O2493)*1.150779448))</f>
      </c>
      <c r="Q2493" s="175" t="str">
        <v>KEDW 211255Z AUTO 22009KT 10SM CLR 17/06 A2984 RMK AO2 SLP084 T01650063 $</v>
      </c>
    </row>
    <row r="2494" hidden="0">
      <c r="A2494" s="150" t="str">
        <v>2026-06-21 13:00 UTC</v>
      </c>
      <c r="B2494" s="155" t="str">
        <v>2026-06-21 13:55 UTC</v>
      </c>
      <c r="C2494" s="155" t="str">
        <v>2026-06-21 06:55 PDT</v>
      </c>
      <c r="D2494" s="155" t="str">
        <v>2026-06-21</v>
      </c>
      <c r="E2494" s="155" t="str">
        <v>June</v>
      </c>
      <c r="F2494" s="154" t="str">
        <v>Accepted</v>
      </c>
      <c r="G2494" s="155" t="str">
        <v>220</v>
      </c>
      <c r="H2494" s="153" t="n">
        <v>220</v>
      </c>
      <c r="I2494" s="155" t="str">
        <v>SW</v>
      </c>
      <c r="J2494" s="153" t="n">
        <v>40</v>
      </c>
      <c r="K2494" s="155" t="str">
        <v>NE</v>
      </c>
      <c r="L2494" s="153" t="n">
        <v>11</v>
      </c>
      <c r="M2494" s="153" t="n">
        <f>IF(F2494="Accepted",L2494*1.150779448,"")</f>
        <v>12.658573928</v>
      </c>
      <c r="N2494" s="163"/>
      <c r="O2494" s="163"/>
      <c r="P2494" s="163" t="str">
        <f>IF(F2494&lt;&gt;"Accepted","",IF(AND(N2494="",O2494=""),"",MAX(N2494,O2494)*1.150779448))</f>
      </c>
      <c r="Q2494" s="175" t="str">
        <v>KEDW 211355Z AUTO 22011KT 10SM M 19/08 A2985 RMK AO2 SLP087 T01900080 $</v>
      </c>
    </row>
    <row r="2495" hidden="0">
      <c r="A2495" s="150" t="str">
        <v>2026-06-21 14:00 UTC</v>
      </c>
      <c r="B2495" s="155" t="str">
        <v>2026-06-21 14:55 UTC</v>
      </c>
      <c r="C2495" s="155" t="str">
        <v>2026-06-21 07:55 PDT</v>
      </c>
      <c r="D2495" s="155" t="str">
        <v>2026-06-21</v>
      </c>
      <c r="E2495" s="155" t="str">
        <v>June</v>
      </c>
      <c r="F2495" s="154" t="str">
        <v>Accepted</v>
      </c>
      <c r="G2495" s="155" t="str">
        <v>230</v>
      </c>
      <c r="H2495" s="153" t="n">
        <v>230</v>
      </c>
      <c r="I2495" s="155" t="str">
        <v>SW</v>
      </c>
      <c r="J2495" s="153" t="n">
        <v>50</v>
      </c>
      <c r="K2495" s="155" t="str">
        <v>NE</v>
      </c>
      <c r="L2495" s="153" t="n">
        <v>10</v>
      </c>
      <c r="M2495" s="153" t="n">
        <f>IF(F2495="Accepted",L2495*1.150779448,"")</f>
        <v>11.50779448</v>
      </c>
      <c r="N2495" s="163"/>
      <c r="O2495" s="163"/>
      <c r="P2495" s="163" t="str">
        <f>IF(F2495&lt;&gt;"Accepted","",IF(AND(N2495="",O2495=""),"",MAX(N2495,O2495)*1.150779448))</f>
      </c>
      <c r="Q2495" s="175" t="str">
        <v>KEDW 211455Z AUTO 23010KT 10SM CLR 22/08 A2986 RMK AO2 SLP090 T02200081 52010 $</v>
      </c>
    </row>
    <row r="2496" hidden="0">
      <c r="A2496" s="150" t="str">
        <v>2026-06-21 15:00 UTC</v>
      </c>
      <c r="B2496" s="155" t="str">
        <v>2026-06-21 15:55 UTC</v>
      </c>
      <c r="C2496" s="155" t="str">
        <v>2026-06-21 08:55 PDT</v>
      </c>
      <c r="D2496" s="155" t="str">
        <v>2026-06-21</v>
      </c>
      <c r="E2496" s="155" t="str">
        <v>June</v>
      </c>
      <c r="F2496" s="154" t="str">
        <v>Accepted</v>
      </c>
      <c r="G2496" s="155" t="str">
        <v>220</v>
      </c>
      <c r="H2496" s="153" t="n">
        <v>220</v>
      </c>
      <c r="I2496" s="155" t="str">
        <v>SW</v>
      </c>
      <c r="J2496" s="153" t="n">
        <v>40</v>
      </c>
      <c r="K2496" s="155" t="str">
        <v>NE</v>
      </c>
      <c r="L2496" s="153" t="n">
        <v>10</v>
      </c>
      <c r="M2496" s="153" t="n">
        <f>IF(F2496="Accepted",L2496*1.150779448,"")</f>
        <v>11.50779448</v>
      </c>
      <c r="N2496" s="163"/>
      <c r="O2496" s="163"/>
      <c r="P2496" s="163" t="str">
        <f>IF(F2496&lt;&gt;"Accepted","",IF(AND(N2496="",O2496=""),"",MAX(N2496,O2496)*1.150779448))</f>
      </c>
      <c r="Q2496" s="175" t="str">
        <v>KEDW 211555Z AUTO 22010KT 10SM CLR 25/09 A2986 RMK AO2 SLP090 T02480087 $</v>
      </c>
    </row>
    <row r="2497" hidden="0">
      <c r="A2497" s="150" t="str">
        <v>2026-06-21 16:00 UTC</v>
      </c>
      <c r="B2497" s="155" t="str">
        <v>2026-06-21 16:55 UTC</v>
      </c>
      <c r="C2497" s="155" t="str">
        <v>2026-06-21 09:55 PDT</v>
      </c>
      <c r="D2497" s="155" t="str">
        <v>2026-06-21</v>
      </c>
      <c r="E2497" s="155" t="str">
        <v>June</v>
      </c>
      <c r="F2497" s="154" t="str">
        <v>Accepted</v>
      </c>
      <c r="G2497" s="155" t="str">
        <v>230</v>
      </c>
      <c r="H2497" s="153" t="n">
        <v>230</v>
      </c>
      <c r="I2497" s="155" t="str">
        <v>SW</v>
      </c>
      <c r="J2497" s="153" t="n">
        <v>50</v>
      </c>
      <c r="K2497" s="155" t="str">
        <v>NE</v>
      </c>
      <c r="L2497" s="153" t="n">
        <v>9</v>
      </c>
      <c r="M2497" s="153" t="n">
        <f>IF(F2497="Accepted",L2497*1.150779448,"")</f>
        <v>10.357015032</v>
      </c>
      <c r="N2497" s="163"/>
      <c r="O2497" s="163"/>
      <c r="P2497" s="163" t="str">
        <f>IF(F2497&lt;&gt;"Accepted","",IF(AND(N2497="",O2497=""),"",MAX(N2497,O2497)*1.150779448))</f>
      </c>
      <c r="Q2497" s="175" t="str">
        <v>KEDW 211655Z 23009KT 90SM CLR 27/07 A2985 RMK AO2A SLP086 T02680067</v>
      </c>
    </row>
    <row r="2498" hidden="0">
      <c r="A2498" s="150" t="str">
        <v>2026-06-21 17:00 UTC</v>
      </c>
      <c r="B2498" s="155" t="str">
        <v>2026-06-21 17:55 UTC</v>
      </c>
      <c r="C2498" s="155" t="str">
        <v>2026-06-21 10:55 PDT</v>
      </c>
      <c r="D2498" s="155" t="str">
        <v>2026-06-21</v>
      </c>
      <c r="E2498" s="155" t="str">
        <v>June</v>
      </c>
      <c r="F2498" s="154" t="str">
        <v>Accepted</v>
      </c>
      <c r="G2498" s="155" t="str">
        <v>260</v>
      </c>
      <c r="H2498" s="153" t="n">
        <v>260</v>
      </c>
      <c r="I2498" s="155" t="str">
        <v>W</v>
      </c>
      <c r="J2498" s="153" t="n">
        <v>80</v>
      </c>
      <c r="K2498" s="155" t="str">
        <v>E</v>
      </c>
      <c r="L2498" s="153" t="n">
        <v>8</v>
      </c>
      <c r="M2498" s="153" t="n">
        <f>IF(F2498="Accepted",L2498*1.150779448,"")</f>
        <v>9.206235584</v>
      </c>
      <c r="N2498" s="163"/>
      <c r="O2498" s="163"/>
      <c r="P2498" s="163" t="str">
        <f>IF(F2498&lt;&gt;"Accepted","",IF(AND(N2498="",O2498=""),"",MAX(N2498,O2498)*1.150779448))</f>
      </c>
      <c r="Q2498" s="175" t="str">
        <v>KEDW 211755Z 26008KT 90SM CLR 29/06 A2985 RMK AO2A SLP085 T02880056 10288 20164 58003</v>
      </c>
    </row>
    <row r="2499" hidden="0">
      <c r="A2499" s="150" t="str">
        <v>2026-06-21 18:00 UTC</v>
      </c>
      <c r="B2499" s="155" t="str">
        <v>2026-06-21 18:55 UTC</v>
      </c>
      <c r="C2499" s="155" t="str">
        <v>2026-06-21 11:55 PDT</v>
      </c>
      <c r="D2499" s="155" t="str">
        <v>2026-06-21</v>
      </c>
      <c r="E2499" s="155" t="str">
        <v>June</v>
      </c>
      <c r="F2499" s="154" t="str">
        <v>Accepted</v>
      </c>
      <c r="G2499" s="155" t="str">
        <v>220</v>
      </c>
      <c r="H2499" s="153" t="n">
        <v>220</v>
      </c>
      <c r="I2499" s="155" t="str">
        <v>SW</v>
      </c>
      <c r="J2499" s="153" t="n">
        <v>40</v>
      </c>
      <c r="K2499" s="155" t="str">
        <v>NE</v>
      </c>
      <c r="L2499" s="153" t="n">
        <v>12</v>
      </c>
      <c r="M2499" s="153" t="n">
        <f>IF(F2499="Accepted",L2499*1.150779448,"")</f>
        <v>13.809353376</v>
      </c>
      <c r="N2499" s="163"/>
      <c r="O2499" s="163"/>
      <c r="P2499" s="163" t="str">
        <f>IF(F2499&lt;&gt;"Accepted","",IF(AND(N2499="",O2499=""),"",MAX(N2499,O2499)*1.150779448))</f>
      </c>
      <c r="Q2499" s="175" t="str">
        <v>KEDW 211855Z 22012KT 90SM CLR 30/03 A2984 RMK AO2A SLP082 T02980029</v>
      </c>
    </row>
    <row r="2500" hidden="0">
      <c r="A2500" s="150" t="str">
        <v>2026-06-21 19:00 UTC</v>
      </c>
      <c r="B2500" s="155" t="str">
        <v>2026-06-21 19:55 UTC</v>
      </c>
      <c r="C2500" s="155" t="str">
        <v>2026-06-21 12:55 PDT</v>
      </c>
      <c r="D2500" s="155" t="str">
        <v>2026-06-21</v>
      </c>
      <c r="E2500" s="155" t="str">
        <v>June</v>
      </c>
      <c r="F2500" s="154" t="str">
        <v>Accepted</v>
      </c>
      <c r="G2500" s="155" t="str">
        <v>240</v>
      </c>
      <c r="H2500" s="153" t="n">
        <v>240</v>
      </c>
      <c r="I2500" s="155" t="str">
        <v>SW</v>
      </c>
      <c r="J2500" s="153" t="n">
        <v>60</v>
      </c>
      <c r="K2500" s="155" t="str">
        <v>NE</v>
      </c>
      <c r="L2500" s="153" t="n">
        <v>8</v>
      </c>
      <c r="M2500" s="153" t="n">
        <f>IF(F2500="Accepted",L2500*1.150779448,"")</f>
        <v>9.206235584</v>
      </c>
      <c r="N2500" s="163"/>
      <c r="O2500" s="163"/>
      <c r="P2500" s="163" t="str">
        <f>IF(F2500&lt;&gt;"Accepted","",IF(AND(N2500="",O2500=""),"",MAX(N2500,O2500)*1.150779448))</f>
      </c>
      <c r="Q2500" s="175" t="str">
        <v>KEDW 211955Z 24008KT 80SM CLR 32/04 A2982 RMK AO2A SLP073 T03160036</v>
      </c>
    </row>
    <row r="2501" hidden="0">
      <c r="A2501" s="150" t="str">
        <v>2026-06-21 20:00 UTC</v>
      </c>
      <c r="B2501" s="155" t="str">
        <v>2026-06-21 20:55 UTC</v>
      </c>
      <c r="C2501" s="155" t="str">
        <v>2026-06-21 13:55 PDT</v>
      </c>
      <c r="D2501" s="155" t="str">
        <v>2026-06-21</v>
      </c>
      <c r="E2501" s="155" t="str">
        <v>June</v>
      </c>
      <c r="F2501" s="154" t="str">
        <v>Accepted</v>
      </c>
      <c r="G2501" s="155" t="str">
        <v>190</v>
      </c>
      <c r="H2501" s="153" t="n">
        <v>190</v>
      </c>
      <c r="I2501" s="155" t="str">
        <v>S</v>
      </c>
      <c r="J2501" s="153" t="n">
        <v>10</v>
      </c>
      <c r="K2501" s="155" t="str">
        <v>N</v>
      </c>
      <c r="L2501" s="153" t="n">
        <v>8</v>
      </c>
      <c r="M2501" s="153" t="n">
        <f>IF(F2501="Accepted",L2501*1.150779448,"")</f>
        <v>9.206235584</v>
      </c>
      <c r="N2501" s="163"/>
      <c r="O2501" s="163"/>
      <c r="P2501" s="163" t="str">
        <f>IF(F2501&lt;&gt;"Accepted","",IF(AND(N2501="",O2501=""),"",MAX(N2501,O2501)*1.150779448))</f>
      </c>
      <c r="Q2501" s="175" t="str">
        <v>KEDW 212055Z 19008KT 80SM CLR 33/02 A2980 RMK AO2A SLP067 T03310020 57015</v>
      </c>
    </row>
    <row r="2502" hidden="0">
      <c r="A2502" s="150" t="str">
        <v>2026-06-21 21:00 UTC</v>
      </c>
      <c r="B2502" s="155" t="str">
        <v>2026-06-21 21:55 UTC</v>
      </c>
      <c r="C2502" s="155" t="str">
        <v>2026-06-21 14:55 PDT</v>
      </c>
      <c r="D2502" s="155" t="str">
        <v>2026-06-21</v>
      </c>
      <c r="E2502" s="155" t="str">
        <v>June</v>
      </c>
      <c r="F2502" s="154" t="str">
        <v>Accepted</v>
      </c>
      <c r="G2502" s="155" t="str">
        <v>210</v>
      </c>
      <c r="H2502" s="153" t="n">
        <v>210</v>
      </c>
      <c r="I2502" s="155" t="str">
        <v>SW</v>
      </c>
      <c r="J2502" s="153" t="n">
        <v>30</v>
      </c>
      <c r="K2502" s="155" t="str">
        <v>NE</v>
      </c>
      <c r="L2502" s="153" t="n">
        <v>10</v>
      </c>
      <c r="M2502" s="153" t="n">
        <f>IF(F2502="Accepted",L2502*1.150779448,"")</f>
        <v>11.50779448</v>
      </c>
      <c r="N2502" s="163"/>
      <c r="O2502" s="163"/>
      <c r="P2502" s="163" t="str">
        <f>IF(F2502&lt;&gt;"Accepted","",IF(AND(N2502="",O2502=""),"",MAX(N2502,O2502)*1.150779448))</f>
      </c>
      <c r="Q2502" s="175" t="str">
        <v>KEDW 212155Z 21010KT 80SM CLR 34/02 A2979 RMK AO2A SLP063 T03410017</v>
      </c>
    </row>
    <row r="2503" hidden="0">
      <c r="A2503" s="150" t="str">
        <v>2026-06-21 22:00 UTC</v>
      </c>
      <c r="B2503" s="155" t="str">
        <v>2026-06-21 22:55 UTC</v>
      </c>
      <c r="C2503" s="155" t="str">
        <v>2026-06-21 15:55 PDT</v>
      </c>
      <c r="D2503" s="155" t="str">
        <v>2026-06-21</v>
      </c>
      <c r="E2503" s="155" t="str">
        <v>June</v>
      </c>
      <c r="F2503" s="154" t="str">
        <v>Accepted</v>
      </c>
      <c r="G2503" s="155" t="str">
        <v>220</v>
      </c>
      <c r="H2503" s="153" t="n">
        <v>220</v>
      </c>
      <c r="I2503" s="155" t="str">
        <v>SW</v>
      </c>
      <c r="J2503" s="153" t="n">
        <v>40</v>
      </c>
      <c r="K2503" s="155" t="str">
        <v>NE</v>
      </c>
      <c r="L2503" s="153" t="n">
        <v>13</v>
      </c>
      <c r="M2503" s="153" t="n">
        <f>IF(F2503="Accepted",L2503*1.150779448,"")</f>
        <v>14.960132824</v>
      </c>
      <c r="N2503" s="153" t="n">
        <v>20</v>
      </c>
      <c r="O2503" s="163"/>
      <c r="P2503" s="153" t="n">
        <f>IF(F2503&lt;&gt;"Accepted","",IF(AND(N2503="",O2503=""),"",MAX(N2503,O2503)*1.150779448))</f>
        <v>23.01558896</v>
      </c>
      <c r="Q2503" s="175" t="str">
        <v>KEDW 212255Z 22013G20KT 60SM CLR 34/04 A2977 RMK AO2A SLP056 T03380035</v>
      </c>
    </row>
    <row r="2504" hidden="0">
      <c r="A2504" s="150" t="str">
        <v>2026-06-21 23:00 UTC</v>
      </c>
      <c r="B2504" s="155" t="str">
        <v>2026-06-21 23:55 UTC</v>
      </c>
      <c r="C2504" s="155" t="str">
        <v>2026-06-21 16:55 PDT</v>
      </c>
      <c r="D2504" s="155" t="str">
        <v>2026-06-21</v>
      </c>
      <c r="E2504" s="155" t="str">
        <v>June</v>
      </c>
      <c r="F2504" s="154" t="str">
        <v>Accepted</v>
      </c>
      <c r="G2504" s="155" t="str">
        <v>240</v>
      </c>
      <c r="H2504" s="153" t="n">
        <v>240</v>
      </c>
      <c r="I2504" s="155" t="str">
        <v>SW</v>
      </c>
      <c r="J2504" s="153" t="n">
        <v>60</v>
      </c>
      <c r="K2504" s="155" t="str">
        <v>NE</v>
      </c>
      <c r="L2504" s="153" t="n">
        <v>15</v>
      </c>
      <c r="M2504" s="153" t="n">
        <f>IF(F2504="Accepted",L2504*1.150779448,"")</f>
        <v>17.261691719999998</v>
      </c>
      <c r="N2504" s="153" t="n">
        <v>21</v>
      </c>
      <c r="O2504" s="163"/>
      <c r="P2504" s="153" t="n">
        <f>IF(F2504&lt;&gt;"Accepted","",IF(AND(N2504="",O2504=""),"",MAX(N2504,O2504)*1.150779448))</f>
        <v>24.166368408</v>
      </c>
      <c r="Q2504" s="175" t="str">
        <v>KEDW 212355Z 24015G21KT 60SM CLR 33/06 A2977 RMK AO2A SLP058 T03300063 10346 20287 57010</v>
      </c>
    </row>
    <row r="2505" hidden="0">
      <c r="A2505" s="150" t="str">
        <v>2026-06-22 00:00 UTC</v>
      </c>
      <c r="B2505" s="155" t="str">
        <v>2026-06-22 00:55 UTC</v>
      </c>
      <c r="C2505" s="155" t="str">
        <v>2026-06-21 17:55 PDT</v>
      </c>
      <c r="D2505" s="155" t="str">
        <v>2026-06-21</v>
      </c>
      <c r="E2505" s="155" t="str">
        <v>June</v>
      </c>
      <c r="F2505" s="154" t="str">
        <v>Accepted</v>
      </c>
      <c r="G2505" s="155" t="str">
        <v>240</v>
      </c>
      <c r="H2505" s="153" t="n">
        <v>240</v>
      </c>
      <c r="I2505" s="155" t="str">
        <v>SW</v>
      </c>
      <c r="J2505" s="153" t="n">
        <v>60</v>
      </c>
      <c r="K2505" s="155" t="str">
        <v>NE</v>
      </c>
      <c r="L2505" s="153" t="n">
        <v>16</v>
      </c>
      <c r="M2505" s="153" t="n">
        <f>IF(F2505="Accepted",L2505*1.150779448,"")</f>
        <v>18.412471168</v>
      </c>
      <c r="N2505" s="153" t="n">
        <v>21</v>
      </c>
      <c r="O2505" s="153" t="n">
        <v>26</v>
      </c>
      <c r="P2505" s="153" t="n">
        <f>IF(F2505&lt;&gt;"Accepted","",IF(AND(N2505="",O2505=""),"",MAX(N2505,O2505)*1.150779448))</f>
        <v>29.920265648</v>
      </c>
      <c r="Q2505" s="175" t="str">
        <v>KEDW 220055Z 24016G21KT 60SM CLR 31/09 A2977 RMK AO2A PK WND 23026/54 SLP059 T03120088</v>
      </c>
    </row>
    <row r="2506" hidden="0">
      <c r="A2506" s="150" t="str">
        <v>2026-06-22 01:00 UTC</v>
      </c>
      <c r="B2506" s="155" t="str">
        <v>2026-06-22 01:55 UTC</v>
      </c>
      <c r="C2506" s="155" t="str">
        <v>2026-06-21 18:55 PDT</v>
      </c>
      <c r="D2506" s="155" t="str">
        <v>2026-06-21</v>
      </c>
      <c r="E2506" s="155" t="str">
        <v>June</v>
      </c>
      <c r="F2506" s="154" t="str">
        <v>Accepted</v>
      </c>
      <c r="G2506" s="155" t="str">
        <v>240</v>
      </c>
      <c r="H2506" s="153" t="n">
        <v>240</v>
      </c>
      <c r="I2506" s="155" t="str">
        <v>SW</v>
      </c>
      <c r="J2506" s="153" t="n">
        <v>60</v>
      </c>
      <c r="K2506" s="155" t="str">
        <v>NE</v>
      </c>
      <c r="L2506" s="153" t="n">
        <v>19</v>
      </c>
      <c r="M2506" s="153" t="n">
        <f>IF(F2506="Accepted",L2506*1.150779448,"")</f>
        <v>21.864809512</v>
      </c>
      <c r="N2506" s="153" t="n">
        <v>27</v>
      </c>
      <c r="O2506" s="163"/>
      <c r="P2506" s="153" t="n">
        <f>IF(F2506&lt;&gt;"Accepted","",IF(AND(N2506="",O2506=""),"",MAX(N2506,O2506)*1.150779448))</f>
        <v>31.071045096</v>
      </c>
      <c r="Q2506" s="175" t="str">
        <v>KEDW 220155Z AUTO 24019G27KT 10SM CLR 29/09 A2978 RMK AO2 SLP062 T02890091 $</v>
      </c>
    </row>
    <row r="2507" hidden="0">
      <c r="A2507" s="150" t="str">
        <v>2026-06-22 02:00 UTC</v>
      </c>
      <c r="B2507" s="155" t="str">
        <v>2026-06-22 02:55 UTC</v>
      </c>
      <c r="C2507" s="155" t="str">
        <v>2026-06-21 19:55 PDT</v>
      </c>
      <c r="D2507" s="155" t="str">
        <v>2026-06-21</v>
      </c>
      <c r="E2507" s="155" t="str">
        <v>June</v>
      </c>
      <c r="F2507" s="154" t="str">
        <v>Accepted</v>
      </c>
      <c r="G2507" s="155" t="str">
        <v>230</v>
      </c>
      <c r="H2507" s="153" t="n">
        <v>230</v>
      </c>
      <c r="I2507" s="155" t="str">
        <v>SW</v>
      </c>
      <c r="J2507" s="153" t="n">
        <v>50</v>
      </c>
      <c r="K2507" s="155" t="str">
        <v>NE</v>
      </c>
      <c r="L2507" s="153" t="n">
        <v>20</v>
      </c>
      <c r="M2507" s="153" t="n">
        <f>IF(F2507="Accepted",L2507*1.150779448,"")</f>
        <v>23.01558896</v>
      </c>
      <c r="N2507" s="153" t="n">
        <v>24</v>
      </c>
      <c r="O2507" s="153" t="n">
        <v>28</v>
      </c>
      <c r="P2507" s="153" t="n">
        <f>IF(F2507&lt;&gt;"Accepted","",IF(AND(N2507="",O2507=""),"",MAX(N2507,O2507)*1.150779448))</f>
        <v>32.221824544</v>
      </c>
      <c r="Q2507" s="175" t="str">
        <v>KEDW 220255Z AUTO 23020G24KT 10SM CLR 26/10 A2980 RMK AO2 PK WND 24028/53 SLP069 T02620103 53010 $</v>
      </c>
    </row>
    <row r="2508" hidden="0">
      <c r="A2508" s="150" t="str">
        <v>2026-06-22 03:00 UTC</v>
      </c>
      <c r="B2508" s="155" t="str">
        <v>2026-06-22 03:55 UTC</v>
      </c>
      <c r="C2508" s="155" t="str">
        <v>2026-06-21 20:55 PDT</v>
      </c>
      <c r="D2508" s="155" t="str">
        <v>2026-06-21</v>
      </c>
      <c r="E2508" s="155" t="str">
        <v>June</v>
      </c>
      <c r="F2508" s="154" t="str">
        <v>Accepted</v>
      </c>
      <c r="G2508" s="155" t="str">
        <v>240</v>
      </c>
      <c r="H2508" s="153" t="n">
        <v>240</v>
      </c>
      <c r="I2508" s="155" t="str">
        <v>SW</v>
      </c>
      <c r="J2508" s="153" t="n">
        <v>60</v>
      </c>
      <c r="K2508" s="155" t="str">
        <v>NE</v>
      </c>
      <c r="L2508" s="153" t="n">
        <v>17</v>
      </c>
      <c r="M2508" s="153" t="n">
        <f>IF(F2508="Accepted",L2508*1.150779448,"")</f>
        <v>19.563250616</v>
      </c>
      <c r="N2508" s="163"/>
      <c r="O2508" s="153" t="n">
        <v>26</v>
      </c>
      <c r="P2508" s="153" t="n">
        <f>IF(F2508&lt;&gt;"Accepted","",IF(AND(N2508="",O2508=""),"",MAX(N2508,O2508)*1.150779448))</f>
        <v>29.920265648</v>
      </c>
      <c r="Q2508" s="175" t="str">
        <v>KEDW 220355Z AUTO 24017KT 10SM CLR 24/11 A2982 RMK AO2 PK WND 24026/0258 SLP076 T02380105 $</v>
      </c>
    </row>
    <row r="2509" hidden="0">
      <c r="A2509" s="150" t="str">
        <v>2026-06-22 04:00 UTC</v>
      </c>
      <c r="B2509" s="155" t="str">
        <v>2026-06-22 04:55 UTC</v>
      </c>
      <c r="C2509" s="155" t="str">
        <v>2026-06-21 21:55 PDT</v>
      </c>
      <c r="D2509" s="155" t="str">
        <v>2026-06-21</v>
      </c>
      <c r="E2509" s="155" t="str">
        <v>June</v>
      </c>
      <c r="F2509" s="154" t="str">
        <v>Accepted</v>
      </c>
      <c r="G2509" s="155" t="str">
        <v>230</v>
      </c>
      <c r="H2509" s="153" t="n">
        <v>230</v>
      </c>
      <c r="I2509" s="155" t="str">
        <v>SW</v>
      </c>
      <c r="J2509" s="153" t="n">
        <v>50</v>
      </c>
      <c r="K2509" s="155" t="str">
        <v>NE</v>
      </c>
      <c r="L2509" s="153" t="n">
        <v>13</v>
      </c>
      <c r="M2509" s="153" t="n">
        <f>IF(F2509="Accepted",L2509*1.150779448,"")</f>
        <v>14.960132824</v>
      </c>
      <c r="N2509" s="163"/>
      <c r="O2509" s="163"/>
      <c r="P2509" s="163" t="str">
        <f>IF(F2509&lt;&gt;"Accepted","",IF(AND(N2509="",O2509=""),"",MAX(N2509,O2509)*1.150779448))</f>
      </c>
      <c r="Q2509" s="175" t="str">
        <v>KEDW 220455Z AUTO 23013KT 10SM CLR 22/10 A2984 RMK AO2 SLP083 T02210099 $</v>
      </c>
    </row>
    <row r="2510" hidden="0">
      <c r="A2510" s="150" t="str">
        <v>2026-06-22 05:00 UTC</v>
      </c>
      <c r="B2510" s="155" t="str">
        <v>2026-06-22 05:55 UTC</v>
      </c>
      <c r="C2510" s="155" t="str">
        <v>2026-06-21 22:55 PDT</v>
      </c>
      <c r="D2510" s="155" t="str">
        <v>2026-06-21</v>
      </c>
      <c r="E2510" s="155" t="str">
        <v>June</v>
      </c>
      <c r="F2510" s="154" t="str">
        <v>Accepted</v>
      </c>
      <c r="G2510" s="155" t="str">
        <v>210</v>
      </c>
      <c r="H2510" s="153" t="n">
        <v>210</v>
      </c>
      <c r="I2510" s="155" t="str">
        <v>SW</v>
      </c>
      <c r="J2510" s="153" t="n">
        <v>30</v>
      </c>
      <c r="K2510" s="155" t="str">
        <v>NE</v>
      </c>
      <c r="L2510" s="153" t="n">
        <v>8</v>
      </c>
      <c r="M2510" s="153" t="n">
        <f>IF(F2510="Accepted",L2510*1.150779448,"")</f>
        <v>9.206235584</v>
      </c>
      <c r="N2510" s="163"/>
      <c r="O2510" s="163"/>
      <c r="P2510" s="163" t="str">
        <f>IF(F2510&lt;&gt;"Accepted","",IF(AND(N2510="",O2510=""),"",MAX(N2510,O2510)*1.150779448))</f>
      </c>
      <c r="Q2510" s="175" t="str">
        <v>KEDW 220555Z AUTO 21008KT 10SM CLR 22/09 A2985 RMK AO2 SLP085 T02150087 10329 20214 52016 $</v>
      </c>
    </row>
    <row r="2511" hidden="0">
      <c r="A2511" s="150" t="str">
        <v>2026-06-22 06:00 UTC</v>
      </c>
      <c r="B2511" s="155" t="str">
        <v>2026-06-22 06:55 UTC</v>
      </c>
      <c r="C2511" s="155" t="str">
        <v>2026-06-21 23:55 PDT</v>
      </c>
      <c r="D2511" s="155" t="str">
        <v>2026-06-21</v>
      </c>
      <c r="E2511" s="155" t="str">
        <v>June</v>
      </c>
      <c r="F2511" s="154" t="str">
        <v>Accepted</v>
      </c>
      <c r="G2511" s="155" t="str">
        <v>200</v>
      </c>
      <c r="H2511" s="153" t="n">
        <v>200</v>
      </c>
      <c r="I2511" s="155" t="str">
        <v>S</v>
      </c>
      <c r="J2511" s="153" t="n">
        <v>20</v>
      </c>
      <c r="K2511" s="155" t="str">
        <v>N</v>
      </c>
      <c r="L2511" s="153" t="n">
        <v>8</v>
      </c>
      <c r="M2511" s="153" t="n">
        <f>IF(F2511="Accepted",L2511*1.150779448,"")</f>
        <v>9.206235584</v>
      </c>
      <c r="N2511" s="163"/>
      <c r="O2511" s="163"/>
      <c r="P2511" s="163" t="str">
        <f>IF(F2511&lt;&gt;"Accepted","",IF(AND(N2511="",O2511=""),"",MAX(N2511,O2511)*1.150779448))</f>
      </c>
      <c r="Q2511" s="175" t="str">
        <v>KEDW 220655Z AUTO 20008KT 10SM CLR 20/09 A2985 RMK AO2 SLP085 T02020088 $</v>
      </c>
    </row>
    <row r="2512" hidden="0">
      <c r="A2512" s="150" t="str">
        <v>2026-06-22 07:00 UTC</v>
      </c>
      <c r="B2512" s="155" t="str">
        <v>2026-06-22 07:55 UTC</v>
      </c>
      <c r="C2512" s="155" t="str">
        <v>2026-06-22 00:55 PDT</v>
      </c>
      <c r="D2512" s="155" t="str">
        <v>2026-06-22</v>
      </c>
      <c r="E2512" s="155" t="str">
        <v>June</v>
      </c>
      <c r="F2512" s="154" t="str">
        <v>Accepted</v>
      </c>
      <c r="G2512" s="155" t="str">
        <v>210</v>
      </c>
      <c r="H2512" s="153" t="n">
        <v>210</v>
      </c>
      <c r="I2512" s="155" t="str">
        <v>SW</v>
      </c>
      <c r="J2512" s="153" t="n">
        <v>30</v>
      </c>
      <c r="K2512" s="155" t="str">
        <v>NE</v>
      </c>
      <c r="L2512" s="153" t="n">
        <v>9</v>
      </c>
      <c r="M2512" s="153" t="n">
        <f>IF(F2512="Accepted",L2512*1.150779448,"")</f>
        <v>10.357015032</v>
      </c>
      <c r="N2512" s="163"/>
      <c r="O2512" s="163"/>
      <c r="P2512" s="163" t="str">
        <f>IF(F2512&lt;&gt;"Accepted","",IF(AND(N2512="",O2512=""),"",MAX(N2512,O2512)*1.150779448))</f>
      </c>
      <c r="Q2512" s="175" t="str">
        <v>KEDW 220755Z AUTO 21009KT 10SM M 19/10 A2984 RMK AO2 SLP082 T01940096 403460164 $</v>
      </c>
    </row>
    <row r="2513" hidden="0">
      <c r="A2513" s="150" t="str">
        <v>2026-06-22 08:00 UTC</v>
      </c>
      <c r="B2513" s="155" t="str">
        <v>2026-06-22 08:55 UTC</v>
      </c>
      <c r="C2513" s="155" t="str">
        <v>2026-06-22 01:55 PDT</v>
      </c>
      <c r="D2513" s="155" t="str">
        <v>2026-06-22</v>
      </c>
      <c r="E2513" s="155" t="str">
        <v>June</v>
      </c>
      <c r="F2513" s="154" t="str">
        <v>Accepted</v>
      </c>
      <c r="G2513" s="155" t="str">
        <v>210</v>
      </c>
      <c r="H2513" s="153" t="n">
        <v>210</v>
      </c>
      <c r="I2513" s="155" t="str">
        <v>SW</v>
      </c>
      <c r="J2513" s="153" t="n">
        <v>30</v>
      </c>
      <c r="K2513" s="155" t="str">
        <v>NE</v>
      </c>
      <c r="L2513" s="153" t="n">
        <v>14</v>
      </c>
      <c r="M2513" s="153" t="n">
        <f>IF(F2513="Accepted",L2513*1.150779448,"")</f>
        <v>16.110912272</v>
      </c>
      <c r="N2513" s="163"/>
      <c r="O2513" s="163"/>
      <c r="P2513" s="163" t="str">
        <f>IF(F2513&lt;&gt;"Accepted","",IF(AND(N2513="",O2513=""),"",MAX(N2513,O2513)*1.150779448))</f>
      </c>
      <c r="Q2513" s="175" t="str">
        <v>KEDW 220855Z AUTO 21014KT 10SM CLR 19/08 A2984 RMK AO2 SLP080 T01870078 57005 $</v>
      </c>
    </row>
    <row r="2514" hidden="0">
      <c r="A2514" s="150" t="str">
        <v>2026-06-22 09:00 UTC</v>
      </c>
      <c r="B2514" s="155" t="str">
        <v>2026-06-22 09:55 UTC</v>
      </c>
      <c r="C2514" s="155" t="str">
        <v>2026-06-22 02:55 PDT</v>
      </c>
      <c r="D2514" s="155" t="str">
        <v>2026-06-22</v>
      </c>
      <c r="E2514" s="155" t="str">
        <v>June</v>
      </c>
      <c r="F2514" s="154" t="str">
        <v>Accepted</v>
      </c>
      <c r="G2514" s="155" t="str">
        <v>220</v>
      </c>
      <c r="H2514" s="153" t="n">
        <v>220</v>
      </c>
      <c r="I2514" s="155" t="str">
        <v>SW</v>
      </c>
      <c r="J2514" s="153" t="n">
        <v>40</v>
      </c>
      <c r="K2514" s="155" t="str">
        <v>NE</v>
      </c>
      <c r="L2514" s="153" t="n">
        <v>11</v>
      </c>
      <c r="M2514" s="153" t="n">
        <f>IF(F2514="Accepted",L2514*1.150779448,"")</f>
        <v>12.658573928</v>
      </c>
      <c r="N2514" s="163"/>
      <c r="O2514" s="163"/>
      <c r="P2514" s="163" t="str">
        <f>IF(F2514&lt;&gt;"Accepted","",IF(AND(N2514="",O2514=""),"",MAX(N2514,O2514)*1.150779448))</f>
      </c>
      <c r="Q2514" s="175" t="str">
        <v>KEDW 220955Z AUTO 22011KT 10SM CLR 18/08 A2984 RMK AO2 SLP080 T01800077 $</v>
      </c>
    </row>
    <row r="2515" hidden="0">
      <c r="A2515" s="150" t="str">
        <v>2026-06-22 10:00 UTC</v>
      </c>
      <c r="B2515" s="155" t="str">
        <v>2026-06-22 10:55 UTC</v>
      </c>
      <c r="C2515" s="155" t="str">
        <v>2026-06-22 03:55 PDT</v>
      </c>
      <c r="D2515" s="155" t="str">
        <v>2026-06-22</v>
      </c>
      <c r="E2515" s="155" t="str">
        <v>June</v>
      </c>
      <c r="F2515" s="154" t="str">
        <v>Accepted</v>
      </c>
      <c r="G2515" s="155" t="str">
        <v>210</v>
      </c>
      <c r="H2515" s="153" t="n">
        <v>210</v>
      </c>
      <c r="I2515" s="155" t="str">
        <v>SW</v>
      </c>
      <c r="J2515" s="153" t="n">
        <v>30</v>
      </c>
      <c r="K2515" s="155" t="str">
        <v>NE</v>
      </c>
      <c r="L2515" s="153" t="n">
        <v>8</v>
      </c>
      <c r="M2515" s="153" t="n">
        <f>IF(F2515="Accepted",L2515*1.150779448,"")</f>
        <v>9.206235584</v>
      </c>
      <c r="N2515" s="163"/>
      <c r="O2515" s="163"/>
      <c r="P2515" s="163" t="str">
        <f>IF(F2515&lt;&gt;"Accepted","",IF(AND(N2515="",O2515=""),"",MAX(N2515,O2515)*1.150779448))</f>
      </c>
      <c r="Q2515" s="175" t="str">
        <v>KEDW 221055Z AUTO 21008KT 10SM CLR 17/07 A2984 RMK AO2 SLP082 T01740074 $</v>
      </c>
    </row>
    <row r="2516" hidden="0">
      <c r="A2516" s="150" t="str">
        <v>2026-06-22 11:00 UTC</v>
      </c>
      <c r="B2516" s="155" t="str">
        <v>2026-06-22 11:55 UTC</v>
      </c>
      <c r="C2516" s="155" t="str">
        <v>2026-06-22 04:55 PDT</v>
      </c>
      <c r="D2516" s="155" t="str">
        <v>2026-06-22</v>
      </c>
      <c r="E2516" s="155" t="str">
        <v>June</v>
      </c>
      <c r="F2516" s="154" t="str">
        <v>Accepted</v>
      </c>
      <c r="G2516" s="155" t="str">
        <v>190</v>
      </c>
      <c r="H2516" s="153" t="n">
        <v>190</v>
      </c>
      <c r="I2516" s="155" t="str">
        <v>S</v>
      </c>
      <c r="J2516" s="153" t="n">
        <v>10</v>
      </c>
      <c r="K2516" s="155" t="str">
        <v>N</v>
      </c>
      <c r="L2516" s="153" t="n">
        <v>8</v>
      </c>
      <c r="M2516" s="153" t="n">
        <f>IF(F2516="Accepted",L2516*1.150779448,"")</f>
        <v>9.206235584</v>
      </c>
      <c r="N2516" s="163"/>
      <c r="O2516" s="163"/>
      <c r="P2516" s="163" t="str">
        <f>IF(F2516&lt;&gt;"Accepted","",IF(AND(N2516="",O2516=""),"",MAX(N2516,O2516)*1.150779448))</f>
      </c>
      <c r="Q2516" s="175" t="str">
        <v>KEDW 221155Z AUTO 19008KT 10SM CLR 16/07 A2985 RMK AO2 SLP085 T01630072 10214 20163 53005 $</v>
      </c>
    </row>
    <row r="2517" hidden="0">
      <c r="A2517" s="150" t="str">
        <v>2026-06-22 12:00 UTC</v>
      </c>
      <c r="B2517" s="155" t="str">
        <v>2026-06-22 12:55 UTC</v>
      </c>
      <c r="C2517" s="155" t="str">
        <v>2026-06-22 05:55 PDT</v>
      </c>
      <c r="D2517" s="155" t="str">
        <v>2026-06-22</v>
      </c>
      <c r="E2517" s="155" t="str">
        <v>June</v>
      </c>
      <c r="F2517" s="154" t="str">
        <v>Accepted</v>
      </c>
      <c r="G2517" s="155" t="str">
        <v>210</v>
      </c>
      <c r="H2517" s="153" t="n">
        <v>210</v>
      </c>
      <c r="I2517" s="155" t="str">
        <v>SW</v>
      </c>
      <c r="J2517" s="153" t="n">
        <v>30</v>
      </c>
      <c r="K2517" s="155" t="str">
        <v>NE</v>
      </c>
      <c r="L2517" s="153" t="n">
        <v>4</v>
      </c>
      <c r="M2517" s="153" t="n">
        <f>IF(F2517="Accepted",L2517*1.150779448,"")</f>
        <v>4.603117792</v>
      </c>
      <c r="N2517" s="163"/>
      <c r="O2517" s="163"/>
      <c r="P2517" s="163" t="str">
        <f>IF(F2517&lt;&gt;"Accepted","",IF(AND(N2517="",O2517=""),"",MAX(N2517,O2517)*1.150779448))</f>
      </c>
      <c r="Q2517" s="175" t="str">
        <v>KEDW 221255Z 21004KT 50SM CLR 16/08 A2987 RMK AO2A SLP093 T01560079</v>
      </c>
    </row>
    <row r="2518" hidden="0">
      <c r="A2518" s="150" t="str">
        <v>2026-06-22 13:00 UTC</v>
      </c>
      <c r="B2518" s="155" t="str">
        <v>2026-06-22 13:55 UTC</v>
      </c>
      <c r="C2518" s="155" t="str">
        <v>2026-06-22 06:55 PDT</v>
      </c>
      <c r="D2518" s="155" t="str">
        <v>2026-06-22</v>
      </c>
      <c r="E2518" s="155" t="str">
        <v>June</v>
      </c>
      <c r="F2518" s="154" t="str">
        <v>Accepted</v>
      </c>
      <c r="G2518" s="155" t="str">
        <v>220</v>
      </c>
      <c r="H2518" s="153" t="n">
        <v>220</v>
      </c>
      <c r="I2518" s="155" t="str">
        <v>SW</v>
      </c>
      <c r="J2518" s="153" t="n">
        <v>40</v>
      </c>
      <c r="K2518" s="155" t="str">
        <v>NE</v>
      </c>
      <c r="L2518" s="153" t="n">
        <v>8</v>
      </c>
      <c r="M2518" s="153" t="n">
        <f>IF(F2518="Accepted",L2518*1.150779448,"")</f>
        <v>9.206235584</v>
      </c>
      <c r="N2518" s="163"/>
      <c r="O2518" s="163"/>
      <c r="P2518" s="163" t="str">
        <f>IF(F2518&lt;&gt;"Accepted","",IF(AND(N2518="",O2518=""),"",MAX(N2518,O2518)*1.150779448))</f>
      </c>
      <c r="Q2518" s="175" t="str">
        <v>KEDW 221355Z 22008KT 70SM CLR 19/08 A2988 RMK AO2A SLP096 T01890076</v>
      </c>
    </row>
    <row r="2519" hidden="0">
      <c r="A2519" s="150" t="str">
        <v>2026-06-22 14:00 UTC</v>
      </c>
      <c r="B2519" s="155" t="str">
        <v>2026-06-22 14:55 UTC</v>
      </c>
      <c r="C2519" s="155" t="str">
        <v>2026-06-22 07:55 PDT</v>
      </c>
      <c r="D2519" s="155" t="str">
        <v>2026-06-22</v>
      </c>
      <c r="E2519" s="155" t="str">
        <v>June</v>
      </c>
      <c r="F2519" s="154" t="str">
        <v>Accepted</v>
      </c>
      <c r="G2519" s="155" t="str">
        <v>210</v>
      </c>
      <c r="H2519" s="153" t="n">
        <v>210</v>
      </c>
      <c r="I2519" s="155" t="str">
        <v>SW</v>
      </c>
      <c r="J2519" s="153" t="n">
        <v>30</v>
      </c>
      <c r="K2519" s="155" t="str">
        <v>NE</v>
      </c>
      <c r="L2519" s="153" t="n">
        <v>9</v>
      </c>
      <c r="M2519" s="153" t="n">
        <f>IF(F2519="Accepted",L2519*1.150779448,"")</f>
        <v>10.357015032</v>
      </c>
      <c r="N2519" s="163"/>
      <c r="O2519" s="163"/>
      <c r="P2519" s="163" t="str">
        <f>IF(F2519&lt;&gt;"Accepted","",IF(AND(N2519="",O2519=""),"",MAX(N2519,O2519)*1.150779448))</f>
      </c>
      <c r="Q2519" s="175" t="str">
        <v>KEDW 221455Z 21009KT 70SM CLR 22/08 A2989 RMK AO2A SLP100 T02190080 52014</v>
      </c>
    </row>
    <row r="2520" hidden="0">
      <c r="A2520" s="150" t="str">
        <v>2026-06-22 15:00 UTC</v>
      </c>
      <c r="B2520" s="155" t="str">
        <v>2026-06-22 15:55 UTC</v>
      </c>
      <c r="C2520" s="155" t="str">
        <v>2026-06-22 08:55 PDT</v>
      </c>
      <c r="D2520" s="155" t="str">
        <v>2026-06-22</v>
      </c>
      <c r="E2520" s="155" t="str">
        <v>June</v>
      </c>
      <c r="F2520" s="154" t="str">
        <v>Accepted</v>
      </c>
      <c r="G2520" s="155" t="str">
        <v>230</v>
      </c>
      <c r="H2520" s="153" t="n">
        <v>230</v>
      </c>
      <c r="I2520" s="155" t="str">
        <v>SW</v>
      </c>
      <c r="J2520" s="153" t="n">
        <v>50</v>
      </c>
      <c r="K2520" s="155" t="str">
        <v>NE</v>
      </c>
      <c r="L2520" s="153" t="n">
        <v>8</v>
      </c>
      <c r="M2520" s="153" t="n">
        <f>IF(F2520="Accepted",L2520*1.150779448,"")</f>
        <v>9.206235584</v>
      </c>
      <c r="N2520" s="163"/>
      <c r="O2520" s="163"/>
      <c r="P2520" s="163" t="str">
        <f>IF(F2520&lt;&gt;"Accepted","",IF(AND(N2520="",O2520=""),"",MAX(N2520,O2520)*1.150779448))</f>
      </c>
      <c r="Q2520" s="175" t="str">
        <v>KEDW 221555Z 23008KT 70SM CLR 26/08 A2991 RMK AO2A SLP106 T02580078</v>
      </c>
    </row>
    <row r="2521" hidden="0">
      <c r="A2521" s="150" t="str">
        <v>2026-06-22 16:00 UTC</v>
      </c>
      <c r="B2521" s="155" t="str">
        <v>2026-06-22 16:55 UTC</v>
      </c>
      <c r="C2521" s="155" t="str">
        <v>2026-06-22 09:55 PDT</v>
      </c>
      <c r="D2521" s="155" t="str">
        <v>2026-06-22</v>
      </c>
      <c r="E2521" s="155" t="str">
        <v>June</v>
      </c>
      <c r="F2521" s="154" t="str">
        <v>Accepted</v>
      </c>
      <c r="G2521" s="155" t="str">
        <v>000</v>
      </c>
      <c r="H2521" s="153" t="n">
        <v>0</v>
      </c>
      <c r="I2521" s="155" t="str">
        <v>Calm</v>
      </c>
      <c r="J2521" s="153" t="n">
        <v>180</v>
      </c>
      <c r="K2521" s="155" t="str">
        <v>Calm</v>
      </c>
      <c r="L2521" s="153" t="n">
        <v>0</v>
      </c>
      <c r="M2521" s="153" t="n">
        <f>IF(F2521="Accepted",L2521*1.150779448,"")</f>
        <v>0</v>
      </c>
      <c r="N2521" s="163"/>
      <c r="O2521" s="163"/>
      <c r="P2521" s="163" t="str">
        <f>IF(F2521&lt;&gt;"Accepted","",IF(AND(N2521="",O2521=""),"",MAX(N2521,O2521)*1.150779448))</f>
      </c>
      <c r="Q2521" s="175" t="str">
        <v>KEDW 221655Z 00000KT 70SM CLR 28/06 A2990 RMK AO2A SLP102 T02780060</v>
      </c>
    </row>
    <row r="2522" hidden="0">
      <c r="A2522" s="150" t="str">
        <v>2026-06-22 17:00 UTC</v>
      </c>
      <c r="B2522" s="155" t="str">
        <v>2026-06-22 17:55 UTC</v>
      </c>
      <c r="C2522" s="155" t="str">
        <v>2026-06-22 10:55 PDT</v>
      </c>
      <c r="D2522" s="155" t="str">
        <v>2026-06-22</v>
      </c>
      <c r="E2522" s="155" t="str">
        <v>June</v>
      </c>
      <c r="F2522" s="154" t="str">
        <v>Accepted</v>
      </c>
      <c r="G2522" s="155" t="str">
        <v>110</v>
      </c>
      <c r="H2522" s="153" t="n">
        <v>110</v>
      </c>
      <c r="I2522" s="155" t="str">
        <v>E</v>
      </c>
      <c r="J2522" s="153" t="n">
        <v>290</v>
      </c>
      <c r="K2522" s="155" t="str">
        <v>W</v>
      </c>
      <c r="L2522" s="153" t="n">
        <v>5</v>
      </c>
      <c r="M2522" s="153" t="n">
        <f>IF(F2522="Accepted",L2522*1.150779448,"")</f>
        <v>5.75389724</v>
      </c>
      <c r="N2522" s="163"/>
      <c r="O2522" s="163"/>
      <c r="P2522" s="163" t="str">
        <f>IF(F2522&lt;&gt;"Accepted","",IF(AND(N2522="",O2522=""),"",MAX(N2522,O2522)*1.150779448))</f>
      </c>
      <c r="Q2522" s="175" t="str">
        <v>KEDW 221755Z 11005KT 70SM CLR 30/04 A2991 RMK AO2A SLP104 T02950042 10297 20156 50006</v>
      </c>
    </row>
    <row r="2523" hidden="0">
      <c r="A2523" s="150" t="str">
        <v>2026-06-22 18:00 UTC</v>
      </c>
      <c r="B2523" s="155" t="str">
        <v>2026-06-22 18:55 UTC</v>
      </c>
      <c r="C2523" s="155" t="str">
        <v>2026-06-22 11:55 PDT</v>
      </c>
      <c r="D2523" s="155" t="str">
        <v>2026-06-22</v>
      </c>
      <c r="E2523" s="155" t="str">
        <v>June</v>
      </c>
      <c r="F2523" s="154" t="str">
        <v>Accepted</v>
      </c>
      <c r="G2523" s="155" t="str">
        <v>070</v>
      </c>
      <c r="H2523" s="153" t="n">
        <v>70</v>
      </c>
      <c r="I2523" s="155" t="str">
        <v>E</v>
      </c>
      <c r="J2523" s="153" t="n">
        <v>250</v>
      </c>
      <c r="K2523" s="155" t="str">
        <v>W</v>
      </c>
      <c r="L2523" s="153" t="n">
        <v>5</v>
      </c>
      <c r="M2523" s="153" t="n">
        <f>IF(F2523="Accepted",L2523*1.150779448,"")</f>
        <v>5.75389724</v>
      </c>
      <c r="N2523" s="163"/>
      <c r="O2523" s="163"/>
      <c r="P2523" s="163" t="str">
        <f>IF(F2523&lt;&gt;"Accepted","",IF(AND(N2523="",O2523=""),"",MAX(N2523,O2523)*1.150779448))</f>
      </c>
      <c r="Q2523" s="175" t="str">
        <v>KEDW 221855Z 07005KT 70SM CLR 31/04 A2991 RMK AO2A SLP104 T03090038</v>
      </c>
    </row>
    <row r="2524" hidden="0">
      <c r="A2524" s="150" t="str">
        <v>2026-06-22 19:00 UTC</v>
      </c>
      <c r="B2524" s="155" t="str">
        <v>2026-06-22 19:55 UTC</v>
      </c>
      <c r="C2524" s="155" t="str">
        <v>2026-06-22 12:55 PDT</v>
      </c>
      <c r="D2524" s="155" t="str">
        <v>2026-06-22</v>
      </c>
      <c r="E2524" s="155" t="str">
        <v>June</v>
      </c>
      <c r="F2524" s="154" t="str">
        <v>Accepted</v>
      </c>
      <c r="G2524" s="155" t="str">
        <v>050</v>
      </c>
      <c r="H2524" s="153" t="n">
        <v>50</v>
      </c>
      <c r="I2524" s="155" t="str">
        <v>NE</v>
      </c>
      <c r="J2524" s="153" t="n">
        <v>230</v>
      </c>
      <c r="K2524" s="155" t="str">
        <v>SW</v>
      </c>
      <c r="L2524" s="153" t="n">
        <v>6</v>
      </c>
      <c r="M2524" s="153" t="n">
        <f>IF(F2524="Accepted",L2524*1.150779448,"")</f>
        <v>6.904676688</v>
      </c>
      <c r="N2524" s="163"/>
      <c r="O2524" s="163"/>
      <c r="P2524" s="163" t="str">
        <f>IF(F2524&lt;&gt;"Accepted","",IF(AND(N2524="",O2524=""),"",MAX(N2524,O2524)*1.150779448))</f>
      </c>
      <c r="Q2524" s="175" t="str">
        <v>KEDW 221955Z 05006KT 70SM CLR 33/03 A2990 RMK AO2A SLP101 T03250025</v>
      </c>
    </row>
    <row r="2525" hidden="0">
      <c r="A2525" s="150" t="str">
        <v>2026-06-22 20:00 UTC</v>
      </c>
      <c r="B2525" s="155" t="str">
        <v>2026-06-22 20:55 UTC</v>
      </c>
      <c r="C2525" s="155" t="str">
        <v>2026-06-22 13:55 PDT</v>
      </c>
      <c r="D2525" s="155" t="str">
        <v>2026-06-22</v>
      </c>
      <c r="E2525" s="155" t="str">
        <v>June</v>
      </c>
      <c r="F2525" s="154" t="str">
        <v>Accepted</v>
      </c>
      <c r="G2525" s="155" t="str">
        <v>000</v>
      </c>
      <c r="H2525" s="153" t="n">
        <v>0</v>
      </c>
      <c r="I2525" s="155" t="str">
        <v>Calm</v>
      </c>
      <c r="J2525" s="153" t="n">
        <v>180</v>
      </c>
      <c r="K2525" s="155" t="str">
        <v>Calm</v>
      </c>
      <c r="L2525" s="153" t="n">
        <v>0</v>
      </c>
      <c r="M2525" s="153" t="n">
        <f>IF(F2525="Accepted",L2525*1.150779448,"")</f>
        <v>0</v>
      </c>
      <c r="N2525" s="163"/>
      <c r="O2525" s="163"/>
      <c r="P2525" s="163" t="str">
        <f>IF(F2525&lt;&gt;"Accepted","",IF(AND(N2525="",O2525=""),"",MAX(N2525,O2525)*1.150779448))</f>
      </c>
      <c r="Q2525" s="175" t="str">
        <v>KEDW 222055Z 00000KT 70SM CLR 33/00 A2988 RMK AO2A SLP094 T03340001 58010</v>
      </c>
    </row>
    <row r="2526" hidden="0">
      <c r="A2526" s="150" t="str">
        <v>2026-06-22 21:00 UTC</v>
      </c>
      <c r="B2526" s="155" t="str">
        <v>2026-06-22 21:55 UTC</v>
      </c>
      <c r="C2526" s="155" t="str">
        <v>2026-06-22 14:55 PDT</v>
      </c>
      <c r="D2526" s="155" t="str">
        <v>2026-06-22</v>
      </c>
      <c r="E2526" s="155" t="str">
        <v>June</v>
      </c>
      <c r="F2526" s="154" t="str">
        <v>Accepted</v>
      </c>
      <c r="G2526" s="155" t="str">
        <v>260</v>
      </c>
      <c r="H2526" s="153" t="n">
        <v>260</v>
      </c>
      <c r="I2526" s="155" t="str">
        <v>W</v>
      </c>
      <c r="J2526" s="153" t="n">
        <v>80</v>
      </c>
      <c r="K2526" s="155" t="str">
        <v>E</v>
      </c>
      <c r="L2526" s="153" t="n">
        <v>4</v>
      </c>
      <c r="M2526" s="153" t="n">
        <f>IF(F2526="Accepted",L2526*1.150779448,"")</f>
        <v>4.603117792</v>
      </c>
      <c r="N2526" s="163"/>
      <c r="O2526" s="163"/>
      <c r="P2526" s="163" t="str">
        <f>IF(F2526&lt;&gt;"Accepted","",IF(AND(N2526="",O2526=""),"",MAX(N2526,O2526)*1.150779448))</f>
      </c>
      <c r="Q2526" s="175" t="str">
        <v>KEDW 222155Z 26004KT 70SM CLR 34/01 A2987 RMK AO2A SLP091 T03430008</v>
      </c>
    </row>
    <row r="2527" hidden="0">
      <c r="A2527" s="150" t="str">
        <v>2026-06-22 22:00 UTC</v>
      </c>
      <c r="B2527" s="155" t="str">
        <v>2026-06-22 22:55 UTC</v>
      </c>
      <c r="C2527" s="155" t="str">
        <v>2026-06-22 15:55 PDT</v>
      </c>
      <c r="D2527" s="155" t="str">
        <v>2026-06-22</v>
      </c>
      <c r="E2527" s="155" t="str">
        <v>June</v>
      </c>
      <c r="F2527" s="154" t="str">
        <v>Accepted</v>
      </c>
      <c r="G2527" s="155" t="str">
        <v>250</v>
      </c>
      <c r="H2527" s="153" t="n">
        <v>250</v>
      </c>
      <c r="I2527" s="155" t="str">
        <v>W</v>
      </c>
      <c r="J2527" s="153" t="n">
        <v>70</v>
      </c>
      <c r="K2527" s="155" t="str">
        <v>E</v>
      </c>
      <c r="L2527" s="153" t="n">
        <v>7</v>
      </c>
      <c r="M2527" s="153" t="n">
        <f>IF(F2527="Accepted",L2527*1.150779448,"")</f>
        <v>8.055456136</v>
      </c>
      <c r="N2527" s="163"/>
      <c r="O2527" s="163"/>
      <c r="P2527" s="163" t="str">
        <f>IF(F2527&lt;&gt;"Accepted","",IF(AND(N2527="",O2527=""),"",MAX(N2527,O2527)*1.150779448))</f>
      </c>
      <c r="Q2527" s="175" t="str">
        <v>KEDW 222255Z 25007KT 60SM CLR 37/M00 A2986 RMK AO2A SLP086 T03651001</v>
      </c>
    </row>
    <row r="2528" hidden="0">
      <c r="A2528" s="150" t="str">
        <v>2026-06-22 23:00 UTC</v>
      </c>
      <c r="B2528" s="155" t="str">
        <v>2026-06-22 23:55 UTC</v>
      </c>
      <c r="C2528" s="155" t="str">
        <v>2026-06-22 16:55 PDT</v>
      </c>
      <c r="D2528" s="155" t="str">
        <v>2026-06-22</v>
      </c>
      <c r="E2528" s="155" t="str">
        <v>June</v>
      </c>
      <c r="F2528" s="154" t="str">
        <v>Accepted</v>
      </c>
      <c r="G2528" s="155" t="str">
        <v>240</v>
      </c>
      <c r="H2528" s="153" t="n">
        <v>240</v>
      </c>
      <c r="I2528" s="155" t="str">
        <v>SW</v>
      </c>
      <c r="J2528" s="153" t="n">
        <v>60</v>
      </c>
      <c r="K2528" s="155" t="str">
        <v>NE</v>
      </c>
      <c r="L2528" s="153" t="n">
        <v>14</v>
      </c>
      <c r="M2528" s="153" t="n">
        <f>IF(F2528="Accepted",L2528*1.150779448,"")</f>
        <v>16.110912272</v>
      </c>
      <c r="N2528" s="153" t="n">
        <v>21</v>
      </c>
      <c r="O2528" s="163"/>
      <c r="P2528" s="153" t="n">
        <f>IF(F2528&lt;&gt;"Accepted","",IF(AND(N2528="",O2528=""),"",MAX(N2528,O2528)*1.150779448))</f>
        <v>24.166368408</v>
      </c>
      <c r="Q2528" s="175" t="str">
        <v>KEDW 222355Z 24014G21KT 60SM CLR 35/05 A2986 RMK AO2A SLP087 T03540048 10365 20292 56008</v>
      </c>
    </row>
    <row r="2529" hidden="0">
      <c r="A2529" s="150" t="str">
        <v>2026-06-23 00:00 UTC</v>
      </c>
      <c r="B2529" s="155" t="str">
        <v>2026-06-23 00:55 UTC</v>
      </c>
      <c r="C2529" s="155" t="str">
        <v>2026-06-22 17:55 PDT</v>
      </c>
      <c r="D2529" s="155" t="str">
        <v>2026-06-22</v>
      </c>
      <c r="E2529" s="155" t="str">
        <v>June</v>
      </c>
      <c r="F2529" s="154" t="str">
        <v>Accepted</v>
      </c>
      <c r="G2529" s="155" t="str">
        <v>240</v>
      </c>
      <c r="H2529" s="153" t="n">
        <v>240</v>
      </c>
      <c r="I2529" s="155" t="str">
        <v>SW</v>
      </c>
      <c r="J2529" s="153" t="n">
        <v>60</v>
      </c>
      <c r="K2529" s="155" t="str">
        <v>NE</v>
      </c>
      <c r="L2529" s="153" t="n">
        <v>13</v>
      </c>
      <c r="M2529" s="153" t="n">
        <f>IF(F2529="Accepted",L2529*1.150779448,"")</f>
        <v>14.960132824</v>
      </c>
      <c r="N2529" s="163"/>
      <c r="O2529" s="163"/>
      <c r="P2529" s="163" t="str">
        <f>IF(F2529&lt;&gt;"Accepted","",IF(AND(N2529="",O2529=""),"",MAX(N2529,O2529)*1.150779448))</f>
      </c>
      <c r="Q2529" s="175" t="str">
        <v>KEDW 230055Z 24013KT 60SM CLR 34/04 A2987 RMK AO2A SLP092 T03380044</v>
      </c>
    </row>
    <row r="2530" hidden="0">
      <c r="A2530" s="150" t="str">
        <v>2026-06-23 01:00 UTC</v>
      </c>
      <c r="B2530" s="155" t="str">
        <v>2026-06-23 01:55 UTC</v>
      </c>
      <c r="C2530" s="155" t="str">
        <v>2026-06-22 18:55 PDT</v>
      </c>
      <c r="D2530" s="155" t="str">
        <v>2026-06-22</v>
      </c>
      <c r="E2530" s="155" t="str">
        <v>June</v>
      </c>
      <c r="F2530" s="154" t="str">
        <v>Accepted</v>
      </c>
      <c r="G2530" s="155" t="str">
        <v>240</v>
      </c>
      <c r="H2530" s="153" t="n">
        <v>240</v>
      </c>
      <c r="I2530" s="155" t="str">
        <v>SW</v>
      </c>
      <c r="J2530" s="153" t="n">
        <v>60</v>
      </c>
      <c r="K2530" s="155" t="str">
        <v>NE</v>
      </c>
      <c r="L2530" s="153" t="n">
        <v>19</v>
      </c>
      <c r="M2530" s="153" t="n">
        <f>IF(F2530="Accepted",L2530*1.150779448,"")</f>
        <v>21.864809512</v>
      </c>
      <c r="N2530" s="153" t="n">
        <v>24</v>
      </c>
      <c r="O2530" s="153" t="n">
        <v>26</v>
      </c>
      <c r="P2530" s="153" t="n">
        <f>IF(F2530&lt;&gt;"Accepted","",IF(AND(N2530="",O2530=""),"",MAX(N2530,O2530)*1.150779448))</f>
        <v>29.920265648</v>
      </c>
      <c r="Q2530" s="175" t="str">
        <v>KEDW 230155Z 24019G24KT 60SM CLR 32/00 A2988 RMK AO2A PK WND 23026/48 SLP094 T03190000</v>
      </c>
    </row>
    <row r="2531" hidden="0">
      <c r="A2531" s="150" t="str">
        <v>2026-06-23 02:00 UTC</v>
      </c>
      <c r="B2531" s="155" t="str">
        <v>2026-06-23 02:55 UTC</v>
      </c>
      <c r="C2531" s="155" t="str">
        <v>2026-06-22 19:55 PDT</v>
      </c>
      <c r="D2531" s="155" t="str">
        <v>2026-06-22</v>
      </c>
      <c r="E2531" s="155" t="str">
        <v>June</v>
      </c>
      <c r="F2531" s="154" t="str">
        <v>Accepted</v>
      </c>
      <c r="G2531" s="155" t="str">
        <v>230</v>
      </c>
      <c r="H2531" s="153" t="n">
        <v>230</v>
      </c>
      <c r="I2531" s="155" t="str">
        <v>SW</v>
      </c>
      <c r="J2531" s="153" t="n">
        <v>50</v>
      </c>
      <c r="K2531" s="155" t="str">
        <v>NE</v>
      </c>
      <c r="L2531" s="153" t="n">
        <v>16</v>
      </c>
      <c r="M2531" s="153" t="n">
        <f>IF(F2531="Accepted",L2531*1.150779448,"")</f>
        <v>18.412471168</v>
      </c>
      <c r="N2531" s="153" t="n">
        <v>21</v>
      </c>
      <c r="O2531" s="163"/>
      <c r="P2531" s="153" t="n">
        <f>IF(F2531&lt;&gt;"Accepted","",IF(AND(N2531="",O2531=""),"",MAX(N2531,O2531)*1.150779448))</f>
        <v>24.166368408</v>
      </c>
      <c r="Q2531" s="175" t="str">
        <v>KEDW 230255Z 23016G21KT 60SM CLR 29/01 A2990 RMK AO2A SLP102 T02900006 52014</v>
      </c>
    </row>
    <row r="2532" hidden="0">
      <c r="A2532" s="150" t="str">
        <v>2026-06-23 03:00 UTC</v>
      </c>
      <c r="B2532" s="155" t="str">
        <v>2026-06-23 03:55 UTC</v>
      </c>
      <c r="C2532" s="155" t="str">
        <v>2026-06-22 20:55 PDT</v>
      </c>
      <c r="D2532" s="155" t="str">
        <v>2026-06-22</v>
      </c>
      <c r="E2532" s="155" t="str">
        <v>June</v>
      </c>
      <c r="F2532" s="154" t="str">
        <v>Accepted</v>
      </c>
      <c r="G2532" s="155" t="str">
        <v>230</v>
      </c>
      <c r="H2532" s="153" t="n">
        <v>230</v>
      </c>
      <c r="I2532" s="155" t="str">
        <v>SW</v>
      </c>
      <c r="J2532" s="153" t="n">
        <v>50</v>
      </c>
      <c r="K2532" s="155" t="str">
        <v>NE</v>
      </c>
      <c r="L2532" s="153" t="n">
        <v>13</v>
      </c>
      <c r="M2532" s="153" t="n">
        <f>IF(F2532="Accepted",L2532*1.150779448,"")</f>
        <v>14.960132824</v>
      </c>
      <c r="N2532" s="163"/>
      <c r="O2532" s="163"/>
      <c r="P2532" s="163" t="str">
        <f>IF(F2532&lt;&gt;"Accepted","",IF(AND(N2532="",O2532=""),"",MAX(N2532,O2532)*1.150779448))</f>
      </c>
      <c r="Q2532" s="175" t="str">
        <v>KEDW 230355Z 23013KT 40SM CLR 26/08 A2992 RMK AO2A SLP108 T02610076</v>
      </c>
    </row>
    <row r="2533" hidden="0">
      <c r="A2533" s="150" t="str">
        <v>2026-06-23 04:00 UTC</v>
      </c>
      <c r="B2533" s="155" t="str">
        <v>2026-06-23 04:55 UTC</v>
      </c>
      <c r="C2533" s="155" t="str">
        <v>2026-06-22 21:55 PDT</v>
      </c>
      <c r="D2533" s="155" t="str">
        <v>2026-06-22</v>
      </c>
      <c r="E2533" s="155" t="str">
        <v>June</v>
      </c>
      <c r="F2533" s="154" t="str">
        <v>Accepted</v>
      </c>
      <c r="G2533" s="155" t="str">
        <v>240</v>
      </c>
      <c r="H2533" s="153" t="n">
        <v>240</v>
      </c>
      <c r="I2533" s="155" t="str">
        <v>SW</v>
      </c>
      <c r="J2533" s="153" t="n">
        <v>60</v>
      </c>
      <c r="K2533" s="155" t="str">
        <v>NE</v>
      </c>
      <c r="L2533" s="153" t="n">
        <v>12</v>
      </c>
      <c r="M2533" s="153" t="n">
        <f>IF(F2533="Accepted",L2533*1.150779448,"")</f>
        <v>13.809353376</v>
      </c>
      <c r="N2533" s="163"/>
      <c r="O2533" s="163"/>
      <c r="P2533" s="163" t="str">
        <f>IF(F2533&lt;&gt;"Accepted","",IF(AND(N2533="",O2533=""),"",MAX(N2533,O2533)*1.150779448))</f>
      </c>
      <c r="Q2533" s="175" t="str">
        <v>KEDW 230455Z 24012KT 40SM CLR 25/02 A2995 RMK AO2A SLP118 T02510019</v>
      </c>
    </row>
    <row r="2534" hidden="0">
      <c r="A2534" s="150" t="str">
        <v>2026-06-23 05:00 UTC</v>
      </c>
      <c r="B2534" s="155" t="str">
        <v>2026-06-23 05:55 UTC</v>
      </c>
      <c r="C2534" s="155" t="str">
        <v>2026-06-22 22:55 PDT</v>
      </c>
      <c r="D2534" s="155" t="str">
        <v>2026-06-22</v>
      </c>
      <c r="E2534" s="155" t="str">
        <v>June</v>
      </c>
      <c r="F2534" s="154" t="str">
        <v>Accepted</v>
      </c>
      <c r="G2534" s="155" t="str">
        <v>240</v>
      </c>
      <c r="H2534" s="153" t="n">
        <v>240</v>
      </c>
      <c r="I2534" s="155" t="str">
        <v>SW</v>
      </c>
      <c r="J2534" s="153" t="n">
        <v>60</v>
      </c>
      <c r="K2534" s="155" t="str">
        <v>NE</v>
      </c>
      <c r="L2534" s="153" t="n">
        <v>12</v>
      </c>
      <c r="M2534" s="153" t="n">
        <f>IF(F2534="Accepted",L2534*1.150779448,"")</f>
        <v>13.809353376</v>
      </c>
      <c r="N2534" s="163"/>
      <c r="O2534" s="163"/>
      <c r="P2534" s="163" t="str">
        <f>IF(F2534&lt;&gt;"Accepted","",IF(AND(N2534="",O2534=""),"",MAX(N2534,O2534)*1.150779448))</f>
      </c>
      <c r="Q2534" s="175" t="str">
        <v>KEDW 230555Z AUTO 24012KT 10SM CLR 25/M05 A2996 RMK AO2 SLP120 T02481055 10356 20248 52019 $</v>
      </c>
    </row>
    <row r="2535" hidden="0">
      <c r="A2535" s="150" t="str">
        <v>2026-06-23 06:00 UTC</v>
      </c>
      <c r="B2535" s="155" t="str">
        <v>2026-06-23 06:55 UTC</v>
      </c>
      <c r="C2535" s="155" t="str">
        <v>2026-06-22 23:55 PDT</v>
      </c>
      <c r="D2535" s="155" t="str">
        <v>2026-06-22</v>
      </c>
      <c r="E2535" s="155" t="str">
        <v>June</v>
      </c>
      <c r="F2535" s="154" t="str">
        <v>Accepted</v>
      </c>
      <c r="G2535" s="155" t="str">
        <v>220</v>
      </c>
      <c r="H2535" s="153" t="n">
        <v>220</v>
      </c>
      <c r="I2535" s="155" t="str">
        <v>SW</v>
      </c>
      <c r="J2535" s="153" t="n">
        <v>40</v>
      </c>
      <c r="K2535" s="155" t="str">
        <v>NE</v>
      </c>
      <c r="L2535" s="153" t="n">
        <v>6</v>
      </c>
      <c r="M2535" s="153" t="n">
        <f>IF(F2535="Accepted",L2535*1.150779448,"")</f>
        <v>6.904676688</v>
      </c>
      <c r="N2535" s="163"/>
      <c r="O2535" s="163"/>
      <c r="P2535" s="163" t="str">
        <f>IF(F2535&lt;&gt;"Accepted","",IF(AND(N2535="",O2535=""),"",MAX(N2535,O2535)*1.150779448))</f>
      </c>
      <c r="Q2535" s="175" t="str">
        <v>KEDW 230655Z AUTO 22006KT 10SM CLR 23/M09 A2996 RMK AO2 SLP120 T02281092 $</v>
      </c>
    </row>
    <row r="2536" hidden="0">
      <c r="A2536" s="150" t="str">
        <v>2026-06-23 07:00 UTC</v>
      </c>
      <c r="B2536" s="155" t="str">
        <v>2026-06-23 07:55 UTC</v>
      </c>
      <c r="C2536" s="155" t="str">
        <v>2026-06-23 00:55 PDT</v>
      </c>
      <c r="D2536" s="155" t="str">
        <v>2026-06-23</v>
      </c>
      <c r="E2536" s="155" t="str">
        <v>June</v>
      </c>
      <c r="F2536" s="154" t="str">
        <v>Accepted</v>
      </c>
      <c r="G2536" s="155" t="str">
        <v>190</v>
      </c>
      <c r="H2536" s="153" t="n">
        <v>190</v>
      </c>
      <c r="I2536" s="155" t="str">
        <v>S</v>
      </c>
      <c r="J2536" s="153" t="n">
        <v>10</v>
      </c>
      <c r="K2536" s="155" t="str">
        <v>N</v>
      </c>
      <c r="L2536" s="153" t="n">
        <v>6</v>
      </c>
      <c r="M2536" s="153" t="n">
        <f>IF(F2536="Accepted",L2536*1.150779448,"")</f>
        <v>6.904676688</v>
      </c>
      <c r="N2536" s="163"/>
      <c r="O2536" s="163"/>
      <c r="P2536" s="163" t="str">
        <f>IF(F2536&lt;&gt;"Accepted","",IF(AND(N2536="",O2536=""),"",MAX(N2536,O2536)*1.150779448))</f>
      </c>
      <c r="Q2536" s="175" t="str">
        <v>KEDW 230755Z AUTO 19006KT 10SM CLR 20/M01 A2996 RMK AO2 SLP122 T02001012 403650156 $</v>
      </c>
    </row>
    <row r="2537" hidden="0">
      <c r="A2537" s="150" t="str">
        <v>2026-06-23 08:00 UTC</v>
      </c>
      <c r="B2537" s="155" t="str">
        <v>2026-06-23 08:55 UTC</v>
      </c>
      <c r="C2537" s="155" t="str">
        <v>2026-06-23 01:55 PDT</v>
      </c>
      <c r="D2537" s="155" t="str">
        <v>2026-06-23</v>
      </c>
      <c r="E2537" s="155" t="str">
        <v>June</v>
      </c>
      <c r="F2537" s="154" t="str">
        <v>Accepted</v>
      </c>
      <c r="G2537" s="155" t="str">
        <v>180</v>
      </c>
      <c r="H2537" s="153" t="n">
        <v>180</v>
      </c>
      <c r="I2537" s="155" t="str">
        <v>S</v>
      </c>
      <c r="J2537" s="153" t="n">
        <v>0</v>
      </c>
      <c r="K2537" s="155" t="str">
        <v>N</v>
      </c>
      <c r="L2537" s="153" t="n">
        <v>6</v>
      </c>
      <c r="M2537" s="153" t="n">
        <f>IF(F2537="Accepted",L2537*1.150779448,"")</f>
        <v>6.904676688</v>
      </c>
      <c r="N2537" s="163"/>
      <c r="O2537" s="163"/>
      <c r="P2537" s="163" t="str">
        <f>IF(F2537&lt;&gt;"Accepted","",IF(AND(N2537="",O2537=""),"",MAX(N2537,O2537)*1.150779448))</f>
      </c>
      <c r="Q2537" s="175" t="str">
        <v>KEDW 230855Z AUTO 18006KT 10SM M 20/04 A2996 RMK AO2 SLP120 T01950040 53001 $</v>
      </c>
    </row>
    <row r="2538" hidden="0">
      <c r="A2538" s="150" t="str">
        <v>2026-06-23 09:00 UTC</v>
      </c>
      <c r="B2538" s="155" t="str">
        <v>2026-06-23 09:55 UTC</v>
      </c>
      <c r="C2538" s="155" t="str">
        <v>2026-06-23 02:55 PDT</v>
      </c>
      <c r="D2538" s="155" t="str">
        <v>2026-06-23</v>
      </c>
      <c r="E2538" s="155" t="str">
        <v>June</v>
      </c>
      <c r="F2538" s="154" t="str">
        <v>Accepted</v>
      </c>
      <c r="G2538" s="155" t="str">
        <v>210</v>
      </c>
      <c r="H2538" s="153" t="n">
        <v>210</v>
      </c>
      <c r="I2538" s="155" t="str">
        <v>SW</v>
      </c>
      <c r="J2538" s="153" t="n">
        <v>30</v>
      </c>
      <c r="K2538" s="155" t="str">
        <v>NE</v>
      </c>
      <c r="L2538" s="153" t="n">
        <v>10</v>
      </c>
      <c r="M2538" s="153" t="n">
        <f>IF(F2538="Accepted",L2538*1.150779448,"")</f>
        <v>11.50779448</v>
      </c>
      <c r="N2538" s="163"/>
      <c r="O2538" s="163"/>
      <c r="P2538" s="163" t="str">
        <f>IF(F2538&lt;&gt;"Accepted","",IF(AND(N2538="",O2538=""),"",MAX(N2538,O2538)*1.150779448))</f>
      </c>
      <c r="Q2538" s="175" t="str">
        <v>KEDW 230955Z AUTO 21010KT 10SM M 21/03 A2997 RMK AO2 SLP123 T02110033 $</v>
      </c>
    </row>
    <row r="2539" hidden="0">
      <c r="A2539" s="150" t="str">
        <v>2026-06-23 10:00 UTC</v>
      </c>
      <c r="B2539" s="155" t="str">
        <v>2026-06-23 10:55 UTC</v>
      </c>
      <c r="C2539" s="155" t="str">
        <v>2026-06-23 03:55 PDT</v>
      </c>
      <c r="D2539" s="155" t="str">
        <v>2026-06-23</v>
      </c>
      <c r="E2539" s="155" t="str">
        <v>June</v>
      </c>
      <c r="F2539" s="154" t="str">
        <v>Accepted</v>
      </c>
      <c r="G2539" s="155" t="str">
        <v>000</v>
      </c>
      <c r="H2539" s="153" t="n">
        <v>0</v>
      </c>
      <c r="I2539" s="155" t="str">
        <v>Calm</v>
      </c>
      <c r="J2539" s="153" t="n">
        <v>180</v>
      </c>
      <c r="K2539" s="155" t="str">
        <v>Calm</v>
      </c>
      <c r="L2539" s="153" t="n">
        <v>0</v>
      </c>
      <c r="M2539" s="153" t="n">
        <f>IF(F2539="Accepted",L2539*1.150779448,"")</f>
        <v>0</v>
      </c>
      <c r="N2539" s="163"/>
      <c r="O2539" s="163"/>
      <c r="P2539" s="163" t="str">
        <f>IF(F2539&lt;&gt;"Accepted","",IF(AND(N2539="",O2539=""),"",MAX(N2539,O2539)*1.150779448))</f>
      </c>
      <c r="Q2539" s="175" t="str">
        <v>KEDW 231055Z AUTO 00000KT 10SM M 19/02 A2998 RMK AO2 SLP126 T01860024 $</v>
      </c>
    </row>
    <row r="2540" hidden="0">
      <c r="A2540" s="150" t="str">
        <v>2026-06-23 11:00 UTC</v>
      </c>
      <c r="B2540" s="155" t="str">
        <v>2026-06-23 11:55 UTC</v>
      </c>
      <c r="C2540" s="155" t="str">
        <v>2026-06-23 04:55 PDT</v>
      </c>
      <c r="D2540" s="155" t="str">
        <v>2026-06-23</v>
      </c>
      <c r="E2540" s="155" t="str">
        <v>June</v>
      </c>
      <c r="F2540" s="154" t="str">
        <v>Accepted</v>
      </c>
      <c r="G2540" s="155" t="str">
        <v>230</v>
      </c>
      <c r="H2540" s="153" t="n">
        <v>230</v>
      </c>
      <c r="I2540" s="155" t="str">
        <v>SW</v>
      </c>
      <c r="J2540" s="153" t="n">
        <v>50</v>
      </c>
      <c r="K2540" s="155" t="str">
        <v>NE</v>
      </c>
      <c r="L2540" s="153" t="n">
        <v>4</v>
      </c>
      <c r="M2540" s="153" t="n">
        <f>IF(F2540="Accepted",L2540*1.150779448,"")</f>
        <v>4.603117792</v>
      </c>
      <c r="N2540" s="163"/>
      <c r="O2540" s="163"/>
      <c r="P2540" s="163" t="str">
        <f>IF(F2540&lt;&gt;"Accepted","",IF(AND(N2540="",O2540=""),"",MAX(N2540,O2540)*1.150779448))</f>
      </c>
      <c r="Q2540" s="175" t="str">
        <v>KEDW 231155Z AUTO 23004KT 10SM CLR 17/03 A2998 RMK AO2 SLP128 T01670027 10248 20167 52005 $</v>
      </c>
    </row>
    <row r="2541" hidden="0">
      <c r="A2541" s="150" t="str">
        <v>2026-06-23 12:00 UTC</v>
      </c>
      <c r="B2541" s="155" t="str">
        <v>2026-06-23 12:55 UTC</v>
      </c>
      <c r="C2541" s="155" t="str">
        <v>2026-06-23 05:55 PDT</v>
      </c>
      <c r="D2541" s="155" t="str">
        <v>2026-06-23</v>
      </c>
      <c r="E2541" s="155" t="str">
        <v>June</v>
      </c>
      <c r="F2541" s="154" t="str">
        <v>Accepted</v>
      </c>
      <c r="G2541" s="155" t="str">
        <v>240</v>
      </c>
      <c r="H2541" s="153" t="n">
        <v>240</v>
      </c>
      <c r="I2541" s="155" t="str">
        <v>SW</v>
      </c>
      <c r="J2541" s="153" t="n">
        <v>60</v>
      </c>
      <c r="K2541" s="155" t="str">
        <v>NE</v>
      </c>
      <c r="L2541" s="153" t="n">
        <v>5</v>
      </c>
      <c r="M2541" s="153" t="n">
        <f>IF(F2541="Accepted",L2541*1.150779448,"")</f>
        <v>5.75389724</v>
      </c>
      <c r="N2541" s="163"/>
      <c r="O2541" s="163"/>
      <c r="P2541" s="163" t="str">
        <f>IF(F2541&lt;&gt;"Accepted","",IF(AND(N2541="",O2541=""),"",MAX(N2541,O2541)*1.150779448))</f>
      </c>
      <c r="Q2541" s="175" t="str">
        <v>KEDW 231255Z 24005KT 90SM CLR 18/03 A2999 RMK AO2A SLP132 T01810028</v>
      </c>
    </row>
    <row r="2542" hidden="0">
      <c r="A2542" s="150" t="str">
        <v>2026-06-23 13:00 UTC</v>
      </c>
      <c r="B2542" s="155" t="str">
        <v>2026-06-23 13:55 UTC</v>
      </c>
      <c r="C2542" s="155" t="str">
        <v>2026-06-23 06:55 PDT</v>
      </c>
      <c r="D2542" s="155" t="str">
        <v>2026-06-23</v>
      </c>
      <c r="E2542" s="155" t="str">
        <v>June</v>
      </c>
      <c r="F2542" s="154" t="str">
        <v>Accepted</v>
      </c>
      <c r="G2542" s="155" t="str">
        <v>240</v>
      </c>
      <c r="H2542" s="153" t="n">
        <v>240</v>
      </c>
      <c r="I2542" s="155" t="str">
        <v>SW</v>
      </c>
      <c r="J2542" s="153" t="n">
        <v>60</v>
      </c>
      <c r="K2542" s="155" t="str">
        <v>NE</v>
      </c>
      <c r="L2542" s="153" t="n">
        <v>3</v>
      </c>
      <c r="M2542" s="153" t="n">
        <f>IF(F2542="Accepted",L2542*1.150779448,"")</f>
        <v>3.452338344</v>
      </c>
      <c r="N2542" s="163"/>
      <c r="O2542" s="163"/>
      <c r="P2542" s="163" t="str">
        <f>IF(F2542&lt;&gt;"Accepted","",IF(AND(N2542="",O2542=""),"",MAX(N2542,O2542)*1.150779448))</f>
      </c>
      <c r="Q2542" s="175" t="str">
        <v>KEDW 231355Z 24003KT 90SM FEW200 20/02 A3000 RMK AO2A SLP135 T02040022</v>
      </c>
    </row>
    <row r="2543" hidden="0">
      <c r="A2543" s="150" t="str">
        <v>2026-06-23 14:00 UTC</v>
      </c>
      <c r="B2543" s="155" t="str">
        <v>2026-06-23 14:55 UTC</v>
      </c>
      <c r="C2543" s="155" t="str">
        <v>2026-06-23 07:55 PDT</v>
      </c>
      <c r="D2543" s="155" t="str">
        <v>2026-06-23</v>
      </c>
      <c r="E2543" s="155" t="str">
        <v>June</v>
      </c>
      <c r="F2543" s="154" t="str">
        <v>Accepted</v>
      </c>
      <c r="G2543" s="155" t="str">
        <v>000</v>
      </c>
      <c r="H2543" s="153" t="n">
        <v>0</v>
      </c>
      <c r="I2543" s="155" t="str">
        <v>Calm</v>
      </c>
      <c r="J2543" s="153" t="n">
        <v>180</v>
      </c>
      <c r="K2543" s="155" t="str">
        <v>Calm</v>
      </c>
      <c r="L2543" s="153" t="n">
        <v>0</v>
      </c>
      <c r="M2543" s="153" t="n">
        <f>IF(F2543="Accepted",L2543*1.150779448,"")</f>
        <v>0</v>
      </c>
      <c r="N2543" s="163"/>
      <c r="O2543" s="163"/>
      <c r="P2543" s="163" t="str">
        <f>IF(F2543&lt;&gt;"Accepted","",IF(AND(N2543="",O2543=""),"",MAX(N2543,O2543)*1.150779448))</f>
      </c>
      <c r="Q2543" s="175" t="str">
        <v>KEDW 231455Z 00000KT 70SM FEW100 24/02 A3001 RMK AO2A SLP139 T02390015 52011</v>
      </c>
    </row>
    <row r="2544" hidden="0">
      <c r="A2544" s="150" t="str">
        <v>2026-06-23 16:00 UTC</v>
      </c>
      <c r="B2544" s="155" t="str">
        <v>2026-06-23 16:55 UTC</v>
      </c>
      <c r="C2544" s="155" t="str">
        <v>2026-06-23 09:55 PDT</v>
      </c>
      <c r="D2544" s="155" t="str">
        <v>2026-06-23</v>
      </c>
      <c r="E2544" s="155" t="str">
        <v>June</v>
      </c>
      <c r="F2544" s="154" t="str">
        <v>Accepted</v>
      </c>
      <c r="G2544" s="155" t="str">
        <v>000</v>
      </c>
      <c r="H2544" s="153" t="n">
        <v>0</v>
      </c>
      <c r="I2544" s="155" t="str">
        <v>Calm</v>
      </c>
      <c r="J2544" s="153" t="n">
        <v>180</v>
      </c>
      <c r="K2544" s="155" t="str">
        <v>Calm</v>
      </c>
      <c r="L2544" s="153" t="n">
        <v>0</v>
      </c>
      <c r="M2544" s="153" t="n">
        <f>IF(F2544="Accepted",L2544*1.150779448,"")</f>
        <v>0</v>
      </c>
      <c r="N2544" s="163"/>
      <c r="O2544" s="163"/>
      <c r="P2544" s="163" t="str">
        <f>IF(F2544&lt;&gt;"Accepted","",IF(AND(N2544="",O2544=""),"",MAX(N2544,O2544)*1.150779448))</f>
      </c>
      <c r="Q2544" s="175" t="str">
        <v>KEDW 231655Z 00000KT 60SM CLR 29/04 A3002 RMK AO2A SLP141 T02920039</v>
      </c>
    </row>
    <row r="2545" hidden="0">
      <c r="A2545" s="150" t="str">
        <v>2026-06-23 17:00 UTC</v>
      </c>
      <c r="B2545" s="155" t="str">
        <v>2026-06-23 17:55 UTC</v>
      </c>
      <c r="C2545" s="155" t="str">
        <v>2026-06-23 10:55 PDT</v>
      </c>
      <c r="D2545" s="155" t="str">
        <v>2026-06-23</v>
      </c>
      <c r="E2545" s="155" t="str">
        <v>June</v>
      </c>
      <c r="F2545" s="154" t="str">
        <v>Accepted</v>
      </c>
      <c r="G2545" s="155" t="str">
        <v>000</v>
      </c>
      <c r="H2545" s="153" t="n">
        <v>0</v>
      </c>
      <c r="I2545" s="155" t="str">
        <v>Calm</v>
      </c>
      <c r="J2545" s="153" t="n">
        <v>180</v>
      </c>
      <c r="K2545" s="155" t="str">
        <v>Calm</v>
      </c>
      <c r="L2545" s="153" t="n">
        <v>0</v>
      </c>
      <c r="M2545" s="153" t="n">
        <f>IF(F2545="Accepted",L2545*1.150779448,"")</f>
        <v>0</v>
      </c>
      <c r="N2545" s="163"/>
      <c r="O2545" s="163"/>
      <c r="P2545" s="163" t="str">
        <f>IF(F2545&lt;&gt;"Accepted","",IF(AND(N2545="",O2545=""),"",MAX(N2545,O2545)*1.150779448))</f>
      </c>
      <c r="Q2545" s="175" t="str">
        <v>KEDW 231755Z 00000KT 60SM FEW100 31/03 A3002 RMK AO2A SLP140 T03070028 10310 20165 50001</v>
      </c>
    </row>
    <row r="2546" hidden="0">
      <c r="A2546" s="150" t="str">
        <v>2026-06-23 18:00 UTC</v>
      </c>
      <c r="B2546" s="155" t="str">
        <v>2026-06-23 18:55 UTC</v>
      </c>
      <c r="C2546" s="155" t="str">
        <v>2026-06-23 11:55 PDT</v>
      </c>
      <c r="D2546" s="155" t="str">
        <v>2026-06-23</v>
      </c>
      <c r="E2546" s="155" t="str">
        <v>June</v>
      </c>
      <c r="F2546" s="154" t="str">
        <v>Accepted</v>
      </c>
      <c r="G2546" s="155" t="str">
        <v>100</v>
      </c>
      <c r="H2546" s="153" t="n">
        <v>100</v>
      </c>
      <c r="I2546" s="155" t="str">
        <v>E</v>
      </c>
      <c r="J2546" s="153" t="n">
        <v>280</v>
      </c>
      <c r="K2546" s="155" t="str">
        <v>W</v>
      </c>
      <c r="L2546" s="153" t="n">
        <v>3</v>
      </c>
      <c r="M2546" s="153" t="n">
        <f>IF(F2546="Accepted",L2546*1.150779448,"")</f>
        <v>3.452338344</v>
      </c>
      <c r="N2546" s="163"/>
      <c r="O2546" s="163"/>
      <c r="P2546" s="163" t="str">
        <f>IF(F2546&lt;&gt;"Accepted","",IF(AND(N2546="",O2546=""),"",MAX(N2546,O2546)*1.150779448))</f>
      </c>
      <c r="Q2546" s="175" t="str">
        <v>KEDW 231855Z 10003KT 60SM FEW100 34/M03 A3001 RMK AO2A SLP136 T03401034</v>
      </c>
    </row>
    <row r="2547" hidden="0">
      <c r="A2547" s="150" t="str">
        <v>2026-06-23 19:00 UTC</v>
      </c>
      <c r="B2547" s="155" t="str">
        <v>2026-06-23 19:55 UTC</v>
      </c>
      <c r="C2547" s="155" t="str">
        <v>2026-06-23 12:55 PDT</v>
      </c>
      <c r="D2547" s="155" t="str">
        <v>2026-06-23</v>
      </c>
      <c r="E2547" s="155" t="str">
        <v>June</v>
      </c>
      <c r="F2547" s="154" t="str">
        <v>Accepted</v>
      </c>
      <c r="G2547" s="155" t="str">
        <v>270</v>
      </c>
      <c r="H2547" s="153" t="n">
        <v>270</v>
      </c>
      <c r="I2547" s="155" t="str">
        <v>W</v>
      </c>
      <c r="J2547" s="153" t="n">
        <v>90</v>
      </c>
      <c r="K2547" s="155" t="str">
        <v>E</v>
      </c>
      <c r="L2547" s="153" t="n">
        <v>3</v>
      </c>
      <c r="M2547" s="153" t="n">
        <f>IF(F2547="Accepted",L2547*1.150779448,"")</f>
        <v>3.452338344</v>
      </c>
      <c r="N2547" s="163"/>
      <c r="O2547" s="163"/>
      <c r="P2547" s="163" t="str">
        <f>IF(F2547&lt;&gt;"Accepted","",IF(AND(N2547="",O2547=""),"",MAX(N2547,O2547)*1.150779448))</f>
      </c>
      <c r="Q2547" s="175" t="str">
        <v>KEDW 231955Z COR 27003KT 60SM CLR 36/M10 A2998 RMK AO2A SLP126 T03571098 COR 2010</v>
      </c>
    </row>
    <row r="2548" hidden="0">
      <c r="A2548" s="150" t="str">
        <v>2026-06-23 20:00 UTC</v>
      </c>
      <c r="B2548" s="155" t="str">
        <v>2026-06-23 20:55 UTC</v>
      </c>
      <c r="C2548" s="155" t="str">
        <v>2026-06-23 13:55 PDT</v>
      </c>
      <c r="D2548" s="155" t="str">
        <v>2026-06-23</v>
      </c>
      <c r="E2548" s="155" t="str">
        <v>June</v>
      </c>
      <c r="F2548" s="154" t="str">
        <v>Accepted</v>
      </c>
      <c r="G2548" s="155" t="str">
        <v>250</v>
      </c>
      <c r="H2548" s="153" t="n">
        <v>250</v>
      </c>
      <c r="I2548" s="155" t="str">
        <v>W</v>
      </c>
      <c r="J2548" s="153" t="n">
        <v>70</v>
      </c>
      <c r="K2548" s="155" t="str">
        <v>E</v>
      </c>
      <c r="L2548" s="153" t="n">
        <v>8</v>
      </c>
      <c r="M2548" s="153" t="n">
        <f>IF(F2548="Accepted",L2548*1.150779448,"")</f>
        <v>9.206235584</v>
      </c>
      <c r="N2548" s="163"/>
      <c r="O2548" s="163"/>
      <c r="P2548" s="163" t="str">
        <f>IF(F2548&lt;&gt;"Accepted","",IF(AND(N2548="",O2548=""),"",MAX(N2548,O2548)*1.150779448))</f>
      </c>
      <c r="Q2548" s="175" t="str">
        <v>KEDW 232055Z 25008KT 60SM FEW100 38/M15 A2996 RMK AO2A SLP118 T03761149 57020</v>
      </c>
    </row>
    <row r="2549" hidden="0">
      <c r="A2549" s="150" t="str">
        <v>2026-06-23 21:00 UTC</v>
      </c>
      <c r="B2549" s="155" t="str">
        <v>2026-06-23 21:55 UTC</v>
      </c>
      <c r="C2549" s="155" t="str">
        <v>2026-06-23 14:55 PDT</v>
      </c>
      <c r="D2549" s="155" t="str">
        <v>2026-06-23</v>
      </c>
      <c r="E2549" s="155" t="str">
        <v>June</v>
      </c>
      <c r="F2549" s="154" t="str">
        <v>Accepted</v>
      </c>
      <c r="G2549" s="155" t="str">
        <v>230</v>
      </c>
      <c r="H2549" s="153" t="n">
        <v>230</v>
      </c>
      <c r="I2549" s="155" t="str">
        <v>SW</v>
      </c>
      <c r="J2549" s="153" t="n">
        <v>50</v>
      </c>
      <c r="K2549" s="155" t="str">
        <v>NE</v>
      </c>
      <c r="L2549" s="153" t="n">
        <v>9</v>
      </c>
      <c r="M2549" s="153" t="n">
        <f>IF(F2549="Accepted",L2549*1.150779448,"")</f>
        <v>10.357015032</v>
      </c>
      <c r="N2549" s="163"/>
      <c r="O2549" s="163"/>
      <c r="P2549" s="163" t="str">
        <f>IF(F2549&lt;&gt;"Accepted","",IF(AND(N2549="",O2549=""),"",MAX(N2549,O2549)*1.150779448))</f>
      </c>
      <c r="Q2549" s="175" t="str">
        <v>KEDW 232155Z 23009KT 60SM FEW130 39/M08 A2994 RMK AO2A SLP110 T03871077</v>
      </c>
    </row>
    <row r="2550" hidden="0">
      <c r="A2550" s="150" t="str">
        <v>2026-06-23 22:00 UTC</v>
      </c>
      <c r="B2550" s="155" t="str">
        <v>2026-06-23 22:55 UTC</v>
      </c>
      <c r="C2550" s="155" t="str">
        <v>2026-06-23 15:55 PDT</v>
      </c>
      <c r="D2550" s="155" t="str">
        <v>2026-06-23</v>
      </c>
      <c r="E2550" s="155" t="str">
        <v>June</v>
      </c>
      <c r="F2550" s="154" t="str">
        <v>Accepted</v>
      </c>
      <c r="G2550" s="155" t="str">
        <v>270</v>
      </c>
      <c r="H2550" s="153" t="n">
        <v>270</v>
      </c>
      <c r="I2550" s="155" t="str">
        <v>W</v>
      </c>
      <c r="J2550" s="153" t="n">
        <v>90</v>
      </c>
      <c r="K2550" s="155" t="str">
        <v>E</v>
      </c>
      <c r="L2550" s="153" t="n">
        <v>5</v>
      </c>
      <c r="M2550" s="153" t="n">
        <f>IF(F2550="Accepted",L2550*1.150779448,"")</f>
        <v>5.75389724</v>
      </c>
      <c r="N2550" s="163"/>
      <c r="O2550" s="163"/>
      <c r="P2550" s="163" t="str">
        <f>IF(F2550&lt;&gt;"Accepted","",IF(AND(N2550="",O2550=""),"",MAX(N2550,O2550)*1.150779448))</f>
      </c>
      <c r="Q2550" s="175" t="str">
        <v>KEDW 232255Z 27005KT 40SM FEW150 39/M05 A2993 RMK AO2A SLP108 T03851055</v>
      </c>
    </row>
    <row r="2551" hidden="0">
      <c r="A2551" s="150" t="str">
        <v>2026-06-23 23:00 UTC</v>
      </c>
      <c r="B2551" s="155" t="str">
        <v>2026-06-23 23:55 UTC</v>
      </c>
      <c r="C2551" s="155" t="str">
        <v>2026-06-23 16:55 PDT</v>
      </c>
      <c r="D2551" s="155" t="str">
        <v>2026-06-23</v>
      </c>
      <c r="E2551" s="155" t="str">
        <v>June</v>
      </c>
      <c r="F2551" s="154" t="str">
        <v>Accepted</v>
      </c>
      <c r="G2551" s="155" t="str">
        <v>270</v>
      </c>
      <c r="H2551" s="153" t="n">
        <v>270</v>
      </c>
      <c r="I2551" s="155" t="str">
        <v>W</v>
      </c>
      <c r="J2551" s="153" t="n">
        <v>90</v>
      </c>
      <c r="K2551" s="155" t="str">
        <v>E</v>
      </c>
      <c r="L2551" s="153" t="n">
        <v>13</v>
      </c>
      <c r="M2551" s="153" t="n">
        <f>IF(F2551="Accepted",L2551*1.150779448,"")</f>
        <v>14.960132824</v>
      </c>
      <c r="N2551" s="163"/>
      <c r="O2551" s="163"/>
      <c r="P2551" s="163" t="str">
        <f>IF(F2551&lt;&gt;"Accepted","",IF(AND(N2551="",O2551=""),"",MAX(N2551,O2551)*1.150779448))</f>
      </c>
      <c r="Q2551" s="175" t="str">
        <v>KEDW 232355Z 27013KT 40SM SCT150 38/M01 A2992 RMK AO2A SLP107 T03751008 10394 20309 57011</v>
      </c>
    </row>
    <row r="2552" hidden="0">
      <c r="A2552" s="150" t="str">
        <v>2026-06-24 00:00 UTC</v>
      </c>
      <c r="B2552" s="155" t="str">
        <v>2026-06-24 00:55 UTC</v>
      </c>
      <c r="C2552" s="155" t="str">
        <v>2026-06-23 17:55 PDT</v>
      </c>
      <c r="D2552" s="155" t="str">
        <v>2026-06-23</v>
      </c>
      <c r="E2552" s="155" t="str">
        <v>June</v>
      </c>
      <c r="F2552" s="154" t="str">
        <v>Accepted</v>
      </c>
      <c r="G2552" s="155" t="str">
        <v>240</v>
      </c>
      <c r="H2552" s="153" t="n">
        <v>240</v>
      </c>
      <c r="I2552" s="155" t="str">
        <v>SW</v>
      </c>
      <c r="J2552" s="153" t="n">
        <v>60</v>
      </c>
      <c r="K2552" s="155" t="str">
        <v>NE</v>
      </c>
      <c r="L2552" s="153" t="n">
        <v>16</v>
      </c>
      <c r="M2552" s="153" t="n">
        <f>IF(F2552="Accepted",L2552*1.150779448,"")</f>
        <v>18.412471168</v>
      </c>
      <c r="N2552" s="163"/>
      <c r="O2552" s="163"/>
      <c r="P2552" s="163" t="str">
        <f>IF(F2552&lt;&gt;"Accepted","",IF(AND(N2552="",O2552=""),"",MAX(N2552,O2552)*1.150779448))</f>
      </c>
      <c r="Q2552" s="175" t="str">
        <v>KEDW 240055Z 24016KT 50SM SCT150 37/02 A2992 RMK AO2A SLP105 T03710017</v>
      </c>
    </row>
    <row r="2553" hidden="0">
      <c r="A2553" s="150" t="str">
        <v>2026-06-24 01:00 UTC</v>
      </c>
      <c r="B2553" s="155" t="str">
        <v>2026-06-24 01:55 UTC</v>
      </c>
      <c r="C2553" s="155" t="str">
        <v>2026-06-23 18:55 PDT</v>
      </c>
      <c r="D2553" s="155" t="str">
        <v>2026-06-23</v>
      </c>
      <c r="E2553" s="155" t="str">
        <v>June</v>
      </c>
      <c r="F2553" s="154" t="str">
        <v>Accepted</v>
      </c>
      <c r="G2553" s="155" t="str">
        <v>240</v>
      </c>
      <c r="H2553" s="153" t="n">
        <v>240</v>
      </c>
      <c r="I2553" s="155" t="str">
        <v>SW</v>
      </c>
      <c r="J2553" s="153" t="n">
        <v>60</v>
      </c>
      <c r="K2553" s="155" t="str">
        <v>NE</v>
      </c>
      <c r="L2553" s="153" t="n">
        <v>16</v>
      </c>
      <c r="M2553" s="153" t="n">
        <f>IF(F2553="Accepted",L2553*1.150779448,"")</f>
        <v>18.412471168</v>
      </c>
      <c r="N2553" s="163"/>
      <c r="O2553" s="163"/>
      <c r="P2553" s="163" t="str">
        <f>IF(F2553&lt;&gt;"Accepted","",IF(AND(N2553="",O2553=""),"",MAX(N2553,O2553)*1.150779448))</f>
      </c>
      <c r="Q2553" s="175" t="str">
        <v>KEDW 240155Z 24016KT 50SM FEW150 35/01 A2992 RMK AO2A SLP105 T03500013</v>
      </c>
    </row>
    <row r="2554" hidden="0">
      <c r="A2554" s="150" t="str">
        <v>2026-06-24 02:00 UTC</v>
      </c>
      <c r="B2554" s="155" t="str">
        <v>2026-06-24 02:55 UTC</v>
      </c>
      <c r="C2554" s="155" t="str">
        <v>2026-06-23 19:55 PDT</v>
      </c>
      <c r="D2554" s="155" t="str">
        <v>2026-06-23</v>
      </c>
      <c r="E2554" s="155" t="str">
        <v>June</v>
      </c>
      <c r="F2554" s="154" t="str">
        <v>Accepted</v>
      </c>
      <c r="G2554" s="155" t="str">
        <v>250</v>
      </c>
      <c r="H2554" s="153" t="n">
        <v>250</v>
      </c>
      <c r="I2554" s="155" t="str">
        <v>W</v>
      </c>
      <c r="J2554" s="153" t="n">
        <v>70</v>
      </c>
      <c r="K2554" s="155" t="str">
        <v>E</v>
      </c>
      <c r="L2554" s="153" t="n">
        <v>14</v>
      </c>
      <c r="M2554" s="153" t="n">
        <f>IF(F2554="Accepted",L2554*1.150779448,"")</f>
        <v>16.110912272</v>
      </c>
      <c r="N2554" s="163"/>
      <c r="O2554" s="163"/>
      <c r="P2554" s="163" t="str">
        <f>IF(F2554&lt;&gt;"Accepted","",IF(AND(N2554="",O2554=""),"",MAX(N2554,O2554)*1.150779448))</f>
      </c>
      <c r="Q2554" s="175" t="str">
        <v>KEDW 240255Z 25014KT 50SM FEW150 33/03 A2993 RMK AO2A SLP108 T03250034 53002</v>
      </c>
    </row>
    <row r="2555" hidden="0">
      <c r="A2555" s="150" t="str">
        <v>2026-06-24 03:00 UTC</v>
      </c>
      <c r="B2555" s="155" t="str">
        <v>2026-06-24 03:55 UTC</v>
      </c>
      <c r="C2555" s="155" t="str">
        <v>2026-06-23 20:55 PDT</v>
      </c>
      <c r="D2555" s="155" t="str">
        <v>2026-06-23</v>
      </c>
      <c r="E2555" s="155" t="str">
        <v>June</v>
      </c>
      <c r="F2555" s="154" t="str">
        <v>Accepted</v>
      </c>
      <c r="G2555" s="155" t="str">
        <v>250</v>
      </c>
      <c r="H2555" s="153" t="n">
        <v>250</v>
      </c>
      <c r="I2555" s="155" t="str">
        <v>W</v>
      </c>
      <c r="J2555" s="153" t="n">
        <v>70</v>
      </c>
      <c r="K2555" s="155" t="str">
        <v>E</v>
      </c>
      <c r="L2555" s="153" t="n">
        <v>15</v>
      </c>
      <c r="M2555" s="153" t="n">
        <f>IF(F2555="Accepted",L2555*1.150779448,"")</f>
        <v>17.261691719999998</v>
      </c>
      <c r="N2555" s="163"/>
      <c r="O2555" s="163"/>
      <c r="P2555" s="163" t="str">
        <f>IF(F2555&lt;&gt;"Accepted","",IF(AND(N2555="",O2555=""),"",MAX(N2555,O2555)*1.150779448))</f>
      </c>
      <c r="Q2555" s="175" t="str">
        <v>KEDW 240355Z 25015KT 40SM FEW130 30/03 A2994 RMK AO2A SLP111 T03040034</v>
      </c>
    </row>
    <row r="2556" hidden="0">
      <c r="A2556" s="150" t="str">
        <v>2026-06-24 04:00 UTC</v>
      </c>
      <c r="B2556" s="155" t="str">
        <v>2026-06-24 04:55 UTC</v>
      </c>
      <c r="C2556" s="155" t="str">
        <v>2026-06-23 21:55 PDT</v>
      </c>
      <c r="D2556" s="155" t="str">
        <v>2026-06-23</v>
      </c>
      <c r="E2556" s="155" t="str">
        <v>June</v>
      </c>
      <c r="F2556" s="154" t="str">
        <v>Accepted</v>
      </c>
      <c r="G2556" s="155" t="str">
        <v>230</v>
      </c>
      <c r="H2556" s="153" t="n">
        <v>230</v>
      </c>
      <c r="I2556" s="155" t="str">
        <v>SW</v>
      </c>
      <c r="J2556" s="153" t="n">
        <v>50</v>
      </c>
      <c r="K2556" s="155" t="str">
        <v>NE</v>
      </c>
      <c r="L2556" s="153" t="n">
        <v>12</v>
      </c>
      <c r="M2556" s="153" t="n">
        <f>IF(F2556="Accepted",L2556*1.150779448,"")</f>
        <v>13.809353376</v>
      </c>
      <c r="N2556" s="163"/>
      <c r="O2556" s="163"/>
      <c r="P2556" s="163" t="str">
        <f>IF(F2556&lt;&gt;"Accepted","",IF(AND(N2556="",O2556=""),"",MAX(N2556,O2556)*1.150779448))</f>
      </c>
      <c r="Q2556" s="175" t="str">
        <v>KEDW 240455Z 23012KT 40SM FEW130 29/02 A2997 RMK AO2A SLP121 T02920024</v>
      </c>
    </row>
    <row r="2557" hidden="0">
      <c r="A2557" s="150" t="str">
        <v>2026-06-24 05:00 UTC</v>
      </c>
      <c r="B2557" s="155" t="str">
        <v>2026-06-24 05:55 UTC</v>
      </c>
      <c r="C2557" s="155" t="str">
        <v>2026-06-23 22:55 PDT</v>
      </c>
      <c r="D2557" s="155" t="str">
        <v>2026-06-23</v>
      </c>
      <c r="E2557" s="155" t="str">
        <v>June</v>
      </c>
      <c r="F2557" s="154" t="str">
        <v>Accepted</v>
      </c>
      <c r="G2557" s="155" t="str">
        <v>230</v>
      </c>
      <c r="H2557" s="153" t="n">
        <v>230</v>
      </c>
      <c r="I2557" s="155" t="str">
        <v>SW</v>
      </c>
      <c r="J2557" s="153" t="n">
        <v>50</v>
      </c>
      <c r="K2557" s="155" t="str">
        <v>NE</v>
      </c>
      <c r="L2557" s="153" t="n">
        <v>9</v>
      </c>
      <c r="M2557" s="153" t="n">
        <f>IF(F2557="Accepted",L2557*1.150779448,"")</f>
        <v>10.357015032</v>
      </c>
      <c r="N2557" s="163"/>
      <c r="O2557" s="163"/>
      <c r="P2557" s="163" t="str">
        <f>IF(F2557&lt;&gt;"Accepted","",IF(AND(N2557="",O2557=""),"",MAX(N2557,O2557)*1.150779448))</f>
      </c>
      <c r="Q2557" s="175" t="str">
        <v>KEDW 240555Z AUTO 23009KT 10SM SCT170 28/02 A2997 RMK AO2 SLP121 T02820024 10380 20281 52015 $</v>
      </c>
    </row>
    <row r="2558" hidden="0">
      <c r="A2558" s="150" t="str">
        <v>2026-06-24 06:00 UTC</v>
      </c>
      <c r="B2558" s="155" t="str">
        <v>2026-06-24 06:55 UTC</v>
      </c>
      <c r="C2558" s="155" t="str">
        <v>2026-06-23 23:55 PDT</v>
      </c>
      <c r="D2558" s="155" t="str">
        <v>2026-06-23</v>
      </c>
      <c r="E2558" s="155" t="str">
        <v>June</v>
      </c>
      <c r="F2558" s="154" t="str">
        <v>Accepted</v>
      </c>
      <c r="G2558" s="155" t="str">
        <v>220</v>
      </c>
      <c r="H2558" s="153" t="n">
        <v>220</v>
      </c>
      <c r="I2558" s="155" t="str">
        <v>SW</v>
      </c>
      <c r="J2558" s="153" t="n">
        <v>40</v>
      </c>
      <c r="K2558" s="155" t="str">
        <v>NE</v>
      </c>
      <c r="L2558" s="153" t="n">
        <v>8</v>
      </c>
      <c r="M2558" s="153" t="n">
        <f>IF(F2558="Accepted",L2558*1.150779448,"")</f>
        <v>9.206235584</v>
      </c>
      <c r="N2558" s="163"/>
      <c r="O2558" s="163"/>
      <c r="P2558" s="163" t="str">
        <f>IF(F2558&lt;&gt;"Accepted","",IF(AND(N2558="",O2558=""),"",MAX(N2558,O2558)*1.150779448))</f>
      </c>
      <c r="Q2558" s="175" t="str">
        <v>KEDW 240655Z AUTO 22008KT 10SM CLR 27/M01 A2998 RMK AO2 SLP124 T02671012 $</v>
      </c>
    </row>
    <row r="2559" hidden="0">
      <c r="A2559" s="150" t="str">
        <v>2026-06-24 07:00 UTC</v>
      </c>
      <c r="B2559" s="155" t="str">
        <v>2026-06-24 07:55 UTC</v>
      </c>
      <c r="C2559" s="155" t="str">
        <v>2026-06-24 00:55 PDT</v>
      </c>
      <c r="D2559" s="155" t="str">
        <v>2026-06-24</v>
      </c>
      <c r="E2559" s="155" t="str">
        <v>June</v>
      </c>
      <c r="F2559" s="154" t="str">
        <v>Accepted</v>
      </c>
      <c r="G2559" s="155" t="str">
        <v>220</v>
      </c>
      <c r="H2559" s="153" t="n">
        <v>220</v>
      </c>
      <c r="I2559" s="155" t="str">
        <v>SW</v>
      </c>
      <c r="J2559" s="153" t="n">
        <v>40</v>
      </c>
      <c r="K2559" s="155" t="str">
        <v>NE</v>
      </c>
      <c r="L2559" s="153" t="n">
        <v>10</v>
      </c>
      <c r="M2559" s="153" t="n">
        <f>IF(F2559="Accepted",L2559*1.150779448,"")</f>
        <v>11.50779448</v>
      </c>
      <c r="N2559" s="163"/>
      <c r="O2559" s="163"/>
      <c r="P2559" s="163" t="str">
        <f>IF(F2559&lt;&gt;"Accepted","",IF(AND(N2559="",O2559=""),"",MAX(N2559,O2559)*1.150779448))</f>
      </c>
      <c r="Q2559" s="175" t="str">
        <v>KEDW 240755Z AUTO 22010KT 10SM CLR 26/M01 A2997 RMK AO2 SLP119 T02571012 403940165 $</v>
      </c>
    </row>
    <row r="2560" hidden="0">
      <c r="A2560" s="150" t="str">
        <v>2026-06-24 08:00 UTC</v>
      </c>
      <c r="B2560" s="155" t="str">
        <v>2026-06-24 08:55 UTC</v>
      </c>
      <c r="C2560" s="155" t="str">
        <v>2026-06-24 01:55 PDT</v>
      </c>
      <c r="D2560" s="155" t="str">
        <v>2026-06-24</v>
      </c>
      <c r="E2560" s="155" t="str">
        <v>June</v>
      </c>
      <c r="F2560" s="154" t="str">
        <v>Accepted</v>
      </c>
      <c r="G2560" s="155" t="str">
        <v>240</v>
      </c>
      <c r="H2560" s="153" t="n">
        <v>240</v>
      </c>
      <c r="I2560" s="155" t="str">
        <v>SW</v>
      </c>
      <c r="J2560" s="153" t="n">
        <v>60</v>
      </c>
      <c r="K2560" s="155" t="str">
        <v>NE</v>
      </c>
      <c r="L2560" s="153" t="n">
        <v>10</v>
      </c>
      <c r="M2560" s="153" t="n">
        <f>IF(F2560="Accepted",L2560*1.150779448,"")</f>
        <v>11.50779448</v>
      </c>
      <c r="N2560" s="163"/>
      <c r="O2560" s="163"/>
      <c r="P2560" s="163" t="str">
        <f>IF(F2560&lt;&gt;"Accepted","",IF(AND(N2560="",O2560=""),"",MAX(N2560,O2560)*1.150779448))</f>
      </c>
      <c r="Q2560" s="175" t="str">
        <v>KEDW 240855Z AUTO 24010KT 10SM CLR 25/M04 A2997 RMK AO2 SLP119 T02451038 58002 $</v>
      </c>
    </row>
    <row r="2561" hidden="0">
      <c r="A2561" s="150" t="str">
        <v>2026-06-24 09:00 UTC</v>
      </c>
      <c r="B2561" s="155" t="str">
        <v>2026-06-24 09:55 UTC</v>
      </c>
      <c r="C2561" s="155" t="str">
        <v>2026-06-24 02:55 PDT</v>
      </c>
      <c r="D2561" s="155" t="str">
        <v>2026-06-24</v>
      </c>
      <c r="E2561" s="155" t="str">
        <v>June</v>
      </c>
      <c r="F2561" s="154" t="str">
        <v>Accepted</v>
      </c>
      <c r="G2561" s="155" t="str">
        <v>230</v>
      </c>
      <c r="H2561" s="153" t="n">
        <v>230</v>
      </c>
      <c r="I2561" s="155" t="str">
        <v>SW</v>
      </c>
      <c r="J2561" s="153" t="n">
        <v>50</v>
      </c>
      <c r="K2561" s="155" t="str">
        <v>NE</v>
      </c>
      <c r="L2561" s="153" t="n">
        <v>10</v>
      </c>
      <c r="M2561" s="153" t="n">
        <f>IF(F2561="Accepted",L2561*1.150779448,"")</f>
        <v>11.50779448</v>
      </c>
      <c r="N2561" s="163"/>
      <c r="O2561" s="163"/>
      <c r="P2561" s="163" t="str">
        <f>IF(F2561&lt;&gt;"Accepted","",IF(AND(N2561="",O2561=""),"",MAX(N2561,O2561)*1.150779448))</f>
      </c>
      <c r="Q2561" s="175" t="str">
        <v>KEDW 240955Z AUTO 23010KT 10SM CLR 24/M01 A2996 RMK AO2 SLP116 T02401011 $</v>
      </c>
    </row>
    <row r="2562" hidden="0">
      <c r="A2562" s="150" t="str">
        <v>2026-06-24 10:00 UTC</v>
      </c>
      <c r="B2562" s="155" t="str">
        <v>2026-06-24 10:55 UTC</v>
      </c>
      <c r="C2562" s="155" t="str">
        <v>2026-06-24 03:55 PDT</v>
      </c>
      <c r="D2562" s="155" t="str">
        <v>2026-06-24</v>
      </c>
      <c r="E2562" s="155" t="str">
        <v>June</v>
      </c>
      <c r="F2562" s="154" t="str">
        <v>Accepted</v>
      </c>
      <c r="G2562" s="155" t="str">
        <v>210</v>
      </c>
      <c r="H2562" s="153" t="n">
        <v>210</v>
      </c>
      <c r="I2562" s="155" t="str">
        <v>SW</v>
      </c>
      <c r="J2562" s="153" t="n">
        <v>30</v>
      </c>
      <c r="K2562" s="155" t="str">
        <v>NE</v>
      </c>
      <c r="L2562" s="153" t="n">
        <v>10</v>
      </c>
      <c r="M2562" s="153" t="n">
        <f>IF(F2562="Accepted",L2562*1.150779448,"")</f>
        <v>11.50779448</v>
      </c>
      <c r="N2562" s="163"/>
      <c r="O2562" s="163"/>
      <c r="P2562" s="163" t="str">
        <f>IF(F2562&lt;&gt;"Accepted","",IF(AND(N2562="",O2562=""),"",MAX(N2562,O2562)*1.150779448))</f>
      </c>
      <c r="Q2562" s="175" t="str">
        <v>KEDW 241055Z AUTO 21010KT 10SM CLR 23/04 A2996 RMK AO2 SLP116 T02330043 $</v>
      </c>
    </row>
    <row r="2563" hidden="0">
      <c r="A2563" s="150" t="str">
        <v>2026-06-24 11:00 UTC</v>
      </c>
      <c r="B2563" s="155" t="str">
        <v>2026-06-24 11:55 UTC</v>
      </c>
      <c r="C2563" s="155" t="str">
        <v>2026-06-24 04:55 PDT</v>
      </c>
      <c r="D2563" s="155" t="str">
        <v>2026-06-24</v>
      </c>
      <c r="E2563" s="155" t="str">
        <v>June</v>
      </c>
      <c r="F2563" s="154" t="str">
        <v>Accepted</v>
      </c>
      <c r="G2563" s="155" t="str">
        <v>210</v>
      </c>
      <c r="H2563" s="153" t="n">
        <v>210</v>
      </c>
      <c r="I2563" s="155" t="str">
        <v>SW</v>
      </c>
      <c r="J2563" s="153" t="n">
        <v>30</v>
      </c>
      <c r="K2563" s="155" t="str">
        <v>NE</v>
      </c>
      <c r="L2563" s="153" t="n">
        <v>9</v>
      </c>
      <c r="M2563" s="153" t="n">
        <f>IF(F2563="Accepted",L2563*1.150779448,"")</f>
        <v>10.357015032</v>
      </c>
      <c r="N2563" s="163"/>
      <c r="O2563" s="163"/>
      <c r="P2563" s="163" t="str">
        <f>IF(F2563&lt;&gt;"Accepted","",IF(AND(N2563="",O2563=""),"",MAX(N2563,O2563)*1.150779448))</f>
      </c>
      <c r="Q2563" s="175" t="str">
        <v>KEDW 241155Z AUTO 21009KT 10SM CLR 23/06 A2996 RMK AO2 SLP117 T02250063 10281 20214 56001 $</v>
      </c>
    </row>
    <row r="2564" hidden="0">
      <c r="A2564" s="150" t="str">
        <v>2026-06-24 12:00 UTC</v>
      </c>
      <c r="B2564" s="155" t="str">
        <v>2026-06-24 12:55 UTC</v>
      </c>
      <c r="C2564" s="155" t="str">
        <v>2026-06-24 05:55 PDT</v>
      </c>
      <c r="D2564" s="155" t="str">
        <v>2026-06-24</v>
      </c>
      <c r="E2564" s="155" t="str">
        <v>June</v>
      </c>
      <c r="F2564" s="154" t="str">
        <v>Accepted</v>
      </c>
      <c r="G2564" s="155" t="str">
        <v>170</v>
      </c>
      <c r="H2564" s="153" t="n">
        <v>170</v>
      </c>
      <c r="I2564" s="155" t="str">
        <v>S</v>
      </c>
      <c r="J2564" s="153" t="n">
        <v>350</v>
      </c>
      <c r="K2564" s="155" t="str">
        <v>N</v>
      </c>
      <c r="L2564" s="153" t="n">
        <v>5</v>
      </c>
      <c r="M2564" s="153" t="n">
        <f>IF(F2564="Accepted",L2564*1.150779448,"")</f>
        <v>5.75389724</v>
      </c>
      <c r="N2564" s="163"/>
      <c r="O2564" s="163"/>
      <c r="P2564" s="163" t="str">
        <f>IF(F2564&lt;&gt;"Accepted","",IF(AND(N2564="",O2564=""),"",MAX(N2564,O2564)*1.150779448))</f>
      </c>
      <c r="Q2564" s="175" t="str">
        <v>KEDW 241255Z COR 17005KT 70SM FEW150 FEW200 21/08 A2997 RMK AO2A SLP121 T02050082 COR 1257</v>
      </c>
    </row>
    <row r="2565" hidden="0">
      <c r="A2565" s="150" t="str">
        <v>2026-06-24 13:00 UTC</v>
      </c>
      <c r="B2565" s="155" t="str">
        <v>2026-06-24 13:55 UTC</v>
      </c>
      <c r="C2565" s="155" t="str">
        <v>2026-06-24 06:55 PDT</v>
      </c>
      <c r="D2565" s="155" t="str">
        <v>2026-06-24</v>
      </c>
      <c r="E2565" s="155" t="str">
        <v>June</v>
      </c>
      <c r="F2565" s="154" t="str">
        <v>Accepted</v>
      </c>
      <c r="G2565" s="155" t="str">
        <v>200</v>
      </c>
      <c r="H2565" s="153" t="n">
        <v>200</v>
      </c>
      <c r="I2565" s="155" t="str">
        <v>S</v>
      </c>
      <c r="J2565" s="153" t="n">
        <v>20</v>
      </c>
      <c r="K2565" s="155" t="str">
        <v>N</v>
      </c>
      <c r="L2565" s="153" t="n">
        <v>6</v>
      </c>
      <c r="M2565" s="153" t="n">
        <f>IF(F2565="Accepted",L2565*1.150779448,"")</f>
        <v>6.904676688</v>
      </c>
      <c r="N2565" s="163"/>
      <c r="O2565" s="163"/>
      <c r="P2565" s="163" t="str">
        <f>IF(F2565&lt;&gt;"Accepted","",IF(AND(N2565="",O2565=""),"",MAX(N2565,O2565)*1.150779448))</f>
      </c>
      <c r="Q2565" s="175" t="str">
        <v>KEDW 241355Z 20006KT 60SM FEW200 22/09 A2998 RMK AO2A SLP125 T02240085</v>
      </c>
    </row>
    <row r="2566" hidden="0">
      <c r="A2566" s="150" t="str">
        <v>2026-06-24 14:00 UTC</v>
      </c>
      <c r="B2566" s="155" t="str">
        <v>2026-06-24 14:55 UTC</v>
      </c>
      <c r="C2566" s="155" t="str">
        <v>2026-06-24 07:55 PDT</v>
      </c>
      <c r="D2566" s="155" t="str">
        <v>2026-06-24</v>
      </c>
      <c r="E2566" s="155" t="str">
        <v>June</v>
      </c>
      <c r="F2566" s="154" t="str">
        <v>Accepted</v>
      </c>
      <c r="G2566" s="155" t="str">
        <v>220</v>
      </c>
      <c r="H2566" s="153" t="n">
        <v>220</v>
      </c>
      <c r="I2566" s="155" t="str">
        <v>SW</v>
      </c>
      <c r="J2566" s="153" t="n">
        <v>40</v>
      </c>
      <c r="K2566" s="155" t="str">
        <v>NE</v>
      </c>
      <c r="L2566" s="153" t="n">
        <v>10</v>
      </c>
      <c r="M2566" s="153" t="n">
        <f>IF(F2566="Accepted",L2566*1.150779448,"")</f>
        <v>11.50779448</v>
      </c>
      <c r="N2566" s="163"/>
      <c r="O2566" s="163"/>
      <c r="P2566" s="163" t="str">
        <f>IF(F2566&lt;&gt;"Accepted","",IF(AND(N2566="",O2566=""),"",MAX(N2566,O2566)*1.150779448))</f>
      </c>
      <c r="Q2566" s="175" t="str">
        <v>KEDW 241455Z 22010KT 40SM FEW100 FEW230 26/06 A2998 RMK AO2A SLP125 T02590060 52006</v>
      </c>
    </row>
    <row r="2567" hidden="0">
      <c r="A2567" s="150" t="str">
        <v>2026-06-24 15:00 UTC</v>
      </c>
      <c r="B2567" s="155" t="str">
        <v>2026-06-24 15:55 UTC</v>
      </c>
      <c r="C2567" s="155" t="str">
        <v>2026-06-24 08:55 PDT</v>
      </c>
      <c r="D2567" s="155" t="str">
        <v>2026-06-24</v>
      </c>
      <c r="E2567" s="155" t="str">
        <v>June</v>
      </c>
      <c r="F2567" s="154" t="str">
        <v>Accepted</v>
      </c>
      <c r="G2567" s="155" t="str">
        <v>240</v>
      </c>
      <c r="H2567" s="153" t="n">
        <v>240</v>
      </c>
      <c r="I2567" s="155" t="str">
        <v>SW</v>
      </c>
      <c r="J2567" s="153" t="n">
        <v>60</v>
      </c>
      <c r="K2567" s="155" t="str">
        <v>NE</v>
      </c>
      <c r="L2567" s="153" t="n">
        <v>11</v>
      </c>
      <c r="M2567" s="153" t="n">
        <f>IF(F2567="Accepted",L2567*1.150779448,"")</f>
        <v>12.658573928</v>
      </c>
      <c r="N2567" s="163"/>
      <c r="O2567" s="163"/>
      <c r="P2567" s="163" t="str">
        <f>IF(F2567&lt;&gt;"Accepted","",IF(AND(N2567="",O2567=""),"",MAX(N2567,O2567)*1.150779448))</f>
      </c>
      <c r="Q2567" s="175" t="str">
        <v>KEDW 241555Z 24011KT 50SM FEW100 FEW230 29/04 A2998 RMK AO2A SLP124 T02940041</v>
      </c>
    </row>
    <row r="2568" hidden="0">
      <c r="A2568" s="150" t="str">
        <v>2026-06-24 16:00 UTC</v>
      </c>
      <c r="B2568" s="155" t="str">
        <v>2026-06-24 16:55 UTC</v>
      </c>
      <c r="C2568" s="155" t="str">
        <v>2026-06-24 09:55 PDT</v>
      </c>
      <c r="D2568" s="155" t="str">
        <v>2026-06-24</v>
      </c>
      <c r="E2568" s="155" t="str">
        <v>June</v>
      </c>
      <c r="F2568" s="154" t="str">
        <v>Accepted</v>
      </c>
      <c r="G2568" s="155" t="str">
        <v>220</v>
      </c>
      <c r="H2568" s="153" t="n">
        <v>220</v>
      </c>
      <c r="I2568" s="155" t="str">
        <v>SW</v>
      </c>
      <c r="J2568" s="153" t="n">
        <v>40</v>
      </c>
      <c r="K2568" s="155" t="str">
        <v>NE</v>
      </c>
      <c r="L2568" s="153" t="n">
        <v>16</v>
      </c>
      <c r="M2568" s="153" t="n">
        <f>IF(F2568="Accepted",L2568*1.150779448,"")</f>
        <v>18.412471168</v>
      </c>
      <c r="N2568" s="153" t="n">
        <v>20</v>
      </c>
      <c r="O2568" s="163"/>
      <c r="P2568" s="153" t="n">
        <f>IF(F2568&lt;&gt;"Accepted","",IF(AND(N2568="",O2568=""),"",MAX(N2568,O2568)*1.150779448))</f>
        <v>23.01558896</v>
      </c>
      <c r="Q2568" s="175" t="str">
        <v>KEDW 241655Z 22016G20KT 50SM FEW100 FEW230 32/M10 A2998 RMK AO2A SLP123 T03241098</v>
      </c>
    </row>
    <row r="2569" hidden="0">
      <c r="A2569" s="150" t="str">
        <v>2026-06-24 17:00 UTC</v>
      </c>
      <c r="B2569" s="155" t="str">
        <v>2026-06-24 17:55 UTC</v>
      </c>
      <c r="C2569" s="155" t="str">
        <v>2026-06-24 10:55 PDT</v>
      </c>
      <c r="D2569" s="155" t="str">
        <v>2026-06-24</v>
      </c>
      <c r="E2569" s="155" t="str">
        <v>June</v>
      </c>
      <c r="F2569" s="154" t="str">
        <v>Accepted</v>
      </c>
      <c r="G2569" s="155" t="str">
        <v>240</v>
      </c>
      <c r="H2569" s="153" t="n">
        <v>240</v>
      </c>
      <c r="I2569" s="155" t="str">
        <v>SW</v>
      </c>
      <c r="J2569" s="153" t="n">
        <v>60</v>
      </c>
      <c r="K2569" s="155" t="str">
        <v>NE</v>
      </c>
      <c r="L2569" s="153" t="n">
        <v>13</v>
      </c>
      <c r="M2569" s="153" t="n">
        <f>IF(F2569="Accepted",L2569*1.150779448,"")</f>
        <v>14.960132824</v>
      </c>
      <c r="N2569" s="163"/>
      <c r="O2569" s="163"/>
      <c r="P2569" s="163" t="str">
        <f>IF(F2569&lt;&gt;"Accepted","",IF(AND(N2569="",O2569=""),"",MAX(N2569,O2569)*1.150779448))</f>
      </c>
      <c r="Q2569" s="175" t="str">
        <v>KEDW 241755Z 24013KT 50SM FEW100 33/M07 A2997 RMK AO2A SLP119 T03301074 10330 20202 57005</v>
      </c>
    </row>
    <row r="2570" hidden="0">
      <c r="A2570" s="150" t="str">
        <v>2026-06-24 18:00 UTC</v>
      </c>
      <c r="B2570" s="155" t="str">
        <v>2026-06-24 18:55 UTC</v>
      </c>
      <c r="C2570" s="155" t="str">
        <v>2026-06-24 11:55 PDT</v>
      </c>
      <c r="D2570" s="155" t="str">
        <v>2026-06-24</v>
      </c>
      <c r="E2570" s="155" t="str">
        <v>June</v>
      </c>
      <c r="F2570" s="154" t="str">
        <v>Accepted</v>
      </c>
      <c r="G2570" s="155" t="str">
        <v>240</v>
      </c>
      <c r="H2570" s="153" t="n">
        <v>240</v>
      </c>
      <c r="I2570" s="155" t="str">
        <v>SW</v>
      </c>
      <c r="J2570" s="153" t="n">
        <v>60</v>
      </c>
      <c r="K2570" s="155" t="str">
        <v>NE</v>
      </c>
      <c r="L2570" s="153" t="n">
        <v>9</v>
      </c>
      <c r="M2570" s="153" t="n">
        <f>IF(F2570="Accepted",L2570*1.150779448,"")</f>
        <v>10.357015032</v>
      </c>
      <c r="N2570" s="163"/>
      <c r="O2570" s="163"/>
      <c r="P2570" s="163" t="str">
        <f>IF(F2570&lt;&gt;"Accepted","",IF(AND(N2570="",O2570=""),"",MAX(N2570,O2570)*1.150779448))</f>
      </c>
      <c r="Q2570" s="175" t="str">
        <v>KEDW 241855Z 24009KT 50SM FEW150 34/M05 A2996 RMK AO2A SLP117 T03401049</v>
      </c>
    </row>
    <row r="2571" hidden="0">
      <c r="A2571" s="150" t="str">
        <v>2026-06-24 19:00 UTC</v>
      </c>
      <c r="B2571" s="155" t="str">
        <v>2026-06-24 19:55 UTC</v>
      </c>
      <c r="C2571" s="155" t="str">
        <v>2026-06-24 12:55 PDT</v>
      </c>
      <c r="D2571" s="155" t="str">
        <v>2026-06-24</v>
      </c>
      <c r="E2571" s="155" t="str">
        <v>June</v>
      </c>
      <c r="F2571" s="154" t="str">
        <v>Accepted</v>
      </c>
      <c r="G2571" s="155" t="str">
        <v>240</v>
      </c>
      <c r="H2571" s="153" t="n">
        <v>240</v>
      </c>
      <c r="I2571" s="155" t="str">
        <v>SW</v>
      </c>
      <c r="J2571" s="153" t="n">
        <v>60</v>
      </c>
      <c r="K2571" s="155" t="str">
        <v>NE</v>
      </c>
      <c r="L2571" s="153" t="n">
        <v>7</v>
      </c>
      <c r="M2571" s="153" t="n">
        <f>IF(F2571="Accepted",L2571*1.150779448,"")</f>
        <v>8.055456136</v>
      </c>
      <c r="N2571" s="163"/>
      <c r="O2571" s="163"/>
      <c r="P2571" s="163" t="str">
        <f>IF(F2571&lt;&gt;"Accepted","",IF(AND(N2571="",O2571=""),"",MAX(N2571,O2571)*1.150779448))</f>
      </c>
      <c r="Q2571" s="175" t="str">
        <v>KEDW 241955Z 24007KT 50SM FEW150 35/M06 A2994 RMK AO2A SLP110 T03531057</v>
      </c>
    </row>
    <row r="2572" hidden="0">
      <c r="A2572" s="150" t="str">
        <v>2026-06-24 20:00 UTC</v>
      </c>
      <c r="B2572" s="155" t="str">
        <v>2026-06-24 20:55 UTC</v>
      </c>
      <c r="C2572" s="155" t="str">
        <v>2026-06-24 13:55 PDT</v>
      </c>
      <c r="D2572" s="155" t="str">
        <v>2026-06-24</v>
      </c>
      <c r="E2572" s="155" t="str">
        <v>June</v>
      </c>
      <c r="F2572" s="154" t="str">
        <v>Accepted</v>
      </c>
      <c r="G2572" s="155" t="str">
        <v>230</v>
      </c>
      <c r="H2572" s="153" t="n">
        <v>230</v>
      </c>
      <c r="I2572" s="155" t="str">
        <v>SW</v>
      </c>
      <c r="J2572" s="153" t="n">
        <v>50</v>
      </c>
      <c r="K2572" s="155" t="str">
        <v>NE</v>
      </c>
      <c r="L2572" s="153" t="n">
        <v>15</v>
      </c>
      <c r="M2572" s="153" t="n">
        <f>IF(F2572="Accepted",L2572*1.150779448,"")</f>
        <v>17.261691719999998</v>
      </c>
      <c r="N2572" s="163"/>
      <c r="O2572" s="163"/>
      <c r="P2572" s="163" t="str">
        <f>IF(F2572&lt;&gt;"Accepted","",IF(AND(N2572="",O2572=""),"",MAX(N2572,O2572)*1.150779448))</f>
      </c>
      <c r="Q2572" s="175" t="str">
        <v>KEDW 242055Z 23015KT 50SM FEW150 36/M05 A2992 RMK AO2A SLP103 T03611052 57014</v>
      </c>
    </row>
    <row r="2573" hidden="0">
      <c r="A2573" s="150" t="str">
        <v>2026-06-24 21:00 UTC</v>
      </c>
      <c r="B2573" s="155" t="str">
        <v>2026-06-24 21:55 UTC</v>
      </c>
      <c r="C2573" s="155" t="str">
        <v>2026-06-24 14:55 PDT</v>
      </c>
      <c r="D2573" s="155" t="str">
        <v>2026-06-24</v>
      </c>
      <c r="E2573" s="155" t="str">
        <v>June</v>
      </c>
      <c r="F2573" s="154" t="str">
        <v>Accepted</v>
      </c>
      <c r="G2573" s="155" t="str">
        <v>210</v>
      </c>
      <c r="H2573" s="153" t="n">
        <v>210</v>
      </c>
      <c r="I2573" s="155" t="str">
        <v>SW</v>
      </c>
      <c r="J2573" s="153" t="n">
        <v>30</v>
      </c>
      <c r="K2573" s="155" t="str">
        <v>NE</v>
      </c>
      <c r="L2573" s="153" t="n">
        <v>14</v>
      </c>
      <c r="M2573" s="153" t="n">
        <f>IF(F2573="Accepted",L2573*1.150779448,"")</f>
        <v>16.110912272</v>
      </c>
      <c r="N2573" s="153" t="n">
        <v>20</v>
      </c>
      <c r="O2573" s="153" t="n">
        <v>26</v>
      </c>
      <c r="P2573" s="153" t="n">
        <f>IF(F2573&lt;&gt;"Accepted","",IF(AND(N2573="",O2573=""),"",MAX(N2573,O2573)*1.150779448))</f>
        <v>29.920265648</v>
      </c>
      <c r="Q2573" s="175" t="str">
        <v>KEDW 242155Z 21014G20KT 50SM FEW150 37/M15 A2991 RMK AO2A PK WND 23026/50 SLP099 T03721151</v>
      </c>
    </row>
    <row r="2574" hidden="0">
      <c r="A2574" s="150" t="str">
        <v>2026-06-24 22:00 UTC</v>
      </c>
      <c r="B2574" s="155" t="str">
        <v>2026-06-24 22:55 UTC</v>
      </c>
      <c r="C2574" s="155" t="str">
        <v>2026-06-24 15:55 PDT</v>
      </c>
      <c r="D2574" s="155" t="str">
        <v>2026-06-24</v>
      </c>
      <c r="E2574" s="155" t="str">
        <v>June</v>
      </c>
      <c r="F2574" s="154" t="str">
        <v>Accepted</v>
      </c>
      <c r="G2574" s="155" t="str">
        <v>240</v>
      </c>
      <c r="H2574" s="153" t="n">
        <v>240</v>
      </c>
      <c r="I2574" s="155" t="str">
        <v>SW</v>
      </c>
      <c r="J2574" s="153" t="n">
        <v>60</v>
      </c>
      <c r="K2574" s="155" t="str">
        <v>NE</v>
      </c>
      <c r="L2574" s="153" t="n">
        <v>20</v>
      </c>
      <c r="M2574" s="153" t="n">
        <f>IF(F2574="Accepted",L2574*1.150779448,"")</f>
        <v>23.01558896</v>
      </c>
      <c r="N2574" s="153" t="n">
        <v>27</v>
      </c>
      <c r="O2574" s="153" t="n">
        <v>28</v>
      </c>
      <c r="P2574" s="153" t="n">
        <f>IF(F2574&lt;&gt;"Accepted","",IF(AND(N2574="",O2574=""),"",MAX(N2574,O2574)*1.150779448))</f>
        <v>32.221824544</v>
      </c>
      <c r="Q2574" s="175" t="str">
        <v>KEDW 242255Z 24020G27KT 50SM FEW150 37/M28 A2988 RMK AO2A PK WND 26028/41 SLP089 T03661281</v>
      </c>
    </row>
    <row r="2575" hidden="0">
      <c r="A2575" s="150" t="str">
        <v>2026-06-24 23:00 UTC</v>
      </c>
      <c r="B2575" s="155" t="str">
        <v>2026-06-24 23:55 UTC</v>
      </c>
      <c r="C2575" s="155" t="str">
        <v>2026-06-24 16:55 PDT</v>
      </c>
      <c r="D2575" s="155" t="str">
        <v>2026-06-24</v>
      </c>
      <c r="E2575" s="155" t="str">
        <v>June</v>
      </c>
      <c r="F2575" s="154" t="str">
        <v>Accepted</v>
      </c>
      <c r="G2575" s="155" t="str">
        <v>240</v>
      </c>
      <c r="H2575" s="153" t="n">
        <v>240</v>
      </c>
      <c r="I2575" s="155" t="str">
        <v>SW</v>
      </c>
      <c r="J2575" s="153" t="n">
        <v>60</v>
      </c>
      <c r="K2575" s="155" t="str">
        <v>NE</v>
      </c>
      <c r="L2575" s="153" t="n">
        <v>23</v>
      </c>
      <c r="M2575" s="153" t="n">
        <f>IF(F2575="Accepted",L2575*1.150779448,"")</f>
        <v>26.467927304</v>
      </c>
      <c r="N2575" s="153" t="n">
        <v>27</v>
      </c>
      <c r="O2575" s="153" t="n">
        <v>28</v>
      </c>
      <c r="P2575" s="153" t="n">
        <f>IF(F2575&lt;&gt;"Accepted","",IF(AND(N2575="",O2575=""),"",MAX(N2575,O2575)*1.150779448))</f>
        <v>32.221824544</v>
      </c>
      <c r="Q2575" s="175" t="str">
        <v>KEDW 242355Z 24023G27KT 60SM FEW150 36/M16 A2987 RMK AO2A PK WND 25028/07 SLP087 T03561162 10372 20328 57016</v>
      </c>
    </row>
    <row r="2576" hidden="0">
      <c r="A2576" s="150" t="str">
        <v>2026-06-25 00:00 UTC</v>
      </c>
      <c r="B2576" s="155" t="str">
        <v>2026-06-25 00:55 UTC</v>
      </c>
      <c r="C2576" s="155" t="str">
        <v>2026-06-24 17:55 PDT</v>
      </c>
      <c r="D2576" s="155" t="str">
        <v>2026-06-24</v>
      </c>
      <c r="E2576" s="155" t="str">
        <v>June</v>
      </c>
      <c r="F2576" s="154" t="str">
        <v>Accepted</v>
      </c>
      <c r="G2576" s="155" t="str">
        <v>240</v>
      </c>
      <c r="H2576" s="153" t="n">
        <v>240</v>
      </c>
      <c r="I2576" s="155" t="str">
        <v>SW</v>
      </c>
      <c r="J2576" s="153" t="n">
        <v>60</v>
      </c>
      <c r="K2576" s="155" t="str">
        <v>NE</v>
      </c>
      <c r="L2576" s="153" t="n">
        <v>19</v>
      </c>
      <c r="M2576" s="153" t="n">
        <f>IF(F2576="Accepted",L2576*1.150779448,"")</f>
        <v>21.864809512</v>
      </c>
      <c r="N2576" s="153" t="n">
        <v>28</v>
      </c>
      <c r="O2576" s="153" t="n">
        <v>28</v>
      </c>
      <c r="P2576" s="153" t="n">
        <f>IF(F2576&lt;&gt;"Accepted","",IF(AND(N2576="",O2576=""),"",MAX(N2576,O2576)*1.150779448))</f>
        <v>32.221824544</v>
      </c>
      <c r="Q2576" s="175" t="str">
        <v>KEDW 250055Z 24019G28KT 60SM FEW150 36/M15 A2986 RMK AO2A PK WND 24028/33 SLP084 RVRNO</v>
      </c>
    </row>
    <row r="2577" hidden="0">
      <c r="A2577" s="150" t="str">
        <v>2026-06-25 01:00 UTC</v>
      </c>
      <c r="B2577" s="155" t="str">
        <v>2026-06-25 01:55 UTC</v>
      </c>
      <c r="C2577" s="155" t="str">
        <v>2026-06-24 18:55 PDT</v>
      </c>
      <c r="D2577" s="155" t="str">
        <v>2026-06-24</v>
      </c>
      <c r="E2577" s="155" t="str">
        <v>June</v>
      </c>
      <c r="F2577" s="154" t="str">
        <v>Accepted</v>
      </c>
      <c r="G2577" s="155" t="str">
        <v>240</v>
      </c>
      <c r="H2577" s="153" t="n">
        <v>240</v>
      </c>
      <c r="I2577" s="155" t="str">
        <v>SW</v>
      </c>
      <c r="J2577" s="153" t="n">
        <v>60</v>
      </c>
      <c r="K2577" s="155" t="str">
        <v>NE</v>
      </c>
      <c r="L2577" s="153" t="n">
        <v>18</v>
      </c>
      <c r="M2577" s="153" t="n">
        <f>IF(F2577="Accepted",L2577*1.150779448,"")</f>
        <v>20.714030064</v>
      </c>
      <c r="N2577" s="153" t="n">
        <v>23</v>
      </c>
      <c r="O2577" s="163"/>
      <c r="P2577" s="153" t="n">
        <f>IF(F2577&lt;&gt;"Accepted","",IF(AND(N2577="",O2577=""),"",MAX(N2577,O2577)*1.150779448))</f>
        <v>26.467927304</v>
      </c>
      <c r="Q2577" s="175" t="str">
        <v>KEDW 250155Z 24018G23KT 50SM FEW150 31/M09 A2994 RMK AO2A SLP013 RVRNO</v>
      </c>
    </row>
    <row r="2578" hidden="0">
      <c r="A2578" s="150" t="str">
        <v>2026-06-25 02:00 UTC</v>
      </c>
      <c r="B2578" s="155" t="str">
        <v>2026-06-25 02:55 UTC</v>
      </c>
      <c r="C2578" s="155" t="str">
        <v>2026-06-24 19:55 PDT</v>
      </c>
      <c r="D2578" s="155" t="str">
        <v>2026-06-24</v>
      </c>
      <c r="E2578" s="155" t="str">
        <v>June</v>
      </c>
      <c r="F2578" s="154" t="str">
        <v>Excluded: coded gust is lower than sustained speed</v>
      </c>
      <c r="G2578" s="155" t="str">
        <v>260</v>
      </c>
      <c r="H2578" s="153" t="n">
        <v>260</v>
      </c>
      <c r="I2578" s="155" t="str">
        <v>W</v>
      </c>
      <c r="J2578" s="153" t="n">
        <v>80</v>
      </c>
      <c r="K2578" s="155" t="str">
        <v>E</v>
      </c>
      <c r="L2578" s="153" t="n">
        <v>45</v>
      </c>
      <c r="M2578" s="163" t="str">
        <f>IF(F2578="Accepted",L2578*1.150779448,"")</f>
      </c>
      <c r="N2578" s="153" t="n">
        <v>22</v>
      </c>
      <c r="O2578" s="163"/>
      <c r="P2578" s="163" t="str">
        <f>IF(F2578&lt;&gt;"Accepted","",IF(AND(N2578="",O2578=""),"",MAX(N2578,O2578)*1.150779448))</f>
      </c>
      <c r="Q2578" s="175" t="str">
        <v>KEDW 250255Z 26045G22KT 50SM CLR 28/4 A2995 RMK SLP114 T02830039 RVRNO</v>
      </c>
    </row>
    <row r="2579" hidden="0">
      <c r="A2579" s="150" t="str">
        <v>2026-06-25 03:00 UTC</v>
      </c>
      <c r="B2579" s="155" t="str">
        <v>2026-06-25 03:53 UTC</v>
      </c>
      <c r="C2579" s="155" t="str">
        <v>2026-06-24 20:53 PDT</v>
      </c>
      <c r="D2579" s="155" t="str">
        <v>2026-06-24</v>
      </c>
      <c r="E2579" s="155" t="str">
        <v>June</v>
      </c>
      <c r="F2579" s="154" t="str">
        <v>Accepted</v>
      </c>
      <c r="G2579" s="155" t="str">
        <v>250</v>
      </c>
      <c r="H2579" s="153" t="n">
        <v>250</v>
      </c>
      <c r="I2579" s="155" t="str">
        <v>W</v>
      </c>
      <c r="J2579" s="153" t="n">
        <v>70</v>
      </c>
      <c r="K2579" s="155" t="str">
        <v>E</v>
      </c>
      <c r="L2579" s="153" t="n">
        <v>11</v>
      </c>
      <c r="M2579" s="153" t="n">
        <f>IF(F2579="Accepted",L2579*1.150779448,"")</f>
        <v>12.658573928</v>
      </c>
      <c r="N2579" s="153" t="n">
        <v>17</v>
      </c>
      <c r="O2579" s="163"/>
      <c r="P2579" s="153" t="n">
        <f>IF(F2579&lt;&gt;"Accepted","",IF(AND(N2579="",O2579=""),"",MAX(N2579,O2579)*1.150779448))</f>
        <v>19.563250616</v>
      </c>
      <c r="Q2579" s="175" t="str">
        <v>KEDW 250353Z 25011G17KT 40SM CLR 26/05 A2997 RMK A02A SLP149 T02610047 RVRNO</v>
      </c>
    </row>
    <row r="2580" hidden="0">
      <c r="A2580" s="150" t="str">
        <v>2026-06-25 04:00 UTC</v>
      </c>
      <c r="B2580" s="155" t="str">
        <v>2026-06-25 04:55 UTC</v>
      </c>
      <c r="C2580" s="155" t="str">
        <v>2026-06-24 21:55 PDT</v>
      </c>
      <c r="D2580" s="155" t="str">
        <v>2026-06-24</v>
      </c>
      <c r="E2580" s="155" t="str">
        <v>June</v>
      </c>
      <c r="F2580" s="154" t="str">
        <v>Accepted</v>
      </c>
      <c r="G2580" s="155" t="str">
        <v>240</v>
      </c>
      <c r="H2580" s="153" t="n">
        <v>240</v>
      </c>
      <c r="I2580" s="155" t="str">
        <v>SW</v>
      </c>
      <c r="J2580" s="153" t="n">
        <v>60</v>
      </c>
      <c r="K2580" s="155" t="str">
        <v>NE</v>
      </c>
      <c r="L2580" s="153" t="n">
        <v>13</v>
      </c>
      <c r="M2580" s="153" t="n">
        <f>IF(F2580="Accepted",L2580*1.150779448,"")</f>
        <v>14.960132824</v>
      </c>
      <c r="N2580" s="153" t="n">
        <v>28</v>
      </c>
      <c r="O2580" s="163"/>
      <c r="P2580" s="153" t="n">
        <f>IF(F2580&lt;&gt;"Accepted","",IF(AND(N2580="",O2580=""),"",MAX(N2580,O2580)*1.150779448))</f>
        <v>32.221824544</v>
      </c>
      <c r="Q2580" s="175" t="str">
        <v>KEDW 250455Z 24013G28KT 40SM CLR 25/02 A2998 RMK AO2A SLP152 T02540022 RVRNO</v>
      </c>
    </row>
    <row r="2581" hidden="0">
      <c r="A2581" s="150" t="str">
        <v>2026-06-25 11:00 UTC</v>
      </c>
      <c r="B2581" s="155" t="str">
        <v>2026-06-25 11:55 UTC</v>
      </c>
      <c r="C2581" s="155" t="str">
        <v>2026-06-25 04:55 PDT</v>
      </c>
      <c r="D2581" s="155" t="str">
        <v>2026-06-25</v>
      </c>
      <c r="E2581" s="155" t="str">
        <v>June</v>
      </c>
      <c r="F2581" s="154" t="str">
        <v>Accepted</v>
      </c>
      <c r="G2581" s="155" t="str">
        <v>230</v>
      </c>
      <c r="H2581" s="153" t="n">
        <v>230</v>
      </c>
      <c r="I2581" s="155" t="str">
        <v>SW</v>
      </c>
      <c r="J2581" s="153" t="n">
        <v>50</v>
      </c>
      <c r="K2581" s="155" t="str">
        <v>NE</v>
      </c>
      <c r="L2581" s="153" t="n">
        <v>12</v>
      </c>
      <c r="M2581" s="153" t="n">
        <f>IF(F2581="Accepted",L2581*1.150779448,"")</f>
        <v>13.809353376</v>
      </c>
      <c r="N2581" s="163"/>
      <c r="O2581" s="163"/>
      <c r="P2581" s="163" t="str">
        <f>IF(F2581&lt;&gt;"Accepted","",IF(AND(N2581="",O2581=""),"",MAX(N2581,O2581)*1.150779448))</f>
      </c>
      <c r="Q2581" s="175" t="str">
        <v>KEDW 251155Z COR 23012KT 40SM CLR 19/M05 A2986 RMK AO2A SLPNO T01890046 COR 1212</v>
      </c>
    </row>
    <row r="2582" hidden="0">
      <c r="A2582" s="150" t="str">
        <v>2026-06-25 12:00 UTC</v>
      </c>
      <c r="B2582" s="155" t="str">
        <v>2026-06-25 12:55 UTC</v>
      </c>
      <c r="C2582" s="155" t="str">
        <v>2026-06-25 05:55 PDT</v>
      </c>
      <c r="D2582" s="155" t="str">
        <v>2026-06-25</v>
      </c>
      <c r="E2582" s="155" t="str">
        <v>June</v>
      </c>
      <c r="F2582" s="154" t="str">
        <v>Accepted</v>
      </c>
      <c r="G2582" s="155" t="str">
        <v>210</v>
      </c>
      <c r="H2582" s="153" t="n">
        <v>210</v>
      </c>
      <c r="I2582" s="155" t="str">
        <v>SW</v>
      </c>
      <c r="J2582" s="153" t="n">
        <v>30</v>
      </c>
      <c r="K2582" s="155" t="str">
        <v>NE</v>
      </c>
      <c r="L2582" s="153" t="n">
        <v>6</v>
      </c>
      <c r="M2582" s="153" t="n">
        <f>IF(F2582="Accepted",L2582*1.150779448,"")</f>
        <v>6.904676688</v>
      </c>
      <c r="N2582" s="163"/>
      <c r="O2582" s="163"/>
      <c r="P2582" s="163" t="str">
        <f>IF(F2582&lt;&gt;"Accepted","",IF(AND(N2582="",O2582=""),"",MAX(N2582,O2582)*1.150779448))</f>
      </c>
      <c r="Q2582" s="175" t="str">
        <v>KEDW 251255Z 21006KT 40SM CLR 17/02 A2995 RMK AO2A SLPNO T01730013</v>
      </c>
    </row>
    <row r="2583" hidden="0">
      <c r="A2583" s="150" t="str">
        <v>2026-06-25 13:00 UTC</v>
      </c>
      <c r="B2583" s="155" t="str">
        <v>2026-06-25 13:55 UTC</v>
      </c>
      <c r="C2583" s="155" t="str">
        <v>2026-06-25 06:55 PDT</v>
      </c>
      <c r="D2583" s="155" t="str">
        <v>2026-06-25</v>
      </c>
      <c r="E2583" s="155" t="str">
        <v>June</v>
      </c>
      <c r="F2583" s="154" t="str">
        <v>Accepted</v>
      </c>
      <c r="G2583" s="155" t="str">
        <v>210</v>
      </c>
      <c r="H2583" s="153" t="n">
        <v>210</v>
      </c>
      <c r="I2583" s="155" t="str">
        <v>SW</v>
      </c>
      <c r="J2583" s="153" t="n">
        <v>30</v>
      </c>
      <c r="K2583" s="155" t="str">
        <v>NE</v>
      </c>
      <c r="L2583" s="153" t="n">
        <v>6</v>
      </c>
      <c r="M2583" s="153" t="n">
        <f>IF(F2583="Accepted",L2583*1.150779448,"")</f>
        <v>6.904676688</v>
      </c>
      <c r="N2583" s="163"/>
      <c r="O2583" s="163"/>
      <c r="P2583" s="163" t="str">
        <f>IF(F2583&lt;&gt;"Accepted","",IF(AND(N2583="",O2583=""),"",MAX(N2583,O2583)*1.150779448))</f>
      </c>
      <c r="Q2583" s="175" t="str">
        <v>KEDW 251355Z COR 21006KT 60SM CLR 18/02 A2994 RMK AO2A SLPNO T01790019 COR 1401</v>
      </c>
    </row>
    <row r="2584" hidden="0">
      <c r="A2584" s="150" t="str">
        <v>2026-06-25 14:00 UTC</v>
      </c>
      <c r="B2584" s="155" t="str">
        <v>2026-06-25 14:55 UTC</v>
      </c>
      <c r="C2584" s="155" t="str">
        <v>2026-06-25 07:55 PDT</v>
      </c>
      <c r="D2584" s="155" t="str">
        <v>2026-06-25</v>
      </c>
      <c r="E2584" s="155" t="str">
        <v>June</v>
      </c>
      <c r="F2584" s="154" t="str">
        <v>Accepted</v>
      </c>
      <c r="G2584" s="155" t="str">
        <v>240</v>
      </c>
      <c r="H2584" s="153" t="n">
        <v>240</v>
      </c>
      <c r="I2584" s="155" t="str">
        <v>SW</v>
      </c>
      <c r="J2584" s="153" t="n">
        <v>60</v>
      </c>
      <c r="K2584" s="155" t="str">
        <v>NE</v>
      </c>
      <c r="L2584" s="153" t="n">
        <v>13</v>
      </c>
      <c r="M2584" s="153" t="n">
        <f>IF(F2584="Accepted",L2584*1.150779448,"")</f>
        <v>14.960132824</v>
      </c>
      <c r="N2584" s="163"/>
      <c r="O2584" s="163"/>
      <c r="P2584" s="163" t="str">
        <f>IF(F2584&lt;&gt;"Accepted","",IF(AND(N2584="",O2584=""),"",MAX(N2584,O2584)*1.150779448))</f>
      </c>
      <c r="Q2584" s="175" t="str">
        <v>KEDW 251455Z 24013KT 60SM CLR 24/07 A2995 RMK AO2A SLPNO T02380068</v>
      </c>
    </row>
    <row r="2585" hidden="0">
      <c r="A2585" s="150" t="str">
        <v>2026-06-25 15:00 UTC</v>
      </c>
      <c r="B2585" s="155" t="str">
        <v>2026-06-25 15:55 UTC</v>
      </c>
      <c r="C2585" s="155" t="str">
        <v>2026-06-25 08:55 PDT</v>
      </c>
      <c r="D2585" s="155" t="str">
        <v>2026-06-25</v>
      </c>
      <c r="E2585" s="155" t="str">
        <v>June</v>
      </c>
      <c r="F2585" s="154" t="str">
        <v>Accepted</v>
      </c>
      <c r="G2585" s="155" t="str">
        <v>220</v>
      </c>
      <c r="H2585" s="153" t="n">
        <v>220</v>
      </c>
      <c r="I2585" s="155" t="str">
        <v>SW</v>
      </c>
      <c r="J2585" s="153" t="n">
        <v>40</v>
      </c>
      <c r="K2585" s="155" t="str">
        <v>NE</v>
      </c>
      <c r="L2585" s="153" t="n">
        <v>14</v>
      </c>
      <c r="M2585" s="153" t="n">
        <f>IF(F2585="Accepted",L2585*1.150779448,"")</f>
        <v>16.110912272</v>
      </c>
      <c r="N2585" s="163"/>
      <c r="O2585" s="163"/>
      <c r="P2585" s="163" t="str">
        <f>IF(F2585&lt;&gt;"Accepted","",IF(AND(N2585="",O2585=""),"",MAX(N2585,O2585)*1.150779448))</f>
      </c>
      <c r="Q2585" s="175" t="str">
        <v>KEDW 251555Z 22014KT 60SM CLR 28/09 A2988 RMK AO2A SLPNO A2995 RMK AO2A T02770092</v>
      </c>
    </row>
    <row r="2586" hidden="0">
      <c r="A2586" s="150" t="str">
        <v>2026-06-25 16:00 UTC</v>
      </c>
      <c r="B2586" s="155" t="str">
        <v>2026-06-25 16:55 UTC</v>
      </c>
      <c r="C2586" s="155" t="str">
        <v>2026-06-25 09:55 PDT</v>
      </c>
      <c r="D2586" s="155" t="str">
        <v>2026-06-25</v>
      </c>
      <c r="E2586" s="155" t="str">
        <v>June</v>
      </c>
      <c r="F2586" s="154" t="str">
        <v>Accepted</v>
      </c>
      <c r="G2586" s="155" t="str">
        <v>230</v>
      </c>
      <c r="H2586" s="153" t="n">
        <v>230</v>
      </c>
      <c r="I2586" s="155" t="str">
        <v>SW</v>
      </c>
      <c r="J2586" s="153" t="n">
        <v>50</v>
      </c>
      <c r="K2586" s="155" t="str">
        <v>NE</v>
      </c>
      <c r="L2586" s="153" t="n">
        <v>11</v>
      </c>
      <c r="M2586" s="153" t="n">
        <f>IF(F2586="Accepted",L2586*1.150779448,"")</f>
        <v>12.658573928</v>
      </c>
      <c r="N2586" s="153" t="n">
        <v>18</v>
      </c>
      <c r="O2586" s="163"/>
      <c r="P2586" s="153" t="n">
        <f>IF(F2586&lt;&gt;"Accepted","",IF(AND(N2586="",O2586=""),"",MAX(N2586,O2586)*1.150779448))</f>
        <v>20.714030064</v>
      </c>
      <c r="Q2586" s="175" t="str">
        <v>KEDW 251655Z 23011G18KT 70SM CLR 31/05 A2987 RMK AO2A T03060051</v>
      </c>
    </row>
    <row r="2587" hidden="0">
      <c r="A2587" s="150" t="str">
        <v>2026-06-25 17:00 UTC</v>
      </c>
      <c r="B2587" s="155" t="str">
        <v>2026-06-25 17:55 UTC</v>
      </c>
      <c r="C2587" s="155" t="str">
        <v>2026-06-25 10:55 PDT</v>
      </c>
      <c r="D2587" s="155" t="str">
        <v>2026-06-25</v>
      </c>
      <c r="E2587" s="155" t="str">
        <v>June</v>
      </c>
      <c r="F2587" s="154" t="str">
        <v>Accepted</v>
      </c>
      <c r="G2587" s="155" t="str">
        <v>220</v>
      </c>
      <c r="H2587" s="153" t="n">
        <v>220</v>
      </c>
      <c r="I2587" s="155" t="str">
        <v>SW</v>
      </c>
      <c r="J2587" s="153" t="n">
        <v>40</v>
      </c>
      <c r="K2587" s="155" t="str">
        <v>NE</v>
      </c>
      <c r="L2587" s="153" t="n">
        <v>9</v>
      </c>
      <c r="M2587" s="153" t="n">
        <f>IF(F2587="Accepted",L2587*1.150779448,"")</f>
        <v>10.357015032</v>
      </c>
      <c r="N2587" s="163"/>
      <c r="O2587" s="163"/>
      <c r="P2587" s="163" t="str">
        <f>IF(F2587&lt;&gt;"Accepted","",IF(AND(N2587="",O2587=""),"",MAX(N2587,O2587)*1.150779448))</f>
      </c>
      <c r="Q2587" s="175" t="str">
        <v>KEDW 251755Z 22009KT 50SM CLR 33/04 A2987 RMK AO2A SLPNO T03260044 10326 20285</v>
      </c>
    </row>
    <row r="2588" hidden="0">
      <c r="A2588" s="150" t="str">
        <v>2026-06-25 18:00 UTC</v>
      </c>
      <c r="B2588" s="155" t="str">
        <v>2026-06-25 18:55 UTC</v>
      </c>
      <c r="C2588" s="155" t="str">
        <v>2026-06-25 11:55 PDT</v>
      </c>
      <c r="D2588" s="155" t="str">
        <v>2026-06-25</v>
      </c>
      <c r="E2588" s="155" t="str">
        <v>June</v>
      </c>
      <c r="F2588" s="154" t="str">
        <v>Accepted</v>
      </c>
      <c r="G2588" s="155" t="str">
        <v>210</v>
      </c>
      <c r="H2588" s="153" t="n">
        <v>210</v>
      </c>
      <c r="I2588" s="155" t="str">
        <v>SW</v>
      </c>
      <c r="J2588" s="153" t="n">
        <v>30</v>
      </c>
      <c r="K2588" s="155" t="str">
        <v>NE</v>
      </c>
      <c r="L2588" s="153" t="n">
        <v>14</v>
      </c>
      <c r="M2588" s="153" t="n">
        <f>IF(F2588="Accepted",L2588*1.150779448,"")</f>
        <v>16.110912272</v>
      </c>
      <c r="N2588" s="163"/>
      <c r="O2588" s="163"/>
      <c r="P2588" s="163" t="str">
        <f>IF(F2588&lt;&gt;"Accepted","",IF(AND(N2588="",O2588=""),"",MAX(N2588,O2588)*1.150779448))</f>
      </c>
      <c r="Q2588" s="175" t="str">
        <v>KEDW 251855Z 21014KT 60SM CLR 34/03 A2986 RMK AO2A SLPNO T0336003</v>
      </c>
    </row>
    <row r="2589" hidden="0">
      <c r="A2589" s="150" t="str">
        <v>2026-06-25 19:00 UTC</v>
      </c>
      <c r="B2589" s="155" t="str">
        <v>2026-06-25 19:55 UTC</v>
      </c>
      <c r="C2589" s="155" t="str">
        <v>2026-06-25 12:55 PDT</v>
      </c>
      <c r="D2589" s="155" t="str">
        <v>2026-06-25</v>
      </c>
      <c r="E2589" s="155" t="str">
        <v>June</v>
      </c>
      <c r="F2589" s="154" t="str">
        <v>Accepted</v>
      </c>
      <c r="G2589" s="155" t="str">
        <v>230</v>
      </c>
      <c r="H2589" s="153" t="n">
        <v>230</v>
      </c>
      <c r="I2589" s="155" t="str">
        <v>SW</v>
      </c>
      <c r="J2589" s="153" t="n">
        <v>50</v>
      </c>
      <c r="K2589" s="155" t="str">
        <v>NE</v>
      </c>
      <c r="L2589" s="153" t="n">
        <v>15</v>
      </c>
      <c r="M2589" s="153" t="n">
        <f>IF(F2589="Accepted",L2589*1.150779448,"")</f>
        <v>17.261691719999998</v>
      </c>
      <c r="N2589" s="153" t="n">
        <v>19</v>
      </c>
      <c r="O2589" s="163"/>
      <c r="P2589" s="153" t="n">
        <f>IF(F2589&lt;&gt;"Accepted","",IF(AND(N2589="",O2589=""),"",MAX(N2589,O2589)*1.150779448))</f>
        <v>21.864809512</v>
      </c>
      <c r="Q2589" s="175" t="str">
        <v>KEDW 251955Z 23015G19KT 60SM CLR 36/02 A2984 RMK AO2A SLPNO T03550017</v>
      </c>
    </row>
    <row r="2590" hidden="0">
      <c r="A2590" s="150" t="str">
        <v>2026-06-25 20:00 UTC</v>
      </c>
      <c r="B2590" s="155" t="str">
        <v>2026-06-25 20:55 UTC</v>
      </c>
      <c r="C2590" s="155" t="str">
        <v>2026-06-25 13:55 PDT</v>
      </c>
      <c r="D2590" s="155" t="str">
        <v>2026-06-25</v>
      </c>
      <c r="E2590" s="155" t="str">
        <v>June</v>
      </c>
      <c r="F2590" s="154" t="str">
        <v>Accepted</v>
      </c>
      <c r="G2590" s="155" t="str">
        <v>220</v>
      </c>
      <c r="H2590" s="153" t="n">
        <v>220</v>
      </c>
      <c r="I2590" s="155" t="str">
        <v>SW</v>
      </c>
      <c r="J2590" s="153" t="n">
        <v>40</v>
      </c>
      <c r="K2590" s="155" t="str">
        <v>NE</v>
      </c>
      <c r="L2590" s="153" t="n">
        <v>16</v>
      </c>
      <c r="M2590" s="153" t="n">
        <f>IF(F2590="Accepted",L2590*1.150779448,"")</f>
        <v>18.412471168</v>
      </c>
      <c r="N2590" s="153" t="n">
        <v>23</v>
      </c>
      <c r="O2590" s="153" t="n">
        <v>26</v>
      </c>
      <c r="P2590" s="153" t="n">
        <f>IF(F2590&lt;&gt;"Accepted","",IF(AND(N2590="",O2590=""),"",MAX(N2590,O2590)*1.150779448))</f>
        <v>29.920265648</v>
      </c>
      <c r="Q2590" s="175" t="str">
        <v>KEDW 252055Z AUTO 22016G23KT 10SM CLR 35/00 A2982 RMK AO2 PK WND 22026/53 SLPNO T03520003 57015 $</v>
      </c>
    </row>
    <row r="2591" hidden="0">
      <c r="A2591" s="150" t="str">
        <v>2026-06-25 21:00 UTC</v>
      </c>
      <c r="B2591" s="155" t="str">
        <v>2026-06-25 21:55 UTC</v>
      </c>
      <c r="C2591" s="155" t="str">
        <v>2026-06-25 14:55 PDT</v>
      </c>
      <c r="D2591" s="155" t="str">
        <v>2026-06-25</v>
      </c>
      <c r="E2591" s="155" t="str">
        <v>June</v>
      </c>
      <c r="F2591" s="154" t="str">
        <v>Accepted</v>
      </c>
      <c r="G2591" s="155" t="str">
        <v>220</v>
      </c>
      <c r="H2591" s="153" t="n">
        <v>220</v>
      </c>
      <c r="I2591" s="155" t="str">
        <v>SW</v>
      </c>
      <c r="J2591" s="153" t="n">
        <v>40</v>
      </c>
      <c r="K2591" s="155" t="str">
        <v>NE</v>
      </c>
      <c r="L2591" s="153" t="n">
        <v>20</v>
      </c>
      <c r="M2591" s="153" t="n">
        <f>IF(F2591="Accepted",L2591*1.150779448,"")</f>
        <v>23.01558896</v>
      </c>
      <c r="N2591" s="153" t="n">
        <v>26</v>
      </c>
      <c r="O2591" s="153" t="n">
        <v>29</v>
      </c>
      <c r="P2591" s="153" t="n">
        <f>IF(F2591&lt;&gt;"Accepted","",IF(AND(N2591="",O2591=""),"",MAX(N2591,O2591)*1.150779448))</f>
        <v>33.372603992</v>
      </c>
      <c r="Q2591" s="175" t="str">
        <v>KEDW 252155Z 22020G26KT 60SM CLR 35/00 A2981 RMK AO2A PK WND 21029/31 SLPNO T03500001</v>
      </c>
    </row>
    <row r="2592" hidden="0">
      <c r="A2592" s="150" t="str">
        <v>2026-06-25 22:00 UTC</v>
      </c>
      <c r="B2592" s="155" t="str">
        <v>2026-06-25 22:55 UTC</v>
      </c>
      <c r="C2592" s="155" t="str">
        <v>2026-06-25 15:55 PDT</v>
      </c>
      <c r="D2592" s="155" t="str">
        <v>2026-06-25</v>
      </c>
      <c r="E2592" s="155" t="str">
        <v>June</v>
      </c>
      <c r="F2592" s="154" t="str">
        <v>Accepted</v>
      </c>
      <c r="G2592" s="155" t="str">
        <v>230</v>
      </c>
      <c r="H2592" s="153" t="n">
        <v>230</v>
      </c>
      <c r="I2592" s="155" t="str">
        <v>SW</v>
      </c>
      <c r="J2592" s="153" t="n">
        <v>50</v>
      </c>
      <c r="K2592" s="155" t="str">
        <v>NE</v>
      </c>
      <c r="L2592" s="153" t="n">
        <v>19</v>
      </c>
      <c r="M2592" s="153" t="n">
        <f>IF(F2592="Accepted",L2592*1.150779448,"")</f>
        <v>21.864809512</v>
      </c>
      <c r="N2592" s="163"/>
      <c r="O2592" s="153" t="n">
        <v>33</v>
      </c>
      <c r="P2592" s="153" t="n">
        <f>IF(F2592&lt;&gt;"Accepted","",IF(AND(N2592="",O2592=""),"",MAX(N2592,O2592)*1.150779448))</f>
        <v>37.975721784</v>
      </c>
      <c r="Q2592" s="175" t="str">
        <v>KEDW 252255Z 23019KT 50SM CLR 35/01 A2980 RMK AO2A PK WND 23033/09 SLPNO T03490013</v>
      </c>
    </row>
    <row r="2593" hidden="0">
      <c r="A2593" s="150" t="str">
        <v>2026-06-25 23:00 UTC</v>
      </c>
      <c r="B2593" s="155" t="str">
        <v>2026-06-25 23:55 UTC</v>
      </c>
      <c r="C2593" s="155" t="str">
        <v>2026-06-25 16:55 PDT</v>
      </c>
      <c r="D2593" s="155" t="str">
        <v>2026-06-25</v>
      </c>
      <c r="E2593" s="155" t="str">
        <v>June</v>
      </c>
      <c r="F2593" s="154" t="str">
        <v>Accepted</v>
      </c>
      <c r="G2593" s="155" t="str">
        <v>230</v>
      </c>
      <c r="H2593" s="153" t="n">
        <v>230</v>
      </c>
      <c r="I2593" s="155" t="str">
        <v>SW</v>
      </c>
      <c r="J2593" s="153" t="n">
        <v>50</v>
      </c>
      <c r="K2593" s="155" t="str">
        <v>NE</v>
      </c>
      <c r="L2593" s="153" t="n">
        <v>24</v>
      </c>
      <c r="M2593" s="153" t="n">
        <f>IF(F2593="Accepted",L2593*1.150779448,"")</f>
        <v>27.618706752</v>
      </c>
      <c r="N2593" s="153" t="n">
        <v>29</v>
      </c>
      <c r="O2593" s="153" t="n">
        <v>32</v>
      </c>
      <c r="P2593" s="153" t="n">
        <f>IF(F2593&lt;&gt;"Accepted","",IF(AND(N2593="",O2593=""),"",MAX(N2593,O2593)*1.150779448))</f>
        <v>36.824942336</v>
      </c>
      <c r="Q2593" s="175" t="str">
        <v>KEDW 252355Z 23024G29KT 50SM CLR 34/03 A2979 RMK AO2A PK WND 23032/14 SLPNO T03380026 10359 20324 57010</v>
      </c>
    </row>
    <row r="2594" hidden="0">
      <c r="A2594" s="150" t="str">
        <v>2026-06-26 00:00 UTC</v>
      </c>
      <c r="B2594" s="155" t="str">
        <v>2026-06-26 00:55 UTC</v>
      </c>
      <c r="C2594" s="155" t="str">
        <v>2026-06-25 17:55 PDT</v>
      </c>
      <c r="D2594" s="155" t="str">
        <v>2026-06-25</v>
      </c>
      <c r="E2594" s="155" t="str">
        <v>June</v>
      </c>
      <c r="F2594" s="154" t="str">
        <v>Accepted</v>
      </c>
      <c r="G2594" s="155" t="str">
        <v>230</v>
      </c>
      <c r="H2594" s="153" t="n">
        <v>230</v>
      </c>
      <c r="I2594" s="155" t="str">
        <v>SW</v>
      </c>
      <c r="J2594" s="153" t="n">
        <v>50</v>
      </c>
      <c r="K2594" s="155" t="str">
        <v>NE</v>
      </c>
      <c r="L2594" s="153" t="n">
        <v>21</v>
      </c>
      <c r="M2594" s="153" t="n">
        <f>IF(F2594="Accepted",L2594*1.150779448,"")</f>
        <v>24.166368408</v>
      </c>
      <c r="N2594" s="153" t="n">
        <v>29</v>
      </c>
      <c r="O2594" s="153" t="n">
        <v>33</v>
      </c>
      <c r="P2594" s="153" t="n">
        <f>IF(F2594&lt;&gt;"Accepted","",IF(AND(N2594="",O2594=""),"",MAX(N2594,O2594)*1.150779448))</f>
        <v>37.975721784</v>
      </c>
      <c r="Q2594" s="175" t="str">
        <v>KEDW 260055Z 23021G29KT 50SM CLR 32/04 A2978 RMK AO2A PK WND 23033/09 SLPNO T03220040</v>
      </c>
    </row>
    <row r="2595" hidden="0">
      <c r="A2595" s="150" t="str">
        <v>2026-06-26 01:00 UTC</v>
      </c>
      <c r="B2595" s="155" t="str">
        <v>2026-06-26 01:55 UTC</v>
      </c>
      <c r="C2595" s="155" t="str">
        <v>2026-06-25 18:55 PDT</v>
      </c>
      <c r="D2595" s="155" t="str">
        <v>2026-06-25</v>
      </c>
      <c r="E2595" s="155" t="str">
        <v>June</v>
      </c>
      <c r="F2595" s="154" t="str">
        <v>Accepted</v>
      </c>
      <c r="G2595" s="155" t="str">
        <v>230</v>
      </c>
      <c r="H2595" s="153" t="n">
        <v>230</v>
      </c>
      <c r="I2595" s="155" t="str">
        <v>SW</v>
      </c>
      <c r="J2595" s="153" t="n">
        <v>50</v>
      </c>
      <c r="K2595" s="155" t="str">
        <v>NE</v>
      </c>
      <c r="L2595" s="153" t="n">
        <v>23</v>
      </c>
      <c r="M2595" s="153" t="n">
        <f>IF(F2595="Accepted",L2595*1.150779448,"")</f>
        <v>26.467927304</v>
      </c>
      <c r="N2595" s="153" t="n">
        <v>30</v>
      </c>
      <c r="O2595" s="153" t="n">
        <v>32</v>
      </c>
      <c r="P2595" s="153" t="n">
        <f>IF(F2595&lt;&gt;"Accepted","",IF(AND(N2595="",O2595=""),"",MAX(N2595,O2595)*1.150779448))</f>
        <v>36.824942336</v>
      </c>
      <c r="Q2595" s="175" t="str">
        <v>KEDW 260155Z 23023G30KT 50SM CLR 30/07 A2979 RMK AO2A PK WND 22032/08 SLPNO T03000066</v>
      </c>
    </row>
    <row r="2596" hidden="0">
      <c r="A2596" s="150" t="str">
        <v>2026-06-26 02:00 UTC</v>
      </c>
      <c r="B2596" s="155" t="str">
        <v>2026-06-26 02:55 UTC</v>
      </c>
      <c r="C2596" s="155" t="str">
        <v>2026-06-25 19:55 PDT</v>
      </c>
      <c r="D2596" s="155" t="str">
        <v>2026-06-25</v>
      </c>
      <c r="E2596" s="155" t="str">
        <v>June</v>
      </c>
      <c r="F2596" s="154" t="str">
        <v>Accepted</v>
      </c>
      <c r="G2596" s="155" t="str">
        <v>240</v>
      </c>
      <c r="H2596" s="153" t="n">
        <v>240</v>
      </c>
      <c r="I2596" s="155" t="str">
        <v>SW</v>
      </c>
      <c r="J2596" s="153" t="n">
        <v>60</v>
      </c>
      <c r="K2596" s="155" t="str">
        <v>NE</v>
      </c>
      <c r="L2596" s="153" t="n">
        <v>19</v>
      </c>
      <c r="M2596" s="153" t="n">
        <f>IF(F2596="Accepted",L2596*1.150779448,"")</f>
        <v>21.864809512</v>
      </c>
      <c r="N2596" s="153" t="n">
        <v>28</v>
      </c>
      <c r="O2596" s="153" t="n">
        <v>32</v>
      </c>
      <c r="P2596" s="153" t="n">
        <f>IF(F2596&lt;&gt;"Accepted","",IF(AND(N2596="",O2596=""),"",MAX(N2596,O2596)*1.150779448))</f>
        <v>36.824942336</v>
      </c>
      <c r="Q2596" s="175" t="str">
        <v>KEDW 260255Z 24019G28KT 50SM CLR 28/06 A2980 RMK AO2A PK WND 24032/20 SLPNO T02750057 53004</v>
      </c>
    </row>
    <row r="2597" hidden="0">
      <c r="A2597" s="150" t="str">
        <v>2026-06-26 03:00 UTC</v>
      </c>
      <c r="B2597" s="155" t="str">
        <v>2026-06-26 03:55 UTC</v>
      </c>
      <c r="C2597" s="155" t="str">
        <v>2026-06-25 20:55 PDT</v>
      </c>
      <c r="D2597" s="155" t="str">
        <v>2026-06-25</v>
      </c>
      <c r="E2597" s="155" t="str">
        <v>June</v>
      </c>
      <c r="F2597" s="154" t="str">
        <v>Accepted</v>
      </c>
      <c r="G2597" s="155" t="str">
        <v>230</v>
      </c>
      <c r="H2597" s="153" t="n">
        <v>230</v>
      </c>
      <c r="I2597" s="155" t="str">
        <v>SW</v>
      </c>
      <c r="J2597" s="153" t="n">
        <v>50</v>
      </c>
      <c r="K2597" s="155" t="str">
        <v>NE</v>
      </c>
      <c r="L2597" s="153" t="n">
        <v>15</v>
      </c>
      <c r="M2597" s="153" t="n">
        <f>IF(F2597="Accepted",L2597*1.150779448,"")</f>
        <v>17.261691719999998</v>
      </c>
      <c r="N2597" s="163"/>
      <c r="O2597" s="163"/>
      <c r="P2597" s="163" t="str">
        <f>IF(F2597&lt;&gt;"Accepted","",IF(AND(N2597="",O2597=""),"",MAX(N2597,O2597)*1.150779448))</f>
      </c>
      <c r="Q2597" s="175" t="str">
        <v>KEDW 260355Z 23015KT 40SM CLR 26/06 A2982 RMK AO2A SLP072 T02570063</v>
      </c>
    </row>
    <row r="2598" hidden="0">
      <c r="A2598" s="150" t="str">
        <v>2026-06-26 04:00 UTC</v>
      </c>
      <c r="B2598" s="155" t="str">
        <v>2026-06-26 04:55 UTC</v>
      </c>
      <c r="C2598" s="155" t="str">
        <v>2026-06-25 21:55 PDT</v>
      </c>
      <c r="D2598" s="155" t="str">
        <v>2026-06-25</v>
      </c>
      <c r="E2598" s="155" t="str">
        <v>June</v>
      </c>
      <c r="F2598" s="154" t="str">
        <v>Accepted</v>
      </c>
      <c r="G2598" s="155" t="str">
        <v>240</v>
      </c>
      <c r="H2598" s="153" t="n">
        <v>240</v>
      </c>
      <c r="I2598" s="155" t="str">
        <v>SW</v>
      </c>
      <c r="J2598" s="153" t="n">
        <v>60</v>
      </c>
      <c r="K2598" s="155" t="str">
        <v>NE</v>
      </c>
      <c r="L2598" s="153" t="n">
        <v>14</v>
      </c>
      <c r="M2598" s="153" t="n">
        <f>IF(F2598="Accepted",L2598*1.150779448,"")</f>
        <v>16.110912272</v>
      </c>
      <c r="N2598" s="163"/>
      <c r="O2598" s="163"/>
      <c r="P2598" s="163" t="str">
        <f>IF(F2598&lt;&gt;"Accepted","",IF(AND(N2598="",O2598=""),"",MAX(N2598,O2598)*1.150779448))</f>
      </c>
      <c r="Q2598" s="175" t="str">
        <v>KEDW 260455Z 24014KT 40SM CLR 24/07 A2984 RMK AO2A SLP079 T02420073</v>
      </c>
    </row>
    <row r="2599" hidden="0">
      <c r="A2599" s="150" t="str">
        <v>2026-06-26 05:00 UTC</v>
      </c>
      <c r="B2599" s="155" t="str">
        <v>2026-06-26 05:55 UTC</v>
      </c>
      <c r="C2599" s="155" t="str">
        <v>2026-06-25 22:55 PDT</v>
      </c>
      <c r="D2599" s="155" t="str">
        <v>2026-06-25</v>
      </c>
      <c r="E2599" s="155" t="str">
        <v>June</v>
      </c>
      <c r="F2599" s="154" t="str">
        <v>Accepted</v>
      </c>
      <c r="G2599" s="155" t="str">
        <v>230</v>
      </c>
      <c r="H2599" s="153" t="n">
        <v>230</v>
      </c>
      <c r="I2599" s="155" t="str">
        <v>SW</v>
      </c>
      <c r="J2599" s="153" t="n">
        <v>50</v>
      </c>
      <c r="K2599" s="155" t="str">
        <v>NE</v>
      </c>
      <c r="L2599" s="153" t="n">
        <v>14</v>
      </c>
      <c r="M2599" s="153" t="n">
        <f>IF(F2599="Accepted",L2599*1.150779448,"")</f>
        <v>16.110912272</v>
      </c>
      <c r="N2599" s="163"/>
      <c r="O2599" s="163"/>
      <c r="P2599" s="163" t="str">
        <f>IF(F2599&lt;&gt;"Accepted","",IF(AND(N2599="",O2599=""),"",MAX(N2599,O2599)*1.150779448))</f>
      </c>
      <c r="Q2599" s="175" t="str">
        <v>KEDW 260555Z AUTO 23014KT 10SM CLR 23/07 A2984 RMK AO2 SLP078 T02290074 10337 20229 51011 $</v>
      </c>
    </row>
    <row r="2600" hidden="0">
      <c r="A2600" s="150" t="str">
        <v>2026-06-26 06:00 UTC</v>
      </c>
      <c r="B2600" s="155" t="str">
        <v>2026-06-26 06:55 UTC</v>
      </c>
      <c r="C2600" s="155" t="str">
        <v>2026-06-25 23:55 PDT</v>
      </c>
      <c r="D2600" s="155" t="str">
        <v>2026-06-25</v>
      </c>
      <c r="E2600" s="155" t="str">
        <v>June</v>
      </c>
      <c r="F2600" s="154" t="str">
        <v>Accepted</v>
      </c>
      <c r="G2600" s="155" t="str">
        <v>230</v>
      </c>
      <c r="H2600" s="153" t="n">
        <v>230</v>
      </c>
      <c r="I2600" s="155" t="str">
        <v>SW</v>
      </c>
      <c r="J2600" s="153" t="n">
        <v>50</v>
      </c>
      <c r="K2600" s="155" t="str">
        <v>NE</v>
      </c>
      <c r="L2600" s="153" t="n">
        <v>12</v>
      </c>
      <c r="M2600" s="153" t="n">
        <f>IF(F2600="Accepted",L2600*1.150779448,"")</f>
        <v>13.809353376</v>
      </c>
      <c r="N2600" s="163"/>
      <c r="O2600" s="163"/>
      <c r="P2600" s="163" t="str">
        <f>IF(F2600&lt;&gt;"Accepted","",IF(AND(N2600="",O2600=""),"",MAX(N2600,O2600)*1.150779448))</f>
      </c>
      <c r="Q2600" s="175" t="str">
        <v>KEDW 260655Z AUTO 23012KT 10SM CLR 22/07 A2984 RMK AO2 SLP078 T02210071 $</v>
      </c>
    </row>
    <row r="2601" hidden="0">
      <c r="A2601" s="150" t="str">
        <v>2026-06-26 07:00 UTC</v>
      </c>
      <c r="B2601" s="155" t="str">
        <v>2026-06-26 07:55 UTC</v>
      </c>
      <c r="C2601" s="155" t="str">
        <v>2026-06-26 00:55 PDT</v>
      </c>
      <c r="D2601" s="155" t="str">
        <v>2026-06-26</v>
      </c>
      <c r="E2601" s="155" t="str">
        <v>June</v>
      </c>
      <c r="F2601" s="154" t="str">
        <v>Accepted</v>
      </c>
      <c r="G2601" s="155" t="str">
        <v>230</v>
      </c>
      <c r="H2601" s="153" t="n">
        <v>230</v>
      </c>
      <c r="I2601" s="155" t="str">
        <v>SW</v>
      </c>
      <c r="J2601" s="153" t="n">
        <v>50</v>
      </c>
      <c r="K2601" s="155" t="str">
        <v>NE</v>
      </c>
      <c r="L2601" s="153" t="n">
        <v>11</v>
      </c>
      <c r="M2601" s="153" t="n">
        <f>IF(F2601="Accepted",L2601*1.150779448,"")</f>
        <v>12.658573928</v>
      </c>
      <c r="N2601" s="163"/>
      <c r="O2601" s="163"/>
      <c r="P2601" s="163" t="str">
        <f>IF(F2601&lt;&gt;"Accepted","",IF(AND(N2601="",O2601=""),"",MAX(N2601,O2601)*1.150779448))</f>
      </c>
      <c r="Q2601" s="175" t="str">
        <v>KEDW 260755Z AUTO 23011KT 10SM CLR 22/06 A2983 RMK AO2 SLP073 T02150062 403590215 $</v>
      </c>
    </row>
    <row r="2602" hidden="0">
      <c r="A2602" s="150" t="str">
        <v>2026-06-26 08:00 UTC</v>
      </c>
      <c r="B2602" s="155" t="str">
        <v>2026-06-26 08:55 UTC</v>
      </c>
      <c r="C2602" s="155" t="str">
        <v>2026-06-26 01:55 PDT</v>
      </c>
      <c r="D2602" s="155" t="str">
        <v>2026-06-26</v>
      </c>
      <c r="E2602" s="155" t="str">
        <v>June</v>
      </c>
      <c r="F2602" s="154" t="str">
        <v>Accepted</v>
      </c>
      <c r="G2602" s="155" t="str">
        <v>220</v>
      </c>
      <c r="H2602" s="153" t="n">
        <v>220</v>
      </c>
      <c r="I2602" s="155" t="str">
        <v>SW</v>
      </c>
      <c r="J2602" s="153" t="n">
        <v>40</v>
      </c>
      <c r="K2602" s="155" t="str">
        <v>NE</v>
      </c>
      <c r="L2602" s="153" t="n">
        <v>10</v>
      </c>
      <c r="M2602" s="153" t="n">
        <f>IF(F2602="Accepted",L2602*1.150779448,"")</f>
        <v>11.50779448</v>
      </c>
      <c r="N2602" s="163"/>
      <c r="O2602" s="163"/>
      <c r="P2602" s="163" t="str">
        <f>IF(F2602&lt;&gt;"Accepted","",IF(AND(N2602="",O2602=""),"",MAX(N2602,O2602)*1.150779448))</f>
      </c>
      <c r="Q2602" s="175" t="str">
        <v>KEDW 260855Z AUTO 22010KT 10SM CLR 20/06 A2983 RMK AO2 SLP075 T02020058 58004 $</v>
      </c>
    </row>
    <row r="2603" hidden="0">
      <c r="A2603" s="150" t="str">
        <v>2026-06-26 09:00 UTC</v>
      </c>
      <c r="B2603" s="155" t="str">
        <v>2026-06-26 09:55 UTC</v>
      </c>
      <c r="C2603" s="155" t="str">
        <v>2026-06-26 02:55 PDT</v>
      </c>
      <c r="D2603" s="155" t="str">
        <v>2026-06-26</v>
      </c>
      <c r="E2603" s="155" t="str">
        <v>June</v>
      </c>
      <c r="F2603" s="154" t="str">
        <v>Accepted</v>
      </c>
      <c r="G2603" s="155" t="str">
        <v>220</v>
      </c>
      <c r="H2603" s="153" t="n">
        <v>220</v>
      </c>
      <c r="I2603" s="155" t="str">
        <v>SW</v>
      </c>
      <c r="J2603" s="153" t="n">
        <v>40</v>
      </c>
      <c r="K2603" s="155" t="str">
        <v>NE</v>
      </c>
      <c r="L2603" s="153" t="n">
        <v>9</v>
      </c>
      <c r="M2603" s="153" t="n">
        <f>IF(F2603="Accepted",L2603*1.150779448,"")</f>
        <v>10.357015032</v>
      </c>
      <c r="N2603" s="163"/>
      <c r="O2603" s="163"/>
      <c r="P2603" s="163" t="str">
        <f>IF(F2603&lt;&gt;"Accepted","",IF(AND(N2603="",O2603=""),"",MAX(N2603,O2603)*1.150779448))</f>
      </c>
      <c r="Q2603" s="175" t="str">
        <v>KEDW 260955Z AUTO 22009KT 10SM M 19/05 A2982 RMK AO2 SLP072 T01900051 $</v>
      </c>
    </row>
    <row r="2604" hidden="0">
      <c r="A2604" s="150" t="str">
        <v>2026-06-26 10:00 UTC</v>
      </c>
      <c r="B2604" s="155" t="str">
        <v>2026-06-26 10:55 UTC</v>
      </c>
      <c r="C2604" s="155" t="str">
        <v>2026-06-26 03:55 PDT</v>
      </c>
      <c r="D2604" s="155" t="str">
        <v>2026-06-26</v>
      </c>
      <c r="E2604" s="155" t="str">
        <v>June</v>
      </c>
      <c r="F2604" s="154" t="str">
        <v>Accepted</v>
      </c>
      <c r="G2604" s="155" t="str">
        <v>220</v>
      </c>
      <c r="H2604" s="153" t="n">
        <v>220</v>
      </c>
      <c r="I2604" s="155" t="str">
        <v>SW</v>
      </c>
      <c r="J2604" s="153" t="n">
        <v>40</v>
      </c>
      <c r="K2604" s="155" t="str">
        <v>NE</v>
      </c>
      <c r="L2604" s="153" t="n">
        <v>11</v>
      </c>
      <c r="M2604" s="153" t="n">
        <f>IF(F2604="Accepted",L2604*1.150779448,"")</f>
        <v>12.658573928</v>
      </c>
      <c r="N2604" s="163"/>
      <c r="O2604" s="163"/>
      <c r="P2604" s="163" t="str">
        <f>IF(F2604&lt;&gt;"Accepted","",IF(AND(N2604="",O2604=""),"",MAX(N2604,O2604)*1.150779448))</f>
      </c>
      <c r="Q2604" s="175" t="str">
        <v>KEDW 261055Z AUTO 22011KT 10SM M 20/06 A2982 RMK AO2 SLP071 T01970057 $</v>
      </c>
    </row>
    <row r="2605" hidden="0">
      <c r="A2605" s="150" t="str">
        <v>2026-06-26 11:00 UTC</v>
      </c>
      <c r="B2605" s="155" t="str">
        <v>2026-06-26 11:55 UTC</v>
      </c>
      <c r="C2605" s="155" t="str">
        <v>2026-06-26 04:55 PDT</v>
      </c>
      <c r="D2605" s="155" t="str">
        <v>2026-06-26</v>
      </c>
      <c r="E2605" s="155" t="str">
        <v>June</v>
      </c>
      <c r="F2605" s="154" t="str">
        <v>Accepted</v>
      </c>
      <c r="G2605" s="155" t="str">
        <v>220</v>
      </c>
      <c r="H2605" s="153" t="n">
        <v>220</v>
      </c>
      <c r="I2605" s="155" t="str">
        <v>SW</v>
      </c>
      <c r="J2605" s="153" t="n">
        <v>40</v>
      </c>
      <c r="K2605" s="155" t="str">
        <v>NE</v>
      </c>
      <c r="L2605" s="153" t="n">
        <v>11</v>
      </c>
      <c r="M2605" s="153" t="n">
        <f>IF(F2605="Accepted",L2605*1.150779448,"")</f>
        <v>12.658573928</v>
      </c>
      <c r="N2605" s="163"/>
      <c r="O2605" s="163"/>
      <c r="P2605" s="163" t="str">
        <f>IF(F2605&lt;&gt;"Accepted","",IF(AND(N2605="",O2605=""),"",MAX(N2605,O2605)*1.150779448))</f>
      </c>
      <c r="Q2605" s="175" t="str">
        <v>KEDW 261155Z AUTO 22011KT 10SM M 18/05 A2982 RMK AO2 SLP073 T01830045 10229 20183 56004 $</v>
      </c>
    </row>
    <row r="2606" hidden="0">
      <c r="A2606" s="150" t="str">
        <v>2026-06-26 12:00 UTC</v>
      </c>
      <c r="B2606" s="155" t="str">
        <v>2026-06-26 12:55 UTC</v>
      </c>
      <c r="C2606" s="155" t="str">
        <v>2026-06-26 05:55 PDT</v>
      </c>
      <c r="D2606" s="155" t="str">
        <v>2026-06-26</v>
      </c>
      <c r="E2606" s="155" t="str">
        <v>June</v>
      </c>
      <c r="F2606" s="154" t="str">
        <v>Accepted</v>
      </c>
      <c r="G2606" s="155" t="str">
        <v>210</v>
      </c>
      <c r="H2606" s="153" t="n">
        <v>210</v>
      </c>
      <c r="I2606" s="155" t="str">
        <v>SW</v>
      </c>
      <c r="J2606" s="153" t="n">
        <v>30</v>
      </c>
      <c r="K2606" s="155" t="str">
        <v>NE</v>
      </c>
      <c r="L2606" s="153" t="n">
        <v>15</v>
      </c>
      <c r="M2606" s="153" t="n">
        <f>IF(F2606="Accepted",L2606*1.150779448,"")</f>
        <v>17.261691719999998</v>
      </c>
      <c r="N2606" s="163"/>
      <c r="O2606" s="163"/>
      <c r="P2606" s="163" t="str">
        <f>IF(F2606&lt;&gt;"Accepted","",IF(AND(N2606="",O2606=""),"",MAX(N2606,O2606)*1.150779448))</f>
      </c>
      <c r="Q2606" s="175" t="str">
        <v>KEDW 261255Z AUTO 21015KT 10SM M 19/04 A2983 RMK AO2 SLP077 T01890039 $</v>
      </c>
    </row>
    <row r="2607" hidden="0">
      <c r="A2607" s="150" t="str">
        <v>2026-06-26 13:00 UTC</v>
      </c>
      <c r="B2607" s="155" t="str">
        <v>2026-06-26 13:55 UTC</v>
      </c>
      <c r="C2607" s="155" t="str">
        <v>2026-06-26 06:55 PDT</v>
      </c>
      <c r="D2607" s="155" t="str">
        <v>2026-06-26</v>
      </c>
      <c r="E2607" s="155" t="str">
        <v>June</v>
      </c>
      <c r="F2607" s="154" t="str">
        <v>Accepted</v>
      </c>
      <c r="G2607" s="155" t="str">
        <v>220</v>
      </c>
      <c r="H2607" s="153" t="n">
        <v>220</v>
      </c>
      <c r="I2607" s="155" t="str">
        <v>SW</v>
      </c>
      <c r="J2607" s="153" t="n">
        <v>40</v>
      </c>
      <c r="K2607" s="155" t="str">
        <v>NE</v>
      </c>
      <c r="L2607" s="153" t="n">
        <v>13</v>
      </c>
      <c r="M2607" s="153" t="n">
        <f>IF(F2607="Accepted",L2607*1.150779448,"")</f>
        <v>14.960132824</v>
      </c>
      <c r="N2607" s="163"/>
      <c r="O2607" s="163"/>
      <c r="P2607" s="163" t="str">
        <f>IF(F2607&lt;&gt;"Accepted","",IF(AND(N2607="",O2607=""),"",MAX(N2607,O2607)*1.150779448))</f>
      </c>
      <c r="Q2607" s="175" t="str">
        <v>KEDW 261355Z 22013KT 60SM CLR 21/04 A2984 RMK AO2A SLP080 T02130044 $</v>
      </c>
    </row>
    <row r="2608" hidden="0">
      <c r="A2608" s="150" t="str">
        <v>2026-06-26 14:00 UTC</v>
      </c>
      <c r="B2608" s="155" t="str">
        <v>2026-06-26 14:55 UTC</v>
      </c>
      <c r="C2608" s="155" t="str">
        <v>2026-06-26 07:55 PDT</v>
      </c>
      <c r="D2608" s="155" t="str">
        <v>2026-06-26</v>
      </c>
      <c r="E2608" s="155" t="str">
        <v>June</v>
      </c>
      <c r="F2608" s="154" t="str">
        <v>Accepted</v>
      </c>
      <c r="G2608" s="155" t="str">
        <v>230</v>
      </c>
      <c r="H2608" s="153" t="n">
        <v>230</v>
      </c>
      <c r="I2608" s="155" t="str">
        <v>SW</v>
      </c>
      <c r="J2608" s="153" t="n">
        <v>50</v>
      </c>
      <c r="K2608" s="155" t="str">
        <v>NE</v>
      </c>
      <c r="L2608" s="153" t="n">
        <v>17</v>
      </c>
      <c r="M2608" s="153" t="n">
        <f>IF(F2608="Accepted",L2608*1.150779448,"")</f>
        <v>19.563250616</v>
      </c>
      <c r="N2608" s="153" t="n">
        <v>21</v>
      </c>
      <c r="O2608" s="163"/>
      <c r="P2608" s="153" t="n">
        <f>IF(F2608&lt;&gt;"Accepted","",IF(AND(N2608="",O2608=""),"",MAX(N2608,O2608)*1.150779448))</f>
        <v>24.166368408</v>
      </c>
      <c r="Q2608" s="175" t="str">
        <v>KEDW 261455Z 23017G21KT 60SM CLR 24/05 A2985 RMK AO2A SLP084 T02370046 52010</v>
      </c>
    </row>
    <row r="2609" hidden="0">
      <c r="A2609" s="150" t="str">
        <v>2026-06-26 15:00 UTC</v>
      </c>
      <c r="B2609" s="155" t="str">
        <v>2026-06-26 15:55 UTC</v>
      </c>
      <c r="C2609" s="155" t="str">
        <v>2026-06-26 08:55 PDT</v>
      </c>
      <c r="D2609" s="155" t="str">
        <v>2026-06-26</v>
      </c>
      <c r="E2609" s="155" t="str">
        <v>June</v>
      </c>
      <c r="F2609" s="154" t="str">
        <v>Accepted</v>
      </c>
      <c r="G2609" s="155" t="str">
        <v>230</v>
      </c>
      <c r="H2609" s="153" t="n">
        <v>230</v>
      </c>
      <c r="I2609" s="155" t="str">
        <v>SW</v>
      </c>
      <c r="J2609" s="153" t="n">
        <v>50</v>
      </c>
      <c r="K2609" s="155" t="str">
        <v>NE</v>
      </c>
      <c r="L2609" s="153" t="n">
        <v>15</v>
      </c>
      <c r="M2609" s="153" t="n">
        <f>IF(F2609="Accepted",L2609*1.150779448,"")</f>
        <v>17.261691719999998</v>
      </c>
      <c r="N2609" s="163"/>
      <c r="O2609" s="163"/>
      <c r="P2609" s="163" t="str">
        <f>IF(F2609&lt;&gt;"Accepted","",IF(AND(N2609="",O2609=""),"",MAX(N2609,O2609)*1.150779448))</f>
      </c>
      <c r="Q2609" s="175" t="str">
        <v>KEDW 261555Z COR 23015KT 60SM CLR 26/05 A2985 RMK AO2A SLP084 T02640048 COR 1555</v>
      </c>
    </row>
    <row r="2610" hidden="0">
      <c r="A2610" s="150" t="str">
        <v>2026-06-26 16:00 UTC</v>
      </c>
      <c r="B2610" s="155" t="str">
        <v>2026-06-26 16:55 UTC</v>
      </c>
      <c r="C2610" s="155" t="str">
        <v>2026-06-26 09:55 PDT</v>
      </c>
      <c r="D2610" s="155" t="str">
        <v>2026-06-26</v>
      </c>
      <c r="E2610" s="155" t="str">
        <v>June</v>
      </c>
      <c r="F2610" s="154" t="str">
        <v>Accepted</v>
      </c>
      <c r="G2610" s="155" t="str">
        <v>230</v>
      </c>
      <c r="H2610" s="153" t="n">
        <v>230</v>
      </c>
      <c r="I2610" s="155" t="str">
        <v>SW</v>
      </c>
      <c r="J2610" s="153" t="n">
        <v>50</v>
      </c>
      <c r="K2610" s="155" t="str">
        <v>NE</v>
      </c>
      <c r="L2610" s="153" t="n">
        <v>15</v>
      </c>
      <c r="M2610" s="153" t="n">
        <f>IF(F2610="Accepted",L2610*1.150779448,"")</f>
        <v>17.261691719999998</v>
      </c>
      <c r="N2610" s="163"/>
      <c r="O2610" s="163"/>
      <c r="P2610" s="163" t="str">
        <f>IF(F2610&lt;&gt;"Accepted","",IF(AND(N2610="",O2610=""),"",MAX(N2610,O2610)*1.150779448))</f>
      </c>
      <c r="Q2610" s="175" t="str">
        <v>KEDW 261655Z 23015KT 60SM CLR 30/04 A2985 RMK AO2A SLP083 T02950042</v>
      </c>
    </row>
    <row r="2611" hidden="0">
      <c r="A2611" s="150" t="str">
        <v>2026-06-26 18:00 UTC</v>
      </c>
      <c r="B2611" s="155" t="str">
        <v>2026-06-26 18:55 UTC</v>
      </c>
      <c r="C2611" s="155" t="str">
        <v>2026-06-26 11:55 PDT</v>
      </c>
      <c r="D2611" s="155" t="str">
        <v>2026-06-26</v>
      </c>
      <c r="E2611" s="155" t="str">
        <v>June</v>
      </c>
      <c r="F2611" s="154" t="str">
        <v>Accepted</v>
      </c>
      <c r="G2611" s="155" t="str">
        <v>240</v>
      </c>
      <c r="H2611" s="153" t="n">
        <v>240</v>
      </c>
      <c r="I2611" s="155" t="str">
        <v>SW</v>
      </c>
      <c r="J2611" s="153" t="n">
        <v>60</v>
      </c>
      <c r="K2611" s="155" t="str">
        <v>NE</v>
      </c>
      <c r="L2611" s="153" t="n">
        <v>16</v>
      </c>
      <c r="M2611" s="153" t="n">
        <f>IF(F2611="Accepted",L2611*1.150779448,"")</f>
        <v>18.412471168</v>
      </c>
      <c r="N2611" s="153" t="n">
        <v>23</v>
      </c>
      <c r="O2611" s="153" t="n">
        <v>27</v>
      </c>
      <c r="P2611" s="153" t="n">
        <f>IF(F2611&lt;&gt;"Accepted","",IF(AND(N2611="",O2611=""),"",MAX(N2611,O2611)*1.150779448))</f>
        <v>31.071045096</v>
      </c>
      <c r="Q2611" s="175" t="str">
        <v>KEDW 261855Z 24016G23KT 60SM CLR 32/03 A2984 RMK AO2A PK WND 21027/48 SLP079 T03170028</v>
      </c>
    </row>
    <row r="2612" hidden="0">
      <c r="A2612" s="150" t="str">
        <v>2026-06-26 19:00 UTC</v>
      </c>
      <c r="B2612" s="155" t="str">
        <v>2026-06-26 19:55 UTC</v>
      </c>
      <c r="C2612" s="155" t="str">
        <v>2026-06-26 12:55 PDT</v>
      </c>
      <c r="D2612" s="155" t="str">
        <v>2026-06-26</v>
      </c>
      <c r="E2612" s="155" t="str">
        <v>June</v>
      </c>
      <c r="F2612" s="154" t="str">
        <v>Accepted</v>
      </c>
      <c r="G2612" s="155" t="str">
        <v>230</v>
      </c>
      <c r="H2612" s="153" t="n">
        <v>230</v>
      </c>
      <c r="I2612" s="155" t="str">
        <v>SW</v>
      </c>
      <c r="J2612" s="153" t="n">
        <v>50</v>
      </c>
      <c r="K2612" s="155" t="str">
        <v>NE</v>
      </c>
      <c r="L2612" s="153" t="n">
        <v>23</v>
      </c>
      <c r="M2612" s="153" t="n">
        <f>IF(F2612="Accepted",L2612*1.150779448,"")</f>
        <v>26.467927304</v>
      </c>
      <c r="N2612" s="153" t="n">
        <v>29</v>
      </c>
      <c r="O2612" s="153" t="n">
        <v>31</v>
      </c>
      <c r="P2612" s="153" t="n">
        <f>IF(F2612&lt;&gt;"Accepted","",IF(AND(N2612="",O2612=""),"",MAX(N2612,O2612)*1.150779448))</f>
        <v>35.674162888</v>
      </c>
      <c r="Q2612" s="175" t="str">
        <v>KEDW 261955Z 23023G29KT 60SM FEW250 33/03 A2984 RMK AO2A PK WND 23031/51 SLP079 T03320031</v>
      </c>
    </row>
    <row r="2613" hidden="0">
      <c r="A2613" s="150" t="str">
        <v>2026-06-26 20:00 UTC</v>
      </c>
      <c r="B2613" s="155" t="str">
        <v>2026-06-26 20:55 UTC</v>
      </c>
      <c r="C2613" s="155" t="str">
        <v>2026-06-26 13:55 PDT</v>
      </c>
      <c r="D2613" s="155" t="str">
        <v>2026-06-26</v>
      </c>
      <c r="E2613" s="155" t="str">
        <v>June</v>
      </c>
      <c r="F2613" s="154" t="str">
        <v>Accepted</v>
      </c>
      <c r="G2613" s="155" t="str">
        <v>240</v>
      </c>
      <c r="H2613" s="153" t="n">
        <v>240</v>
      </c>
      <c r="I2613" s="155" t="str">
        <v>SW</v>
      </c>
      <c r="J2613" s="153" t="n">
        <v>60</v>
      </c>
      <c r="K2613" s="155" t="str">
        <v>NE</v>
      </c>
      <c r="L2613" s="153" t="n">
        <v>24</v>
      </c>
      <c r="M2613" s="153" t="n">
        <f>IF(F2613="Accepted",L2613*1.150779448,"")</f>
        <v>27.618706752</v>
      </c>
      <c r="N2613" s="153" t="n">
        <v>32</v>
      </c>
      <c r="O2613" s="153" t="n">
        <v>34</v>
      </c>
      <c r="P2613" s="153" t="n">
        <f>IF(F2613&lt;&gt;"Accepted","",IF(AND(N2613="",O2613=""),"",MAX(N2613,O2613)*1.150779448))</f>
        <v>39.126501232</v>
      </c>
      <c r="Q2613" s="175" t="str">
        <v>KEDW 262055Z 24024G32KT 60SM FEW250 32/05 A2984 RMK AO2A PK WND 23034/14 SLP080 T03220049 55004</v>
      </c>
    </row>
    <row r="2614" hidden="0">
      <c r="A2614" s="150" t="str">
        <v>2026-06-26 21:00 UTC</v>
      </c>
      <c r="B2614" s="155" t="str">
        <v>2026-06-26 21:55 UTC</v>
      </c>
      <c r="C2614" s="155" t="str">
        <v>2026-06-26 14:55 PDT</v>
      </c>
      <c r="D2614" s="155" t="str">
        <v>2026-06-26</v>
      </c>
      <c r="E2614" s="155" t="str">
        <v>June</v>
      </c>
      <c r="F2614" s="154" t="str">
        <v>Accepted</v>
      </c>
      <c r="G2614" s="155" t="str">
        <v>220</v>
      </c>
      <c r="H2614" s="153" t="n">
        <v>220</v>
      </c>
      <c r="I2614" s="155" t="str">
        <v>SW</v>
      </c>
      <c r="J2614" s="153" t="n">
        <v>40</v>
      </c>
      <c r="K2614" s="155" t="str">
        <v>NE</v>
      </c>
      <c r="L2614" s="153" t="n">
        <v>23</v>
      </c>
      <c r="M2614" s="153" t="n">
        <f>IF(F2614="Accepted",L2614*1.150779448,"")</f>
        <v>26.467927304</v>
      </c>
      <c r="N2614" s="153" t="n">
        <v>33</v>
      </c>
      <c r="O2614" s="153" t="n">
        <v>35</v>
      </c>
      <c r="P2614" s="153" t="n">
        <f>IF(F2614&lt;&gt;"Accepted","",IF(AND(N2614="",O2614=""),"",MAX(N2614,O2614)*1.150779448))</f>
        <v>40.27728068</v>
      </c>
      <c r="Q2614" s="175" t="str">
        <v>KEDW 262155Z 22023G33KT 50SM FEW250 32/04 A2983 RMK AO2A PK WND 23035/2059 SLP077 T03170044</v>
      </c>
    </row>
    <row r="2615" hidden="0">
      <c r="A2615" s="150" t="str">
        <v>2026-06-26 22:00 UTC</v>
      </c>
      <c r="B2615" s="155" t="str">
        <v>2026-06-26 22:55 UTC</v>
      </c>
      <c r="C2615" s="155" t="str">
        <v>2026-06-26 15:55 PDT</v>
      </c>
      <c r="D2615" s="155" t="str">
        <v>2026-06-26</v>
      </c>
      <c r="E2615" s="155" t="str">
        <v>June</v>
      </c>
      <c r="F2615" s="154" t="str">
        <v>Accepted</v>
      </c>
      <c r="G2615" s="155" t="str">
        <v>220</v>
      </c>
      <c r="H2615" s="153" t="n">
        <v>220</v>
      </c>
      <c r="I2615" s="155" t="str">
        <v>SW</v>
      </c>
      <c r="J2615" s="153" t="n">
        <v>40</v>
      </c>
      <c r="K2615" s="155" t="str">
        <v>NE</v>
      </c>
      <c r="L2615" s="153" t="n">
        <v>21</v>
      </c>
      <c r="M2615" s="153" t="n">
        <f>IF(F2615="Accepted",L2615*1.150779448,"")</f>
        <v>24.166368408</v>
      </c>
      <c r="N2615" s="153" t="n">
        <v>30</v>
      </c>
      <c r="O2615" s="153" t="n">
        <v>32</v>
      </c>
      <c r="P2615" s="153" t="n">
        <f>IF(F2615&lt;&gt;"Accepted","",IF(AND(N2615="",O2615=""),"",MAX(N2615,O2615)*1.150779448))</f>
        <v>36.824942336</v>
      </c>
      <c r="Q2615" s="175" t="str">
        <v>KEDW 262255Z 22021G30KT 50SM FEW250 31/05 A2983 RMK AO2A PK WND 23032/10 SLP078 T03130049</v>
      </c>
    </row>
    <row r="2616" hidden="0">
      <c r="A2616" s="150" t="str">
        <v>2026-06-26 23:00 UTC</v>
      </c>
      <c r="B2616" s="155" t="str">
        <v>2026-06-26 23:55 UTC</v>
      </c>
      <c r="C2616" s="155" t="str">
        <v>2026-06-26 16:55 PDT</v>
      </c>
      <c r="D2616" s="155" t="str">
        <v>2026-06-26</v>
      </c>
      <c r="E2616" s="155" t="str">
        <v>June</v>
      </c>
      <c r="F2616" s="154" t="str">
        <v>Accepted</v>
      </c>
      <c r="G2616" s="155" t="str">
        <v>220</v>
      </c>
      <c r="H2616" s="153" t="n">
        <v>220</v>
      </c>
      <c r="I2616" s="155" t="str">
        <v>SW</v>
      </c>
      <c r="J2616" s="153" t="n">
        <v>40</v>
      </c>
      <c r="K2616" s="155" t="str">
        <v>NE</v>
      </c>
      <c r="L2616" s="153" t="n">
        <v>21</v>
      </c>
      <c r="M2616" s="153" t="n">
        <f>IF(F2616="Accepted",L2616*1.150779448,"")</f>
        <v>24.166368408</v>
      </c>
      <c r="N2616" s="153" t="n">
        <v>32</v>
      </c>
      <c r="O2616" s="153" t="n">
        <v>32</v>
      </c>
      <c r="P2616" s="153" t="n">
        <f>IF(F2616&lt;&gt;"Accepted","",IF(AND(N2616="",O2616=""),"",MAX(N2616,O2616)*1.150779448))</f>
        <v>36.824942336</v>
      </c>
      <c r="Q2616" s="175" t="str">
        <v>KEDW 262355Z 22021G32KT 50SM FEW250 30/06 A2983 RMK AO2A PK WND 22032/08 SLP079 T03040063 10332 20304 55002</v>
      </c>
    </row>
    <row r="2617" hidden="0">
      <c r="A2617" s="150" t="str">
        <v>2026-06-27 00:00 UTC</v>
      </c>
      <c r="B2617" s="155" t="str">
        <v>2026-06-27 00:55 UTC</v>
      </c>
      <c r="C2617" s="155" t="str">
        <v>2026-06-26 17:55 PDT</v>
      </c>
      <c r="D2617" s="155" t="str">
        <v>2026-06-26</v>
      </c>
      <c r="E2617" s="155" t="str">
        <v>June</v>
      </c>
      <c r="F2617" s="154" t="str">
        <v>Accepted</v>
      </c>
      <c r="G2617" s="155" t="str">
        <v>230</v>
      </c>
      <c r="H2617" s="153" t="n">
        <v>230</v>
      </c>
      <c r="I2617" s="155" t="str">
        <v>SW</v>
      </c>
      <c r="J2617" s="153" t="n">
        <v>50</v>
      </c>
      <c r="K2617" s="155" t="str">
        <v>NE</v>
      </c>
      <c r="L2617" s="153" t="n">
        <v>23</v>
      </c>
      <c r="M2617" s="153" t="n">
        <f>IF(F2617="Accepted",L2617*1.150779448,"")</f>
        <v>26.467927304</v>
      </c>
      <c r="N2617" s="153" t="n">
        <v>27</v>
      </c>
      <c r="O2617" s="153" t="n">
        <v>32</v>
      </c>
      <c r="P2617" s="153" t="n">
        <f>IF(F2617&lt;&gt;"Accepted","",IF(AND(N2617="",O2617=""),"",MAX(N2617,O2617)*1.150779448))</f>
        <v>36.824942336</v>
      </c>
      <c r="Q2617" s="175" t="str">
        <v>KEDW 270055Z 23023G27KT 50SM FEW250 30/07 A2984 RMK AO2A PK WND 22032/35 SLP082 T02950074</v>
      </c>
    </row>
    <row r="2618" hidden="0">
      <c r="A2618" s="150" t="str">
        <v>2026-06-27 01:00 UTC</v>
      </c>
      <c r="B2618" s="155" t="str">
        <v>2026-06-27 01:55 UTC</v>
      </c>
      <c r="C2618" s="155" t="str">
        <v>2026-06-26 18:55 PDT</v>
      </c>
      <c r="D2618" s="155" t="str">
        <v>2026-06-26</v>
      </c>
      <c r="E2618" s="155" t="str">
        <v>June</v>
      </c>
      <c r="F2618" s="154" t="str">
        <v>Accepted</v>
      </c>
      <c r="G2618" s="155" t="str">
        <v>220</v>
      </c>
      <c r="H2618" s="153" t="n">
        <v>220</v>
      </c>
      <c r="I2618" s="155" t="str">
        <v>SW</v>
      </c>
      <c r="J2618" s="153" t="n">
        <v>40</v>
      </c>
      <c r="K2618" s="155" t="str">
        <v>NE</v>
      </c>
      <c r="L2618" s="153" t="n">
        <v>20</v>
      </c>
      <c r="M2618" s="153" t="n">
        <f>IF(F2618="Accepted",L2618*1.150779448,"")</f>
        <v>23.01558896</v>
      </c>
      <c r="N2618" s="153" t="n">
        <v>25</v>
      </c>
      <c r="O2618" s="153" t="n">
        <v>30</v>
      </c>
      <c r="P2618" s="153" t="n">
        <f>IF(F2618&lt;&gt;"Accepted","",IF(AND(N2618="",O2618=""),"",MAX(N2618,O2618)*1.150779448))</f>
        <v>34.523383439999996</v>
      </c>
      <c r="Q2618" s="175" t="str">
        <v>KEDW 270155Z 22020G25KT 50SM FEW250 28/08 A2984 RMK AO2A PK WND 24030/00 SLP082 T02800083</v>
      </c>
    </row>
    <row r="2619" hidden="0">
      <c r="A2619" s="150" t="str">
        <v>2026-06-27 02:00 UTC</v>
      </c>
      <c r="B2619" s="155" t="str">
        <v>2026-06-27 02:55 UTC</v>
      </c>
      <c r="C2619" s="155" t="str">
        <v>2026-06-26 19:55 PDT</v>
      </c>
      <c r="D2619" s="155" t="str">
        <v>2026-06-26</v>
      </c>
      <c r="E2619" s="155" t="str">
        <v>June</v>
      </c>
      <c r="F2619" s="154" t="str">
        <v>Accepted</v>
      </c>
      <c r="G2619" s="155" t="str">
        <v>230</v>
      </c>
      <c r="H2619" s="153" t="n">
        <v>230</v>
      </c>
      <c r="I2619" s="155" t="str">
        <v>SW</v>
      </c>
      <c r="J2619" s="153" t="n">
        <v>50</v>
      </c>
      <c r="K2619" s="155" t="str">
        <v>NE</v>
      </c>
      <c r="L2619" s="153" t="n">
        <v>15</v>
      </c>
      <c r="M2619" s="153" t="n">
        <f>IF(F2619="Accepted",L2619*1.150779448,"")</f>
        <v>17.261691719999998</v>
      </c>
      <c r="N2619" s="153" t="n">
        <v>22</v>
      </c>
      <c r="O2619" s="153" t="n">
        <v>27</v>
      </c>
      <c r="P2619" s="153" t="n">
        <f>IF(F2619&lt;&gt;"Accepted","",IF(AND(N2619="",O2619=""),"",MAX(N2619,O2619)*1.150779448))</f>
        <v>31.071045096</v>
      </c>
      <c r="Q2619" s="175" t="str">
        <v>KEDW 270255Z 23015G22KT 60SM FEW250 26/08 A2985 RMK AO2A PK WND 22027/0157 SLP085 T02550080 53007</v>
      </c>
    </row>
    <row r="2620" hidden="0">
      <c r="A2620" s="150" t="str">
        <v>2026-06-27 03:00 UTC</v>
      </c>
      <c r="B2620" s="155" t="str">
        <v>2026-06-27 03:55 UTC</v>
      </c>
      <c r="C2620" s="155" t="str">
        <v>2026-06-26 20:55 PDT</v>
      </c>
      <c r="D2620" s="155" t="str">
        <v>2026-06-26</v>
      </c>
      <c r="E2620" s="155" t="str">
        <v>June</v>
      </c>
      <c r="F2620" s="154" t="str">
        <v>Accepted</v>
      </c>
      <c r="G2620" s="155" t="str">
        <v>240</v>
      </c>
      <c r="H2620" s="153" t="n">
        <v>240</v>
      </c>
      <c r="I2620" s="155" t="str">
        <v>SW</v>
      </c>
      <c r="J2620" s="153" t="n">
        <v>60</v>
      </c>
      <c r="K2620" s="155" t="str">
        <v>NE</v>
      </c>
      <c r="L2620" s="153" t="n">
        <v>15</v>
      </c>
      <c r="M2620" s="153" t="n">
        <f>IF(F2620="Accepted",L2620*1.150779448,"")</f>
        <v>17.261691719999998</v>
      </c>
      <c r="N2620" s="163"/>
      <c r="O2620" s="163"/>
      <c r="P2620" s="163" t="str">
        <f>IF(F2620&lt;&gt;"Accepted","",IF(AND(N2620="",O2620=""),"",MAX(N2620,O2620)*1.150779448))</f>
      </c>
      <c r="Q2620" s="175" t="str">
        <v>KEDW 270355Z 24015KT 40SM CLR 24/06 A2987 RMK AO2A SLP092 T02370060</v>
      </c>
    </row>
    <row r="2621" hidden="0">
      <c r="A2621" s="150" t="str">
        <v>2026-06-27 04:00 UTC</v>
      </c>
      <c r="B2621" s="155" t="str">
        <v>2026-06-27 04:55 UTC</v>
      </c>
      <c r="C2621" s="155" t="str">
        <v>2026-06-26 21:55 PDT</v>
      </c>
      <c r="D2621" s="155" t="str">
        <v>2026-06-26</v>
      </c>
      <c r="E2621" s="155" t="str">
        <v>June</v>
      </c>
      <c r="F2621" s="154" t="str">
        <v>Accepted</v>
      </c>
      <c r="G2621" s="155" t="str">
        <v>240</v>
      </c>
      <c r="H2621" s="153" t="n">
        <v>240</v>
      </c>
      <c r="I2621" s="155" t="str">
        <v>SW</v>
      </c>
      <c r="J2621" s="153" t="n">
        <v>60</v>
      </c>
      <c r="K2621" s="155" t="str">
        <v>NE</v>
      </c>
      <c r="L2621" s="153" t="n">
        <v>10</v>
      </c>
      <c r="M2621" s="153" t="n">
        <f>IF(F2621="Accepted",L2621*1.150779448,"")</f>
        <v>11.50779448</v>
      </c>
      <c r="N2621" s="163"/>
      <c r="O2621" s="163"/>
      <c r="P2621" s="163" t="str">
        <f>IF(F2621&lt;&gt;"Accepted","",IF(AND(N2621="",O2621=""),"",MAX(N2621,O2621)*1.150779448))</f>
      </c>
      <c r="Q2621" s="175" t="str">
        <v>KEDW 270455Z 24010KT 40SM CLR 22/05 A2989 RMK AO2A SLP098 T02230048</v>
      </c>
    </row>
    <row r="2622" hidden="0">
      <c r="A2622" s="150" t="str">
        <v>2026-06-27 05:00 UTC</v>
      </c>
      <c r="B2622" s="155" t="str">
        <v>2026-06-27 05:55 UTC</v>
      </c>
      <c r="C2622" s="155" t="str">
        <v>2026-06-26 22:55 PDT</v>
      </c>
      <c r="D2622" s="155" t="str">
        <v>2026-06-26</v>
      </c>
      <c r="E2622" s="155" t="str">
        <v>June</v>
      </c>
      <c r="F2622" s="154" t="str">
        <v>Accepted</v>
      </c>
      <c r="G2622" s="155" t="str">
        <v>230</v>
      </c>
      <c r="H2622" s="153" t="n">
        <v>230</v>
      </c>
      <c r="I2622" s="155" t="str">
        <v>SW</v>
      </c>
      <c r="J2622" s="153" t="n">
        <v>50</v>
      </c>
      <c r="K2622" s="155" t="str">
        <v>NE</v>
      </c>
      <c r="L2622" s="153" t="n">
        <v>13</v>
      </c>
      <c r="M2622" s="153" t="n">
        <f>IF(F2622="Accepted",L2622*1.150779448,"")</f>
        <v>14.960132824</v>
      </c>
      <c r="N2622" s="163"/>
      <c r="O2622" s="163"/>
      <c r="P2622" s="163" t="str">
        <f>IF(F2622&lt;&gt;"Accepted","",IF(AND(N2622="",O2622=""),"",MAX(N2622,O2622)*1.150779448))</f>
      </c>
      <c r="Q2622" s="175" t="str">
        <v>KEDW 270555Z AUTO 23013KT 10SM M 21/06 A2989 RMK AO2 SLP098 T02140061 10307 20214 51013 $</v>
      </c>
    </row>
    <row r="2623" hidden="0">
      <c r="A2623" s="150" t="str">
        <v>2026-06-27 06:00 UTC</v>
      </c>
      <c r="B2623" s="155" t="str">
        <v>2026-06-27 06:55 UTC</v>
      </c>
      <c r="C2623" s="155" t="str">
        <v>2026-06-26 23:55 PDT</v>
      </c>
      <c r="D2623" s="155" t="str">
        <v>2026-06-26</v>
      </c>
      <c r="E2623" s="155" t="str">
        <v>June</v>
      </c>
      <c r="F2623" s="154" t="str">
        <v>Accepted</v>
      </c>
      <c r="G2623" s="155" t="str">
        <v>230</v>
      </c>
      <c r="H2623" s="153" t="n">
        <v>230</v>
      </c>
      <c r="I2623" s="155" t="str">
        <v>SW</v>
      </c>
      <c r="J2623" s="153" t="n">
        <v>50</v>
      </c>
      <c r="K2623" s="155" t="str">
        <v>NE</v>
      </c>
      <c r="L2623" s="153" t="n">
        <v>13</v>
      </c>
      <c r="M2623" s="153" t="n">
        <f>IF(F2623="Accepted",L2623*1.150779448,"")</f>
        <v>14.960132824</v>
      </c>
      <c r="N2623" s="163"/>
      <c r="O2623" s="163"/>
      <c r="P2623" s="163" t="str">
        <f>IF(F2623&lt;&gt;"Accepted","",IF(AND(N2623="",O2623=""),"",MAX(N2623,O2623)*1.150779448))</f>
      </c>
      <c r="Q2623" s="175" t="str">
        <v>KEDW 270655Z AUTO 23013KT 10SM CLR 20/07 A2988 RMK AO2 SLP094 T02030070 $</v>
      </c>
    </row>
    <row r="2624" hidden="0">
      <c r="A2624" s="150" t="str">
        <v>2026-06-27 07:00 UTC</v>
      </c>
      <c r="B2624" s="155" t="str">
        <v>2026-06-27 07:55 UTC</v>
      </c>
      <c r="C2624" s="155" t="str">
        <v>2026-06-27 00:55 PDT</v>
      </c>
      <c r="D2624" s="155" t="str">
        <v>2026-06-27</v>
      </c>
      <c r="E2624" s="155" t="str">
        <v>June</v>
      </c>
      <c r="F2624" s="154" t="str">
        <v>Accepted</v>
      </c>
      <c r="G2624" s="155" t="str">
        <v>220</v>
      </c>
      <c r="H2624" s="153" t="n">
        <v>220</v>
      </c>
      <c r="I2624" s="155" t="str">
        <v>SW</v>
      </c>
      <c r="J2624" s="153" t="n">
        <v>40</v>
      </c>
      <c r="K2624" s="155" t="str">
        <v>NE</v>
      </c>
      <c r="L2624" s="153" t="n">
        <v>10</v>
      </c>
      <c r="M2624" s="153" t="n">
        <f>IF(F2624="Accepted",L2624*1.150779448,"")</f>
        <v>11.50779448</v>
      </c>
      <c r="N2624" s="163"/>
      <c r="O2624" s="163"/>
      <c r="P2624" s="163" t="str">
        <f>IF(F2624&lt;&gt;"Accepted","",IF(AND(N2624="",O2624=""),"",MAX(N2624,O2624)*1.150779448))</f>
      </c>
      <c r="Q2624" s="175" t="str">
        <v>KEDW 270755Z AUTO 22010KT 10SM CLR 20/07 A2986 RMK AO2 SLP086 T02020065 403320176 $</v>
      </c>
    </row>
    <row r="2625" hidden="0">
      <c r="A2625" s="150" t="str">
        <v>2026-06-27 08:00 UTC</v>
      </c>
      <c r="B2625" s="155" t="str">
        <v>2026-06-27 08:55 UTC</v>
      </c>
      <c r="C2625" s="155" t="str">
        <v>2026-06-27 01:55 PDT</v>
      </c>
      <c r="D2625" s="155" t="str">
        <v>2026-06-27</v>
      </c>
      <c r="E2625" s="155" t="str">
        <v>June</v>
      </c>
      <c r="F2625" s="154" t="str">
        <v>Accepted</v>
      </c>
      <c r="G2625" s="155" t="str">
        <v>230</v>
      </c>
      <c r="H2625" s="153" t="n">
        <v>230</v>
      </c>
      <c r="I2625" s="155" t="str">
        <v>SW</v>
      </c>
      <c r="J2625" s="153" t="n">
        <v>50</v>
      </c>
      <c r="K2625" s="155" t="str">
        <v>NE</v>
      </c>
      <c r="L2625" s="153" t="n">
        <v>12</v>
      </c>
      <c r="M2625" s="153" t="n">
        <f>IF(F2625="Accepted",L2625*1.150779448,"")</f>
        <v>13.809353376</v>
      </c>
      <c r="N2625" s="163"/>
      <c r="O2625" s="163"/>
      <c r="P2625" s="163" t="str">
        <f>IF(F2625&lt;&gt;"Accepted","",IF(AND(N2625="",O2625=""),"",MAX(N2625,O2625)*1.150779448))</f>
      </c>
      <c r="Q2625" s="175" t="str">
        <v>KEDW 270855Z AUTO 23012KT 10SM CLR 21/09 A2986 RMK AO2 SLP086 T02060086 56010 $</v>
      </c>
    </row>
    <row r="2626" hidden="0">
      <c r="A2626" s="150" t="str">
        <v>2026-06-27 09:00 UTC</v>
      </c>
      <c r="B2626" s="155" t="str">
        <v>2026-06-27 09:55 UTC</v>
      </c>
      <c r="C2626" s="155" t="str">
        <v>2026-06-27 02:55 PDT</v>
      </c>
      <c r="D2626" s="155" t="str">
        <v>2026-06-27</v>
      </c>
      <c r="E2626" s="155" t="str">
        <v>June</v>
      </c>
      <c r="F2626" s="154" t="str">
        <v>Accepted</v>
      </c>
      <c r="G2626" s="155" t="str">
        <v>230</v>
      </c>
      <c r="H2626" s="153" t="n">
        <v>230</v>
      </c>
      <c r="I2626" s="155" t="str">
        <v>SW</v>
      </c>
      <c r="J2626" s="153" t="n">
        <v>50</v>
      </c>
      <c r="K2626" s="155" t="str">
        <v>NE</v>
      </c>
      <c r="L2626" s="153" t="n">
        <v>14</v>
      </c>
      <c r="M2626" s="153" t="n">
        <f>IF(F2626="Accepted",L2626*1.150779448,"")</f>
        <v>16.110912272</v>
      </c>
      <c r="N2626" s="163"/>
      <c r="O2626" s="163"/>
      <c r="P2626" s="163" t="str">
        <f>IF(F2626&lt;&gt;"Accepted","",IF(AND(N2626="",O2626=""),"",MAX(N2626,O2626)*1.150779448))</f>
      </c>
      <c r="Q2626" s="175" t="str">
        <v>KEDW 270955Z AUTO 23014KT 10SM CLR 20/10 A2986 RMK AO2 SLP087 T02000098 $</v>
      </c>
    </row>
    <row r="2627" hidden="0">
      <c r="A2627" s="150" t="str">
        <v>2026-06-27 10:00 UTC</v>
      </c>
      <c r="B2627" s="155" t="str">
        <v>2026-06-27 10:55 UTC</v>
      </c>
      <c r="C2627" s="155" t="str">
        <v>2026-06-27 03:55 PDT</v>
      </c>
      <c r="D2627" s="155" t="str">
        <v>2026-06-27</v>
      </c>
      <c r="E2627" s="155" t="str">
        <v>June</v>
      </c>
      <c r="F2627" s="154" t="str">
        <v>Accepted</v>
      </c>
      <c r="G2627" s="155" t="str">
        <v>240</v>
      </c>
      <c r="H2627" s="153" t="n">
        <v>240</v>
      </c>
      <c r="I2627" s="155" t="str">
        <v>SW</v>
      </c>
      <c r="J2627" s="153" t="n">
        <v>60</v>
      </c>
      <c r="K2627" s="155" t="str">
        <v>NE</v>
      </c>
      <c r="L2627" s="153" t="n">
        <v>11</v>
      </c>
      <c r="M2627" s="153" t="n">
        <f>IF(F2627="Accepted",L2627*1.150779448,"")</f>
        <v>12.658573928</v>
      </c>
      <c r="N2627" s="163"/>
      <c r="O2627" s="163"/>
      <c r="P2627" s="163" t="str">
        <f>IF(F2627&lt;&gt;"Accepted","",IF(AND(N2627="",O2627=""),"",MAX(N2627,O2627)*1.150779448))</f>
      </c>
      <c r="Q2627" s="175" t="str">
        <v>KEDW 271055Z AUTO 24011KT 10SM CLR 20/11 A2986 RMK AO2 SLP087 T01950107 $</v>
      </c>
    </row>
    <row r="2628" hidden="0">
      <c r="A2628" s="150" t="str">
        <v>2026-06-27 11:00 UTC</v>
      </c>
      <c r="B2628" s="155" t="str">
        <v>2026-06-27 11:55 UTC</v>
      </c>
      <c r="C2628" s="155" t="str">
        <v>2026-06-27 04:55 PDT</v>
      </c>
      <c r="D2628" s="155" t="str">
        <v>2026-06-27</v>
      </c>
      <c r="E2628" s="155" t="str">
        <v>June</v>
      </c>
      <c r="F2628" s="154" t="str">
        <v>Accepted</v>
      </c>
      <c r="G2628" s="155" t="str">
        <v>240</v>
      </c>
      <c r="H2628" s="153" t="n">
        <v>240</v>
      </c>
      <c r="I2628" s="155" t="str">
        <v>SW</v>
      </c>
      <c r="J2628" s="153" t="n">
        <v>60</v>
      </c>
      <c r="K2628" s="155" t="str">
        <v>NE</v>
      </c>
      <c r="L2628" s="153" t="n">
        <v>13</v>
      </c>
      <c r="M2628" s="153" t="n">
        <f>IF(F2628="Accepted",L2628*1.150779448,"")</f>
        <v>14.960132824</v>
      </c>
      <c r="N2628" s="163"/>
      <c r="O2628" s="163"/>
      <c r="P2628" s="163" t="str">
        <f>IF(F2628&lt;&gt;"Accepted","",IF(AND(N2628="",O2628=""),"",MAX(N2628,O2628)*1.150779448))</f>
      </c>
      <c r="Q2628" s="175" t="str">
        <v>KEDW 271155Z AUTO 24013KT 10SM CLR 19/12 A2985 RMK AO2 SLP085 T01910119 10213 20187 57004 $</v>
      </c>
    </row>
    <row r="2629" hidden="0">
      <c r="A2629" s="150" t="str">
        <v>2026-06-27 12:00 UTC</v>
      </c>
      <c r="B2629" s="155" t="str">
        <v>2026-06-27 12:55 UTC</v>
      </c>
      <c r="C2629" s="155" t="str">
        <v>2026-06-27 05:55 PDT</v>
      </c>
      <c r="D2629" s="155" t="str">
        <v>2026-06-27</v>
      </c>
      <c r="E2629" s="155" t="str">
        <v>June</v>
      </c>
      <c r="F2629" s="154" t="str">
        <v>Accepted</v>
      </c>
      <c r="G2629" s="155" t="str">
        <v>240</v>
      </c>
      <c r="H2629" s="153" t="n">
        <v>240</v>
      </c>
      <c r="I2629" s="155" t="str">
        <v>SW</v>
      </c>
      <c r="J2629" s="153" t="n">
        <v>60</v>
      </c>
      <c r="K2629" s="155" t="str">
        <v>NE</v>
      </c>
      <c r="L2629" s="153" t="n">
        <v>12</v>
      </c>
      <c r="M2629" s="153" t="n">
        <f>IF(F2629="Accepted",L2629*1.150779448,"")</f>
        <v>13.809353376</v>
      </c>
      <c r="N2629" s="163"/>
      <c r="O2629" s="163"/>
      <c r="P2629" s="163" t="str">
        <f>IF(F2629&lt;&gt;"Accepted","",IF(AND(N2629="",O2629=""),"",MAX(N2629,O2629)*1.150779448))</f>
      </c>
      <c r="Q2629" s="175" t="str">
        <v>KEDW 271255Z AUTO 24012KT 10SM CLR 18/12 A2986 RMK AO2 SLP090 T01810116 $</v>
      </c>
    </row>
    <row r="2630" hidden="0">
      <c r="A2630" s="150" t="str">
        <v>2026-06-27 13:00 UTC</v>
      </c>
      <c r="B2630" s="155" t="str">
        <v>2026-06-27 13:55 UTC</v>
      </c>
      <c r="C2630" s="155" t="str">
        <v>2026-06-27 06:55 PDT</v>
      </c>
      <c r="D2630" s="155" t="str">
        <v>2026-06-27</v>
      </c>
      <c r="E2630" s="155" t="str">
        <v>June</v>
      </c>
      <c r="F2630" s="154" t="str">
        <v>Accepted</v>
      </c>
      <c r="G2630" s="155" t="str">
        <v>240</v>
      </c>
      <c r="H2630" s="153" t="n">
        <v>240</v>
      </c>
      <c r="I2630" s="155" t="str">
        <v>SW</v>
      </c>
      <c r="J2630" s="153" t="n">
        <v>60</v>
      </c>
      <c r="K2630" s="155" t="str">
        <v>NE</v>
      </c>
      <c r="L2630" s="153" t="n">
        <v>15</v>
      </c>
      <c r="M2630" s="153" t="n">
        <f>IF(F2630="Accepted",L2630*1.150779448,"")</f>
        <v>17.261691719999998</v>
      </c>
      <c r="N2630" s="163"/>
      <c r="O2630" s="163"/>
      <c r="P2630" s="163" t="str">
        <f>IF(F2630&lt;&gt;"Accepted","",IF(AND(N2630="",O2630=""),"",MAX(N2630,O2630)*1.150779448))</f>
      </c>
      <c r="Q2630" s="175" t="str">
        <v>KEDW 271355Z AUTO 24015KT 10SM CLR 20/12 A2987 RMK AO2 SLP093 T01970117 $</v>
      </c>
    </row>
    <row r="2631" hidden="0">
      <c r="A2631" s="150" t="str">
        <v>2026-06-27 14:00 UTC</v>
      </c>
      <c r="B2631" s="155" t="str">
        <v>2026-06-27 14:55 UTC</v>
      </c>
      <c r="C2631" s="155" t="str">
        <v>2026-06-27 07:55 PDT</v>
      </c>
      <c r="D2631" s="155" t="str">
        <v>2026-06-27</v>
      </c>
      <c r="E2631" s="155" t="str">
        <v>June</v>
      </c>
      <c r="F2631" s="154" t="str">
        <v>Accepted</v>
      </c>
      <c r="G2631" s="155" t="str">
        <v>240</v>
      </c>
      <c r="H2631" s="153" t="n">
        <v>240</v>
      </c>
      <c r="I2631" s="155" t="str">
        <v>SW</v>
      </c>
      <c r="J2631" s="153" t="n">
        <v>60</v>
      </c>
      <c r="K2631" s="155" t="str">
        <v>NE</v>
      </c>
      <c r="L2631" s="153" t="n">
        <v>12</v>
      </c>
      <c r="M2631" s="153" t="n">
        <f>IF(F2631="Accepted",L2631*1.150779448,"")</f>
        <v>13.809353376</v>
      </c>
      <c r="N2631" s="153" t="n">
        <v>21</v>
      </c>
      <c r="O2631" s="163"/>
      <c r="P2631" s="153" t="n">
        <f>IF(F2631&lt;&gt;"Accepted","",IF(AND(N2631="",O2631=""),"",MAX(N2631,O2631)*1.150779448))</f>
        <v>24.166368408</v>
      </c>
      <c r="Q2631" s="175" t="str">
        <v>KEDW 271455Z AUTO 24012G21KT 10SM CLR 22/11 A2988 RMK AO2 SLP096 T02190113 52008 $</v>
      </c>
    </row>
    <row r="2632" hidden="0">
      <c r="A2632" s="150" t="str">
        <v>2026-06-27 15:00 UTC</v>
      </c>
      <c r="B2632" s="155" t="str">
        <v>2026-06-27 15:55 UTC</v>
      </c>
      <c r="C2632" s="155" t="str">
        <v>2026-06-27 08:55 PDT</v>
      </c>
      <c r="D2632" s="155" t="str">
        <v>2026-06-27</v>
      </c>
      <c r="E2632" s="155" t="str">
        <v>June</v>
      </c>
      <c r="F2632" s="154" t="str">
        <v>Accepted</v>
      </c>
      <c r="G2632" s="155" t="str">
        <v>250</v>
      </c>
      <c r="H2632" s="153" t="n">
        <v>250</v>
      </c>
      <c r="I2632" s="155" t="str">
        <v>W</v>
      </c>
      <c r="J2632" s="153" t="n">
        <v>70</v>
      </c>
      <c r="K2632" s="155" t="str">
        <v>E</v>
      </c>
      <c r="L2632" s="153" t="n">
        <v>14</v>
      </c>
      <c r="M2632" s="153" t="n">
        <f>IF(F2632="Accepted",L2632*1.150779448,"")</f>
        <v>16.110912272</v>
      </c>
      <c r="N2632" s="153" t="n">
        <v>19</v>
      </c>
      <c r="O2632" s="153" t="n">
        <v>26</v>
      </c>
      <c r="P2632" s="153" t="n">
        <f>IF(F2632&lt;&gt;"Accepted","",IF(AND(N2632="",O2632=""),"",MAX(N2632,O2632)*1.150779448))</f>
        <v>29.920265648</v>
      </c>
      <c r="Q2632" s="175" t="str">
        <v>KEDW 271555Z AUTO 25014G19KT 10SM CLR 24/11 A2989 RMK AO2 PK WND 25026/35 SLP100 T02350109 $</v>
      </c>
    </row>
    <row r="2633" hidden="0">
      <c r="A2633" s="150" t="str">
        <v>2026-06-27 16:00 UTC</v>
      </c>
      <c r="B2633" s="155" t="str">
        <v>2026-06-27 16:55 UTC</v>
      </c>
      <c r="C2633" s="155" t="str">
        <v>2026-06-27 09:55 PDT</v>
      </c>
      <c r="D2633" s="155" t="str">
        <v>2026-06-27</v>
      </c>
      <c r="E2633" s="155" t="str">
        <v>June</v>
      </c>
      <c r="F2633" s="154" t="str">
        <v>Accepted</v>
      </c>
      <c r="G2633" s="155" t="str">
        <v>270</v>
      </c>
      <c r="H2633" s="153" t="n">
        <v>270</v>
      </c>
      <c r="I2633" s="155" t="str">
        <v>W</v>
      </c>
      <c r="J2633" s="153" t="n">
        <v>90</v>
      </c>
      <c r="K2633" s="155" t="str">
        <v>E</v>
      </c>
      <c r="L2633" s="153" t="n">
        <v>20</v>
      </c>
      <c r="M2633" s="153" t="n">
        <f>IF(F2633="Accepted",L2633*1.150779448,"")</f>
        <v>23.01558896</v>
      </c>
      <c r="N2633" s="153" t="n">
        <v>30</v>
      </c>
      <c r="O2633" s="153" t="n">
        <v>30</v>
      </c>
      <c r="P2633" s="153" t="n">
        <f>IF(F2633&lt;&gt;"Accepted","",IF(AND(N2633="",O2633=""),"",MAX(N2633,O2633)*1.150779448))</f>
        <v>34.523383439999996</v>
      </c>
      <c r="Q2633" s="175" t="str">
        <v>KEDW 271655Z 27020G30KT 50SM FEW250 25/10 A2989 RMK AO2A PK WND 27030/47 SLP100 T02460097</v>
      </c>
    </row>
    <row r="2634" hidden="0">
      <c r="A2634" s="150" t="str">
        <v>2026-06-27 17:00 UTC</v>
      </c>
      <c r="B2634" s="155" t="str">
        <v>2026-06-27 17:55 UTC</v>
      </c>
      <c r="C2634" s="155" t="str">
        <v>2026-06-27 10:55 PDT</v>
      </c>
      <c r="D2634" s="155" t="str">
        <v>2026-06-27</v>
      </c>
      <c r="E2634" s="155" t="str">
        <v>June</v>
      </c>
      <c r="F2634" s="154" t="str">
        <v>Accepted</v>
      </c>
      <c r="G2634" s="155" t="str">
        <v>280</v>
      </c>
      <c r="H2634" s="153" t="n">
        <v>280</v>
      </c>
      <c r="I2634" s="155" t="str">
        <v>W</v>
      </c>
      <c r="J2634" s="153" t="n">
        <v>100</v>
      </c>
      <c r="K2634" s="155" t="str">
        <v>E</v>
      </c>
      <c r="L2634" s="153" t="n">
        <v>21</v>
      </c>
      <c r="M2634" s="153" t="n">
        <f>IF(F2634="Accepted",L2634*1.150779448,"")</f>
        <v>24.166368408</v>
      </c>
      <c r="N2634" s="153" t="n">
        <v>26</v>
      </c>
      <c r="O2634" s="153" t="n">
        <v>32</v>
      </c>
      <c r="P2634" s="153" t="n">
        <f>IF(F2634&lt;&gt;"Accepted","",IF(AND(N2634="",O2634=""),"",MAX(N2634,O2634)*1.150779448))</f>
        <v>36.824942336</v>
      </c>
      <c r="Q2634" s="175" t="str">
        <v>KEDW 271755Z 28021G26KT 50SM CLR 26/08 A2989 RMK AO2A PK WND 28032/19 SLP100 T02580083 10260 20180 50004</v>
      </c>
    </row>
    <row r="2635" hidden="0">
      <c r="A2635" s="150" t="str">
        <v>2026-06-27 18:00 UTC</v>
      </c>
      <c r="B2635" s="155" t="str">
        <v>2026-06-27 18:55 UTC</v>
      </c>
      <c r="C2635" s="155" t="str">
        <v>2026-06-27 11:55 PDT</v>
      </c>
      <c r="D2635" s="155" t="str">
        <v>2026-06-27</v>
      </c>
      <c r="E2635" s="155" t="str">
        <v>June</v>
      </c>
      <c r="F2635" s="154" t="str">
        <v>Accepted</v>
      </c>
      <c r="G2635" s="155" t="str">
        <v>260</v>
      </c>
      <c r="H2635" s="153" t="n">
        <v>260</v>
      </c>
      <c r="I2635" s="155" t="str">
        <v>W</v>
      </c>
      <c r="J2635" s="153" t="n">
        <v>80</v>
      </c>
      <c r="K2635" s="155" t="str">
        <v>E</v>
      </c>
      <c r="L2635" s="153" t="n">
        <v>12</v>
      </c>
      <c r="M2635" s="153" t="n">
        <f>IF(F2635="Accepted",L2635*1.150779448,"")</f>
        <v>13.809353376</v>
      </c>
      <c r="N2635" s="153" t="n">
        <v>18</v>
      </c>
      <c r="O2635" s="153" t="n">
        <v>26</v>
      </c>
      <c r="P2635" s="153" t="n">
        <f>IF(F2635&lt;&gt;"Accepted","",IF(AND(N2635="",O2635=""),"",MAX(N2635,O2635)*1.150779448))</f>
        <v>29.920265648</v>
      </c>
      <c r="Q2635" s="175" t="str">
        <v>KEDW 271855Z 26012G18KT 50SM CLR 27/09 A2987 RMK AO2A PK WND 29026/13 SLP093 T02720086</v>
      </c>
    </row>
    <row r="2636" hidden="0">
      <c r="A2636" s="150" t="str">
        <v>2026-06-27 19:00 UTC</v>
      </c>
      <c r="B2636" s="155" t="str">
        <v>2026-06-27 19:55 UTC</v>
      </c>
      <c r="C2636" s="155" t="str">
        <v>2026-06-27 12:55 PDT</v>
      </c>
      <c r="D2636" s="155" t="str">
        <v>2026-06-27</v>
      </c>
      <c r="E2636" s="155" t="str">
        <v>June</v>
      </c>
      <c r="F2636" s="154" t="str">
        <v>Accepted</v>
      </c>
      <c r="G2636" s="155" t="str">
        <v>230</v>
      </c>
      <c r="H2636" s="153" t="n">
        <v>230</v>
      </c>
      <c r="I2636" s="155" t="str">
        <v>SW</v>
      </c>
      <c r="J2636" s="153" t="n">
        <v>50</v>
      </c>
      <c r="K2636" s="155" t="str">
        <v>NE</v>
      </c>
      <c r="L2636" s="153" t="n">
        <v>18</v>
      </c>
      <c r="M2636" s="153" t="n">
        <f>IF(F2636="Accepted",L2636*1.150779448,"")</f>
        <v>20.714030064</v>
      </c>
      <c r="N2636" s="153" t="n">
        <v>23</v>
      </c>
      <c r="O2636" s="163"/>
      <c r="P2636" s="153" t="n">
        <f>IF(F2636&lt;&gt;"Accepted","",IF(AND(N2636="",O2636=""),"",MAX(N2636,O2636)*1.150779448))</f>
        <v>26.467927304</v>
      </c>
      <c r="Q2636" s="175" t="str">
        <v>KEDW 271955Z 23018G23KT 50SM CLR 29/08 A2985 RMK AO2A SLP085 T02880079</v>
      </c>
    </row>
    <row r="2637" hidden="0">
      <c r="A2637" s="150" t="str">
        <v>2026-06-27 20:00 UTC</v>
      </c>
      <c r="B2637" s="155" t="str">
        <v>2026-06-27 20:55 UTC</v>
      </c>
      <c r="C2637" s="155" t="str">
        <v>2026-06-27 13:55 PDT</v>
      </c>
      <c r="D2637" s="155" t="str">
        <v>2026-06-27</v>
      </c>
      <c r="E2637" s="155" t="str">
        <v>June</v>
      </c>
      <c r="F2637" s="154" t="str">
        <v>Accepted</v>
      </c>
      <c r="G2637" s="155" t="str">
        <v>280</v>
      </c>
      <c r="H2637" s="153" t="n">
        <v>280</v>
      </c>
      <c r="I2637" s="155" t="str">
        <v>W</v>
      </c>
      <c r="J2637" s="153" t="n">
        <v>100</v>
      </c>
      <c r="K2637" s="155" t="str">
        <v>E</v>
      </c>
      <c r="L2637" s="153" t="n">
        <v>13</v>
      </c>
      <c r="M2637" s="153" t="n">
        <f>IF(F2637="Accepted",L2637*1.150779448,"")</f>
        <v>14.960132824</v>
      </c>
      <c r="N2637" s="153" t="n">
        <v>20</v>
      </c>
      <c r="O2637" s="153" t="n">
        <v>27</v>
      </c>
      <c r="P2637" s="153" t="n">
        <f>IF(F2637&lt;&gt;"Accepted","",IF(AND(N2637="",O2637=""),"",MAX(N2637,O2637)*1.150779448))</f>
        <v>31.071045096</v>
      </c>
      <c r="Q2637" s="175" t="str">
        <v>KEDW 272055Z 28013G20KT 50SM FEW250 30/05 A2984 RMK AO2A PK WND 26027/22 SLP082 T02980051 57016</v>
      </c>
    </row>
    <row r="2638" hidden="0">
      <c r="A2638" s="150" t="str">
        <v>2026-06-27 21:00 UTC</v>
      </c>
      <c r="B2638" s="155" t="str">
        <v>2026-06-27 21:55 UTC</v>
      </c>
      <c r="C2638" s="155" t="str">
        <v>2026-06-27 14:55 PDT</v>
      </c>
      <c r="D2638" s="155" t="str">
        <v>2026-06-27</v>
      </c>
      <c r="E2638" s="155" t="str">
        <v>June</v>
      </c>
      <c r="F2638" s="154" t="str">
        <v>Accepted</v>
      </c>
      <c r="G2638" s="155" t="str">
        <v>250</v>
      </c>
      <c r="H2638" s="153" t="n">
        <v>250</v>
      </c>
      <c r="I2638" s="155" t="str">
        <v>W</v>
      </c>
      <c r="J2638" s="153" t="n">
        <v>70</v>
      </c>
      <c r="K2638" s="155" t="str">
        <v>E</v>
      </c>
      <c r="L2638" s="153" t="n">
        <v>20</v>
      </c>
      <c r="M2638" s="153" t="n">
        <f>IF(F2638="Accepted",L2638*1.150779448,"")</f>
        <v>23.01558896</v>
      </c>
      <c r="N2638" s="153" t="n">
        <v>29</v>
      </c>
      <c r="O2638" s="153" t="n">
        <v>30</v>
      </c>
      <c r="P2638" s="153" t="n">
        <f>IF(F2638&lt;&gt;"Accepted","",IF(AND(N2638="",O2638=""),"",MAX(N2638,O2638)*1.150779448))</f>
        <v>34.523383439999996</v>
      </c>
      <c r="Q2638" s="175" t="str">
        <v>KEDW 272155Z 25020G29KT 40SM FEW250 31/M00 A2983 RMK AO2A PK WND 29030/21 SLP077 T03131004</v>
      </c>
    </row>
    <row r="2639" hidden="0">
      <c r="A2639" s="150" t="str">
        <v>2026-06-27 22:00 UTC</v>
      </c>
      <c r="B2639" s="155" t="str">
        <v>2026-06-27 22:55 UTC</v>
      </c>
      <c r="C2639" s="155" t="str">
        <v>2026-06-27 15:55 PDT</v>
      </c>
      <c r="D2639" s="155" t="str">
        <v>2026-06-27</v>
      </c>
      <c r="E2639" s="155" t="str">
        <v>June</v>
      </c>
      <c r="F2639" s="154" t="str">
        <v>Accepted</v>
      </c>
      <c r="G2639" s="155" t="str">
        <v>230</v>
      </c>
      <c r="H2639" s="153" t="n">
        <v>230</v>
      </c>
      <c r="I2639" s="155" t="str">
        <v>SW</v>
      </c>
      <c r="J2639" s="153" t="n">
        <v>50</v>
      </c>
      <c r="K2639" s="155" t="str">
        <v>NE</v>
      </c>
      <c r="L2639" s="153" t="n">
        <v>25</v>
      </c>
      <c r="M2639" s="153" t="n">
        <f>IF(F2639="Accepted",L2639*1.150779448,"")</f>
        <v>28.7694862</v>
      </c>
      <c r="N2639" s="153" t="n">
        <v>32</v>
      </c>
      <c r="O2639" s="153" t="n">
        <v>34</v>
      </c>
      <c r="P2639" s="153" t="n">
        <f>IF(F2639&lt;&gt;"Accepted","",IF(AND(N2639="",O2639=""),"",MAX(N2639,O2639)*1.150779448))</f>
        <v>39.126501232</v>
      </c>
      <c r="Q2639" s="175" t="str">
        <v>KEDW 272255Z 23025G32KT 50SM CLR 29/07 A2982 RMK AO2A PK WND 22034/44 SLP076 T02930072</v>
      </c>
    </row>
    <row r="2640" hidden="0">
      <c r="A2640" s="150" t="str">
        <v>2026-06-27 23:00 UTC</v>
      </c>
      <c r="B2640" s="155" t="str">
        <v>2026-06-27 23:55 UTC</v>
      </c>
      <c r="C2640" s="155" t="str">
        <v>2026-06-27 16:55 PDT</v>
      </c>
      <c r="D2640" s="155" t="str">
        <v>2026-06-27</v>
      </c>
      <c r="E2640" s="155" t="str">
        <v>June</v>
      </c>
      <c r="F2640" s="154" t="str">
        <v>Accepted</v>
      </c>
      <c r="G2640" s="155" t="str">
        <v>220</v>
      </c>
      <c r="H2640" s="153" t="n">
        <v>220</v>
      </c>
      <c r="I2640" s="155" t="str">
        <v>SW</v>
      </c>
      <c r="J2640" s="153" t="n">
        <v>40</v>
      </c>
      <c r="K2640" s="155" t="str">
        <v>NE</v>
      </c>
      <c r="L2640" s="153" t="n">
        <v>22</v>
      </c>
      <c r="M2640" s="153" t="n">
        <f>IF(F2640="Accepted",L2640*1.150779448,"")</f>
        <v>25.317147856</v>
      </c>
      <c r="N2640" s="153" t="n">
        <v>29</v>
      </c>
      <c r="O2640" s="153" t="n">
        <v>33</v>
      </c>
      <c r="P2640" s="153" t="n">
        <f>IF(F2640&lt;&gt;"Accepted","",IF(AND(N2640="",O2640=""),"",MAX(N2640,O2640)*1.150779448))</f>
        <v>37.975721784</v>
      </c>
      <c r="Q2640" s="175" t="str">
        <v>KEDW 272355Z 22022G29KT 50SM CLR 28/09 A2981 RMK AO2A PK WND 23033/00 SLP072 T02830090 10313 20256 57009</v>
      </c>
    </row>
    <row r="2641" hidden="0">
      <c r="A2641" s="150" t="str">
        <v>2026-06-28 00:00 UTC</v>
      </c>
      <c r="B2641" s="155" t="str">
        <v>2026-06-28 00:55 UTC</v>
      </c>
      <c r="C2641" s="155" t="str">
        <v>2026-06-27 17:55 PDT</v>
      </c>
      <c r="D2641" s="155" t="str">
        <v>2026-06-27</v>
      </c>
      <c r="E2641" s="155" t="str">
        <v>June</v>
      </c>
      <c r="F2641" s="154" t="str">
        <v>Accepted</v>
      </c>
      <c r="G2641" s="155" t="str">
        <v>230</v>
      </c>
      <c r="H2641" s="153" t="n">
        <v>230</v>
      </c>
      <c r="I2641" s="155" t="str">
        <v>SW</v>
      </c>
      <c r="J2641" s="153" t="n">
        <v>50</v>
      </c>
      <c r="K2641" s="155" t="str">
        <v>NE</v>
      </c>
      <c r="L2641" s="153" t="n">
        <v>21</v>
      </c>
      <c r="M2641" s="153" t="n">
        <f>IF(F2641="Accepted",L2641*1.150779448,"")</f>
        <v>24.166368408</v>
      </c>
      <c r="N2641" s="153" t="n">
        <v>27</v>
      </c>
      <c r="O2641" s="153" t="n">
        <v>35</v>
      </c>
      <c r="P2641" s="153" t="n">
        <f>IF(F2641&lt;&gt;"Accepted","",IF(AND(N2641="",O2641=""),"",MAX(N2641,O2641)*1.150779448))</f>
        <v>40.27728068</v>
      </c>
      <c r="Q2641" s="175" t="str">
        <v>KEDW 280055Z 23021G27KT 40SM CLR 27/11 A2979 RMK AO2A PK WND 22035/2358 SLP067 T02740106</v>
      </c>
    </row>
    <row r="2642" hidden="0">
      <c r="A2642" s="150" t="str">
        <v>2026-06-28 01:00 UTC</v>
      </c>
      <c r="B2642" s="155" t="str">
        <v>2026-06-28 01:55 UTC</v>
      </c>
      <c r="C2642" s="155" t="str">
        <v>2026-06-27 18:55 PDT</v>
      </c>
      <c r="D2642" s="155" t="str">
        <v>2026-06-27</v>
      </c>
      <c r="E2642" s="155" t="str">
        <v>June</v>
      </c>
      <c r="F2642" s="154" t="str">
        <v>Accepted</v>
      </c>
      <c r="G2642" s="155" t="str">
        <v>230</v>
      </c>
      <c r="H2642" s="153" t="n">
        <v>230</v>
      </c>
      <c r="I2642" s="155" t="str">
        <v>SW</v>
      </c>
      <c r="J2642" s="153" t="n">
        <v>50</v>
      </c>
      <c r="K2642" s="155" t="str">
        <v>NE</v>
      </c>
      <c r="L2642" s="153" t="n">
        <v>23</v>
      </c>
      <c r="M2642" s="153" t="n">
        <f>IF(F2642="Accepted",L2642*1.150779448,"")</f>
        <v>26.467927304</v>
      </c>
      <c r="N2642" s="153" t="n">
        <v>28</v>
      </c>
      <c r="O2642" s="153" t="n">
        <v>32</v>
      </c>
      <c r="P2642" s="153" t="n">
        <f>IF(F2642&lt;&gt;"Accepted","",IF(AND(N2642="",O2642=""),"",MAX(N2642,O2642)*1.150779448))</f>
        <v>36.824942336</v>
      </c>
      <c r="Q2642" s="175" t="str">
        <v>KEDW 280155Z AUTO 23023G28KT 10SM CLR 26/11 A2980 RMK AO2 PK WND 24032/17 SLP070 T02580112 $</v>
      </c>
    </row>
    <row r="2643" hidden="0">
      <c r="A2643" s="150" t="str">
        <v>2026-06-28 02:00 UTC</v>
      </c>
      <c r="B2643" s="155" t="str">
        <v>2026-06-28 02:55 UTC</v>
      </c>
      <c r="C2643" s="155" t="str">
        <v>2026-06-27 19:55 PDT</v>
      </c>
      <c r="D2643" s="155" t="str">
        <v>2026-06-27</v>
      </c>
      <c r="E2643" s="155" t="str">
        <v>June</v>
      </c>
      <c r="F2643" s="154" t="str">
        <v>Accepted</v>
      </c>
      <c r="G2643" s="155" t="str">
        <v>240</v>
      </c>
      <c r="H2643" s="153" t="n">
        <v>240</v>
      </c>
      <c r="I2643" s="155" t="str">
        <v>SW</v>
      </c>
      <c r="J2643" s="153" t="n">
        <v>60</v>
      </c>
      <c r="K2643" s="155" t="str">
        <v>NE</v>
      </c>
      <c r="L2643" s="153" t="n">
        <v>15</v>
      </c>
      <c r="M2643" s="153" t="n">
        <f>IF(F2643="Accepted",L2643*1.150779448,"")</f>
        <v>17.261691719999998</v>
      </c>
      <c r="N2643" s="163"/>
      <c r="O2643" s="153" t="n">
        <v>28</v>
      </c>
      <c r="P2643" s="153" t="n">
        <f>IF(F2643&lt;&gt;"Accepted","",IF(AND(N2643="",O2643=""),"",MAX(N2643,O2643)*1.150779448))</f>
        <v>32.221824544</v>
      </c>
      <c r="Q2643" s="175" t="str">
        <v>KEDW 280255Z AUTO 24015KT 10SM CLR 23/12 A2981 RMK AO2 PK WND 23028/33 SLP075 T02320116 53001 $</v>
      </c>
    </row>
    <row r="2644" hidden="0">
      <c r="A2644" s="150" t="str">
        <v>2026-06-28 03:00 UTC</v>
      </c>
      <c r="B2644" s="155" t="str">
        <v>2026-06-28 03:55 UTC</v>
      </c>
      <c r="C2644" s="155" t="str">
        <v>2026-06-27 20:55 PDT</v>
      </c>
      <c r="D2644" s="155" t="str">
        <v>2026-06-27</v>
      </c>
      <c r="E2644" s="155" t="str">
        <v>June</v>
      </c>
      <c r="F2644" s="154" t="str">
        <v>Accepted</v>
      </c>
      <c r="G2644" s="155" t="str">
        <v>240</v>
      </c>
      <c r="H2644" s="153" t="n">
        <v>240</v>
      </c>
      <c r="I2644" s="155" t="str">
        <v>SW</v>
      </c>
      <c r="J2644" s="153" t="n">
        <v>60</v>
      </c>
      <c r="K2644" s="155" t="str">
        <v>NE</v>
      </c>
      <c r="L2644" s="153" t="n">
        <v>18</v>
      </c>
      <c r="M2644" s="153" t="n">
        <f>IF(F2644="Accepted",L2644*1.150779448,"")</f>
        <v>20.714030064</v>
      </c>
      <c r="N2644" s="163"/>
      <c r="O2644" s="153" t="n">
        <v>27</v>
      </c>
      <c r="P2644" s="153" t="n">
        <f>IF(F2644&lt;&gt;"Accepted","",IF(AND(N2644="",O2644=""),"",MAX(N2644,O2644)*1.150779448))</f>
        <v>31.071045096</v>
      </c>
      <c r="Q2644" s="175" t="str">
        <v>KEDW 280355Z AUTO 24018KT 10SM CLR 22/12 A2983 RMK AO2 PK WND 25027/16 SLP080 T02160116 $</v>
      </c>
    </row>
    <row r="2645" hidden="0">
      <c r="A2645" s="150" t="str">
        <v>2026-06-28 04:00 UTC</v>
      </c>
      <c r="B2645" s="155" t="str">
        <v>2026-06-28 04:55 UTC</v>
      </c>
      <c r="C2645" s="155" t="str">
        <v>2026-06-27 21:55 PDT</v>
      </c>
      <c r="D2645" s="155" t="str">
        <v>2026-06-27</v>
      </c>
      <c r="E2645" s="155" t="str">
        <v>June</v>
      </c>
      <c r="F2645" s="154" t="str">
        <v>Accepted</v>
      </c>
      <c r="G2645" s="155" t="str">
        <v>230</v>
      </c>
      <c r="H2645" s="153" t="n">
        <v>230</v>
      </c>
      <c r="I2645" s="155" t="str">
        <v>SW</v>
      </c>
      <c r="J2645" s="153" t="n">
        <v>50</v>
      </c>
      <c r="K2645" s="155" t="str">
        <v>NE</v>
      </c>
      <c r="L2645" s="153" t="n">
        <v>17</v>
      </c>
      <c r="M2645" s="153" t="n">
        <f>IF(F2645="Accepted",L2645*1.150779448,"")</f>
        <v>19.563250616</v>
      </c>
      <c r="N2645" s="163"/>
      <c r="O2645" s="163"/>
      <c r="P2645" s="163" t="str">
        <f>IF(F2645&lt;&gt;"Accepted","",IF(AND(N2645="",O2645=""),"",MAX(N2645,O2645)*1.150779448))</f>
      </c>
      <c r="Q2645" s="175" t="str">
        <v>KEDW 280455Z AUTO 23017KT 10SM CLR 20/12 A2984 RMK AO2 SLP085 T01990119 $</v>
      </c>
    </row>
    <row r="2646" hidden="0">
      <c r="A2646" s="150" t="str">
        <v>2026-06-28 05:00 UTC</v>
      </c>
      <c r="B2646" s="155" t="str">
        <v>2026-06-28 05:55 UTC</v>
      </c>
      <c r="C2646" s="155" t="str">
        <v>2026-06-27 22:55 PDT</v>
      </c>
      <c r="D2646" s="155" t="str">
        <v>2026-06-27</v>
      </c>
      <c r="E2646" s="155" t="str">
        <v>June</v>
      </c>
      <c r="F2646" s="154" t="str">
        <v>Accepted</v>
      </c>
      <c r="G2646" s="155" t="str">
        <v>240</v>
      </c>
      <c r="H2646" s="153" t="n">
        <v>240</v>
      </c>
      <c r="I2646" s="155" t="str">
        <v>SW</v>
      </c>
      <c r="J2646" s="153" t="n">
        <v>60</v>
      </c>
      <c r="K2646" s="155" t="str">
        <v>NE</v>
      </c>
      <c r="L2646" s="153" t="n">
        <v>17</v>
      </c>
      <c r="M2646" s="153" t="n">
        <f>IF(F2646="Accepted",L2646*1.150779448,"")</f>
        <v>19.563250616</v>
      </c>
      <c r="N2646" s="163"/>
      <c r="O2646" s="163"/>
      <c r="P2646" s="163" t="str">
        <f>IF(F2646&lt;&gt;"Accepted","",IF(AND(N2646="",O2646=""),"",MAX(N2646,O2646)*1.150779448))</f>
      </c>
      <c r="Q2646" s="175" t="str">
        <v>KEDW 280555Z AUTO 24017KT 10SM CLR 19/11 A2984 RMK AO2 SLP085 T01910114 10282 20191 50008 $</v>
      </c>
    </row>
    <row r="2647" hidden="0">
      <c r="A2647" s="150" t="str">
        <v>2026-06-28 06:00 UTC</v>
      </c>
      <c r="B2647" s="155" t="str">
        <v>2026-06-28 06:55 UTC</v>
      </c>
      <c r="C2647" s="155" t="str">
        <v>2026-06-27 23:55 PDT</v>
      </c>
      <c r="D2647" s="155" t="str">
        <v>2026-06-27</v>
      </c>
      <c r="E2647" s="155" t="str">
        <v>June</v>
      </c>
      <c r="F2647" s="154" t="str">
        <v>Accepted</v>
      </c>
      <c r="G2647" s="155" t="str">
        <v>230</v>
      </c>
      <c r="H2647" s="153" t="n">
        <v>230</v>
      </c>
      <c r="I2647" s="155" t="str">
        <v>SW</v>
      </c>
      <c r="J2647" s="153" t="n">
        <v>50</v>
      </c>
      <c r="K2647" s="155" t="str">
        <v>NE</v>
      </c>
      <c r="L2647" s="153" t="n">
        <v>13</v>
      </c>
      <c r="M2647" s="153" t="n">
        <f>IF(F2647="Accepted",L2647*1.150779448,"")</f>
        <v>14.960132824</v>
      </c>
      <c r="N2647" s="163"/>
      <c r="O2647" s="163"/>
      <c r="P2647" s="163" t="str">
        <f>IF(F2647&lt;&gt;"Accepted","",IF(AND(N2647="",O2647=""),"",MAX(N2647,O2647)*1.150779448))</f>
      </c>
      <c r="Q2647" s="175" t="str">
        <v>KEDW 280655Z AUTO 23013KT 10SM CLR 19/11 A2984 RMK AO2 SLP084 T01900111 $</v>
      </c>
    </row>
    <row r="2648" hidden="0">
      <c r="A2648" s="150" t="str">
        <v>2026-06-28 07:00 UTC</v>
      </c>
      <c r="B2648" s="155" t="str">
        <v>2026-06-28 07:55 UTC</v>
      </c>
      <c r="C2648" s="155" t="str">
        <v>2026-06-28 00:55 PDT</v>
      </c>
      <c r="D2648" s="155" t="str">
        <v>2026-06-28</v>
      </c>
      <c r="E2648" s="155" t="str">
        <v>June</v>
      </c>
      <c r="F2648" s="154" t="str">
        <v>Accepted</v>
      </c>
      <c r="G2648" s="155" t="str">
        <v>230</v>
      </c>
      <c r="H2648" s="153" t="n">
        <v>230</v>
      </c>
      <c r="I2648" s="155" t="str">
        <v>SW</v>
      </c>
      <c r="J2648" s="153" t="n">
        <v>50</v>
      </c>
      <c r="K2648" s="155" t="str">
        <v>NE</v>
      </c>
      <c r="L2648" s="153" t="n">
        <v>13</v>
      </c>
      <c r="M2648" s="153" t="n">
        <f>IF(F2648="Accepted",L2648*1.150779448,"")</f>
        <v>14.960132824</v>
      </c>
      <c r="N2648" s="163"/>
      <c r="O2648" s="163"/>
      <c r="P2648" s="163" t="str">
        <f>IF(F2648&lt;&gt;"Accepted","",IF(AND(N2648="",O2648=""),"",MAX(N2648,O2648)*1.150779448))</f>
      </c>
      <c r="Q2648" s="175" t="str">
        <v>KEDW 280755Z AUTO 23013KT 10SM CLR 19/11 A2983 RMK AO2 SLP079 T01900108 403130180 $</v>
      </c>
    </row>
    <row r="2649" hidden="0">
      <c r="A2649" s="150" t="str">
        <v>2026-06-28 08:00 UTC</v>
      </c>
      <c r="B2649" s="155" t="str">
        <v>2026-06-28 08:55 UTC</v>
      </c>
      <c r="C2649" s="155" t="str">
        <v>2026-06-28 01:55 PDT</v>
      </c>
      <c r="D2649" s="155" t="str">
        <v>2026-06-28</v>
      </c>
      <c r="E2649" s="155" t="str">
        <v>June</v>
      </c>
      <c r="F2649" s="154" t="str">
        <v>Accepted</v>
      </c>
      <c r="G2649" s="155" t="str">
        <v>230</v>
      </c>
      <c r="H2649" s="153" t="n">
        <v>230</v>
      </c>
      <c r="I2649" s="155" t="str">
        <v>SW</v>
      </c>
      <c r="J2649" s="153" t="n">
        <v>50</v>
      </c>
      <c r="K2649" s="155" t="str">
        <v>NE</v>
      </c>
      <c r="L2649" s="153" t="n">
        <v>10</v>
      </c>
      <c r="M2649" s="153" t="n">
        <f>IF(F2649="Accepted",L2649*1.150779448,"")</f>
        <v>11.50779448</v>
      </c>
      <c r="N2649" s="163"/>
      <c r="O2649" s="163"/>
      <c r="P2649" s="163" t="str">
        <f>IF(F2649&lt;&gt;"Accepted","",IF(AND(N2649="",O2649=""),"",MAX(N2649,O2649)*1.150779448))</f>
      </c>
      <c r="Q2649" s="175" t="str">
        <v>KEDW 280855Z AUTO 23010KT 10SM CLR 18/08 A2982 RMK AO2 SLP076 T01780078 58005 $</v>
      </c>
    </row>
    <row r="2650" hidden="0">
      <c r="A2650" s="150" t="str">
        <v>2026-06-28 09:00 UTC</v>
      </c>
      <c r="B2650" s="155" t="str">
        <v>2026-06-28 09:55 UTC</v>
      </c>
      <c r="C2650" s="155" t="str">
        <v>2026-06-28 02:55 PDT</v>
      </c>
      <c r="D2650" s="155" t="str">
        <v>2026-06-28</v>
      </c>
      <c r="E2650" s="155" t="str">
        <v>June</v>
      </c>
      <c r="F2650" s="154" t="str">
        <v>Accepted</v>
      </c>
      <c r="G2650" s="155" t="str">
        <v>230</v>
      </c>
      <c r="H2650" s="153" t="n">
        <v>230</v>
      </c>
      <c r="I2650" s="155" t="str">
        <v>SW</v>
      </c>
      <c r="J2650" s="153" t="n">
        <v>50</v>
      </c>
      <c r="K2650" s="155" t="str">
        <v>NE</v>
      </c>
      <c r="L2650" s="153" t="n">
        <v>14</v>
      </c>
      <c r="M2650" s="153" t="n">
        <f>IF(F2650="Accepted",L2650*1.150779448,"")</f>
        <v>16.110912272</v>
      </c>
      <c r="N2650" s="163"/>
      <c r="O2650" s="163"/>
      <c r="P2650" s="163" t="str">
        <f>IF(F2650&lt;&gt;"Accepted","",IF(AND(N2650="",O2650=""),"",MAX(N2650,O2650)*1.150779448))</f>
      </c>
      <c r="Q2650" s="175" t="str">
        <v>KEDW 280955Z AUTO 23014KT 10SM CLR 17/09 A2982 RMK AO2 SLP076 T01710088 $</v>
      </c>
    </row>
    <row r="2651" hidden="0">
      <c r="A2651" s="150" t="str">
        <v>2026-06-28 10:00 UTC</v>
      </c>
      <c r="B2651" s="155" t="str">
        <v>2026-06-28 10:55 UTC</v>
      </c>
      <c r="C2651" s="155" t="str">
        <v>2026-06-28 03:55 PDT</v>
      </c>
      <c r="D2651" s="155" t="str">
        <v>2026-06-28</v>
      </c>
      <c r="E2651" s="155" t="str">
        <v>June</v>
      </c>
      <c r="F2651" s="154" t="str">
        <v>Accepted</v>
      </c>
      <c r="G2651" s="155" t="str">
        <v>210</v>
      </c>
      <c r="H2651" s="153" t="n">
        <v>210</v>
      </c>
      <c r="I2651" s="155" t="str">
        <v>SW</v>
      </c>
      <c r="J2651" s="153" t="n">
        <v>30</v>
      </c>
      <c r="K2651" s="155" t="str">
        <v>NE</v>
      </c>
      <c r="L2651" s="153" t="n">
        <v>11</v>
      </c>
      <c r="M2651" s="153" t="n">
        <f>IF(F2651="Accepted",L2651*1.150779448,"")</f>
        <v>12.658573928</v>
      </c>
      <c r="N2651" s="163"/>
      <c r="O2651" s="163"/>
      <c r="P2651" s="163" t="str">
        <f>IF(F2651&lt;&gt;"Accepted","",IF(AND(N2651="",O2651=""),"",MAX(N2651,O2651)*1.150779448))</f>
      </c>
      <c r="Q2651" s="175" t="str">
        <v>KEDW 281055Z AUTO 21011KT 10SM CLR 17/09 A2983 RMK AO2 SLP080 T01660088 $</v>
      </c>
    </row>
    <row r="2652" hidden="0">
      <c r="A2652" s="150" t="str">
        <v>2026-06-28 11:00 UTC</v>
      </c>
      <c r="B2652" s="155" t="str">
        <v>2026-06-28 11:55 UTC</v>
      </c>
      <c r="C2652" s="155" t="str">
        <v>2026-06-28 04:55 PDT</v>
      </c>
      <c r="D2652" s="155" t="str">
        <v>2026-06-28</v>
      </c>
      <c r="E2652" s="155" t="str">
        <v>June</v>
      </c>
      <c r="F2652" s="154" t="str">
        <v>Accepted</v>
      </c>
      <c r="G2652" s="155" t="str">
        <v>220</v>
      </c>
      <c r="H2652" s="153" t="n">
        <v>220</v>
      </c>
      <c r="I2652" s="155" t="str">
        <v>SW</v>
      </c>
      <c r="J2652" s="153" t="n">
        <v>40</v>
      </c>
      <c r="K2652" s="155" t="str">
        <v>NE</v>
      </c>
      <c r="L2652" s="153" t="n">
        <v>15</v>
      </c>
      <c r="M2652" s="153" t="n">
        <f>IF(F2652="Accepted",L2652*1.150779448,"")</f>
        <v>17.261691719999998</v>
      </c>
      <c r="N2652" s="163"/>
      <c r="O2652" s="163"/>
      <c r="P2652" s="163" t="str">
        <f>IF(F2652&lt;&gt;"Accepted","",IF(AND(N2652="",O2652=""),"",MAX(N2652,O2652)*1.150779448))</f>
      </c>
      <c r="Q2652" s="175" t="str">
        <v>KEDW 281155Z AUTO 22015KT 10SM CLR 16/08 A2983 RMK AO2 SLP082 T01580078 10192 20158 53003 $</v>
      </c>
    </row>
    <row r="2653" hidden="0">
      <c r="A2653" s="150" t="str">
        <v>2026-06-28 12:00 UTC</v>
      </c>
      <c r="B2653" s="155" t="str">
        <v>2026-06-28 12:55 UTC</v>
      </c>
      <c r="C2653" s="155" t="str">
        <v>2026-06-28 05:55 PDT</v>
      </c>
      <c r="D2653" s="155" t="str">
        <v>2026-06-28</v>
      </c>
      <c r="E2653" s="155" t="str">
        <v>June</v>
      </c>
      <c r="F2653" s="154" t="str">
        <v>Accepted</v>
      </c>
      <c r="G2653" s="155" t="str">
        <v>210</v>
      </c>
      <c r="H2653" s="153" t="n">
        <v>210</v>
      </c>
      <c r="I2653" s="155" t="str">
        <v>SW</v>
      </c>
      <c r="J2653" s="153" t="n">
        <v>30</v>
      </c>
      <c r="K2653" s="155" t="str">
        <v>NE</v>
      </c>
      <c r="L2653" s="153" t="n">
        <v>12</v>
      </c>
      <c r="M2653" s="153" t="n">
        <f>IF(F2653="Accepted",L2653*1.150779448,"")</f>
        <v>13.809353376</v>
      </c>
      <c r="N2653" s="163"/>
      <c r="O2653" s="163"/>
      <c r="P2653" s="163" t="str">
        <f>IF(F2653&lt;&gt;"Accepted","",IF(AND(N2653="",O2653=""),"",MAX(N2653,O2653)*1.150779448))</f>
      </c>
      <c r="Q2653" s="175" t="str">
        <v>KEDW 281255Z AUTO 21012KT 10SM CLR 15/09 A2985 RMK AO2 SLP090 T01520089 $</v>
      </c>
    </row>
    <row r="2654" hidden="0">
      <c r="A2654" s="150" t="str">
        <v>2026-06-28 13:00 UTC</v>
      </c>
      <c r="B2654" s="155" t="str">
        <v>2026-06-28 13:55 UTC</v>
      </c>
      <c r="C2654" s="155" t="str">
        <v>2026-06-28 06:55 PDT</v>
      </c>
      <c r="D2654" s="155" t="str">
        <v>2026-06-28</v>
      </c>
      <c r="E2654" s="155" t="str">
        <v>June</v>
      </c>
      <c r="F2654" s="154" t="str">
        <v>Accepted</v>
      </c>
      <c r="G2654" s="155" t="str">
        <v>220</v>
      </c>
      <c r="H2654" s="153" t="n">
        <v>220</v>
      </c>
      <c r="I2654" s="155" t="str">
        <v>SW</v>
      </c>
      <c r="J2654" s="153" t="n">
        <v>40</v>
      </c>
      <c r="K2654" s="155" t="str">
        <v>NE</v>
      </c>
      <c r="L2654" s="153" t="n">
        <v>19</v>
      </c>
      <c r="M2654" s="153" t="n">
        <f>IF(F2654="Accepted",L2654*1.150779448,"")</f>
        <v>21.864809512</v>
      </c>
      <c r="N2654" s="163"/>
      <c r="O2654" s="163"/>
      <c r="P2654" s="163" t="str">
        <f>IF(F2654&lt;&gt;"Accepted","",IF(AND(N2654="",O2654=""),"",MAX(N2654,O2654)*1.150779448))</f>
      </c>
      <c r="Q2654" s="175" t="str">
        <v>KEDW 281355Z AUTO 22019KT 10SM CLR 17/09 A2985 RMK AO2 SLP090 T01660088 $</v>
      </c>
    </row>
    <row r="2655" hidden="0">
      <c r="A2655" s="150" t="str">
        <v>2026-06-28 14:00 UTC</v>
      </c>
      <c r="B2655" s="155" t="str">
        <v>2026-06-28 14:55 UTC</v>
      </c>
      <c r="C2655" s="155" t="str">
        <v>2026-06-28 07:55 PDT</v>
      </c>
      <c r="D2655" s="155" t="str">
        <v>2026-06-28</v>
      </c>
      <c r="E2655" s="155" t="str">
        <v>June</v>
      </c>
      <c r="F2655" s="154" t="str">
        <v>Accepted</v>
      </c>
      <c r="G2655" s="155" t="str">
        <v>230</v>
      </c>
      <c r="H2655" s="153" t="n">
        <v>230</v>
      </c>
      <c r="I2655" s="155" t="str">
        <v>SW</v>
      </c>
      <c r="J2655" s="153" t="n">
        <v>50</v>
      </c>
      <c r="K2655" s="155" t="str">
        <v>NE</v>
      </c>
      <c r="L2655" s="153" t="n">
        <v>24</v>
      </c>
      <c r="M2655" s="153" t="n">
        <f>IF(F2655="Accepted",L2655*1.150779448,"")</f>
        <v>27.618706752</v>
      </c>
      <c r="N2655" s="153" t="n">
        <v>28</v>
      </c>
      <c r="O2655" s="153" t="n">
        <v>29</v>
      </c>
      <c r="P2655" s="153" t="n">
        <f>IF(F2655&lt;&gt;"Accepted","",IF(AND(N2655="",O2655=""),"",MAX(N2655,O2655)*1.150779448))</f>
        <v>33.372603992</v>
      </c>
      <c r="Q2655" s="175" t="str">
        <v>KEDW 281455Z AUTO 23024G28KT 10SM CLR 19/07 A2983 RMK AO2 PK WND 22029/49 SLP083 T01900071 50000 $</v>
      </c>
    </row>
    <row r="2656" hidden="0">
      <c r="A2656" s="150" t="str">
        <v>2026-06-28 15:00 UTC</v>
      </c>
      <c r="B2656" s="155" t="str">
        <v>2026-06-28 15:55 UTC</v>
      </c>
      <c r="C2656" s="155" t="str">
        <v>2026-06-28 08:55 PDT</v>
      </c>
      <c r="D2656" s="155" t="str">
        <v>2026-06-28</v>
      </c>
      <c r="E2656" s="155" t="str">
        <v>June</v>
      </c>
      <c r="F2656" s="154" t="str">
        <v>Accepted</v>
      </c>
      <c r="G2656" s="155" t="str">
        <v>230</v>
      </c>
      <c r="H2656" s="153" t="n">
        <v>230</v>
      </c>
      <c r="I2656" s="155" t="str">
        <v>SW</v>
      </c>
      <c r="J2656" s="153" t="n">
        <v>50</v>
      </c>
      <c r="K2656" s="155" t="str">
        <v>NE</v>
      </c>
      <c r="L2656" s="153" t="n">
        <v>19</v>
      </c>
      <c r="M2656" s="153" t="n">
        <f>IF(F2656="Accepted",L2656*1.150779448,"")</f>
        <v>21.864809512</v>
      </c>
      <c r="N2656" s="163"/>
      <c r="O2656" s="153" t="n">
        <v>29</v>
      </c>
      <c r="P2656" s="153" t="n">
        <f>IF(F2656&lt;&gt;"Accepted","",IF(AND(N2656="",O2656=""),"",MAX(N2656,O2656)*1.150779448))</f>
        <v>33.372603992</v>
      </c>
      <c r="Q2656" s="175" t="str">
        <v>KEDW 281555Z AUTO 23019KT 10SM CLR 22/06 A2984 RMK AO2 PK WND 24029/04 SLP085 T02170056 $</v>
      </c>
    </row>
    <row r="2657" hidden="0">
      <c r="A2657" s="150" t="str">
        <v>2026-06-28 16:00 UTC</v>
      </c>
      <c r="B2657" s="155" t="str">
        <v>2026-06-28 16:55 UTC</v>
      </c>
      <c r="C2657" s="155" t="str">
        <v>2026-06-28 09:55 PDT</v>
      </c>
      <c r="D2657" s="155" t="str">
        <v>2026-06-28</v>
      </c>
      <c r="E2657" s="155" t="str">
        <v>June</v>
      </c>
      <c r="F2657" s="154" t="str">
        <v>Accepted</v>
      </c>
      <c r="G2657" s="155" t="str">
        <v>230</v>
      </c>
      <c r="H2657" s="153" t="n">
        <v>230</v>
      </c>
      <c r="I2657" s="155" t="str">
        <v>SW</v>
      </c>
      <c r="J2657" s="153" t="n">
        <v>50</v>
      </c>
      <c r="K2657" s="155" t="str">
        <v>NE</v>
      </c>
      <c r="L2657" s="153" t="n">
        <v>18</v>
      </c>
      <c r="M2657" s="153" t="n">
        <f>IF(F2657="Accepted",L2657*1.150779448,"")</f>
        <v>20.714030064</v>
      </c>
      <c r="N2657" s="153" t="n">
        <v>22</v>
      </c>
      <c r="O2657" s="163"/>
      <c r="P2657" s="153" t="n">
        <f>IF(F2657&lt;&gt;"Accepted","",IF(AND(N2657="",O2657=""),"",MAX(N2657,O2657)*1.150779448))</f>
        <v>25.317147856</v>
      </c>
      <c r="Q2657" s="175" t="str">
        <v>KEDW 281655Z 23018G22KT 80SM CLR 24/04 A2984 RMK AO2A SLP085 T02390038</v>
      </c>
    </row>
    <row r="2658" hidden="0">
      <c r="A2658" s="150" t="str">
        <v>2026-06-28 17:00 UTC</v>
      </c>
      <c r="B2658" s="155" t="str">
        <v>2026-06-28 17:55 UTC</v>
      </c>
      <c r="C2658" s="155" t="str">
        <v>2026-06-28 10:55 PDT</v>
      </c>
      <c r="D2658" s="155" t="str">
        <v>2026-06-28</v>
      </c>
      <c r="E2658" s="155" t="str">
        <v>June</v>
      </c>
      <c r="F2658" s="154" t="str">
        <v>Accepted</v>
      </c>
      <c r="G2658" s="155" t="str">
        <v>250</v>
      </c>
      <c r="H2658" s="153" t="n">
        <v>250</v>
      </c>
      <c r="I2658" s="155" t="str">
        <v>W</v>
      </c>
      <c r="J2658" s="153" t="n">
        <v>70</v>
      </c>
      <c r="K2658" s="155" t="str">
        <v>E</v>
      </c>
      <c r="L2658" s="153" t="n">
        <v>13</v>
      </c>
      <c r="M2658" s="153" t="n">
        <f>IF(F2658="Accepted",L2658*1.150779448,"")</f>
        <v>14.960132824</v>
      </c>
      <c r="N2658" s="153" t="n">
        <v>21</v>
      </c>
      <c r="O2658" s="163"/>
      <c r="P2658" s="153" t="n">
        <f>IF(F2658&lt;&gt;"Accepted","",IF(AND(N2658="",O2658=""),"",MAX(N2658,O2658)*1.150779448))</f>
        <v>24.166368408</v>
      </c>
      <c r="Q2658" s="175" t="str">
        <v>KEDW 281755Z 25013G21KT 80SM CLR 27/02 A2982 RMK AO2A SLP077 T02650017 10265 20152 58004</v>
      </c>
    </row>
    <row r="2659" hidden="0">
      <c r="A2659" s="150" t="str">
        <v>2026-06-28 18:00 UTC</v>
      </c>
      <c r="B2659" s="155" t="str">
        <v>2026-06-28 18:55 UTC</v>
      </c>
      <c r="C2659" s="155" t="str">
        <v>2026-06-28 11:55 PDT</v>
      </c>
      <c r="D2659" s="155" t="str">
        <v>2026-06-28</v>
      </c>
      <c r="E2659" s="155" t="str">
        <v>June</v>
      </c>
      <c r="F2659" s="154" t="str">
        <v>Accepted</v>
      </c>
      <c r="G2659" s="155" t="str">
        <v>240</v>
      </c>
      <c r="H2659" s="153" t="n">
        <v>240</v>
      </c>
      <c r="I2659" s="155" t="str">
        <v>SW</v>
      </c>
      <c r="J2659" s="153" t="n">
        <v>60</v>
      </c>
      <c r="K2659" s="155" t="str">
        <v>NE</v>
      </c>
      <c r="L2659" s="153" t="n">
        <v>16</v>
      </c>
      <c r="M2659" s="153" t="n">
        <f>IF(F2659="Accepted",L2659*1.150779448,"")</f>
        <v>18.412471168</v>
      </c>
      <c r="N2659" s="153" t="n">
        <v>22</v>
      </c>
      <c r="O2659" s="153" t="n">
        <v>28</v>
      </c>
      <c r="P2659" s="153" t="n">
        <f>IF(F2659&lt;&gt;"Accepted","",IF(AND(N2659="",O2659=""),"",MAX(N2659,O2659)*1.150779448))</f>
        <v>32.221824544</v>
      </c>
      <c r="Q2659" s="175" t="str">
        <v>KEDW 281855Z 24016G22KT 80SM CLR 28/M02 A2980 RMK AO2A PK WND 25028/40 SLP069 T02791021</v>
      </c>
    </row>
    <row r="2660" hidden="0">
      <c r="A2660" s="150" t="str">
        <v>2026-06-28 19:00 UTC</v>
      </c>
      <c r="B2660" s="155" t="str">
        <v>2026-06-28 19:55 UTC</v>
      </c>
      <c r="C2660" s="155" t="str">
        <v>2026-06-28 12:55 PDT</v>
      </c>
      <c r="D2660" s="155" t="str">
        <v>2026-06-28</v>
      </c>
      <c r="E2660" s="155" t="str">
        <v>June</v>
      </c>
      <c r="F2660" s="154" t="str">
        <v>Accepted</v>
      </c>
      <c r="G2660" s="155" t="str">
        <v>280</v>
      </c>
      <c r="H2660" s="153" t="n">
        <v>280</v>
      </c>
      <c r="I2660" s="155" t="str">
        <v>W</v>
      </c>
      <c r="J2660" s="153" t="n">
        <v>100</v>
      </c>
      <c r="K2660" s="155" t="str">
        <v>E</v>
      </c>
      <c r="L2660" s="153" t="n">
        <v>15</v>
      </c>
      <c r="M2660" s="153" t="n">
        <f>IF(F2660="Accepted",L2660*1.150779448,"")</f>
        <v>17.261691719999998</v>
      </c>
      <c r="N2660" s="153" t="n">
        <v>30</v>
      </c>
      <c r="O2660" s="153" t="n">
        <v>30</v>
      </c>
      <c r="P2660" s="153" t="n">
        <f>IF(F2660&lt;&gt;"Accepted","",IF(AND(N2660="",O2660=""),"",MAX(N2660,O2660)*1.150779448))</f>
        <v>34.523383439999996</v>
      </c>
      <c r="Q2660" s="175" t="str">
        <v>KEDW 281955Z 28015G30KT 70SM CLR 28/02 A2981 RMK AO2A PK WND 27030/51 SLP072 T02810015</v>
      </c>
    </row>
    <row r="2661" hidden="0">
      <c r="A2661" s="150" t="str">
        <v>2026-06-28 20:00 UTC</v>
      </c>
      <c r="B2661" s="155" t="str">
        <v>2026-06-28 20:55 UTC</v>
      </c>
      <c r="C2661" s="155" t="str">
        <v>2026-06-28 13:55 PDT</v>
      </c>
      <c r="D2661" s="155" t="str">
        <v>2026-06-28</v>
      </c>
      <c r="E2661" s="155" t="str">
        <v>June</v>
      </c>
      <c r="F2661" s="154" t="str">
        <v>Accepted</v>
      </c>
      <c r="G2661" s="155" t="str">
        <v>260</v>
      </c>
      <c r="H2661" s="153" t="n">
        <v>260</v>
      </c>
      <c r="I2661" s="155" t="str">
        <v>W</v>
      </c>
      <c r="J2661" s="153" t="n">
        <v>80</v>
      </c>
      <c r="K2661" s="155" t="str">
        <v>E</v>
      </c>
      <c r="L2661" s="153" t="n">
        <v>13</v>
      </c>
      <c r="M2661" s="153" t="n">
        <f>IF(F2661="Accepted",L2661*1.150779448,"")</f>
        <v>14.960132824</v>
      </c>
      <c r="N2661" s="153" t="n">
        <v>20</v>
      </c>
      <c r="O2661" s="153" t="n">
        <v>31</v>
      </c>
      <c r="P2661" s="153" t="n">
        <f>IF(F2661&lt;&gt;"Accepted","",IF(AND(N2661="",O2661=""),"",MAX(N2661,O2661)*1.150779448))</f>
        <v>35.674162888</v>
      </c>
      <c r="Q2661" s="175" t="str">
        <v>KEDW 282055Z 26013G20KT 70SM CLR 29/M01 A2979 RMK AO2A PK WND 26031/27 SLP067 T02891013 55009</v>
      </c>
    </row>
    <row r="2662" hidden="0">
      <c r="A2662" s="150" t="str">
        <v>2026-06-28 21:00 UTC</v>
      </c>
      <c r="B2662" s="155" t="str">
        <v>2026-06-28 21:55 UTC</v>
      </c>
      <c r="C2662" s="155" t="str">
        <v>2026-06-28 14:55 PDT</v>
      </c>
      <c r="D2662" s="155" t="str">
        <v>2026-06-28</v>
      </c>
      <c r="E2662" s="155" t="str">
        <v>June</v>
      </c>
      <c r="F2662" s="154" t="str">
        <v>Accepted</v>
      </c>
      <c r="G2662" s="155" t="str">
        <v>280</v>
      </c>
      <c r="H2662" s="153" t="n">
        <v>280</v>
      </c>
      <c r="I2662" s="155" t="str">
        <v>W</v>
      </c>
      <c r="J2662" s="153" t="n">
        <v>100</v>
      </c>
      <c r="K2662" s="155" t="str">
        <v>E</v>
      </c>
      <c r="L2662" s="153" t="n">
        <v>20</v>
      </c>
      <c r="M2662" s="153" t="n">
        <f>IF(F2662="Accepted",L2662*1.150779448,"")</f>
        <v>23.01558896</v>
      </c>
      <c r="N2662" s="153" t="n">
        <v>27</v>
      </c>
      <c r="O2662" s="153" t="n">
        <v>30</v>
      </c>
      <c r="P2662" s="153" t="n">
        <f>IF(F2662&lt;&gt;"Accepted","",IF(AND(N2662="",O2662=""),"",MAX(N2662,O2662)*1.150779448))</f>
        <v>34.523383439999996</v>
      </c>
      <c r="Q2662" s="175" t="str">
        <v>KEDW 282155Z 28020G27KT 70SM CLR 29/M12 A2978 RMK AO2A PK WND 27030/40 SLP063 T02941120</v>
      </c>
    </row>
    <row r="2663" hidden="0">
      <c r="A2663" s="150" t="str">
        <v>2026-06-28 22:00 UTC</v>
      </c>
      <c r="B2663" s="155" t="str">
        <v>2026-06-28 22:55 UTC</v>
      </c>
      <c r="C2663" s="155" t="str">
        <v>2026-06-28 15:55 PDT</v>
      </c>
      <c r="D2663" s="155" t="str">
        <v>2026-06-28</v>
      </c>
      <c r="E2663" s="155" t="str">
        <v>June</v>
      </c>
      <c r="F2663" s="154" t="str">
        <v>Accepted</v>
      </c>
      <c r="G2663" s="155" t="str">
        <v>290</v>
      </c>
      <c r="H2663" s="153" t="n">
        <v>290</v>
      </c>
      <c r="I2663" s="155" t="str">
        <v>W</v>
      </c>
      <c r="J2663" s="153" t="n">
        <v>110</v>
      </c>
      <c r="K2663" s="155" t="str">
        <v>E</v>
      </c>
      <c r="L2663" s="153" t="n">
        <v>21</v>
      </c>
      <c r="M2663" s="153" t="n">
        <f>IF(F2663="Accepted",L2663*1.150779448,"")</f>
        <v>24.166368408</v>
      </c>
      <c r="N2663" s="153" t="n">
        <v>30</v>
      </c>
      <c r="O2663" s="153" t="n">
        <v>30</v>
      </c>
      <c r="P2663" s="153" t="n">
        <f>IF(F2663&lt;&gt;"Accepted","",IF(AND(N2663="",O2663=""),"",MAX(N2663,O2663)*1.150779448))</f>
        <v>34.523383439999996</v>
      </c>
      <c r="Q2663" s="175" t="str">
        <v>KEDW 282255Z 29021G30KT 70SM CLR 28/M06 A2977 RMK AO2A PK WND 29030/44 SLP061 T02811064</v>
      </c>
    </row>
    <row r="2664" hidden="0">
      <c r="A2664" s="150" t="str">
        <v>2026-06-28 23:00 UTC</v>
      </c>
      <c r="B2664" s="155" t="str">
        <v>2026-06-28 23:55 UTC</v>
      </c>
      <c r="C2664" s="155" t="str">
        <v>2026-06-28 16:55 PDT</v>
      </c>
      <c r="D2664" s="155" t="str">
        <v>2026-06-28</v>
      </c>
      <c r="E2664" s="155" t="str">
        <v>June</v>
      </c>
      <c r="F2664" s="154" t="str">
        <v>Accepted</v>
      </c>
      <c r="G2664" s="155" t="str">
        <v>280</v>
      </c>
      <c r="H2664" s="153" t="n">
        <v>280</v>
      </c>
      <c r="I2664" s="155" t="str">
        <v>W</v>
      </c>
      <c r="J2664" s="153" t="n">
        <v>100</v>
      </c>
      <c r="K2664" s="155" t="str">
        <v>E</v>
      </c>
      <c r="L2664" s="153" t="n">
        <v>23</v>
      </c>
      <c r="M2664" s="153" t="n">
        <f>IF(F2664="Accepted",L2664*1.150779448,"")</f>
        <v>26.467927304</v>
      </c>
      <c r="N2664" s="153" t="n">
        <v>28</v>
      </c>
      <c r="O2664" s="153" t="n">
        <v>32</v>
      </c>
      <c r="P2664" s="153" t="n">
        <f>IF(F2664&lt;&gt;"Accepted","",IF(AND(N2664="",O2664=""),"",MAX(N2664,O2664)*1.150779448))</f>
        <v>36.824942336</v>
      </c>
      <c r="Q2664" s="175" t="str">
        <v>KEDW 282355Z 28023G28KT 70SM CLR 27/M06 A2976 RMK AO2A PK WND 29032/26 SLP059 T02711059 10298 20266 57009</v>
      </c>
    </row>
    <row r="2665" hidden="0">
      <c r="A2665" s="150" t="str">
        <v>2026-06-29 00:00 UTC</v>
      </c>
      <c r="B2665" s="155" t="str">
        <v>2026-06-29 00:55 UTC</v>
      </c>
      <c r="C2665" s="155" t="str">
        <v>2026-06-28 17:55 PDT</v>
      </c>
      <c r="D2665" s="155" t="str">
        <v>2026-06-28</v>
      </c>
      <c r="E2665" s="155" t="str">
        <v>June</v>
      </c>
      <c r="F2665" s="154" t="str">
        <v>Accepted</v>
      </c>
      <c r="G2665" s="155" t="str">
        <v>270</v>
      </c>
      <c r="H2665" s="153" t="n">
        <v>270</v>
      </c>
      <c r="I2665" s="155" t="str">
        <v>W</v>
      </c>
      <c r="J2665" s="153" t="n">
        <v>90</v>
      </c>
      <c r="K2665" s="155" t="str">
        <v>E</v>
      </c>
      <c r="L2665" s="153" t="n">
        <v>22</v>
      </c>
      <c r="M2665" s="153" t="n">
        <f>IF(F2665="Accepted",L2665*1.150779448,"")</f>
        <v>25.317147856</v>
      </c>
      <c r="N2665" s="153" t="n">
        <v>27</v>
      </c>
      <c r="O2665" s="153" t="n">
        <v>31</v>
      </c>
      <c r="P2665" s="153" t="n">
        <f>IF(F2665&lt;&gt;"Accepted","",IF(AND(N2665="",O2665=""),"",MAX(N2665,O2665)*1.150779448))</f>
        <v>35.674162888</v>
      </c>
      <c r="Q2665" s="175" t="str">
        <v>KEDW 290055Z 27022G27KT 80SM CLR 27/M06 A2975 RMK AO2A PK WND 29031/45 SLP055 T02651064</v>
      </c>
    </row>
    <row r="2666" hidden="0">
      <c r="A2666" s="150" t="str">
        <v>2026-06-29 01:00 UTC</v>
      </c>
      <c r="B2666" s="155" t="str">
        <v>2026-06-29 01:55 UTC</v>
      </c>
      <c r="C2666" s="155" t="str">
        <v>2026-06-28 18:55 PDT</v>
      </c>
      <c r="D2666" s="155" t="str">
        <v>2026-06-28</v>
      </c>
      <c r="E2666" s="155" t="str">
        <v>June</v>
      </c>
      <c r="F2666" s="154" t="str">
        <v>Accepted</v>
      </c>
      <c r="G2666" s="155" t="str">
        <v>260</v>
      </c>
      <c r="H2666" s="153" t="n">
        <v>260</v>
      </c>
      <c r="I2666" s="155" t="str">
        <v>W</v>
      </c>
      <c r="J2666" s="153" t="n">
        <v>80</v>
      </c>
      <c r="K2666" s="155" t="str">
        <v>E</v>
      </c>
      <c r="L2666" s="153" t="n">
        <v>21</v>
      </c>
      <c r="M2666" s="153" t="n">
        <f>IF(F2666="Accepted",L2666*1.150779448,"")</f>
        <v>24.166368408</v>
      </c>
      <c r="N2666" s="153" t="n">
        <v>27</v>
      </c>
      <c r="O2666" s="153" t="n">
        <v>34</v>
      </c>
      <c r="P2666" s="153" t="n">
        <f>IF(F2666&lt;&gt;"Accepted","",IF(AND(N2666="",O2666=""),"",MAX(N2666,O2666)*1.150779448))</f>
        <v>39.126501232</v>
      </c>
      <c r="Q2666" s="175" t="str">
        <v>KEDW 290155Z AUTO 26021G27KT 10SM CLR 25/M06 A2976 RMK AO2 PK WND 28034/18 SLP059 T02531062 $</v>
      </c>
    </row>
    <row r="2667" hidden="0">
      <c r="A2667" s="150" t="str">
        <v>2026-06-29 02:00 UTC</v>
      </c>
      <c r="B2667" s="155" t="str">
        <v>2026-06-29 02:55 UTC</v>
      </c>
      <c r="C2667" s="155" t="str">
        <v>2026-06-28 19:55 PDT</v>
      </c>
      <c r="D2667" s="155" t="str">
        <v>2026-06-28</v>
      </c>
      <c r="E2667" s="155" t="str">
        <v>June</v>
      </c>
      <c r="F2667" s="154" t="str">
        <v>Accepted</v>
      </c>
      <c r="G2667" s="155" t="str">
        <v>250</v>
      </c>
      <c r="H2667" s="153" t="n">
        <v>250</v>
      </c>
      <c r="I2667" s="155" t="str">
        <v>W</v>
      </c>
      <c r="J2667" s="153" t="n">
        <v>70</v>
      </c>
      <c r="K2667" s="155" t="str">
        <v>E</v>
      </c>
      <c r="L2667" s="153" t="n">
        <v>12</v>
      </c>
      <c r="M2667" s="153" t="n">
        <f>IF(F2667="Accepted",L2667*1.150779448,"")</f>
        <v>13.809353376</v>
      </c>
      <c r="N2667" s="163"/>
      <c r="O2667" s="153" t="n">
        <v>28</v>
      </c>
      <c r="P2667" s="153" t="n">
        <f>IF(F2667&lt;&gt;"Accepted","",IF(AND(N2667="",O2667=""),"",MAX(N2667,O2667)*1.150779448))</f>
        <v>32.221824544</v>
      </c>
      <c r="Q2667" s="175" t="str">
        <v>KEDW 290255Z AUTO 25012KT 10SM CLR 24/M04 A2977 RMK AO2 PK WND 26028/0156 SLP061 T02371045 53004 $</v>
      </c>
    </row>
    <row r="2668" hidden="0">
      <c r="A2668" s="150" t="str">
        <v>2026-06-29 03:00 UTC</v>
      </c>
      <c r="B2668" s="155" t="str">
        <v>2026-06-29 03:55 UTC</v>
      </c>
      <c r="C2668" s="155" t="str">
        <v>2026-06-28 20:55 PDT</v>
      </c>
      <c r="D2668" s="155" t="str">
        <v>2026-06-28</v>
      </c>
      <c r="E2668" s="155" t="str">
        <v>June</v>
      </c>
      <c r="F2668" s="154" t="str">
        <v>Accepted</v>
      </c>
      <c r="G2668" s="155" t="str">
        <v>230</v>
      </c>
      <c r="H2668" s="153" t="n">
        <v>230</v>
      </c>
      <c r="I2668" s="155" t="str">
        <v>SW</v>
      </c>
      <c r="J2668" s="153" t="n">
        <v>50</v>
      </c>
      <c r="K2668" s="155" t="str">
        <v>NE</v>
      </c>
      <c r="L2668" s="153" t="n">
        <v>16</v>
      </c>
      <c r="M2668" s="153" t="n">
        <f>IF(F2668="Accepted",L2668*1.150779448,"")</f>
        <v>18.412471168</v>
      </c>
      <c r="N2668" s="163"/>
      <c r="O2668" s="153" t="n">
        <v>27</v>
      </c>
      <c r="P2668" s="153" t="n">
        <f>IF(F2668&lt;&gt;"Accepted","",IF(AND(N2668="",O2668=""),"",MAX(N2668,O2668)*1.150779448))</f>
        <v>31.071045096</v>
      </c>
      <c r="Q2668" s="175" t="str">
        <v>KEDW 290355Z AUTO 23016KT 10SM CLR 22/M01 A2977 RMK AO2 PK WND 25027/21 SLP061 T02161010 $</v>
      </c>
    </row>
    <row r="2669" hidden="0">
      <c r="A2669" s="150" t="str">
        <v>2026-06-29 04:00 UTC</v>
      </c>
      <c r="B2669" s="155" t="str">
        <v>2026-06-29 04:55 UTC</v>
      </c>
      <c r="C2669" s="155" t="str">
        <v>2026-06-28 21:55 PDT</v>
      </c>
      <c r="D2669" s="155" t="str">
        <v>2026-06-28</v>
      </c>
      <c r="E2669" s="155" t="str">
        <v>June</v>
      </c>
      <c r="F2669" s="154" t="str">
        <v>Accepted</v>
      </c>
      <c r="G2669" s="155" t="str">
        <v>220</v>
      </c>
      <c r="H2669" s="153" t="n">
        <v>220</v>
      </c>
      <c r="I2669" s="155" t="str">
        <v>SW</v>
      </c>
      <c r="J2669" s="153" t="n">
        <v>40</v>
      </c>
      <c r="K2669" s="155" t="str">
        <v>NE</v>
      </c>
      <c r="L2669" s="153" t="n">
        <v>13</v>
      </c>
      <c r="M2669" s="153" t="n">
        <f>IF(F2669="Accepted",L2669*1.150779448,"")</f>
        <v>14.960132824</v>
      </c>
      <c r="N2669" s="163"/>
      <c r="O2669" s="163"/>
      <c r="P2669" s="163" t="str">
        <f>IF(F2669&lt;&gt;"Accepted","",IF(AND(N2669="",O2669=""),"",MAX(N2669,O2669)*1.150779448))</f>
      </c>
      <c r="Q2669" s="175" t="str">
        <v>KEDW 290455Z AUTO 22013KT 10SM CLR 21/M01 A2978 RMK AO2 SLP063 T02061013 $</v>
      </c>
    </row>
    <row r="2670" hidden="0">
      <c r="A2670" s="150" t="str">
        <v>2026-06-29 05:00 UTC</v>
      </c>
      <c r="B2670" s="155" t="str">
        <v>2026-06-29 05:55 UTC</v>
      </c>
      <c r="C2670" s="155" t="str">
        <v>2026-06-28 22:55 PDT</v>
      </c>
      <c r="D2670" s="155" t="str">
        <v>2026-06-28</v>
      </c>
      <c r="E2670" s="155" t="str">
        <v>June</v>
      </c>
      <c r="F2670" s="154" t="str">
        <v>Accepted</v>
      </c>
      <c r="G2670" s="155" t="str">
        <v>210</v>
      </c>
      <c r="H2670" s="153" t="n">
        <v>210</v>
      </c>
      <c r="I2670" s="155" t="str">
        <v>SW</v>
      </c>
      <c r="J2670" s="153" t="n">
        <v>30</v>
      </c>
      <c r="K2670" s="155" t="str">
        <v>NE</v>
      </c>
      <c r="L2670" s="153" t="n">
        <v>11</v>
      </c>
      <c r="M2670" s="153" t="n">
        <f>IF(F2670="Accepted",L2670*1.150779448,"")</f>
        <v>12.658573928</v>
      </c>
      <c r="N2670" s="163"/>
      <c r="O2670" s="163"/>
      <c r="P2670" s="163" t="str">
        <f>IF(F2670&lt;&gt;"Accepted","",IF(AND(N2670="",O2670=""),"",MAX(N2670,O2670)*1.150779448))</f>
      </c>
      <c r="Q2670" s="175" t="str">
        <v>KEDW 290555Z AUTO 21011KT 10SM CLR 20/M01 A2979 RMK AO2 SLP067 T01961010 10277 20195 53006 $</v>
      </c>
    </row>
    <row r="2671" hidden="0">
      <c r="A2671" s="150" t="str">
        <v>2026-06-29 06:00 UTC</v>
      </c>
      <c r="B2671" s="155" t="str">
        <v>2026-06-29 06:55 UTC</v>
      </c>
      <c r="C2671" s="155" t="str">
        <v>2026-06-28 23:55 PDT</v>
      </c>
      <c r="D2671" s="155" t="str">
        <v>2026-06-28</v>
      </c>
      <c r="E2671" s="155" t="str">
        <v>June</v>
      </c>
      <c r="F2671" s="154" t="str">
        <v>Accepted</v>
      </c>
      <c r="G2671" s="155" t="str">
        <v>210</v>
      </c>
      <c r="H2671" s="153" t="n">
        <v>210</v>
      </c>
      <c r="I2671" s="155" t="str">
        <v>SW</v>
      </c>
      <c r="J2671" s="153" t="n">
        <v>30</v>
      </c>
      <c r="K2671" s="155" t="str">
        <v>NE</v>
      </c>
      <c r="L2671" s="153" t="n">
        <v>11</v>
      </c>
      <c r="M2671" s="153" t="n">
        <f>IF(F2671="Accepted",L2671*1.150779448,"")</f>
        <v>12.658573928</v>
      </c>
      <c r="N2671" s="163"/>
      <c r="O2671" s="163"/>
      <c r="P2671" s="163" t="str">
        <f>IF(F2671&lt;&gt;"Accepted","",IF(AND(N2671="",O2671=""),"",MAX(N2671,O2671)*1.150779448))</f>
      </c>
      <c r="Q2671" s="175" t="str">
        <v>KEDW 290655Z AUTO 21011KT 10SM CLR 19/01 A2979 RMK AO2 SLP066 T01920007 $</v>
      </c>
    </row>
    <row r="2672" hidden="0">
      <c r="A2672" s="150" t="str">
        <v>2026-06-29 07:00 UTC</v>
      </c>
      <c r="B2672" s="155" t="str">
        <v>2026-06-29 07:55 UTC</v>
      </c>
      <c r="C2672" s="155" t="str">
        <v>2026-06-29 00:55 PDT</v>
      </c>
      <c r="D2672" s="155" t="str">
        <v>2026-06-29</v>
      </c>
      <c r="E2672" s="155" t="str">
        <v>June</v>
      </c>
      <c r="F2672" s="154" t="str">
        <v>Accepted</v>
      </c>
      <c r="G2672" s="155" t="str">
        <v>210</v>
      </c>
      <c r="H2672" s="153" t="n">
        <v>210</v>
      </c>
      <c r="I2672" s="155" t="str">
        <v>SW</v>
      </c>
      <c r="J2672" s="153" t="n">
        <v>30</v>
      </c>
      <c r="K2672" s="155" t="str">
        <v>NE</v>
      </c>
      <c r="L2672" s="153" t="n">
        <v>12</v>
      </c>
      <c r="M2672" s="153" t="n">
        <f>IF(F2672="Accepted",L2672*1.150779448,"")</f>
        <v>13.809353376</v>
      </c>
      <c r="N2672" s="163"/>
      <c r="O2672" s="163"/>
      <c r="P2672" s="163" t="str">
        <f>IF(F2672&lt;&gt;"Accepted","",IF(AND(N2672="",O2672=""),"",MAX(N2672,O2672)*1.150779448))</f>
      </c>
      <c r="Q2672" s="175" t="str">
        <v>KEDW 290755Z AUTO 21012KT 10SM CLR 18/00 A2979 RMK AO2 SLP067 T01840000 402980152 $</v>
      </c>
    </row>
    <row r="2673" hidden="0">
      <c r="A2673" s="150" t="str">
        <v>2026-06-29 08:00 UTC</v>
      </c>
      <c r="B2673" s="155" t="str">
        <v>2026-06-29 08:55 UTC</v>
      </c>
      <c r="C2673" s="155" t="str">
        <v>2026-06-29 01:55 PDT</v>
      </c>
      <c r="D2673" s="155" t="str">
        <v>2026-06-29</v>
      </c>
      <c r="E2673" s="155" t="str">
        <v>June</v>
      </c>
      <c r="F2673" s="154" t="str">
        <v>Accepted</v>
      </c>
      <c r="G2673" s="155" t="str">
        <v>210</v>
      </c>
      <c r="H2673" s="153" t="n">
        <v>210</v>
      </c>
      <c r="I2673" s="155" t="str">
        <v>SW</v>
      </c>
      <c r="J2673" s="153" t="n">
        <v>30</v>
      </c>
      <c r="K2673" s="155" t="str">
        <v>NE</v>
      </c>
      <c r="L2673" s="153" t="n">
        <v>10</v>
      </c>
      <c r="M2673" s="153" t="n">
        <f>IF(F2673="Accepted",L2673*1.150779448,"")</f>
        <v>11.50779448</v>
      </c>
      <c r="N2673" s="163"/>
      <c r="O2673" s="163"/>
      <c r="P2673" s="163" t="str">
        <f>IF(F2673&lt;&gt;"Accepted","",IF(AND(N2673="",O2673=""),"",MAX(N2673,O2673)*1.150779448))</f>
      </c>
      <c r="Q2673" s="175" t="str">
        <v>KEDW 290855Z AUTO 21010KT 10SM CLR 17/03 A2980 RMK AO2 SLP070 T01740026 53003 $</v>
      </c>
    </row>
    <row r="2674" hidden="0">
      <c r="A2674" s="150" t="str">
        <v>2026-06-29 09:00 UTC</v>
      </c>
      <c r="B2674" s="155" t="str">
        <v>2026-06-29 09:55 UTC</v>
      </c>
      <c r="C2674" s="155" t="str">
        <v>2026-06-29 02:55 PDT</v>
      </c>
      <c r="D2674" s="155" t="str">
        <v>2026-06-29</v>
      </c>
      <c r="E2674" s="155" t="str">
        <v>June</v>
      </c>
      <c r="F2674" s="154" t="str">
        <v>Accepted</v>
      </c>
      <c r="G2674" s="155" t="str">
        <v>200</v>
      </c>
      <c r="H2674" s="153" t="n">
        <v>200</v>
      </c>
      <c r="I2674" s="155" t="str">
        <v>S</v>
      </c>
      <c r="J2674" s="153" t="n">
        <v>20</v>
      </c>
      <c r="K2674" s="155" t="str">
        <v>N</v>
      </c>
      <c r="L2674" s="153" t="n">
        <v>8</v>
      </c>
      <c r="M2674" s="153" t="n">
        <f>IF(F2674="Accepted",L2674*1.150779448,"")</f>
        <v>9.206235584</v>
      </c>
      <c r="N2674" s="163"/>
      <c r="O2674" s="163"/>
      <c r="P2674" s="163" t="str">
        <f>IF(F2674&lt;&gt;"Accepted","",IF(AND(N2674="",O2674=""),"",MAX(N2674,O2674)*1.150779448))</f>
      </c>
      <c r="Q2674" s="175" t="str">
        <v>KEDW 290955Z AUTO 20008KT 10SM CLR 16/05 A2981 RMK AO2 SLP074 T01620052 $</v>
      </c>
    </row>
    <row r="2675" hidden="0">
      <c r="A2675" s="150" t="str">
        <v>2026-06-29 10:00 UTC</v>
      </c>
      <c r="B2675" s="155" t="str">
        <v>2026-06-29 10:55 UTC</v>
      </c>
      <c r="C2675" s="155" t="str">
        <v>2026-06-29 03:55 PDT</v>
      </c>
      <c r="D2675" s="155" t="str">
        <v>2026-06-29</v>
      </c>
      <c r="E2675" s="155" t="str">
        <v>June</v>
      </c>
      <c r="F2675" s="154" t="str">
        <v>Accepted</v>
      </c>
      <c r="G2675" s="155" t="str">
        <v>210</v>
      </c>
      <c r="H2675" s="153" t="n">
        <v>210</v>
      </c>
      <c r="I2675" s="155" t="str">
        <v>SW</v>
      </c>
      <c r="J2675" s="153" t="n">
        <v>30</v>
      </c>
      <c r="K2675" s="155" t="str">
        <v>NE</v>
      </c>
      <c r="L2675" s="153" t="n">
        <v>6</v>
      </c>
      <c r="M2675" s="153" t="n">
        <f>IF(F2675="Accepted",L2675*1.150779448,"")</f>
        <v>6.904676688</v>
      </c>
      <c r="N2675" s="163"/>
      <c r="O2675" s="163"/>
      <c r="P2675" s="163" t="str">
        <f>IF(F2675&lt;&gt;"Accepted","",IF(AND(N2675="",O2675=""),"",MAX(N2675,O2675)*1.150779448))</f>
      </c>
      <c r="Q2675" s="175" t="str">
        <v>KEDW 291055Z AUTO 21006KT 10SM CLR 16/06 A2982 RMK AO2 SLP078 T01560058 $</v>
      </c>
    </row>
    <row r="2676" hidden="0">
      <c r="A2676" s="150" t="str">
        <v>2026-06-29 11:00 UTC</v>
      </c>
      <c r="B2676" s="155" t="str">
        <v>2026-06-29 11:55 UTC</v>
      </c>
      <c r="C2676" s="155" t="str">
        <v>2026-06-29 04:55 PDT</v>
      </c>
      <c r="D2676" s="155" t="str">
        <v>2026-06-29</v>
      </c>
      <c r="E2676" s="155" t="str">
        <v>June</v>
      </c>
      <c r="F2676" s="154" t="str">
        <v>Accepted</v>
      </c>
      <c r="G2676" s="155" t="str">
        <v>220</v>
      </c>
      <c r="H2676" s="153" t="n">
        <v>220</v>
      </c>
      <c r="I2676" s="155" t="str">
        <v>SW</v>
      </c>
      <c r="J2676" s="153" t="n">
        <v>40</v>
      </c>
      <c r="K2676" s="155" t="str">
        <v>NE</v>
      </c>
      <c r="L2676" s="153" t="n">
        <v>4</v>
      </c>
      <c r="M2676" s="153" t="n">
        <f>IF(F2676="Accepted",L2676*1.150779448,"")</f>
        <v>4.603117792</v>
      </c>
      <c r="N2676" s="163"/>
      <c r="O2676" s="163"/>
      <c r="P2676" s="163" t="str">
        <f>IF(F2676&lt;&gt;"Accepted","",IF(AND(N2676="",O2676=""),"",MAX(N2676,O2676)*1.150779448))</f>
      </c>
      <c r="Q2676" s="175" t="str">
        <v>KEDW 291155Z AUTO 22004KT 10SM CLR 14/05 A2984 RMK AO2 SLP086 T01360052 10197 20135 52011 $</v>
      </c>
    </row>
    <row r="2677" hidden="0">
      <c r="A2677" s="150" t="str">
        <v>2026-06-29 12:00 UTC</v>
      </c>
      <c r="B2677" s="155" t="str">
        <v>2026-06-29 12:55 UTC</v>
      </c>
      <c r="C2677" s="155" t="str">
        <v>2026-06-29 05:55 PDT</v>
      </c>
      <c r="D2677" s="155" t="str">
        <v>2026-06-29</v>
      </c>
      <c r="E2677" s="155" t="str">
        <v>June</v>
      </c>
      <c r="F2677" s="154" t="str">
        <v>Accepted</v>
      </c>
      <c r="G2677" s="155" t="str">
        <v>260</v>
      </c>
      <c r="H2677" s="153" t="n">
        <v>260</v>
      </c>
      <c r="I2677" s="155" t="str">
        <v>W</v>
      </c>
      <c r="J2677" s="153" t="n">
        <v>80</v>
      </c>
      <c r="K2677" s="155" t="str">
        <v>E</v>
      </c>
      <c r="L2677" s="153" t="n">
        <v>3</v>
      </c>
      <c r="M2677" s="153" t="n">
        <f>IF(F2677="Accepted",L2677*1.150779448,"")</f>
        <v>3.452338344</v>
      </c>
      <c r="N2677" s="163"/>
      <c r="O2677" s="163"/>
      <c r="P2677" s="163" t="str">
        <f>IF(F2677&lt;&gt;"Accepted","",IF(AND(N2677="",O2677=""),"",MAX(N2677,O2677)*1.150779448))</f>
      </c>
      <c r="Q2677" s="175" t="str">
        <v>KEDW 291255Z 26003KT 90SM CLR 13/05 A2985 RMK AO2A SLP091 T01280050</v>
      </c>
    </row>
    <row r="2678" hidden="0">
      <c r="A2678" s="150" t="str">
        <v>2026-06-29 13:00 UTC</v>
      </c>
      <c r="B2678" s="155" t="str">
        <v>2026-06-29 13:55 UTC</v>
      </c>
      <c r="C2678" s="155" t="str">
        <v>2026-06-29 06:55 PDT</v>
      </c>
      <c r="D2678" s="155" t="str">
        <v>2026-06-29</v>
      </c>
      <c r="E2678" s="155" t="str">
        <v>June</v>
      </c>
      <c r="F2678" s="154" t="str">
        <v>Accepted</v>
      </c>
      <c r="G2678" s="155" t="str">
        <v>210</v>
      </c>
      <c r="H2678" s="153" t="n">
        <v>210</v>
      </c>
      <c r="I2678" s="155" t="str">
        <v>SW</v>
      </c>
      <c r="J2678" s="153" t="n">
        <v>30</v>
      </c>
      <c r="K2678" s="155" t="str">
        <v>NE</v>
      </c>
      <c r="L2678" s="153" t="n">
        <v>5</v>
      </c>
      <c r="M2678" s="153" t="n">
        <f>IF(F2678="Accepted",L2678*1.150779448,"")</f>
        <v>5.75389724</v>
      </c>
      <c r="N2678" s="163"/>
      <c r="O2678" s="163"/>
      <c r="P2678" s="163" t="str">
        <f>IF(F2678&lt;&gt;"Accepted","",IF(AND(N2678="",O2678=""),"",MAX(N2678,O2678)*1.150779448))</f>
      </c>
      <c r="Q2678" s="175" t="str">
        <v>KEDW 291355Z 21005KT 70SM CLR 16/06 A2987 RMK AO2A SLP096 T01600056</v>
      </c>
    </row>
    <row r="2679" hidden="0">
      <c r="A2679" s="150" t="str">
        <v>2026-06-29 14:00 UTC</v>
      </c>
      <c r="B2679" s="155" t="str">
        <v>2026-06-29 14:55 UTC</v>
      </c>
      <c r="C2679" s="155" t="str">
        <v>2026-06-29 07:55 PDT</v>
      </c>
      <c r="D2679" s="155" t="str">
        <v>2026-06-29</v>
      </c>
      <c r="E2679" s="155" t="str">
        <v>June</v>
      </c>
      <c r="F2679" s="154" t="str">
        <v>Accepted</v>
      </c>
      <c r="G2679" s="155" t="str">
        <v>210</v>
      </c>
      <c r="H2679" s="153" t="n">
        <v>210</v>
      </c>
      <c r="I2679" s="155" t="str">
        <v>SW</v>
      </c>
      <c r="J2679" s="153" t="n">
        <v>30</v>
      </c>
      <c r="K2679" s="155" t="str">
        <v>NE</v>
      </c>
      <c r="L2679" s="153" t="n">
        <v>4</v>
      </c>
      <c r="M2679" s="153" t="n">
        <f>IF(F2679="Accepted",L2679*1.150779448,"")</f>
        <v>4.603117792</v>
      </c>
      <c r="N2679" s="163"/>
      <c r="O2679" s="163"/>
      <c r="P2679" s="163" t="str">
        <f>IF(F2679&lt;&gt;"Accepted","",IF(AND(N2679="",O2679=""),"",MAX(N2679,O2679)*1.150779448))</f>
      </c>
      <c r="Q2679" s="175" t="str">
        <v>KEDW 291455Z 21004KT 80SM CLR 19/05 A2987 RMK AO2A SLP096 T01940051 50009</v>
      </c>
    </row>
    <row r="2680" hidden="0">
      <c r="A2680" s="150" t="str">
        <v>2026-06-29 15:00 UTC</v>
      </c>
      <c r="B2680" s="155" t="str">
        <v>2026-06-29 15:55 UTC</v>
      </c>
      <c r="C2680" s="155" t="str">
        <v>2026-06-29 08:55 PDT</v>
      </c>
      <c r="D2680" s="155" t="str">
        <v>2026-06-29</v>
      </c>
      <c r="E2680" s="155" t="str">
        <v>June</v>
      </c>
      <c r="F2680" s="154" t="str">
        <v>Accepted</v>
      </c>
      <c r="G2680" s="155" t="str">
        <v>000</v>
      </c>
      <c r="H2680" s="153" t="n">
        <v>0</v>
      </c>
      <c r="I2680" s="155" t="str">
        <v>Calm</v>
      </c>
      <c r="J2680" s="153" t="n">
        <v>180</v>
      </c>
      <c r="K2680" s="155" t="str">
        <v>Calm</v>
      </c>
      <c r="L2680" s="153" t="n">
        <v>0</v>
      </c>
      <c r="M2680" s="153" t="n">
        <f>IF(F2680="Accepted",L2680*1.150779448,"")</f>
        <v>0</v>
      </c>
      <c r="N2680" s="163"/>
      <c r="O2680" s="163"/>
      <c r="P2680" s="163" t="str">
        <f>IF(F2680&lt;&gt;"Accepted","",IF(AND(N2680="",O2680=""),"",MAX(N2680,O2680)*1.150779448))</f>
      </c>
      <c r="Q2680" s="175" t="str">
        <v>KEDW 291555Z 00000KT 60SM CLR 22/04 A2988 RMK AO2A SLP099 T02190044</v>
      </c>
    </row>
    <row r="2681" hidden="0">
      <c r="A2681" s="150" t="str">
        <v>2026-06-29 16:00 UTC</v>
      </c>
      <c r="B2681" s="155" t="str">
        <v>2026-06-29 16:55 UTC</v>
      </c>
      <c r="C2681" s="155" t="str">
        <v>2026-06-29 09:55 PDT</v>
      </c>
      <c r="D2681" s="155" t="str">
        <v>2026-06-29</v>
      </c>
      <c r="E2681" s="155" t="str">
        <v>June</v>
      </c>
      <c r="F2681" s="154" t="str">
        <v>Accepted</v>
      </c>
      <c r="G2681" s="155" t="str">
        <v>050</v>
      </c>
      <c r="H2681" s="153" t="n">
        <v>50</v>
      </c>
      <c r="I2681" s="155" t="str">
        <v>NE</v>
      </c>
      <c r="J2681" s="153" t="n">
        <v>230</v>
      </c>
      <c r="K2681" s="155" t="str">
        <v>SW</v>
      </c>
      <c r="L2681" s="153" t="n">
        <v>3</v>
      </c>
      <c r="M2681" s="153" t="n">
        <f>IF(F2681="Accepted",L2681*1.150779448,"")</f>
        <v>3.452338344</v>
      </c>
      <c r="N2681" s="163"/>
      <c r="O2681" s="163"/>
      <c r="P2681" s="163" t="str">
        <f>IF(F2681&lt;&gt;"Accepted","",IF(AND(N2681="",O2681=""),"",MAX(N2681,O2681)*1.150779448))</f>
      </c>
      <c r="Q2681" s="175" t="str">
        <v>KEDW 291655Z 05003KT 80SM CLR 23/04 A2987 RMK AO2A SLP095 T02340038</v>
      </c>
    </row>
    <row r="2682" hidden="0">
      <c r="A2682" s="150" t="str">
        <v>2026-06-29 17:00 UTC</v>
      </c>
      <c r="B2682" s="155" t="str">
        <v>2026-06-29 17:55 UTC</v>
      </c>
      <c r="C2682" s="155" t="str">
        <v>2026-06-29 10:55 PDT</v>
      </c>
      <c r="D2682" s="155" t="str">
        <v>2026-06-29</v>
      </c>
      <c r="E2682" s="155" t="str">
        <v>June</v>
      </c>
      <c r="F2682" s="154" t="str">
        <v>Accepted</v>
      </c>
      <c r="G2682" s="155" t="str">
        <v>080</v>
      </c>
      <c r="H2682" s="153" t="n">
        <v>80</v>
      </c>
      <c r="I2682" s="155" t="str">
        <v>E</v>
      </c>
      <c r="J2682" s="153" t="n">
        <v>260</v>
      </c>
      <c r="K2682" s="155" t="str">
        <v>W</v>
      </c>
      <c r="L2682" s="153" t="n">
        <v>3</v>
      </c>
      <c r="M2682" s="153" t="n">
        <f>IF(F2682="Accepted",L2682*1.150779448,"")</f>
        <v>3.452338344</v>
      </c>
      <c r="N2682" s="163"/>
      <c r="O2682" s="163"/>
      <c r="P2682" s="163" t="str">
        <f>IF(F2682&lt;&gt;"Accepted","",IF(AND(N2682="",O2682=""),"",MAX(N2682,O2682)*1.150779448))</f>
      </c>
      <c r="Q2682" s="175" t="str">
        <v>KEDW 291755Z 08003KT 80SM CLR 26/02 A2986 RMK AO2A SLP091 T02560023 10256 20125 58003</v>
      </c>
    </row>
    <row r="2683" hidden="0">
      <c r="A2683" s="150" t="str">
        <v>2026-06-29 18:00 UTC</v>
      </c>
      <c r="B2683" s="155" t="str">
        <v>2026-06-29 18:55 UTC</v>
      </c>
      <c r="C2683" s="155" t="str">
        <v>2026-06-29 11:55 PDT</v>
      </c>
      <c r="D2683" s="155" t="str">
        <v>2026-06-29</v>
      </c>
      <c r="E2683" s="155" t="str">
        <v>June</v>
      </c>
      <c r="F2683" s="154" t="str">
        <v>Accepted</v>
      </c>
      <c r="G2683" s="155" t="str">
        <v>320</v>
      </c>
      <c r="H2683" s="153" t="n">
        <v>320</v>
      </c>
      <c r="I2683" s="155" t="str">
        <v>NW</v>
      </c>
      <c r="J2683" s="153" t="n">
        <v>140</v>
      </c>
      <c r="K2683" s="155" t="str">
        <v>SE</v>
      </c>
      <c r="L2683" s="153" t="n">
        <v>5</v>
      </c>
      <c r="M2683" s="153" t="n">
        <f>IF(F2683="Accepted",L2683*1.150779448,"")</f>
        <v>5.75389724</v>
      </c>
      <c r="N2683" s="163"/>
      <c r="O2683" s="163"/>
      <c r="P2683" s="163" t="str">
        <f>IF(F2683&lt;&gt;"Accepted","",IF(AND(N2683="",O2683=""),"",MAX(N2683,O2683)*1.150779448))</f>
      </c>
      <c r="Q2683" s="175" t="str">
        <v>KEDW 291855Z 32005KT 50SM CLR 28/M03 A2984 RMK AO2A SLP083 T02771032</v>
      </c>
    </row>
    <row r="2684" hidden="0">
      <c r="A2684" s="150" t="str">
        <v>2026-06-29 19:00 UTC</v>
      </c>
      <c r="B2684" s="155" t="str">
        <v>2026-06-29 19:55 UTC</v>
      </c>
      <c r="C2684" s="155" t="str">
        <v>2026-06-29 12:55 PDT</v>
      </c>
      <c r="D2684" s="155" t="str">
        <v>2026-06-29</v>
      </c>
      <c r="E2684" s="155" t="str">
        <v>June</v>
      </c>
      <c r="F2684" s="154" t="str">
        <v>Accepted</v>
      </c>
      <c r="G2684" s="155" t="str">
        <v>150</v>
      </c>
      <c r="H2684" s="153" t="n">
        <v>150</v>
      </c>
      <c r="I2684" s="155" t="str">
        <v>SE</v>
      </c>
      <c r="J2684" s="153" t="n">
        <v>330</v>
      </c>
      <c r="K2684" s="155" t="str">
        <v>NW</v>
      </c>
      <c r="L2684" s="153" t="n">
        <v>5</v>
      </c>
      <c r="M2684" s="153" t="n">
        <f>IF(F2684="Accepted",L2684*1.150779448,"")</f>
        <v>5.75389724</v>
      </c>
      <c r="N2684" s="163"/>
      <c r="O2684" s="163"/>
      <c r="P2684" s="163" t="str">
        <f>IF(F2684&lt;&gt;"Accepted","",IF(AND(N2684="",O2684=""),"",MAX(N2684,O2684)*1.150779448))</f>
      </c>
      <c r="Q2684" s="175" t="str">
        <v>KEDW 291955Z 15005KT 60SM CLR 30/M06 A2982 RMK AO2A SLP076 T03031061</v>
      </c>
    </row>
    <row r="2685" hidden="0">
      <c r="A2685" s="150" t="str">
        <v>2026-06-29 20:00 UTC</v>
      </c>
      <c r="B2685" s="155" t="str">
        <v>2026-06-29 20:55 UTC</v>
      </c>
      <c r="C2685" s="155" t="str">
        <v>2026-06-29 13:55 PDT</v>
      </c>
      <c r="D2685" s="155" t="str">
        <v>2026-06-29</v>
      </c>
      <c r="E2685" s="155" t="str">
        <v>June</v>
      </c>
      <c r="F2685" s="154" t="str">
        <v>Accepted</v>
      </c>
      <c r="G2685" s="155" t="str">
        <v>310</v>
      </c>
      <c r="H2685" s="153" t="n">
        <v>310</v>
      </c>
      <c r="I2685" s="155" t="str">
        <v>NW</v>
      </c>
      <c r="J2685" s="153" t="n">
        <v>130</v>
      </c>
      <c r="K2685" s="155" t="str">
        <v>SE</v>
      </c>
      <c r="L2685" s="153" t="n">
        <v>6</v>
      </c>
      <c r="M2685" s="153" t="n">
        <f>IF(F2685="Accepted",L2685*1.150779448,"")</f>
        <v>6.904676688</v>
      </c>
      <c r="N2685" s="163"/>
      <c r="O2685" s="163"/>
      <c r="P2685" s="163" t="str">
        <f>IF(F2685&lt;&gt;"Accepted","",IF(AND(N2685="",O2685=""),"",MAX(N2685,O2685)*1.150779448))</f>
      </c>
      <c r="Q2685" s="175" t="str">
        <v>KEDW 292055Z 31006KT 60SM CLR 30/M05 A2980 RMK AO2A SLP069 T03031047 57017</v>
      </c>
    </row>
    <row r="2686" hidden="0">
      <c r="A2686" s="150" t="str">
        <v>2026-06-29 21:00 UTC</v>
      </c>
      <c r="B2686" s="155" t="str">
        <v>2026-06-29 21:55 UTC</v>
      </c>
      <c r="C2686" s="155" t="str">
        <v>2026-06-29 14:55 PDT</v>
      </c>
      <c r="D2686" s="155" t="str">
        <v>2026-06-29</v>
      </c>
      <c r="E2686" s="155" t="str">
        <v>June</v>
      </c>
      <c r="F2686" s="154" t="str">
        <v>Accepted</v>
      </c>
      <c r="G2686" s="155" t="str">
        <v>260</v>
      </c>
      <c r="H2686" s="153" t="n">
        <v>260</v>
      </c>
      <c r="I2686" s="155" t="str">
        <v>W</v>
      </c>
      <c r="J2686" s="153" t="n">
        <v>80</v>
      </c>
      <c r="K2686" s="155" t="str">
        <v>E</v>
      </c>
      <c r="L2686" s="153" t="n">
        <v>10</v>
      </c>
      <c r="M2686" s="153" t="n">
        <f>IF(F2686="Accepted",L2686*1.150779448,"")</f>
        <v>11.50779448</v>
      </c>
      <c r="N2686" s="153" t="n">
        <v>14</v>
      </c>
      <c r="O2686" s="163"/>
      <c r="P2686" s="153" t="n">
        <f>IF(F2686&lt;&gt;"Accepted","",IF(AND(N2686="",O2686=""),"",MAX(N2686,O2686)*1.150779448))</f>
        <v>16.110912272</v>
      </c>
      <c r="Q2686" s="175" t="str">
        <v>KEDW 292155Z 26010G14KT 60SM CLR 32/00 A2978 RMK AO2A SLP062 T03180000</v>
      </c>
    </row>
    <row r="2687" hidden="0">
      <c r="A2687" s="150" t="str">
        <v>2026-06-29 22:00 UTC</v>
      </c>
      <c r="B2687" s="155" t="str">
        <v>2026-06-29 22:55 UTC</v>
      </c>
      <c r="C2687" s="155" t="str">
        <v>2026-06-29 15:55 PDT</v>
      </c>
      <c r="D2687" s="155" t="str">
        <v>2026-06-29</v>
      </c>
      <c r="E2687" s="155" t="str">
        <v>June</v>
      </c>
      <c r="F2687" s="154" t="str">
        <v>Accepted</v>
      </c>
      <c r="G2687" s="155" t="str">
        <v>250</v>
      </c>
      <c r="H2687" s="153" t="n">
        <v>250</v>
      </c>
      <c r="I2687" s="155" t="str">
        <v>W</v>
      </c>
      <c r="J2687" s="153" t="n">
        <v>70</v>
      </c>
      <c r="K2687" s="155" t="str">
        <v>E</v>
      </c>
      <c r="L2687" s="153" t="n">
        <v>15</v>
      </c>
      <c r="M2687" s="153" t="n">
        <f>IF(F2687="Accepted",L2687*1.150779448,"")</f>
        <v>17.261691719999998</v>
      </c>
      <c r="N2687" s="153" t="n">
        <v>21</v>
      </c>
      <c r="O2687" s="163"/>
      <c r="P2687" s="153" t="n">
        <f>IF(F2687&lt;&gt;"Accepted","",IF(AND(N2687="",O2687=""),"",MAX(N2687,O2687)*1.150779448))</f>
        <v>24.166368408</v>
      </c>
      <c r="Q2687" s="175" t="str">
        <v>KEDW 292255Z 25015G21KT 60SM FEW080 31/01 A2977 RMK AO2A SLP060 T03130006</v>
      </c>
    </row>
    <row r="2688" hidden="0">
      <c r="A2688" s="150" t="str">
        <v>2026-06-29 23:00 UTC</v>
      </c>
      <c r="B2688" s="155" t="str">
        <v>2026-06-29 23:55 UTC</v>
      </c>
      <c r="C2688" s="155" t="str">
        <v>2026-06-29 16:55 PDT</v>
      </c>
      <c r="D2688" s="155" t="str">
        <v>2026-06-29</v>
      </c>
      <c r="E2688" s="155" t="str">
        <v>June</v>
      </c>
      <c r="F2688" s="154" t="str">
        <v>Accepted</v>
      </c>
      <c r="G2688" s="155" t="str">
        <v>240</v>
      </c>
      <c r="H2688" s="153" t="n">
        <v>240</v>
      </c>
      <c r="I2688" s="155" t="str">
        <v>SW</v>
      </c>
      <c r="J2688" s="153" t="n">
        <v>60</v>
      </c>
      <c r="K2688" s="155" t="str">
        <v>NE</v>
      </c>
      <c r="L2688" s="153" t="n">
        <v>20</v>
      </c>
      <c r="M2688" s="153" t="n">
        <f>IF(F2688="Accepted",L2688*1.150779448,"")</f>
        <v>23.01558896</v>
      </c>
      <c r="N2688" s="153" t="n">
        <v>28</v>
      </c>
      <c r="O2688" s="153" t="n">
        <v>29</v>
      </c>
      <c r="P2688" s="153" t="n">
        <f>IF(F2688&lt;&gt;"Accepted","",IF(AND(N2688="",O2688=""),"",MAX(N2688,O2688)*1.150779448))</f>
        <v>33.372603992</v>
      </c>
      <c r="Q2688" s="175" t="str">
        <v>KEDW 292355Z 24020G28KT 40SM FEW080 30/04 A2976 RMK AO2A PK WND 24029/43 SLP058 T02960035 10323 20256 57013</v>
      </c>
    </row>
    <row r="2689" hidden="0">
      <c r="A2689" s="150" t="str">
        <v>2026-06-30 00:00 UTC</v>
      </c>
      <c r="B2689" s="155" t="str">
        <v>2026-06-30 00:55 UTC</v>
      </c>
      <c r="C2689" s="155" t="str">
        <v>2026-06-29 17:55 PDT</v>
      </c>
      <c r="D2689" s="155" t="str">
        <v>2026-06-29</v>
      </c>
      <c r="E2689" s="155" t="str">
        <v>June</v>
      </c>
      <c r="F2689" s="154" t="str">
        <v>Accepted</v>
      </c>
      <c r="G2689" s="155" t="str">
        <v>240</v>
      </c>
      <c r="H2689" s="153" t="n">
        <v>240</v>
      </c>
      <c r="I2689" s="155" t="str">
        <v>SW</v>
      </c>
      <c r="J2689" s="153" t="n">
        <v>60</v>
      </c>
      <c r="K2689" s="155" t="str">
        <v>NE</v>
      </c>
      <c r="L2689" s="153" t="n">
        <v>21</v>
      </c>
      <c r="M2689" s="153" t="n">
        <f>IF(F2689="Accepted",L2689*1.150779448,"")</f>
        <v>24.166368408</v>
      </c>
      <c r="N2689" s="153" t="n">
        <v>25</v>
      </c>
      <c r="O2689" s="153" t="n">
        <v>28</v>
      </c>
      <c r="P2689" s="153" t="n">
        <f>IF(F2689&lt;&gt;"Accepted","",IF(AND(N2689="",O2689=""),"",MAX(N2689,O2689)*1.150779448))</f>
        <v>32.221824544</v>
      </c>
      <c r="Q2689" s="175" t="str">
        <v>KEDW 300055Z 24021G25KT 40SM FEW080 28/05 A2975 RMK AO2A PK WND 24028/09 SLP056 T02830045</v>
      </c>
    </row>
    <row r="2690" hidden="0">
      <c r="A2690" s="150" t="str">
        <v>2026-06-30 01:00 UTC</v>
      </c>
      <c r="B2690" s="155" t="str">
        <v>2026-06-30 01:55 UTC</v>
      </c>
      <c r="C2690" s="155" t="str">
        <v>2026-06-29 18:55 PDT</v>
      </c>
      <c r="D2690" s="155" t="str">
        <v>2026-06-29</v>
      </c>
      <c r="E2690" s="155" t="str">
        <v>June</v>
      </c>
      <c r="F2690" s="154" t="str">
        <v>Accepted</v>
      </c>
      <c r="G2690" s="155" t="str">
        <v>230</v>
      </c>
      <c r="H2690" s="153" t="n">
        <v>230</v>
      </c>
      <c r="I2690" s="155" t="str">
        <v>SW</v>
      </c>
      <c r="J2690" s="153" t="n">
        <v>50</v>
      </c>
      <c r="K2690" s="155" t="str">
        <v>NE</v>
      </c>
      <c r="L2690" s="153" t="n">
        <v>24</v>
      </c>
      <c r="M2690" s="153" t="n">
        <f>IF(F2690="Accepted",L2690*1.150779448,"")</f>
        <v>27.618706752</v>
      </c>
      <c r="N2690" s="153" t="n">
        <v>31</v>
      </c>
      <c r="O2690" s="163"/>
      <c r="P2690" s="153" t="n">
        <f>IF(F2690&lt;&gt;"Accepted","",IF(AND(N2690="",O2690=""),"",MAX(N2690,O2690)*1.150779448))</f>
        <v>35.674162888</v>
      </c>
      <c r="Q2690" s="175" t="str">
        <v>KEDW 300155Z 23024G31KT 40SM FEW080 25/08 A2977 RMK AO2A SLP062 T02500080</v>
      </c>
    </row>
    <row r="2691" hidden="0">
      <c r="A2691" s="150" t="str">
        <v>2026-06-30 03:00 UTC</v>
      </c>
      <c r="B2691" s="155" t="str">
        <v>2026-06-30 03:55 UTC</v>
      </c>
      <c r="C2691" s="155" t="str">
        <v>2026-06-29 20:55 PDT</v>
      </c>
      <c r="D2691" s="155" t="str">
        <v>2026-06-29</v>
      </c>
      <c r="E2691" s="155" t="str">
        <v>June</v>
      </c>
      <c r="F2691" s="154" t="str">
        <v>Accepted</v>
      </c>
      <c r="G2691" s="155" t="str">
        <v>230</v>
      </c>
      <c r="H2691" s="153" t="n">
        <v>230</v>
      </c>
      <c r="I2691" s="155" t="str">
        <v>SW</v>
      </c>
      <c r="J2691" s="153" t="n">
        <v>50</v>
      </c>
      <c r="K2691" s="155" t="str">
        <v>NE</v>
      </c>
      <c r="L2691" s="153" t="n">
        <v>16</v>
      </c>
      <c r="M2691" s="153" t="n">
        <f>IF(F2691="Accepted",L2691*1.150779448,"")</f>
        <v>18.412471168</v>
      </c>
      <c r="N2691" s="163"/>
      <c r="O2691" s="163"/>
      <c r="P2691" s="163" t="str">
        <f>IF(F2691&lt;&gt;"Accepted","",IF(AND(N2691="",O2691=""),"",MAX(N2691,O2691)*1.150779448))</f>
      </c>
      <c r="Q2691" s="175" t="str">
        <v>KEDW 300355Z 23016KT 40SM CLR 21/10 A2981 RMK AO2A SLP076 T02060098</v>
      </c>
    </row>
    <row r="2692" hidden="0">
      <c r="A2692" s="150" t="str">
        <v>2026-06-30 04:00 UTC</v>
      </c>
      <c r="B2692" s="155" t="str">
        <v>2026-06-30 04:55 UTC</v>
      </c>
      <c r="C2692" s="155" t="str">
        <v>2026-06-29 21:55 PDT</v>
      </c>
      <c r="D2692" s="155" t="str">
        <v>2026-06-29</v>
      </c>
      <c r="E2692" s="155" t="str">
        <v>June</v>
      </c>
      <c r="F2692" s="154" t="str">
        <v>Accepted</v>
      </c>
      <c r="G2692" s="155" t="str">
        <v>230</v>
      </c>
      <c r="H2692" s="153" t="n">
        <v>230</v>
      </c>
      <c r="I2692" s="155" t="str">
        <v>SW</v>
      </c>
      <c r="J2692" s="153" t="n">
        <v>50</v>
      </c>
      <c r="K2692" s="155" t="str">
        <v>NE</v>
      </c>
      <c r="L2692" s="153" t="n">
        <v>19</v>
      </c>
      <c r="M2692" s="153" t="n">
        <f>IF(F2692="Accepted",L2692*1.150779448,"")</f>
        <v>21.864809512</v>
      </c>
      <c r="N2692" s="153" t="n">
        <v>23</v>
      </c>
      <c r="O2692" s="163"/>
      <c r="P2692" s="153" t="n">
        <f>IF(F2692&lt;&gt;"Accepted","",IF(AND(N2692="",O2692=""),"",MAX(N2692,O2692)*1.150779448))</f>
        <v>26.467927304</v>
      </c>
      <c r="Q2692" s="175" t="str">
        <v>KEDW 300455Z 23019G23KT 40SM CLR 20/09 A2982 RMK AO2A SLP078 T01970093</v>
      </c>
    </row>
    <row r="2693" hidden="0">
      <c r="A2693" s="150" t="str">
        <v>2026-06-30 05:00 UTC</v>
      </c>
      <c r="B2693" s="155" t="str">
        <v>2026-06-30 05:55 UTC</v>
      </c>
      <c r="C2693" s="155" t="str">
        <v>2026-06-29 22:55 PDT</v>
      </c>
      <c r="D2693" s="155" t="str">
        <v>2026-06-29</v>
      </c>
      <c r="E2693" s="155" t="str">
        <v>June</v>
      </c>
      <c r="F2693" s="154" t="str">
        <v>Accepted</v>
      </c>
      <c r="G2693" s="155" t="str">
        <v>210</v>
      </c>
      <c r="H2693" s="153" t="n">
        <v>210</v>
      </c>
      <c r="I2693" s="155" t="str">
        <v>SW</v>
      </c>
      <c r="J2693" s="153" t="n">
        <v>30</v>
      </c>
      <c r="K2693" s="155" t="str">
        <v>NE</v>
      </c>
      <c r="L2693" s="153" t="n">
        <v>13</v>
      </c>
      <c r="M2693" s="153" t="n">
        <f>IF(F2693="Accepted",L2693*1.150779448,"")</f>
        <v>14.960132824</v>
      </c>
      <c r="N2693" s="163"/>
      <c r="O2693" s="163"/>
      <c r="P2693" s="163" t="str">
        <f>IF(F2693&lt;&gt;"Accepted","",IF(AND(N2693="",O2693=""),"",MAX(N2693,O2693)*1.150779448))</f>
      </c>
      <c r="Q2693" s="175" t="str">
        <v>KEDW 300555Z AUTO 21013KT 10SM M 19/08 A2985 RMK AO2 SLP088 T01920082 10299 20192 52021 $</v>
      </c>
    </row>
    <row r="2694" hidden="0">
      <c r="A2694" s="150" t="str">
        <v>2026-06-30 06:00 UTC</v>
      </c>
      <c r="B2694" s="155" t="str">
        <v>2026-06-30 06:55 UTC</v>
      </c>
      <c r="C2694" s="155" t="str">
        <v>2026-06-29 23:55 PDT</v>
      </c>
      <c r="D2694" s="155" t="str">
        <v>2026-06-29</v>
      </c>
      <c r="E2694" s="155" t="str">
        <v>June</v>
      </c>
      <c r="F2694" s="154" t="str">
        <v>Accepted</v>
      </c>
      <c r="G2694" s="155" t="str">
        <v>200</v>
      </c>
      <c r="H2694" s="153" t="n">
        <v>200</v>
      </c>
      <c r="I2694" s="155" t="str">
        <v>S</v>
      </c>
      <c r="J2694" s="153" t="n">
        <v>20</v>
      </c>
      <c r="K2694" s="155" t="str">
        <v>N</v>
      </c>
      <c r="L2694" s="153" t="n">
        <v>14</v>
      </c>
      <c r="M2694" s="153" t="n">
        <f>IF(F2694="Accepted",L2694*1.150779448,"")</f>
        <v>16.110912272</v>
      </c>
      <c r="N2694" s="163"/>
      <c r="O2694" s="163"/>
      <c r="P2694" s="163" t="str">
        <f>IF(F2694&lt;&gt;"Accepted","",IF(AND(N2694="",O2694=""),"",MAX(N2694,O2694)*1.150779448))</f>
      </c>
      <c r="Q2694" s="175" t="str">
        <v>KEDW 300655Z AUTO 20014KT 10SM CLR 18/09 A2985 RMK AO2 SLP087 T01750089 $</v>
      </c>
    </row>
    <row r="2695" hidden="0">
      <c r="A2695" s="150" t="str">
        <v>2026-06-30 07:00 UTC</v>
      </c>
      <c r="B2695" s="155" t="str">
        <v>2026-06-30 07:55 UTC</v>
      </c>
      <c r="C2695" s="155" t="str">
        <v>2026-06-30 00:55 PDT</v>
      </c>
      <c r="D2695" s="155" t="str">
        <v>2026-06-30</v>
      </c>
      <c r="E2695" s="155" t="str">
        <v>June</v>
      </c>
      <c r="F2695" s="154" t="str">
        <v>Accepted</v>
      </c>
      <c r="G2695" s="155" t="str">
        <v>200</v>
      </c>
      <c r="H2695" s="153" t="n">
        <v>200</v>
      </c>
      <c r="I2695" s="155" t="str">
        <v>S</v>
      </c>
      <c r="J2695" s="153" t="n">
        <v>20</v>
      </c>
      <c r="K2695" s="155" t="str">
        <v>N</v>
      </c>
      <c r="L2695" s="153" t="n">
        <v>13</v>
      </c>
      <c r="M2695" s="153" t="n">
        <f>IF(F2695="Accepted",L2695*1.150779448,"")</f>
        <v>14.960132824</v>
      </c>
      <c r="N2695" s="163"/>
      <c r="O2695" s="163"/>
      <c r="P2695" s="163" t="str">
        <f>IF(F2695&lt;&gt;"Accepted","",IF(AND(N2695="",O2695=""),"",MAX(N2695,O2695)*1.150779448))</f>
      </c>
      <c r="Q2695" s="175" t="str">
        <v>KEDW 300755Z AUTO 20013KT 10SM CLR 17/09 A2984 RMK AO2 SLP083 T01680092 403230125 $</v>
      </c>
    </row>
    <row r="2696" hidden="0">
      <c r="A2696" s="150" t="str">
        <v>2026-06-30 08:00 UTC</v>
      </c>
      <c r="B2696" s="155" t="str">
        <v>2026-06-30 08:55 UTC</v>
      </c>
      <c r="C2696" s="155" t="str">
        <v>2026-06-30 01:55 PDT</v>
      </c>
      <c r="D2696" s="155" t="str">
        <v>2026-06-30</v>
      </c>
      <c r="E2696" s="155" t="str">
        <v>June</v>
      </c>
      <c r="F2696" s="154" t="str">
        <v>Accepted</v>
      </c>
      <c r="G2696" s="155" t="str">
        <v>200</v>
      </c>
      <c r="H2696" s="153" t="n">
        <v>200</v>
      </c>
      <c r="I2696" s="155" t="str">
        <v>S</v>
      </c>
      <c r="J2696" s="153" t="n">
        <v>20</v>
      </c>
      <c r="K2696" s="155" t="str">
        <v>N</v>
      </c>
      <c r="L2696" s="153" t="n">
        <v>12</v>
      </c>
      <c r="M2696" s="153" t="n">
        <f>IF(F2696="Accepted",L2696*1.150779448,"")</f>
        <v>13.809353376</v>
      </c>
      <c r="N2696" s="163"/>
      <c r="O2696" s="163"/>
      <c r="P2696" s="163" t="str">
        <f>IF(F2696&lt;&gt;"Accepted","",IF(AND(N2696="",O2696=""),"",MAX(N2696,O2696)*1.150779448))</f>
      </c>
      <c r="Q2696" s="175" t="str">
        <v>KEDW 300855Z AUTO 20012KT 10SM CLR 16/09 A2983 RMK AO2 SLP080 T01600085 57005 $</v>
      </c>
    </row>
    <row r="2697" hidden="0">
      <c r="A2697" s="150" t="str">
        <v>2026-06-30 09:00 UTC</v>
      </c>
      <c r="B2697" s="155" t="str">
        <v>2026-06-30 09:55 UTC</v>
      </c>
      <c r="C2697" s="155" t="str">
        <v>2026-06-30 02:55 PDT</v>
      </c>
      <c r="D2697" s="155" t="str">
        <v>2026-06-30</v>
      </c>
      <c r="E2697" s="155" t="str">
        <v>June</v>
      </c>
      <c r="F2697" s="154" t="str">
        <v>Accepted</v>
      </c>
      <c r="G2697" s="155" t="str">
        <v>210</v>
      </c>
      <c r="H2697" s="153" t="n">
        <v>210</v>
      </c>
      <c r="I2697" s="155" t="str">
        <v>SW</v>
      </c>
      <c r="J2697" s="153" t="n">
        <v>30</v>
      </c>
      <c r="K2697" s="155" t="str">
        <v>NE</v>
      </c>
      <c r="L2697" s="153" t="n">
        <v>12</v>
      </c>
      <c r="M2697" s="153" t="n">
        <f>IF(F2697="Accepted",L2697*1.150779448,"")</f>
        <v>13.809353376</v>
      </c>
      <c r="N2697" s="163"/>
      <c r="O2697" s="163"/>
      <c r="P2697" s="163" t="str">
        <f>IF(F2697&lt;&gt;"Accepted","",IF(AND(N2697="",O2697=""),"",MAX(N2697,O2697)*1.150779448))</f>
      </c>
      <c r="Q2697" s="175" t="str">
        <v>KEDW 300955Z AUTO 21012KT 10SM CLR 16/08 A2982 RMK AO2 SLP076 T01610076 $</v>
      </c>
    </row>
    <row r="2698" hidden="0">
      <c r="A2698" s="150" t="str">
        <v>2026-06-30 10:00 UTC</v>
      </c>
      <c r="B2698" s="155" t="str">
        <v>2026-06-30 10:55 UTC</v>
      </c>
      <c r="C2698" s="155" t="str">
        <v>2026-06-30 03:55 PDT</v>
      </c>
      <c r="D2698" s="155" t="str">
        <v>2026-06-30</v>
      </c>
      <c r="E2698" s="155" t="str">
        <v>June</v>
      </c>
      <c r="F2698" s="154" t="str">
        <v>Accepted</v>
      </c>
      <c r="G2698" s="155" t="str">
        <v>210</v>
      </c>
      <c r="H2698" s="153" t="n">
        <v>210</v>
      </c>
      <c r="I2698" s="155" t="str">
        <v>SW</v>
      </c>
      <c r="J2698" s="153" t="n">
        <v>30</v>
      </c>
      <c r="K2698" s="155" t="str">
        <v>NE</v>
      </c>
      <c r="L2698" s="153" t="n">
        <v>11</v>
      </c>
      <c r="M2698" s="153" t="n">
        <f>IF(F2698="Accepted",L2698*1.150779448,"")</f>
        <v>12.658573928</v>
      </c>
      <c r="N2698" s="163"/>
      <c r="O2698" s="163"/>
      <c r="P2698" s="163" t="str">
        <f>IF(F2698&lt;&gt;"Accepted","",IF(AND(N2698="",O2698=""),"",MAX(N2698,O2698)*1.150779448))</f>
      </c>
      <c r="Q2698" s="175" t="str">
        <v>KEDW 301055Z AUTO 21011KT 10SM CLR 15/08 A2983 RMK AO2 SLP080 T01520077 $</v>
      </c>
    </row>
    <row r="2699" hidden="0">
      <c r="A2699" s="150" t="str">
        <v>2026-06-30 11:00 UTC</v>
      </c>
      <c r="B2699" s="155" t="str">
        <v>2026-06-30 11:55 UTC</v>
      </c>
      <c r="C2699" s="155" t="str">
        <v>2026-06-30 04:55 PDT</v>
      </c>
      <c r="D2699" s="155" t="str">
        <v>2026-06-30</v>
      </c>
      <c r="E2699" s="155" t="str">
        <v>June</v>
      </c>
      <c r="F2699" s="154" t="str">
        <v>Accepted</v>
      </c>
      <c r="G2699" s="155" t="str">
        <v>200</v>
      </c>
      <c r="H2699" s="153" t="n">
        <v>200</v>
      </c>
      <c r="I2699" s="155" t="str">
        <v>S</v>
      </c>
      <c r="J2699" s="153" t="n">
        <v>20</v>
      </c>
      <c r="K2699" s="155" t="str">
        <v>N</v>
      </c>
      <c r="L2699" s="153" t="n">
        <v>11</v>
      </c>
      <c r="M2699" s="153" t="n">
        <f>IF(F2699="Accepted",L2699*1.150779448,"")</f>
        <v>12.658573928</v>
      </c>
      <c r="N2699" s="163"/>
      <c r="O2699" s="163"/>
      <c r="P2699" s="163" t="str">
        <f>IF(F2699&lt;&gt;"Accepted","",IF(AND(N2699="",O2699=""),"",MAX(N2699,O2699)*1.150779448))</f>
      </c>
      <c r="Q2699" s="175" t="str">
        <v>KEDW 301155Z AUTO 20011KT 10SM CLR 15/08 A2983 RMK AO2 SLP082 T01500078 10192 20148 55001 $</v>
      </c>
    </row>
    <row r="2700" hidden="0">
      <c r="A2700" s="150" t="str">
        <v>2026-06-30 12:00 UTC</v>
      </c>
      <c r="B2700" s="155" t="str">
        <v>2026-06-30 12:55 UTC</v>
      </c>
      <c r="C2700" s="155" t="str">
        <v>2026-06-30 05:55 PDT</v>
      </c>
      <c r="D2700" s="155" t="str">
        <v>2026-06-30</v>
      </c>
      <c r="E2700" s="155" t="str">
        <v>June</v>
      </c>
      <c r="F2700" s="154" t="str">
        <v>Accepted</v>
      </c>
      <c r="G2700" s="155" t="str">
        <v>200</v>
      </c>
      <c r="H2700" s="153" t="n">
        <v>200</v>
      </c>
      <c r="I2700" s="155" t="str">
        <v>S</v>
      </c>
      <c r="J2700" s="153" t="n">
        <v>20</v>
      </c>
      <c r="K2700" s="155" t="str">
        <v>N</v>
      </c>
      <c r="L2700" s="153" t="n">
        <v>13</v>
      </c>
      <c r="M2700" s="153" t="n">
        <f>IF(F2700="Accepted",L2700*1.150779448,"")</f>
        <v>14.960132824</v>
      </c>
      <c r="N2700" s="163"/>
      <c r="O2700" s="163"/>
      <c r="P2700" s="163" t="str">
        <f>IF(F2700&lt;&gt;"Accepted","",IF(AND(N2700="",O2700=""),"",MAX(N2700,O2700)*1.150779448))</f>
      </c>
      <c r="Q2700" s="175" t="str">
        <v>KEDW 301255Z AUTO 20013KT 10SM CLR 14/08 A2983 RMK AO2 SLP083 T01440081 $</v>
      </c>
    </row>
    <row r="2701" hidden="0">
      <c r="A2701" s="150" t="str">
        <v>2026-06-30 13:00 UTC</v>
      </c>
      <c r="B2701" s="155" t="str">
        <v>2026-06-30 13:55 UTC</v>
      </c>
      <c r="C2701" s="155" t="str">
        <v>2026-06-30 06:55 PDT</v>
      </c>
      <c r="D2701" s="155" t="str">
        <v>2026-06-30</v>
      </c>
      <c r="E2701" s="155" t="str">
        <v>June</v>
      </c>
      <c r="F2701" s="154" t="str">
        <v>Accepted</v>
      </c>
      <c r="G2701" s="155" t="str">
        <v>210</v>
      </c>
      <c r="H2701" s="153" t="n">
        <v>210</v>
      </c>
      <c r="I2701" s="155" t="str">
        <v>SW</v>
      </c>
      <c r="J2701" s="153" t="n">
        <v>30</v>
      </c>
      <c r="K2701" s="155" t="str">
        <v>NE</v>
      </c>
      <c r="L2701" s="153" t="n">
        <v>12</v>
      </c>
      <c r="M2701" s="153" t="n">
        <f>IF(F2701="Accepted",L2701*1.150779448,"")</f>
        <v>13.809353376</v>
      </c>
      <c r="N2701" s="163"/>
      <c r="O2701" s="163"/>
      <c r="P2701" s="163" t="str">
        <f>IF(F2701&lt;&gt;"Accepted","",IF(AND(N2701="",O2701=""),"",MAX(N2701,O2701)*1.150779448))</f>
      </c>
      <c r="Q2701" s="175" t="str">
        <v>KEDW 301355Z 21012KT 50SM CLR 16/08 A2985 RMK AO2A SLP091 T01610076</v>
      </c>
    </row>
    <row r="2702" hidden="0">
      <c r="A2702" s="150" t="str">
        <v>2026-06-30 14:00 UTC</v>
      </c>
      <c r="B2702" s="155" t="str">
        <v>2026-06-30 14:55 UTC</v>
      </c>
      <c r="C2702" s="155" t="str">
        <v>2026-06-30 07:55 PDT</v>
      </c>
      <c r="D2702" s="155" t="str">
        <v>2026-06-30</v>
      </c>
      <c r="E2702" s="155" t="str">
        <v>June</v>
      </c>
      <c r="F2702" s="154" t="str">
        <v>Accepted</v>
      </c>
      <c r="G2702" s="155" t="str">
        <v>220</v>
      </c>
      <c r="H2702" s="153" t="n">
        <v>220</v>
      </c>
      <c r="I2702" s="155" t="str">
        <v>SW</v>
      </c>
      <c r="J2702" s="153" t="n">
        <v>40</v>
      </c>
      <c r="K2702" s="155" t="str">
        <v>NE</v>
      </c>
      <c r="L2702" s="153" t="n">
        <v>11</v>
      </c>
      <c r="M2702" s="153" t="n">
        <f>IF(F2702="Accepted",L2702*1.150779448,"")</f>
        <v>12.658573928</v>
      </c>
      <c r="N2702" s="163"/>
      <c r="O2702" s="163"/>
      <c r="P2702" s="163" t="str">
        <f>IF(F2702&lt;&gt;"Accepted","",IF(AND(N2702="",O2702=""),"",MAX(N2702,O2702)*1.150779448))</f>
      </c>
      <c r="Q2702" s="175" t="str">
        <v>KEDW 301455Z 22011KT 50SM FEW040 20/06 A2986 RMK AO2A SLP093 T02040060 52009</v>
      </c>
    </row>
    <row r="2703" hidden="0">
      <c r="A2703" s="150" t="str">
        <v>2026-06-30 15:00 UTC</v>
      </c>
      <c r="B2703" s="155" t="str">
        <v>2026-06-30 15:55 UTC</v>
      </c>
      <c r="C2703" s="155" t="str">
        <v>2026-06-30 08:55 PDT</v>
      </c>
      <c r="D2703" s="155" t="str">
        <v>2026-06-30</v>
      </c>
      <c r="E2703" s="155" t="str">
        <v>June</v>
      </c>
      <c r="F2703" s="154" t="str">
        <v>Accepted</v>
      </c>
      <c r="G2703" s="155" t="str">
        <v>210</v>
      </c>
      <c r="H2703" s="153" t="n">
        <v>210</v>
      </c>
      <c r="I2703" s="155" t="str">
        <v>SW</v>
      </c>
      <c r="J2703" s="153" t="n">
        <v>30</v>
      </c>
      <c r="K2703" s="155" t="str">
        <v>NE</v>
      </c>
      <c r="L2703" s="153" t="n">
        <v>11</v>
      </c>
      <c r="M2703" s="153" t="n">
        <f>IF(F2703="Accepted",L2703*1.150779448,"")</f>
        <v>12.658573928</v>
      </c>
      <c r="N2703" s="163"/>
      <c r="O2703" s="163"/>
      <c r="P2703" s="163" t="str">
        <f>IF(F2703&lt;&gt;"Accepted","",IF(AND(N2703="",O2703=""),"",MAX(N2703,O2703)*1.150779448))</f>
      </c>
      <c r="Q2703" s="175" t="str">
        <v>KEDW 301555Z 21011KT 40SM FEW040 24/06 A2986 RMK AO2A SLP092 T02370056</v>
      </c>
    </row>
    <row r="2704" hidden="0">
      <c r="A2704" s="150" t="str">
        <v>2026-06-30 16:00 UTC</v>
      </c>
      <c r="B2704" s="155" t="str">
        <v>2026-06-30 16:55 UTC</v>
      </c>
      <c r="C2704" s="155" t="str">
        <v>2026-06-30 09:55 PDT</v>
      </c>
      <c r="D2704" s="155" t="str">
        <v>2026-06-30</v>
      </c>
      <c r="E2704" s="155" t="str">
        <v>June</v>
      </c>
      <c r="F2704" s="154" t="str">
        <v>Accepted</v>
      </c>
      <c r="G2704" s="155" t="str">
        <v>220</v>
      </c>
      <c r="H2704" s="153" t="n">
        <v>220</v>
      </c>
      <c r="I2704" s="155" t="str">
        <v>SW</v>
      </c>
      <c r="J2704" s="153" t="n">
        <v>40</v>
      </c>
      <c r="K2704" s="155" t="str">
        <v>NE</v>
      </c>
      <c r="L2704" s="153" t="n">
        <v>9</v>
      </c>
      <c r="M2704" s="153" t="n">
        <f>IF(F2704="Accepted",L2704*1.150779448,"")</f>
        <v>10.357015032</v>
      </c>
      <c r="N2704" s="163"/>
      <c r="O2704" s="163"/>
      <c r="P2704" s="163" t="str">
        <f>IF(F2704&lt;&gt;"Accepted","",IF(AND(N2704="",O2704=""),"",MAX(N2704,O2704)*1.150779448))</f>
      </c>
      <c r="Q2704" s="175" t="str">
        <v>KEDW 301655Z 22009KT 50SM FEW050 26/04 A2986 RMK AO2A SLP091 T02640042</v>
      </c>
    </row>
    <row r="2705" hidden="0">
      <c r="A2705" s="150" t="str">
        <v>2026-06-30 17:00 UTC</v>
      </c>
      <c r="B2705" s="155" t="str">
        <v>2026-06-30 17:55 UTC</v>
      </c>
      <c r="C2705" s="155" t="str">
        <v>2026-06-30 10:55 PDT</v>
      </c>
      <c r="D2705" s="155" t="str">
        <v>2026-06-30</v>
      </c>
      <c r="E2705" s="155" t="str">
        <v>June</v>
      </c>
      <c r="F2705" s="154" t="str">
        <v>Accepted</v>
      </c>
      <c r="G2705" s="155" t="str">
        <v>210</v>
      </c>
      <c r="H2705" s="153" t="n">
        <v>210</v>
      </c>
      <c r="I2705" s="155" t="str">
        <v>SW</v>
      </c>
      <c r="J2705" s="153" t="n">
        <v>30</v>
      </c>
      <c r="K2705" s="155" t="str">
        <v>NE</v>
      </c>
      <c r="L2705" s="153" t="n">
        <v>11</v>
      </c>
      <c r="M2705" s="153" t="n">
        <f>IF(F2705="Accepted",L2705*1.150779448,"")</f>
        <v>12.658573928</v>
      </c>
      <c r="N2705" s="153" t="n">
        <v>16</v>
      </c>
      <c r="O2705" s="163"/>
      <c r="P2705" s="153" t="n">
        <f>IF(F2705&lt;&gt;"Accepted","",IF(AND(N2705="",O2705=""),"",MAX(N2705,O2705)*1.150779448))</f>
        <v>18.412471168</v>
      </c>
      <c r="Q2705" s="175" t="str">
        <v>KEDW 301755Z 21011G16KT 40SM CLR 29/04 A2985 RMK AO2A SLP086 T02870035 10288 20143 58002</v>
      </c>
    </row>
    <row r="2706" hidden="0">
      <c r="A2706" s="150" t="str">
        <v>2026-06-30 18:00 UTC</v>
      </c>
      <c r="B2706" s="155" t="str">
        <v>2026-06-30 18:55 UTC</v>
      </c>
      <c r="C2706" s="155" t="str">
        <v>2026-06-30 11:55 PDT</v>
      </c>
      <c r="D2706" s="155" t="str">
        <v>2026-06-30</v>
      </c>
      <c r="E2706" s="155" t="str">
        <v>June</v>
      </c>
      <c r="F2706" s="154" t="str">
        <v>Accepted</v>
      </c>
      <c r="G2706" s="155" t="str">
        <v>230</v>
      </c>
      <c r="H2706" s="153" t="n">
        <v>230</v>
      </c>
      <c r="I2706" s="155" t="str">
        <v>SW</v>
      </c>
      <c r="J2706" s="153" t="n">
        <v>50</v>
      </c>
      <c r="K2706" s="155" t="str">
        <v>NE</v>
      </c>
      <c r="L2706" s="153" t="n">
        <v>5</v>
      </c>
      <c r="M2706" s="153" t="n">
        <f>IF(F2706="Accepted",L2706*1.150779448,"")</f>
        <v>5.75389724</v>
      </c>
      <c r="N2706" s="163"/>
      <c r="O2706" s="163"/>
      <c r="P2706" s="163" t="str">
        <f>IF(F2706&lt;&gt;"Accepted","",IF(AND(N2706="",O2706=""),"",MAX(N2706,O2706)*1.150779448))</f>
      </c>
      <c r="Q2706" s="175" t="str">
        <v>KEDW 301855Z 23005KT 40SM CLR 30/00 A2985 RMK AO2A SLP086 T02990004</v>
      </c>
    </row>
    <row r="2707" hidden="0">
      <c r="A2707" s="150" t="str">
        <v>2026-06-30 19:00 UTC</v>
      </c>
      <c r="B2707" s="155" t="str">
        <v>2026-06-30 19:55 UTC</v>
      </c>
      <c r="C2707" s="155" t="str">
        <v>2026-06-30 12:55 PDT</v>
      </c>
      <c r="D2707" s="155" t="str">
        <v>2026-06-30</v>
      </c>
      <c r="E2707" s="155" t="str">
        <v>June</v>
      </c>
      <c r="F2707" s="154" t="str">
        <v>Accepted</v>
      </c>
      <c r="G2707" s="155" t="str">
        <v>280</v>
      </c>
      <c r="H2707" s="153" t="n">
        <v>280</v>
      </c>
      <c r="I2707" s="155" t="str">
        <v>W</v>
      </c>
      <c r="J2707" s="153" t="n">
        <v>100</v>
      </c>
      <c r="K2707" s="155" t="str">
        <v>E</v>
      </c>
      <c r="L2707" s="153" t="n">
        <v>7</v>
      </c>
      <c r="M2707" s="153" t="n">
        <f>IF(F2707="Accepted",L2707*1.150779448,"")</f>
        <v>8.055456136</v>
      </c>
      <c r="N2707" s="163"/>
      <c r="O2707" s="163"/>
      <c r="P2707" s="163" t="str">
        <f>IF(F2707&lt;&gt;"Accepted","",IF(AND(N2707="",O2707=""),"",MAX(N2707,O2707)*1.150779448))</f>
      </c>
      <c r="Q2707" s="175" t="str">
        <v>KEDW 301955Z 28007KT 50SM FEW180 31/M00 A2983 RMK AO2A SLP079 T03131004</v>
      </c>
    </row>
    <row r="2708" hidden="0">
      <c r="A2708" s="150" t="str">
        <v>2026-06-30 20:00 UTC</v>
      </c>
      <c r="B2708" s="155" t="str">
        <v>2026-06-30 20:55 UTC</v>
      </c>
      <c r="C2708" s="155" t="str">
        <v>2026-06-30 13:55 PDT</v>
      </c>
      <c r="D2708" s="155" t="str">
        <v>2026-06-30</v>
      </c>
      <c r="E2708" s="155" t="str">
        <v>June</v>
      </c>
      <c r="F2708" s="154" t="str">
        <v>Accepted</v>
      </c>
      <c r="G2708" s="155" t="str">
        <v>210</v>
      </c>
      <c r="H2708" s="153" t="n">
        <v>210</v>
      </c>
      <c r="I2708" s="155" t="str">
        <v>SW</v>
      </c>
      <c r="J2708" s="153" t="n">
        <v>30</v>
      </c>
      <c r="K2708" s="155" t="str">
        <v>NE</v>
      </c>
      <c r="L2708" s="153" t="n">
        <v>7</v>
      </c>
      <c r="M2708" s="153" t="n">
        <f>IF(F2708="Accepted",L2708*1.150779448,"")</f>
        <v>8.055456136</v>
      </c>
      <c r="N2708" s="163"/>
      <c r="O2708" s="163"/>
      <c r="P2708" s="163" t="str">
        <f>IF(F2708&lt;&gt;"Accepted","",IF(AND(N2708="",O2708=""),"",MAX(N2708,O2708)*1.150779448))</f>
      </c>
      <c r="Q2708" s="175" t="str">
        <v>KEDW 302055Z 21007KT 40SM CLR 32/M00 A2982 RMK AO2A SLP076 T03171001 57011</v>
      </c>
    </row>
    <row r="2709" hidden="0">
      <c r="A2709" s="150" t="str">
        <v>2026-06-30 21:00 UTC</v>
      </c>
      <c r="B2709" s="155" t="str">
        <v>2026-06-30 21:55 UTC</v>
      </c>
      <c r="C2709" s="155" t="str">
        <v>2026-06-30 14:55 PDT</v>
      </c>
      <c r="D2709" s="155" t="str">
        <v>2026-06-30</v>
      </c>
      <c r="E2709" s="155" t="str">
        <v>June</v>
      </c>
      <c r="F2709" s="154" t="str">
        <v>Accepted</v>
      </c>
      <c r="G2709" s="155" t="str">
        <v>240</v>
      </c>
      <c r="H2709" s="153" t="n">
        <v>240</v>
      </c>
      <c r="I2709" s="155" t="str">
        <v>SW</v>
      </c>
      <c r="J2709" s="153" t="n">
        <v>60</v>
      </c>
      <c r="K2709" s="155" t="str">
        <v>NE</v>
      </c>
      <c r="L2709" s="153" t="n">
        <v>15</v>
      </c>
      <c r="M2709" s="153" t="n">
        <f>IF(F2709="Accepted",L2709*1.150779448,"")</f>
        <v>17.261691719999998</v>
      </c>
      <c r="N2709" s="153" t="n">
        <v>25</v>
      </c>
      <c r="O2709" s="153" t="n">
        <v>26</v>
      </c>
      <c r="P2709" s="153" t="n">
        <f>IF(F2709&lt;&gt;"Accepted","",IF(AND(N2709="",O2709=""),"",MAX(N2709,O2709)*1.150779448))</f>
        <v>29.920265648</v>
      </c>
      <c r="Q2709" s="175" t="str">
        <v>KEDW 302155Z 24015G25KT 40SM FEW100 33/04 A2980 RMK AO2A PK WND 22026/36 SLP068 T03260035</v>
      </c>
    </row>
    <row r="2710" hidden="0">
      <c r="A2710" s="150" t="str">
        <v>2026-06-30 22:00 UTC</v>
      </c>
      <c r="B2710" s="155" t="str">
        <v>2026-06-30 22:55 UTC</v>
      </c>
      <c r="C2710" s="155" t="str">
        <v>2026-06-30 15:55 PDT</v>
      </c>
      <c r="D2710" s="155" t="str">
        <v>2026-06-30</v>
      </c>
      <c r="E2710" s="155" t="str">
        <v>June</v>
      </c>
      <c r="F2710" s="154" t="str">
        <v>Accepted</v>
      </c>
      <c r="G2710" s="155" t="str">
        <v>230</v>
      </c>
      <c r="H2710" s="153" t="n">
        <v>230</v>
      </c>
      <c r="I2710" s="155" t="str">
        <v>SW</v>
      </c>
      <c r="J2710" s="153" t="n">
        <v>50</v>
      </c>
      <c r="K2710" s="155" t="str">
        <v>NE</v>
      </c>
      <c r="L2710" s="153" t="n">
        <v>20</v>
      </c>
      <c r="M2710" s="153" t="n">
        <f>IF(F2710="Accepted",L2710*1.150779448,"")</f>
        <v>23.01558896</v>
      </c>
      <c r="N2710" s="153" t="n">
        <v>26</v>
      </c>
      <c r="O2710" s="153" t="n">
        <v>31</v>
      </c>
      <c r="P2710" s="153" t="n">
        <f>IF(F2710&lt;&gt;"Accepted","",IF(AND(N2710="",O2710=""),"",MAX(N2710,O2710)*1.150779448))</f>
        <v>35.674162888</v>
      </c>
      <c r="Q2710" s="175" t="str">
        <v>KEDW 302255Z 23020G26KT 40SM CLR 33/04 A2979 RMK AO2A PK WND 24031/51 SLP066 T03250043</v>
      </c>
    </row>
    <row r="2711" hidden="0">
      <c r="A2711" s="150" t="str">
        <v>2026-06-30 23:00 UTC</v>
      </c>
      <c r="B2711" s="155" t="str">
        <v>2026-06-30 23:55 UTC</v>
      </c>
      <c r="C2711" s="155" t="str">
        <v>2026-06-30 16:55 PDT</v>
      </c>
      <c r="D2711" s="155" t="str">
        <v>2026-06-30</v>
      </c>
      <c r="E2711" s="155" t="str">
        <v>June</v>
      </c>
      <c r="F2711" s="154" t="str">
        <v>Accepted</v>
      </c>
      <c r="G2711" s="155" t="str">
        <v>230</v>
      </c>
      <c r="H2711" s="153" t="n">
        <v>230</v>
      </c>
      <c r="I2711" s="155" t="str">
        <v>SW</v>
      </c>
      <c r="J2711" s="153" t="n">
        <v>50</v>
      </c>
      <c r="K2711" s="155" t="str">
        <v>NE</v>
      </c>
      <c r="L2711" s="153" t="n">
        <v>22</v>
      </c>
      <c r="M2711" s="153" t="n">
        <f>IF(F2711="Accepted",L2711*1.150779448,"")</f>
        <v>25.317147856</v>
      </c>
      <c r="N2711" s="153" t="n">
        <v>28</v>
      </c>
      <c r="O2711" s="153" t="n">
        <v>30</v>
      </c>
      <c r="P2711" s="153" t="n">
        <f>IF(F2711&lt;&gt;"Accepted","",IF(AND(N2711="",O2711=""),"",MAX(N2711,O2711)*1.150779448))</f>
        <v>34.523383439999996</v>
      </c>
      <c r="Q2711" s="175" t="str">
        <v>KEDW 302355Z 23022G28KT 40SM FEW100 32/05 A2979 RMK AO2A PK WND 24030/52 SLP066 T03180053 10331 20287 56008</v>
      </c>
    </row>
    <row r="2712" hidden="0">
      <c r="A2712" s="150" t="str">
        <v>2026-07-01 00:00 UTC</v>
      </c>
      <c r="B2712" s="155" t="str">
        <v>2026-07-01 00:55 UTC</v>
      </c>
      <c r="C2712" s="155" t="str">
        <v>2026-06-30 17:55 PDT</v>
      </c>
      <c r="D2712" s="155" t="str">
        <v>2026-06-30</v>
      </c>
      <c r="E2712" s="155" t="str">
        <v>June</v>
      </c>
      <c r="F2712" s="154" t="str">
        <v>Accepted</v>
      </c>
      <c r="G2712" s="155" t="str">
        <v>230</v>
      </c>
      <c r="H2712" s="153" t="n">
        <v>230</v>
      </c>
      <c r="I2712" s="155" t="str">
        <v>SW</v>
      </c>
      <c r="J2712" s="153" t="n">
        <v>50</v>
      </c>
      <c r="K2712" s="155" t="str">
        <v>NE</v>
      </c>
      <c r="L2712" s="153" t="n">
        <v>20</v>
      </c>
      <c r="M2712" s="153" t="n">
        <f>IF(F2712="Accepted",L2712*1.150779448,"")</f>
        <v>23.01558896</v>
      </c>
      <c r="N2712" s="153" t="n">
        <v>27</v>
      </c>
      <c r="O2712" s="153" t="n">
        <v>32</v>
      </c>
      <c r="P2712" s="153" t="n">
        <f>IF(F2712&lt;&gt;"Accepted","",IF(AND(N2712="",O2712=""),"",MAX(N2712,O2712)*1.150779448))</f>
        <v>36.824942336</v>
      </c>
      <c r="Q2712" s="175" t="str">
        <v>KEDW 010055Z 23020G27KT 40SM FEW100 30/06 A2979 RMK AO2A PK WND 23032/14 SLP068 T03020061</v>
      </c>
    </row>
    <row r="2713" hidden="0">
      <c r="A2713" s="150" t="str">
        <v>2026-07-01 01:00 UTC</v>
      </c>
      <c r="B2713" s="155" t="str">
        <v>2026-07-01 01:55 UTC</v>
      </c>
      <c r="C2713" s="155" t="str">
        <v>2026-06-30 18:55 PDT</v>
      </c>
      <c r="D2713" s="155" t="str">
        <v>2026-06-30</v>
      </c>
      <c r="E2713" s="155" t="str">
        <v>June</v>
      </c>
      <c r="F2713" s="154" t="str">
        <v>Accepted</v>
      </c>
      <c r="G2713" s="155" t="str">
        <v>230</v>
      </c>
      <c r="H2713" s="153" t="n">
        <v>230</v>
      </c>
      <c r="I2713" s="155" t="str">
        <v>SW</v>
      </c>
      <c r="J2713" s="153" t="n">
        <v>50</v>
      </c>
      <c r="K2713" s="155" t="str">
        <v>NE</v>
      </c>
      <c r="L2713" s="153" t="n">
        <v>19</v>
      </c>
      <c r="M2713" s="153" t="n">
        <f>IF(F2713="Accepted",L2713*1.150779448,"")</f>
        <v>21.864809512</v>
      </c>
      <c r="N2713" s="163"/>
      <c r="O2713" s="153" t="n">
        <v>29</v>
      </c>
      <c r="P2713" s="153" t="n">
        <f>IF(F2713&lt;&gt;"Accepted","",IF(AND(N2713="",O2713=""),"",MAX(N2713,O2713)*1.150779448))</f>
        <v>33.372603992</v>
      </c>
      <c r="Q2713" s="175" t="str">
        <v>KEDW 010155Z 23019KT 40SM CLR 28/07 A2979 RMK AO2A PK WND 23029/0059 SLP068 T02810073</v>
      </c>
    </row>
    <row r="2714" hidden="0">
      <c r="A2714" s="150" t="str">
        <v>2026-07-01 02:00 UTC</v>
      </c>
      <c r="B2714" s="155" t="str">
        <v>2026-07-01 02:55 UTC</v>
      </c>
      <c r="C2714" s="155" t="str">
        <v>2026-06-30 19:55 PDT</v>
      </c>
      <c r="D2714" s="155" t="str">
        <v>2026-06-30</v>
      </c>
      <c r="E2714" s="155" t="str">
        <v>June</v>
      </c>
      <c r="F2714" s="154" t="str">
        <v>Accepted</v>
      </c>
      <c r="G2714" s="155" t="str">
        <v>220</v>
      </c>
      <c r="H2714" s="153" t="n">
        <v>220</v>
      </c>
      <c r="I2714" s="155" t="str">
        <v>SW</v>
      </c>
      <c r="J2714" s="153" t="n">
        <v>40</v>
      </c>
      <c r="K2714" s="155" t="str">
        <v>NE</v>
      </c>
      <c r="L2714" s="153" t="n">
        <v>15</v>
      </c>
      <c r="M2714" s="153" t="n">
        <f>IF(F2714="Accepted",L2714*1.150779448,"")</f>
        <v>17.261691719999998</v>
      </c>
      <c r="N2714" s="163"/>
      <c r="O2714" s="163"/>
      <c r="P2714" s="163" t="str">
        <f>IF(F2714&lt;&gt;"Accepted","",IF(AND(N2714="",O2714=""),"",MAX(N2714,O2714)*1.150779448))</f>
      </c>
      <c r="Q2714" s="175" t="str">
        <v>KEDW 010255Z 22015KT 40SM CLR 25/07 A2980 RMK AO2A SLP070 T02530069 53004</v>
      </c>
    </row>
    <row r="2715" hidden="0">
      <c r="A2715" s="150" t="str">
        <v>2026-07-01 03:00 UTC</v>
      </c>
      <c r="B2715" s="155" t="str">
        <v>2026-07-01 03:55 UTC</v>
      </c>
      <c r="C2715" s="155" t="str">
        <v>2026-06-30 20:55 PDT</v>
      </c>
      <c r="D2715" s="155" t="str">
        <v>2026-06-30</v>
      </c>
      <c r="E2715" s="155" t="str">
        <v>June</v>
      </c>
      <c r="F2715" s="154" t="str">
        <v>Accepted</v>
      </c>
      <c r="G2715" s="155" t="str">
        <v>230</v>
      </c>
      <c r="H2715" s="153" t="n">
        <v>230</v>
      </c>
      <c r="I2715" s="155" t="str">
        <v>SW</v>
      </c>
      <c r="J2715" s="153" t="n">
        <v>50</v>
      </c>
      <c r="K2715" s="155" t="str">
        <v>NE</v>
      </c>
      <c r="L2715" s="153" t="n">
        <v>14</v>
      </c>
      <c r="M2715" s="153" t="n">
        <f>IF(F2715="Accepted",L2715*1.150779448,"")</f>
        <v>16.110912272</v>
      </c>
      <c r="N2715" s="163"/>
      <c r="O2715" s="163"/>
      <c r="P2715" s="163" t="str">
        <f>IF(F2715&lt;&gt;"Accepted","",IF(AND(N2715="",O2715=""),"",MAX(N2715,O2715)*1.150779448))</f>
      </c>
      <c r="Q2715" s="175" t="str">
        <v>KEDW 010355Z 23014KT 40SM CLR 23/08 A2981 RMK AO2A SLP074 T02250082</v>
      </c>
    </row>
    <row r="2716" hidden="0">
      <c r="A2716" s="150" t="str">
        <v>2026-07-01 04:00 UTC</v>
      </c>
      <c r="B2716" s="155" t="str">
        <v>2026-07-01 04:55 UTC</v>
      </c>
      <c r="C2716" s="155" t="str">
        <v>2026-06-30 21:55 PDT</v>
      </c>
      <c r="D2716" s="155" t="str">
        <v>2026-06-30</v>
      </c>
      <c r="E2716" s="155" t="str">
        <v>June</v>
      </c>
      <c r="F2716" s="154" t="str">
        <v>Accepted</v>
      </c>
      <c r="G2716" s="155" t="str">
        <v>220</v>
      </c>
      <c r="H2716" s="153" t="n">
        <v>220</v>
      </c>
      <c r="I2716" s="155" t="str">
        <v>SW</v>
      </c>
      <c r="J2716" s="153" t="n">
        <v>40</v>
      </c>
      <c r="K2716" s="155" t="str">
        <v>NE</v>
      </c>
      <c r="L2716" s="153" t="n">
        <v>14</v>
      </c>
      <c r="M2716" s="153" t="n">
        <f>IF(F2716="Accepted",L2716*1.150779448,"")</f>
        <v>16.110912272</v>
      </c>
      <c r="N2716" s="163"/>
      <c r="O2716" s="163"/>
      <c r="P2716" s="163" t="str">
        <f>IF(F2716&lt;&gt;"Accepted","",IF(AND(N2716="",O2716=""),"",MAX(N2716,O2716)*1.150779448))</f>
      </c>
      <c r="Q2716" s="175" t="str">
        <v>KEDW 010455Z 22014KT 40SM CLR 21/08 A2982 RMK AO2A SLP076 T02070080</v>
      </c>
    </row>
    <row r="2717" hidden="0">
      <c r="A2717" s="150" t="str">
        <v>2026-07-01 05:00 UTC</v>
      </c>
      <c r="B2717" s="155" t="str">
        <v>2026-07-01 05:55 UTC</v>
      </c>
      <c r="C2717" s="155" t="str">
        <v>2026-06-30 22:55 PDT</v>
      </c>
      <c r="D2717" s="155" t="str">
        <v>2026-06-30</v>
      </c>
      <c r="E2717" s="155" t="str">
        <v>June</v>
      </c>
      <c r="F2717" s="154" t="str">
        <v>Accepted</v>
      </c>
      <c r="G2717" s="155" t="str">
        <v>220</v>
      </c>
      <c r="H2717" s="153" t="n">
        <v>220</v>
      </c>
      <c r="I2717" s="155" t="str">
        <v>SW</v>
      </c>
      <c r="J2717" s="153" t="n">
        <v>40</v>
      </c>
      <c r="K2717" s="155" t="str">
        <v>NE</v>
      </c>
      <c r="L2717" s="153" t="n">
        <v>14</v>
      </c>
      <c r="M2717" s="153" t="n">
        <f>IF(F2717="Accepted",L2717*1.150779448,"")</f>
        <v>16.110912272</v>
      </c>
      <c r="N2717" s="163"/>
      <c r="O2717" s="163"/>
      <c r="P2717" s="163" t="str">
        <f>IF(F2717&lt;&gt;"Accepted","",IF(AND(N2717="",O2717=""),"",MAX(N2717,O2717)*1.150779448))</f>
      </c>
      <c r="Q2717" s="175" t="str">
        <v>KEDW 010555Z AUTO 22014KT 10SM CLR 20/07 A2983 RMK AO2 SLP079 T02030073 10317 20203 52008 $</v>
      </c>
    </row>
    <row r="2718" hidden="0">
      <c r="A2718" s="164" t="str">
        <v>2026-07-01 06:00 UTC</v>
      </c>
      <c r="B2718" s="165" t="str">
        <v>2026-07-01 06:55 UTC</v>
      </c>
      <c r="C2718" s="165" t="str">
        <v>2026-06-30 23:55 PDT</v>
      </c>
      <c r="D2718" s="165" t="str">
        <v>2026-06-30</v>
      </c>
      <c r="E2718" s="165" t="str">
        <v>June</v>
      </c>
      <c r="F2718" s="169" t="str">
        <v>Accepted</v>
      </c>
      <c r="G2718" s="165" t="str">
        <v>210</v>
      </c>
      <c r="H2718" s="168" t="n">
        <v>210</v>
      </c>
      <c r="I2718" s="165" t="str">
        <v>SW</v>
      </c>
      <c r="J2718" s="168" t="n">
        <v>30</v>
      </c>
      <c r="K2718" s="165" t="str">
        <v>NE</v>
      </c>
      <c r="L2718" s="168" t="n">
        <v>13</v>
      </c>
      <c r="M2718" s="168" t="n">
        <f>IF(F2718="Accepted",L2718*1.150779448,"")</f>
        <v>14.960132824</v>
      </c>
      <c r="N2718" s="176"/>
      <c r="O2718" s="176"/>
      <c r="P2718" s="176" t="str">
        <f>IF(F2718&lt;&gt;"Accepted","",IF(AND(N2718="",O2718=""),"",MAX(N2718,O2718)*1.150779448))</f>
      </c>
      <c r="Q2718" s="177" t="str">
        <v>KEDW 010655Z AUTO 21013KT 10SM CLR 19/08 A2982 RMK AO2 SLP075 T01920079 $</v>
      </c>
    </row>
  </sheetData>
  <mergeCells>
    <mergeCell ref="A1:Q2"/>
    <mergeCell ref="A3:Q3"/>
  </mergeCells>
  <conditionalFormatting sqref="F6:F2718">
    <cfRule type="containsText" dxfId="2" priority="1" operator="containsText" text="Excluded"/>
  </conditionalFormatting>
  <pageMargins left="0.7" right="0.7" top="0.75" bottom="0.75" header="0.3" footer="0.3"/>
  <tableParts count="1">
    <tablePart ns1:id="R995cd3a0f19b41c9"/>
  </tableParts>
</worksheet>
</file>

<file path=xl/worksheets/sheet7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5" ySplit="5" topLeftCell="F6" activePane="bottomRight" state="frozen"/>
    </sheetView>
  </sheetViews>
  <sheetFormatPr defaultRowHeight="15" zeroHeight="1"/>
  <cols>
    <col min="1" max="1" width="21" hidden="0" customWidth="1"/>
    <col min="2" max="2" width="21" hidden="0" customWidth="1"/>
    <col min="3" max="3" width="12" hidden="0" customWidth="1"/>
    <col min="4" max="4" width="10" hidden="0" customWidth="1"/>
    <col min="5" max="5" width="28" hidden="0" customWidth="1"/>
    <col min="6" max="6" width="11" hidden="0" customWidth="1"/>
    <col min="7" max="7" width="11" hidden="0" customWidth="1"/>
    <col min="8" max="8" width="11" hidden="0" customWidth="1"/>
    <col min="9" max="9" width="11" hidden="0" customWidth="1"/>
    <col min="10" max="10" width="11" hidden="0" customWidth="1"/>
    <col min="11" max="11" width="11" hidden="0" customWidth="1"/>
    <col min="12" max="12" width="11" hidden="0" customWidth="1"/>
    <col min="13" max="13" width="11" hidden="0" customWidth="1"/>
    <col min="14" max="14" width="11" hidden="0" customWidth="1"/>
    <col min="15" max="15" width="11" hidden="0" customWidth="1"/>
    <col min="16" max="16" width="11" hidden="0" customWidth="1"/>
    <col min="17" max="17" width="11" hidden="0" customWidth="1"/>
    <col min="18" max="18" width="11" hidden="0" customWidth="1"/>
    <col min="19" max="19" width="21" hidden="0" customWidth="1"/>
    <col min="20" max="20" width="21" hidden="0" customWidth="1"/>
    <col min="21" max="21" width="13" hidden="0" customWidth="1"/>
    <col min="22" max="22" width="21" hidden="0" customWidth="1"/>
    <col min="23" max="23" width="11" hidden="0" customWidth="1"/>
    <col min="24" max="24" width="11" hidden="0" customWidth="1"/>
    <col min="25" max="25" width="11" hidden="0" customWidth="1"/>
    <col min="26" max="26" width="11" hidden="0" customWidth="1"/>
    <col min="27" max="27" width="12" hidden="0" customWidth="1"/>
    <col min="28" max="28" width="12" hidden="0" customWidth="1"/>
    <col min="29" max="29" width="12" hidden="0" customWidth="1"/>
    <col min="30" max="30" width="78" hidden="0" customWidth="1"/>
    <col min="31" max="16384" hidden="1" width="0" customWidth="1"/>
  </cols>
  <sheetData>
    <row r="1" ht="28" customHeight="1" hidden="0">
      <c r="A1" s="87" t="str">
        <v>All Raw KEDW METAR Reports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2"/>
    </row>
    <row r="3" ht="34" customHeight="1" hidden="0">
      <c r="A3" s="93" t="str">
        <v>All source reports are retained. Wind values used in analysis are parsed directly from the coded METAR. Archive convenience fields remain beside them for cross-checking.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5"/>
    </row>
    <row r="4" hidden="0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8"/>
    </row>
    <row r="5" ht="42" customHeight="1" hidden="0">
      <c r="A5" s="147" t="str">
        <v>Observation time UTC</v>
      </c>
      <c r="B5" s="148" t="str">
        <v>Observation time PT</v>
      </c>
      <c r="C5" s="148" t="str">
        <v>Local date</v>
      </c>
      <c r="D5" s="148" t="str">
        <v>Month</v>
      </c>
      <c r="E5" s="148" t="str">
        <v>QC status</v>
      </c>
      <c r="F5" s="148" t="str">
        <v>Coded direction</v>
      </c>
      <c r="G5" s="148" t="str">
        <v>Wind from deg true</v>
      </c>
      <c r="H5" s="148" t="str">
        <v>Wind-from sector</v>
      </c>
      <c r="I5" s="148" t="str">
        <v>Wind toward deg true</v>
      </c>
      <c r="J5" s="148" t="str">
        <v>Wind-toward sector</v>
      </c>
      <c r="K5" s="148" t="str">
        <v>Coded sustained knots</v>
      </c>
      <c r="L5" s="148" t="str">
        <v>Sustained mph used</v>
      </c>
      <c r="M5" s="148" t="str">
        <v>Coded gust knots</v>
      </c>
      <c r="N5" s="148" t="str">
        <v>Coded gust mph used</v>
      </c>
      <c r="O5" s="148" t="str">
        <v>Coded peak-wind knots</v>
      </c>
      <c r="P5" s="148" t="str">
        <v>Peak-wind mph used</v>
      </c>
      <c r="Q5" s="148" t="str">
        <v>Peak-wind from deg true</v>
      </c>
      <c r="R5" s="148" t="str">
        <v>Coded peak time</v>
      </c>
      <c r="S5" s="148" t="str">
        <v>Peak time UTC</v>
      </c>
      <c r="T5" s="148" t="str">
        <v>Peak time PT</v>
      </c>
      <c r="U5" s="148" t="str">
        <v>Highest reported gust mph used</v>
      </c>
      <c r="V5" s="148" t="str">
        <v>Highest gust time PT</v>
      </c>
      <c r="W5" s="148" t="str">
        <v>Archive sustained knots</v>
      </c>
      <c r="X5" s="148" t="str">
        <v>Archive gust knots</v>
      </c>
      <c r="Y5" s="148" t="str">
        <v>Archive peak-wind knots</v>
      </c>
      <c r="Z5" s="148" t="str">
        <v>Archive peak-wind from deg true</v>
      </c>
      <c r="AA5" s="148" t="str">
        <v>Station longitude</v>
      </c>
      <c r="AB5" s="148" t="str">
        <v>Station latitude</v>
      </c>
      <c r="AC5" s="148" t="str">
        <v>Station elevation m</v>
      </c>
      <c r="AD5" s="149" t="str">
        <v>Raw coded METAR</v>
      </c>
    </row>
    <row r="6" hidden="0">
      <c r="A6" s="150" t="str">
        <v>2026-03-01 08:55 UTC</v>
      </c>
      <c r="B6" s="155" t="str">
        <v>2026-03-01 00:55 PST</v>
      </c>
      <c r="C6" s="155" t="str">
        <v>2026-03-01</v>
      </c>
      <c r="D6" s="155" t="str">
        <v>March</v>
      </c>
      <c r="E6" s="154" t="str">
        <v>Accepted</v>
      </c>
      <c r="F6" s="155" t="str">
        <v>230</v>
      </c>
      <c r="G6" s="153" t="n">
        <v>230</v>
      </c>
      <c r="H6" s="155" t="str">
        <v>SW</v>
      </c>
      <c r="I6" s="153" t="n">
        <v>50</v>
      </c>
      <c r="J6" s="155" t="str">
        <v>NE</v>
      </c>
      <c r="K6" s="153" t="n">
        <v>5</v>
      </c>
      <c r="L6" s="153" t="n">
        <f>IF(E6="Accepted",K6*1.150779448,"")</f>
        <v>5.75389724</v>
      </c>
      <c r="M6" s="163"/>
      <c r="N6" s="163" t="str">
        <f>IF(AND(E6="Accepted",ISNUMBER(M6)),M6*1.150779448,"")</f>
      </c>
      <c r="O6" s="163"/>
      <c r="P6" s="163" t="str">
        <f>IF(AND(E6="Accepted",ISNUMBER(O6)),O6*1.150779448,"")</f>
      </c>
      <c r="Q6" s="163"/>
      <c r="R6" s="155" t="str"/>
      <c r="S6" s="155" t="str"/>
      <c r="T6" s="155" t="str"/>
      <c r="U6" s="163" t="str">
        <f>IF(E6&lt;&gt;"Accepted","",IF(AND(N6="",P6=""),"",MAX(N6,P6)))</f>
      </c>
      <c r="V6" s="155" t="str">
        <v>2026-03-01 00:55 PST</v>
      </c>
      <c r="W6" s="153" t="n">
        <v>5</v>
      </c>
      <c r="X6" s="163"/>
      <c r="Y6" s="163"/>
      <c r="Z6" s="163"/>
      <c r="AA6" s="153" t="n">
        <v>-117.8837</v>
      </c>
      <c r="AB6" s="153" t="n">
        <v>34.9054</v>
      </c>
      <c r="AC6" s="153" t="n">
        <v>702</v>
      </c>
      <c r="AD6" s="175" t="str">
        <v>KEDW 010855Z AUTO 23005KT 10SM CLR 11/06 A2999 RMK AO2 SLP142 T01060064 53002 $</v>
      </c>
    </row>
    <row r="7" hidden="0">
      <c r="A7" s="150" t="str">
        <v>2026-03-01 09:55 UTC</v>
      </c>
      <c r="B7" s="155" t="str">
        <v>2026-03-01 01:55 PST</v>
      </c>
      <c r="C7" s="155" t="str">
        <v>2026-03-01</v>
      </c>
      <c r="D7" s="155" t="str">
        <v>March</v>
      </c>
      <c r="E7" s="154" t="str">
        <v>Accepted</v>
      </c>
      <c r="F7" s="155" t="str">
        <v>220</v>
      </c>
      <c r="G7" s="153" t="n">
        <v>220</v>
      </c>
      <c r="H7" s="155" t="str">
        <v>SW</v>
      </c>
      <c r="I7" s="153" t="n">
        <v>40</v>
      </c>
      <c r="J7" s="155" t="str">
        <v>NE</v>
      </c>
      <c r="K7" s="153" t="n">
        <v>10</v>
      </c>
      <c r="L7" s="153" t="n">
        <f>IF(E7="Accepted",K7*1.150779448,"")</f>
        <v>11.50779448</v>
      </c>
      <c r="M7" s="163"/>
      <c r="N7" s="163" t="str">
        <f>IF(AND(E7="Accepted",ISNUMBER(M7)),M7*1.150779448,"")</f>
      </c>
      <c r="O7" s="163"/>
      <c r="P7" s="163" t="str">
        <f>IF(AND(E7="Accepted",ISNUMBER(O7)),O7*1.150779448,"")</f>
      </c>
      <c r="Q7" s="163"/>
      <c r="R7" s="155" t="str"/>
      <c r="S7" s="155" t="str"/>
      <c r="T7" s="155" t="str"/>
      <c r="U7" s="163" t="str">
        <f>IF(E7&lt;&gt;"Accepted","",IF(AND(N7="",P7=""),"",MAX(N7,P7)))</f>
      </c>
      <c r="V7" s="155" t="str">
        <v>2026-03-01 01:55 PST</v>
      </c>
      <c r="W7" s="153" t="n">
        <v>10</v>
      </c>
      <c r="X7" s="163"/>
      <c r="Y7" s="163"/>
      <c r="Z7" s="163"/>
      <c r="AA7" s="153" t="n">
        <v>-117.8837</v>
      </c>
      <c r="AB7" s="153" t="n">
        <v>34.9054</v>
      </c>
      <c r="AC7" s="153" t="n">
        <v>702</v>
      </c>
      <c r="AD7" s="175" t="str">
        <v>KEDW 010955Z AUTO 22010KT 10SM CLR 12/07 A2998 RMK AO2 SLP135 T01220071 $</v>
      </c>
    </row>
    <row r="8" hidden="0">
      <c r="A8" s="150" t="str">
        <v>2026-03-01 10:55 UTC</v>
      </c>
      <c r="B8" s="155" t="str">
        <v>2026-03-01 02:55 PST</v>
      </c>
      <c r="C8" s="155" t="str">
        <v>2026-03-01</v>
      </c>
      <c r="D8" s="155" t="str">
        <v>March</v>
      </c>
      <c r="E8" s="154" t="str">
        <v>Accepted</v>
      </c>
      <c r="F8" s="155" t="str">
        <v>210</v>
      </c>
      <c r="G8" s="153" t="n">
        <v>210</v>
      </c>
      <c r="H8" s="155" t="str">
        <v>SW</v>
      </c>
      <c r="I8" s="153" t="n">
        <v>30</v>
      </c>
      <c r="J8" s="155" t="str">
        <v>NE</v>
      </c>
      <c r="K8" s="153" t="n">
        <v>8</v>
      </c>
      <c r="L8" s="153" t="n">
        <f>IF(E8="Accepted",K8*1.150779448,"")</f>
        <v>9.206235584</v>
      </c>
      <c r="M8" s="163"/>
      <c r="N8" s="163" t="str">
        <f>IF(AND(E8="Accepted",ISNUMBER(M8)),M8*1.150779448,"")</f>
      </c>
      <c r="O8" s="163"/>
      <c r="P8" s="163" t="str">
        <f>IF(AND(E8="Accepted",ISNUMBER(O8)),O8*1.150779448,"")</f>
      </c>
      <c r="Q8" s="163"/>
      <c r="R8" s="155" t="str"/>
      <c r="S8" s="155" t="str"/>
      <c r="T8" s="155" t="str"/>
      <c r="U8" s="163" t="str">
        <f>IF(E8&lt;&gt;"Accepted","",IF(AND(N8="",P8=""),"",MAX(N8,P8)))</f>
      </c>
      <c r="V8" s="155" t="str">
        <v>2026-03-01 02:55 PST</v>
      </c>
      <c r="W8" s="153" t="n">
        <v>8</v>
      </c>
      <c r="X8" s="163"/>
      <c r="Y8" s="163"/>
      <c r="Z8" s="163"/>
      <c r="AA8" s="153" t="n">
        <v>-117.8837</v>
      </c>
      <c r="AB8" s="153" t="n">
        <v>34.9054</v>
      </c>
      <c r="AC8" s="153" t="n">
        <v>702</v>
      </c>
      <c r="AD8" s="175" t="str">
        <v>KEDW 011055Z AUTO 21008KT 10SM CLR 11/06 A2997 RMK AO2 SLP132 T01090062 $</v>
      </c>
    </row>
    <row r="9" hidden="0">
      <c r="A9" s="150" t="str">
        <v>2026-03-01 11:55 UTC</v>
      </c>
      <c r="B9" s="155" t="str">
        <v>2026-03-01 03:55 PST</v>
      </c>
      <c r="C9" s="155" t="str">
        <v>2026-03-01</v>
      </c>
      <c r="D9" s="155" t="str">
        <v>March</v>
      </c>
      <c r="E9" s="154" t="str">
        <v>Accepted</v>
      </c>
      <c r="F9" s="155" t="str">
        <v>000</v>
      </c>
      <c r="G9" s="153" t="n">
        <v>0</v>
      </c>
      <c r="H9" s="155" t="str">
        <v>Calm</v>
      </c>
      <c r="I9" s="153" t="n">
        <v>180</v>
      </c>
      <c r="J9" s="155" t="str">
        <v>Calm</v>
      </c>
      <c r="K9" s="153" t="n">
        <v>0</v>
      </c>
      <c r="L9" s="153" t="n">
        <f>IF(E9="Accepted",K9*1.150779448,"")</f>
        <v>0</v>
      </c>
      <c r="M9" s="163"/>
      <c r="N9" s="163" t="str">
        <f>IF(AND(E9="Accepted",ISNUMBER(M9)),M9*1.150779448,"")</f>
      </c>
      <c r="O9" s="163"/>
      <c r="P9" s="163" t="str">
        <f>IF(AND(E9="Accepted",ISNUMBER(O9)),O9*1.150779448,"")</f>
      </c>
      <c r="Q9" s="163"/>
      <c r="R9" s="155" t="str"/>
      <c r="S9" s="155" t="str"/>
      <c r="T9" s="155" t="str"/>
      <c r="U9" s="163" t="str">
        <f>IF(E9&lt;&gt;"Accepted","",IF(AND(N9="",P9=""),"",MAX(N9,P9)))</f>
      </c>
      <c r="V9" s="155" t="str">
        <v>2026-03-01 03:55 PST</v>
      </c>
      <c r="W9" s="153" t="n">
        <v>0</v>
      </c>
      <c r="X9" s="163"/>
      <c r="Y9" s="163"/>
      <c r="Z9" s="163"/>
      <c r="AA9" s="153" t="n">
        <v>-117.8837</v>
      </c>
      <c r="AB9" s="153" t="n">
        <v>34.9054</v>
      </c>
      <c r="AC9" s="153" t="n">
        <v>702</v>
      </c>
      <c r="AD9" s="175" t="str">
        <v>KEDW 011155Z AUTO 00000KT 10SM CLR 10/06 A2998 RMK AO2 SLP137 T00970062 10145 20097 55001 $</v>
      </c>
    </row>
    <row r="10" hidden="0">
      <c r="A10" s="150" t="str">
        <v>2026-03-01 12:55 UTC</v>
      </c>
      <c r="B10" s="155" t="str">
        <v>2026-03-01 04:55 PST</v>
      </c>
      <c r="C10" s="155" t="str">
        <v>2026-03-01</v>
      </c>
      <c r="D10" s="155" t="str">
        <v>March</v>
      </c>
      <c r="E10" s="154" t="str">
        <v>Accepted</v>
      </c>
      <c r="F10" s="155" t="str">
        <v>190</v>
      </c>
      <c r="G10" s="153" t="n">
        <v>190</v>
      </c>
      <c r="H10" s="155" t="str">
        <v>S</v>
      </c>
      <c r="I10" s="153" t="n">
        <v>10</v>
      </c>
      <c r="J10" s="155" t="str">
        <v>N</v>
      </c>
      <c r="K10" s="153" t="n">
        <v>6</v>
      </c>
      <c r="L10" s="153" t="n">
        <f>IF(E10="Accepted",K10*1.150779448,"")</f>
        <v>6.904676688</v>
      </c>
      <c r="M10" s="163"/>
      <c r="N10" s="163" t="str">
        <f>IF(AND(E10="Accepted",ISNUMBER(M10)),M10*1.150779448,"")</f>
      </c>
      <c r="O10" s="163"/>
      <c r="P10" s="163" t="str">
        <f>IF(AND(E10="Accepted",ISNUMBER(O10)),O10*1.150779448,"")</f>
      </c>
      <c r="Q10" s="163"/>
      <c r="R10" s="155" t="str"/>
      <c r="S10" s="155" t="str"/>
      <c r="T10" s="155" t="str"/>
      <c r="U10" s="163" t="str">
        <f>IF(E10&lt;&gt;"Accepted","",IF(AND(N10="",P10=""),"",MAX(N10,P10)))</f>
      </c>
      <c r="V10" s="155" t="str">
        <v>2026-03-01 04:55 PST</v>
      </c>
      <c r="W10" s="153" t="n">
        <v>6</v>
      </c>
      <c r="X10" s="163"/>
      <c r="Y10" s="163"/>
      <c r="Z10" s="163"/>
      <c r="AA10" s="153" t="n">
        <v>-117.8837</v>
      </c>
      <c r="AB10" s="153" t="n">
        <v>34.9054</v>
      </c>
      <c r="AC10" s="153" t="n">
        <v>702</v>
      </c>
      <c r="AD10" s="175" t="str">
        <v>KEDW 011255Z AUTO 19006KT 10SM CLR 09/06 A2999 RMK AO2 SLP142 T00880059 $</v>
      </c>
    </row>
    <row r="11" hidden="0">
      <c r="A11" s="150" t="str">
        <v>2026-03-01 13:55 UTC</v>
      </c>
      <c r="B11" s="155" t="str">
        <v>2026-03-01 05:55 PST</v>
      </c>
      <c r="C11" s="155" t="str">
        <v>2026-03-01</v>
      </c>
      <c r="D11" s="155" t="str">
        <v>March</v>
      </c>
      <c r="E11" s="154" t="str">
        <v>Accepted</v>
      </c>
      <c r="F11" s="155" t="str">
        <v>200</v>
      </c>
      <c r="G11" s="153" t="n">
        <v>200</v>
      </c>
      <c r="H11" s="155" t="str">
        <v>S</v>
      </c>
      <c r="I11" s="153" t="n">
        <v>20</v>
      </c>
      <c r="J11" s="155" t="str">
        <v>N</v>
      </c>
      <c r="K11" s="153" t="n">
        <v>7</v>
      </c>
      <c r="L11" s="153" t="n">
        <f>IF(E11="Accepted",K11*1.150779448,"")</f>
        <v>8.055456136</v>
      </c>
      <c r="M11" s="163"/>
      <c r="N11" s="163" t="str">
        <f>IF(AND(E11="Accepted",ISNUMBER(M11)),M11*1.150779448,"")</f>
      </c>
      <c r="O11" s="163"/>
      <c r="P11" s="163" t="str">
        <f>IF(AND(E11="Accepted",ISNUMBER(O11)),O11*1.150779448,"")</f>
      </c>
      <c r="Q11" s="163"/>
      <c r="R11" s="155" t="str"/>
      <c r="S11" s="155" t="str"/>
      <c r="T11" s="155" t="str"/>
      <c r="U11" s="163" t="str">
        <f>IF(E11&lt;&gt;"Accepted","",IF(AND(N11="",P11=""),"",MAX(N11,P11)))</f>
      </c>
      <c r="V11" s="155" t="str">
        <v>2026-03-01 05:55 PST</v>
      </c>
      <c r="W11" s="153" t="n">
        <v>7</v>
      </c>
      <c r="X11" s="163"/>
      <c r="Y11" s="163"/>
      <c r="Z11" s="163"/>
      <c r="AA11" s="153" t="n">
        <v>-117.8837</v>
      </c>
      <c r="AB11" s="153" t="n">
        <v>34.9054</v>
      </c>
      <c r="AC11" s="153" t="n">
        <v>702</v>
      </c>
      <c r="AD11" s="175" t="str">
        <v>KEDW 011355Z AUTO 20007KT 10SM CLR 10/06 A3001 RMK AO2 SLP152 T00970062 $</v>
      </c>
    </row>
    <row r="12" hidden="0">
      <c r="A12" s="150" t="str">
        <v>2026-03-01 14:55 UTC</v>
      </c>
      <c r="B12" s="155" t="str">
        <v>2026-03-01 06:55 PST</v>
      </c>
      <c r="C12" s="155" t="str">
        <v>2026-03-01</v>
      </c>
      <c r="D12" s="155" t="str">
        <v>March</v>
      </c>
      <c r="E12" s="154" t="str">
        <v>Accepted</v>
      </c>
      <c r="F12" s="155" t="str">
        <v>210</v>
      </c>
      <c r="G12" s="153" t="n">
        <v>210</v>
      </c>
      <c r="H12" s="155" t="str">
        <v>SW</v>
      </c>
      <c r="I12" s="153" t="n">
        <v>30</v>
      </c>
      <c r="J12" s="155" t="str">
        <v>NE</v>
      </c>
      <c r="K12" s="153" t="n">
        <v>5</v>
      </c>
      <c r="L12" s="153" t="n">
        <f>IF(E12="Accepted",K12*1.150779448,"")</f>
        <v>5.75389724</v>
      </c>
      <c r="M12" s="163"/>
      <c r="N12" s="163" t="str">
        <f>IF(AND(E12="Accepted",ISNUMBER(M12)),M12*1.150779448,"")</f>
      </c>
      <c r="O12" s="163"/>
      <c r="P12" s="163" t="str">
        <f>IF(AND(E12="Accepted",ISNUMBER(O12)),O12*1.150779448,"")</f>
      </c>
      <c r="Q12" s="163"/>
      <c r="R12" s="155" t="str"/>
      <c r="S12" s="155" t="str"/>
      <c r="T12" s="155" t="str"/>
      <c r="U12" s="163" t="str">
        <f>IF(E12&lt;&gt;"Accepted","",IF(AND(N12="",P12=""),"",MAX(N12,P12)))</f>
      </c>
      <c r="V12" s="155" t="str">
        <v>2026-03-01 06:55 PST</v>
      </c>
      <c r="W12" s="153" t="n">
        <v>5</v>
      </c>
      <c r="X12" s="163"/>
      <c r="Y12" s="163"/>
      <c r="Z12" s="163"/>
      <c r="AA12" s="153" t="n">
        <v>-117.8837</v>
      </c>
      <c r="AB12" s="153" t="n">
        <v>34.9054</v>
      </c>
      <c r="AC12" s="153" t="n">
        <v>702</v>
      </c>
      <c r="AD12" s="175" t="str">
        <v>KEDW 011455Z AUTO 21005KT 10SM CLR 11/07 A3002 RMK AO2 SLP156 T01070066 52011 $</v>
      </c>
    </row>
    <row r="13" hidden="0">
      <c r="A13" s="150" t="str">
        <v>2026-03-01 15:55 UTC</v>
      </c>
      <c r="B13" s="155" t="str">
        <v>2026-03-01 07:55 PST</v>
      </c>
      <c r="C13" s="155" t="str">
        <v>2026-03-01</v>
      </c>
      <c r="D13" s="155" t="str">
        <v>March</v>
      </c>
      <c r="E13" s="154" t="str">
        <v>Accepted</v>
      </c>
      <c r="F13" s="155" t="str">
        <v>230</v>
      </c>
      <c r="G13" s="153" t="n">
        <v>230</v>
      </c>
      <c r="H13" s="155" t="str">
        <v>SW</v>
      </c>
      <c r="I13" s="153" t="n">
        <v>50</v>
      </c>
      <c r="J13" s="155" t="str">
        <v>NE</v>
      </c>
      <c r="K13" s="153" t="n">
        <v>5</v>
      </c>
      <c r="L13" s="153" t="n">
        <f>IF(E13="Accepted",K13*1.150779448,"")</f>
        <v>5.75389724</v>
      </c>
      <c r="M13" s="163"/>
      <c r="N13" s="163" t="str">
        <f>IF(AND(E13="Accepted",ISNUMBER(M13)),M13*1.150779448,"")</f>
      </c>
      <c r="O13" s="163"/>
      <c r="P13" s="163" t="str">
        <f>IF(AND(E13="Accepted",ISNUMBER(O13)),O13*1.150779448,"")</f>
      </c>
      <c r="Q13" s="163"/>
      <c r="R13" s="155" t="str"/>
      <c r="S13" s="155" t="str"/>
      <c r="T13" s="155" t="str"/>
      <c r="U13" s="163" t="str">
        <f>IF(E13&lt;&gt;"Accepted","",IF(AND(N13="",P13=""),"",MAX(N13,P13)))</f>
      </c>
      <c r="V13" s="155" t="str">
        <v>2026-03-01 07:55 PST</v>
      </c>
      <c r="W13" s="153" t="n">
        <v>5</v>
      </c>
      <c r="X13" s="163"/>
      <c r="Y13" s="163"/>
      <c r="Z13" s="163"/>
      <c r="AA13" s="153" t="n">
        <v>-117.8837</v>
      </c>
      <c r="AB13" s="153" t="n">
        <v>34.9054</v>
      </c>
      <c r="AC13" s="153" t="n">
        <v>702</v>
      </c>
      <c r="AD13" s="175" t="str">
        <v>KEDW 011555Z AUTO 23005KT 10SM CLR 15/08 A3003 RMK AO2 SLP157 T01480078 $</v>
      </c>
    </row>
    <row r="14" hidden="0">
      <c r="A14" s="150" t="str">
        <v>2026-03-01 16:55 UTC</v>
      </c>
      <c r="B14" s="155" t="str">
        <v>2026-03-01 08:55 PST</v>
      </c>
      <c r="C14" s="155" t="str">
        <v>2026-03-01</v>
      </c>
      <c r="D14" s="155" t="str">
        <v>March</v>
      </c>
      <c r="E14" s="154" t="str">
        <v>Accepted</v>
      </c>
      <c r="F14" s="155" t="str">
        <v>200</v>
      </c>
      <c r="G14" s="153" t="n">
        <v>200</v>
      </c>
      <c r="H14" s="155" t="str">
        <v>S</v>
      </c>
      <c r="I14" s="153" t="n">
        <v>20</v>
      </c>
      <c r="J14" s="155" t="str">
        <v>N</v>
      </c>
      <c r="K14" s="153" t="n">
        <v>7</v>
      </c>
      <c r="L14" s="153" t="n">
        <f>IF(E14="Accepted",K14*1.150779448,"")</f>
        <v>8.055456136</v>
      </c>
      <c r="M14" s="163"/>
      <c r="N14" s="163" t="str">
        <f>IF(AND(E14="Accepted",ISNUMBER(M14)),M14*1.150779448,"")</f>
      </c>
      <c r="O14" s="163"/>
      <c r="P14" s="163" t="str">
        <f>IF(AND(E14="Accepted",ISNUMBER(O14)),O14*1.150779448,"")</f>
      </c>
      <c r="Q14" s="163"/>
      <c r="R14" s="155" t="str"/>
      <c r="S14" s="155" t="str"/>
      <c r="T14" s="155" t="str"/>
      <c r="U14" s="163" t="str">
        <f>IF(E14&lt;&gt;"Accepted","",IF(AND(N14="",P14=""),"",MAX(N14,P14)))</f>
      </c>
      <c r="V14" s="155" t="str">
        <v>2026-03-01 08:55 PST</v>
      </c>
      <c r="W14" s="153" t="n">
        <v>7</v>
      </c>
      <c r="X14" s="163"/>
      <c r="Y14" s="163"/>
      <c r="Z14" s="163"/>
      <c r="AA14" s="153" t="n">
        <v>-117.8837</v>
      </c>
      <c r="AB14" s="153" t="n">
        <v>34.9054</v>
      </c>
      <c r="AC14" s="153" t="n">
        <v>702</v>
      </c>
      <c r="AD14" s="175" t="str">
        <v>KEDW 011655Z AUTO 20007KT 10SM CLR 19/07 A3003 RMK AO2 SLP157 T01920070 $</v>
      </c>
    </row>
    <row r="15" hidden="0">
      <c r="A15" s="150" t="str">
        <v>2026-03-01 17:55 UTC</v>
      </c>
      <c r="B15" s="155" t="str">
        <v>2026-03-01 09:55 PST</v>
      </c>
      <c r="C15" s="155" t="str">
        <v>2026-03-01</v>
      </c>
      <c r="D15" s="155" t="str">
        <v>March</v>
      </c>
      <c r="E15" s="154" t="str">
        <v>Accepted</v>
      </c>
      <c r="F15" s="155" t="str">
        <v>210</v>
      </c>
      <c r="G15" s="153" t="n">
        <v>210</v>
      </c>
      <c r="H15" s="155" t="str">
        <v>SW</v>
      </c>
      <c r="I15" s="153" t="n">
        <v>30</v>
      </c>
      <c r="J15" s="155" t="str">
        <v>NE</v>
      </c>
      <c r="K15" s="153" t="n">
        <v>6</v>
      </c>
      <c r="L15" s="153" t="n">
        <f>IF(E15="Accepted",K15*1.150779448,"")</f>
        <v>6.904676688</v>
      </c>
      <c r="M15" s="163"/>
      <c r="N15" s="163" t="str">
        <f>IF(AND(E15="Accepted",ISNUMBER(M15)),M15*1.150779448,"")</f>
      </c>
      <c r="O15" s="163"/>
      <c r="P15" s="163" t="str">
        <f>IF(AND(E15="Accepted",ISNUMBER(O15)),O15*1.150779448,"")</f>
      </c>
      <c r="Q15" s="163"/>
      <c r="R15" s="155" t="str"/>
      <c r="S15" s="155" t="str"/>
      <c r="T15" s="155" t="str"/>
      <c r="U15" s="163" t="str">
        <f>IF(E15&lt;&gt;"Accepted","",IF(AND(N15="",P15=""),"",MAX(N15,P15)))</f>
      </c>
      <c r="V15" s="155" t="str">
        <v>2026-03-01 09:55 PST</v>
      </c>
      <c r="W15" s="153" t="n">
        <v>6</v>
      </c>
      <c r="X15" s="163"/>
      <c r="Y15" s="163"/>
      <c r="Z15" s="163"/>
      <c r="AA15" s="153" t="n">
        <v>-117.8837</v>
      </c>
      <c r="AB15" s="153" t="n">
        <v>34.9054</v>
      </c>
      <c r="AC15" s="153" t="n">
        <v>702</v>
      </c>
      <c r="AD15" s="175" t="str">
        <v>KEDW 011755Z 21006KT 90SM FEW250 21/07 A3003 RMK AO2A SLP156 T02140069 10214 20085 52005</v>
      </c>
    </row>
    <row r="16" hidden="0">
      <c r="A16" s="150" t="str">
        <v>2026-03-01 18:55 UTC</v>
      </c>
      <c r="B16" s="155" t="str">
        <v>2026-03-01 10:55 PST</v>
      </c>
      <c r="C16" s="155" t="str">
        <v>2026-03-01</v>
      </c>
      <c r="D16" s="155" t="str">
        <v>March</v>
      </c>
      <c r="E16" s="154" t="str">
        <v>Accepted</v>
      </c>
      <c r="F16" s="155" t="str">
        <v>230</v>
      </c>
      <c r="G16" s="153" t="n">
        <v>230</v>
      </c>
      <c r="H16" s="155" t="str">
        <v>SW</v>
      </c>
      <c r="I16" s="153" t="n">
        <v>50</v>
      </c>
      <c r="J16" s="155" t="str">
        <v>NE</v>
      </c>
      <c r="K16" s="153" t="n">
        <v>14</v>
      </c>
      <c r="L16" s="153" t="n">
        <f>IF(E16="Accepted",K16*1.150779448,"")</f>
        <v>16.110912272</v>
      </c>
      <c r="M16" s="163"/>
      <c r="N16" s="163" t="str">
        <f>IF(AND(E16="Accepted",ISNUMBER(M16)),M16*1.150779448,"")</f>
      </c>
      <c r="O16" s="163"/>
      <c r="P16" s="163" t="str">
        <f>IF(AND(E16="Accepted",ISNUMBER(O16)),O16*1.150779448,"")</f>
      </c>
      <c r="Q16" s="163"/>
      <c r="R16" s="155" t="str"/>
      <c r="S16" s="155" t="str"/>
      <c r="T16" s="155" t="str"/>
      <c r="U16" s="163" t="str">
        <f>IF(E16&lt;&gt;"Accepted","",IF(AND(N16="",P16=""),"",MAX(N16,P16)))</f>
      </c>
      <c r="V16" s="155" t="str">
        <v>2026-03-01 10:55 PST</v>
      </c>
      <c r="W16" s="153" t="n">
        <v>14</v>
      </c>
      <c r="X16" s="163"/>
      <c r="Y16" s="163"/>
      <c r="Z16" s="163"/>
      <c r="AA16" s="153" t="n">
        <v>-117.8837</v>
      </c>
      <c r="AB16" s="153" t="n">
        <v>34.9054</v>
      </c>
      <c r="AC16" s="153" t="n">
        <v>702</v>
      </c>
      <c r="AD16" s="175" t="str">
        <v>KEDW 011855Z 23014KT 90SM FEW250 24/05 A3001 RMK AO2A SLP149 T02380047</v>
      </c>
    </row>
    <row r="17" hidden="0">
      <c r="A17" s="150" t="str">
        <v>2026-03-01 19:55 UTC</v>
      </c>
      <c r="B17" s="155" t="str">
        <v>2026-03-01 11:55 PST</v>
      </c>
      <c r="C17" s="155" t="str">
        <v>2026-03-01</v>
      </c>
      <c r="D17" s="155" t="str">
        <v>March</v>
      </c>
      <c r="E17" s="154" t="str">
        <v>Accepted</v>
      </c>
      <c r="F17" s="155" t="str">
        <v>250</v>
      </c>
      <c r="G17" s="153" t="n">
        <v>250</v>
      </c>
      <c r="H17" s="155" t="str">
        <v>W</v>
      </c>
      <c r="I17" s="153" t="n">
        <v>70</v>
      </c>
      <c r="J17" s="155" t="str">
        <v>E</v>
      </c>
      <c r="K17" s="153" t="n">
        <v>10</v>
      </c>
      <c r="L17" s="153" t="n">
        <f>IF(E17="Accepted",K17*1.150779448,"")</f>
        <v>11.50779448</v>
      </c>
      <c r="M17" s="163"/>
      <c r="N17" s="163" t="str">
        <f>IF(AND(E17="Accepted",ISNUMBER(M17)),M17*1.150779448,"")</f>
      </c>
      <c r="O17" s="163"/>
      <c r="P17" s="163" t="str">
        <f>IF(AND(E17="Accepted",ISNUMBER(O17)),O17*1.150779448,"")</f>
      </c>
      <c r="Q17" s="163"/>
      <c r="R17" s="155" t="str"/>
      <c r="S17" s="155" t="str"/>
      <c r="T17" s="155" t="str"/>
      <c r="U17" s="163" t="str">
        <f>IF(E17&lt;&gt;"Accepted","",IF(AND(N17="",P17=""),"",MAX(N17,P17)))</f>
      </c>
      <c r="V17" s="155" t="str">
        <v>2026-03-01 11:55 PST</v>
      </c>
      <c r="W17" s="153" t="n">
        <v>10</v>
      </c>
      <c r="X17" s="163"/>
      <c r="Y17" s="163"/>
      <c r="Z17" s="163"/>
      <c r="AA17" s="153" t="n">
        <v>-117.8837</v>
      </c>
      <c r="AB17" s="153" t="n">
        <v>34.9054</v>
      </c>
      <c r="AC17" s="153" t="n">
        <v>702</v>
      </c>
      <c r="AD17" s="175" t="str">
        <v>KEDW 011955Z 25010KT 90SM FEW250 26/03 A3000 RMK AO2A SLP144 T02550034</v>
      </c>
    </row>
    <row r="18" hidden="0">
      <c r="A18" s="150" t="str">
        <v>2026-03-01 20:55 UTC</v>
      </c>
      <c r="B18" s="155" t="str">
        <v>2026-03-01 12:55 PST</v>
      </c>
      <c r="C18" s="155" t="str">
        <v>2026-03-01</v>
      </c>
      <c r="D18" s="155" t="str">
        <v>March</v>
      </c>
      <c r="E18" s="154" t="str">
        <v>Accepted</v>
      </c>
      <c r="F18" s="155" t="str">
        <v>260</v>
      </c>
      <c r="G18" s="153" t="n">
        <v>260</v>
      </c>
      <c r="H18" s="155" t="str">
        <v>W</v>
      </c>
      <c r="I18" s="153" t="n">
        <v>80</v>
      </c>
      <c r="J18" s="155" t="str">
        <v>E</v>
      </c>
      <c r="K18" s="153" t="n">
        <v>10</v>
      </c>
      <c r="L18" s="153" t="n">
        <f>IF(E18="Accepted",K18*1.150779448,"")</f>
        <v>11.50779448</v>
      </c>
      <c r="M18" s="153" t="n">
        <v>18</v>
      </c>
      <c r="N18" s="153" t="n">
        <f>IF(AND(E18="Accepted",ISNUMBER(M18)),M18*1.150779448,"")</f>
        <v>20.714030064</v>
      </c>
      <c r="O18" s="163"/>
      <c r="P18" s="163" t="str">
        <f>IF(AND(E18="Accepted",ISNUMBER(O18)),O18*1.150779448,"")</f>
      </c>
      <c r="Q18" s="163"/>
      <c r="R18" s="155" t="str"/>
      <c r="S18" s="155" t="str"/>
      <c r="T18" s="155" t="str"/>
      <c r="U18" s="153" t="n">
        <f>IF(E18&lt;&gt;"Accepted","",IF(AND(N18="",P18=""),"",MAX(N18,P18)))</f>
        <v>20.714030064</v>
      </c>
      <c r="V18" s="155" t="str">
        <v>2026-03-01 12:55 PST</v>
      </c>
      <c r="W18" s="153" t="n">
        <v>10</v>
      </c>
      <c r="X18" s="153" t="n">
        <v>18</v>
      </c>
      <c r="Y18" s="163"/>
      <c r="Z18" s="163"/>
      <c r="AA18" s="153" t="n">
        <v>-117.8837</v>
      </c>
      <c r="AB18" s="153" t="n">
        <v>34.9054</v>
      </c>
      <c r="AC18" s="153" t="n">
        <v>702</v>
      </c>
      <c r="AD18" s="175" t="str">
        <v>KEDW 012055Z 26010G18KT 90SM FEW250 27/M02 A2997 RMK AO2A SLP133 T02741025 57021</v>
      </c>
    </row>
    <row r="19" hidden="0">
      <c r="A19" s="150" t="str">
        <v>2026-03-01 21:55 UTC</v>
      </c>
      <c r="B19" s="155" t="str">
        <v>2026-03-01 13:55 PST</v>
      </c>
      <c r="C19" s="155" t="str">
        <v>2026-03-01</v>
      </c>
      <c r="D19" s="155" t="str">
        <v>March</v>
      </c>
      <c r="E19" s="154" t="str">
        <v>Accepted</v>
      </c>
      <c r="F19" s="155" t="str">
        <v>320</v>
      </c>
      <c r="G19" s="153" t="n">
        <v>320</v>
      </c>
      <c r="H19" s="155" t="str">
        <v>NW</v>
      </c>
      <c r="I19" s="153" t="n">
        <v>140</v>
      </c>
      <c r="J19" s="155" t="str">
        <v>SE</v>
      </c>
      <c r="K19" s="153" t="n">
        <v>12</v>
      </c>
      <c r="L19" s="153" t="n">
        <f>IF(E19="Accepted",K19*1.150779448,"")</f>
        <v>13.809353376</v>
      </c>
      <c r="M19" s="163"/>
      <c r="N19" s="163" t="str">
        <f>IF(AND(E19="Accepted",ISNUMBER(M19)),M19*1.150779448,"")</f>
      </c>
      <c r="O19" s="163"/>
      <c r="P19" s="163" t="str">
        <f>IF(AND(E19="Accepted",ISNUMBER(O19)),O19*1.150779448,"")</f>
      </c>
      <c r="Q19" s="163"/>
      <c r="R19" s="155" t="str"/>
      <c r="S19" s="155" t="str"/>
      <c r="T19" s="155" t="str"/>
      <c r="U19" s="163" t="str">
        <f>IF(E19&lt;&gt;"Accepted","",IF(AND(N19="",P19=""),"",MAX(N19,P19)))</f>
      </c>
      <c r="V19" s="155" t="str">
        <v>2026-03-01 13:55 PST</v>
      </c>
      <c r="W19" s="153" t="n">
        <v>12</v>
      </c>
      <c r="X19" s="163"/>
      <c r="Y19" s="163"/>
      <c r="Z19" s="163"/>
      <c r="AA19" s="153" t="n">
        <v>-117.8837</v>
      </c>
      <c r="AB19" s="153" t="n">
        <v>34.9054</v>
      </c>
      <c r="AC19" s="153" t="n">
        <v>702</v>
      </c>
      <c r="AD19" s="175" t="str">
        <v>KEDW 012155Z 32012KT 90SM SCT250 27/M04 A2996 RMK AO2A SLP129 T02741045</v>
      </c>
    </row>
    <row r="20" hidden="0">
      <c r="A20" s="150" t="str">
        <v>2026-03-01 22:21 UTC</v>
      </c>
      <c r="B20" s="155" t="str">
        <v>2026-03-01 14:21 PST</v>
      </c>
      <c r="C20" s="155" t="str">
        <v>2026-03-01</v>
      </c>
      <c r="D20" s="155" t="str">
        <v>March</v>
      </c>
      <c r="E20" s="154" t="str">
        <v>Accepted</v>
      </c>
      <c r="F20" s="155" t="str">
        <v>260</v>
      </c>
      <c r="G20" s="153" t="n">
        <v>260</v>
      </c>
      <c r="H20" s="155" t="str">
        <v>W</v>
      </c>
      <c r="I20" s="153" t="n">
        <v>80</v>
      </c>
      <c r="J20" s="155" t="str">
        <v>E</v>
      </c>
      <c r="K20" s="153" t="n">
        <v>16</v>
      </c>
      <c r="L20" s="153" t="n">
        <f>IF(E20="Accepted",K20*1.150779448,"")</f>
        <v>18.412471168</v>
      </c>
      <c r="M20" s="153" t="n">
        <v>22</v>
      </c>
      <c r="N20" s="153" t="n">
        <f>IF(AND(E20="Accepted",ISNUMBER(M20)),M20*1.150779448,"")</f>
        <v>25.317147856</v>
      </c>
      <c r="O20" s="163"/>
      <c r="P20" s="163" t="str">
        <f>IF(AND(E20="Accepted",ISNUMBER(O20)),O20*1.150779448,"")</f>
      </c>
      <c r="Q20" s="163"/>
      <c r="R20" s="155" t="str"/>
      <c r="S20" s="155" t="str"/>
      <c r="T20" s="155" t="str"/>
      <c r="U20" s="153" t="n">
        <f>IF(E20&lt;&gt;"Accepted","",IF(AND(N20="",P20=""),"",MAX(N20,P20)))</f>
        <v>25.317147856</v>
      </c>
      <c r="V20" s="155" t="str">
        <v>2026-03-01 14:21 PST</v>
      </c>
      <c r="W20" s="153" t="n">
        <v>16</v>
      </c>
      <c r="X20" s="153" t="n">
        <v>22</v>
      </c>
      <c r="Y20" s="163"/>
      <c r="Z20" s="163"/>
      <c r="AA20" s="153" t="n">
        <v>-117.8837</v>
      </c>
      <c r="AB20" s="153" t="n">
        <v>34.9054</v>
      </c>
      <c r="AC20" s="153" t="n">
        <v>702</v>
      </c>
      <c r="AD20" s="175" t="str">
        <v>KEDW 012221Z 26016G22KT 70SM SCT250 28/M03 A2994 RMK AO2A SLP122</v>
      </c>
    </row>
    <row r="21" hidden="0">
      <c r="A21" s="150" t="str">
        <v>2026-03-01 22:26 UTC</v>
      </c>
      <c r="B21" s="155" t="str">
        <v>2026-03-01 14:26 PST</v>
      </c>
      <c r="C21" s="155" t="str">
        <v>2026-03-01</v>
      </c>
      <c r="D21" s="155" t="str">
        <v>March</v>
      </c>
      <c r="E21" s="154" t="str">
        <v>Accepted</v>
      </c>
      <c r="F21" s="155" t="str">
        <v>250</v>
      </c>
      <c r="G21" s="153" t="n">
        <v>250</v>
      </c>
      <c r="H21" s="155" t="str">
        <v>W</v>
      </c>
      <c r="I21" s="153" t="n">
        <v>70</v>
      </c>
      <c r="J21" s="155" t="str">
        <v>E</v>
      </c>
      <c r="K21" s="153" t="n">
        <v>11</v>
      </c>
      <c r="L21" s="153" t="n">
        <f>IF(E21="Accepted",K21*1.150779448,"")</f>
        <v>12.658573928</v>
      </c>
      <c r="M21" s="153" t="n">
        <v>26</v>
      </c>
      <c r="N21" s="153" t="n">
        <f>IF(AND(E21="Accepted",ISNUMBER(M21)),M21*1.150779448,"")</f>
        <v>29.920265648</v>
      </c>
      <c r="O21" s="163"/>
      <c r="P21" s="163" t="str">
        <f>IF(AND(E21="Accepted",ISNUMBER(O21)),O21*1.150779448,"")</f>
      </c>
      <c r="Q21" s="163"/>
      <c r="R21" s="155" t="str"/>
      <c r="S21" s="155" t="str"/>
      <c r="T21" s="155" t="str"/>
      <c r="U21" s="153" t="n">
        <f>IF(E21&lt;&gt;"Accepted","",IF(AND(N21="",P21=""),"",MAX(N21,P21)))</f>
        <v>29.920265648</v>
      </c>
      <c r="V21" s="155" t="str">
        <v>2026-03-01 14:26 PST</v>
      </c>
      <c r="W21" s="153" t="n">
        <v>11</v>
      </c>
      <c r="X21" s="153" t="n">
        <v>26</v>
      </c>
      <c r="Y21" s="163"/>
      <c r="Z21" s="163"/>
      <c r="AA21" s="153" t="n">
        <v>-117.8837</v>
      </c>
      <c r="AB21" s="153" t="n">
        <v>34.9054</v>
      </c>
      <c r="AC21" s="153" t="n">
        <v>702</v>
      </c>
      <c r="AD21" s="175" t="str">
        <v>KEDW 012226Z 25011G26KT 70SM SCT250 28/M01 A2995 RMK AO2A SLP125</v>
      </c>
    </row>
    <row r="22" hidden="0">
      <c r="A22" s="150" t="str">
        <v>2026-03-01 22:55 UTC</v>
      </c>
      <c r="B22" s="155" t="str">
        <v>2026-03-01 14:55 PST</v>
      </c>
      <c r="C22" s="155" t="str">
        <v>2026-03-01</v>
      </c>
      <c r="D22" s="155" t="str">
        <v>March</v>
      </c>
      <c r="E22" s="154" t="str">
        <v>Accepted</v>
      </c>
      <c r="F22" s="155" t="str">
        <v>260</v>
      </c>
      <c r="G22" s="153" t="n">
        <v>260</v>
      </c>
      <c r="H22" s="155" t="str">
        <v>W</v>
      </c>
      <c r="I22" s="153" t="n">
        <v>80</v>
      </c>
      <c r="J22" s="155" t="str">
        <v>E</v>
      </c>
      <c r="K22" s="153" t="n">
        <v>10</v>
      </c>
      <c r="L22" s="153" t="n">
        <f>IF(E22="Accepted",K22*1.150779448,"")</f>
        <v>11.50779448</v>
      </c>
      <c r="M22" s="153" t="n">
        <v>18</v>
      </c>
      <c r="N22" s="153" t="n">
        <f>IF(AND(E22="Accepted",ISNUMBER(M22)),M22*1.150779448,"")</f>
        <v>20.714030064</v>
      </c>
      <c r="O22" s="153" t="n">
        <v>26</v>
      </c>
      <c r="P22" s="153" t="n">
        <f>IF(AND(E22="Accepted",ISNUMBER(O22)),O22*1.150779448,"")</f>
        <v>29.920265648</v>
      </c>
      <c r="Q22" s="153" t="n">
        <v>230</v>
      </c>
      <c r="R22" s="155" t="str">
        <v>20</v>
      </c>
      <c r="S22" s="155" t="str">
        <v>2026-03-01 22:20 UTC</v>
      </c>
      <c r="T22" s="155" t="str">
        <v>2026-03-01 14:20 PST</v>
      </c>
      <c r="U22" s="153" t="n">
        <f>IF(E22&lt;&gt;"Accepted","",IF(AND(N22="",P22=""),"",MAX(N22,P22)))</f>
        <v>29.920265648</v>
      </c>
      <c r="V22" s="155" t="str">
        <v>2026-03-01 14:20 PST</v>
      </c>
      <c r="W22" s="153" t="n">
        <v>10</v>
      </c>
      <c r="X22" s="153" t="n">
        <v>18</v>
      </c>
      <c r="Y22" s="153" t="n">
        <v>26</v>
      </c>
      <c r="Z22" s="153" t="n">
        <v>230</v>
      </c>
      <c r="AA22" s="153" t="n">
        <v>-117.8837</v>
      </c>
      <c r="AB22" s="153" t="n">
        <v>34.9054</v>
      </c>
      <c r="AC22" s="153" t="n">
        <v>702</v>
      </c>
      <c r="AD22" s="175" t="str">
        <v>KEDW 012255Z 26010G18KT 70SM SCT280 27/M00 A2995 RMK AO2A PK WND 23026/20 SLP127 T02691002</v>
      </c>
    </row>
    <row r="23" hidden="0">
      <c r="A23" s="150" t="str">
        <v>2026-03-01 23:55 UTC</v>
      </c>
      <c r="B23" s="155" t="str">
        <v>2026-03-01 15:55 PST</v>
      </c>
      <c r="C23" s="155" t="str">
        <v>2026-03-01</v>
      </c>
      <c r="D23" s="155" t="str">
        <v>March</v>
      </c>
      <c r="E23" s="154" t="str">
        <v>Accepted</v>
      </c>
      <c r="F23" s="155" t="str">
        <v>300</v>
      </c>
      <c r="G23" s="153" t="n">
        <v>300</v>
      </c>
      <c r="H23" s="155" t="str">
        <v>NW</v>
      </c>
      <c r="I23" s="153" t="n">
        <v>120</v>
      </c>
      <c r="J23" s="155" t="str">
        <v>SE</v>
      </c>
      <c r="K23" s="153" t="n">
        <v>12</v>
      </c>
      <c r="L23" s="153" t="n">
        <f>IF(E23="Accepted",K23*1.150779448,"")</f>
        <v>13.809353376</v>
      </c>
      <c r="M23" s="163"/>
      <c r="N23" s="163" t="str">
        <f>IF(AND(E23="Accepted",ISNUMBER(M23)),M23*1.150779448,"")</f>
      </c>
      <c r="O23" s="163"/>
      <c r="P23" s="163" t="str">
        <f>IF(AND(E23="Accepted",ISNUMBER(O23)),O23*1.150779448,"")</f>
      </c>
      <c r="Q23" s="163"/>
      <c r="R23" s="155" t="str"/>
      <c r="S23" s="155" t="str"/>
      <c r="T23" s="155" t="str"/>
      <c r="U23" s="163" t="str">
        <f>IF(E23&lt;&gt;"Accepted","",IF(AND(N23="",P23=""),"",MAX(N23,P23)))</f>
      </c>
      <c r="V23" s="155" t="str">
        <v>2026-03-01 15:55 PST</v>
      </c>
      <c r="W23" s="153" t="n">
        <v>12</v>
      </c>
      <c r="X23" s="163"/>
      <c r="Y23" s="163"/>
      <c r="Z23" s="163"/>
      <c r="AA23" s="153" t="n">
        <v>-117.8837</v>
      </c>
      <c r="AB23" s="153" t="n">
        <v>34.9054</v>
      </c>
      <c r="AC23" s="153" t="n">
        <v>702</v>
      </c>
      <c r="AD23" s="175" t="str">
        <v>KEDW 012355Z 30012KT 70SM SCT250 26/M01 A2994 RMK AO2A SLP125 T02551006 10278 20214 57009</v>
      </c>
    </row>
    <row r="24" hidden="0">
      <c r="A24" s="150" t="str">
        <v>2026-03-02 00:55 UTC</v>
      </c>
      <c r="B24" s="155" t="str">
        <v>2026-03-01 16:55 PST</v>
      </c>
      <c r="C24" s="155" t="str">
        <v>2026-03-01</v>
      </c>
      <c r="D24" s="155" t="str">
        <v>March</v>
      </c>
      <c r="E24" s="154" t="str">
        <v>Accepted</v>
      </c>
      <c r="F24" s="155" t="str">
        <v>290</v>
      </c>
      <c r="G24" s="153" t="n">
        <v>290</v>
      </c>
      <c r="H24" s="155" t="str">
        <v>W</v>
      </c>
      <c r="I24" s="153" t="n">
        <v>110</v>
      </c>
      <c r="J24" s="155" t="str">
        <v>E</v>
      </c>
      <c r="K24" s="153" t="n">
        <v>7</v>
      </c>
      <c r="L24" s="153" t="n">
        <f>IF(E24="Accepted",K24*1.150779448,"")</f>
        <v>8.055456136</v>
      </c>
      <c r="M24" s="163"/>
      <c r="N24" s="163" t="str">
        <f>IF(AND(E24="Accepted",ISNUMBER(M24)),M24*1.150779448,"")</f>
      </c>
      <c r="O24" s="163"/>
      <c r="P24" s="163" t="str">
        <f>IF(AND(E24="Accepted",ISNUMBER(O24)),O24*1.150779448,"")</f>
      </c>
      <c r="Q24" s="163"/>
      <c r="R24" s="155" t="str"/>
      <c r="S24" s="155" t="str"/>
      <c r="T24" s="155" t="str"/>
      <c r="U24" s="163" t="str">
        <f>IF(E24&lt;&gt;"Accepted","",IF(AND(N24="",P24=""),"",MAX(N24,P24)))</f>
      </c>
      <c r="V24" s="155" t="str">
        <v>2026-03-01 16:55 PST</v>
      </c>
      <c r="W24" s="153" t="n">
        <v>7</v>
      </c>
      <c r="X24" s="163"/>
      <c r="Y24" s="163"/>
      <c r="Z24" s="163"/>
      <c r="AA24" s="153" t="n">
        <v>-117.8837</v>
      </c>
      <c r="AB24" s="153" t="n">
        <v>34.9054</v>
      </c>
      <c r="AC24" s="153" t="n">
        <v>702</v>
      </c>
      <c r="AD24" s="175" t="str">
        <v>KEDW 020055Z 29007KT 70SM SCT300 24/02 A2994 RMK AO2A SLP128 T02430024</v>
      </c>
    </row>
    <row r="25" hidden="0">
      <c r="A25" s="150" t="str">
        <v>2026-03-02 01:55 UTC</v>
      </c>
      <c r="B25" s="155" t="str">
        <v>2026-03-01 17:55 PST</v>
      </c>
      <c r="C25" s="155" t="str">
        <v>2026-03-01</v>
      </c>
      <c r="D25" s="155" t="str">
        <v>March</v>
      </c>
      <c r="E25" s="154" t="str">
        <v>Accepted</v>
      </c>
      <c r="F25" s="155" t="str">
        <v>250</v>
      </c>
      <c r="G25" s="153" t="n">
        <v>250</v>
      </c>
      <c r="H25" s="155" t="str">
        <v>W</v>
      </c>
      <c r="I25" s="153" t="n">
        <v>70</v>
      </c>
      <c r="J25" s="155" t="str">
        <v>E</v>
      </c>
      <c r="K25" s="153" t="n">
        <v>6</v>
      </c>
      <c r="L25" s="153" t="n">
        <f>IF(E25="Accepted",K25*1.150779448,"")</f>
        <v>6.904676688</v>
      </c>
      <c r="M25" s="163"/>
      <c r="N25" s="163" t="str">
        <f>IF(AND(E25="Accepted",ISNUMBER(M25)),M25*1.150779448,"")</f>
      </c>
      <c r="O25" s="163"/>
      <c r="P25" s="163" t="str">
        <f>IF(AND(E25="Accepted",ISNUMBER(O25)),O25*1.150779448,"")</f>
      </c>
      <c r="Q25" s="163"/>
      <c r="R25" s="155" t="str"/>
      <c r="S25" s="155" t="str"/>
      <c r="T25" s="155" t="str"/>
      <c r="U25" s="163" t="str">
        <f>IF(E25&lt;&gt;"Accepted","",IF(AND(N25="",P25=""),"",MAX(N25,P25)))</f>
      </c>
      <c r="V25" s="155" t="str">
        <v>2026-03-01 17:55 PST</v>
      </c>
      <c r="W25" s="153" t="n">
        <v>6</v>
      </c>
      <c r="X25" s="163"/>
      <c r="Y25" s="163"/>
      <c r="Z25" s="163"/>
      <c r="AA25" s="153" t="n">
        <v>-117.8837</v>
      </c>
      <c r="AB25" s="153" t="n">
        <v>34.9054</v>
      </c>
      <c r="AC25" s="153" t="n">
        <v>702</v>
      </c>
      <c r="AD25" s="175" t="str">
        <v>KEDW 020155Z 25006KT 60SM FEW140 BKN250 21/05 A2995 RMK AO2A SLP132 T02110046</v>
      </c>
    </row>
    <row r="26" hidden="0">
      <c r="A26" s="150" t="str">
        <v>2026-03-02 02:25 UTC</v>
      </c>
      <c r="B26" s="155" t="str">
        <v>2026-03-01 18:25 PST</v>
      </c>
      <c r="C26" s="155" t="str">
        <v>2026-03-01</v>
      </c>
      <c r="D26" s="155" t="str">
        <v>March</v>
      </c>
      <c r="E26" s="154" t="str">
        <v>Accepted</v>
      </c>
      <c r="F26" s="155" t="str">
        <v>280</v>
      </c>
      <c r="G26" s="153" t="n">
        <v>280</v>
      </c>
      <c r="H26" s="155" t="str">
        <v>W</v>
      </c>
      <c r="I26" s="153" t="n">
        <v>100</v>
      </c>
      <c r="J26" s="155" t="str">
        <v>E</v>
      </c>
      <c r="K26" s="153" t="n">
        <v>3</v>
      </c>
      <c r="L26" s="153" t="n">
        <f>IF(E26="Accepted",K26*1.150779448,"")</f>
        <v>3.452338344</v>
      </c>
      <c r="M26" s="163"/>
      <c r="N26" s="163" t="str">
        <f>IF(AND(E26="Accepted",ISNUMBER(M26)),M26*1.150779448,"")</f>
      </c>
      <c r="O26" s="163"/>
      <c r="P26" s="163" t="str">
        <f>IF(AND(E26="Accepted",ISNUMBER(O26)),O26*1.150779448,"")</f>
      </c>
      <c r="Q26" s="163"/>
      <c r="R26" s="155" t="str"/>
      <c r="S26" s="155" t="str"/>
      <c r="T26" s="155" t="str"/>
      <c r="U26" s="163" t="str">
        <f>IF(E26&lt;&gt;"Accepted","",IF(AND(N26="",P26=""),"",MAX(N26,P26)))</f>
      </c>
      <c r="V26" s="155" t="str">
        <v>2026-03-01 18:25 PST</v>
      </c>
      <c r="W26" s="153" t="n">
        <v>3</v>
      </c>
      <c r="X26" s="163"/>
      <c r="Y26" s="163"/>
      <c r="Z26" s="163"/>
      <c r="AA26" s="153" t="n">
        <v>-117.8837</v>
      </c>
      <c r="AB26" s="153" t="n">
        <v>34.9054</v>
      </c>
      <c r="AC26" s="153" t="n">
        <v>702</v>
      </c>
      <c r="AD26" s="175" t="str">
        <v>KEDW 020225Z AUTO 28003KT 10SM BKN150 20/06 A2996 RMK AO2 SLP136 $</v>
      </c>
    </row>
    <row r="27" hidden="0">
      <c r="A27" s="150" t="str">
        <v>2026-03-02 02:55 UTC</v>
      </c>
      <c r="B27" s="155" t="str">
        <v>2026-03-01 18:55 PST</v>
      </c>
      <c r="C27" s="155" t="str">
        <v>2026-03-01</v>
      </c>
      <c r="D27" s="155" t="str">
        <v>March</v>
      </c>
      <c r="E27" s="154" t="str">
        <v>Accepted</v>
      </c>
      <c r="F27" s="155" t="str">
        <v>250</v>
      </c>
      <c r="G27" s="153" t="n">
        <v>250</v>
      </c>
      <c r="H27" s="155" t="str">
        <v>W</v>
      </c>
      <c r="I27" s="153" t="n">
        <v>70</v>
      </c>
      <c r="J27" s="155" t="str">
        <v>E</v>
      </c>
      <c r="K27" s="153" t="n">
        <v>7</v>
      </c>
      <c r="L27" s="153" t="n">
        <f>IF(E27="Accepted",K27*1.150779448,"")</f>
        <v>8.055456136</v>
      </c>
      <c r="M27" s="163"/>
      <c r="N27" s="163" t="str">
        <f>IF(AND(E27="Accepted",ISNUMBER(M27)),M27*1.150779448,"")</f>
      </c>
      <c r="O27" s="163"/>
      <c r="P27" s="163" t="str">
        <f>IF(AND(E27="Accepted",ISNUMBER(O27)),O27*1.150779448,"")</f>
      </c>
      <c r="Q27" s="163"/>
      <c r="R27" s="155" t="str"/>
      <c r="S27" s="155" t="str"/>
      <c r="T27" s="155" t="str"/>
      <c r="U27" s="163" t="str">
        <f>IF(E27&lt;&gt;"Accepted","",IF(AND(N27="",P27=""),"",MAX(N27,P27)))</f>
      </c>
      <c r="V27" s="155" t="str">
        <v>2026-03-01 18:55 PST</v>
      </c>
      <c r="W27" s="153" t="n">
        <v>7</v>
      </c>
      <c r="X27" s="163"/>
      <c r="Y27" s="163"/>
      <c r="Z27" s="163"/>
      <c r="AA27" s="153" t="n">
        <v>-117.8837</v>
      </c>
      <c r="AB27" s="153" t="n">
        <v>34.9054</v>
      </c>
      <c r="AC27" s="153" t="n">
        <v>702</v>
      </c>
      <c r="AD27" s="175" t="str">
        <v>KEDW 020255Z AUTO 25007KT 10SM OVC150 19/08 A2996 RMK AO2 SLP136 T01920079 52006 $</v>
      </c>
    </row>
    <row r="28" hidden="0">
      <c r="A28" s="150" t="str">
        <v>2026-03-02 03:10 UTC</v>
      </c>
      <c r="B28" s="155" t="str">
        <v>2026-03-01 19:10 PST</v>
      </c>
      <c r="C28" s="155" t="str">
        <v>2026-03-01</v>
      </c>
      <c r="D28" s="155" t="str">
        <v>March</v>
      </c>
      <c r="E28" s="154" t="str">
        <v>Accepted</v>
      </c>
      <c r="F28" s="155" t="str">
        <v>260</v>
      </c>
      <c r="G28" s="153" t="n">
        <v>260</v>
      </c>
      <c r="H28" s="155" t="str">
        <v>W</v>
      </c>
      <c r="I28" s="153" t="n">
        <v>80</v>
      </c>
      <c r="J28" s="155" t="str">
        <v>E</v>
      </c>
      <c r="K28" s="153" t="n">
        <v>8</v>
      </c>
      <c r="L28" s="153" t="n">
        <f>IF(E28="Accepted",K28*1.150779448,"")</f>
        <v>9.206235584</v>
      </c>
      <c r="M28" s="163"/>
      <c r="N28" s="163" t="str">
        <f>IF(AND(E28="Accepted",ISNUMBER(M28)),M28*1.150779448,"")</f>
      </c>
      <c r="O28" s="163"/>
      <c r="P28" s="163" t="str">
        <f>IF(AND(E28="Accepted",ISNUMBER(O28)),O28*1.150779448,"")</f>
      </c>
      <c r="Q28" s="163"/>
      <c r="R28" s="155" t="str"/>
      <c r="S28" s="155" t="str"/>
      <c r="T28" s="155" t="str"/>
      <c r="U28" s="163" t="str">
        <f>IF(E28&lt;&gt;"Accepted","",IF(AND(N28="",P28=""),"",MAX(N28,P28)))</f>
      </c>
      <c r="V28" s="155" t="str">
        <v>2026-03-01 19:10 PST</v>
      </c>
      <c r="W28" s="153" t="n">
        <v>8</v>
      </c>
      <c r="X28" s="163"/>
      <c r="Y28" s="163"/>
      <c r="Z28" s="163"/>
      <c r="AA28" s="153" t="n">
        <v>-117.8837</v>
      </c>
      <c r="AB28" s="153" t="n">
        <v>34.9054</v>
      </c>
      <c r="AC28" s="153" t="n">
        <v>702</v>
      </c>
      <c r="AD28" s="175" t="str">
        <v>KEDW 020310Z AUTO 26008KT 10SM SCT150 19/08 A2997 RMK AO2 SLP139 $</v>
      </c>
    </row>
    <row r="29" hidden="0">
      <c r="A29" s="150" t="str">
        <v>2026-03-02 03:40 UTC</v>
      </c>
      <c r="B29" s="155" t="str">
        <v>2026-03-01 19:40 PST</v>
      </c>
      <c r="C29" s="155" t="str">
        <v>2026-03-01</v>
      </c>
      <c r="D29" s="155" t="str">
        <v>March</v>
      </c>
      <c r="E29" s="154" t="str">
        <v>Accepted</v>
      </c>
      <c r="F29" s="155" t="str">
        <v>250</v>
      </c>
      <c r="G29" s="153" t="n">
        <v>250</v>
      </c>
      <c r="H29" s="155" t="str">
        <v>W</v>
      </c>
      <c r="I29" s="153" t="n">
        <v>70</v>
      </c>
      <c r="J29" s="155" t="str">
        <v>E</v>
      </c>
      <c r="K29" s="153" t="n">
        <v>9</v>
      </c>
      <c r="L29" s="153" t="n">
        <f>IF(E29="Accepted",K29*1.150779448,"")</f>
        <v>10.357015032</v>
      </c>
      <c r="M29" s="163"/>
      <c r="N29" s="163" t="str">
        <f>IF(AND(E29="Accepted",ISNUMBER(M29)),M29*1.150779448,"")</f>
      </c>
      <c r="O29" s="163"/>
      <c r="P29" s="163" t="str">
        <f>IF(AND(E29="Accepted",ISNUMBER(O29)),O29*1.150779448,"")</f>
      </c>
      <c r="Q29" s="163"/>
      <c r="R29" s="155" t="str"/>
      <c r="S29" s="155" t="str"/>
      <c r="T29" s="155" t="str"/>
      <c r="U29" s="163" t="str">
        <f>IF(E29&lt;&gt;"Accepted","",IF(AND(N29="",P29=""),"",MAX(N29,P29)))</f>
      </c>
      <c r="V29" s="155" t="str">
        <v>2026-03-01 19:40 PST</v>
      </c>
      <c r="W29" s="153" t="n">
        <v>9</v>
      </c>
      <c r="X29" s="163"/>
      <c r="Y29" s="163"/>
      <c r="Z29" s="163"/>
      <c r="AA29" s="153" t="n">
        <v>-117.8837</v>
      </c>
      <c r="AB29" s="153" t="n">
        <v>34.9054</v>
      </c>
      <c r="AC29" s="153" t="n">
        <v>702</v>
      </c>
      <c r="AD29" s="175" t="str">
        <v>KEDW 020340Z AUTO 25009KT 10SM BKN150 19/08 A2997 RMK AO2 SLP138 $</v>
      </c>
    </row>
    <row r="30" hidden="0">
      <c r="A30" s="150" t="str">
        <v>2026-03-02 03:55 UTC</v>
      </c>
      <c r="B30" s="155" t="str">
        <v>2026-03-01 19:55 PST</v>
      </c>
      <c r="C30" s="155" t="str">
        <v>2026-03-01</v>
      </c>
      <c r="D30" s="155" t="str">
        <v>March</v>
      </c>
      <c r="E30" s="154" t="str">
        <v>Accepted</v>
      </c>
      <c r="F30" s="155" t="str">
        <v>240</v>
      </c>
      <c r="G30" s="153" t="n">
        <v>240</v>
      </c>
      <c r="H30" s="155" t="str">
        <v>SW</v>
      </c>
      <c r="I30" s="153" t="n">
        <v>60</v>
      </c>
      <c r="J30" s="155" t="str">
        <v>NE</v>
      </c>
      <c r="K30" s="153" t="n">
        <v>10</v>
      </c>
      <c r="L30" s="153" t="n">
        <f>IF(E30="Accepted",K30*1.150779448,"")</f>
        <v>11.50779448</v>
      </c>
      <c r="M30" s="163"/>
      <c r="N30" s="163" t="str">
        <f>IF(AND(E30="Accepted",ISNUMBER(M30)),M30*1.150779448,"")</f>
      </c>
      <c r="O30" s="163"/>
      <c r="P30" s="163" t="str">
        <f>IF(AND(E30="Accepted",ISNUMBER(O30)),O30*1.150779448,"")</f>
      </c>
      <c r="Q30" s="163"/>
      <c r="R30" s="155" t="str"/>
      <c r="S30" s="155" t="str"/>
      <c r="T30" s="155" t="str"/>
      <c r="U30" s="163" t="str">
        <f>IF(E30&lt;&gt;"Accepted","",IF(AND(N30="",P30=""),"",MAX(N30,P30)))</f>
      </c>
      <c r="V30" s="155" t="str">
        <v>2026-03-01 19:55 PST</v>
      </c>
      <c r="W30" s="153" t="n">
        <v>10</v>
      </c>
      <c r="X30" s="163"/>
      <c r="Y30" s="163"/>
      <c r="Z30" s="163"/>
      <c r="AA30" s="153" t="n">
        <v>-117.8837</v>
      </c>
      <c r="AB30" s="153" t="n">
        <v>34.9054</v>
      </c>
      <c r="AC30" s="153" t="n">
        <v>702</v>
      </c>
      <c r="AD30" s="175" t="str">
        <v>KEDW 020355Z AUTO 24010KT 10SM BKN140 19/08 A2997 RMK AO2 SLP136 T01880084 $</v>
      </c>
    </row>
    <row r="31" hidden="0">
      <c r="A31" s="150" t="str">
        <v>2026-03-02 04:55 UTC</v>
      </c>
      <c r="B31" s="155" t="str">
        <v>2026-03-01 20:55 PST</v>
      </c>
      <c r="C31" s="155" t="str">
        <v>2026-03-01</v>
      </c>
      <c r="D31" s="155" t="str">
        <v>March</v>
      </c>
      <c r="E31" s="154" t="str">
        <v>Accepted</v>
      </c>
      <c r="F31" s="155" t="str">
        <v>260</v>
      </c>
      <c r="G31" s="153" t="n">
        <v>260</v>
      </c>
      <c r="H31" s="155" t="str">
        <v>W</v>
      </c>
      <c r="I31" s="153" t="n">
        <v>80</v>
      </c>
      <c r="J31" s="155" t="str">
        <v>E</v>
      </c>
      <c r="K31" s="153" t="n">
        <v>7</v>
      </c>
      <c r="L31" s="153" t="n">
        <f>IF(E31="Accepted",K31*1.150779448,"")</f>
        <v>8.055456136</v>
      </c>
      <c r="M31" s="163"/>
      <c r="N31" s="163" t="str">
        <f>IF(AND(E31="Accepted",ISNUMBER(M31)),M31*1.150779448,"")</f>
      </c>
      <c r="O31" s="163"/>
      <c r="P31" s="163" t="str">
        <f>IF(AND(E31="Accepted",ISNUMBER(O31)),O31*1.150779448,"")</f>
      </c>
      <c r="Q31" s="163"/>
      <c r="R31" s="155" t="str"/>
      <c r="S31" s="155" t="str"/>
      <c r="T31" s="155" t="str"/>
      <c r="U31" s="163" t="str">
        <f>IF(E31&lt;&gt;"Accepted","",IF(AND(N31="",P31=""),"",MAX(N31,P31)))</f>
      </c>
      <c r="V31" s="155" t="str">
        <v>2026-03-01 20:55 PST</v>
      </c>
      <c r="W31" s="153" t="n">
        <v>7</v>
      </c>
      <c r="X31" s="163"/>
      <c r="Y31" s="163"/>
      <c r="Z31" s="163"/>
      <c r="AA31" s="153" t="n">
        <v>-117.8837</v>
      </c>
      <c r="AB31" s="153" t="n">
        <v>34.9054</v>
      </c>
      <c r="AC31" s="153" t="n">
        <v>702</v>
      </c>
      <c r="AD31" s="175" t="str">
        <v>KEDW 020455Z AUTO 26007KT 10SM SCT160 17/09 A2999 RMK AO2 SLP142 T01690088 $</v>
      </c>
    </row>
    <row r="32" hidden="0">
      <c r="A32" s="150" t="str">
        <v>2026-03-02 05:25 UTC</v>
      </c>
      <c r="B32" s="155" t="str">
        <v>2026-03-01 21:25 PST</v>
      </c>
      <c r="C32" s="155" t="str">
        <v>2026-03-01</v>
      </c>
      <c r="D32" s="155" t="str">
        <v>March</v>
      </c>
      <c r="E32" s="154" t="str">
        <v>Accepted</v>
      </c>
      <c r="F32" s="155" t="str">
        <v>230</v>
      </c>
      <c r="G32" s="153" t="n">
        <v>230</v>
      </c>
      <c r="H32" s="155" t="str">
        <v>SW</v>
      </c>
      <c r="I32" s="153" t="n">
        <v>50</v>
      </c>
      <c r="J32" s="155" t="str">
        <v>NE</v>
      </c>
      <c r="K32" s="153" t="n">
        <v>8</v>
      </c>
      <c r="L32" s="153" t="n">
        <f>IF(E32="Accepted",K32*1.150779448,"")</f>
        <v>9.206235584</v>
      </c>
      <c r="M32" s="163"/>
      <c r="N32" s="163" t="str">
        <f>IF(AND(E32="Accepted",ISNUMBER(M32)),M32*1.150779448,"")</f>
      </c>
      <c r="O32" s="163"/>
      <c r="P32" s="163" t="str">
        <f>IF(AND(E32="Accepted",ISNUMBER(O32)),O32*1.150779448,"")</f>
      </c>
      <c r="Q32" s="163"/>
      <c r="R32" s="155" t="str"/>
      <c r="S32" s="155" t="str"/>
      <c r="T32" s="155" t="str"/>
      <c r="U32" s="163" t="str">
        <f>IF(E32&lt;&gt;"Accepted","",IF(AND(N32="",P32=""),"",MAX(N32,P32)))</f>
      </c>
      <c r="V32" s="155" t="str">
        <v>2026-03-01 21:25 PST</v>
      </c>
      <c r="W32" s="153" t="n">
        <v>8</v>
      </c>
      <c r="X32" s="163"/>
      <c r="Y32" s="163"/>
      <c r="Z32" s="163"/>
      <c r="AA32" s="153" t="n">
        <v>-117.8837</v>
      </c>
      <c r="AB32" s="153" t="n">
        <v>34.9054</v>
      </c>
      <c r="AC32" s="153" t="n">
        <v>702</v>
      </c>
      <c r="AD32" s="175" t="str">
        <v>KEDW 020525Z AUTO 23008KT 10SM BKN140 16/09 A2999 RMK AO2 SLP142 $</v>
      </c>
    </row>
    <row r="33" hidden="0">
      <c r="A33" s="150" t="str">
        <v>2026-03-02 05:40 UTC</v>
      </c>
      <c r="B33" s="155" t="str">
        <v>2026-03-01 21:40 PST</v>
      </c>
      <c r="C33" s="155" t="str">
        <v>2026-03-01</v>
      </c>
      <c r="D33" s="155" t="str">
        <v>March</v>
      </c>
      <c r="E33" s="154" t="str">
        <v>Accepted</v>
      </c>
      <c r="F33" s="155" t="str">
        <v>230</v>
      </c>
      <c r="G33" s="153" t="n">
        <v>230</v>
      </c>
      <c r="H33" s="155" t="str">
        <v>SW</v>
      </c>
      <c r="I33" s="153" t="n">
        <v>50</v>
      </c>
      <c r="J33" s="155" t="str">
        <v>NE</v>
      </c>
      <c r="K33" s="153" t="n">
        <v>10</v>
      </c>
      <c r="L33" s="153" t="n">
        <f>IF(E33="Accepted",K33*1.150779448,"")</f>
        <v>11.50779448</v>
      </c>
      <c r="M33" s="163"/>
      <c r="N33" s="163" t="str">
        <f>IF(AND(E33="Accepted",ISNUMBER(M33)),M33*1.150779448,"")</f>
      </c>
      <c r="O33" s="163"/>
      <c r="P33" s="163" t="str">
        <f>IF(AND(E33="Accepted",ISNUMBER(O33)),O33*1.150779448,"")</f>
      </c>
      <c r="Q33" s="163"/>
      <c r="R33" s="155" t="str"/>
      <c r="S33" s="155" t="str"/>
      <c r="T33" s="155" t="str"/>
      <c r="U33" s="163" t="str">
        <f>IF(E33&lt;&gt;"Accepted","",IF(AND(N33="",P33=""),"",MAX(N33,P33)))</f>
      </c>
      <c r="V33" s="155" t="str">
        <v>2026-03-01 21:40 PST</v>
      </c>
      <c r="W33" s="153" t="n">
        <v>10</v>
      </c>
      <c r="X33" s="163"/>
      <c r="Y33" s="163"/>
      <c r="Z33" s="163"/>
      <c r="AA33" s="153" t="n">
        <v>-117.8837</v>
      </c>
      <c r="AB33" s="153" t="n">
        <v>34.9054</v>
      </c>
      <c r="AC33" s="153" t="n">
        <v>702</v>
      </c>
      <c r="AD33" s="175" t="str">
        <v>KEDW 020540Z AUTO 23010KT 10SM SCT150 15/09 A2999 RMK AO2 SLP142 $</v>
      </c>
    </row>
    <row r="34" hidden="0">
      <c r="A34" s="150" t="str">
        <v>2026-03-02 05:55 UTC</v>
      </c>
      <c r="B34" s="155" t="str">
        <v>2026-03-01 21:55 PST</v>
      </c>
      <c r="C34" s="155" t="str">
        <v>2026-03-01</v>
      </c>
      <c r="D34" s="155" t="str">
        <v>March</v>
      </c>
      <c r="E34" s="154" t="str">
        <v>Accepted</v>
      </c>
      <c r="F34" s="155" t="str">
        <v>250</v>
      </c>
      <c r="G34" s="153" t="n">
        <v>250</v>
      </c>
      <c r="H34" s="155" t="str">
        <v>W</v>
      </c>
      <c r="I34" s="153" t="n">
        <v>70</v>
      </c>
      <c r="J34" s="155" t="str">
        <v>E</v>
      </c>
      <c r="K34" s="153" t="n">
        <v>7</v>
      </c>
      <c r="L34" s="153" t="n">
        <f>IF(E34="Accepted",K34*1.150779448,"")</f>
        <v>8.055456136</v>
      </c>
      <c r="M34" s="163"/>
      <c r="N34" s="163" t="str">
        <f>IF(AND(E34="Accepted",ISNUMBER(M34)),M34*1.150779448,"")</f>
      </c>
      <c r="O34" s="163"/>
      <c r="P34" s="163" t="str">
        <f>IF(AND(E34="Accepted",ISNUMBER(O34)),O34*1.150779448,"")</f>
      </c>
      <c r="Q34" s="163"/>
      <c r="R34" s="155" t="str"/>
      <c r="S34" s="155" t="str"/>
      <c r="T34" s="155" t="str"/>
      <c r="U34" s="163" t="str">
        <f>IF(E34&lt;&gt;"Accepted","",IF(AND(N34="",P34=""),"",MAX(N34,P34)))</f>
      </c>
      <c r="V34" s="155" t="str">
        <v>2026-03-01 21:55 PST</v>
      </c>
      <c r="W34" s="153" t="n">
        <v>7</v>
      </c>
      <c r="X34" s="163"/>
      <c r="Y34" s="163"/>
      <c r="Z34" s="163"/>
      <c r="AA34" s="153" t="n">
        <v>-117.8837</v>
      </c>
      <c r="AB34" s="153" t="n">
        <v>34.9054</v>
      </c>
      <c r="AC34" s="153" t="n">
        <v>702</v>
      </c>
      <c r="AD34" s="175" t="str">
        <v>KEDW 020555Z AUTO 25007KT 10SM CLR 15/09 A2998 RMK AO2 SLP138 T01530085 10255 20152 50007 $</v>
      </c>
    </row>
    <row r="35" hidden="0">
      <c r="A35" s="150" t="str">
        <v>2026-03-02 06:55 UTC</v>
      </c>
      <c r="B35" s="155" t="str">
        <v>2026-03-01 22:55 PST</v>
      </c>
      <c r="C35" s="155" t="str">
        <v>2026-03-01</v>
      </c>
      <c r="D35" s="155" t="str">
        <v>March</v>
      </c>
      <c r="E35" s="154" t="str">
        <v>Accepted</v>
      </c>
      <c r="F35" s="155" t="str">
        <v>260</v>
      </c>
      <c r="G35" s="153" t="n">
        <v>260</v>
      </c>
      <c r="H35" s="155" t="str">
        <v>W</v>
      </c>
      <c r="I35" s="153" t="n">
        <v>80</v>
      </c>
      <c r="J35" s="155" t="str">
        <v>E</v>
      </c>
      <c r="K35" s="153" t="n">
        <v>11</v>
      </c>
      <c r="L35" s="153" t="n">
        <f>IF(E35="Accepted",K35*1.150779448,"")</f>
        <v>12.658573928</v>
      </c>
      <c r="M35" s="163"/>
      <c r="N35" s="163" t="str">
        <f>IF(AND(E35="Accepted",ISNUMBER(M35)),M35*1.150779448,"")</f>
      </c>
      <c r="O35" s="163"/>
      <c r="P35" s="163" t="str">
        <f>IF(AND(E35="Accepted",ISNUMBER(O35)),O35*1.150779448,"")</f>
      </c>
      <c r="Q35" s="163"/>
      <c r="R35" s="155" t="str"/>
      <c r="S35" s="155" t="str"/>
      <c r="T35" s="155" t="str"/>
      <c r="U35" s="163" t="str">
        <f>IF(E35&lt;&gt;"Accepted","",IF(AND(N35="",P35=""),"",MAX(N35,P35)))</f>
      </c>
      <c r="V35" s="155" t="str">
        <v>2026-03-01 22:55 PST</v>
      </c>
      <c r="W35" s="153" t="n">
        <v>11</v>
      </c>
      <c r="X35" s="163"/>
      <c r="Y35" s="163"/>
      <c r="Z35" s="163"/>
      <c r="AA35" s="153" t="n">
        <v>-117.8837</v>
      </c>
      <c r="AB35" s="153" t="n">
        <v>34.9054</v>
      </c>
      <c r="AC35" s="153" t="n">
        <v>702</v>
      </c>
      <c r="AD35" s="175" t="str">
        <v>KEDW 020655Z AUTO 26011KT 10SM CLR 17/08 A2997 RMK AO2 SLP132 T01660083 $</v>
      </c>
    </row>
    <row r="36" hidden="0">
      <c r="A36" s="150" t="str">
        <v>2026-03-02 07:55 UTC</v>
      </c>
      <c r="B36" s="155" t="str">
        <v>2026-03-01 23:55 PST</v>
      </c>
      <c r="C36" s="155" t="str">
        <v>2026-03-01</v>
      </c>
      <c r="D36" s="155" t="str">
        <v>March</v>
      </c>
      <c r="E36" s="154" t="str">
        <v>Accepted</v>
      </c>
      <c r="F36" s="155" t="str">
        <v>250</v>
      </c>
      <c r="G36" s="153" t="n">
        <v>250</v>
      </c>
      <c r="H36" s="155" t="str">
        <v>W</v>
      </c>
      <c r="I36" s="153" t="n">
        <v>70</v>
      </c>
      <c r="J36" s="155" t="str">
        <v>E</v>
      </c>
      <c r="K36" s="153" t="n">
        <v>4</v>
      </c>
      <c r="L36" s="153" t="n">
        <f>IF(E36="Accepted",K36*1.150779448,"")</f>
        <v>4.603117792</v>
      </c>
      <c r="M36" s="163"/>
      <c r="N36" s="163" t="str">
        <f>IF(AND(E36="Accepted",ISNUMBER(M36)),M36*1.150779448,"")</f>
      </c>
      <c r="O36" s="163"/>
      <c r="P36" s="163" t="str">
        <f>IF(AND(E36="Accepted",ISNUMBER(O36)),O36*1.150779448,"")</f>
      </c>
      <c r="Q36" s="163"/>
      <c r="R36" s="155" t="str"/>
      <c r="S36" s="155" t="str"/>
      <c r="T36" s="155" t="str"/>
      <c r="U36" s="163" t="str">
        <f>IF(E36&lt;&gt;"Accepted","",IF(AND(N36="",P36=""),"",MAX(N36,P36)))</f>
      </c>
      <c r="V36" s="155" t="str">
        <v>2026-03-01 23:55 PST</v>
      </c>
      <c r="W36" s="153" t="n">
        <v>4</v>
      </c>
      <c r="X36" s="163"/>
      <c r="Y36" s="163"/>
      <c r="Z36" s="163"/>
      <c r="AA36" s="153" t="n">
        <v>-117.8837</v>
      </c>
      <c r="AB36" s="153" t="n">
        <v>34.9054</v>
      </c>
      <c r="AC36" s="153" t="n">
        <v>702</v>
      </c>
      <c r="AD36" s="175" t="str">
        <v>KEDW 020755Z AUTO 25004KT 10SM CLR 14/08 A2997 RMK AO2 SLP132 T01350083 402780085 $</v>
      </c>
    </row>
    <row r="37" hidden="0">
      <c r="A37" s="150" t="str">
        <v>2026-03-02 08:55 UTC</v>
      </c>
      <c r="B37" s="155" t="str">
        <v>2026-03-02 00:55 PST</v>
      </c>
      <c r="C37" s="155" t="str">
        <v>2026-03-02</v>
      </c>
      <c r="D37" s="155" t="str">
        <v>March</v>
      </c>
      <c r="E37" s="154" t="str">
        <v>Accepted</v>
      </c>
      <c r="F37" s="155" t="str">
        <v>240</v>
      </c>
      <c r="G37" s="153" t="n">
        <v>240</v>
      </c>
      <c r="H37" s="155" t="str">
        <v>SW</v>
      </c>
      <c r="I37" s="153" t="n">
        <v>60</v>
      </c>
      <c r="J37" s="155" t="str">
        <v>NE</v>
      </c>
      <c r="K37" s="153" t="n">
        <v>7</v>
      </c>
      <c r="L37" s="153" t="n">
        <f>IF(E37="Accepted",K37*1.150779448,"")</f>
        <v>8.055456136</v>
      </c>
      <c r="M37" s="163"/>
      <c r="N37" s="163" t="str">
        <f>IF(AND(E37="Accepted",ISNUMBER(M37)),M37*1.150779448,"")</f>
      </c>
      <c r="O37" s="163"/>
      <c r="P37" s="163" t="str">
        <f>IF(AND(E37="Accepted",ISNUMBER(O37)),O37*1.150779448,"")</f>
      </c>
      <c r="Q37" s="163"/>
      <c r="R37" s="155" t="str"/>
      <c r="S37" s="155" t="str"/>
      <c r="T37" s="155" t="str"/>
      <c r="U37" s="163" t="str">
        <f>IF(E37&lt;&gt;"Accepted","",IF(AND(N37="",P37=""),"",MAX(N37,P37)))</f>
      </c>
      <c r="V37" s="155" t="str">
        <v>2026-03-02 00:55 PST</v>
      </c>
      <c r="W37" s="153" t="n">
        <v>7</v>
      </c>
      <c r="X37" s="163"/>
      <c r="Y37" s="163"/>
      <c r="Z37" s="163"/>
      <c r="AA37" s="153" t="n">
        <v>-117.8837</v>
      </c>
      <c r="AB37" s="153" t="n">
        <v>34.9054</v>
      </c>
      <c r="AC37" s="153" t="n">
        <v>702</v>
      </c>
      <c r="AD37" s="175" t="str">
        <v>KEDW 020855Z AUTO 24007KT 10SM CLR 13/09 A2995 RMK AO2 SLP125 T01320085 57009 $</v>
      </c>
    </row>
    <row r="38" hidden="0">
      <c r="A38" s="150" t="str">
        <v>2026-03-02 09:55 UTC</v>
      </c>
      <c r="B38" s="155" t="str">
        <v>2026-03-02 01:55 PST</v>
      </c>
      <c r="C38" s="155" t="str">
        <v>2026-03-02</v>
      </c>
      <c r="D38" s="155" t="str">
        <v>March</v>
      </c>
      <c r="E38" s="154" t="str">
        <v>Accepted</v>
      </c>
      <c r="F38" s="155" t="str">
        <v>230</v>
      </c>
      <c r="G38" s="153" t="n">
        <v>230</v>
      </c>
      <c r="H38" s="155" t="str">
        <v>SW</v>
      </c>
      <c r="I38" s="153" t="n">
        <v>50</v>
      </c>
      <c r="J38" s="155" t="str">
        <v>NE</v>
      </c>
      <c r="K38" s="153" t="n">
        <v>9</v>
      </c>
      <c r="L38" s="153" t="n">
        <f>IF(E38="Accepted",K38*1.150779448,"")</f>
        <v>10.357015032</v>
      </c>
      <c r="M38" s="163"/>
      <c r="N38" s="163" t="str">
        <f>IF(AND(E38="Accepted",ISNUMBER(M38)),M38*1.150779448,"")</f>
      </c>
      <c r="O38" s="163"/>
      <c r="P38" s="163" t="str">
        <f>IF(AND(E38="Accepted",ISNUMBER(O38)),O38*1.150779448,"")</f>
      </c>
      <c r="Q38" s="163"/>
      <c r="R38" s="155" t="str"/>
      <c r="S38" s="155" t="str"/>
      <c r="T38" s="155" t="str"/>
      <c r="U38" s="163" t="str">
        <f>IF(E38&lt;&gt;"Accepted","",IF(AND(N38="",P38=""),"",MAX(N38,P38)))</f>
      </c>
      <c r="V38" s="155" t="str">
        <v>2026-03-02 01:55 PST</v>
      </c>
      <c r="W38" s="153" t="n">
        <v>9</v>
      </c>
      <c r="X38" s="163"/>
      <c r="Y38" s="163"/>
      <c r="Z38" s="163"/>
      <c r="AA38" s="153" t="n">
        <v>-117.8837</v>
      </c>
      <c r="AB38" s="153" t="n">
        <v>34.9054</v>
      </c>
      <c r="AC38" s="153" t="n">
        <v>702</v>
      </c>
      <c r="AD38" s="175" t="str">
        <v>KEDW 020955Z AUTO 23009KT 10SM CLR 12/09 A2994 RMK AO2 SLP122 T01220085 $</v>
      </c>
    </row>
    <row r="39" hidden="0">
      <c r="A39" s="150" t="str">
        <v>2026-03-02 10:55 UTC</v>
      </c>
      <c r="B39" s="155" t="str">
        <v>2026-03-02 02:55 PST</v>
      </c>
      <c r="C39" s="155" t="str">
        <v>2026-03-02</v>
      </c>
      <c r="D39" s="155" t="str">
        <v>March</v>
      </c>
      <c r="E39" s="154" t="str">
        <v>Accepted</v>
      </c>
      <c r="F39" s="155" t="str">
        <v>240</v>
      </c>
      <c r="G39" s="153" t="n">
        <v>240</v>
      </c>
      <c r="H39" s="155" t="str">
        <v>SW</v>
      </c>
      <c r="I39" s="153" t="n">
        <v>60</v>
      </c>
      <c r="J39" s="155" t="str">
        <v>NE</v>
      </c>
      <c r="K39" s="153" t="n">
        <v>9</v>
      </c>
      <c r="L39" s="153" t="n">
        <f>IF(E39="Accepted",K39*1.150779448,"")</f>
        <v>10.357015032</v>
      </c>
      <c r="M39" s="163"/>
      <c r="N39" s="163" t="str">
        <f>IF(AND(E39="Accepted",ISNUMBER(M39)),M39*1.150779448,"")</f>
      </c>
      <c r="O39" s="163"/>
      <c r="P39" s="163" t="str">
        <f>IF(AND(E39="Accepted",ISNUMBER(O39)),O39*1.150779448,"")</f>
      </c>
      <c r="Q39" s="163"/>
      <c r="R39" s="155" t="str"/>
      <c r="S39" s="155" t="str"/>
      <c r="T39" s="155" t="str"/>
      <c r="U39" s="163" t="str">
        <f>IF(E39&lt;&gt;"Accepted","",IF(AND(N39="",P39=""),"",MAX(N39,P39)))</f>
      </c>
      <c r="V39" s="155" t="str">
        <v>2026-03-02 02:55 PST</v>
      </c>
      <c r="W39" s="153" t="n">
        <v>9</v>
      </c>
      <c r="X39" s="163"/>
      <c r="Y39" s="163"/>
      <c r="Z39" s="163"/>
      <c r="AA39" s="153" t="n">
        <v>-117.8837</v>
      </c>
      <c r="AB39" s="153" t="n">
        <v>34.9054</v>
      </c>
      <c r="AC39" s="153" t="n">
        <v>702</v>
      </c>
      <c r="AD39" s="175" t="str">
        <v>KEDW 021055Z AUTO 24009KT 10SM CLR 12/09 A2993 RMK AO2 SLP120 T01200087 $</v>
      </c>
    </row>
    <row r="40" hidden="0">
      <c r="A40" s="150" t="str">
        <v>2026-03-02 11:55 UTC</v>
      </c>
      <c r="B40" s="155" t="str">
        <v>2026-03-02 03:55 PST</v>
      </c>
      <c r="C40" s="155" t="str">
        <v>2026-03-02</v>
      </c>
      <c r="D40" s="155" t="str">
        <v>March</v>
      </c>
      <c r="E40" s="154" t="str">
        <v>Accepted</v>
      </c>
      <c r="F40" s="155" t="str">
        <v>250</v>
      </c>
      <c r="G40" s="153" t="n">
        <v>250</v>
      </c>
      <c r="H40" s="155" t="str">
        <v>W</v>
      </c>
      <c r="I40" s="153" t="n">
        <v>70</v>
      </c>
      <c r="J40" s="155" t="str">
        <v>E</v>
      </c>
      <c r="K40" s="153" t="n">
        <v>10</v>
      </c>
      <c r="L40" s="153" t="n">
        <f>IF(E40="Accepted",K40*1.150779448,"")</f>
        <v>11.50779448</v>
      </c>
      <c r="M40" s="163"/>
      <c r="N40" s="163" t="str">
        <f>IF(AND(E40="Accepted",ISNUMBER(M40)),M40*1.150779448,"")</f>
      </c>
      <c r="O40" s="163"/>
      <c r="P40" s="163" t="str">
        <f>IF(AND(E40="Accepted",ISNUMBER(O40)),O40*1.150779448,"")</f>
      </c>
      <c r="Q40" s="163"/>
      <c r="R40" s="155" t="str"/>
      <c r="S40" s="155" t="str"/>
      <c r="T40" s="155" t="str"/>
      <c r="U40" s="163" t="str">
        <f>IF(E40&lt;&gt;"Accepted","",IF(AND(N40="",P40=""),"",MAX(N40,P40)))</f>
      </c>
      <c r="V40" s="155" t="str">
        <v>2026-03-02 03:55 PST</v>
      </c>
      <c r="W40" s="153" t="n">
        <v>10</v>
      </c>
      <c r="X40" s="163"/>
      <c r="Y40" s="163"/>
      <c r="Z40" s="163"/>
      <c r="AA40" s="153" t="n">
        <v>-117.8837</v>
      </c>
      <c r="AB40" s="153" t="n">
        <v>34.9054</v>
      </c>
      <c r="AC40" s="153" t="n">
        <v>702</v>
      </c>
      <c r="AD40" s="175" t="str">
        <v>KEDW 021155Z AUTO 25010KT 10SM CLR 13/09 A2992 RMK AO2 SLP116 T01330088 10166 20115 57010 $</v>
      </c>
    </row>
    <row r="41" hidden="0">
      <c r="A41" s="150" t="str">
        <v>2026-03-02 12:55 UTC</v>
      </c>
      <c r="B41" s="155" t="str">
        <v>2026-03-02 04:55 PST</v>
      </c>
      <c r="C41" s="155" t="str">
        <v>2026-03-02</v>
      </c>
      <c r="D41" s="155" t="str">
        <v>March</v>
      </c>
      <c r="E41" s="154" t="str">
        <v>Accepted</v>
      </c>
      <c r="F41" s="155" t="str">
        <v>240</v>
      </c>
      <c r="G41" s="153" t="n">
        <v>240</v>
      </c>
      <c r="H41" s="155" t="str">
        <v>SW</v>
      </c>
      <c r="I41" s="153" t="n">
        <v>60</v>
      </c>
      <c r="J41" s="155" t="str">
        <v>NE</v>
      </c>
      <c r="K41" s="153" t="n">
        <v>9</v>
      </c>
      <c r="L41" s="153" t="n">
        <f>IF(E41="Accepted",K41*1.150779448,"")</f>
        <v>10.357015032</v>
      </c>
      <c r="M41" s="163"/>
      <c r="N41" s="163" t="str">
        <f>IF(AND(E41="Accepted",ISNUMBER(M41)),M41*1.150779448,"")</f>
      </c>
      <c r="O41" s="163"/>
      <c r="P41" s="163" t="str">
        <f>IF(AND(E41="Accepted",ISNUMBER(O41)),O41*1.150779448,"")</f>
      </c>
      <c r="Q41" s="163"/>
      <c r="R41" s="155" t="str"/>
      <c r="S41" s="155" t="str"/>
      <c r="T41" s="155" t="str"/>
      <c r="U41" s="163" t="str">
        <f>IF(E41&lt;&gt;"Accepted","",IF(AND(N41="",P41=""),"",MAX(N41,P41)))</f>
      </c>
      <c r="V41" s="155" t="str">
        <v>2026-03-02 04:55 PST</v>
      </c>
      <c r="W41" s="153" t="n">
        <v>9</v>
      </c>
      <c r="X41" s="163"/>
      <c r="Y41" s="163"/>
      <c r="Z41" s="163"/>
      <c r="AA41" s="153" t="n">
        <v>-117.8837</v>
      </c>
      <c r="AB41" s="153" t="n">
        <v>34.9054</v>
      </c>
      <c r="AC41" s="153" t="n">
        <v>702</v>
      </c>
      <c r="AD41" s="175" t="str">
        <v>KEDW 021255Z AUTO 24009KT 10SM CLR 12/09 A2993 RMK AO2 SLP121 T01190086 $</v>
      </c>
    </row>
    <row r="42" hidden="0">
      <c r="A42" s="150" t="str">
        <v>2026-03-02 13:55 UTC</v>
      </c>
      <c r="B42" s="155" t="str">
        <v>2026-03-02 05:55 PST</v>
      </c>
      <c r="C42" s="155" t="str">
        <v>2026-03-02</v>
      </c>
      <c r="D42" s="155" t="str">
        <v>March</v>
      </c>
      <c r="E42" s="154" t="str">
        <v>Accepted</v>
      </c>
      <c r="F42" s="155" t="str">
        <v>240</v>
      </c>
      <c r="G42" s="153" t="n">
        <v>240</v>
      </c>
      <c r="H42" s="155" t="str">
        <v>SW</v>
      </c>
      <c r="I42" s="153" t="n">
        <v>60</v>
      </c>
      <c r="J42" s="155" t="str">
        <v>NE</v>
      </c>
      <c r="K42" s="153" t="n">
        <v>9</v>
      </c>
      <c r="L42" s="153" t="n">
        <f>IF(E42="Accepted",K42*1.150779448,"")</f>
        <v>10.357015032</v>
      </c>
      <c r="M42" s="163"/>
      <c r="N42" s="163" t="str">
        <f>IF(AND(E42="Accepted",ISNUMBER(M42)),M42*1.150779448,"")</f>
      </c>
      <c r="O42" s="163"/>
      <c r="P42" s="163" t="str">
        <f>IF(AND(E42="Accepted",ISNUMBER(O42)),O42*1.150779448,"")</f>
      </c>
      <c r="Q42" s="163"/>
      <c r="R42" s="155" t="str"/>
      <c r="S42" s="155" t="str"/>
      <c r="T42" s="155" t="str"/>
      <c r="U42" s="163" t="str">
        <f>IF(E42&lt;&gt;"Accepted","",IF(AND(N42="",P42=""),"",MAX(N42,P42)))</f>
      </c>
      <c r="V42" s="155" t="str">
        <v>2026-03-02 05:55 PST</v>
      </c>
      <c r="W42" s="153" t="n">
        <v>9</v>
      </c>
      <c r="X42" s="163"/>
      <c r="Y42" s="163"/>
      <c r="Z42" s="163"/>
      <c r="AA42" s="153" t="n">
        <v>-117.8837</v>
      </c>
      <c r="AB42" s="153" t="n">
        <v>34.9054</v>
      </c>
      <c r="AC42" s="153" t="n">
        <v>702</v>
      </c>
      <c r="AD42" s="175" t="str">
        <v>KEDW 021355Z 24009KT 40SM FEW120 FEW270 12/09 A2994 RMK AO2A SLP126 T01150091</v>
      </c>
    </row>
    <row r="43" hidden="0">
      <c r="A43" s="150" t="str">
        <v>2026-03-02 14:55 UTC</v>
      </c>
      <c r="B43" s="155" t="str">
        <v>2026-03-02 06:55 PST</v>
      </c>
      <c r="C43" s="155" t="str">
        <v>2026-03-02</v>
      </c>
      <c r="D43" s="155" t="str">
        <v>March</v>
      </c>
      <c r="E43" s="154" t="str">
        <v>Accepted</v>
      </c>
      <c r="F43" s="155" t="str">
        <v>250</v>
      </c>
      <c r="G43" s="153" t="n">
        <v>250</v>
      </c>
      <c r="H43" s="155" t="str">
        <v>W</v>
      </c>
      <c r="I43" s="153" t="n">
        <v>70</v>
      </c>
      <c r="J43" s="155" t="str">
        <v>E</v>
      </c>
      <c r="K43" s="153" t="n">
        <v>7</v>
      </c>
      <c r="L43" s="153" t="n">
        <f>IF(E43="Accepted",K43*1.150779448,"")</f>
        <v>8.055456136</v>
      </c>
      <c r="M43" s="163"/>
      <c r="N43" s="163" t="str">
        <f>IF(AND(E43="Accepted",ISNUMBER(M43)),M43*1.150779448,"")</f>
      </c>
      <c r="O43" s="163"/>
      <c r="P43" s="163" t="str">
        <f>IF(AND(E43="Accepted",ISNUMBER(O43)),O43*1.150779448,"")</f>
      </c>
      <c r="Q43" s="163"/>
      <c r="R43" s="155" t="str"/>
      <c r="S43" s="155" t="str"/>
      <c r="T43" s="155" t="str"/>
      <c r="U43" s="163" t="str">
        <f>IF(E43&lt;&gt;"Accepted","",IF(AND(N43="",P43=""),"",MAX(N43,P43)))</f>
      </c>
      <c r="V43" s="155" t="str">
        <v>2026-03-02 06:55 PST</v>
      </c>
      <c r="W43" s="153" t="n">
        <v>7</v>
      </c>
      <c r="X43" s="163"/>
      <c r="Y43" s="163"/>
      <c r="Z43" s="163"/>
      <c r="AA43" s="153" t="n">
        <v>-117.8837</v>
      </c>
      <c r="AB43" s="153" t="n">
        <v>34.9054</v>
      </c>
      <c r="AC43" s="153" t="n">
        <v>702</v>
      </c>
      <c r="AD43" s="175" t="str">
        <v>KEDW 021455Z 25007KT 50SM FEW270 11/08 A2996 RMK AO2A SLP136 T01050077 52011</v>
      </c>
    </row>
    <row r="44" hidden="0">
      <c r="A44" s="150" t="str">
        <v>2026-03-02 15:55 UTC</v>
      </c>
      <c r="B44" s="155" t="str">
        <v>2026-03-02 07:55 PST</v>
      </c>
      <c r="C44" s="155" t="str">
        <v>2026-03-02</v>
      </c>
      <c r="D44" s="155" t="str">
        <v>March</v>
      </c>
      <c r="E44" s="154" t="str">
        <v>Accepted</v>
      </c>
      <c r="F44" s="155" t="str">
        <v>280</v>
      </c>
      <c r="G44" s="153" t="n">
        <v>280</v>
      </c>
      <c r="H44" s="155" t="str">
        <v>W</v>
      </c>
      <c r="I44" s="153" t="n">
        <v>100</v>
      </c>
      <c r="J44" s="155" t="str">
        <v>E</v>
      </c>
      <c r="K44" s="153" t="n">
        <v>13</v>
      </c>
      <c r="L44" s="153" t="n">
        <f>IF(E44="Accepted",K44*1.150779448,"")</f>
        <v>14.960132824</v>
      </c>
      <c r="M44" s="163"/>
      <c r="N44" s="163" t="str">
        <f>IF(AND(E44="Accepted",ISNUMBER(M44)),M44*1.150779448,"")</f>
      </c>
      <c r="O44" s="163"/>
      <c r="P44" s="163" t="str">
        <f>IF(AND(E44="Accepted",ISNUMBER(O44)),O44*1.150779448,"")</f>
      </c>
      <c r="Q44" s="163"/>
      <c r="R44" s="155" t="str"/>
      <c r="S44" s="155" t="str"/>
      <c r="T44" s="155" t="str"/>
      <c r="U44" s="163" t="str">
        <f>IF(E44&lt;&gt;"Accepted","",IF(AND(N44="",P44=""),"",MAX(N44,P44)))</f>
      </c>
      <c r="V44" s="155" t="str">
        <v>2026-03-02 07:55 PST</v>
      </c>
      <c r="W44" s="153" t="n">
        <v>13</v>
      </c>
      <c r="X44" s="163"/>
      <c r="Y44" s="163"/>
      <c r="Z44" s="163"/>
      <c r="AA44" s="153" t="n">
        <v>-117.8837</v>
      </c>
      <c r="AB44" s="153" t="n">
        <v>34.9054</v>
      </c>
      <c r="AC44" s="153" t="n">
        <v>702</v>
      </c>
      <c r="AD44" s="175" t="str">
        <v>KEDW 021555Z 28013KT 40SM FEW270 15/07 A2998 RMK AO2A SLP140 T01460069</v>
      </c>
    </row>
    <row r="45" hidden="0">
      <c r="A45" s="150" t="str">
        <v>2026-03-02 16:24 UTC</v>
      </c>
      <c r="B45" s="155" t="str">
        <v>2026-03-02 08:24 PST</v>
      </c>
      <c r="C45" s="155" t="str">
        <v>2026-03-02</v>
      </c>
      <c r="D45" s="155" t="str">
        <v>March</v>
      </c>
      <c r="E45" s="154" t="str">
        <v>Accepted</v>
      </c>
      <c r="F45" s="155" t="str">
        <v>250</v>
      </c>
      <c r="G45" s="153" t="n">
        <v>250</v>
      </c>
      <c r="H45" s="155" t="str">
        <v>W</v>
      </c>
      <c r="I45" s="153" t="n">
        <v>70</v>
      </c>
      <c r="J45" s="155" t="str">
        <v>E</v>
      </c>
      <c r="K45" s="153" t="n">
        <v>20</v>
      </c>
      <c r="L45" s="153" t="n">
        <f>IF(E45="Accepted",K45*1.150779448,"")</f>
        <v>23.01558896</v>
      </c>
      <c r="M45" s="163"/>
      <c r="N45" s="163" t="str">
        <f>IF(AND(E45="Accepted",ISNUMBER(M45)),M45*1.150779448,"")</f>
      </c>
      <c r="O45" s="163"/>
      <c r="P45" s="163" t="str">
        <f>IF(AND(E45="Accepted",ISNUMBER(O45)),O45*1.150779448,"")</f>
      </c>
      <c r="Q45" s="163"/>
      <c r="R45" s="155" t="str"/>
      <c r="S45" s="155" t="str"/>
      <c r="T45" s="155" t="str"/>
      <c r="U45" s="163" t="str">
        <f>IF(E45&lt;&gt;"Accepted","",IF(AND(N45="",P45=""),"",MAX(N45,P45)))</f>
      </c>
      <c r="V45" s="155" t="str">
        <v>2026-03-02 08:24 PST</v>
      </c>
      <c r="W45" s="153" t="n">
        <v>20</v>
      </c>
      <c r="X45" s="163"/>
      <c r="Y45" s="163"/>
      <c r="Z45" s="163"/>
      <c r="AA45" s="153" t="n">
        <v>-117.8837</v>
      </c>
      <c r="AB45" s="153" t="n">
        <v>34.9054</v>
      </c>
      <c r="AC45" s="153" t="n">
        <v>702</v>
      </c>
      <c r="AD45" s="175" t="str">
        <v>KEDW 021624Z 25020KT 40SM FEW270 16/05 A2998 RMK AO2A SLP140</v>
      </c>
    </row>
    <row r="46" hidden="0">
      <c r="A46" s="150" t="str">
        <v>2026-03-02 16:55 UTC</v>
      </c>
      <c r="B46" s="155" t="str">
        <v>2026-03-02 08:55 PST</v>
      </c>
      <c r="C46" s="155" t="str">
        <v>2026-03-02</v>
      </c>
      <c r="D46" s="155" t="str">
        <v>March</v>
      </c>
      <c r="E46" s="154" t="str">
        <v>Accepted</v>
      </c>
      <c r="F46" s="155" t="str">
        <v>260</v>
      </c>
      <c r="G46" s="153" t="n">
        <v>260</v>
      </c>
      <c r="H46" s="155" t="str">
        <v>W</v>
      </c>
      <c r="I46" s="153" t="n">
        <v>80</v>
      </c>
      <c r="J46" s="155" t="str">
        <v>E</v>
      </c>
      <c r="K46" s="153" t="n">
        <v>12</v>
      </c>
      <c r="L46" s="153" t="n">
        <f>IF(E46="Accepted",K46*1.150779448,"")</f>
        <v>13.809353376</v>
      </c>
      <c r="M46" s="163"/>
      <c r="N46" s="163" t="str">
        <f>IF(AND(E46="Accepted",ISNUMBER(M46)),M46*1.150779448,"")</f>
      </c>
      <c r="O46" s="163"/>
      <c r="P46" s="163" t="str">
        <f>IF(AND(E46="Accepted",ISNUMBER(O46)),O46*1.150779448,"")</f>
      </c>
      <c r="Q46" s="163"/>
      <c r="R46" s="155" t="str"/>
      <c r="S46" s="155" t="str"/>
      <c r="T46" s="155" t="str"/>
      <c r="U46" s="163" t="str">
        <f>IF(E46&lt;&gt;"Accepted","",IF(AND(N46="",P46=""),"",MAX(N46,P46)))</f>
      </c>
      <c r="V46" s="155" t="str">
        <v>2026-03-02 08:55 PST</v>
      </c>
      <c r="W46" s="153" t="n">
        <v>12</v>
      </c>
      <c r="X46" s="163"/>
      <c r="Y46" s="163"/>
      <c r="Z46" s="163"/>
      <c r="AA46" s="153" t="n">
        <v>-117.8837</v>
      </c>
      <c r="AB46" s="153" t="n">
        <v>34.9054</v>
      </c>
      <c r="AC46" s="153" t="n">
        <v>702</v>
      </c>
      <c r="AD46" s="175" t="str">
        <v>KEDW 021655Z 26012KT 40SM FEW270 17/06 A2998 RMK AO2A SLP140 T01660055</v>
      </c>
    </row>
    <row r="47" hidden="0">
      <c r="A47" s="150" t="str">
        <v>2026-03-02 17:55 UTC</v>
      </c>
      <c r="B47" s="155" t="str">
        <v>2026-03-02 09:55 PST</v>
      </c>
      <c r="C47" s="155" t="str">
        <v>2026-03-02</v>
      </c>
      <c r="D47" s="155" t="str">
        <v>March</v>
      </c>
      <c r="E47" s="154" t="str">
        <v>Accepted</v>
      </c>
      <c r="F47" s="155" t="str">
        <v>290</v>
      </c>
      <c r="G47" s="153" t="n">
        <v>290</v>
      </c>
      <c r="H47" s="155" t="str">
        <v>W</v>
      </c>
      <c r="I47" s="153" t="n">
        <v>110</v>
      </c>
      <c r="J47" s="155" t="str">
        <v>E</v>
      </c>
      <c r="K47" s="153" t="n">
        <v>17</v>
      </c>
      <c r="L47" s="153" t="n">
        <f>IF(E47="Accepted",K47*1.150779448,"")</f>
        <v>19.563250616</v>
      </c>
      <c r="M47" s="153" t="n">
        <v>19</v>
      </c>
      <c r="N47" s="153" t="n">
        <f>IF(AND(E47="Accepted",ISNUMBER(M47)),M47*1.150779448,"")</f>
        <v>21.864809512</v>
      </c>
      <c r="O47" s="163"/>
      <c r="P47" s="163" t="str">
        <f>IF(AND(E47="Accepted",ISNUMBER(O47)),O47*1.150779448,"")</f>
      </c>
      <c r="Q47" s="163"/>
      <c r="R47" s="155" t="str"/>
      <c r="S47" s="155" t="str"/>
      <c r="T47" s="155" t="str"/>
      <c r="U47" s="153" t="n">
        <f>IF(E47&lt;&gt;"Accepted","",IF(AND(N47="",P47=""),"",MAX(N47,P47)))</f>
        <v>21.864809512</v>
      </c>
      <c r="V47" s="155" t="str">
        <v>2026-03-02 09:55 PST</v>
      </c>
      <c r="W47" s="153" t="n">
        <v>17</v>
      </c>
      <c r="X47" s="153" t="n">
        <v>19</v>
      </c>
      <c r="Y47" s="163"/>
      <c r="Z47" s="163"/>
      <c r="AA47" s="153" t="n">
        <v>-117.8837</v>
      </c>
      <c r="AB47" s="153" t="n">
        <v>34.9054</v>
      </c>
      <c r="AC47" s="153" t="n">
        <v>702</v>
      </c>
      <c r="AD47" s="175" t="str">
        <v>KEDW 021755Z 29017G19KT 40SM FEW270 18/04 A2998 RMK AO2A LTG DSNT SE SLP140 T01820044 10182 20104 50006</v>
      </c>
    </row>
    <row r="48" hidden="0">
      <c r="A48" s="150" t="str">
        <v>2026-03-02 18:55 UTC</v>
      </c>
      <c r="B48" s="155" t="str">
        <v>2026-03-02 10:55 PST</v>
      </c>
      <c r="C48" s="155" t="str">
        <v>2026-03-02</v>
      </c>
      <c r="D48" s="155" t="str">
        <v>March</v>
      </c>
      <c r="E48" s="154" t="str">
        <v>Accepted</v>
      </c>
      <c r="F48" s="155" t="str">
        <v>280</v>
      </c>
      <c r="G48" s="153" t="n">
        <v>280</v>
      </c>
      <c r="H48" s="155" t="str">
        <v>W</v>
      </c>
      <c r="I48" s="153" t="n">
        <v>100</v>
      </c>
      <c r="J48" s="155" t="str">
        <v>E</v>
      </c>
      <c r="K48" s="153" t="n">
        <v>14</v>
      </c>
      <c r="L48" s="153" t="n">
        <f>IF(E48="Accepted",K48*1.150779448,"")</f>
        <v>16.110912272</v>
      </c>
      <c r="M48" s="163"/>
      <c r="N48" s="163" t="str">
        <f>IF(AND(E48="Accepted",ISNUMBER(M48)),M48*1.150779448,"")</f>
      </c>
      <c r="O48" s="163"/>
      <c r="P48" s="163" t="str">
        <f>IF(AND(E48="Accepted",ISNUMBER(O48)),O48*1.150779448,"")</f>
      </c>
      <c r="Q48" s="163"/>
      <c r="R48" s="155" t="str"/>
      <c r="S48" s="155" t="str"/>
      <c r="T48" s="155" t="str"/>
      <c r="U48" s="163" t="str">
        <f>IF(E48&lt;&gt;"Accepted","",IF(AND(N48="",P48=""),"",MAX(N48,P48)))</f>
      </c>
      <c r="V48" s="155" t="str">
        <v>2026-03-02 10:55 PST</v>
      </c>
      <c r="W48" s="153" t="n">
        <v>14</v>
      </c>
      <c r="X48" s="163"/>
      <c r="Y48" s="163"/>
      <c r="Z48" s="163"/>
      <c r="AA48" s="153" t="n">
        <v>-117.8837</v>
      </c>
      <c r="AB48" s="153" t="n">
        <v>34.9054</v>
      </c>
      <c r="AC48" s="153" t="n">
        <v>702</v>
      </c>
      <c r="AD48" s="175" t="str">
        <v>KEDW 021855Z 28014KT 40SM FEW270 19/04 A2997 RMK AO2A SLP135 T01910041</v>
      </c>
    </row>
    <row r="49" hidden="0">
      <c r="A49" s="150" t="str">
        <v>2026-03-02 19:55 UTC</v>
      </c>
      <c r="B49" s="155" t="str">
        <v>2026-03-02 11:55 PST</v>
      </c>
      <c r="C49" s="155" t="str">
        <v>2026-03-02</v>
      </c>
      <c r="D49" s="155" t="str">
        <v>March</v>
      </c>
      <c r="E49" s="154" t="str">
        <v>Accepted</v>
      </c>
      <c r="F49" s="155" t="str">
        <v>290</v>
      </c>
      <c r="G49" s="153" t="n">
        <v>290</v>
      </c>
      <c r="H49" s="155" t="str">
        <v>W</v>
      </c>
      <c r="I49" s="153" t="n">
        <v>110</v>
      </c>
      <c r="J49" s="155" t="str">
        <v>E</v>
      </c>
      <c r="K49" s="153" t="n">
        <v>17</v>
      </c>
      <c r="L49" s="153" t="n">
        <f>IF(E49="Accepted",K49*1.150779448,"")</f>
        <v>19.563250616</v>
      </c>
      <c r="M49" s="153" t="n">
        <v>22</v>
      </c>
      <c r="N49" s="153" t="n">
        <f>IF(AND(E49="Accepted",ISNUMBER(M49)),M49*1.150779448,"")</f>
        <v>25.317147856</v>
      </c>
      <c r="O49" s="163"/>
      <c r="P49" s="163" t="str">
        <f>IF(AND(E49="Accepted",ISNUMBER(O49)),O49*1.150779448,"")</f>
      </c>
      <c r="Q49" s="163"/>
      <c r="R49" s="155" t="str"/>
      <c r="S49" s="155" t="str"/>
      <c r="T49" s="155" t="str"/>
      <c r="U49" s="153" t="n">
        <f>IF(E49&lt;&gt;"Accepted","",IF(AND(N49="",P49=""),"",MAX(N49,P49)))</f>
        <v>25.317147856</v>
      </c>
      <c r="V49" s="155" t="str">
        <v>2026-03-02 11:55 PST</v>
      </c>
      <c r="W49" s="153" t="n">
        <v>17</v>
      </c>
      <c r="X49" s="153" t="n">
        <v>22</v>
      </c>
      <c r="Y49" s="163"/>
      <c r="Z49" s="163"/>
      <c r="AA49" s="153" t="n">
        <v>-117.8837</v>
      </c>
      <c r="AB49" s="153" t="n">
        <v>34.9054</v>
      </c>
      <c r="AC49" s="153" t="n">
        <v>702</v>
      </c>
      <c r="AD49" s="175" t="str">
        <v>KEDW 021955Z 29017G22KT 40SM FEW270 20/04 A2996 RMK AO2A SLP133 T01970042</v>
      </c>
    </row>
    <row r="50" hidden="0">
      <c r="A50" s="150" t="str">
        <v>2026-03-02 20:55 UTC</v>
      </c>
      <c r="B50" s="155" t="str">
        <v>2026-03-02 12:55 PST</v>
      </c>
      <c r="C50" s="155" t="str">
        <v>2026-03-02</v>
      </c>
      <c r="D50" s="155" t="str">
        <v>March</v>
      </c>
      <c r="E50" s="154" t="str">
        <v>Accepted</v>
      </c>
      <c r="F50" s="155" t="str">
        <v>280</v>
      </c>
      <c r="G50" s="153" t="n">
        <v>280</v>
      </c>
      <c r="H50" s="155" t="str">
        <v>W</v>
      </c>
      <c r="I50" s="153" t="n">
        <v>100</v>
      </c>
      <c r="J50" s="155" t="str">
        <v>E</v>
      </c>
      <c r="K50" s="153" t="n">
        <v>11</v>
      </c>
      <c r="L50" s="153" t="n">
        <f>IF(E50="Accepted",K50*1.150779448,"")</f>
        <v>12.658573928</v>
      </c>
      <c r="M50" s="163"/>
      <c r="N50" s="163" t="str">
        <f>IF(AND(E50="Accepted",ISNUMBER(M50)),M50*1.150779448,"")</f>
      </c>
      <c r="O50" s="163"/>
      <c r="P50" s="163" t="str">
        <f>IF(AND(E50="Accepted",ISNUMBER(O50)),O50*1.150779448,"")</f>
      </c>
      <c r="Q50" s="163"/>
      <c r="R50" s="155" t="str"/>
      <c r="S50" s="155" t="str"/>
      <c r="T50" s="155" t="str"/>
      <c r="U50" s="163" t="str">
        <f>IF(E50&lt;&gt;"Accepted","",IF(AND(N50="",P50=""),"",MAX(N50,P50)))</f>
      </c>
      <c r="V50" s="155" t="str">
        <v>2026-03-02 12:55 PST</v>
      </c>
      <c r="W50" s="153" t="n">
        <v>11</v>
      </c>
      <c r="X50" s="163"/>
      <c r="Y50" s="163"/>
      <c r="Z50" s="163"/>
      <c r="AA50" s="153" t="n">
        <v>-117.8837</v>
      </c>
      <c r="AB50" s="153" t="n">
        <v>34.9054</v>
      </c>
      <c r="AC50" s="153" t="n">
        <v>702</v>
      </c>
      <c r="AD50" s="175" t="str">
        <v>KEDW 022055Z 28011KT 60SM FEW070 FEW270 20/04 A2994 RMK AO2A SLP126 T02040040 57011</v>
      </c>
    </row>
    <row r="51" hidden="0">
      <c r="A51" s="150" t="str">
        <v>2026-03-02 21:55 UTC</v>
      </c>
      <c r="B51" s="155" t="str">
        <v>2026-03-02 13:55 PST</v>
      </c>
      <c r="C51" s="155" t="str">
        <v>2026-03-02</v>
      </c>
      <c r="D51" s="155" t="str">
        <v>March</v>
      </c>
      <c r="E51" s="154" t="str">
        <v>Accepted</v>
      </c>
      <c r="F51" s="155" t="str">
        <v>290</v>
      </c>
      <c r="G51" s="153" t="n">
        <v>290</v>
      </c>
      <c r="H51" s="155" t="str">
        <v>W</v>
      </c>
      <c r="I51" s="153" t="n">
        <v>110</v>
      </c>
      <c r="J51" s="155" t="str">
        <v>E</v>
      </c>
      <c r="K51" s="153" t="n">
        <v>11</v>
      </c>
      <c r="L51" s="153" t="n">
        <f>IF(E51="Accepted",K51*1.150779448,"")</f>
        <v>12.658573928</v>
      </c>
      <c r="M51" s="163"/>
      <c r="N51" s="163" t="str">
        <f>IF(AND(E51="Accepted",ISNUMBER(M51)),M51*1.150779448,"")</f>
      </c>
      <c r="O51" s="163"/>
      <c r="P51" s="163" t="str">
        <f>IF(AND(E51="Accepted",ISNUMBER(O51)),O51*1.150779448,"")</f>
      </c>
      <c r="Q51" s="163"/>
      <c r="R51" s="155" t="str"/>
      <c r="S51" s="155" t="str"/>
      <c r="T51" s="155" t="str"/>
      <c r="U51" s="163" t="str">
        <f>IF(E51&lt;&gt;"Accepted","",IF(AND(N51="",P51=""),"",MAX(N51,P51)))</f>
      </c>
      <c r="V51" s="155" t="str">
        <v>2026-03-02 13:55 PST</v>
      </c>
      <c r="W51" s="153" t="n">
        <v>11</v>
      </c>
      <c r="X51" s="163"/>
      <c r="Y51" s="163"/>
      <c r="Z51" s="163"/>
      <c r="AA51" s="153" t="n">
        <v>-117.8837</v>
      </c>
      <c r="AB51" s="153" t="n">
        <v>34.9054</v>
      </c>
      <c r="AC51" s="153" t="n">
        <v>702</v>
      </c>
      <c r="AD51" s="175" t="str">
        <v>KEDW 022155Z 29011KT 60SM FEW080 FEW270 21/02 A2992 RMK AO2A SLP119 T02070020 $</v>
      </c>
    </row>
    <row r="52" hidden="0">
      <c r="A52" s="150" t="str">
        <v>2026-03-02 22:55 UTC</v>
      </c>
      <c r="B52" s="155" t="str">
        <v>2026-03-02 14:55 PST</v>
      </c>
      <c r="C52" s="155" t="str">
        <v>2026-03-02</v>
      </c>
      <c r="D52" s="155" t="str">
        <v>March</v>
      </c>
      <c r="E52" s="154" t="str">
        <v>Accepted</v>
      </c>
      <c r="F52" s="155" t="str">
        <v>280</v>
      </c>
      <c r="G52" s="153" t="n">
        <v>280</v>
      </c>
      <c r="H52" s="155" t="str">
        <v>W</v>
      </c>
      <c r="I52" s="153" t="n">
        <v>100</v>
      </c>
      <c r="J52" s="155" t="str">
        <v>E</v>
      </c>
      <c r="K52" s="153" t="n">
        <v>15</v>
      </c>
      <c r="L52" s="153" t="n">
        <f>IF(E52="Accepted",K52*1.150779448,"")</f>
        <v>17.261691719999998</v>
      </c>
      <c r="M52" s="163"/>
      <c r="N52" s="163" t="str">
        <f>IF(AND(E52="Accepted",ISNUMBER(M52)),M52*1.150779448,"")</f>
      </c>
      <c r="O52" s="163"/>
      <c r="P52" s="163" t="str">
        <f>IF(AND(E52="Accepted",ISNUMBER(O52)),O52*1.150779448,"")</f>
      </c>
      <c r="Q52" s="163"/>
      <c r="R52" s="155" t="str"/>
      <c r="S52" s="155" t="str"/>
      <c r="T52" s="155" t="str"/>
      <c r="U52" s="163" t="str">
        <f>IF(E52&lt;&gt;"Accepted","",IF(AND(N52="",P52=""),"",MAX(N52,P52)))</f>
      </c>
      <c r="V52" s="155" t="str">
        <v>2026-03-02 14:55 PST</v>
      </c>
      <c r="W52" s="153" t="n">
        <v>15</v>
      </c>
      <c r="X52" s="163"/>
      <c r="Y52" s="163"/>
      <c r="Z52" s="163"/>
      <c r="AA52" s="153" t="n">
        <v>-117.8837</v>
      </c>
      <c r="AB52" s="153" t="n">
        <v>34.9054</v>
      </c>
      <c r="AC52" s="153" t="n">
        <v>702</v>
      </c>
      <c r="AD52" s="175" t="str">
        <v>KEDW 022255Z 28015KT 50SM FEW070 FEW300 21/M00 A2991 RMK AO2A SLP116 T02051002</v>
      </c>
    </row>
    <row r="53" hidden="0">
      <c r="A53" s="150" t="str">
        <v>2026-03-02 23:55 UTC</v>
      </c>
      <c r="B53" s="155" t="str">
        <v>2026-03-02 15:55 PST</v>
      </c>
      <c r="C53" s="155" t="str">
        <v>2026-03-02</v>
      </c>
      <c r="D53" s="155" t="str">
        <v>March</v>
      </c>
      <c r="E53" s="154" t="str">
        <v>Accepted</v>
      </c>
      <c r="F53" s="155" t="str">
        <v>290</v>
      </c>
      <c r="G53" s="153" t="n">
        <v>290</v>
      </c>
      <c r="H53" s="155" t="str">
        <v>W</v>
      </c>
      <c r="I53" s="153" t="n">
        <v>110</v>
      </c>
      <c r="J53" s="155" t="str">
        <v>E</v>
      </c>
      <c r="K53" s="153" t="n">
        <v>16</v>
      </c>
      <c r="L53" s="153" t="n">
        <f>IF(E53="Accepted",K53*1.150779448,"")</f>
        <v>18.412471168</v>
      </c>
      <c r="M53" s="163"/>
      <c r="N53" s="163" t="str">
        <f>IF(AND(E53="Accepted",ISNUMBER(M53)),M53*1.150779448,"")</f>
      </c>
      <c r="O53" s="163"/>
      <c r="P53" s="163" t="str">
        <f>IF(AND(E53="Accepted",ISNUMBER(O53)),O53*1.150779448,"")</f>
      </c>
      <c r="Q53" s="163"/>
      <c r="R53" s="155" t="str"/>
      <c r="S53" s="155" t="str"/>
      <c r="T53" s="155" t="str"/>
      <c r="U53" s="163" t="str">
        <f>IF(E53&lt;&gt;"Accepted","",IF(AND(N53="",P53=""),"",MAX(N53,P53)))</f>
      </c>
      <c r="V53" s="155" t="str">
        <v>2026-03-02 15:55 PST</v>
      </c>
      <c r="W53" s="153" t="n">
        <v>16</v>
      </c>
      <c r="X53" s="163"/>
      <c r="Y53" s="163"/>
      <c r="Z53" s="163"/>
      <c r="AA53" s="153" t="n">
        <v>-117.8837</v>
      </c>
      <c r="AB53" s="153" t="n">
        <v>34.9054</v>
      </c>
      <c r="AC53" s="153" t="n">
        <v>702</v>
      </c>
      <c r="AD53" s="175" t="str">
        <v>KEDW 022355Z 29016KT 60SM FEW260 20/M00 A2991 RMK AO2A SLP116 T01971004 10208 20181 55009</v>
      </c>
    </row>
    <row r="54" hidden="0">
      <c r="A54" s="150" t="str">
        <v>2026-03-03 00:55 UTC</v>
      </c>
      <c r="B54" s="155" t="str">
        <v>2026-03-02 16:55 PST</v>
      </c>
      <c r="C54" s="155" t="str">
        <v>2026-03-02</v>
      </c>
      <c r="D54" s="155" t="str">
        <v>March</v>
      </c>
      <c r="E54" s="154" t="str">
        <v>Accepted</v>
      </c>
      <c r="F54" s="155" t="str">
        <v>270</v>
      </c>
      <c r="G54" s="153" t="n">
        <v>270</v>
      </c>
      <c r="H54" s="155" t="str">
        <v>W</v>
      </c>
      <c r="I54" s="153" t="n">
        <v>90</v>
      </c>
      <c r="J54" s="155" t="str">
        <v>E</v>
      </c>
      <c r="K54" s="153" t="n">
        <v>15</v>
      </c>
      <c r="L54" s="153" t="n">
        <f>IF(E54="Accepted",K54*1.150779448,"")</f>
        <v>17.261691719999998</v>
      </c>
      <c r="M54" s="163"/>
      <c r="N54" s="163" t="str">
        <f>IF(AND(E54="Accepted",ISNUMBER(M54)),M54*1.150779448,"")</f>
      </c>
      <c r="O54" s="163"/>
      <c r="P54" s="163" t="str">
        <f>IF(AND(E54="Accepted",ISNUMBER(O54)),O54*1.150779448,"")</f>
      </c>
      <c r="Q54" s="163"/>
      <c r="R54" s="155" t="str"/>
      <c r="S54" s="155" t="str"/>
      <c r="T54" s="155" t="str"/>
      <c r="U54" s="163" t="str">
        <f>IF(E54&lt;&gt;"Accepted","",IF(AND(N54="",P54=""),"",MAX(N54,P54)))</f>
      </c>
      <c r="V54" s="155" t="str">
        <v>2026-03-02 16:55 PST</v>
      </c>
      <c r="W54" s="153" t="n">
        <v>15</v>
      </c>
      <c r="X54" s="163"/>
      <c r="Y54" s="163"/>
      <c r="Z54" s="163"/>
      <c r="AA54" s="153" t="n">
        <v>-117.8837</v>
      </c>
      <c r="AB54" s="153" t="n">
        <v>34.9054</v>
      </c>
      <c r="AC54" s="153" t="n">
        <v>702</v>
      </c>
      <c r="AD54" s="175" t="str">
        <v>KEDW 030055Z 27015KT 60SM FEW260 19/M01 A2991 RMK AO2A SLP119 T01851014</v>
      </c>
    </row>
    <row r="55" hidden="0">
      <c r="A55" s="150" t="str">
        <v>2026-03-03 01:55 UTC</v>
      </c>
      <c r="B55" s="155" t="str">
        <v>2026-03-02 17:55 PST</v>
      </c>
      <c r="C55" s="155" t="str">
        <v>2026-03-02</v>
      </c>
      <c r="D55" s="155" t="str">
        <v>March</v>
      </c>
      <c r="E55" s="154" t="str">
        <v>Accepted</v>
      </c>
      <c r="F55" s="155" t="str">
        <v>280</v>
      </c>
      <c r="G55" s="153" t="n">
        <v>280</v>
      </c>
      <c r="H55" s="155" t="str">
        <v>W</v>
      </c>
      <c r="I55" s="153" t="n">
        <v>100</v>
      </c>
      <c r="J55" s="155" t="str">
        <v>E</v>
      </c>
      <c r="K55" s="153" t="n">
        <v>13</v>
      </c>
      <c r="L55" s="153" t="n">
        <f>IF(E55="Accepted",K55*1.150779448,"")</f>
        <v>14.960132824</v>
      </c>
      <c r="M55" s="163"/>
      <c r="N55" s="163" t="str">
        <f>IF(AND(E55="Accepted",ISNUMBER(M55)),M55*1.150779448,"")</f>
      </c>
      <c r="O55" s="153" t="n">
        <v>26</v>
      </c>
      <c r="P55" s="153" t="n">
        <f>IF(AND(E55="Accepted",ISNUMBER(O55)),O55*1.150779448,"")</f>
        <v>29.920265648</v>
      </c>
      <c r="Q55" s="153" t="n">
        <v>280</v>
      </c>
      <c r="R55" s="155" t="str">
        <v>29</v>
      </c>
      <c r="S55" s="155" t="str">
        <v>2026-03-03 01:29 UTC</v>
      </c>
      <c r="T55" s="155" t="str">
        <v>2026-03-02 17:29 PST</v>
      </c>
      <c r="U55" s="153" t="n">
        <f>IF(E55&lt;&gt;"Accepted","",IF(AND(N55="",P55=""),"",MAX(N55,P55)))</f>
        <v>29.920265648</v>
      </c>
      <c r="V55" s="155" t="str">
        <v>2026-03-02 17:29 PST</v>
      </c>
      <c r="W55" s="153" t="n">
        <v>13</v>
      </c>
      <c r="X55" s="163"/>
      <c r="Y55" s="153" t="n">
        <v>26</v>
      </c>
      <c r="Z55" s="153" t="n">
        <v>280</v>
      </c>
      <c r="AA55" s="153" t="n">
        <v>-117.8837</v>
      </c>
      <c r="AB55" s="153" t="n">
        <v>34.9054</v>
      </c>
      <c r="AC55" s="153" t="n">
        <v>702</v>
      </c>
      <c r="AD55" s="175" t="str">
        <v>KEDW 030155Z 28013KT 60SM FEW260 15/01 A2993 RMK AO2A PK WND 28026/29 SLP128 T01510012</v>
      </c>
    </row>
    <row r="56" hidden="0">
      <c r="A56" s="150" t="str">
        <v>2026-03-03 02:55 UTC</v>
      </c>
      <c r="B56" s="155" t="str">
        <v>2026-03-02 18:55 PST</v>
      </c>
      <c r="C56" s="155" t="str">
        <v>2026-03-02</v>
      </c>
      <c r="D56" s="155" t="str">
        <v>March</v>
      </c>
      <c r="E56" s="154" t="str">
        <v>Accepted</v>
      </c>
      <c r="F56" s="155" t="str">
        <v>250</v>
      </c>
      <c r="G56" s="153" t="n">
        <v>250</v>
      </c>
      <c r="H56" s="155" t="str">
        <v>W</v>
      </c>
      <c r="I56" s="153" t="n">
        <v>70</v>
      </c>
      <c r="J56" s="155" t="str">
        <v>E</v>
      </c>
      <c r="K56" s="153" t="n">
        <v>15</v>
      </c>
      <c r="L56" s="153" t="n">
        <f>IF(E56="Accepted",K56*1.150779448,"")</f>
        <v>17.261691719999998</v>
      </c>
      <c r="M56" s="163"/>
      <c r="N56" s="163" t="str">
        <f>IF(AND(E56="Accepted",ISNUMBER(M56)),M56*1.150779448,"")</f>
      </c>
      <c r="O56" s="163"/>
      <c r="P56" s="163" t="str">
        <f>IF(AND(E56="Accepted",ISNUMBER(O56)),O56*1.150779448,"")</f>
      </c>
      <c r="Q56" s="163"/>
      <c r="R56" s="155" t="str"/>
      <c r="S56" s="155" t="str"/>
      <c r="T56" s="155" t="str"/>
      <c r="U56" s="163" t="str">
        <f>IF(E56&lt;&gt;"Accepted","",IF(AND(N56="",P56=""),"",MAX(N56,P56)))</f>
      </c>
      <c r="V56" s="155" t="str">
        <v>2026-03-02 18:55 PST</v>
      </c>
      <c r="W56" s="153" t="n">
        <v>15</v>
      </c>
      <c r="X56" s="163"/>
      <c r="Y56" s="163"/>
      <c r="Z56" s="163"/>
      <c r="AA56" s="153" t="n">
        <v>-117.8837</v>
      </c>
      <c r="AB56" s="153" t="n">
        <v>34.9054</v>
      </c>
      <c r="AC56" s="153" t="n">
        <v>702</v>
      </c>
      <c r="AD56" s="175" t="str">
        <v>KEDW 030255Z 25015KT 40SM CLR 13/02 A2993 RMK AO2A SLP130 T01300022 50004</v>
      </c>
    </row>
    <row r="57" hidden="0">
      <c r="A57" s="150" t="str">
        <v>2026-03-03 03:55 UTC</v>
      </c>
      <c r="B57" s="155" t="str">
        <v>2026-03-02 19:55 PST</v>
      </c>
      <c r="C57" s="155" t="str">
        <v>2026-03-02</v>
      </c>
      <c r="D57" s="155" t="str">
        <v>March</v>
      </c>
      <c r="E57" s="154" t="str">
        <v>Accepted</v>
      </c>
      <c r="F57" s="155" t="str">
        <v>230</v>
      </c>
      <c r="G57" s="153" t="n">
        <v>230</v>
      </c>
      <c r="H57" s="155" t="str">
        <v>SW</v>
      </c>
      <c r="I57" s="153" t="n">
        <v>50</v>
      </c>
      <c r="J57" s="155" t="str">
        <v>NE</v>
      </c>
      <c r="K57" s="153" t="n">
        <v>10</v>
      </c>
      <c r="L57" s="153" t="n">
        <f>IF(E57="Accepted",K57*1.150779448,"")</f>
        <v>11.50779448</v>
      </c>
      <c r="M57" s="163"/>
      <c r="N57" s="163" t="str">
        <f>IF(AND(E57="Accepted",ISNUMBER(M57)),M57*1.150779448,"")</f>
      </c>
      <c r="O57" s="163"/>
      <c r="P57" s="163" t="str">
        <f>IF(AND(E57="Accepted",ISNUMBER(O57)),O57*1.150779448,"")</f>
      </c>
      <c r="Q57" s="163"/>
      <c r="R57" s="155" t="str"/>
      <c r="S57" s="155" t="str"/>
      <c r="T57" s="155" t="str"/>
      <c r="U57" s="163" t="str">
        <f>IF(E57&lt;&gt;"Accepted","",IF(AND(N57="",P57=""),"",MAX(N57,P57)))</f>
      </c>
      <c r="V57" s="155" t="str">
        <v>2026-03-02 19:55 PST</v>
      </c>
      <c r="W57" s="153" t="n">
        <v>10</v>
      </c>
      <c r="X57" s="163"/>
      <c r="Y57" s="163"/>
      <c r="Z57" s="163"/>
      <c r="AA57" s="153" t="n">
        <v>-117.8837</v>
      </c>
      <c r="AB57" s="153" t="n">
        <v>34.9054</v>
      </c>
      <c r="AC57" s="153" t="n">
        <v>702</v>
      </c>
      <c r="AD57" s="175" t="str">
        <v>KEDW 030355Z 23010KT 40SM CLR 12/03 A2995 RMK AO2A SLP135 T01210031</v>
      </c>
    </row>
    <row r="58" hidden="0">
      <c r="A58" s="150" t="str">
        <v>2026-03-03 04:55 UTC</v>
      </c>
      <c r="B58" s="155" t="str">
        <v>2026-03-02 20:55 PST</v>
      </c>
      <c r="C58" s="155" t="str">
        <v>2026-03-02</v>
      </c>
      <c r="D58" s="155" t="str">
        <v>March</v>
      </c>
      <c r="E58" s="154" t="str">
        <v>Accepted</v>
      </c>
      <c r="F58" s="155" t="str">
        <v>230</v>
      </c>
      <c r="G58" s="153" t="n">
        <v>230</v>
      </c>
      <c r="H58" s="155" t="str">
        <v>SW</v>
      </c>
      <c r="I58" s="153" t="n">
        <v>50</v>
      </c>
      <c r="J58" s="155" t="str">
        <v>NE</v>
      </c>
      <c r="K58" s="153" t="n">
        <v>7</v>
      </c>
      <c r="L58" s="153" t="n">
        <f>IF(E58="Accepted",K58*1.150779448,"")</f>
        <v>8.055456136</v>
      </c>
      <c r="M58" s="163"/>
      <c r="N58" s="163" t="str">
        <f>IF(AND(E58="Accepted",ISNUMBER(M58)),M58*1.150779448,"")</f>
      </c>
      <c r="O58" s="163"/>
      <c r="P58" s="163" t="str">
        <f>IF(AND(E58="Accepted",ISNUMBER(O58)),O58*1.150779448,"")</f>
      </c>
      <c r="Q58" s="163"/>
      <c r="R58" s="155" t="str"/>
      <c r="S58" s="155" t="str"/>
      <c r="T58" s="155" t="str"/>
      <c r="U58" s="163" t="str">
        <f>IF(E58&lt;&gt;"Accepted","",IF(AND(N58="",P58=""),"",MAX(N58,P58)))</f>
      </c>
      <c r="V58" s="155" t="str">
        <v>2026-03-02 20:55 PST</v>
      </c>
      <c r="W58" s="153" t="n">
        <v>7</v>
      </c>
      <c r="X58" s="163"/>
      <c r="Y58" s="163"/>
      <c r="Z58" s="163"/>
      <c r="AA58" s="153" t="n">
        <v>-117.8837</v>
      </c>
      <c r="AB58" s="153" t="n">
        <v>34.9054</v>
      </c>
      <c r="AC58" s="153" t="n">
        <v>702</v>
      </c>
      <c r="AD58" s="175" t="str">
        <v>KEDW 030455Z 23007KT 40SM CLR 10/04 A2996 RMK AO2A SLP139 T00980042</v>
      </c>
    </row>
    <row r="59" hidden="0">
      <c r="A59" s="150" t="str">
        <v>2026-03-03 05:55 UTC</v>
      </c>
      <c r="B59" s="155" t="str">
        <v>2026-03-02 21:55 PST</v>
      </c>
      <c r="C59" s="155" t="str">
        <v>2026-03-02</v>
      </c>
      <c r="D59" s="155" t="str">
        <v>March</v>
      </c>
      <c r="E59" s="154" t="str">
        <v>Accepted</v>
      </c>
      <c r="F59" s="155" t="str">
        <v>200</v>
      </c>
      <c r="G59" s="153" t="n">
        <v>200</v>
      </c>
      <c r="H59" s="155" t="str">
        <v>S</v>
      </c>
      <c r="I59" s="153" t="n">
        <v>20</v>
      </c>
      <c r="J59" s="155" t="str">
        <v>N</v>
      </c>
      <c r="K59" s="153" t="n">
        <v>7</v>
      </c>
      <c r="L59" s="153" t="n">
        <f>IF(E59="Accepted",K59*1.150779448,"")</f>
        <v>8.055456136</v>
      </c>
      <c r="M59" s="163"/>
      <c r="N59" s="163" t="str">
        <f>IF(AND(E59="Accepted",ISNUMBER(M59)),M59*1.150779448,"")</f>
      </c>
      <c r="O59" s="163"/>
      <c r="P59" s="163" t="str">
        <f>IF(AND(E59="Accepted",ISNUMBER(O59)),O59*1.150779448,"")</f>
      </c>
      <c r="Q59" s="163"/>
      <c r="R59" s="155" t="str"/>
      <c r="S59" s="155" t="str"/>
      <c r="T59" s="155" t="str"/>
      <c r="U59" s="163" t="str">
        <f>IF(E59&lt;&gt;"Accepted","",IF(AND(N59="",P59=""),"",MAX(N59,P59)))</f>
      </c>
      <c r="V59" s="155" t="str">
        <v>2026-03-02 21:55 PST</v>
      </c>
      <c r="W59" s="153" t="n">
        <v>7</v>
      </c>
      <c r="X59" s="163"/>
      <c r="Y59" s="163"/>
      <c r="Z59" s="163"/>
      <c r="AA59" s="153" t="n">
        <v>-117.8837</v>
      </c>
      <c r="AB59" s="153" t="n">
        <v>34.9054</v>
      </c>
      <c r="AC59" s="153" t="n">
        <v>702</v>
      </c>
      <c r="AD59" s="175" t="str">
        <v>KEDW 030555Z 20007KT 40SM CLR 09/05 A2998 RMK AO2A SLP144 T00890045 10198 20089 52016</v>
      </c>
    </row>
    <row r="60" hidden="0">
      <c r="A60" s="150" t="str">
        <v>2026-03-03 06:55 UTC</v>
      </c>
      <c r="B60" s="155" t="str">
        <v>2026-03-02 22:55 PST</v>
      </c>
      <c r="C60" s="155" t="str">
        <v>2026-03-02</v>
      </c>
      <c r="D60" s="155" t="str">
        <v>March</v>
      </c>
      <c r="E60" s="154" t="str">
        <v>Accepted</v>
      </c>
      <c r="F60" s="155" t="str">
        <v>200</v>
      </c>
      <c r="G60" s="153" t="n">
        <v>200</v>
      </c>
      <c r="H60" s="155" t="str">
        <v>S</v>
      </c>
      <c r="I60" s="153" t="n">
        <v>20</v>
      </c>
      <c r="J60" s="155" t="str">
        <v>N</v>
      </c>
      <c r="K60" s="153" t="n">
        <v>6</v>
      </c>
      <c r="L60" s="153" t="n">
        <f>IF(E60="Accepted",K60*1.150779448,"")</f>
        <v>6.904676688</v>
      </c>
      <c r="M60" s="163"/>
      <c r="N60" s="163" t="str">
        <f>IF(AND(E60="Accepted",ISNUMBER(M60)),M60*1.150779448,"")</f>
      </c>
      <c r="O60" s="163"/>
      <c r="P60" s="163" t="str">
        <f>IF(AND(E60="Accepted",ISNUMBER(O60)),O60*1.150779448,"")</f>
      </c>
      <c r="Q60" s="163"/>
      <c r="R60" s="155" t="str"/>
      <c r="S60" s="155" t="str"/>
      <c r="T60" s="155" t="str"/>
      <c r="U60" s="163" t="str">
        <f>IF(E60&lt;&gt;"Accepted","",IF(AND(N60="",P60=""),"",MAX(N60,P60)))</f>
      </c>
      <c r="V60" s="155" t="str">
        <v>2026-03-02 22:55 PST</v>
      </c>
      <c r="W60" s="153" t="n">
        <v>6</v>
      </c>
      <c r="X60" s="163"/>
      <c r="Y60" s="163"/>
      <c r="Z60" s="163"/>
      <c r="AA60" s="153" t="n">
        <v>-117.8837</v>
      </c>
      <c r="AB60" s="153" t="n">
        <v>34.9054</v>
      </c>
      <c r="AC60" s="153" t="n">
        <v>702</v>
      </c>
      <c r="AD60" s="175" t="str">
        <v>KEDW 030655Z AUTO 20006KT 10SM CLR 08/04 A2999 RMK AO2 SLP148 T00790041 $</v>
      </c>
    </row>
    <row r="61" hidden="0">
      <c r="A61" s="150" t="str">
        <v>2026-03-03 07:55 UTC</v>
      </c>
      <c r="B61" s="155" t="str">
        <v>2026-03-02 23:55 PST</v>
      </c>
      <c r="C61" s="155" t="str">
        <v>2026-03-02</v>
      </c>
      <c r="D61" s="155" t="str">
        <v>March</v>
      </c>
      <c r="E61" s="154" t="str">
        <v>Accepted</v>
      </c>
      <c r="F61" s="155" t="str">
        <v>200</v>
      </c>
      <c r="G61" s="153" t="n">
        <v>200</v>
      </c>
      <c r="H61" s="155" t="str">
        <v>S</v>
      </c>
      <c r="I61" s="153" t="n">
        <v>20</v>
      </c>
      <c r="J61" s="155" t="str">
        <v>N</v>
      </c>
      <c r="K61" s="153" t="n">
        <v>5</v>
      </c>
      <c r="L61" s="153" t="n">
        <f>IF(E61="Accepted",K61*1.150779448,"")</f>
        <v>5.75389724</v>
      </c>
      <c r="M61" s="163"/>
      <c r="N61" s="163" t="str">
        <f>IF(AND(E61="Accepted",ISNUMBER(M61)),M61*1.150779448,"")</f>
      </c>
      <c r="O61" s="163"/>
      <c r="P61" s="163" t="str">
        <f>IF(AND(E61="Accepted",ISNUMBER(O61)),O61*1.150779448,"")</f>
      </c>
      <c r="Q61" s="163"/>
      <c r="R61" s="155" t="str"/>
      <c r="S61" s="155" t="str"/>
      <c r="T61" s="155" t="str"/>
      <c r="U61" s="163" t="str">
        <f>IF(E61&lt;&gt;"Accepted","",IF(AND(N61="",P61=""),"",MAX(N61,P61)))</f>
      </c>
      <c r="V61" s="155" t="str">
        <v>2026-03-02 23:55 PST</v>
      </c>
      <c r="W61" s="153" t="n">
        <v>5</v>
      </c>
      <c r="X61" s="163"/>
      <c r="Y61" s="163"/>
      <c r="Z61" s="163"/>
      <c r="AA61" s="153" t="n">
        <v>-117.8837</v>
      </c>
      <c r="AB61" s="153" t="n">
        <v>34.9054</v>
      </c>
      <c r="AC61" s="153" t="n">
        <v>702</v>
      </c>
      <c r="AD61" s="175" t="str">
        <v>KEDW 030755Z AUTO 20005KT 10SM CLR 08/04 A2999 RMK AO2 SLP148 T00790039 402080072 $</v>
      </c>
    </row>
    <row r="62" hidden="0">
      <c r="A62" s="150" t="str">
        <v>2026-03-03 08:55 UTC</v>
      </c>
      <c r="B62" s="155" t="str">
        <v>2026-03-03 00:55 PST</v>
      </c>
      <c r="C62" s="155" t="str">
        <v>2026-03-03</v>
      </c>
      <c r="D62" s="155" t="str">
        <v>March</v>
      </c>
      <c r="E62" s="154" t="str">
        <v>Accepted</v>
      </c>
      <c r="F62" s="155" t="str">
        <v>280</v>
      </c>
      <c r="G62" s="153" t="n">
        <v>280</v>
      </c>
      <c r="H62" s="155" t="str">
        <v>W</v>
      </c>
      <c r="I62" s="153" t="n">
        <v>100</v>
      </c>
      <c r="J62" s="155" t="str">
        <v>E</v>
      </c>
      <c r="K62" s="153" t="n">
        <v>3</v>
      </c>
      <c r="L62" s="153" t="n">
        <f>IF(E62="Accepted",K62*1.150779448,"")</f>
        <v>3.452338344</v>
      </c>
      <c r="M62" s="163"/>
      <c r="N62" s="163" t="str">
        <f>IF(AND(E62="Accepted",ISNUMBER(M62)),M62*1.150779448,"")</f>
      </c>
      <c r="O62" s="163"/>
      <c r="P62" s="163" t="str">
        <f>IF(AND(E62="Accepted",ISNUMBER(O62)),O62*1.150779448,"")</f>
      </c>
      <c r="Q62" s="163"/>
      <c r="R62" s="155" t="str"/>
      <c r="S62" s="155" t="str"/>
      <c r="T62" s="155" t="str"/>
      <c r="U62" s="163" t="str">
        <f>IF(E62&lt;&gt;"Accepted","",IF(AND(N62="",P62=""),"",MAX(N62,P62)))</f>
      </c>
      <c r="V62" s="155" t="str">
        <v>2026-03-03 00:55 PST</v>
      </c>
      <c r="W62" s="153" t="n">
        <v>3</v>
      </c>
      <c r="X62" s="163"/>
      <c r="Y62" s="163"/>
      <c r="Z62" s="163"/>
      <c r="AA62" s="153" t="n">
        <v>-117.8837</v>
      </c>
      <c r="AB62" s="153" t="n">
        <v>34.9054</v>
      </c>
      <c r="AC62" s="153" t="n">
        <v>702</v>
      </c>
      <c r="AD62" s="175" t="str">
        <v>KEDW 030855Z AUTO 28003KT 10SM CLR 07/03 A3001 RMK AO2 SLP154 T00660032 51011 $</v>
      </c>
    </row>
    <row r="63" hidden="0">
      <c r="A63" s="150" t="str">
        <v>2026-03-03 09:55 UTC</v>
      </c>
      <c r="B63" s="155" t="str">
        <v>2026-03-03 01:55 PST</v>
      </c>
      <c r="C63" s="155" t="str">
        <v>2026-03-03</v>
      </c>
      <c r="D63" s="155" t="str">
        <v>March</v>
      </c>
      <c r="E63" s="154" t="str">
        <v>Accepted</v>
      </c>
      <c r="F63" s="155" t="str">
        <v>000</v>
      </c>
      <c r="G63" s="153" t="n">
        <v>0</v>
      </c>
      <c r="H63" s="155" t="str">
        <v>Calm</v>
      </c>
      <c r="I63" s="153" t="n">
        <v>180</v>
      </c>
      <c r="J63" s="155" t="str">
        <v>Calm</v>
      </c>
      <c r="K63" s="153" t="n">
        <v>0</v>
      </c>
      <c r="L63" s="153" t="n">
        <f>IF(E63="Accepted",K63*1.150779448,"")</f>
        <v>0</v>
      </c>
      <c r="M63" s="163"/>
      <c r="N63" s="163" t="str">
        <f>IF(AND(E63="Accepted",ISNUMBER(M63)),M63*1.150779448,"")</f>
      </c>
      <c r="O63" s="163"/>
      <c r="P63" s="163" t="str">
        <f>IF(AND(E63="Accepted",ISNUMBER(O63)),O63*1.150779448,"")</f>
      </c>
      <c r="Q63" s="163"/>
      <c r="R63" s="155" t="str"/>
      <c r="S63" s="155" t="str"/>
      <c r="T63" s="155" t="str"/>
      <c r="U63" s="163" t="str">
        <f>IF(E63&lt;&gt;"Accepted","",IF(AND(N63="",P63=""),"",MAX(N63,P63)))</f>
      </c>
      <c r="V63" s="155" t="str">
        <v>2026-03-03 01:55 PST</v>
      </c>
      <c r="W63" s="153" t="n">
        <v>0</v>
      </c>
      <c r="X63" s="163"/>
      <c r="Y63" s="163"/>
      <c r="Z63" s="163"/>
      <c r="AA63" s="153" t="n">
        <v>-117.8837</v>
      </c>
      <c r="AB63" s="153" t="n">
        <v>34.9054</v>
      </c>
      <c r="AC63" s="153" t="n">
        <v>702</v>
      </c>
      <c r="AD63" s="175" t="str">
        <v>KEDW 030955Z AUTO 00000KT 10SM CLR 06/03 A3001 RMK AO2 SLP156 T00590027 $</v>
      </c>
    </row>
    <row r="64" hidden="0">
      <c r="A64" s="150" t="str">
        <v>2026-03-03 11:55 UTC</v>
      </c>
      <c r="B64" s="155" t="str">
        <v>2026-03-03 03:55 PST</v>
      </c>
      <c r="C64" s="155" t="str">
        <v>2026-03-03</v>
      </c>
      <c r="D64" s="155" t="str">
        <v>March</v>
      </c>
      <c r="E64" s="154" t="str">
        <v>Accepted</v>
      </c>
      <c r="F64" s="155" t="str">
        <v>000</v>
      </c>
      <c r="G64" s="153" t="n">
        <v>0</v>
      </c>
      <c r="H64" s="155" t="str">
        <v>Calm</v>
      </c>
      <c r="I64" s="153" t="n">
        <v>180</v>
      </c>
      <c r="J64" s="155" t="str">
        <v>Calm</v>
      </c>
      <c r="K64" s="153" t="n">
        <v>0</v>
      </c>
      <c r="L64" s="153" t="n">
        <f>IF(E64="Accepted",K64*1.150779448,"")</f>
        <v>0</v>
      </c>
      <c r="M64" s="163"/>
      <c r="N64" s="163" t="str">
        <f>IF(AND(E64="Accepted",ISNUMBER(M64)),M64*1.150779448,"")</f>
      </c>
      <c r="O64" s="163"/>
      <c r="P64" s="163" t="str">
        <f>IF(AND(E64="Accepted",ISNUMBER(O64)),O64*1.150779448,"")</f>
      </c>
      <c r="Q64" s="163"/>
      <c r="R64" s="155" t="str"/>
      <c r="S64" s="155" t="str"/>
      <c r="T64" s="155" t="str"/>
      <c r="U64" s="163" t="str">
        <f>IF(E64&lt;&gt;"Accepted","",IF(AND(N64="",P64=""),"",MAX(N64,P64)))</f>
      </c>
      <c r="V64" s="155" t="str">
        <v>2026-03-03 03:55 PST</v>
      </c>
      <c r="W64" s="153" t="n">
        <v>0</v>
      </c>
      <c r="X64" s="163"/>
      <c r="Y64" s="163"/>
      <c r="Z64" s="163"/>
      <c r="AA64" s="153" t="n">
        <v>-117.8837</v>
      </c>
      <c r="AB64" s="153" t="n">
        <v>34.9054</v>
      </c>
      <c r="AC64" s="153" t="n">
        <v>702</v>
      </c>
      <c r="AD64" s="175" t="str">
        <v>KEDW 031155Z AUTO 00000KT 10SM CLR 04/02 A3001 RMK AO2 SLP157 T00410018 10089 20037 53001 $</v>
      </c>
    </row>
    <row r="65" hidden="0">
      <c r="A65" s="150" t="str">
        <v>2026-03-03 12:55 UTC</v>
      </c>
      <c r="B65" s="155" t="str">
        <v>2026-03-03 04:55 PST</v>
      </c>
      <c r="C65" s="155" t="str">
        <v>2026-03-03</v>
      </c>
      <c r="D65" s="155" t="str">
        <v>March</v>
      </c>
      <c r="E65" s="154" t="str">
        <v>Accepted</v>
      </c>
      <c r="F65" s="155" t="str">
        <v>330</v>
      </c>
      <c r="G65" s="153" t="n">
        <v>330</v>
      </c>
      <c r="H65" s="155" t="str">
        <v>NW</v>
      </c>
      <c r="I65" s="153" t="n">
        <v>150</v>
      </c>
      <c r="J65" s="155" t="str">
        <v>SE</v>
      </c>
      <c r="K65" s="153" t="n">
        <v>3</v>
      </c>
      <c r="L65" s="153" t="n">
        <f>IF(E65="Accepted",K65*1.150779448,"")</f>
        <v>3.452338344</v>
      </c>
      <c r="M65" s="163"/>
      <c r="N65" s="163" t="str">
        <f>IF(AND(E65="Accepted",ISNUMBER(M65)),M65*1.150779448,"")</f>
      </c>
      <c r="O65" s="163"/>
      <c r="P65" s="163" t="str">
        <f>IF(AND(E65="Accepted",ISNUMBER(O65)),O65*1.150779448,"")</f>
      </c>
      <c r="Q65" s="163"/>
      <c r="R65" s="155" t="str"/>
      <c r="S65" s="155" t="str"/>
      <c r="T65" s="155" t="str"/>
      <c r="U65" s="163" t="str">
        <f>IF(E65&lt;&gt;"Accepted","",IF(AND(N65="",P65=""),"",MAX(N65,P65)))</f>
      </c>
      <c r="V65" s="155" t="str">
        <v>2026-03-03 04:55 PST</v>
      </c>
      <c r="W65" s="153" t="n">
        <v>3</v>
      </c>
      <c r="X65" s="163"/>
      <c r="Y65" s="163"/>
      <c r="Z65" s="163"/>
      <c r="AA65" s="153" t="n">
        <v>-117.8837</v>
      </c>
      <c r="AB65" s="153" t="n">
        <v>34.9054</v>
      </c>
      <c r="AC65" s="153" t="n">
        <v>702</v>
      </c>
      <c r="AD65" s="175" t="str">
        <v>KEDW 031255Z AUTO 33003KT 10SM CLR 05/02 A3003 RMK AO2 SLP164 T00450020 $</v>
      </c>
    </row>
    <row r="66" hidden="0">
      <c r="A66" s="150" t="str">
        <v>2026-03-03 13:55 UTC</v>
      </c>
      <c r="B66" s="155" t="str">
        <v>2026-03-03 05:55 PST</v>
      </c>
      <c r="C66" s="155" t="str">
        <v>2026-03-03</v>
      </c>
      <c r="D66" s="155" t="str">
        <v>March</v>
      </c>
      <c r="E66" s="154" t="str">
        <v>Accepted</v>
      </c>
      <c r="F66" s="155" t="str">
        <v>020</v>
      </c>
      <c r="G66" s="153" t="n">
        <v>20</v>
      </c>
      <c r="H66" s="155" t="str">
        <v>N</v>
      </c>
      <c r="I66" s="153" t="n">
        <v>200</v>
      </c>
      <c r="J66" s="155" t="str">
        <v>S</v>
      </c>
      <c r="K66" s="153" t="n">
        <v>3</v>
      </c>
      <c r="L66" s="153" t="n">
        <f>IF(E66="Accepted",K66*1.150779448,"")</f>
        <v>3.452338344</v>
      </c>
      <c r="M66" s="163"/>
      <c r="N66" s="163" t="str">
        <f>IF(AND(E66="Accepted",ISNUMBER(M66)),M66*1.150779448,"")</f>
      </c>
      <c r="O66" s="163"/>
      <c r="P66" s="163" t="str">
        <f>IF(AND(E66="Accepted",ISNUMBER(O66)),O66*1.150779448,"")</f>
      </c>
      <c r="Q66" s="163"/>
      <c r="R66" s="155" t="str"/>
      <c r="S66" s="155" t="str"/>
      <c r="T66" s="155" t="str"/>
      <c r="U66" s="163" t="str">
        <f>IF(E66&lt;&gt;"Accepted","",IF(AND(N66="",P66=""),"",MAX(N66,P66)))</f>
      </c>
      <c r="V66" s="155" t="str">
        <v>2026-03-03 05:55 PST</v>
      </c>
      <c r="W66" s="153" t="n">
        <v>3</v>
      </c>
      <c r="X66" s="163"/>
      <c r="Y66" s="163"/>
      <c r="Z66" s="163"/>
      <c r="AA66" s="153" t="n">
        <v>-117.8837</v>
      </c>
      <c r="AB66" s="153" t="n">
        <v>34.9054</v>
      </c>
      <c r="AC66" s="153" t="n">
        <v>702</v>
      </c>
      <c r="AD66" s="175" t="str">
        <v>KEDW 031355Z 02003KT 50SM CLR 04/01 A3004 RMK AO2A SLP171 T00390014</v>
      </c>
    </row>
    <row r="67" hidden="0">
      <c r="A67" s="150" t="str">
        <v>2026-03-03 14:55 UTC</v>
      </c>
      <c r="B67" s="155" t="str">
        <v>2026-03-03 06:55 PST</v>
      </c>
      <c r="C67" s="155" t="str">
        <v>2026-03-03</v>
      </c>
      <c r="D67" s="155" t="str">
        <v>March</v>
      </c>
      <c r="E67" s="154" t="str">
        <v>Accepted</v>
      </c>
      <c r="F67" s="155" t="str">
        <v>000</v>
      </c>
      <c r="G67" s="153" t="n">
        <v>0</v>
      </c>
      <c r="H67" s="155" t="str">
        <v>Calm</v>
      </c>
      <c r="I67" s="153" t="n">
        <v>180</v>
      </c>
      <c r="J67" s="155" t="str">
        <v>Calm</v>
      </c>
      <c r="K67" s="153" t="n">
        <v>0</v>
      </c>
      <c r="L67" s="153" t="n">
        <f>IF(E67="Accepted",K67*1.150779448,"")</f>
        <v>0</v>
      </c>
      <c r="M67" s="163"/>
      <c r="N67" s="163" t="str">
        <f>IF(AND(E67="Accepted",ISNUMBER(M67)),M67*1.150779448,"")</f>
      </c>
      <c r="O67" s="163"/>
      <c r="P67" s="163" t="str">
        <f>IF(AND(E67="Accepted",ISNUMBER(O67)),O67*1.150779448,"")</f>
      </c>
      <c r="Q67" s="163"/>
      <c r="R67" s="155" t="str"/>
      <c r="S67" s="155" t="str"/>
      <c r="T67" s="155" t="str"/>
      <c r="U67" s="163" t="str">
        <f>IF(E67&lt;&gt;"Accepted","",IF(AND(N67="",P67=""),"",MAX(N67,P67)))</f>
      </c>
      <c r="V67" s="155" t="str">
        <v>2026-03-03 06:55 PST</v>
      </c>
      <c r="W67" s="153" t="n">
        <v>0</v>
      </c>
      <c r="X67" s="163"/>
      <c r="Y67" s="163"/>
      <c r="Z67" s="163"/>
      <c r="AA67" s="153" t="n">
        <v>-117.8837</v>
      </c>
      <c r="AB67" s="153" t="n">
        <v>34.9054</v>
      </c>
      <c r="AC67" s="153" t="n">
        <v>702</v>
      </c>
      <c r="AD67" s="175" t="str">
        <v>KEDW 031455Z 00000KT 50SM CLR 04/02 A3007 RMK AO2A SLP183 T00430015 52018</v>
      </c>
    </row>
    <row r="68" hidden="0">
      <c r="A68" s="150" t="str">
        <v>2026-03-03 15:55 UTC</v>
      </c>
      <c r="B68" s="155" t="str">
        <v>2026-03-03 07:55 PST</v>
      </c>
      <c r="C68" s="155" t="str">
        <v>2026-03-03</v>
      </c>
      <c r="D68" s="155" t="str">
        <v>March</v>
      </c>
      <c r="E68" s="154" t="str">
        <v>Accepted</v>
      </c>
      <c r="F68" s="155" t="str">
        <v>030</v>
      </c>
      <c r="G68" s="153" t="n">
        <v>30</v>
      </c>
      <c r="H68" s="155" t="str">
        <v>NE</v>
      </c>
      <c r="I68" s="153" t="n">
        <v>210</v>
      </c>
      <c r="J68" s="155" t="str">
        <v>SW</v>
      </c>
      <c r="K68" s="153" t="n">
        <v>3</v>
      </c>
      <c r="L68" s="153" t="n">
        <f>IF(E68="Accepted",K68*1.150779448,"")</f>
        <v>3.452338344</v>
      </c>
      <c r="M68" s="163"/>
      <c r="N68" s="163" t="str">
        <f>IF(AND(E68="Accepted",ISNUMBER(M68)),M68*1.150779448,"")</f>
      </c>
      <c r="O68" s="163"/>
      <c r="P68" s="163" t="str">
        <f>IF(AND(E68="Accepted",ISNUMBER(O68)),O68*1.150779448,"")</f>
      </c>
      <c r="Q68" s="163"/>
      <c r="R68" s="155" t="str"/>
      <c r="S68" s="155" t="str"/>
      <c r="T68" s="155" t="str"/>
      <c r="U68" s="163" t="str">
        <f>IF(E68&lt;&gt;"Accepted","",IF(AND(N68="",P68=""),"",MAX(N68,P68)))</f>
      </c>
      <c r="V68" s="155" t="str">
        <v>2026-03-03 07:55 PST</v>
      </c>
      <c r="W68" s="153" t="n">
        <v>3</v>
      </c>
      <c r="X68" s="163"/>
      <c r="Y68" s="163"/>
      <c r="Z68" s="163"/>
      <c r="AA68" s="153" t="n">
        <v>-117.8837</v>
      </c>
      <c r="AB68" s="153" t="n">
        <v>34.9054</v>
      </c>
      <c r="AC68" s="153" t="n">
        <v>702</v>
      </c>
      <c r="AD68" s="175" t="str">
        <v>KEDW 031555Z 03003KT 40SM FEW300 06/02 A3009 RMK AO2A SLP190 T00580021</v>
      </c>
    </row>
    <row r="69" hidden="0">
      <c r="A69" s="150" t="str">
        <v>2026-03-03 16:55 UTC</v>
      </c>
      <c r="B69" s="155" t="str">
        <v>2026-03-03 08:55 PST</v>
      </c>
      <c r="C69" s="155" t="str">
        <v>2026-03-03</v>
      </c>
      <c r="D69" s="155" t="str">
        <v>March</v>
      </c>
      <c r="E69" s="154" t="str">
        <v>Accepted</v>
      </c>
      <c r="F69" s="155" t="str">
        <v>000</v>
      </c>
      <c r="G69" s="153" t="n">
        <v>0</v>
      </c>
      <c r="H69" s="155" t="str">
        <v>Calm</v>
      </c>
      <c r="I69" s="153" t="n">
        <v>180</v>
      </c>
      <c r="J69" s="155" t="str">
        <v>Calm</v>
      </c>
      <c r="K69" s="153" t="n">
        <v>0</v>
      </c>
      <c r="L69" s="153" t="n">
        <f>IF(E69="Accepted",K69*1.150779448,"")</f>
        <v>0</v>
      </c>
      <c r="M69" s="163"/>
      <c r="N69" s="163" t="str">
        <f>IF(AND(E69="Accepted",ISNUMBER(M69)),M69*1.150779448,"")</f>
      </c>
      <c r="O69" s="163"/>
      <c r="P69" s="163" t="str">
        <f>IF(AND(E69="Accepted",ISNUMBER(O69)),O69*1.150779448,"")</f>
      </c>
      <c r="Q69" s="163"/>
      <c r="R69" s="155" t="str"/>
      <c r="S69" s="155" t="str"/>
      <c r="T69" s="155" t="str"/>
      <c r="U69" s="163" t="str">
        <f>IF(E69&lt;&gt;"Accepted","",IF(AND(N69="",P69=""),"",MAX(N69,P69)))</f>
      </c>
      <c r="V69" s="155" t="str">
        <v>2026-03-03 08:55 PST</v>
      </c>
      <c r="W69" s="153" t="n">
        <v>0</v>
      </c>
      <c r="X69" s="163"/>
      <c r="Y69" s="163"/>
      <c r="Z69" s="163"/>
      <c r="AA69" s="153" t="n">
        <v>-117.8837</v>
      </c>
      <c r="AB69" s="153" t="n">
        <v>34.9054</v>
      </c>
      <c r="AC69" s="153" t="n">
        <v>702</v>
      </c>
      <c r="AD69" s="175" t="str">
        <v>KEDW 031655Z 00000KT 50SM FEW300 09/03 A3010 RMK AO2A SLP193 T00850033</v>
      </c>
    </row>
    <row r="70" hidden="0">
      <c r="A70" s="150" t="str">
        <v>2026-03-03 17:55 UTC</v>
      </c>
      <c r="B70" s="155" t="str">
        <v>2026-03-03 09:55 PST</v>
      </c>
      <c r="C70" s="155" t="str">
        <v>2026-03-03</v>
      </c>
      <c r="D70" s="155" t="str">
        <v>March</v>
      </c>
      <c r="E70" s="154" t="str">
        <v>Accepted</v>
      </c>
      <c r="F70" s="155" t="str">
        <v>000</v>
      </c>
      <c r="G70" s="153" t="n">
        <v>0</v>
      </c>
      <c r="H70" s="155" t="str">
        <v>Calm</v>
      </c>
      <c r="I70" s="153" t="n">
        <v>180</v>
      </c>
      <c r="J70" s="155" t="str">
        <v>Calm</v>
      </c>
      <c r="K70" s="153" t="n">
        <v>0</v>
      </c>
      <c r="L70" s="153" t="n">
        <f>IF(E70="Accepted",K70*1.150779448,"")</f>
        <v>0</v>
      </c>
      <c r="M70" s="163"/>
      <c r="N70" s="163" t="str">
        <f>IF(AND(E70="Accepted",ISNUMBER(M70)),M70*1.150779448,"")</f>
      </c>
      <c r="O70" s="163"/>
      <c r="P70" s="163" t="str">
        <f>IF(AND(E70="Accepted",ISNUMBER(O70)),O70*1.150779448,"")</f>
      </c>
      <c r="Q70" s="163"/>
      <c r="R70" s="155" t="str"/>
      <c r="S70" s="155" t="str"/>
      <c r="T70" s="155" t="str"/>
      <c r="U70" s="163" t="str">
        <f>IF(E70&lt;&gt;"Accepted","",IF(AND(N70="",P70=""),"",MAX(N70,P70)))</f>
      </c>
      <c r="V70" s="155" t="str">
        <v>2026-03-03 09:55 PST</v>
      </c>
      <c r="W70" s="153" t="n">
        <v>0</v>
      </c>
      <c r="X70" s="163"/>
      <c r="Y70" s="163"/>
      <c r="Z70" s="163"/>
      <c r="AA70" s="153" t="n">
        <v>-117.8837</v>
      </c>
      <c r="AB70" s="153" t="n">
        <v>34.9054</v>
      </c>
      <c r="AC70" s="153" t="n">
        <v>702</v>
      </c>
      <c r="AD70" s="175" t="str">
        <v>KEDW 031755Z 00000KT 50SM FEW280 12/04 A3011 RMK AO2A SLP195 T01220039 10122 20032 52012</v>
      </c>
    </row>
    <row r="71" hidden="0">
      <c r="A71" s="150" t="str">
        <v>2026-03-03 18:55 UTC</v>
      </c>
      <c r="B71" s="155" t="str">
        <v>2026-03-03 10:55 PST</v>
      </c>
      <c r="C71" s="155" t="str">
        <v>2026-03-03</v>
      </c>
      <c r="D71" s="155" t="str">
        <v>March</v>
      </c>
      <c r="E71" s="154" t="str">
        <v>Accepted</v>
      </c>
      <c r="F71" s="155" t="str">
        <v>000</v>
      </c>
      <c r="G71" s="153" t="n">
        <v>0</v>
      </c>
      <c r="H71" s="155" t="str">
        <v>Calm</v>
      </c>
      <c r="I71" s="153" t="n">
        <v>180</v>
      </c>
      <c r="J71" s="155" t="str">
        <v>Calm</v>
      </c>
      <c r="K71" s="153" t="n">
        <v>0</v>
      </c>
      <c r="L71" s="153" t="n">
        <f>IF(E71="Accepted",K71*1.150779448,"")</f>
        <v>0</v>
      </c>
      <c r="M71" s="163"/>
      <c r="N71" s="163" t="str">
        <f>IF(AND(E71="Accepted",ISNUMBER(M71)),M71*1.150779448,"")</f>
      </c>
      <c r="O71" s="163"/>
      <c r="P71" s="163" t="str">
        <f>IF(AND(E71="Accepted",ISNUMBER(O71)),O71*1.150779448,"")</f>
      </c>
      <c r="Q71" s="163"/>
      <c r="R71" s="155" t="str"/>
      <c r="S71" s="155" t="str"/>
      <c r="T71" s="155" t="str"/>
      <c r="U71" s="163" t="str">
        <f>IF(E71&lt;&gt;"Accepted","",IF(AND(N71="",P71=""),"",MAX(N71,P71)))</f>
      </c>
      <c r="V71" s="155" t="str">
        <v>2026-03-03 10:55 PST</v>
      </c>
      <c r="W71" s="153" t="n">
        <v>0</v>
      </c>
      <c r="X71" s="163"/>
      <c r="Y71" s="163"/>
      <c r="Z71" s="163"/>
      <c r="AA71" s="153" t="n">
        <v>-117.8837</v>
      </c>
      <c r="AB71" s="153" t="n">
        <v>34.9054</v>
      </c>
      <c r="AC71" s="153" t="n">
        <v>702</v>
      </c>
      <c r="AD71" s="175" t="str">
        <v>KEDW 031855Z 00000KT 50SM SCT290 15/03 A3011 RMK AO2A SLP193 T01520030</v>
      </c>
    </row>
    <row r="72" hidden="0">
      <c r="A72" s="150" t="str">
        <v>2026-03-03 19:55 UTC</v>
      </c>
      <c r="B72" s="155" t="str">
        <v>2026-03-03 11:55 PST</v>
      </c>
      <c r="C72" s="155" t="str">
        <v>2026-03-03</v>
      </c>
      <c r="D72" s="155" t="str">
        <v>March</v>
      </c>
      <c r="E72" s="154" t="str">
        <v>Accepted</v>
      </c>
      <c r="F72" s="155" t="str">
        <v>000</v>
      </c>
      <c r="G72" s="153" t="n">
        <v>0</v>
      </c>
      <c r="H72" s="155" t="str">
        <v>Calm</v>
      </c>
      <c r="I72" s="153" t="n">
        <v>180</v>
      </c>
      <c r="J72" s="155" t="str">
        <v>Calm</v>
      </c>
      <c r="K72" s="153" t="n">
        <v>0</v>
      </c>
      <c r="L72" s="153" t="n">
        <f>IF(E72="Accepted",K72*1.150779448,"")</f>
        <v>0</v>
      </c>
      <c r="M72" s="163"/>
      <c r="N72" s="163" t="str">
        <f>IF(AND(E72="Accepted",ISNUMBER(M72)),M72*1.150779448,"")</f>
      </c>
      <c r="O72" s="163"/>
      <c r="P72" s="163" t="str">
        <f>IF(AND(E72="Accepted",ISNUMBER(O72)),O72*1.150779448,"")</f>
      </c>
      <c r="Q72" s="163"/>
      <c r="R72" s="155" t="str"/>
      <c r="S72" s="155" t="str"/>
      <c r="T72" s="155" t="str"/>
      <c r="U72" s="163" t="str">
        <f>IF(E72&lt;&gt;"Accepted","",IF(AND(N72="",P72=""),"",MAX(N72,P72)))</f>
      </c>
      <c r="V72" s="155" t="str">
        <v>2026-03-03 11:55 PST</v>
      </c>
      <c r="W72" s="153" t="n">
        <v>0</v>
      </c>
      <c r="X72" s="163"/>
      <c r="Y72" s="163"/>
      <c r="Z72" s="163"/>
      <c r="AA72" s="153" t="n">
        <v>-117.8837</v>
      </c>
      <c r="AB72" s="153" t="n">
        <v>34.9054</v>
      </c>
      <c r="AC72" s="153" t="n">
        <v>702</v>
      </c>
      <c r="AD72" s="175" t="str">
        <v>KEDW 031955Z 00000KT 90SM SCT260 18/01 A3009 RMK AO2A SLP183 T01800011</v>
      </c>
    </row>
    <row r="73" hidden="0">
      <c r="A73" s="150" t="str">
        <v>2026-03-03 20:55 UTC</v>
      </c>
      <c r="B73" s="155" t="str">
        <v>2026-03-03 12:55 PST</v>
      </c>
      <c r="C73" s="155" t="str">
        <v>2026-03-03</v>
      </c>
      <c r="D73" s="155" t="str">
        <v>March</v>
      </c>
      <c r="E73" s="154" t="str">
        <v>Accepted</v>
      </c>
      <c r="F73" s="155" t="str">
        <v>050</v>
      </c>
      <c r="G73" s="153" t="n">
        <v>50</v>
      </c>
      <c r="H73" s="155" t="str">
        <v>NE</v>
      </c>
      <c r="I73" s="153" t="n">
        <v>230</v>
      </c>
      <c r="J73" s="155" t="str">
        <v>SW</v>
      </c>
      <c r="K73" s="153" t="n">
        <v>3</v>
      </c>
      <c r="L73" s="153" t="n">
        <f>IF(E73="Accepted",K73*1.150779448,"")</f>
        <v>3.452338344</v>
      </c>
      <c r="M73" s="163"/>
      <c r="N73" s="163" t="str">
        <f>IF(AND(E73="Accepted",ISNUMBER(M73)),M73*1.150779448,"")</f>
      </c>
      <c r="O73" s="163"/>
      <c r="P73" s="163" t="str">
        <f>IF(AND(E73="Accepted",ISNUMBER(O73)),O73*1.150779448,"")</f>
      </c>
      <c r="Q73" s="163"/>
      <c r="R73" s="155" t="str"/>
      <c r="S73" s="155" t="str"/>
      <c r="T73" s="155" t="str"/>
      <c r="U73" s="163" t="str">
        <f>IF(E73&lt;&gt;"Accepted","",IF(AND(N73="",P73=""),"",MAX(N73,P73)))</f>
      </c>
      <c r="V73" s="155" t="str">
        <v>2026-03-03 12:55 PST</v>
      </c>
      <c r="W73" s="153" t="n">
        <v>3</v>
      </c>
      <c r="X73" s="163"/>
      <c r="Y73" s="163"/>
      <c r="Z73" s="163"/>
      <c r="AA73" s="153" t="n">
        <v>-117.8837</v>
      </c>
      <c r="AB73" s="153" t="n">
        <v>34.9054</v>
      </c>
      <c r="AC73" s="153" t="n">
        <v>702</v>
      </c>
      <c r="AD73" s="175" t="str">
        <v>KEDW 032055Z 05003KT 90SM 260 21/00 A3007 RMK AO2A SLP175 T02060004 57014</v>
      </c>
    </row>
    <row r="74" hidden="0">
      <c r="A74" s="150" t="str">
        <v>2026-03-03 21:55 UTC</v>
      </c>
      <c r="B74" s="155" t="str">
        <v>2026-03-03 13:55 PST</v>
      </c>
      <c r="C74" s="155" t="str">
        <v>2026-03-03</v>
      </c>
      <c r="D74" s="155" t="str">
        <v>March</v>
      </c>
      <c r="E74" s="154" t="str">
        <v>Accepted</v>
      </c>
      <c r="F74" s="155" t="str">
        <v>120</v>
      </c>
      <c r="G74" s="153" t="n">
        <v>120</v>
      </c>
      <c r="H74" s="155" t="str">
        <v>SE</v>
      </c>
      <c r="I74" s="153" t="n">
        <v>300</v>
      </c>
      <c r="J74" s="155" t="str">
        <v>NW</v>
      </c>
      <c r="K74" s="153" t="n">
        <v>3</v>
      </c>
      <c r="L74" s="153" t="n">
        <f>IF(E74="Accepted",K74*1.150779448,"")</f>
        <v>3.452338344</v>
      </c>
      <c r="M74" s="163"/>
      <c r="N74" s="163" t="str">
        <f>IF(AND(E74="Accepted",ISNUMBER(M74)),M74*1.150779448,"")</f>
      </c>
      <c r="O74" s="163"/>
      <c r="P74" s="163" t="str">
        <f>IF(AND(E74="Accepted",ISNUMBER(O74)),O74*1.150779448,"")</f>
      </c>
      <c r="Q74" s="163"/>
      <c r="R74" s="155" t="str"/>
      <c r="S74" s="155" t="str"/>
      <c r="T74" s="155" t="str"/>
      <c r="U74" s="163" t="str">
        <f>IF(E74&lt;&gt;"Accepted","",IF(AND(N74="",P74=""),"",MAX(N74,P74)))</f>
      </c>
      <c r="V74" s="155" t="str">
        <v>2026-03-03 13:55 PST</v>
      </c>
      <c r="W74" s="153" t="n">
        <v>3</v>
      </c>
      <c r="X74" s="163"/>
      <c r="Y74" s="163"/>
      <c r="Z74" s="163"/>
      <c r="AA74" s="153" t="n">
        <v>-117.8837</v>
      </c>
      <c r="AB74" s="153" t="n">
        <v>34.9054</v>
      </c>
      <c r="AC74" s="153" t="n">
        <v>702</v>
      </c>
      <c r="AD74" s="175" t="str">
        <v>KEDW 032155Z 12003KT 90SM SCT270 22/00 A3005 RMK AO2A SLP168 T02170002</v>
      </c>
    </row>
    <row r="75" hidden="0">
      <c r="A75" s="150" t="str">
        <v>2026-03-03 22:55 UTC</v>
      </c>
      <c r="B75" s="155" t="str">
        <v>2026-03-03 14:55 PST</v>
      </c>
      <c r="C75" s="155" t="str">
        <v>2026-03-03</v>
      </c>
      <c r="D75" s="155" t="str">
        <v>March</v>
      </c>
      <c r="E75" s="154" t="str">
        <v>Accepted</v>
      </c>
      <c r="F75" s="155" t="str">
        <v>030</v>
      </c>
      <c r="G75" s="153" t="n">
        <v>30</v>
      </c>
      <c r="H75" s="155" t="str">
        <v>NE</v>
      </c>
      <c r="I75" s="153" t="n">
        <v>210</v>
      </c>
      <c r="J75" s="155" t="str">
        <v>SW</v>
      </c>
      <c r="K75" s="153" t="n">
        <v>6</v>
      </c>
      <c r="L75" s="153" t="n">
        <f>IF(E75="Accepted",K75*1.150779448,"")</f>
        <v>6.904676688</v>
      </c>
      <c r="M75" s="163"/>
      <c r="N75" s="163" t="str">
        <f>IF(AND(E75="Accepted",ISNUMBER(M75)),M75*1.150779448,"")</f>
      </c>
      <c r="O75" s="163"/>
      <c r="P75" s="163" t="str">
        <f>IF(AND(E75="Accepted",ISNUMBER(O75)),O75*1.150779448,"")</f>
      </c>
      <c r="Q75" s="163"/>
      <c r="R75" s="155" t="str"/>
      <c r="S75" s="155" t="str"/>
      <c r="T75" s="155" t="str"/>
      <c r="U75" s="163" t="str">
        <f>IF(E75&lt;&gt;"Accepted","",IF(AND(N75="",P75=""),"",MAX(N75,P75)))</f>
      </c>
      <c r="V75" s="155" t="str">
        <v>2026-03-03 14:55 PST</v>
      </c>
      <c r="W75" s="153" t="n">
        <v>6</v>
      </c>
      <c r="X75" s="163"/>
      <c r="Y75" s="163"/>
      <c r="Z75" s="163"/>
      <c r="AA75" s="153" t="n">
        <v>-117.8837</v>
      </c>
      <c r="AB75" s="153" t="n">
        <v>34.9054</v>
      </c>
      <c r="AC75" s="153" t="n">
        <v>702</v>
      </c>
      <c r="AD75" s="175" t="str">
        <v>KEDW 032255Z 03006KT 90SM SCT260 22/00 A3003 RMK AO2A SLP163 T02210000</v>
      </c>
    </row>
    <row r="76" hidden="0">
      <c r="A76" s="150" t="str">
        <v>2026-03-03 23:55 UTC</v>
      </c>
      <c r="B76" s="155" t="str">
        <v>2026-03-03 15:55 PST</v>
      </c>
      <c r="C76" s="155" t="str">
        <v>2026-03-03</v>
      </c>
      <c r="D76" s="155" t="str">
        <v>March</v>
      </c>
      <c r="E76" s="154" t="str">
        <v>Accepted</v>
      </c>
      <c r="F76" s="155" t="str">
        <v>000</v>
      </c>
      <c r="G76" s="153" t="n">
        <v>0</v>
      </c>
      <c r="H76" s="155" t="str">
        <v>Calm</v>
      </c>
      <c r="I76" s="153" t="n">
        <v>180</v>
      </c>
      <c r="J76" s="155" t="str">
        <v>Calm</v>
      </c>
      <c r="K76" s="153" t="n">
        <v>0</v>
      </c>
      <c r="L76" s="153" t="n">
        <f>IF(E76="Accepted",K76*1.150779448,"")</f>
        <v>0</v>
      </c>
      <c r="M76" s="163"/>
      <c r="N76" s="163" t="str">
        <f>IF(AND(E76="Accepted",ISNUMBER(M76)),M76*1.150779448,"")</f>
      </c>
      <c r="O76" s="163"/>
      <c r="P76" s="163" t="str">
        <f>IF(AND(E76="Accepted",ISNUMBER(O76)),O76*1.150779448,"")</f>
      </c>
      <c r="Q76" s="163"/>
      <c r="R76" s="155" t="str"/>
      <c r="S76" s="155" t="str"/>
      <c r="T76" s="155" t="str"/>
      <c r="U76" s="163" t="str">
        <f>IF(E76&lt;&gt;"Accepted","",IF(AND(N76="",P76=""),"",MAX(N76,P76)))</f>
      </c>
      <c r="V76" s="155" t="str">
        <v>2026-03-03 15:55 PST</v>
      </c>
      <c r="W76" s="153" t="n">
        <v>0</v>
      </c>
      <c r="X76" s="163"/>
      <c r="Y76" s="163"/>
      <c r="Z76" s="163"/>
      <c r="AA76" s="153" t="n">
        <v>-117.8837</v>
      </c>
      <c r="AB76" s="153" t="n">
        <v>34.9054</v>
      </c>
      <c r="AC76" s="153" t="n">
        <v>702</v>
      </c>
      <c r="AD76" s="175" t="str">
        <v>KEDW 032355Z 00000KT 90SM SCT260 22/M01 A3002 RMK AO2A SLP159 T02201013 10223 20123 57016</v>
      </c>
    </row>
    <row r="77" hidden="0">
      <c r="A77" s="150" t="str">
        <v>2026-03-04 00:55 UTC</v>
      </c>
      <c r="B77" s="155" t="str">
        <v>2026-03-03 16:55 PST</v>
      </c>
      <c r="C77" s="155" t="str">
        <v>2026-03-03</v>
      </c>
      <c r="D77" s="155" t="str">
        <v>March</v>
      </c>
      <c r="E77" s="154" t="str">
        <v>Accepted</v>
      </c>
      <c r="F77" s="155" t="str">
        <v>000</v>
      </c>
      <c r="G77" s="153" t="n">
        <v>0</v>
      </c>
      <c r="H77" s="155" t="str">
        <v>Calm</v>
      </c>
      <c r="I77" s="153" t="n">
        <v>180</v>
      </c>
      <c r="J77" s="155" t="str">
        <v>Calm</v>
      </c>
      <c r="K77" s="153" t="n">
        <v>0</v>
      </c>
      <c r="L77" s="153" t="n">
        <f>IF(E77="Accepted",K77*1.150779448,"")</f>
        <v>0</v>
      </c>
      <c r="M77" s="163"/>
      <c r="N77" s="163" t="str">
        <f>IF(AND(E77="Accepted",ISNUMBER(M77)),M77*1.150779448,"")</f>
      </c>
      <c r="O77" s="163"/>
      <c r="P77" s="163" t="str">
        <f>IF(AND(E77="Accepted",ISNUMBER(O77)),O77*1.150779448,"")</f>
      </c>
      <c r="Q77" s="163"/>
      <c r="R77" s="155" t="str"/>
      <c r="S77" s="155" t="str"/>
      <c r="T77" s="155" t="str"/>
      <c r="U77" s="163" t="str">
        <f>IF(E77&lt;&gt;"Accepted","",IF(AND(N77="",P77=""),"",MAX(N77,P77)))</f>
      </c>
      <c r="V77" s="155" t="str">
        <v>2026-03-03 16:55 PST</v>
      </c>
      <c r="W77" s="153" t="n">
        <v>0</v>
      </c>
      <c r="X77" s="163"/>
      <c r="Y77" s="163"/>
      <c r="Z77" s="163"/>
      <c r="AA77" s="153" t="n">
        <v>-117.8837</v>
      </c>
      <c r="AB77" s="153" t="n">
        <v>34.9054</v>
      </c>
      <c r="AC77" s="153" t="n">
        <v>702</v>
      </c>
      <c r="AD77" s="175" t="str">
        <v>KEDW 040055Z 00000KT 80SM FEW240 22/M02 A3001 RMK AO2A SLP156 T02221018</v>
      </c>
    </row>
    <row r="78" hidden="0">
      <c r="A78" s="150" t="str">
        <v>2026-03-04 01:55 UTC</v>
      </c>
      <c r="B78" s="155" t="str">
        <v>2026-03-03 17:55 PST</v>
      </c>
      <c r="C78" s="155" t="str">
        <v>2026-03-03</v>
      </c>
      <c r="D78" s="155" t="str">
        <v>March</v>
      </c>
      <c r="E78" s="154" t="str">
        <v>Accepted</v>
      </c>
      <c r="F78" s="155" t="str">
        <v>280</v>
      </c>
      <c r="G78" s="153" t="n">
        <v>280</v>
      </c>
      <c r="H78" s="155" t="str">
        <v>W</v>
      </c>
      <c r="I78" s="153" t="n">
        <v>100</v>
      </c>
      <c r="J78" s="155" t="str">
        <v>E</v>
      </c>
      <c r="K78" s="153" t="n">
        <v>5</v>
      </c>
      <c r="L78" s="153" t="n">
        <f>IF(E78="Accepted",K78*1.150779448,"")</f>
        <v>5.75389724</v>
      </c>
      <c r="M78" s="163"/>
      <c r="N78" s="163" t="str">
        <f>IF(AND(E78="Accepted",ISNUMBER(M78)),M78*1.150779448,"")</f>
      </c>
      <c r="O78" s="163"/>
      <c r="P78" s="163" t="str">
        <f>IF(AND(E78="Accepted",ISNUMBER(O78)),O78*1.150779448,"")</f>
      </c>
      <c r="Q78" s="163"/>
      <c r="R78" s="155" t="str"/>
      <c r="S78" s="155" t="str"/>
      <c r="T78" s="155" t="str"/>
      <c r="U78" s="163" t="str">
        <f>IF(E78&lt;&gt;"Accepted","",IF(AND(N78="",P78=""),"",MAX(N78,P78)))</f>
      </c>
      <c r="V78" s="155" t="str">
        <v>2026-03-03 17:55 PST</v>
      </c>
      <c r="W78" s="153" t="n">
        <v>5</v>
      </c>
      <c r="X78" s="163"/>
      <c r="Y78" s="163"/>
      <c r="Z78" s="163"/>
      <c r="AA78" s="153" t="n">
        <v>-117.8837</v>
      </c>
      <c r="AB78" s="153" t="n">
        <v>34.9054</v>
      </c>
      <c r="AC78" s="153" t="n">
        <v>702</v>
      </c>
      <c r="AD78" s="175" t="str">
        <v>KEDW 040155Z 28005KT 80SM FEW250 20/01 A3001 RMK AO2A SLP157 T01950010</v>
      </c>
    </row>
    <row r="79" hidden="0">
      <c r="A79" s="150" t="str">
        <v>2026-03-04 02:55 UTC</v>
      </c>
      <c r="B79" s="155" t="str">
        <v>2026-03-03 18:55 PST</v>
      </c>
      <c r="C79" s="155" t="str">
        <v>2026-03-03</v>
      </c>
      <c r="D79" s="155" t="str">
        <v>March</v>
      </c>
      <c r="E79" s="154" t="str">
        <v>Accepted</v>
      </c>
      <c r="F79" s="155" t="str">
        <v>290</v>
      </c>
      <c r="G79" s="153" t="n">
        <v>290</v>
      </c>
      <c r="H79" s="155" t="str">
        <v>W</v>
      </c>
      <c r="I79" s="153" t="n">
        <v>110</v>
      </c>
      <c r="J79" s="155" t="str">
        <v>E</v>
      </c>
      <c r="K79" s="153" t="n">
        <v>6</v>
      </c>
      <c r="L79" s="153" t="n">
        <f>IF(E79="Accepted",K79*1.150779448,"")</f>
        <v>6.904676688</v>
      </c>
      <c r="M79" s="163"/>
      <c r="N79" s="163" t="str">
        <f>IF(AND(E79="Accepted",ISNUMBER(M79)),M79*1.150779448,"")</f>
      </c>
      <c r="O79" s="163"/>
      <c r="P79" s="163" t="str">
        <f>IF(AND(E79="Accepted",ISNUMBER(O79)),O79*1.150779448,"")</f>
      </c>
      <c r="Q79" s="163"/>
      <c r="R79" s="155" t="str"/>
      <c r="S79" s="155" t="str"/>
      <c r="T79" s="155" t="str"/>
      <c r="U79" s="163" t="str">
        <f>IF(E79&lt;&gt;"Accepted","",IF(AND(N79="",P79=""),"",MAX(N79,P79)))</f>
      </c>
      <c r="V79" s="155" t="str">
        <v>2026-03-03 18:55 PST</v>
      </c>
      <c r="W79" s="153" t="n">
        <v>6</v>
      </c>
      <c r="X79" s="163"/>
      <c r="Y79" s="163"/>
      <c r="Z79" s="163"/>
      <c r="AA79" s="153" t="n">
        <v>-117.8837</v>
      </c>
      <c r="AB79" s="153" t="n">
        <v>34.9054</v>
      </c>
      <c r="AC79" s="153" t="n">
        <v>702</v>
      </c>
      <c r="AD79" s="175" t="str">
        <v>KEDW 040255Z 29006KT 40SM FEW250 17/02 A3002 RMK AO2A SLP162 T01650021 53000</v>
      </c>
    </row>
    <row r="80" hidden="0">
      <c r="A80" s="150" t="str">
        <v>2026-03-04 03:55 UTC</v>
      </c>
      <c r="B80" s="155" t="str">
        <v>2026-03-03 19:55 PST</v>
      </c>
      <c r="C80" s="155" t="str">
        <v>2026-03-03</v>
      </c>
      <c r="D80" s="155" t="str">
        <v>March</v>
      </c>
      <c r="E80" s="154" t="str">
        <v>Accepted</v>
      </c>
      <c r="F80" s="155" t="str">
        <v>300</v>
      </c>
      <c r="G80" s="153" t="n">
        <v>300</v>
      </c>
      <c r="H80" s="155" t="str">
        <v>NW</v>
      </c>
      <c r="I80" s="153" t="n">
        <v>120</v>
      </c>
      <c r="J80" s="155" t="str">
        <v>SE</v>
      </c>
      <c r="K80" s="153" t="n">
        <v>6</v>
      </c>
      <c r="L80" s="153" t="n">
        <f>IF(E80="Accepted",K80*1.150779448,"")</f>
        <v>6.904676688</v>
      </c>
      <c r="M80" s="163"/>
      <c r="N80" s="163" t="str">
        <f>IF(AND(E80="Accepted",ISNUMBER(M80)),M80*1.150779448,"")</f>
      </c>
      <c r="O80" s="163"/>
      <c r="P80" s="163" t="str">
        <f>IF(AND(E80="Accepted",ISNUMBER(O80)),O80*1.150779448,"")</f>
      </c>
      <c r="Q80" s="163"/>
      <c r="R80" s="155" t="str"/>
      <c r="S80" s="155" t="str"/>
      <c r="T80" s="155" t="str"/>
      <c r="U80" s="163" t="str">
        <f>IF(E80&lt;&gt;"Accepted","",IF(AND(N80="",P80=""),"",MAX(N80,P80)))</f>
      </c>
      <c r="V80" s="155" t="str">
        <v>2026-03-03 19:55 PST</v>
      </c>
      <c r="W80" s="153" t="n">
        <v>6</v>
      </c>
      <c r="X80" s="163"/>
      <c r="Y80" s="163"/>
      <c r="Z80" s="163"/>
      <c r="AA80" s="153" t="n">
        <v>-117.8837</v>
      </c>
      <c r="AB80" s="153" t="n">
        <v>34.9054</v>
      </c>
      <c r="AC80" s="153" t="n">
        <v>702</v>
      </c>
      <c r="AD80" s="175" t="str">
        <v>KEDW 040355Z 30006KT 40SM FEW260 15/01 A3003 RMK AO2A SLP167 T01480013</v>
      </c>
    </row>
    <row r="81" hidden="0">
      <c r="A81" s="150" t="str">
        <v>2026-03-04 04:55 UTC</v>
      </c>
      <c r="B81" s="155" t="str">
        <v>2026-03-03 20:55 PST</v>
      </c>
      <c r="C81" s="155" t="str">
        <v>2026-03-03</v>
      </c>
      <c r="D81" s="155" t="str">
        <v>March</v>
      </c>
      <c r="E81" s="154" t="str">
        <v>Accepted</v>
      </c>
      <c r="F81" s="155" t="str">
        <v>120</v>
      </c>
      <c r="G81" s="153" t="n">
        <v>120</v>
      </c>
      <c r="H81" s="155" t="str">
        <v>SE</v>
      </c>
      <c r="I81" s="153" t="n">
        <v>300</v>
      </c>
      <c r="J81" s="155" t="str">
        <v>NW</v>
      </c>
      <c r="K81" s="153" t="n">
        <v>4</v>
      </c>
      <c r="L81" s="153" t="n">
        <f>IF(E81="Accepted",K81*1.150779448,"")</f>
        <v>4.603117792</v>
      </c>
      <c r="M81" s="163"/>
      <c r="N81" s="163" t="str">
        <f>IF(AND(E81="Accepted",ISNUMBER(M81)),M81*1.150779448,"")</f>
      </c>
      <c r="O81" s="163"/>
      <c r="P81" s="163" t="str">
        <f>IF(AND(E81="Accepted",ISNUMBER(O81)),O81*1.150779448,"")</f>
      </c>
      <c r="Q81" s="163"/>
      <c r="R81" s="155" t="str"/>
      <c r="S81" s="155" t="str"/>
      <c r="T81" s="155" t="str"/>
      <c r="U81" s="163" t="str">
        <f>IF(E81&lt;&gt;"Accepted","",IF(AND(N81="",P81=""),"",MAX(N81,P81)))</f>
      </c>
      <c r="V81" s="155" t="str">
        <v>2026-03-03 20:55 PST</v>
      </c>
      <c r="W81" s="153" t="n">
        <v>4</v>
      </c>
      <c r="X81" s="163"/>
      <c r="Y81" s="163"/>
      <c r="Z81" s="163"/>
      <c r="AA81" s="153" t="n">
        <v>-117.8837</v>
      </c>
      <c r="AB81" s="153" t="n">
        <v>34.9054</v>
      </c>
      <c r="AC81" s="153" t="n">
        <v>702</v>
      </c>
      <c r="AD81" s="175" t="str">
        <v>KEDW 040455Z 12004KT 40SM CLR 11/03 A3003 RMK AO2A SLP167 T01100031</v>
      </c>
    </row>
    <row r="82" hidden="0">
      <c r="A82" s="150" t="str">
        <v>2026-03-04 05:55 UTC</v>
      </c>
      <c r="B82" s="155" t="str">
        <v>2026-03-03 21:55 PST</v>
      </c>
      <c r="C82" s="155" t="str">
        <v>2026-03-03</v>
      </c>
      <c r="D82" s="155" t="str">
        <v>March</v>
      </c>
      <c r="E82" s="154" t="str">
        <v>Accepted</v>
      </c>
      <c r="F82" s="155" t="str">
        <v>270</v>
      </c>
      <c r="G82" s="153" t="n">
        <v>270</v>
      </c>
      <c r="H82" s="155" t="str">
        <v>W</v>
      </c>
      <c r="I82" s="153" t="n">
        <v>90</v>
      </c>
      <c r="J82" s="155" t="str">
        <v>E</v>
      </c>
      <c r="K82" s="153" t="n">
        <v>5</v>
      </c>
      <c r="L82" s="153" t="n">
        <f>IF(E82="Accepted",K82*1.150779448,"")</f>
        <v>5.75389724</v>
      </c>
      <c r="M82" s="163"/>
      <c r="N82" s="163" t="str">
        <f>IF(AND(E82="Accepted",ISNUMBER(M82)),M82*1.150779448,"")</f>
      </c>
      <c r="O82" s="163"/>
      <c r="P82" s="163" t="str">
        <f>IF(AND(E82="Accepted",ISNUMBER(O82)),O82*1.150779448,"")</f>
      </c>
      <c r="Q82" s="163"/>
      <c r="R82" s="155" t="str"/>
      <c r="S82" s="155" t="str"/>
      <c r="T82" s="155" t="str"/>
      <c r="U82" s="163" t="str">
        <f>IF(E82&lt;&gt;"Accepted","",IF(AND(N82="",P82=""),"",MAX(N82,P82)))</f>
      </c>
      <c r="V82" s="155" t="str">
        <v>2026-03-03 21:55 PST</v>
      </c>
      <c r="W82" s="153" t="n">
        <v>5</v>
      </c>
      <c r="X82" s="163"/>
      <c r="Y82" s="163"/>
      <c r="Z82" s="163"/>
      <c r="AA82" s="153" t="n">
        <v>-117.8837</v>
      </c>
      <c r="AB82" s="153" t="n">
        <v>34.9054</v>
      </c>
      <c r="AC82" s="153" t="n">
        <v>702</v>
      </c>
      <c r="AD82" s="175" t="str">
        <v>KEDW 040555Z 27005KT 40SM CLR 11/03 A3004 RMK AO2A SLP168 T01110027 10229 20091 52008</v>
      </c>
    </row>
    <row r="83" hidden="0">
      <c r="A83" s="150" t="str">
        <v>2026-03-04 06:55 UTC</v>
      </c>
      <c r="B83" s="155" t="str">
        <v>2026-03-03 22:55 PST</v>
      </c>
      <c r="C83" s="155" t="str">
        <v>2026-03-03</v>
      </c>
      <c r="D83" s="155" t="str">
        <v>March</v>
      </c>
      <c r="E83" s="154" t="str">
        <v>Accepted</v>
      </c>
      <c r="F83" s="155" t="str">
        <v>240</v>
      </c>
      <c r="G83" s="153" t="n">
        <v>240</v>
      </c>
      <c r="H83" s="155" t="str">
        <v>SW</v>
      </c>
      <c r="I83" s="153" t="n">
        <v>60</v>
      </c>
      <c r="J83" s="155" t="str">
        <v>NE</v>
      </c>
      <c r="K83" s="153" t="n">
        <v>6</v>
      </c>
      <c r="L83" s="153" t="n">
        <f>IF(E83="Accepted",K83*1.150779448,"")</f>
        <v>6.904676688</v>
      </c>
      <c r="M83" s="163"/>
      <c r="N83" s="163" t="str">
        <f>IF(AND(E83="Accepted",ISNUMBER(M83)),M83*1.150779448,"")</f>
      </c>
      <c r="O83" s="163"/>
      <c r="P83" s="163" t="str">
        <f>IF(AND(E83="Accepted",ISNUMBER(O83)),O83*1.150779448,"")</f>
      </c>
      <c r="Q83" s="163"/>
      <c r="R83" s="155" t="str"/>
      <c r="S83" s="155" t="str"/>
      <c r="T83" s="155" t="str"/>
      <c r="U83" s="163" t="str">
        <f>IF(E83&lt;&gt;"Accepted","",IF(AND(N83="",P83=""),"",MAX(N83,P83)))</f>
      </c>
      <c r="V83" s="155" t="str">
        <v>2026-03-03 22:55 PST</v>
      </c>
      <c r="W83" s="153" t="n">
        <v>6</v>
      </c>
      <c r="X83" s="163"/>
      <c r="Y83" s="163"/>
      <c r="Z83" s="163"/>
      <c r="AA83" s="153" t="n">
        <v>-117.8837</v>
      </c>
      <c r="AB83" s="153" t="n">
        <v>34.9054</v>
      </c>
      <c r="AC83" s="153" t="n">
        <v>702</v>
      </c>
      <c r="AD83" s="175" t="str">
        <v>KEDW 040655Z AUTO 24006KT 10SM CLR 08/03 A3004 RMK AO2 SLP168 T00810032 $</v>
      </c>
    </row>
    <row r="84" hidden="0">
      <c r="A84" s="150" t="str">
        <v>2026-03-04 07:55 UTC</v>
      </c>
      <c r="B84" s="155" t="str">
        <v>2026-03-03 23:55 PST</v>
      </c>
      <c r="C84" s="155" t="str">
        <v>2026-03-03</v>
      </c>
      <c r="D84" s="155" t="str">
        <v>March</v>
      </c>
      <c r="E84" s="154" t="str">
        <v>Accepted</v>
      </c>
      <c r="F84" s="155" t="str">
        <v>240</v>
      </c>
      <c r="G84" s="153" t="n">
        <v>240</v>
      </c>
      <c r="H84" s="155" t="str">
        <v>SW</v>
      </c>
      <c r="I84" s="153" t="n">
        <v>60</v>
      </c>
      <c r="J84" s="155" t="str">
        <v>NE</v>
      </c>
      <c r="K84" s="153" t="n">
        <v>7</v>
      </c>
      <c r="L84" s="153" t="n">
        <f>IF(E84="Accepted",K84*1.150779448,"")</f>
        <v>8.055456136</v>
      </c>
      <c r="M84" s="163"/>
      <c r="N84" s="163" t="str">
        <f>IF(AND(E84="Accepted",ISNUMBER(M84)),M84*1.150779448,"")</f>
      </c>
      <c r="O84" s="163"/>
      <c r="P84" s="163" t="str">
        <f>IF(AND(E84="Accepted",ISNUMBER(O84)),O84*1.150779448,"")</f>
      </c>
      <c r="Q84" s="163"/>
      <c r="R84" s="155" t="str"/>
      <c r="S84" s="155" t="str"/>
      <c r="T84" s="155" t="str"/>
      <c r="U84" s="163" t="str">
        <f>IF(E84&lt;&gt;"Accepted","",IF(AND(N84="",P84=""),"",MAX(N84,P84)))</f>
      </c>
      <c r="V84" s="155" t="str">
        <v>2026-03-03 23:55 PST</v>
      </c>
      <c r="W84" s="153" t="n">
        <v>7</v>
      </c>
      <c r="X84" s="163"/>
      <c r="Y84" s="163"/>
      <c r="Z84" s="163"/>
      <c r="AA84" s="153" t="n">
        <v>-117.8837</v>
      </c>
      <c r="AB84" s="153" t="n">
        <v>34.9054</v>
      </c>
      <c r="AC84" s="153" t="n">
        <v>702</v>
      </c>
      <c r="AD84" s="175" t="str">
        <v>KEDW 040755Z AUTO 24007KT 10SM CLR 07/03 A3004 RMK AO2 SLP166 T00690026 402290032 $</v>
      </c>
    </row>
    <row r="85" hidden="0">
      <c r="A85" s="150" t="str">
        <v>2026-03-04 08:55 UTC</v>
      </c>
      <c r="B85" s="155" t="str">
        <v>2026-03-04 00:55 PST</v>
      </c>
      <c r="C85" s="155" t="str">
        <v>2026-03-04</v>
      </c>
      <c r="D85" s="155" t="str">
        <v>March</v>
      </c>
      <c r="E85" s="154" t="str">
        <v>Accepted</v>
      </c>
      <c r="F85" s="155" t="str">
        <v>220</v>
      </c>
      <c r="G85" s="153" t="n">
        <v>220</v>
      </c>
      <c r="H85" s="155" t="str">
        <v>SW</v>
      </c>
      <c r="I85" s="153" t="n">
        <v>40</v>
      </c>
      <c r="J85" s="155" t="str">
        <v>NE</v>
      </c>
      <c r="K85" s="153" t="n">
        <v>4</v>
      </c>
      <c r="L85" s="153" t="n">
        <f>IF(E85="Accepted",K85*1.150779448,"")</f>
        <v>4.603117792</v>
      </c>
      <c r="M85" s="163"/>
      <c r="N85" s="163" t="str">
        <f>IF(AND(E85="Accepted",ISNUMBER(M85)),M85*1.150779448,"")</f>
      </c>
      <c r="O85" s="163"/>
      <c r="P85" s="163" t="str">
        <f>IF(AND(E85="Accepted",ISNUMBER(O85)),O85*1.150779448,"")</f>
      </c>
      <c r="Q85" s="163"/>
      <c r="R85" s="155" t="str"/>
      <c r="S85" s="155" t="str"/>
      <c r="T85" s="155" t="str"/>
      <c r="U85" s="163" t="str">
        <f>IF(E85&lt;&gt;"Accepted","",IF(AND(N85="",P85=""),"",MAX(N85,P85)))</f>
      </c>
      <c r="V85" s="155" t="str">
        <v>2026-03-04 00:55 PST</v>
      </c>
      <c r="W85" s="153" t="n">
        <v>4</v>
      </c>
      <c r="X85" s="163"/>
      <c r="Y85" s="163"/>
      <c r="Z85" s="163"/>
      <c r="AA85" s="153" t="n">
        <v>-117.8837</v>
      </c>
      <c r="AB85" s="153" t="n">
        <v>34.9054</v>
      </c>
      <c r="AC85" s="153" t="n">
        <v>702</v>
      </c>
      <c r="AD85" s="175" t="str">
        <v>KEDW 040855Z AUTO 22004KT 10SM CLR 06/02 A3004 RMK AO2 SLP166 T00560021 55001 $</v>
      </c>
    </row>
    <row r="86" hidden="0">
      <c r="A86" s="150" t="str">
        <v>2026-03-04 09:55 UTC</v>
      </c>
      <c r="B86" s="155" t="str">
        <v>2026-03-04 01:55 PST</v>
      </c>
      <c r="C86" s="155" t="str">
        <v>2026-03-04</v>
      </c>
      <c r="D86" s="155" t="str">
        <v>March</v>
      </c>
      <c r="E86" s="154" t="str">
        <v>Accepted</v>
      </c>
      <c r="F86" s="155" t="str">
        <v>270</v>
      </c>
      <c r="G86" s="153" t="n">
        <v>270</v>
      </c>
      <c r="H86" s="155" t="str">
        <v>W</v>
      </c>
      <c r="I86" s="153" t="n">
        <v>90</v>
      </c>
      <c r="J86" s="155" t="str">
        <v>E</v>
      </c>
      <c r="K86" s="153" t="n">
        <v>6</v>
      </c>
      <c r="L86" s="153" t="n">
        <f>IF(E86="Accepted",K86*1.150779448,"")</f>
        <v>6.904676688</v>
      </c>
      <c r="M86" s="163"/>
      <c r="N86" s="163" t="str">
        <f>IF(AND(E86="Accepted",ISNUMBER(M86)),M86*1.150779448,"")</f>
      </c>
      <c r="O86" s="163"/>
      <c r="P86" s="163" t="str">
        <f>IF(AND(E86="Accepted",ISNUMBER(O86)),O86*1.150779448,"")</f>
      </c>
      <c r="Q86" s="163"/>
      <c r="R86" s="155" t="str"/>
      <c r="S86" s="155" t="str"/>
      <c r="T86" s="155" t="str"/>
      <c r="U86" s="163" t="str">
        <f>IF(E86&lt;&gt;"Accepted","",IF(AND(N86="",P86=""),"",MAX(N86,P86)))</f>
      </c>
      <c r="V86" s="155" t="str">
        <v>2026-03-04 01:55 PST</v>
      </c>
      <c r="W86" s="153" t="n">
        <v>6</v>
      </c>
      <c r="X86" s="163"/>
      <c r="Y86" s="163"/>
      <c r="Z86" s="163"/>
      <c r="AA86" s="153" t="n">
        <v>-117.8837</v>
      </c>
      <c r="AB86" s="153" t="n">
        <v>34.9054</v>
      </c>
      <c r="AC86" s="153" t="n">
        <v>702</v>
      </c>
      <c r="AD86" s="175" t="str">
        <v>KEDW 040955Z AUTO 27006KT 10SM CLR 06/02 A3003 RMK AO2 SLP161 T00590022 $</v>
      </c>
    </row>
    <row r="87" hidden="0">
      <c r="A87" s="150" t="str">
        <v>2026-03-04 10:55 UTC</v>
      </c>
      <c r="B87" s="155" t="str">
        <v>2026-03-04 02:55 PST</v>
      </c>
      <c r="C87" s="155" t="str">
        <v>2026-03-04</v>
      </c>
      <c r="D87" s="155" t="str">
        <v>March</v>
      </c>
      <c r="E87" s="154" t="str">
        <v>Accepted</v>
      </c>
      <c r="F87" s="155" t="str">
        <v>240</v>
      </c>
      <c r="G87" s="153" t="n">
        <v>240</v>
      </c>
      <c r="H87" s="155" t="str">
        <v>SW</v>
      </c>
      <c r="I87" s="153" t="n">
        <v>60</v>
      </c>
      <c r="J87" s="155" t="str">
        <v>NE</v>
      </c>
      <c r="K87" s="153" t="n">
        <v>4</v>
      </c>
      <c r="L87" s="153" t="n">
        <f>IF(E87="Accepted",K87*1.150779448,"")</f>
        <v>4.603117792</v>
      </c>
      <c r="M87" s="163"/>
      <c r="N87" s="163" t="str">
        <f>IF(AND(E87="Accepted",ISNUMBER(M87)),M87*1.150779448,"")</f>
      </c>
      <c r="O87" s="163"/>
      <c r="P87" s="163" t="str">
        <f>IF(AND(E87="Accepted",ISNUMBER(O87)),O87*1.150779448,"")</f>
      </c>
      <c r="Q87" s="163"/>
      <c r="R87" s="155" t="str"/>
      <c r="S87" s="155" t="str"/>
      <c r="T87" s="155" t="str"/>
      <c r="U87" s="163" t="str">
        <f>IF(E87&lt;&gt;"Accepted","",IF(AND(N87="",P87=""),"",MAX(N87,P87)))</f>
      </c>
      <c r="V87" s="155" t="str">
        <v>2026-03-04 02:55 PST</v>
      </c>
      <c r="W87" s="153" t="n">
        <v>4</v>
      </c>
      <c r="X87" s="163"/>
      <c r="Y87" s="163"/>
      <c r="Z87" s="163"/>
      <c r="AA87" s="153" t="n">
        <v>-117.8837</v>
      </c>
      <c r="AB87" s="153" t="n">
        <v>34.9054</v>
      </c>
      <c r="AC87" s="153" t="n">
        <v>702</v>
      </c>
      <c r="AD87" s="175" t="str">
        <v>KEDW 041055Z AUTO 24004KT 10SM CLR 04/01 A3002 RMK AO2 SLP159 T00420014 $</v>
      </c>
    </row>
    <row r="88" hidden="0">
      <c r="A88" s="150" t="str">
        <v>2026-03-04 11:55 UTC</v>
      </c>
      <c r="B88" s="155" t="str">
        <v>2026-03-04 03:55 PST</v>
      </c>
      <c r="C88" s="155" t="str">
        <v>2026-03-04</v>
      </c>
      <c r="D88" s="155" t="str">
        <v>March</v>
      </c>
      <c r="E88" s="154" t="str">
        <v>Accepted</v>
      </c>
      <c r="F88" s="155" t="str">
        <v>230</v>
      </c>
      <c r="G88" s="153" t="n">
        <v>230</v>
      </c>
      <c r="H88" s="155" t="str">
        <v>SW</v>
      </c>
      <c r="I88" s="153" t="n">
        <v>50</v>
      </c>
      <c r="J88" s="155" t="str">
        <v>NE</v>
      </c>
      <c r="K88" s="153" t="n">
        <v>4</v>
      </c>
      <c r="L88" s="153" t="n">
        <f>IF(E88="Accepted",K88*1.150779448,"")</f>
        <v>4.603117792</v>
      </c>
      <c r="M88" s="163"/>
      <c r="N88" s="163" t="str">
        <f>IF(AND(E88="Accepted",ISNUMBER(M88)),M88*1.150779448,"")</f>
      </c>
      <c r="O88" s="163"/>
      <c r="P88" s="163" t="str">
        <f>IF(AND(E88="Accepted",ISNUMBER(O88)),O88*1.150779448,"")</f>
      </c>
      <c r="Q88" s="163"/>
      <c r="R88" s="155" t="str"/>
      <c r="S88" s="155" t="str"/>
      <c r="T88" s="155" t="str"/>
      <c r="U88" s="163" t="str">
        <f>IF(E88&lt;&gt;"Accepted","",IF(AND(N88="",P88=""),"",MAX(N88,P88)))</f>
      </c>
      <c r="V88" s="155" t="str">
        <v>2026-03-04 03:55 PST</v>
      </c>
      <c r="W88" s="153" t="n">
        <v>4</v>
      </c>
      <c r="X88" s="163"/>
      <c r="Y88" s="163"/>
      <c r="Z88" s="163"/>
      <c r="AA88" s="153" t="n">
        <v>-117.8837</v>
      </c>
      <c r="AB88" s="153" t="n">
        <v>34.9054</v>
      </c>
      <c r="AC88" s="153" t="n">
        <v>702</v>
      </c>
      <c r="AD88" s="175" t="str">
        <v>KEDW 041155Z AUTO 23004KT 10SM CLR 04/01 A3001 RMK AO2 SLP156 T00380012 10109 20036 57008 $</v>
      </c>
    </row>
    <row r="89" hidden="0">
      <c r="A89" s="150" t="str">
        <v>2026-03-04 12:55 UTC</v>
      </c>
      <c r="B89" s="155" t="str">
        <v>2026-03-04 04:55 PST</v>
      </c>
      <c r="C89" s="155" t="str">
        <v>2026-03-04</v>
      </c>
      <c r="D89" s="155" t="str">
        <v>March</v>
      </c>
      <c r="E89" s="154" t="str">
        <v>Accepted</v>
      </c>
      <c r="F89" s="155" t="str">
        <v>000</v>
      </c>
      <c r="G89" s="153" t="n">
        <v>0</v>
      </c>
      <c r="H89" s="155" t="str">
        <v>Calm</v>
      </c>
      <c r="I89" s="153" t="n">
        <v>180</v>
      </c>
      <c r="J89" s="155" t="str">
        <v>Calm</v>
      </c>
      <c r="K89" s="153" t="n">
        <v>0</v>
      </c>
      <c r="L89" s="153" t="n">
        <f>IF(E89="Accepted",K89*1.150779448,"")</f>
        <v>0</v>
      </c>
      <c r="M89" s="163"/>
      <c r="N89" s="163" t="str">
        <f>IF(AND(E89="Accepted",ISNUMBER(M89)),M89*1.150779448,"")</f>
      </c>
      <c r="O89" s="163"/>
      <c r="P89" s="163" t="str">
        <f>IF(AND(E89="Accepted",ISNUMBER(O89)),O89*1.150779448,"")</f>
      </c>
      <c r="Q89" s="163"/>
      <c r="R89" s="155" t="str"/>
      <c r="S89" s="155" t="str"/>
      <c r="T89" s="155" t="str"/>
      <c r="U89" s="163" t="str">
        <f>IF(E89&lt;&gt;"Accepted","",IF(AND(N89="",P89=""),"",MAX(N89,P89)))</f>
      </c>
      <c r="V89" s="155" t="str">
        <v>2026-03-04 04:55 PST</v>
      </c>
      <c r="W89" s="153" t="n">
        <v>0</v>
      </c>
      <c r="X89" s="163"/>
      <c r="Y89" s="163"/>
      <c r="Z89" s="163"/>
      <c r="AA89" s="153" t="n">
        <v>-117.8837</v>
      </c>
      <c r="AB89" s="153" t="n">
        <v>34.9054</v>
      </c>
      <c r="AC89" s="153" t="n">
        <v>702</v>
      </c>
      <c r="AD89" s="175" t="str">
        <v>KEDW 041255Z AUTO 00000KT 10SM CLR 02/00 A3002 RMK AO2 SLP161 T00230002 $</v>
      </c>
    </row>
    <row r="90" hidden="0">
      <c r="A90" s="150" t="str">
        <v>2026-03-04 13:55 UTC</v>
      </c>
      <c r="B90" s="155" t="str">
        <v>2026-03-04 05:55 PST</v>
      </c>
      <c r="C90" s="155" t="str">
        <v>2026-03-04</v>
      </c>
      <c r="D90" s="155" t="str">
        <v>March</v>
      </c>
      <c r="E90" s="154" t="str">
        <v>Accepted</v>
      </c>
      <c r="F90" s="155" t="str">
        <v>000</v>
      </c>
      <c r="G90" s="153" t="n">
        <v>0</v>
      </c>
      <c r="H90" s="155" t="str">
        <v>Calm</v>
      </c>
      <c r="I90" s="153" t="n">
        <v>180</v>
      </c>
      <c r="J90" s="155" t="str">
        <v>Calm</v>
      </c>
      <c r="K90" s="153" t="n">
        <v>0</v>
      </c>
      <c r="L90" s="153" t="n">
        <f>IF(E90="Accepted",K90*1.150779448,"")</f>
        <v>0</v>
      </c>
      <c r="M90" s="163"/>
      <c r="N90" s="163" t="str">
        <f>IF(AND(E90="Accepted",ISNUMBER(M90)),M90*1.150779448,"")</f>
      </c>
      <c r="O90" s="163"/>
      <c r="P90" s="163" t="str">
        <f>IF(AND(E90="Accepted",ISNUMBER(O90)),O90*1.150779448,"")</f>
      </c>
      <c r="Q90" s="163"/>
      <c r="R90" s="155" t="str"/>
      <c r="S90" s="155" t="str"/>
      <c r="T90" s="155" t="str"/>
      <c r="U90" s="163" t="str">
        <f>IF(E90&lt;&gt;"Accepted","",IF(AND(N90="",P90=""),"",MAX(N90,P90)))</f>
      </c>
      <c r="V90" s="155" t="str">
        <v>2026-03-04 05:55 PST</v>
      </c>
      <c r="W90" s="153" t="n">
        <v>0</v>
      </c>
      <c r="X90" s="163"/>
      <c r="Y90" s="163"/>
      <c r="Z90" s="163"/>
      <c r="AA90" s="153" t="n">
        <v>-117.8837</v>
      </c>
      <c r="AB90" s="153" t="n">
        <v>34.9054</v>
      </c>
      <c r="AC90" s="153" t="n">
        <v>702</v>
      </c>
      <c r="AD90" s="175" t="str">
        <v>KEDW 041355Z 00000KT 50SM CLR 02/M00 A3002 RMK AO2A SLP162 T00231003</v>
      </c>
    </row>
    <row r="91" hidden="0">
      <c r="A91" s="150" t="str">
        <v>2026-03-04 14:55 UTC</v>
      </c>
      <c r="B91" s="155" t="str">
        <v>2026-03-04 06:55 PST</v>
      </c>
      <c r="C91" s="155" t="str">
        <v>2026-03-04</v>
      </c>
      <c r="D91" s="155" t="str">
        <v>March</v>
      </c>
      <c r="E91" s="154" t="str">
        <v>Accepted</v>
      </c>
      <c r="F91" s="155" t="str">
        <v>220</v>
      </c>
      <c r="G91" s="153" t="n">
        <v>220</v>
      </c>
      <c r="H91" s="155" t="str">
        <v>SW</v>
      </c>
      <c r="I91" s="153" t="n">
        <v>40</v>
      </c>
      <c r="J91" s="155" t="str">
        <v>NE</v>
      </c>
      <c r="K91" s="153" t="n">
        <v>3</v>
      </c>
      <c r="L91" s="153" t="n">
        <f>IF(E91="Accepted",K91*1.150779448,"")</f>
        <v>3.452338344</v>
      </c>
      <c r="M91" s="163"/>
      <c r="N91" s="163" t="str">
        <f>IF(AND(E91="Accepted",ISNUMBER(M91)),M91*1.150779448,"")</f>
      </c>
      <c r="O91" s="163"/>
      <c r="P91" s="163" t="str">
        <f>IF(AND(E91="Accepted",ISNUMBER(O91)),O91*1.150779448,"")</f>
      </c>
      <c r="Q91" s="163"/>
      <c r="R91" s="155" t="str"/>
      <c r="S91" s="155" t="str"/>
      <c r="T91" s="155" t="str"/>
      <c r="U91" s="163" t="str">
        <f>IF(E91&lt;&gt;"Accepted","",IF(AND(N91="",P91=""),"",MAX(N91,P91)))</f>
      </c>
      <c r="V91" s="155" t="str">
        <v>2026-03-04 06:55 PST</v>
      </c>
      <c r="W91" s="153" t="n">
        <v>3</v>
      </c>
      <c r="X91" s="163"/>
      <c r="Y91" s="163"/>
      <c r="Z91" s="163"/>
      <c r="AA91" s="153" t="n">
        <v>-117.8837</v>
      </c>
      <c r="AB91" s="153" t="n">
        <v>34.9054</v>
      </c>
      <c r="AC91" s="153" t="n">
        <v>702</v>
      </c>
      <c r="AD91" s="175" t="str">
        <v>KEDW 041455Z 22003KT 50SM CLR 04/01 A3003 RMK AO2A SLP167 T00440013 50005</v>
      </c>
    </row>
    <row r="92" hidden="0">
      <c r="A92" s="150" t="str">
        <v>2026-03-04 15:55 UTC</v>
      </c>
      <c r="B92" s="155" t="str">
        <v>2026-03-04 07:55 PST</v>
      </c>
      <c r="C92" s="155" t="str">
        <v>2026-03-04</v>
      </c>
      <c r="D92" s="155" t="str">
        <v>March</v>
      </c>
      <c r="E92" s="154" t="str">
        <v>Accepted</v>
      </c>
      <c r="F92" s="155" t="str">
        <v>200</v>
      </c>
      <c r="G92" s="153" t="n">
        <v>200</v>
      </c>
      <c r="H92" s="155" t="str">
        <v>S</v>
      </c>
      <c r="I92" s="153" t="n">
        <v>20</v>
      </c>
      <c r="J92" s="155" t="str">
        <v>N</v>
      </c>
      <c r="K92" s="153" t="n">
        <v>3</v>
      </c>
      <c r="L92" s="153" t="n">
        <f>IF(E92="Accepted",K92*1.150779448,"")</f>
        <v>3.452338344</v>
      </c>
      <c r="M92" s="163"/>
      <c r="N92" s="163" t="str">
        <f>IF(AND(E92="Accepted",ISNUMBER(M92)),M92*1.150779448,"")</f>
      </c>
      <c r="O92" s="163"/>
      <c r="P92" s="163" t="str">
        <f>IF(AND(E92="Accepted",ISNUMBER(O92)),O92*1.150779448,"")</f>
      </c>
      <c r="Q92" s="163"/>
      <c r="R92" s="155" t="str"/>
      <c r="S92" s="155" t="str"/>
      <c r="T92" s="155" t="str"/>
      <c r="U92" s="163" t="str">
        <f>IF(E92&lt;&gt;"Accepted","",IF(AND(N92="",P92=""),"",MAX(N92,P92)))</f>
      </c>
      <c r="V92" s="155" t="str">
        <v>2026-03-04 07:55 PST</v>
      </c>
      <c r="W92" s="153" t="n">
        <v>3</v>
      </c>
      <c r="X92" s="163"/>
      <c r="Y92" s="163"/>
      <c r="Z92" s="163"/>
      <c r="AA92" s="153" t="n">
        <v>-117.8837</v>
      </c>
      <c r="AB92" s="153" t="n">
        <v>34.9054</v>
      </c>
      <c r="AC92" s="153" t="n">
        <v>702</v>
      </c>
      <c r="AD92" s="175" t="str">
        <v>KEDW 041555Z 20003KT 40SM CLR 07/02 A3004 RMK AO2A SLP169 T00700021</v>
      </c>
    </row>
    <row r="93" hidden="0">
      <c r="A93" s="150" t="str">
        <v>2026-03-04 16:55 UTC</v>
      </c>
      <c r="B93" s="155" t="str">
        <v>2026-03-04 08:55 PST</v>
      </c>
      <c r="C93" s="155" t="str">
        <v>2026-03-04</v>
      </c>
      <c r="D93" s="155" t="str">
        <v>March</v>
      </c>
      <c r="E93" s="154" t="str">
        <v>Accepted</v>
      </c>
      <c r="F93" s="155" t="str">
        <v>000</v>
      </c>
      <c r="G93" s="153" t="n">
        <v>0</v>
      </c>
      <c r="H93" s="155" t="str">
        <v>Calm</v>
      </c>
      <c r="I93" s="153" t="n">
        <v>180</v>
      </c>
      <c r="J93" s="155" t="str">
        <v>Calm</v>
      </c>
      <c r="K93" s="153" t="n">
        <v>0</v>
      </c>
      <c r="L93" s="153" t="n">
        <f>IF(E93="Accepted",K93*1.150779448,"")</f>
        <v>0</v>
      </c>
      <c r="M93" s="163"/>
      <c r="N93" s="163" t="str">
        <f>IF(AND(E93="Accepted",ISNUMBER(M93)),M93*1.150779448,"")</f>
      </c>
      <c r="O93" s="163"/>
      <c r="P93" s="163" t="str">
        <f>IF(AND(E93="Accepted",ISNUMBER(O93)),O93*1.150779448,"")</f>
      </c>
      <c r="Q93" s="163"/>
      <c r="R93" s="155" t="str"/>
      <c r="S93" s="155" t="str"/>
      <c r="T93" s="155" t="str"/>
      <c r="U93" s="163" t="str">
        <f>IF(E93&lt;&gt;"Accepted","",IF(AND(N93="",P93=""),"",MAX(N93,P93)))</f>
      </c>
      <c r="V93" s="155" t="str">
        <v>2026-03-04 08:55 PST</v>
      </c>
      <c r="W93" s="153" t="n">
        <v>0</v>
      </c>
      <c r="X93" s="163"/>
      <c r="Y93" s="163"/>
      <c r="Z93" s="163"/>
      <c r="AA93" s="153" t="n">
        <v>-117.8837</v>
      </c>
      <c r="AB93" s="153" t="n">
        <v>34.9054</v>
      </c>
      <c r="AC93" s="153" t="n">
        <v>702</v>
      </c>
      <c r="AD93" s="175" t="str">
        <v>KEDW 041655Z 00000KT 40SM FEW300 11/05 A3004 RMK AO2A SLP169 T01110045</v>
      </c>
    </row>
    <row r="94" hidden="0">
      <c r="A94" s="150" t="str">
        <v>2026-03-04 17:55 UTC</v>
      </c>
      <c r="B94" s="155" t="str">
        <v>2026-03-04 09:55 PST</v>
      </c>
      <c r="C94" s="155" t="str">
        <v>2026-03-04</v>
      </c>
      <c r="D94" s="155" t="str">
        <v>March</v>
      </c>
      <c r="E94" s="154" t="str">
        <v>Accepted</v>
      </c>
      <c r="F94" s="155" t="str">
        <v>140</v>
      </c>
      <c r="G94" s="153" t="n">
        <v>140</v>
      </c>
      <c r="H94" s="155" t="str">
        <v>SE</v>
      </c>
      <c r="I94" s="153" t="n">
        <v>320</v>
      </c>
      <c r="J94" s="155" t="str">
        <v>NW</v>
      </c>
      <c r="K94" s="153" t="n">
        <v>6</v>
      </c>
      <c r="L94" s="153" t="n">
        <f>IF(E94="Accepted",K94*1.150779448,"")</f>
        <v>6.904676688</v>
      </c>
      <c r="M94" s="163"/>
      <c r="N94" s="163" t="str">
        <f>IF(AND(E94="Accepted",ISNUMBER(M94)),M94*1.150779448,"")</f>
      </c>
      <c r="O94" s="163"/>
      <c r="P94" s="163" t="str">
        <f>IF(AND(E94="Accepted",ISNUMBER(O94)),O94*1.150779448,"")</f>
      </c>
      <c r="Q94" s="163"/>
      <c r="R94" s="155" t="str"/>
      <c r="S94" s="155" t="str"/>
      <c r="T94" s="155" t="str"/>
      <c r="U94" s="163" t="str">
        <f>IF(E94&lt;&gt;"Accepted","",IF(AND(N94="",P94=""),"",MAX(N94,P94)))</f>
      </c>
      <c r="V94" s="155" t="str">
        <v>2026-03-04 09:55 PST</v>
      </c>
      <c r="W94" s="153" t="n">
        <v>6</v>
      </c>
      <c r="X94" s="163"/>
      <c r="Y94" s="163"/>
      <c r="Z94" s="163"/>
      <c r="AA94" s="153" t="n">
        <v>-117.8837</v>
      </c>
      <c r="AB94" s="153" t="n">
        <v>34.9054</v>
      </c>
      <c r="AC94" s="153" t="n">
        <v>702</v>
      </c>
      <c r="AD94" s="175" t="str">
        <v>KEDW 041755Z 14006KT 40SM FEW300 16/07 A3002 RMK AO2A SLP159 T01550065 10155 20018 58002</v>
      </c>
    </row>
    <row r="95" hidden="0">
      <c r="A95" s="150" t="str">
        <v>2026-03-04 18:55 UTC</v>
      </c>
      <c r="B95" s="155" t="str">
        <v>2026-03-04 10:55 PST</v>
      </c>
      <c r="C95" s="155" t="str">
        <v>2026-03-04</v>
      </c>
      <c r="D95" s="155" t="str">
        <v>March</v>
      </c>
      <c r="E95" s="154" t="str">
        <v>Accepted</v>
      </c>
      <c r="F95" s="155" t="str">
        <v>210</v>
      </c>
      <c r="G95" s="153" t="n">
        <v>210</v>
      </c>
      <c r="H95" s="155" t="str">
        <v>SW</v>
      </c>
      <c r="I95" s="153" t="n">
        <v>30</v>
      </c>
      <c r="J95" s="155" t="str">
        <v>NE</v>
      </c>
      <c r="K95" s="153" t="n">
        <v>7</v>
      </c>
      <c r="L95" s="153" t="n">
        <f>IF(E95="Accepted",K95*1.150779448,"")</f>
        <v>8.055456136</v>
      </c>
      <c r="M95" s="163"/>
      <c r="N95" s="163" t="str">
        <f>IF(AND(E95="Accepted",ISNUMBER(M95)),M95*1.150779448,"")</f>
      </c>
      <c r="O95" s="163"/>
      <c r="P95" s="163" t="str">
        <f>IF(AND(E95="Accepted",ISNUMBER(O95)),O95*1.150779448,"")</f>
      </c>
      <c r="Q95" s="163"/>
      <c r="R95" s="155" t="str"/>
      <c r="S95" s="155" t="str"/>
      <c r="T95" s="155" t="str"/>
      <c r="U95" s="163" t="str">
        <f>IF(E95&lt;&gt;"Accepted","",IF(AND(N95="",P95=""),"",MAX(N95,P95)))</f>
      </c>
      <c r="V95" s="155" t="str">
        <v>2026-03-04 10:55 PST</v>
      </c>
      <c r="W95" s="153" t="n">
        <v>7</v>
      </c>
      <c r="X95" s="163"/>
      <c r="Y95" s="163"/>
      <c r="Z95" s="163"/>
      <c r="AA95" s="153" t="n">
        <v>-117.8837</v>
      </c>
      <c r="AB95" s="153" t="n">
        <v>34.9054</v>
      </c>
      <c r="AC95" s="153" t="n">
        <v>702</v>
      </c>
      <c r="AD95" s="175" t="str">
        <v>KEDW 041855Z 21007KT 90SM SCT240 SCT300 19/06 A3000 RMK AO2A SLP151 T01930057</v>
      </c>
    </row>
    <row r="96" hidden="0">
      <c r="A96" s="150" t="str">
        <v>2026-03-04 19:55 UTC</v>
      </c>
      <c r="B96" s="155" t="str">
        <v>2026-03-04 11:55 PST</v>
      </c>
      <c r="C96" s="155" t="str">
        <v>2026-03-04</v>
      </c>
      <c r="D96" s="155" t="str">
        <v>March</v>
      </c>
      <c r="E96" s="154" t="str">
        <v>Accepted</v>
      </c>
      <c r="F96" s="155" t="str">
        <v>230</v>
      </c>
      <c r="G96" s="153" t="n">
        <v>230</v>
      </c>
      <c r="H96" s="155" t="str">
        <v>SW</v>
      </c>
      <c r="I96" s="153" t="n">
        <v>50</v>
      </c>
      <c r="J96" s="155" t="str">
        <v>NE</v>
      </c>
      <c r="K96" s="153" t="n">
        <v>8</v>
      </c>
      <c r="L96" s="153" t="n">
        <f>IF(E96="Accepted",K96*1.150779448,"")</f>
        <v>9.206235584</v>
      </c>
      <c r="M96" s="163"/>
      <c r="N96" s="163" t="str">
        <f>IF(AND(E96="Accepted",ISNUMBER(M96)),M96*1.150779448,"")</f>
      </c>
      <c r="O96" s="163"/>
      <c r="P96" s="163" t="str">
        <f>IF(AND(E96="Accepted",ISNUMBER(O96)),O96*1.150779448,"")</f>
      </c>
      <c r="Q96" s="163"/>
      <c r="R96" s="155" t="str"/>
      <c r="S96" s="155" t="str"/>
      <c r="T96" s="155" t="str"/>
      <c r="U96" s="163" t="str">
        <f>IF(E96&lt;&gt;"Accepted","",IF(AND(N96="",P96=""),"",MAX(N96,P96)))</f>
      </c>
      <c r="V96" s="155" t="str">
        <v>2026-03-04 11:55 PST</v>
      </c>
      <c r="W96" s="153" t="n">
        <v>8</v>
      </c>
      <c r="X96" s="163"/>
      <c r="Y96" s="163"/>
      <c r="Z96" s="163"/>
      <c r="AA96" s="153" t="n">
        <v>-117.8837</v>
      </c>
      <c r="AB96" s="153" t="n">
        <v>34.9054</v>
      </c>
      <c r="AC96" s="153" t="n">
        <v>702</v>
      </c>
      <c r="AD96" s="175" t="str">
        <v>KEDW 041955Z 23008KT 90SM SCT240 SCT300 22/04 A2998 RMK AO2A SLP144 T02160037</v>
      </c>
    </row>
    <row r="97" hidden="0">
      <c r="A97" s="150" t="str">
        <v>2026-03-04 20:06 UTC</v>
      </c>
      <c r="B97" s="155" t="str">
        <v>2026-03-04 12:06 PST</v>
      </c>
      <c r="C97" s="155" t="str">
        <v>2026-03-04</v>
      </c>
      <c r="D97" s="155" t="str">
        <v>March</v>
      </c>
      <c r="E97" s="154" t="str">
        <v>Accepted</v>
      </c>
      <c r="F97" s="155" t="str">
        <v>300</v>
      </c>
      <c r="G97" s="153" t="n">
        <v>300</v>
      </c>
      <c r="H97" s="155" t="str">
        <v>NW</v>
      </c>
      <c r="I97" s="153" t="n">
        <v>120</v>
      </c>
      <c r="J97" s="155" t="str">
        <v>SE</v>
      </c>
      <c r="K97" s="153" t="n">
        <v>20</v>
      </c>
      <c r="L97" s="153" t="n">
        <f>IF(E97="Accepted",K97*1.150779448,"")</f>
        <v>23.01558896</v>
      </c>
      <c r="M97" s="163"/>
      <c r="N97" s="163" t="str">
        <f>IF(AND(E97="Accepted",ISNUMBER(M97)),M97*1.150779448,"")</f>
      </c>
      <c r="O97" s="163"/>
      <c r="P97" s="163" t="str">
        <f>IF(AND(E97="Accepted",ISNUMBER(O97)),O97*1.150779448,"")</f>
      </c>
      <c r="Q97" s="163"/>
      <c r="R97" s="155" t="str"/>
      <c r="S97" s="155" t="str"/>
      <c r="T97" s="155" t="str"/>
      <c r="U97" s="163" t="str">
        <f>IF(E97&lt;&gt;"Accepted","",IF(AND(N97="",P97=""),"",MAX(N97,P97)))</f>
      </c>
      <c r="V97" s="155" t="str">
        <v>2026-03-04 12:06 PST</v>
      </c>
      <c r="W97" s="153" t="n">
        <v>20</v>
      </c>
      <c r="X97" s="163"/>
      <c r="Y97" s="163"/>
      <c r="Z97" s="163"/>
      <c r="AA97" s="153" t="n">
        <v>-117.8837</v>
      </c>
      <c r="AB97" s="153" t="n">
        <v>34.9054</v>
      </c>
      <c r="AC97" s="153" t="n">
        <v>702</v>
      </c>
      <c r="AD97" s="175" t="str">
        <v>KEDW 042006Z 30020KT 90SM FEW220 SCT300 22/05 A2998 RMK AO2A WSHFT 03 SLP143</v>
      </c>
    </row>
    <row r="98" hidden="0">
      <c r="A98" s="150" t="str">
        <v>2026-03-04 20:15 UTC</v>
      </c>
      <c r="B98" s="155" t="str">
        <v>2026-03-04 12:15 PST</v>
      </c>
      <c r="C98" s="155" t="str">
        <v>2026-03-04</v>
      </c>
      <c r="D98" s="155" t="str">
        <v>March</v>
      </c>
      <c r="E98" s="154" t="str">
        <v>Accepted</v>
      </c>
      <c r="F98" s="155" t="str">
        <v>300</v>
      </c>
      <c r="G98" s="153" t="n">
        <v>300</v>
      </c>
      <c r="H98" s="155" t="str">
        <v>NW</v>
      </c>
      <c r="I98" s="153" t="n">
        <v>120</v>
      </c>
      <c r="J98" s="155" t="str">
        <v>SE</v>
      </c>
      <c r="K98" s="153" t="n">
        <v>21</v>
      </c>
      <c r="L98" s="153" t="n">
        <f>IF(E98="Accepted",K98*1.150779448,"")</f>
        <v>24.166368408</v>
      </c>
      <c r="M98" s="153" t="n">
        <v>26</v>
      </c>
      <c r="N98" s="153" t="n">
        <f>IF(AND(E98="Accepted",ISNUMBER(M98)),M98*1.150779448,"")</f>
        <v>29.920265648</v>
      </c>
      <c r="O98" s="163"/>
      <c r="P98" s="163" t="str">
        <f>IF(AND(E98="Accepted",ISNUMBER(O98)),O98*1.150779448,"")</f>
      </c>
      <c r="Q98" s="163"/>
      <c r="R98" s="155" t="str"/>
      <c r="S98" s="155" t="str"/>
      <c r="T98" s="155" t="str"/>
      <c r="U98" s="153" t="n">
        <f>IF(E98&lt;&gt;"Accepted","",IF(AND(N98="",P98=""),"",MAX(N98,P98)))</f>
        <v>29.920265648</v>
      </c>
      <c r="V98" s="155" t="str">
        <v>2026-03-04 12:15 PST</v>
      </c>
      <c r="W98" s="153" t="n">
        <v>21</v>
      </c>
      <c r="X98" s="153" t="n">
        <v>26</v>
      </c>
      <c r="Y98" s="163"/>
      <c r="Z98" s="163"/>
      <c r="AA98" s="153" t="n">
        <v>-117.8837</v>
      </c>
      <c r="AB98" s="153" t="n">
        <v>34.9054</v>
      </c>
      <c r="AC98" s="153" t="n">
        <v>702</v>
      </c>
      <c r="AD98" s="175" t="str">
        <v>KEDW 042015Z 30021G26KT 60SM FEW220 SCT300 22/05 A2998 RMK AO2A SLP144</v>
      </c>
    </row>
    <row r="99" hidden="0">
      <c r="A99" s="150" t="str">
        <v>2026-03-04 20:55 UTC</v>
      </c>
      <c r="B99" s="155" t="str">
        <v>2026-03-04 12:55 PST</v>
      </c>
      <c r="C99" s="155" t="str">
        <v>2026-03-04</v>
      </c>
      <c r="D99" s="155" t="str">
        <v>March</v>
      </c>
      <c r="E99" s="154" t="str">
        <v>Accepted</v>
      </c>
      <c r="F99" s="155" t="str">
        <v>300</v>
      </c>
      <c r="G99" s="153" t="n">
        <v>300</v>
      </c>
      <c r="H99" s="155" t="str">
        <v>NW</v>
      </c>
      <c r="I99" s="153" t="n">
        <v>120</v>
      </c>
      <c r="J99" s="155" t="str">
        <v>SE</v>
      </c>
      <c r="K99" s="153" t="n">
        <v>22</v>
      </c>
      <c r="L99" s="153" t="n">
        <f>IF(E99="Accepted",K99*1.150779448,"")</f>
        <v>25.317147856</v>
      </c>
      <c r="M99" s="163"/>
      <c r="N99" s="163" t="str">
        <f>IF(AND(E99="Accepted",ISNUMBER(M99)),M99*1.150779448,"")</f>
      </c>
      <c r="O99" s="153" t="n">
        <v>27</v>
      </c>
      <c r="P99" s="153" t="n">
        <f>IF(AND(E99="Accepted",ISNUMBER(O99)),O99*1.150779448,"")</f>
        <v>31.071045096</v>
      </c>
      <c r="Q99" s="153" t="n">
        <v>310</v>
      </c>
      <c r="R99" s="155" t="str">
        <v>53</v>
      </c>
      <c r="S99" s="155" t="str">
        <v>2026-03-04 20:53 UTC</v>
      </c>
      <c r="T99" s="155" t="str">
        <v>2026-03-04 12:53 PST</v>
      </c>
      <c r="U99" s="153" t="n">
        <f>IF(E99&lt;&gt;"Accepted","",IF(AND(N99="",P99=""),"",MAX(N99,P99)))</f>
        <v>31.071045096</v>
      </c>
      <c r="V99" s="155" t="str">
        <v>2026-03-04 12:53 PST</v>
      </c>
      <c r="W99" s="153" t="n">
        <v>22</v>
      </c>
      <c r="X99" s="163"/>
      <c r="Y99" s="153" t="n">
        <v>27</v>
      </c>
      <c r="Z99" s="153" t="n">
        <v>310</v>
      </c>
      <c r="AA99" s="153" t="n">
        <v>-117.8837</v>
      </c>
      <c r="AB99" s="153" t="n">
        <v>34.9054</v>
      </c>
      <c r="AC99" s="153" t="n">
        <v>702</v>
      </c>
      <c r="AD99" s="175" t="str">
        <v>KEDW 042055Z 30022KT 90SM FEW210 FEW300 21/05 A2996 RMK AO2A PK WND 31027/53 SLP139 T02130048 57018</v>
      </c>
    </row>
    <row r="100" hidden="0">
      <c r="A100" s="150" t="str">
        <v>2026-03-04 21:55 UTC</v>
      </c>
      <c r="B100" s="155" t="str">
        <v>2026-03-04 13:55 PST</v>
      </c>
      <c r="C100" s="155" t="str">
        <v>2026-03-04</v>
      </c>
      <c r="D100" s="155" t="str">
        <v>March</v>
      </c>
      <c r="E100" s="154" t="str">
        <v>Accepted</v>
      </c>
      <c r="F100" s="155" t="str">
        <v>280</v>
      </c>
      <c r="G100" s="153" t="n">
        <v>280</v>
      </c>
      <c r="H100" s="155" t="str">
        <v>W</v>
      </c>
      <c r="I100" s="153" t="n">
        <v>100</v>
      </c>
      <c r="J100" s="155" t="str">
        <v>E</v>
      </c>
      <c r="K100" s="153" t="n">
        <v>19</v>
      </c>
      <c r="L100" s="153" t="n">
        <f>IF(E100="Accepted",K100*1.150779448,"")</f>
        <v>21.864809512</v>
      </c>
      <c r="M100" s="163"/>
      <c r="N100" s="163" t="str">
        <f>IF(AND(E100="Accepted",ISNUMBER(M100)),M100*1.150779448,"")</f>
      </c>
      <c r="O100" s="153" t="n">
        <v>29</v>
      </c>
      <c r="P100" s="153" t="n">
        <f>IF(AND(E100="Accepted",ISNUMBER(O100)),O100*1.150779448,"")</f>
        <v>33.372603992</v>
      </c>
      <c r="Q100" s="153" t="n">
        <v>300</v>
      </c>
      <c r="R100" s="155" t="str">
        <v>00</v>
      </c>
      <c r="S100" s="155" t="str">
        <v>2026-03-04 21:00 UTC</v>
      </c>
      <c r="T100" s="155" t="str">
        <v>2026-03-04 13:00 PST</v>
      </c>
      <c r="U100" s="153" t="n">
        <f>IF(E100&lt;&gt;"Accepted","",IF(AND(N100="",P100=""),"",MAX(N100,P100)))</f>
        <v>33.372603992</v>
      </c>
      <c r="V100" s="155" t="str">
        <v>2026-03-04 13:00 PST</v>
      </c>
      <c r="W100" s="153" t="n">
        <v>19</v>
      </c>
      <c r="X100" s="163"/>
      <c r="Y100" s="153" t="n">
        <v>29</v>
      </c>
      <c r="Z100" s="153" t="n">
        <v>300</v>
      </c>
      <c r="AA100" s="153" t="n">
        <v>-117.8837</v>
      </c>
      <c r="AB100" s="153" t="n">
        <v>34.9054</v>
      </c>
      <c r="AC100" s="153" t="n">
        <v>702</v>
      </c>
      <c r="AD100" s="175" t="str">
        <v>KEDW 042155Z 28019KT 90SM SCT200 SCT300 21/03 A2994 RMK AO2A PK WND 30029/00 SLP132 T02110028</v>
      </c>
    </row>
    <row r="101" hidden="0">
      <c r="A101" s="150" t="str">
        <v>2026-03-04 22:55 UTC</v>
      </c>
      <c r="B101" s="155" t="str">
        <v>2026-03-04 14:55 PST</v>
      </c>
      <c r="C101" s="155" t="str">
        <v>2026-03-04</v>
      </c>
      <c r="D101" s="155" t="str">
        <v>March</v>
      </c>
      <c r="E101" s="154" t="str">
        <v>Accepted</v>
      </c>
      <c r="F101" s="155" t="str">
        <v>280</v>
      </c>
      <c r="G101" s="153" t="n">
        <v>280</v>
      </c>
      <c r="H101" s="155" t="str">
        <v>W</v>
      </c>
      <c r="I101" s="153" t="n">
        <v>100</v>
      </c>
      <c r="J101" s="155" t="str">
        <v>E</v>
      </c>
      <c r="K101" s="153" t="n">
        <v>18</v>
      </c>
      <c r="L101" s="153" t="n">
        <f>IF(E101="Accepted",K101*1.150779448,"")</f>
        <v>20.714030064</v>
      </c>
      <c r="M101" s="163"/>
      <c r="N101" s="163" t="str">
        <f>IF(AND(E101="Accepted",ISNUMBER(M101)),M101*1.150779448,"")</f>
      </c>
      <c r="O101" s="163"/>
      <c r="P101" s="163" t="str">
        <f>IF(AND(E101="Accepted",ISNUMBER(O101)),O101*1.150779448,"")</f>
      </c>
      <c r="Q101" s="163"/>
      <c r="R101" s="155" t="str"/>
      <c r="S101" s="155" t="str"/>
      <c r="T101" s="155" t="str"/>
      <c r="U101" s="163" t="str">
        <f>IF(E101&lt;&gt;"Accepted","",IF(AND(N101="",P101=""),"",MAX(N101,P101)))</f>
      </c>
      <c r="V101" s="155" t="str">
        <v>2026-03-04 14:55 PST</v>
      </c>
      <c r="W101" s="153" t="n">
        <v>18</v>
      </c>
      <c r="X101" s="163"/>
      <c r="Y101" s="163"/>
      <c r="Z101" s="163"/>
      <c r="AA101" s="153" t="n">
        <v>-117.8837</v>
      </c>
      <c r="AB101" s="153" t="n">
        <v>34.9054</v>
      </c>
      <c r="AC101" s="153" t="n">
        <v>702</v>
      </c>
      <c r="AD101" s="175" t="str">
        <v>KEDW 042255Z 28018KT 90SM FEW210 SCT290 21/04 A2992 RMK AO2A SLP125 T0208003</v>
      </c>
    </row>
    <row r="102" hidden="0">
      <c r="A102" s="150" t="str">
        <v>2026-03-04 23:55 UTC</v>
      </c>
      <c r="B102" s="155" t="str">
        <v>2026-03-04 15:55 PST</v>
      </c>
      <c r="C102" s="155" t="str">
        <v>2026-03-04</v>
      </c>
      <c r="D102" s="155" t="str">
        <v>March</v>
      </c>
      <c r="E102" s="154" t="str">
        <v>Accepted</v>
      </c>
      <c r="F102" s="155" t="str">
        <v>270</v>
      </c>
      <c r="G102" s="153" t="n">
        <v>270</v>
      </c>
      <c r="H102" s="155" t="str">
        <v>W</v>
      </c>
      <c r="I102" s="153" t="n">
        <v>90</v>
      </c>
      <c r="J102" s="155" t="str">
        <v>E</v>
      </c>
      <c r="K102" s="153" t="n">
        <v>22</v>
      </c>
      <c r="L102" s="153" t="n">
        <f>IF(E102="Accepted",K102*1.150779448,"")</f>
        <v>25.317147856</v>
      </c>
      <c r="M102" s="153" t="n">
        <v>28</v>
      </c>
      <c r="N102" s="153" t="n">
        <f>IF(AND(E102="Accepted",ISNUMBER(M102)),M102*1.150779448,"")</f>
        <v>32.221824544</v>
      </c>
      <c r="O102" s="153" t="n">
        <v>32</v>
      </c>
      <c r="P102" s="153" t="n">
        <f>IF(AND(E102="Accepted",ISNUMBER(O102)),O102*1.150779448,"")</f>
        <v>36.824942336</v>
      </c>
      <c r="Q102" s="153" t="n">
        <v>280</v>
      </c>
      <c r="R102" s="155" t="str">
        <v>54</v>
      </c>
      <c r="S102" s="155" t="str">
        <v>2026-03-04 23:54 UTC</v>
      </c>
      <c r="T102" s="155" t="str">
        <v>2026-03-04 15:54 PST</v>
      </c>
      <c r="U102" s="153" t="n">
        <f>IF(E102&lt;&gt;"Accepted","",IF(AND(N102="",P102=""),"",MAX(N102,P102)))</f>
        <v>36.824942336</v>
      </c>
      <c r="V102" s="155" t="str">
        <v>2026-03-04 15:54 PST</v>
      </c>
      <c r="W102" s="153" t="n">
        <v>22</v>
      </c>
      <c r="X102" s="153" t="n">
        <v>28</v>
      </c>
      <c r="Y102" s="153" t="n">
        <v>32</v>
      </c>
      <c r="Z102" s="153" t="n">
        <v>280</v>
      </c>
      <c r="AA102" s="153" t="n">
        <v>-117.8837</v>
      </c>
      <c r="AB102" s="153" t="n">
        <v>34.9054</v>
      </c>
      <c r="AC102" s="153" t="n">
        <v>702</v>
      </c>
      <c r="AD102" s="175" t="str">
        <v>KEDW 042355Z 27022G28KT 60SM FEW260 SCT290 18/05 A2991 RMK AO2A PK WND 28032/54 SLP124 T01840046 10220 20156 56016</v>
      </c>
    </row>
    <row r="103" hidden="0">
      <c r="A103" s="150" t="str">
        <v>2026-03-05 00:55 UTC</v>
      </c>
      <c r="B103" s="155" t="str">
        <v>2026-03-04 16:55 PST</v>
      </c>
      <c r="C103" s="155" t="str">
        <v>2026-03-04</v>
      </c>
      <c r="D103" s="155" t="str">
        <v>March</v>
      </c>
      <c r="E103" s="154" t="str">
        <v>Accepted</v>
      </c>
      <c r="F103" s="155" t="str">
        <v>280</v>
      </c>
      <c r="G103" s="153" t="n">
        <v>280</v>
      </c>
      <c r="H103" s="155" t="str">
        <v>W</v>
      </c>
      <c r="I103" s="153" t="n">
        <v>100</v>
      </c>
      <c r="J103" s="155" t="str">
        <v>E</v>
      </c>
      <c r="K103" s="153" t="n">
        <v>25</v>
      </c>
      <c r="L103" s="153" t="n">
        <f>IF(E103="Accepted",K103*1.150779448,"")</f>
        <v>28.7694862</v>
      </c>
      <c r="M103" s="163"/>
      <c r="N103" s="163" t="str">
        <f>IF(AND(E103="Accepted",ISNUMBER(M103)),M103*1.150779448,"")</f>
      </c>
      <c r="O103" s="153" t="n">
        <v>31</v>
      </c>
      <c r="P103" s="153" t="n">
        <f>IF(AND(E103="Accepted",ISNUMBER(O103)),O103*1.150779448,"")</f>
        <v>35.674162888</v>
      </c>
      <c r="Q103" s="153" t="n">
        <v>280</v>
      </c>
      <c r="R103" s="155" t="str">
        <v>24</v>
      </c>
      <c r="S103" s="155" t="str">
        <v>2026-03-05 00:24 UTC</v>
      </c>
      <c r="T103" s="155" t="str">
        <v>2026-03-04 16:24 PST</v>
      </c>
      <c r="U103" s="153" t="n">
        <f>IF(E103&lt;&gt;"Accepted","",IF(AND(N103="",P103=""),"",MAX(N103,P103)))</f>
        <v>35.674162888</v>
      </c>
      <c r="V103" s="155" t="str">
        <v>2026-03-04 16:24 PST</v>
      </c>
      <c r="W103" s="153" t="n">
        <v>25</v>
      </c>
      <c r="X103" s="163"/>
      <c r="Y103" s="153" t="n">
        <v>31</v>
      </c>
      <c r="Z103" s="153" t="n">
        <v>280</v>
      </c>
      <c r="AA103" s="153" t="n">
        <v>-117.8837</v>
      </c>
      <c r="AB103" s="153" t="n">
        <v>34.9054</v>
      </c>
      <c r="AC103" s="153" t="n">
        <v>702</v>
      </c>
      <c r="AD103" s="175" t="str">
        <v>KEDW 050055Z 28025KT 60SM FEW280 SCT310 17/05 A2991 RMK AO2A PK WND 28031/24 SLP126 T01740047</v>
      </c>
    </row>
    <row r="104" hidden="0">
      <c r="A104" s="150" t="str">
        <v>2026-03-05 01:55 UTC</v>
      </c>
      <c r="B104" s="155" t="str">
        <v>2026-03-04 17:55 PST</v>
      </c>
      <c r="C104" s="155" t="str">
        <v>2026-03-04</v>
      </c>
      <c r="D104" s="155" t="str">
        <v>March</v>
      </c>
      <c r="E104" s="154" t="str">
        <v>Accepted</v>
      </c>
      <c r="F104" s="155" t="str">
        <v>270</v>
      </c>
      <c r="G104" s="153" t="n">
        <v>270</v>
      </c>
      <c r="H104" s="155" t="str">
        <v>W</v>
      </c>
      <c r="I104" s="153" t="n">
        <v>90</v>
      </c>
      <c r="J104" s="155" t="str">
        <v>E</v>
      </c>
      <c r="K104" s="153" t="n">
        <v>18</v>
      </c>
      <c r="L104" s="153" t="n">
        <f>IF(E104="Accepted",K104*1.150779448,"")</f>
        <v>20.714030064</v>
      </c>
      <c r="M104" s="153" t="n">
        <v>26</v>
      </c>
      <c r="N104" s="153" t="n">
        <f>IF(AND(E104="Accepted",ISNUMBER(M104)),M104*1.150779448,"")</f>
        <v>29.920265648</v>
      </c>
      <c r="O104" s="153" t="n">
        <v>32</v>
      </c>
      <c r="P104" s="153" t="n">
        <f>IF(AND(E104="Accepted",ISNUMBER(O104)),O104*1.150779448,"")</f>
        <v>36.824942336</v>
      </c>
      <c r="Q104" s="153" t="n">
        <v>290</v>
      </c>
      <c r="R104" s="155" t="str">
        <v>39</v>
      </c>
      <c r="S104" s="155" t="str">
        <v>2026-03-05 01:39 UTC</v>
      </c>
      <c r="T104" s="155" t="str">
        <v>2026-03-04 17:39 PST</v>
      </c>
      <c r="U104" s="153" t="n">
        <f>IF(E104&lt;&gt;"Accepted","",IF(AND(N104="",P104=""),"",MAX(N104,P104)))</f>
        <v>36.824942336</v>
      </c>
      <c r="V104" s="155" t="str">
        <v>2026-03-04 17:39 PST</v>
      </c>
      <c r="W104" s="153" t="n">
        <v>18</v>
      </c>
      <c r="X104" s="153" t="n">
        <v>26</v>
      </c>
      <c r="Y104" s="153" t="n">
        <v>32</v>
      </c>
      <c r="Z104" s="153" t="n">
        <v>290</v>
      </c>
      <c r="AA104" s="153" t="n">
        <v>-117.8837</v>
      </c>
      <c r="AB104" s="153" t="n">
        <v>34.9054</v>
      </c>
      <c r="AC104" s="153" t="n">
        <v>702</v>
      </c>
      <c r="AD104" s="175" t="str">
        <v>KEDW 050155Z 27018G26KT 60SM SCT300 16/05 A2992 RMK AO2A PK WND 29032/39 SLP131 T01580051</v>
      </c>
    </row>
    <row r="105" hidden="0">
      <c r="A105" s="150" t="str">
        <v>2026-03-05 02:55 UTC</v>
      </c>
      <c r="B105" s="155" t="str">
        <v>2026-03-04 18:55 PST</v>
      </c>
      <c r="C105" s="155" t="str">
        <v>2026-03-04</v>
      </c>
      <c r="D105" s="155" t="str">
        <v>March</v>
      </c>
      <c r="E105" s="154" t="str">
        <v>Accepted</v>
      </c>
      <c r="F105" s="155" t="str">
        <v>290</v>
      </c>
      <c r="G105" s="153" t="n">
        <v>290</v>
      </c>
      <c r="H105" s="155" t="str">
        <v>W</v>
      </c>
      <c r="I105" s="153" t="n">
        <v>110</v>
      </c>
      <c r="J105" s="155" t="str">
        <v>E</v>
      </c>
      <c r="K105" s="153" t="n">
        <v>22</v>
      </c>
      <c r="L105" s="153" t="n">
        <f>IF(E105="Accepted",K105*1.150779448,"")</f>
        <v>25.317147856</v>
      </c>
      <c r="M105" s="153" t="n">
        <v>27</v>
      </c>
      <c r="N105" s="153" t="n">
        <f>IF(AND(E105="Accepted",ISNUMBER(M105)),M105*1.150779448,"")</f>
        <v>31.071045096</v>
      </c>
      <c r="O105" s="153" t="n">
        <v>32</v>
      </c>
      <c r="P105" s="153" t="n">
        <f>IF(AND(E105="Accepted",ISNUMBER(O105)),O105*1.150779448,"")</f>
        <v>36.824942336</v>
      </c>
      <c r="Q105" s="153" t="n">
        <v>260</v>
      </c>
      <c r="R105" s="155" t="str">
        <v>16</v>
      </c>
      <c r="S105" s="155" t="str">
        <v>2026-03-05 02:16 UTC</v>
      </c>
      <c r="T105" s="155" t="str">
        <v>2026-03-04 18:16 PST</v>
      </c>
      <c r="U105" s="153" t="n">
        <f>IF(E105&lt;&gt;"Accepted","",IF(AND(N105="",P105=""),"",MAX(N105,P105)))</f>
        <v>36.824942336</v>
      </c>
      <c r="V105" s="155" t="str">
        <v>2026-03-04 18:16 PST</v>
      </c>
      <c r="W105" s="153" t="n">
        <v>22</v>
      </c>
      <c r="X105" s="153" t="n">
        <v>27</v>
      </c>
      <c r="Y105" s="153" t="n">
        <v>32</v>
      </c>
      <c r="Z105" s="153" t="n">
        <v>260</v>
      </c>
      <c r="AA105" s="153" t="n">
        <v>-117.8837</v>
      </c>
      <c r="AB105" s="153" t="n">
        <v>34.9054</v>
      </c>
      <c r="AC105" s="153" t="n">
        <v>702</v>
      </c>
      <c r="AD105" s="175" t="str">
        <v>KEDW 050255Z 29022G27KT 40SM SCT330 15/05 A2991 RMK AO2A PK WND 26032/16 SLP126 T01500049 53001</v>
      </c>
    </row>
    <row r="106" hidden="0">
      <c r="A106" s="150" t="str">
        <v>2026-03-05 03:55 UTC</v>
      </c>
      <c r="B106" s="155" t="str">
        <v>2026-03-04 19:55 PST</v>
      </c>
      <c r="C106" s="155" t="str">
        <v>2026-03-04</v>
      </c>
      <c r="D106" s="155" t="str">
        <v>March</v>
      </c>
      <c r="E106" s="154" t="str">
        <v>Accepted</v>
      </c>
      <c r="F106" s="155" t="str">
        <v>290</v>
      </c>
      <c r="G106" s="153" t="n">
        <v>290</v>
      </c>
      <c r="H106" s="155" t="str">
        <v>W</v>
      </c>
      <c r="I106" s="153" t="n">
        <v>110</v>
      </c>
      <c r="J106" s="155" t="str">
        <v>E</v>
      </c>
      <c r="K106" s="153" t="n">
        <v>12</v>
      </c>
      <c r="L106" s="153" t="n">
        <f>IF(E106="Accepted",K106*1.150779448,"")</f>
        <v>13.809353376</v>
      </c>
      <c r="M106" s="153" t="n">
        <v>16</v>
      </c>
      <c r="N106" s="153" t="n">
        <f>IF(AND(E106="Accepted",ISNUMBER(M106)),M106*1.150779448,"")</f>
        <v>18.412471168</v>
      </c>
      <c r="O106" s="153" t="n">
        <v>34</v>
      </c>
      <c r="P106" s="153" t="n">
        <f>IF(AND(E106="Accepted",ISNUMBER(O106)),O106*1.150779448,"")</f>
        <v>39.126501232</v>
      </c>
      <c r="Q106" s="153" t="n">
        <v>280</v>
      </c>
      <c r="R106" s="155" t="str">
        <v>02</v>
      </c>
      <c r="S106" s="155" t="str">
        <v>2026-03-05 03:02 UTC</v>
      </c>
      <c r="T106" s="155" t="str">
        <v>2026-03-04 19:02 PST</v>
      </c>
      <c r="U106" s="153" t="n">
        <f>IF(E106&lt;&gt;"Accepted","",IF(AND(N106="",P106=""),"",MAX(N106,P106)))</f>
        <v>39.126501232</v>
      </c>
      <c r="V106" s="155" t="str">
        <v>2026-03-04 19:02 PST</v>
      </c>
      <c r="W106" s="153" t="n">
        <v>12</v>
      </c>
      <c r="X106" s="153" t="n">
        <v>16</v>
      </c>
      <c r="Y106" s="153" t="n">
        <v>34</v>
      </c>
      <c r="Z106" s="153" t="n">
        <v>280</v>
      </c>
      <c r="AA106" s="153" t="n">
        <v>-117.8837</v>
      </c>
      <c r="AB106" s="153" t="n">
        <v>34.9054</v>
      </c>
      <c r="AC106" s="153" t="n">
        <v>702</v>
      </c>
      <c r="AD106" s="175" t="str">
        <v>KEDW 050355Z 29012G16KT 40SM SCT330 14/05 A2992 RMK AO2A PK WND 28034/02 SLP128 T01420045</v>
      </c>
    </row>
    <row r="107" hidden="0">
      <c r="A107" s="150" t="str">
        <v>2026-03-05 04:55 UTC</v>
      </c>
      <c r="B107" s="155" t="str">
        <v>2026-03-04 20:55 PST</v>
      </c>
      <c r="C107" s="155" t="str">
        <v>2026-03-04</v>
      </c>
      <c r="D107" s="155" t="str">
        <v>March</v>
      </c>
      <c r="E107" s="154" t="str">
        <v>Accepted</v>
      </c>
      <c r="F107" s="155" t="str">
        <v>230</v>
      </c>
      <c r="G107" s="153" t="n">
        <v>230</v>
      </c>
      <c r="H107" s="155" t="str">
        <v>SW</v>
      </c>
      <c r="I107" s="153" t="n">
        <v>50</v>
      </c>
      <c r="J107" s="155" t="str">
        <v>NE</v>
      </c>
      <c r="K107" s="153" t="n">
        <v>11</v>
      </c>
      <c r="L107" s="153" t="n">
        <f>IF(E107="Accepted",K107*1.150779448,"")</f>
        <v>12.658573928</v>
      </c>
      <c r="M107" s="163"/>
      <c r="N107" s="163" t="str">
        <f>IF(AND(E107="Accepted",ISNUMBER(M107)),M107*1.150779448,"")</f>
      </c>
      <c r="O107" s="153" t="n">
        <v>27</v>
      </c>
      <c r="P107" s="153" t="n">
        <f>IF(AND(E107="Accepted",ISNUMBER(O107)),O107*1.150779448,"")</f>
        <v>31.071045096</v>
      </c>
      <c r="Q107" s="153" t="n">
        <v>310</v>
      </c>
      <c r="R107" s="155" t="str">
        <v>15</v>
      </c>
      <c r="S107" s="155" t="str">
        <v>2026-03-05 04:15 UTC</v>
      </c>
      <c r="T107" s="155" t="str">
        <v>2026-03-04 20:15 PST</v>
      </c>
      <c r="U107" s="153" t="n">
        <f>IF(E107&lt;&gt;"Accepted","",IF(AND(N107="",P107=""),"",MAX(N107,P107)))</f>
        <v>31.071045096</v>
      </c>
      <c r="V107" s="155" t="str">
        <v>2026-03-04 20:15 PST</v>
      </c>
      <c r="W107" s="153" t="n">
        <v>11</v>
      </c>
      <c r="X107" s="163"/>
      <c r="Y107" s="153" t="n">
        <v>27</v>
      </c>
      <c r="Z107" s="153" t="n">
        <v>310</v>
      </c>
      <c r="AA107" s="153" t="n">
        <v>-117.8837</v>
      </c>
      <c r="AB107" s="153" t="n">
        <v>34.9054</v>
      </c>
      <c r="AC107" s="153" t="n">
        <v>702</v>
      </c>
      <c r="AD107" s="175" t="str">
        <v>KEDW 050455Z 23011KT 40SM FEW330 14/05 A2993 RMK AO2A PK WND 31027/15 SLP128 T01350049</v>
      </c>
    </row>
    <row r="108" hidden="0">
      <c r="A108" s="150" t="str">
        <v>2026-03-05 05:55 UTC</v>
      </c>
      <c r="B108" s="155" t="str">
        <v>2026-03-04 21:55 PST</v>
      </c>
      <c r="C108" s="155" t="str">
        <v>2026-03-04</v>
      </c>
      <c r="D108" s="155" t="str">
        <v>March</v>
      </c>
      <c r="E108" s="154" t="str">
        <v>Accepted</v>
      </c>
      <c r="F108" s="155" t="str">
        <v>280</v>
      </c>
      <c r="G108" s="153" t="n">
        <v>280</v>
      </c>
      <c r="H108" s="155" t="str">
        <v>W</v>
      </c>
      <c r="I108" s="153" t="n">
        <v>100</v>
      </c>
      <c r="J108" s="155" t="str">
        <v>E</v>
      </c>
      <c r="K108" s="153" t="n">
        <v>16</v>
      </c>
      <c r="L108" s="153" t="n">
        <f>IF(E108="Accepted",K108*1.150779448,"")</f>
        <v>18.412471168</v>
      </c>
      <c r="M108" s="153" t="n">
        <v>24</v>
      </c>
      <c r="N108" s="153" t="n">
        <f>IF(AND(E108="Accepted",ISNUMBER(M108)),M108*1.150779448,"")</f>
        <v>27.618706752</v>
      </c>
      <c r="O108" s="153" t="n">
        <v>32</v>
      </c>
      <c r="P108" s="153" t="n">
        <f>IF(AND(E108="Accepted",ISNUMBER(O108)),O108*1.150779448,"")</f>
        <v>36.824942336</v>
      </c>
      <c r="Q108" s="153" t="n">
        <v>290</v>
      </c>
      <c r="R108" s="155" t="str">
        <v>30</v>
      </c>
      <c r="S108" s="155" t="str">
        <v>2026-03-05 05:30 UTC</v>
      </c>
      <c r="T108" s="155" t="str">
        <v>2026-03-04 21:30 PST</v>
      </c>
      <c r="U108" s="153" t="n">
        <f>IF(E108&lt;&gt;"Accepted","",IF(AND(N108="",P108=""),"",MAX(N108,P108)))</f>
        <v>36.824942336</v>
      </c>
      <c r="V108" s="155" t="str">
        <v>2026-03-04 21:30 PST</v>
      </c>
      <c r="W108" s="153" t="n">
        <v>16</v>
      </c>
      <c r="X108" s="153" t="n">
        <v>24</v>
      </c>
      <c r="Y108" s="153" t="n">
        <v>32</v>
      </c>
      <c r="Z108" s="153" t="n">
        <v>290</v>
      </c>
      <c r="AA108" s="153" t="n">
        <v>-117.8837</v>
      </c>
      <c r="AB108" s="153" t="n">
        <v>34.9054</v>
      </c>
      <c r="AC108" s="153" t="n">
        <v>702</v>
      </c>
      <c r="AD108" s="175" t="str">
        <v>KEDW 050555Z 28016G24KT 40SM FEW300 14/05 A2993 RMK AO2A PK WND 29032/30 SLP125 T01380049 10184 20134 50004</v>
      </c>
    </row>
    <row r="109" hidden="0">
      <c r="A109" s="150" t="str">
        <v>2026-03-05 06:55 UTC</v>
      </c>
      <c r="B109" s="155" t="str">
        <v>2026-03-04 22:55 PST</v>
      </c>
      <c r="C109" s="155" t="str">
        <v>2026-03-04</v>
      </c>
      <c r="D109" s="155" t="str">
        <v>March</v>
      </c>
      <c r="E109" s="154" t="str">
        <v>Accepted</v>
      </c>
      <c r="F109" s="155" t="str">
        <v>290</v>
      </c>
      <c r="G109" s="153" t="n">
        <v>290</v>
      </c>
      <c r="H109" s="155" t="str">
        <v>W</v>
      </c>
      <c r="I109" s="153" t="n">
        <v>110</v>
      </c>
      <c r="J109" s="155" t="str">
        <v>E</v>
      </c>
      <c r="K109" s="153" t="n">
        <v>21</v>
      </c>
      <c r="L109" s="153" t="n">
        <f>IF(E109="Accepted",K109*1.150779448,"")</f>
        <v>24.166368408</v>
      </c>
      <c r="M109" s="163"/>
      <c r="N109" s="163" t="str">
        <f>IF(AND(E109="Accepted",ISNUMBER(M109)),M109*1.150779448,"")</f>
      </c>
      <c r="O109" s="153" t="n">
        <v>32</v>
      </c>
      <c r="P109" s="153" t="n">
        <f>IF(AND(E109="Accepted",ISNUMBER(O109)),O109*1.150779448,"")</f>
        <v>36.824942336</v>
      </c>
      <c r="Q109" s="153" t="n">
        <v>310</v>
      </c>
      <c r="R109" s="155" t="str">
        <v>53</v>
      </c>
      <c r="S109" s="155" t="str">
        <v>2026-03-05 06:53 UTC</v>
      </c>
      <c r="T109" s="155" t="str">
        <v>2026-03-04 22:53 PST</v>
      </c>
      <c r="U109" s="153" t="n">
        <f>IF(E109&lt;&gt;"Accepted","",IF(AND(N109="",P109=""),"",MAX(N109,P109)))</f>
        <v>36.824942336</v>
      </c>
      <c r="V109" s="155" t="str">
        <v>2026-03-04 22:53 PST</v>
      </c>
      <c r="W109" s="153" t="n">
        <v>21</v>
      </c>
      <c r="X109" s="163"/>
      <c r="Y109" s="153" t="n">
        <v>32</v>
      </c>
      <c r="Z109" s="153" t="n">
        <v>310</v>
      </c>
      <c r="AA109" s="153" t="n">
        <v>-117.8837</v>
      </c>
      <c r="AB109" s="153" t="n">
        <v>34.9054</v>
      </c>
      <c r="AC109" s="153" t="n">
        <v>702</v>
      </c>
      <c r="AD109" s="175" t="str">
        <v>KEDW 050655Z AUTO 29021KT 10SM CLR 14/05 A2993 RMK AO2 PK WND 31032/53 SLP123 T01360047 $</v>
      </c>
    </row>
    <row r="110" hidden="0">
      <c r="A110" s="150" t="str">
        <v>2026-03-05 07:55 UTC</v>
      </c>
      <c r="B110" s="155" t="str">
        <v>2026-03-04 23:55 PST</v>
      </c>
      <c r="C110" s="155" t="str">
        <v>2026-03-04</v>
      </c>
      <c r="D110" s="155" t="str">
        <v>March</v>
      </c>
      <c r="E110" s="154" t="str">
        <v>Accepted</v>
      </c>
      <c r="F110" s="155" t="str">
        <v>290</v>
      </c>
      <c r="G110" s="153" t="n">
        <v>290</v>
      </c>
      <c r="H110" s="155" t="str">
        <v>W</v>
      </c>
      <c r="I110" s="153" t="n">
        <v>110</v>
      </c>
      <c r="J110" s="155" t="str">
        <v>E</v>
      </c>
      <c r="K110" s="153" t="n">
        <v>19</v>
      </c>
      <c r="L110" s="153" t="n">
        <f>IF(E110="Accepted",K110*1.150779448,"")</f>
        <v>21.864809512</v>
      </c>
      <c r="M110" s="153" t="n">
        <v>23</v>
      </c>
      <c r="N110" s="153" t="n">
        <f>IF(AND(E110="Accepted",ISNUMBER(M110)),M110*1.150779448,"")</f>
        <v>26.467927304</v>
      </c>
      <c r="O110" s="153" t="n">
        <v>36</v>
      </c>
      <c r="P110" s="153" t="n">
        <f>IF(AND(E110="Accepted",ISNUMBER(O110)),O110*1.150779448,"")</f>
        <v>41.428060128</v>
      </c>
      <c r="Q110" s="153" t="n">
        <v>300</v>
      </c>
      <c r="R110" s="155" t="str">
        <v>17</v>
      </c>
      <c r="S110" s="155" t="str">
        <v>2026-03-05 07:17 UTC</v>
      </c>
      <c r="T110" s="155" t="str">
        <v>2026-03-04 23:17 PST</v>
      </c>
      <c r="U110" s="153" t="n">
        <f>IF(E110&lt;&gt;"Accepted","",IF(AND(N110="",P110=""),"",MAX(N110,P110)))</f>
        <v>41.428060128</v>
      </c>
      <c r="V110" s="155" t="str">
        <v>2026-03-04 23:17 PST</v>
      </c>
      <c r="W110" s="153" t="n">
        <v>19</v>
      </c>
      <c r="X110" s="153" t="n">
        <v>23</v>
      </c>
      <c r="Y110" s="153" t="n">
        <v>36</v>
      </c>
      <c r="Z110" s="153" t="n">
        <v>300</v>
      </c>
      <c r="AA110" s="153" t="n">
        <v>-117.8837</v>
      </c>
      <c r="AB110" s="153" t="n">
        <v>34.9054</v>
      </c>
      <c r="AC110" s="153" t="n">
        <v>702</v>
      </c>
      <c r="AD110" s="175" t="str">
        <v>KEDW 050755Z AUTO 29019G23KT 10SM CLR 13/04 A2995 RMK AO2 PK WND 30036/17 SLP129 T01320038 402200018 $</v>
      </c>
    </row>
    <row r="111" hidden="0">
      <c r="A111" s="150" t="str">
        <v>2026-03-05 08:55 UTC</v>
      </c>
      <c r="B111" s="155" t="str">
        <v>2026-03-05 00:55 PST</v>
      </c>
      <c r="C111" s="155" t="str">
        <v>2026-03-05</v>
      </c>
      <c r="D111" s="155" t="str">
        <v>March</v>
      </c>
      <c r="E111" s="154" t="str">
        <v>Accepted</v>
      </c>
      <c r="F111" s="155" t="str">
        <v>290</v>
      </c>
      <c r="G111" s="153" t="n">
        <v>290</v>
      </c>
      <c r="H111" s="155" t="str">
        <v>W</v>
      </c>
      <c r="I111" s="153" t="n">
        <v>110</v>
      </c>
      <c r="J111" s="155" t="str">
        <v>E</v>
      </c>
      <c r="K111" s="153" t="n">
        <v>16</v>
      </c>
      <c r="L111" s="153" t="n">
        <f>IF(E111="Accepted",K111*1.150779448,"")</f>
        <v>18.412471168</v>
      </c>
      <c r="M111" s="153" t="n">
        <v>24</v>
      </c>
      <c r="N111" s="153" t="n">
        <f>IF(AND(E111="Accepted",ISNUMBER(M111)),M111*1.150779448,"")</f>
        <v>27.618706752</v>
      </c>
      <c r="O111" s="153" t="n">
        <v>28</v>
      </c>
      <c r="P111" s="153" t="n">
        <f>IF(AND(E111="Accepted",ISNUMBER(O111)),O111*1.150779448,"")</f>
        <v>32.221824544</v>
      </c>
      <c r="Q111" s="153" t="n">
        <v>300</v>
      </c>
      <c r="R111" s="155" t="str">
        <v>23</v>
      </c>
      <c r="S111" s="155" t="str">
        <v>2026-03-05 08:23 UTC</v>
      </c>
      <c r="T111" s="155" t="str">
        <v>2026-03-05 00:23 PST</v>
      </c>
      <c r="U111" s="153" t="n">
        <f>IF(E111&lt;&gt;"Accepted","",IF(AND(N111="",P111=""),"",MAX(N111,P111)))</f>
        <v>32.221824544</v>
      </c>
      <c r="V111" s="155" t="str">
        <v>2026-03-05 00:23 PST</v>
      </c>
      <c r="W111" s="153" t="n">
        <v>16</v>
      </c>
      <c r="X111" s="153" t="n">
        <v>24</v>
      </c>
      <c r="Y111" s="153" t="n">
        <v>28</v>
      </c>
      <c r="Z111" s="153" t="n">
        <v>300</v>
      </c>
      <c r="AA111" s="153" t="n">
        <v>-117.8837</v>
      </c>
      <c r="AB111" s="153" t="n">
        <v>34.9054</v>
      </c>
      <c r="AC111" s="153" t="n">
        <v>702</v>
      </c>
      <c r="AD111" s="175" t="str">
        <v>KEDW 050855Z AUTO 29016G24KT 10SM CLR 13/02 A2995 RMK AO2 PK WND 30028/23 SLP129 T01260024 52008 $</v>
      </c>
    </row>
    <row r="112" hidden="0">
      <c r="A112" s="150" t="str">
        <v>2026-03-05 09:55 UTC</v>
      </c>
      <c r="B112" s="155" t="str">
        <v>2026-03-05 01:55 PST</v>
      </c>
      <c r="C112" s="155" t="str">
        <v>2026-03-05</v>
      </c>
      <c r="D112" s="155" t="str">
        <v>March</v>
      </c>
      <c r="E112" s="154" t="str">
        <v>Accepted</v>
      </c>
      <c r="F112" s="155" t="str">
        <v>260</v>
      </c>
      <c r="G112" s="153" t="n">
        <v>260</v>
      </c>
      <c r="H112" s="155" t="str">
        <v>W</v>
      </c>
      <c r="I112" s="153" t="n">
        <v>80</v>
      </c>
      <c r="J112" s="155" t="str">
        <v>E</v>
      </c>
      <c r="K112" s="153" t="n">
        <v>18</v>
      </c>
      <c r="L112" s="153" t="n">
        <f>IF(E112="Accepted",K112*1.150779448,"")</f>
        <v>20.714030064</v>
      </c>
      <c r="M112" s="153" t="n">
        <v>23</v>
      </c>
      <c r="N112" s="153" t="n">
        <f>IF(AND(E112="Accepted",ISNUMBER(M112)),M112*1.150779448,"")</f>
        <v>26.467927304</v>
      </c>
      <c r="O112" s="153" t="n">
        <v>29</v>
      </c>
      <c r="P112" s="153" t="n">
        <f>IF(AND(E112="Accepted",ISNUMBER(O112)),O112*1.150779448,"")</f>
        <v>33.372603992</v>
      </c>
      <c r="Q112" s="153" t="n">
        <v>250</v>
      </c>
      <c r="R112" s="155" t="str">
        <v>37</v>
      </c>
      <c r="S112" s="155" t="str">
        <v>2026-03-05 09:37 UTC</v>
      </c>
      <c r="T112" s="155" t="str">
        <v>2026-03-05 01:37 PST</v>
      </c>
      <c r="U112" s="153" t="n">
        <f>IF(E112&lt;&gt;"Accepted","",IF(AND(N112="",P112=""),"",MAX(N112,P112)))</f>
        <v>33.372603992</v>
      </c>
      <c r="V112" s="155" t="str">
        <v>2026-03-05 01:37 PST</v>
      </c>
      <c r="W112" s="153" t="n">
        <v>18</v>
      </c>
      <c r="X112" s="153" t="n">
        <v>23</v>
      </c>
      <c r="Y112" s="153" t="n">
        <v>29</v>
      </c>
      <c r="Z112" s="153" t="n">
        <v>250</v>
      </c>
      <c r="AA112" s="153" t="n">
        <v>-117.8837</v>
      </c>
      <c r="AB112" s="153" t="n">
        <v>34.9054</v>
      </c>
      <c r="AC112" s="153" t="n">
        <v>702</v>
      </c>
      <c r="AD112" s="175" t="str">
        <v>KEDW 050955Z AUTO 26018G23KT 10SM CLR 12/00 A2995 RMK AO2 PK WND 25029/37 SLP129 T01170002 $</v>
      </c>
    </row>
    <row r="113" hidden="0">
      <c r="A113" s="150" t="str">
        <v>2026-03-05 10:55 UTC</v>
      </c>
      <c r="B113" s="155" t="str">
        <v>2026-03-05 02:55 PST</v>
      </c>
      <c r="C113" s="155" t="str">
        <v>2026-03-05</v>
      </c>
      <c r="D113" s="155" t="str">
        <v>March</v>
      </c>
      <c r="E113" s="154" t="str">
        <v>Accepted</v>
      </c>
      <c r="F113" s="155" t="str">
        <v>280</v>
      </c>
      <c r="G113" s="153" t="n">
        <v>280</v>
      </c>
      <c r="H113" s="155" t="str">
        <v>W</v>
      </c>
      <c r="I113" s="153" t="n">
        <v>100</v>
      </c>
      <c r="J113" s="155" t="str">
        <v>E</v>
      </c>
      <c r="K113" s="153" t="n">
        <v>24</v>
      </c>
      <c r="L113" s="153" t="n">
        <f>IF(E113="Accepted",K113*1.150779448,"")</f>
        <v>27.618706752</v>
      </c>
      <c r="M113" s="163"/>
      <c r="N113" s="163" t="str">
        <f>IF(AND(E113="Accepted",ISNUMBER(M113)),M113*1.150779448,"")</f>
      </c>
      <c r="O113" s="153" t="n">
        <v>31</v>
      </c>
      <c r="P113" s="153" t="n">
        <f>IF(AND(E113="Accepted",ISNUMBER(O113)),O113*1.150779448,"")</f>
        <v>35.674162888</v>
      </c>
      <c r="Q113" s="153" t="n">
        <v>260</v>
      </c>
      <c r="R113" s="155" t="str">
        <v>31</v>
      </c>
      <c r="S113" s="155" t="str">
        <v>2026-03-05 10:31 UTC</v>
      </c>
      <c r="T113" s="155" t="str">
        <v>2026-03-05 02:31 PST</v>
      </c>
      <c r="U113" s="153" t="n">
        <f>IF(E113&lt;&gt;"Accepted","",IF(AND(N113="",P113=""),"",MAX(N113,P113)))</f>
        <v>35.674162888</v>
      </c>
      <c r="V113" s="155" t="str">
        <v>2026-03-05 02:31 PST</v>
      </c>
      <c r="W113" s="153" t="n">
        <v>24</v>
      </c>
      <c r="X113" s="163"/>
      <c r="Y113" s="153" t="n">
        <v>31</v>
      </c>
      <c r="Z113" s="153" t="n">
        <v>260</v>
      </c>
      <c r="AA113" s="153" t="n">
        <v>-117.8837</v>
      </c>
      <c r="AB113" s="153" t="n">
        <v>34.9054</v>
      </c>
      <c r="AC113" s="153" t="n">
        <v>702</v>
      </c>
      <c r="AD113" s="175" t="str">
        <v>KEDW 051055Z AUTO 28024KT 10SM CLR 11/00 A2994 RMK AO2 PK WND 26031/31 SLP128 T01110002 $</v>
      </c>
    </row>
    <row r="114" hidden="0">
      <c r="A114" s="150" t="str">
        <v>2026-03-05 11:55 UTC</v>
      </c>
      <c r="B114" s="155" t="str">
        <v>2026-03-05 03:55 PST</v>
      </c>
      <c r="C114" s="155" t="str">
        <v>2026-03-05</v>
      </c>
      <c r="D114" s="155" t="str">
        <v>March</v>
      </c>
      <c r="E114" s="154" t="str">
        <v>Accepted</v>
      </c>
      <c r="F114" s="155" t="str">
        <v>260</v>
      </c>
      <c r="G114" s="153" t="n">
        <v>260</v>
      </c>
      <c r="H114" s="155" t="str">
        <v>W</v>
      </c>
      <c r="I114" s="153" t="n">
        <v>80</v>
      </c>
      <c r="J114" s="155" t="str">
        <v>E</v>
      </c>
      <c r="K114" s="153" t="n">
        <v>21</v>
      </c>
      <c r="L114" s="153" t="n">
        <f>IF(E114="Accepted",K114*1.150779448,"")</f>
        <v>24.166368408</v>
      </c>
      <c r="M114" s="153" t="n">
        <v>26</v>
      </c>
      <c r="N114" s="153" t="n">
        <f>IF(AND(E114="Accepted",ISNUMBER(M114)),M114*1.150779448,"")</f>
        <v>29.920265648</v>
      </c>
      <c r="O114" s="153" t="n">
        <v>33</v>
      </c>
      <c r="P114" s="153" t="n">
        <f>IF(AND(E114="Accepted",ISNUMBER(O114)),O114*1.150779448,"")</f>
        <v>37.975721784</v>
      </c>
      <c r="Q114" s="153" t="n">
        <v>280</v>
      </c>
      <c r="R114" s="155" t="str">
        <v>08</v>
      </c>
      <c r="S114" s="155" t="str">
        <v>2026-03-05 11:08 UTC</v>
      </c>
      <c r="T114" s="155" t="str">
        <v>2026-03-05 03:08 PST</v>
      </c>
      <c r="U114" s="153" t="n">
        <f>IF(E114&lt;&gt;"Accepted","",IF(AND(N114="",P114=""),"",MAX(N114,P114)))</f>
        <v>37.975721784</v>
      </c>
      <c r="V114" s="155" t="str">
        <v>2026-03-05 03:08 PST</v>
      </c>
      <c r="W114" s="153" t="n">
        <v>21</v>
      </c>
      <c r="X114" s="153" t="n">
        <v>26</v>
      </c>
      <c r="Y114" s="153" t="n">
        <v>33</v>
      </c>
      <c r="Z114" s="153" t="n">
        <v>280</v>
      </c>
      <c r="AA114" s="153" t="n">
        <v>-117.8837</v>
      </c>
      <c r="AB114" s="153" t="n">
        <v>34.9054</v>
      </c>
      <c r="AC114" s="153" t="n">
        <v>702</v>
      </c>
      <c r="AD114" s="175" t="str">
        <v>KEDW 051155Z AUTO 26021G26KT 10SM CLR 10/M00 A2993 RMK AO2 PK WND 28033/08 SLP127 T01031002 10138 20103 57006 $</v>
      </c>
    </row>
    <row r="115" hidden="0">
      <c r="A115" s="150" t="str">
        <v>2026-03-05 12:55 UTC</v>
      </c>
      <c r="B115" s="155" t="str">
        <v>2026-03-05 04:55 PST</v>
      </c>
      <c r="C115" s="155" t="str">
        <v>2026-03-05</v>
      </c>
      <c r="D115" s="155" t="str">
        <v>March</v>
      </c>
      <c r="E115" s="154" t="str">
        <v>Accepted</v>
      </c>
      <c r="F115" s="155" t="str">
        <v>250</v>
      </c>
      <c r="G115" s="153" t="n">
        <v>250</v>
      </c>
      <c r="H115" s="155" t="str">
        <v>W</v>
      </c>
      <c r="I115" s="153" t="n">
        <v>70</v>
      </c>
      <c r="J115" s="155" t="str">
        <v>E</v>
      </c>
      <c r="K115" s="153" t="n">
        <v>9</v>
      </c>
      <c r="L115" s="153" t="n">
        <f>IF(E115="Accepted",K115*1.150779448,"")</f>
        <v>10.357015032</v>
      </c>
      <c r="M115" s="153" t="n">
        <v>20</v>
      </c>
      <c r="N115" s="153" t="n">
        <f>IF(AND(E115="Accepted",ISNUMBER(M115)),M115*1.150779448,"")</f>
        <v>23.01558896</v>
      </c>
      <c r="O115" s="153" t="n">
        <v>27</v>
      </c>
      <c r="P115" s="153" t="n">
        <f>IF(AND(E115="Accepted",ISNUMBER(O115)),O115*1.150779448,"")</f>
        <v>31.071045096</v>
      </c>
      <c r="Q115" s="153" t="n">
        <v>270</v>
      </c>
      <c r="R115" s="155" t="str">
        <v>1156</v>
      </c>
      <c r="S115" s="155" t="str">
        <v>2026-03-05 11:56 UTC</v>
      </c>
      <c r="T115" s="155" t="str">
        <v>2026-03-05 03:56 PST</v>
      </c>
      <c r="U115" s="153" t="n">
        <f>IF(E115&lt;&gt;"Accepted","",IF(AND(N115="",P115=""),"",MAX(N115,P115)))</f>
        <v>31.071045096</v>
      </c>
      <c r="V115" s="155" t="str">
        <v>2026-03-05 03:56 PST</v>
      </c>
      <c r="W115" s="153" t="n">
        <v>9</v>
      </c>
      <c r="X115" s="153" t="n">
        <v>20</v>
      </c>
      <c r="Y115" s="153" t="n">
        <v>27</v>
      </c>
      <c r="Z115" s="153" t="n">
        <v>270</v>
      </c>
      <c r="AA115" s="153" t="n">
        <v>-117.8837</v>
      </c>
      <c r="AB115" s="153" t="n">
        <v>34.9054</v>
      </c>
      <c r="AC115" s="153" t="n">
        <v>702</v>
      </c>
      <c r="AD115" s="175" t="str">
        <v>KEDW 051255Z AUTO 25009G20KT 10SM CLR 09/M00 A2994 RMK AO2 PK WND 27027/1156 SLP132 T00931001 $</v>
      </c>
    </row>
    <row r="116" hidden="0">
      <c r="A116" s="150" t="str">
        <v>2026-03-05 14:55 UTC</v>
      </c>
      <c r="B116" s="155" t="str">
        <v>2026-03-05 06:55 PST</v>
      </c>
      <c r="C116" s="155" t="str">
        <v>2026-03-05</v>
      </c>
      <c r="D116" s="155" t="str">
        <v>March</v>
      </c>
      <c r="E116" s="154" t="str">
        <v>Accepted</v>
      </c>
      <c r="F116" s="155" t="str">
        <v>160</v>
      </c>
      <c r="G116" s="153" t="n">
        <v>160</v>
      </c>
      <c r="H116" s="155" t="str">
        <v>S</v>
      </c>
      <c r="I116" s="153" t="n">
        <v>340</v>
      </c>
      <c r="J116" s="155" t="str">
        <v>N</v>
      </c>
      <c r="K116" s="153" t="n">
        <v>4</v>
      </c>
      <c r="L116" s="153" t="n">
        <f>IF(E116="Accepted",K116*1.150779448,"")</f>
        <v>4.603117792</v>
      </c>
      <c r="M116" s="163"/>
      <c r="N116" s="163" t="str">
        <f>IF(AND(E116="Accepted",ISNUMBER(M116)),M116*1.150779448,"")</f>
      </c>
      <c r="O116" s="163"/>
      <c r="P116" s="163" t="str">
        <f>IF(AND(E116="Accepted",ISNUMBER(O116)),O116*1.150779448,"")</f>
      </c>
      <c r="Q116" s="163"/>
      <c r="R116" s="155" t="str"/>
      <c r="S116" s="155" t="str"/>
      <c r="T116" s="155" t="str"/>
      <c r="U116" s="163" t="str">
        <f>IF(E116&lt;&gt;"Accepted","",IF(AND(N116="",P116=""),"",MAX(N116,P116)))</f>
      </c>
      <c r="V116" s="155" t="str">
        <v>2026-03-05 06:55 PST</v>
      </c>
      <c r="W116" s="153" t="n">
        <v>4</v>
      </c>
      <c r="X116" s="163"/>
      <c r="Y116" s="163"/>
      <c r="Z116" s="163"/>
      <c r="AA116" s="153" t="n">
        <v>-117.8837</v>
      </c>
      <c r="AB116" s="153" t="n">
        <v>34.9054</v>
      </c>
      <c r="AC116" s="153" t="n">
        <v>702</v>
      </c>
      <c r="AD116" s="175" t="str">
        <v>KEDW 051455Z 16004KT 50SM CLR 09/00 A2997 RMK AO2A SLP144 T00890001 RVRNO VISNO RWY23</v>
      </c>
    </row>
    <row r="117" hidden="0">
      <c r="A117" s="150" t="str">
        <v>2026-03-05 15:55 UTC</v>
      </c>
      <c r="B117" s="155" t="str">
        <v>2026-03-05 07:55 PST</v>
      </c>
      <c r="C117" s="155" t="str">
        <v>2026-03-05</v>
      </c>
      <c r="D117" s="155" t="str">
        <v>March</v>
      </c>
      <c r="E117" s="154" t="str">
        <v>Accepted</v>
      </c>
      <c r="F117" s="155" t="str">
        <v>270</v>
      </c>
      <c r="G117" s="153" t="n">
        <v>270</v>
      </c>
      <c r="H117" s="155" t="str">
        <v>W</v>
      </c>
      <c r="I117" s="153" t="n">
        <v>90</v>
      </c>
      <c r="J117" s="155" t="str">
        <v>E</v>
      </c>
      <c r="K117" s="153" t="n">
        <v>5</v>
      </c>
      <c r="L117" s="153" t="n">
        <f>IF(E117="Accepted",K117*1.150779448,"")</f>
        <v>5.75389724</v>
      </c>
      <c r="M117" s="163"/>
      <c r="N117" s="163" t="str">
        <f>IF(AND(E117="Accepted",ISNUMBER(M117)),M117*1.150779448,"")</f>
      </c>
      <c r="O117" s="163"/>
      <c r="P117" s="163" t="str">
        <f>IF(AND(E117="Accepted",ISNUMBER(O117)),O117*1.150779448,"")</f>
      </c>
      <c r="Q117" s="163"/>
      <c r="R117" s="155" t="str"/>
      <c r="S117" s="155" t="str"/>
      <c r="T117" s="155" t="str"/>
      <c r="U117" s="163" t="str">
        <f>IF(E117&lt;&gt;"Accepted","",IF(AND(N117="",P117=""),"",MAX(N117,P117)))</f>
      </c>
      <c r="V117" s="155" t="str">
        <v>2026-03-05 07:55 PST</v>
      </c>
      <c r="W117" s="153" t="n">
        <v>5</v>
      </c>
      <c r="X117" s="163"/>
      <c r="Y117" s="163"/>
      <c r="Z117" s="163"/>
      <c r="AA117" s="153" t="n">
        <v>-117.8837</v>
      </c>
      <c r="AB117" s="153" t="n">
        <v>34.9054</v>
      </c>
      <c r="AC117" s="153" t="n">
        <v>702</v>
      </c>
      <c r="AD117" s="175" t="str">
        <v>KEDW 051555Z 27005KT 40SM FEW050 11/01 A3000 RMK AO2A SLP153 T01050005 $</v>
      </c>
    </row>
    <row r="118" hidden="0">
      <c r="A118" s="150" t="str">
        <v>2026-03-05 16:55 UTC</v>
      </c>
      <c r="B118" s="155" t="str">
        <v>2026-03-05 08:55 PST</v>
      </c>
      <c r="C118" s="155" t="str">
        <v>2026-03-05</v>
      </c>
      <c r="D118" s="155" t="str">
        <v>March</v>
      </c>
      <c r="E118" s="154" t="str">
        <v>Accepted</v>
      </c>
      <c r="F118" s="155" t="str">
        <v>320</v>
      </c>
      <c r="G118" s="153" t="n">
        <v>320</v>
      </c>
      <c r="H118" s="155" t="str">
        <v>NW</v>
      </c>
      <c r="I118" s="153" t="n">
        <v>140</v>
      </c>
      <c r="J118" s="155" t="str">
        <v>SE</v>
      </c>
      <c r="K118" s="153" t="n">
        <v>3</v>
      </c>
      <c r="L118" s="153" t="n">
        <f>IF(E118="Accepted",K118*1.150779448,"")</f>
        <v>3.452338344</v>
      </c>
      <c r="M118" s="163"/>
      <c r="N118" s="163" t="str">
        <f>IF(AND(E118="Accepted",ISNUMBER(M118)),M118*1.150779448,"")</f>
      </c>
      <c r="O118" s="163"/>
      <c r="P118" s="163" t="str">
        <f>IF(AND(E118="Accepted",ISNUMBER(O118)),O118*1.150779448,"")</f>
      </c>
      <c r="Q118" s="163"/>
      <c r="R118" s="155" t="str"/>
      <c r="S118" s="155" t="str"/>
      <c r="T118" s="155" t="str"/>
      <c r="U118" s="163" t="str">
        <f>IF(E118&lt;&gt;"Accepted","",IF(AND(N118="",P118=""),"",MAX(N118,P118)))</f>
      </c>
      <c r="V118" s="155" t="str">
        <v>2026-03-05 08:55 PST</v>
      </c>
      <c r="W118" s="153" t="n">
        <v>3</v>
      </c>
      <c r="X118" s="163"/>
      <c r="Y118" s="163"/>
      <c r="Z118" s="163"/>
      <c r="AA118" s="153" t="n">
        <v>-117.8837</v>
      </c>
      <c r="AB118" s="153" t="n">
        <v>34.9054</v>
      </c>
      <c r="AC118" s="153" t="n">
        <v>702</v>
      </c>
      <c r="AD118" s="175" t="str">
        <v>KEDW 051655Z 32003KT 90SM FEW050 12/M03 A3002 RMK AO2A SLP159 T01241026</v>
      </c>
    </row>
    <row r="119" hidden="0">
      <c r="A119" s="150" t="str">
        <v>2026-03-05 17:55 UTC</v>
      </c>
      <c r="B119" s="155" t="str">
        <v>2026-03-05 09:55 PST</v>
      </c>
      <c r="C119" s="155" t="str">
        <v>2026-03-05</v>
      </c>
      <c r="D119" s="155" t="str">
        <v>March</v>
      </c>
      <c r="E119" s="154" t="str">
        <v>Accepted</v>
      </c>
      <c r="F119" s="155" t="str">
        <v>340</v>
      </c>
      <c r="G119" s="153" t="n">
        <v>340</v>
      </c>
      <c r="H119" s="155" t="str">
        <v>N</v>
      </c>
      <c r="I119" s="153" t="n">
        <v>160</v>
      </c>
      <c r="J119" s="155" t="str">
        <v>S</v>
      </c>
      <c r="K119" s="153" t="n">
        <v>8</v>
      </c>
      <c r="L119" s="153" t="n">
        <f>IF(E119="Accepted",K119*1.150779448,"")</f>
        <v>9.206235584</v>
      </c>
      <c r="M119" s="163"/>
      <c r="N119" s="163" t="str">
        <f>IF(AND(E119="Accepted",ISNUMBER(M119)),M119*1.150779448,"")</f>
      </c>
      <c r="O119" s="163"/>
      <c r="P119" s="163" t="str">
        <f>IF(AND(E119="Accepted",ISNUMBER(O119)),O119*1.150779448,"")</f>
      </c>
      <c r="Q119" s="163"/>
      <c r="R119" s="155" t="str"/>
      <c r="S119" s="155" t="str"/>
      <c r="T119" s="155" t="str"/>
      <c r="U119" s="163" t="str">
        <f>IF(E119&lt;&gt;"Accepted","",IF(AND(N119="",P119=""),"",MAX(N119,P119)))</f>
      </c>
      <c r="V119" s="155" t="str">
        <v>2026-03-05 09:55 PST</v>
      </c>
      <c r="W119" s="153" t="n">
        <v>8</v>
      </c>
      <c r="X119" s="163"/>
      <c r="Y119" s="163"/>
      <c r="Z119" s="163"/>
      <c r="AA119" s="153" t="n">
        <v>-117.8837</v>
      </c>
      <c r="AB119" s="153" t="n">
        <v>34.9054</v>
      </c>
      <c r="AC119" s="153" t="n">
        <v>702</v>
      </c>
      <c r="AD119" s="175" t="str">
        <v>KEDW 051755Z 34008KT 80SM CLR 15/M04 A3003 RMK AO2A SLP161 T01461037 10146 20085 52016</v>
      </c>
    </row>
    <row r="120" hidden="0">
      <c r="A120" s="150" t="str">
        <v>2026-03-05 18:55 UTC</v>
      </c>
      <c r="B120" s="155" t="str">
        <v>2026-03-05 10:55 PST</v>
      </c>
      <c r="C120" s="155" t="str">
        <v>2026-03-05</v>
      </c>
      <c r="D120" s="155" t="str">
        <v>March</v>
      </c>
      <c r="E120" s="154" t="str">
        <v>Accepted</v>
      </c>
      <c r="F120" s="155" t="str">
        <v>060</v>
      </c>
      <c r="G120" s="153" t="n">
        <v>60</v>
      </c>
      <c r="H120" s="155" t="str">
        <v>NE</v>
      </c>
      <c r="I120" s="153" t="n">
        <v>240</v>
      </c>
      <c r="J120" s="155" t="str">
        <v>SW</v>
      </c>
      <c r="K120" s="153" t="n">
        <v>6</v>
      </c>
      <c r="L120" s="153" t="n">
        <f>IF(E120="Accepted",K120*1.150779448,"")</f>
        <v>6.904676688</v>
      </c>
      <c r="M120" s="163"/>
      <c r="N120" s="163" t="str">
        <f>IF(AND(E120="Accepted",ISNUMBER(M120)),M120*1.150779448,"")</f>
      </c>
      <c r="O120" s="163"/>
      <c r="P120" s="163" t="str">
        <f>IF(AND(E120="Accepted",ISNUMBER(O120)),O120*1.150779448,"")</f>
      </c>
      <c r="Q120" s="163"/>
      <c r="R120" s="155" t="str"/>
      <c r="S120" s="155" t="str"/>
      <c r="T120" s="155" t="str"/>
      <c r="U120" s="163" t="str">
        <f>IF(E120&lt;&gt;"Accepted","",IF(AND(N120="",P120=""),"",MAX(N120,P120)))</f>
      </c>
      <c r="V120" s="155" t="str">
        <v>2026-03-05 10:55 PST</v>
      </c>
      <c r="W120" s="153" t="n">
        <v>6</v>
      </c>
      <c r="X120" s="163"/>
      <c r="Y120" s="163"/>
      <c r="Z120" s="163"/>
      <c r="AA120" s="153" t="n">
        <v>-117.8837</v>
      </c>
      <c r="AB120" s="153" t="n">
        <v>34.9054</v>
      </c>
      <c r="AC120" s="153" t="n">
        <v>702</v>
      </c>
      <c r="AD120" s="175" t="str">
        <v>KEDW 051855Z 06006KT 80SM FEW080 16/M04 A3002 RMK AO2A SLP156 T01551045</v>
      </c>
    </row>
    <row r="121" hidden="0">
      <c r="A121" s="150" t="str">
        <v>2026-03-05 19:55 UTC</v>
      </c>
      <c r="B121" s="155" t="str">
        <v>2026-03-05 11:55 PST</v>
      </c>
      <c r="C121" s="155" t="str">
        <v>2026-03-05</v>
      </c>
      <c r="D121" s="155" t="str">
        <v>March</v>
      </c>
      <c r="E121" s="154" t="str">
        <v>Accepted</v>
      </c>
      <c r="F121" s="155" t="str">
        <v>080</v>
      </c>
      <c r="G121" s="153" t="n">
        <v>80</v>
      </c>
      <c r="H121" s="155" t="str">
        <v>E</v>
      </c>
      <c r="I121" s="153" t="n">
        <v>260</v>
      </c>
      <c r="J121" s="155" t="str">
        <v>W</v>
      </c>
      <c r="K121" s="153" t="n">
        <v>11</v>
      </c>
      <c r="L121" s="153" t="n">
        <f>IF(E121="Accepted",K121*1.150779448,"")</f>
        <v>12.658573928</v>
      </c>
      <c r="M121" s="153" t="n">
        <v>15</v>
      </c>
      <c r="N121" s="153" t="n">
        <f>IF(AND(E121="Accepted",ISNUMBER(M121)),M121*1.150779448,"")</f>
        <v>17.261691719999998</v>
      </c>
      <c r="O121" s="163"/>
      <c r="P121" s="163" t="str">
        <f>IF(AND(E121="Accepted",ISNUMBER(O121)),O121*1.150779448,"")</f>
      </c>
      <c r="Q121" s="163"/>
      <c r="R121" s="155" t="str"/>
      <c r="S121" s="155" t="str"/>
      <c r="T121" s="155" t="str"/>
      <c r="U121" s="153" t="n">
        <f>IF(E121&lt;&gt;"Accepted","",IF(AND(N121="",P121=""),"",MAX(N121,P121)))</f>
        <v>17.261691719999998</v>
      </c>
      <c r="V121" s="155" t="str">
        <v>2026-03-05 11:55 PST</v>
      </c>
      <c r="W121" s="153" t="n">
        <v>11</v>
      </c>
      <c r="X121" s="153" t="n">
        <v>15</v>
      </c>
      <c r="Y121" s="163"/>
      <c r="Z121" s="163"/>
      <c r="AA121" s="153" t="n">
        <v>-117.8837</v>
      </c>
      <c r="AB121" s="153" t="n">
        <v>34.9054</v>
      </c>
      <c r="AC121" s="153" t="n">
        <v>702</v>
      </c>
      <c r="AD121" s="175" t="str">
        <v>KEDW 051955Z 08011G15KT 90SM FEW080 17/M07 A3001 RMK AO2A SLP153 T01671071</v>
      </c>
    </row>
    <row r="122" hidden="0">
      <c r="A122" s="150" t="str">
        <v>2026-03-05 20:31 UTC</v>
      </c>
      <c r="B122" s="155" t="str">
        <v>2026-03-05 12:31 PST</v>
      </c>
      <c r="C122" s="155" t="str">
        <v>2026-03-05</v>
      </c>
      <c r="D122" s="155" t="str">
        <v>March</v>
      </c>
      <c r="E122" s="154" t="str">
        <v>Accepted</v>
      </c>
      <c r="F122" s="155" t="str">
        <v>030</v>
      </c>
      <c r="G122" s="153" t="n">
        <v>30</v>
      </c>
      <c r="H122" s="155" t="str">
        <v>NE</v>
      </c>
      <c r="I122" s="153" t="n">
        <v>210</v>
      </c>
      <c r="J122" s="155" t="str">
        <v>SW</v>
      </c>
      <c r="K122" s="153" t="n">
        <v>14</v>
      </c>
      <c r="L122" s="153" t="n">
        <f>IF(E122="Accepted",K122*1.150779448,"")</f>
        <v>16.110912272</v>
      </c>
      <c r="M122" s="153" t="n">
        <v>18</v>
      </c>
      <c r="N122" s="153" t="n">
        <f>IF(AND(E122="Accepted",ISNUMBER(M122)),M122*1.150779448,"")</f>
        <v>20.714030064</v>
      </c>
      <c r="O122" s="163"/>
      <c r="P122" s="163" t="str">
        <f>IF(AND(E122="Accepted",ISNUMBER(O122)),O122*1.150779448,"")</f>
      </c>
      <c r="Q122" s="163"/>
      <c r="R122" s="155" t="str"/>
      <c r="S122" s="155" t="str"/>
      <c r="T122" s="155" t="str"/>
      <c r="U122" s="153" t="n">
        <f>IF(E122&lt;&gt;"Accepted","",IF(AND(N122="",P122=""),"",MAX(N122,P122)))</f>
        <v>20.714030064</v>
      </c>
      <c r="V122" s="155" t="str">
        <v>2026-03-05 12:31 PST</v>
      </c>
      <c r="W122" s="153" t="n">
        <v>14</v>
      </c>
      <c r="X122" s="153" t="n">
        <v>18</v>
      </c>
      <c r="Y122" s="163"/>
      <c r="Z122" s="163"/>
      <c r="AA122" s="153" t="n">
        <v>-117.8837</v>
      </c>
      <c r="AB122" s="153" t="n">
        <v>34.9054</v>
      </c>
      <c r="AC122" s="153" t="n">
        <v>702</v>
      </c>
      <c r="AD122" s="175" t="str">
        <v>KEDW 052031Z 03014G18KT 90SM FEW080 18/M12 A3000 RMK AO2A WSHFT 24 SLP150</v>
      </c>
    </row>
    <row r="123" hidden="0">
      <c r="A123" s="150" t="str">
        <v>2026-03-05 20:55 UTC</v>
      </c>
      <c r="B123" s="155" t="str">
        <v>2026-03-05 12:55 PST</v>
      </c>
      <c r="C123" s="155" t="str">
        <v>2026-03-05</v>
      </c>
      <c r="D123" s="155" t="str">
        <v>March</v>
      </c>
      <c r="E123" s="154" t="str">
        <v>Accepted</v>
      </c>
      <c r="F123" s="155" t="str">
        <v>360</v>
      </c>
      <c r="G123" s="153" t="n">
        <v>360</v>
      </c>
      <c r="H123" s="155" t="str">
        <v>N</v>
      </c>
      <c r="I123" s="153" t="n">
        <v>180</v>
      </c>
      <c r="J123" s="155" t="str">
        <v>S</v>
      </c>
      <c r="K123" s="153" t="n">
        <v>13</v>
      </c>
      <c r="L123" s="153" t="n">
        <f>IF(E123="Accepted",K123*1.150779448,"")</f>
        <v>14.960132824</v>
      </c>
      <c r="M123" s="153" t="n">
        <v>19</v>
      </c>
      <c r="N123" s="153" t="n">
        <f>IF(AND(E123="Accepted",ISNUMBER(M123)),M123*1.150779448,"")</f>
        <v>21.864809512</v>
      </c>
      <c r="O123" s="163"/>
      <c r="P123" s="163" t="str">
        <f>IF(AND(E123="Accepted",ISNUMBER(O123)),O123*1.150779448,"")</f>
      </c>
      <c r="Q123" s="163"/>
      <c r="R123" s="155" t="str"/>
      <c r="S123" s="155" t="str"/>
      <c r="T123" s="155" t="str"/>
      <c r="U123" s="153" t="n">
        <f>IF(E123&lt;&gt;"Accepted","",IF(AND(N123="",P123=""),"",MAX(N123,P123)))</f>
        <v>21.864809512</v>
      </c>
      <c r="V123" s="155" t="str">
        <v>2026-03-05 12:55 PST</v>
      </c>
      <c r="W123" s="153" t="n">
        <v>13</v>
      </c>
      <c r="X123" s="153" t="n">
        <v>19</v>
      </c>
      <c r="Y123" s="163"/>
      <c r="Z123" s="163"/>
      <c r="AA123" s="153" t="n">
        <v>-117.8837</v>
      </c>
      <c r="AB123" s="153" t="n">
        <v>34.9054</v>
      </c>
      <c r="AC123" s="153" t="n">
        <v>702</v>
      </c>
      <c r="AD123" s="175" t="str">
        <v>KEDW 052055Z 36013G19KT 90SM FEW080 18/M11 A2999 RMK AO2A SLP146 T01841115 58013</v>
      </c>
    </row>
    <row r="124" hidden="0">
      <c r="A124" s="150" t="str">
        <v>2026-03-05 21:55 UTC</v>
      </c>
      <c r="B124" s="155" t="str">
        <v>2026-03-05 13:55 PST</v>
      </c>
      <c r="C124" s="155" t="str">
        <v>2026-03-05</v>
      </c>
      <c r="D124" s="155" t="str">
        <v>March</v>
      </c>
      <c r="E124" s="154" t="str">
        <v>Accepted</v>
      </c>
      <c r="F124" s="155" t="str">
        <v>350</v>
      </c>
      <c r="G124" s="153" t="n">
        <v>350</v>
      </c>
      <c r="H124" s="155" t="str">
        <v>N</v>
      </c>
      <c r="I124" s="153" t="n">
        <v>170</v>
      </c>
      <c r="J124" s="155" t="str">
        <v>S</v>
      </c>
      <c r="K124" s="153" t="n">
        <v>12</v>
      </c>
      <c r="L124" s="153" t="n">
        <f>IF(E124="Accepted",K124*1.150779448,"")</f>
        <v>13.809353376</v>
      </c>
      <c r="M124" s="153" t="n">
        <v>17</v>
      </c>
      <c r="N124" s="153" t="n">
        <f>IF(AND(E124="Accepted",ISNUMBER(M124)),M124*1.150779448,"")</f>
        <v>19.563250616</v>
      </c>
      <c r="O124" s="163"/>
      <c r="P124" s="163" t="str">
        <f>IF(AND(E124="Accepted",ISNUMBER(O124)),O124*1.150779448,"")</f>
      </c>
      <c r="Q124" s="163"/>
      <c r="R124" s="155" t="str"/>
      <c r="S124" s="155" t="str"/>
      <c r="T124" s="155" t="str"/>
      <c r="U124" s="153" t="n">
        <f>IF(E124&lt;&gt;"Accepted","",IF(AND(N124="",P124=""),"",MAX(N124,P124)))</f>
        <v>19.563250616</v>
      </c>
      <c r="V124" s="155" t="str">
        <v>2026-03-05 13:55 PST</v>
      </c>
      <c r="W124" s="153" t="n">
        <v>12</v>
      </c>
      <c r="X124" s="153" t="n">
        <v>17</v>
      </c>
      <c r="Y124" s="163"/>
      <c r="Z124" s="163"/>
      <c r="AA124" s="153" t="n">
        <v>-117.8837</v>
      </c>
      <c r="AB124" s="153" t="n">
        <v>34.9054</v>
      </c>
      <c r="AC124" s="153" t="n">
        <v>702</v>
      </c>
      <c r="AD124" s="175" t="str">
        <v>KEDW 052155Z 35012G17KT 90SM FEW080 19/M13 A2996 RMK AO2A SLP136 T01881135</v>
      </c>
    </row>
    <row r="125" hidden="0">
      <c r="A125" s="150" t="str">
        <v>2026-03-05 22:55 UTC</v>
      </c>
      <c r="B125" s="155" t="str">
        <v>2026-03-05 14:55 PST</v>
      </c>
      <c r="C125" s="155" t="str">
        <v>2026-03-05</v>
      </c>
      <c r="D125" s="155" t="str">
        <v>March</v>
      </c>
      <c r="E125" s="154" t="str">
        <v>Accepted</v>
      </c>
      <c r="F125" s="155" t="str">
        <v>010</v>
      </c>
      <c r="G125" s="153" t="n">
        <v>10</v>
      </c>
      <c r="H125" s="155" t="str">
        <v>N</v>
      </c>
      <c r="I125" s="153" t="n">
        <v>190</v>
      </c>
      <c r="J125" s="155" t="str">
        <v>S</v>
      </c>
      <c r="K125" s="153" t="n">
        <v>9</v>
      </c>
      <c r="L125" s="153" t="n">
        <f>IF(E125="Accepted",K125*1.150779448,"")</f>
        <v>10.357015032</v>
      </c>
      <c r="M125" s="163"/>
      <c r="N125" s="163" t="str">
        <f>IF(AND(E125="Accepted",ISNUMBER(M125)),M125*1.150779448,"")</f>
      </c>
      <c r="O125" s="163"/>
      <c r="P125" s="163" t="str">
        <f>IF(AND(E125="Accepted",ISNUMBER(O125)),O125*1.150779448,"")</f>
      </c>
      <c r="Q125" s="163"/>
      <c r="R125" s="155" t="str"/>
      <c r="S125" s="155" t="str"/>
      <c r="T125" s="155" t="str"/>
      <c r="U125" s="163" t="str">
        <f>IF(E125&lt;&gt;"Accepted","",IF(AND(N125="",P125=""),"",MAX(N125,P125)))</f>
      </c>
      <c r="V125" s="155" t="str">
        <v>2026-03-05 14:55 PST</v>
      </c>
      <c r="W125" s="153" t="n">
        <v>9</v>
      </c>
      <c r="X125" s="163"/>
      <c r="Y125" s="163"/>
      <c r="Z125" s="163"/>
      <c r="AA125" s="153" t="n">
        <v>-117.8837</v>
      </c>
      <c r="AB125" s="153" t="n">
        <v>34.9054</v>
      </c>
      <c r="AC125" s="153" t="n">
        <v>702</v>
      </c>
      <c r="AD125" s="175" t="str">
        <v>KEDW 052255Z 01009KT 90SM CLR 19/M13 A2994 RMK AO2A SLP129 T01921132</v>
      </c>
    </row>
    <row r="126" hidden="0">
      <c r="A126" s="150" t="str">
        <v>2026-03-05 23:55 UTC</v>
      </c>
      <c r="B126" s="155" t="str">
        <v>2026-03-05 15:55 PST</v>
      </c>
      <c r="C126" s="155" t="str">
        <v>2026-03-05</v>
      </c>
      <c r="D126" s="155" t="str">
        <v>March</v>
      </c>
      <c r="E126" s="154" t="str">
        <v>Accepted</v>
      </c>
      <c r="F126" s="155" t="str">
        <v>040</v>
      </c>
      <c r="G126" s="153" t="n">
        <v>40</v>
      </c>
      <c r="H126" s="155" t="str">
        <v>NE</v>
      </c>
      <c r="I126" s="153" t="n">
        <v>220</v>
      </c>
      <c r="J126" s="155" t="str">
        <v>SW</v>
      </c>
      <c r="K126" s="153" t="n">
        <v>11</v>
      </c>
      <c r="L126" s="153" t="n">
        <f>IF(E126="Accepted",K126*1.150779448,"")</f>
        <v>12.658573928</v>
      </c>
      <c r="M126" s="163"/>
      <c r="N126" s="163" t="str">
        <f>IF(AND(E126="Accepted",ISNUMBER(M126)),M126*1.150779448,"")</f>
      </c>
      <c r="O126" s="163"/>
      <c r="P126" s="163" t="str">
        <f>IF(AND(E126="Accepted",ISNUMBER(O126)),O126*1.150779448,"")</f>
      </c>
      <c r="Q126" s="163"/>
      <c r="R126" s="155" t="str"/>
      <c r="S126" s="155" t="str"/>
      <c r="T126" s="155" t="str"/>
      <c r="U126" s="163" t="str">
        <f>IF(E126&lt;&gt;"Accepted","",IF(AND(N126="",P126=""),"",MAX(N126,P126)))</f>
      </c>
      <c r="V126" s="155" t="str">
        <v>2026-03-05 15:55 PST</v>
      </c>
      <c r="W126" s="153" t="n">
        <v>11</v>
      </c>
      <c r="X126" s="163"/>
      <c r="Y126" s="163"/>
      <c r="Z126" s="163"/>
      <c r="AA126" s="153" t="n">
        <v>-117.8837</v>
      </c>
      <c r="AB126" s="153" t="n">
        <v>34.9054</v>
      </c>
      <c r="AC126" s="153" t="n">
        <v>702</v>
      </c>
      <c r="AD126" s="175" t="str">
        <v>KEDW 052355Z 04011KT 90SM FEW100 19/M15 A2993 RMK AO2A SLP125 T01881148 10193 20146 57018</v>
      </c>
    </row>
    <row r="127" hidden="0">
      <c r="A127" s="150" t="str">
        <v>2026-03-06 00:55 UTC</v>
      </c>
      <c r="B127" s="155" t="str">
        <v>2026-03-05 16:55 PST</v>
      </c>
      <c r="C127" s="155" t="str">
        <v>2026-03-05</v>
      </c>
      <c r="D127" s="155" t="str">
        <v>March</v>
      </c>
      <c r="E127" s="154" t="str">
        <v>Accepted</v>
      </c>
      <c r="F127" s="155" t="str">
        <v>300</v>
      </c>
      <c r="G127" s="153" t="n">
        <v>300</v>
      </c>
      <c r="H127" s="155" t="str">
        <v>NW</v>
      </c>
      <c r="I127" s="153" t="n">
        <v>120</v>
      </c>
      <c r="J127" s="155" t="str">
        <v>SE</v>
      </c>
      <c r="K127" s="153" t="n">
        <v>13</v>
      </c>
      <c r="L127" s="153" t="n">
        <f>IF(E127="Accepted",K127*1.150779448,"")</f>
        <v>14.960132824</v>
      </c>
      <c r="M127" s="163"/>
      <c r="N127" s="163" t="str">
        <f>IF(AND(E127="Accepted",ISNUMBER(M127)),M127*1.150779448,"")</f>
      </c>
      <c r="O127" s="163"/>
      <c r="P127" s="163" t="str">
        <f>IF(AND(E127="Accepted",ISNUMBER(O127)),O127*1.150779448,"")</f>
      </c>
      <c r="Q127" s="163"/>
      <c r="R127" s="155" t="str"/>
      <c r="S127" s="155" t="str"/>
      <c r="T127" s="155" t="str"/>
      <c r="U127" s="163" t="str">
        <f>IF(E127&lt;&gt;"Accepted","",IF(AND(N127="",P127=""),"",MAX(N127,P127)))</f>
      </c>
      <c r="V127" s="155" t="str">
        <v>2026-03-05 16:55 PST</v>
      </c>
      <c r="W127" s="153" t="n">
        <v>13</v>
      </c>
      <c r="X127" s="163"/>
      <c r="Y127" s="163"/>
      <c r="Z127" s="163"/>
      <c r="AA127" s="153" t="n">
        <v>-117.8837</v>
      </c>
      <c r="AB127" s="153" t="n">
        <v>34.9054</v>
      </c>
      <c r="AC127" s="153" t="n">
        <v>702</v>
      </c>
      <c r="AD127" s="175" t="str">
        <v>KEDW 060055Z 30013KT 90SM FEW050 FEW100 17/M00 A2994 RMK AO2A SLP132 T01681004</v>
      </c>
    </row>
    <row r="128" hidden="0">
      <c r="A128" s="150" t="str">
        <v>2026-03-06 01:55 UTC</v>
      </c>
      <c r="B128" s="155" t="str">
        <v>2026-03-05 17:55 PST</v>
      </c>
      <c r="C128" s="155" t="str">
        <v>2026-03-05</v>
      </c>
      <c r="D128" s="155" t="str">
        <v>March</v>
      </c>
      <c r="E128" s="154" t="str">
        <v>Accepted</v>
      </c>
      <c r="F128" s="155" t="str">
        <v>300</v>
      </c>
      <c r="G128" s="153" t="n">
        <v>300</v>
      </c>
      <c r="H128" s="155" t="str">
        <v>NW</v>
      </c>
      <c r="I128" s="153" t="n">
        <v>120</v>
      </c>
      <c r="J128" s="155" t="str">
        <v>SE</v>
      </c>
      <c r="K128" s="153" t="n">
        <v>12</v>
      </c>
      <c r="L128" s="153" t="n">
        <f>IF(E128="Accepted",K128*1.150779448,"")</f>
        <v>13.809353376</v>
      </c>
      <c r="M128" s="163"/>
      <c r="N128" s="163" t="str">
        <f>IF(AND(E128="Accepted",ISNUMBER(M128)),M128*1.150779448,"")</f>
      </c>
      <c r="O128" s="163"/>
      <c r="P128" s="163" t="str">
        <f>IF(AND(E128="Accepted",ISNUMBER(O128)),O128*1.150779448,"")</f>
      </c>
      <c r="Q128" s="163"/>
      <c r="R128" s="155" t="str"/>
      <c r="S128" s="155" t="str"/>
      <c r="T128" s="155" t="str"/>
      <c r="U128" s="163" t="str">
        <f>IF(E128&lt;&gt;"Accepted","",IF(AND(N128="",P128=""),"",MAX(N128,P128)))</f>
      </c>
      <c r="V128" s="155" t="str">
        <v>2026-03-05 17:55 PST</v>
      </c>
      <c r="W128" s="153" t="n">
        <v>12</v>
      </c>
      <c r="X128" s="163"/>
      <c r="Y128" s="163"/>
      <c r="Z128" s="163"/>
      <c r="AA128" s="153" t="n">
        <v>-117.8837</v>
      </c>
      <c r="AB128" s="153" t="n">
        <v>34.9054</v>
      </c>
      <c r="AC128" s="153" t="n">
        <v>702</v>
      </c>
      <c r="AD128" s="175" t="str">
        <v>KEDW 060155Z 30012KT 80SM FEW100 14/00 A2995 RMK AO2A SLPNO T01380004</v>
      </c>
    </row>
    <row r="129" hidden="0">
      <c r="A129" s="150" t="str">
        <v>2026-03-06 02:55 UTC</v>
      </c>
      <c r="B129" s="155" t="str">
        <v>2026-03-05 18:55 PST</v>
      </c>
      <c r="C129" s="155" t="str">
        <v>2026-03-05</v>
      </c>
      <c r="D129" s="155" t="str">
        <v>March</v>
      </c>
      <c r="E129" s="154" t="str">
        <v>Accepted</v>
      </c>
      <c r="F129" s="155" t="str">
        <v>300</v>
      </c>
      <c r="G129" s="153" t="n">
        <v>300</v>
      </c>
      <c r="H129" s="155" t="str">
        <v>NW</v>
      </c>
      <c r="I129" s="153" t="n">
        <v>120</v>
      </c>
      <c r="J129" s="155" t="str">
        <v>SE</v>
      </c>
      <c r="K129" s="153" t="n">
        <v>11</v>
      </c>
      <c r="L129" s="153" t="n">
        <f>IF(E129="Accepted",K129*1.150779448,"")</f>
        <v>12.658573928</v>
      </c>
      <c r="M129" s="163"/>
      <c r="N129" s="163" t="str">
        <f>IF(AND(E129="Accepted",ISNUMBER(M129)),M129*1.150779448,"")</f>
      </c>
      <c r="O129" s="163"/>
      <c r="P129" s="163" t="str">
        <f>IF(AND(E129="Accepted",ISNUMBER(O129)),O129*1.150779448,"")</f>
      </c>
      <c r="Q129" s="163"/>
      <c r="R129" s="155" t="str"/>
      <c r="S129" s="155" t="str"/>
      <c r="T129" s="155" t="str"/>
      <c r="U129" s="163" t="str">
        <f>IF(E129&lt;&gt;"Accepted","",IF(AND(N129="",P129=""),"",MAX(N129,P129)))</f>
      </c>
      <c r="V129" s="155" t="str">
        <v>2026-03-05 18:55 PST</v>
      </c>
      <c r="W129" s="153" t="n">
        <v>11</v>
      </c>
      <c r="X129" s="163"/>
      <c r="Y129" s="163"/>
      <c r="Z129" s="163"/>
      <c r="AA129" s="153" t="n">
        <v>-117.8837</v>
      </c>
      <c r="AB129" s="153" t="n">
        <v>34.9054</v>
      </c>
      <c r="AC129" s="153" t="n">
        <v>702</v>
      </c>
      <c r="AD129" s="175" t="str">
        <v>KEDW 060255Z 30011KT 40SM FEW100 12/00 A2997 RMK AO2A SLP145 T01170002 52012</v>
      </c>
    </row>
    <row r="130" hidden="0">
      <c r="A130" s="150" t="str">
        <v>2026-03-06 03:55 UTC</v>
      </c>
      <c r="B130" s="155" t="str">
        <v>2026-03-05 19:55 PST</v>
      </c>
      <c r="C130" s="155" t="str">
        <v>2026-03-05</v>
      </c>
      <c r="D130" s="155" t="str">
        <v>March</v>
      </c>
      <c r="E130" s="154" t="str">
        <v>Accepted</v>
      </c>
      <c r="F130" s="155" t="str">
        <v>150</v>
      </c>
      <c r="G130" s="153" t="n">
        <v>150</v>
      </c>
      <c r="H130" s="155" t="str">
        <v>SE</v>
      </c>
      <c r="I130" s="153" t="n">
        <v>330</v>
      </c>
      <c r="J130" s="155" t="str">
        <v>NW</v>
      </c>
      <c r="K130" s="153" t="n">
        <v>8</v>
      </c>
      <c r="L130" s="153" t="n">
        <f>IF(E130="Accepted",K130*1.150779448,"")</f>
        <v>9.206235584</v>
      </c>
      <c r="M130" s="163"/>
      <c r="N130" s="163" t="str">
        <f>IF(AND(E130="Accepted",ISNUMBER(M130)),M130*1.150779448,"")</f>
      </c>
      <c r="O130" s="163"/>
      <c r="P130" s="163" t="str">
        <f>IF(AND(E130="Accepted",ISNUMBER(O130)),O130*1.150779448,"")</f>
      </c>
      <c r="Q130" s="163"/>
      <c r="R130" s="155" t="str"/>
      <c r="S130" s="155" t="str"/>
      <c r="T130" s="155" t="str"/>
      <c r="U130" s="163" t="str">
        <f>IF(E130&lt;&gt;"Accepted","",IF(AND(N130="",P130=""),"",MAX(N130,P130)))</f>
      </c>
      <c r="V130" s="155" t="str">
        <v>2026-03-05 19:55 PST</v>
      </c>
      <c r="W130" s="153" t="n">
        <v>8</v>
      </c>
      <c r="X130" s="163"/>
      <c r="Y130" s="163"/>
      <c r="Z130" s="163"/>
      <c r="AA130" s="153" t="n">
        <v>-117.8837</v>
      </c>
      <c r="AB130" s="153" t="n">
        <v>34.9054</v>
      </c>
      <c r="AC130" s="153" t="n">
        <v>702</v>
      </c>
      <c r="AD130" s="175" t="str">
        <v>KEDW 060355Z 15008KT 40SM CLR 10/M00 A3000 RMK AO2A SLP157 T00991003</v>
      </c>
    </row>
    <row r="131" hidden="0">
      <c r="A131" s="150" t="str">
        <v>2026-03-06 04:55 UTC</v>
      </c>
      <c r="B131" s="155" t="str">
        <v>2026-03-05 20:55 PST</v>
      </c>
      <c r="C131" s="155" t="str">
        <v>2026-03-05</v>
      </c>
      <c r="D131" s="155" t="str">
        <v>March</v>
      </c>
      <c r="E131" s="154" t="str">
        <v>Accepted</v>
      </c>
      <c r="F131" s="155" t="str">
        <v>210</v>
      </c>
      <c r="G131" s="153" t="n">
        <v>210</v>
      </c>
      <c r="H131" s="155" t="str">
        <v>SW</v>
      </c>
      <c r="I131" s="153" t="n">
        <v>30</v>
      </c>
      <c r="J131" s="155" t="str">
        <v>NE</v>
      </c>
      <c r="K131" s="153" t="n">
        <v>7</v>
      </c>
      <c r="L131" s="153" t="n">
        <f>IF(E131="Accepted",K131*1.150779448,"")</f>
        <v>8.055456136</v>
      </c>
      <c r="M131" s="163"/>
      <c r="N131" s="163" t="str">
        <f>IF(AND(E131="Accepted",ISNUMBER(M131)),M131*1.150779448,"")</f>
      </c>
      <c r="O131" s="163"/>
      <c r="P131" s="163" t="str">
        <f>IF(AND(E131="Accepted",ISNUMBER(O131)),O131*1.150779448,"")</f>
      </c>
      <c r="Q131" s="163"/>
      <c r="R131" s="155" t="str"/>
      <c r="S131" s="155" t="str"/>
      <c r="T131" s="155" t="str"/>
      <c r="U131" s="163" t="str">
        <f>IF(E131&lt;&gt;"Accepted","",IF(AND(N131="",P131=""),"",MAX(N131,P131)))</f>
      </c>
      <c r="V131" s="155" t="str">
        <v>2026-03-05 20:55 PST</v>
      </c>
      <c r="W131" s="153" t="n">
        <v>7</v>
      </c>
      <c r="X131" s="163"/>
      <c r="Y131" s="163"/>
      <c r="Z131" s="163"/>
      <c r="AA131" s="153" t="n">
        <v>-117.8837</v>
      </c>
      <c r="AB131" s="153" t="n">
        <v>34.9054</v>
      </c>
      <c r="AC131" s="153" t="n">
        <v>702</v>
      </c>
      <c r="AD131" s="175" t="str">
        <v>KEDW 060455Z 21007KT 40SM CLR 08/00 A3001 RMK AO2A SLP160 T00830000</v>
      </c>
    </row>
    <row r="132" hidden="0">
      <c r="A132" s="150" t="str">
        <v>2026-03-06 05:55 UTC</v>
      </c>
      <c r="B132" s="155" t="str">
        <v>2026-03-05 21:55 PST</v>
      </c>
      <c r="C132" s="155" t="str">
        <v>2026-03-05</v>
      </c>
      <c r="D132" s="155" t="str">
        <v>March</v>
      </c>
      <c r="E132" s="154" t="str">
        <v>Accepted</v>
      </c>
      <c r="F132" s="155" t="str">
        <v>200</v>
      </c>
      <c r="G132" s="153" t="n">
        <v>200</v>
      </c>
      <c r="H132" s="155" t="str">
        <v>S</v>
      </c>
      <c r="I132" s="153" t="n">
        <v>20</v>
      </c>
      <c r="J132" s="155" t="str">
        <v>N</v>
      </c>
      <c r="K132" s="153" t="n">
        <v>4</v>
      </c>
      <c r="L132" s="153" t="n">
        <f>IF(E132="Accepted",K132*1.150779448,"")</f>
        <v>4.603117792</v>
      </c>
      <c r="M132" s="163"/>
      <c r="N132" s="163" t="str">
        <f>IF(AND(E132="Accepted",ISNUMBER(M132)),M132*1.150779448,"")</f>
      </c>
      <c r="O132" s="163"/>
      <c r="P132" s="163" t="str">
        <f>IF(AND(E132="Accepted",ISNUMBER(O132)),O132*1.150779448,"")</f>
      </c>
      <c r="Q132" s="163"/>
      <c r="R132" s="155" t="str"/>
      <c r="S132" s="155" t="str"/>
      <c r="T132" s="155" t="str"/>
      <c r="U132" s="163" t="str">
        <f>IF(E132&lt;&gt;"Accepted","",IF(AND(N132="",P132=""),"",MAX(N132,P132)))</f>
      </c>
      <c r="V132" s="155" t="str">
        <v>2026-03-05 21:55 PST</v>
      </c>
      <c r="W132" s="153" t="n">
        <v>4</v>
      </c>
      <c r="X132" s="163"/>
      <c r="Y132" s="163"/>
      <c r="Z132" s="163"/>
      <c r="AA132" s="153" t="n">
        <v>-117.8837</v>
      </c>
      <c r="AB132" s="153" t="n">
        <v>34.9054</v>
      </c>
      <c r="AC132" s="153" t="n">
        <v>702</v>
      </c>
      <c r="AD132" s="175" t="str">
        <v>KEDW 060555Z 20004KT 40SM CLR 07/00 A3003 RMK AO2A SLP166 T00690001 10190 20068 52019</v>
      </c>
    </row>
    <row r="133" hidden="0">
      <c r="A133" s="150" t="str">
        <v>2026-03-06 06:55 UTC</v>
      </c>
      <c r="B133" s="155" t="str">
        <v>2026-03-05 22:55 PST</v>
      </c>
      <c r="C133" s="155" t="str">
        <v>2026-03-05</v>
      </c>
      <c r="D133" s="155" t="str">
        <v>March</v>
      </c>
      <c r="E133" s="154" t="str">
        <v>Accepted</v>
      </c>
      <c r="F133" s="155" t="str">
        <v>250</v>
      </c>
      <c r="G133" s="153" t="n">
        <v>250</v>
      </c>
      <c r="H133" s="155" t="str">
        <v>W</v>
      </c>
      <c r="I133" s="153" t="n">
        <v>70</v>
      </c>
      <c r="J133" s="155" t="str">
        <v>E</v>
      </c>
      <c r="K133" s="153" t="n">
        <v>4</v>
      </c>
      <c r="L133" s="153" t="n">
        <f>IF(E133="Accepted",K133*1.150779448,"")</f>
        <v>4.603117792</v>
      </c>
      <c r="M133" s="163"/>
      <c r="N133" s="163" t="str">
        <f>IF(AND(E133="Accepted",ISNUMBER(M133)),M133*1.150779448,"")</f>
      </c>
      <c r="O133" s="163"/>
      <c r="P133" s="163" t="str">
        <f>IF(AND(E133="Accepted",ISNUMBER(O133)),O133*1.150779448,"")</f>
      </c>
      <c r="Q133" s="163"/>
      <c r="R133" s="155" t="str"/>
      <c r="S133" s="155" t="str"/>
      <c r="T133" s="155" t="str"/>
      <c r="U133" s="163" t="str">
        <f>IF(E133&lt;&gt;"Accepted","",IF(AND(N133="",P133=""),"",MAX(N133,P133)))</f>
      </c>
      <c r="V133" s="155" t="str">
        <v>2026-03-05 22:55 PST</v>
      </c>
      <c r="W133" s="153" t="n">
        <v>4</v>
      </c>
      <c r="X133" s="163"/>
      <c r="Y133" s="163"/>
      <c r="Z133" s="163"/>
      <c r="AA133" s="153" t="n">
        <v>-117.8837</v>
      </c>
      <c r="AB133" s="153" t="n">
        <v>34.9054</v>
      </c>
      <c r="AC133" s="153" t="n">
        <v>702</v>
      </c>
      <c r="AD133" s="175" t="str">
        <v>KEDW 060655Z AUTO 25004KT 10SM CLR 05/M00 A3004 RMK AO2 SLP171 T00451005 $</v>
      </c>
    </row>
    <row r="134" hidden="0">
      <c r="A134" s="150" t="str">
        <v>2026-03-06 07:55 UTC</v>
      </c>
      <c r="B134" s="155" t="str">
        <v>2026-03-05 23:55 PST</v>
      </c>
      <c r="C134" s="155" t="str">
        <v>2026-03-05</v>
      </c>
      <c r="D134" s="155" t="str">
        <v>March</v>
      </c>
      <c r="E134" s="154" t="str">
        <v>Accepted</v>
      </c>
      <c r="F134" s="155" t="str">
        <v>000</v>
      </c>
      <c r="G134" s="153" t="n">
        <v>0</v>
      </c>
      <c r="H134" s="155" t="str">
        <v>Calm</v>
      </c>
      <c r="I134" s="153" t="n">
        <v>180</v>
      </c>
      <c r="J134" s="155" t="str">
        <v>Calm</v>
      </c>
      <c r="K134" s="153" t="n">
        <v>0</v>
      </c>
      <c r="L134" s="153" t="n">
        <f>IF(E134="Accepted",K134*1.150779448,"")</f>
        <v>0</v>
      </c>
      <c r="M134" s="163"/>
      <c r="N134" s="163" t="str">
        <f>IF(AND(E134="Accepted",ISNUMBER(M134)),M134*1.150779448,"")</f>
      </c>
      <c r="O134" s="163"/>
      <c r="P134" s="163" t="str">
        <f>IF(AND(E134="Accepted",ISNUMBER(O134)),O134*1.150779448,"")</f>
      </c>
      <c r="Q134" s="163"/>
      <c r="R134" s="155" t="str"/>
      <c r="S134" s="155" t="str"/>
      <c r="T134" s="155" t="str"/>
      <c r="U134" s="163" t="str">
        <f>IF(E134&lt;&gt;"Accepted","",IF(AND(N134="",P134=""),"",MAX(N134,P134)))</f>
      </c>
      <c r="V134" s="155" t="str">
        <v>2026-03-05 23:55 PST</v>
      </c>
      <c r="W134" s="153" t="n">
        <v>0</v>
      </c>
      <c r="X134" s="163"/>
      <c r="Y134" s="163"/>
      <c r="Z134" s="163"/>
      <c r="AA134" s="153" t="n">
        <v>-117.8837</v>
      </c>
      <c r="AB134" s="153" t="n">
        <v>34.9054</v>
      </c>
      <c r="AC134" s="153" t="n">
        <v>702</v>
      </c>
      <c r="AD134" s="175" t="str">
        <v>KEDW 060755Z AUTO 00000KT 10SM CLR 04/M01 A3004 RMK AO2 SLP169 T00351007 401930034 $</v>
      </c>
    </row>
    <row r="135" hidden="0">
      <c r="A135" s="150" t="str">
        <v>2026-03-06 08:55 UTC</v>
      </c>
      <c r="B135" s="155" t="str">
        <v>2026-03-06 00:55 PST</v>
      </c>
      <c r="C135" s="155" t="str">
        <v>2026-03-06</v>
      </c>
      <c r="D135" s="155" t="str">
        <v>March</v>
      </c>
      <c r="E135" s="154" t="str">
        <v>Accepted</v>
      </c>
      <c r="F135" s="155" t="str">
        <v>300</v>
      </c>
      <c r="G135" s="153" t="n">
        <v>300</v>
      </c>
      <c r="H135" s="155" t="str">
        <v>NW</v>
      </c>
      <c r="I135" s="153" t="n">
        <v>120</v>
      </c>
      <c r="J135" s="155" t="str">
        <v>SE</v>
      </c>
      <c r="K135" s="153" t="n">
        <v>3</v>
      </c>
      <c r="L135" s="153" t="n">
        <f>IF(E135="Accepted",K135*1.150779448,"")</f>
        <v>3.452338344</v>
      </c>
      <c r="M135" s="163"/>
      <c r="N135" s="163" t="str">
        <f>IF(AND(E135="Accepted",ISNUMBER(M135)),M135*1.150779448,"")</f>
      </c>
      <c r="O135" s="163"/>
      <c r="P135" s="163" t="str">
        <f>IF(AND(E135="Accepted",ISNUMBER(O135)),O135*1.150779448,"")</f>
      </c>
      <c r="Q135" s="163"/>
      <c r="R135" s="155" t="str"/>
      <c r="S135" s="155" t="str"/>
      <c r="T135" s="155" t="str"/>
      <c r="U135" s="163" t="str">
        <f>IF(E135&lt;&gt;"Accepted","",IF(AND(N135="",P135=""),"",MAX(N135,P135)))</f>
      </c>
      <c r="V135" s="155" t="str">
        <v>2026-03-06 00:55 PST</v>
      </c>
      <c r="W135" s="153" t="n">
        <v>3</v>
      </c>
      <c r="X135" s="163"/>
      <c r="Y135" s="163"/>
      <c r="Z135" s="163"/>
      <c r="AA135" s="153" t="n">
        <v>-117.8837</v>
      </c>
      <c r="AB135" s="153" t="n">
        <v>34.9054</v>
      </c>
      <c r="AC135" s="153" t="n">
        <v>702</v>
      </c>
      <c r="AD135" s="175" t="str">
        <v>KEDW 060855Z AUTO 30003KT 10SM CLR 04/M01 A3004 RMK AO2 SLP169 T00411007 50003 $</v>
      </c>
    </row>
    <row r="136" hidden="0">
      <c r="A136" s="150" t="str">
        <v>2026-03-06 09:55 UTC</v>
      </c>
      <c r="B136" s="155" t="str">
        <v>2026-03-06 01:55 PST</v>
      </c>
      <c r="C136" s="155" t="str">
        <v>2026-03-06</v>
      </c>
      <c r="D136" s="155" t="str">
        <v>March</v>
      </c>
      <c r="E136" s="154" t="str">
        <v>Accepted</v>
      </c>
      <c r="F136" s="155" t="str">
        <v>000</v>
      </c>
      <c r="G136" s="153" t="n">
        <v>0</v>
      </c>
      <c r="H136" s="155" t="str">
        <v>Calm</v>
      </c>
      <c r="I136" s="153" t="n">
        <v>180</v>
      </c>
      <c r="J136" s="155" t="str">
        <v>Calm</v>
      </c>
      <c r="K136" s="153" t="n">
        <v>0</v>
      </c>
      <c r="L136" s="153" t="n">
        <f>IF(E136="Accepted",K136*1.150779448,"")</f>
        <v>0</v>
      </c>
      <c r="M136" s="163"/>
      <c r="N136" s="163" t="str">
        <f>IF(AND(E136="Accepted",ISNUMBER(M136)),M136*1.150779448,"")</f>
      </c>
      <c r="O136" s="163"/>
      <c r="P136" s="163" t="str">
        <f>IF(AND(E136="Accepted",ISNUMBER(O136)),O136*1.150779448,"")</f>
      </c>
      <c r="Q136" s="163"/>
      <c r="R136" s="155" t="str"/>
      <c r="S136" s="155" t="str"/>
      <c r="T136" s="155" t="str"/>
      <c r="U136" s="163" t="str">
        <f>IF(E136&lt;&gt;"Accepted","",IF(AND(N136="",P136=""),"",MAX(N136,P136)))</f>
      </c>
      <c r="V136" s="155" t="str">
        <v>2026-03-06 01:55 PST</v>
      </c>
      <c r="W136" s="153" t="n">
        <v>0</v>
      </c>
      <c r="X136" s="163"/>
      <c r="Y136" s="163"/>
      <c r="Z136" s="163"/>
      <c r="AA136" s="153" t="n">
        <v>-117.8837</v>
      </c>
      <c r="AB136" s="153" t="n">
        <v>34.9054</v>
      </c>
      <c r="AC136" s="153" t="n">
        <v>702</v>
      </c>
      <c r="AD136" s="175" t="str">
        <v>KEDW 060955Z AUTO 00000KT 10SM CLR 02/M02 A3005 RMK AO2 SLP174 T00221020 $</v>
      </c>
    </row>
    <row r="137" hidden="0">
      <c r="A137" s="150" t="str">
        <v>2026-03-06 10:55 UTC</v>
      </c>
      <c r="B137" s="155" t="str">
        <v>2026-03-06 02:55 PST</v>
      </c>
      <c r="C137" s="155" t="str">
        <v>2026-03-06</v>
      </c>
      <c r="D137" s="155" t="str">
        <v>March</v>
      </c>
      <c r="E137" s="154" t="str">
        <v>Accepted</v>
      </c>
      <c r="F137" s="155" t="str">
        <v>000</v>
      </c>
      <c r="G137" s="153" t="n">
        <v>0</v>
      </c>
      <c r="H137" s="155" t="str">
        <v>Calm</v>
      </c>
      <c r="I137" s="153" t="n">
        <v>180</v>
      </c>
      <c r="J137" s="155" t="str">
        <v>Calm</v>
      </c>
      <c r="K137" s="153" t="n">
        <v>0</v>
      </c>
      <c r="L137" s="153" t="n">
        <f>IF(E137="Accepted",K137*1.150779448,"")</f>
        <v>0</v>
      </c>
      <c r="M137" s="163"/>
      <c r="N137" s="163" t="str">
        <f>IF(AND(E137="Accepted",ISNUMBER(M137)),M137*1.150779448,"")</f>
      </c>
      <c r="O137" s="163"/>
      <c r="P137" s="163" t="str">
        <f>IF(AND(E137="Accepted",ISNUMBER(O137)),O137*1.150779448,"")</f>
      </c>
      <c r="Q137" s="163"/>
      <c r="R137" s="155" t="str"/>
      <c r="S137" s="155" t="str"/>
      <c r="T137" s="155" t="str"/>
      <c r="U137" s="163" t="str">
        <f>IF(E137&lt;&gt;"Accepted","",IF(AND(N137="",P137=""),"",MAX(N137,P137)))</f>
      </c>
      <c r="V137" s="155" t="str">
        <v>2026-03-06 02:55 PST</v>
      </c>
      <c r="W137" s="153" t="n">
        <v>0</v>
      </c>
      <c r="X137" s="163"/>
      <c r="Y137" s="163"/>
      <c r="Z137" s="163"/>
      <c r="AA137" s="153" t="n">
        <v>-117.8837</v>
      </c>
      <c r="AB137" s="153" t="n">
        <v>34.9054</v>
      </c>
      <c r="AC137" s="153" t="n">
        <v>702</v>
      </c>
      <c r="AD137" s="175" t="str">
        <v>KEDW 061055Z AUTO 00000KT 10SM CLR 02/M03 A3005 RMK AO2 SLP173 T00221027 $</v>
      </c>
    </row>
    <row r="138" hidden="0">
      <c r="A138" s="150" t="str">
        <v>2026-03-06 11:55 UTC</v>
      </c>
      <c r="B138" s="155" t="str">
        <v>2026-03-06 03:55 PST</v>
      </c>
      <c r="C138" s="155" t="str">
        <v>2026-03-06</v>
      </c>
      <c r="D138" s="155" t="str">
        <v>March</v>
      </c>
      <c r="E138" s="154" t="str">
        <v>Accepted</v>
      </c>
      <c r="F138" s="155" t="str">
        <v>000</v>
      </c>
      <c r="G138" s="153" t="n">
        <v>0</v>
      </c>
      <c r="H138" s="155" t="str">
        <v>Calm</v>
      </c>
      <c r="I138" s="153" t="n">
        <v>180</v>
      </c>
      <c r="J138" s="155" t="str">
        <v>Calm</v>
      </c>
      <c r="K138" s="153" t="n">
        <v>0</v>
      </c>
      <c r="L138" s="153" t="n">
        <f>IF(E138="Accepted",K138*1.150779448,"")</f>
        <v>0</v>
      </c>
      <c r="M138" s="163"/>
      <c r="N138" s="163" t="str">
        <f>IF(AND(E138="Accepted",ISNUMBER(M138)),M138*1.150779448,"")</f>
      </c>
      <c r="O138" s="163"/>
      <c r="P138" s="163" t="str">
        <f>IF(AND(E138="Accepted",ISNUMBER(O138)),O138*1.150779448,"")</f>
      </c>
      <c r="Q138" s="163"/>
      <c r="R138" s="155" t="str"/>
      <c r="S138" s="155" t="str"/>
      <c r="T138" s="155" t="str"/>
      <c r="U138" s="163" t="str">
        <f>IF(E138&lt;&gt;"Accepted","",IF(AND(N138="",P138=""),"",MAX(N138,P138)))</f>
      </c>
      <c r="V138" s="155" t="str">
        <v>2026-03-06 03:55 PST</v>
      </c>
      <c r="W138" s="153" t="n">
        <v>0</v>
      </c>
      <c r="X138" s="163"/>
      <c r="Y138" s="163"/>
      <c r="Z138" s="163"/>
      <c r="AA138" s="153" t="n">
        <v>-117.8837</v>
      </c>
      <c r="AB138" s="153" t="n">
        <v>34.9054</v>
      </c>
      <c r="AC138" s="153" t="n">
        <v>702</v>
      </c>
      <c r="AD138" s="175" t="str">
        <v>KEDW 061155Z AUTO 00000KT 10SM CLR 01/M03 A3007 RMK AO2 SLP181 T00101031 10072 20010 52009 $</v>
      </c>
    </row>
    <row r="139" hidden="0">
      <c r="A139" s="150" t="str">
        <v>2026-03-06 12:55 UTC</v>
      </c>
      <c r="B139" s="155" t="str">
        <v>2026-03-06 04:55 PST</v>
      </c>
      <c r="C139" s="155" t="str">
        <v>2026-03-06</v>
      </c>
      <c r="D139" s="155" t="str">
        <v>March</v>
      </c>
      <c r="E139" s="154" t="str">
        <v>Accepted</v>
      </c>
      <c r="F139" s="155" t="str">
        <v>000</v>
      </c>
      <c r="G139" s="153" t="n">
        <v>0</v>
      </c>
      <c r="H139" s="155" t="str">
        <v>Calm</v>
      </c>
      <c r="I139" s="153" t="n">
        <v>180</v>
      </c>
      <c r="J139" s="155" t="str">
        <v>Calm</v>
      </c>
      <c r="K139" s="153" t="n">
        <v>0</v>
      </c>
      <c r="L139" s="153" t="n">
        <f>IF(E139="Accepted",K139*1.150779448,"")</f>
        <v>0</v>
      </c>
      <c r="M139" s="163"/>
      <c r="N139" s="163" t="str">
        <f>IF(AND(E139="Accepted",ISNUMBER(M139)),M139*1.150779448,"")</f>
      </c>
      <c r="O139" s="163"/>
      <c r="P139" s="163" t="str">
        <f>IF(AND(E139="Accepted",ISNUMBER(O139)),O139*1.150779448,"")</f>
      </c>
      <c r="Q139" s="163"/>
      <c r="R139" s="155" t="str"/>
      <c r="S139" s="155" t="str"/>
      <c r="T139" s="155" t="str"/>
      <c r="U139" s="163" t="str">
        <f>IF(E139&lt;&gt;"Accepted","",IF(AND(N139="",P139=""),"",MAX(N139,P139)))</f>
      </c>
      <c r="V139" s="155" t="str">
        <v>2026-03-06 04:55 PST</v>
      </c>
      <c r="W139" s="153" t="n">
        <v>0</v>
      </c>
      <c r="X139" s="163"/>
      <c r="Y139" s="163"/>
      <c r="Z139" s="163"/>
      <c r="AA139" s="153" t="n">
        <v>-117.8837</v>
      </c>
      <c r="AB139" s="153" t="n">
        <v>34.9054</v>
      </c>
      <c r="AC139" s="153" t="n">
        <v>702</v>
      </c>
      <c r="AD139" s="175" t="str">
        <v>KEDW 061255Z AUTO 00000KT 10SM CLR 01/M03 A3008 RMK AO2 SLP186 T00091029 $</v>
      </c>
    </row>
    <row r="140" hidden="0">
      <c r="A140" s="150" t="str">
        <v>2026-03-06 13:55 UTC</v>
      </c>
      <c r="B140" s="155" t="str">
        <v>2026-03-06 05:55 PST</v>
      </c>
      <c r="C140" s="155" t="str">
        <v>2026-03-06</v>
      </c>
      <c r="D140" s="155" t="str">
        <v>March</v>
      </c>
      <c r="E140" s="154" t="str">
        <v>Accepted</v>
      </c>
      <c r="F140" s="155" t="str">
        <v>330</v>
      </c>
      <c r="G140" s="153" t="n">
        <v>330</v>
      </c>
      <c r="H140" s="155" t="str">
        <v>NW</v>
      </c>
      <c r="I140" s="153" t="n">
        <v>150</v>
      </c>
      <c r="J140" s="155" t="str">
        <v>SE</v>
      </c>
      <c r="K140" s="153" t="n">
        <v>4</v>
      </c>
      <c r="L140" s="153" t="n">
        <f>IF(E140="Accepted",K140*1.150779448,"")</f>
        <v>4.603117792</v>
      </c>
      <c r="M140" s="163"/>
      <c r="N140" s="163" t="str">
        <f>IF(AND(E140="Accepted",ISNUMBER(M140)),M140*1.150779448,"")</f>
      </c>
      <c r="O140" s="163"/>
      <c r="P140" s="163" t="str">
        <f>IF(AND(E140="Accepted",ISNUMBER(O140)),O140*1.150779448,"")</f>
      </c>
      <c r="Q140" s="163"/>
      <c r="R140" s="155" t="str"/>
      <c r="S140" s="155" t="str"/>
      <c r="T140" s="155" t="str"/>
      <c r="U140" s="163" t="str">
        <f>IF(E140&lt;&gt;"Accepted","",IF(AND(N140="",P140=""),"",MAX(N140,P140)))</f>
      </c>
      <c r="V140" s="155" t="str">
        <v>2026-03-06 05:55 PST</v>
      </c>
      <c r="W140" s="153" t="n">
        <v>4</v>
      </c>
      <c r="X140" s="163"/>
      <c r="Y140" s="163"/>
      <c r="Z140" s="163"/>
      <c r="AA140" s="153" t="n">
        <v>-117.8837</v>
      </c>
      <c r="AB140" s="153" t="n">
        <v>34.9054</v>
      </c>
      <c r="AC140" s="153" t="n">
        <v>702</v>
      </c>
      <c r="AD140" s="175" t="str">
        <v>KEDW 061355Z 33004KT 90SM CLR 00/M03 A3009 RMK AO2A SLP193 T00021032</v>
      </c>
    </row>
    <row r="141" hidden="0">
      <c r="A141" s="150" t="str">
        <v>2026-03-06 14:55 UTC</v>
      </c>
      <c r="B141" s="155" t="str">
        <v>2026-03-06 06:55 PST</v>
      </c>
      <c r="C141" s="155" t="str">
        <v>2026-03-06</v>
      </c>
      <c r="D141" s="155" t="str">
        <v>March</v>
      </c>
      <c r="E141" s="154" t="str">
        <v>Accepted</v>
      </c>
      <c r="F141" s="155" t="str">
        <v>340</v>
      </c>
      <c r="G141" s="153" t="n">
        <v>340</v>
      </c>
      <c r="H141" s="155" t="str">
        <v>N</v>
      </c>
      <c r="I141" s="153" t="n">
        <v>160</v>
      </c>
      <c r="J141" s="155" t="str">
        <v>S</v>
      </c>
      <c r="K141" s="153" t="n">
        <v>3</v>
      </c>
      <c r="L141" s="153" t="n">
        <f>IF(E141="Accepted",K141*1.150779448,"")</f>
        <v>3.452338344</v>
      </c>
      <c r="M141" s="163"/>
      <c r="N141" s="163" t="str">
        <f>IF(AND(E141="Accepted",ISNUMBER(M141)),M141*1.150779448,"")</f>
      </c>
      <c r="O141" s="163"/>
      <c r="P141" s="163" t="str">
        <f>IF(AND(E141="Accepted",ISNUMBER(O141)),O141*1.150779448,"")</f>
      </c>
      <c r="Q141" s="163"/>
      <c r="R141" s="155" t="str"/>
      <c r="S141" s="155" t="str"/>
      <c r="T141" s="155" t="str"/>
      <c r="U141" s="163" t="str">
        <f>IF(E141&lt;&gt;"Accepted","",IF(AND(N141="",P141=""),"",MAX(N141,P141)))</f>
      </c>
      <c r="V141" s="155" t="str">
        <v>2026-03-06 06:55 PST</v>
      </c>
      <c r="W141" s="153" t="n">
        <v>3</v>
      </c>
      <c r="X141" s="163"/>
      <c r="Y141" s="163"/>
      <c r="Z141" s="163"/>
      <c r="AA141" s="153" t="n">
        <v>-117.8837</v>
      </c>
      <c r="AB141" s="153" t="n">
        <v>34.9054</v>
      </c>
      <c r="AC141" s="153" t="n">
        <v>702</v>
      </c>
      <c r="AD141" s="175" t="str">
        <v>KEDW 061455Z 34003KT 90SM CLR 01/M03 A3010 RMK AO2A SLP198 T00111027 52011</v>
      </c>
    </row>
    <row r="142" hidden="0">
      <c r="A142" s="150" t="str">
        <v>2026-03-06 15:55 UTC</v>
      </c>
      <c r="B142" s="155" t="str">
        <v>2026-03-06 07:55 PST</v>
      </c>
      <c r="C142" s="155" t="str">
        <v>2026-03-06</v>
      </c>
      <c r="D142" s="155" t="str">
        <v>March</v>
      </c>
      <c r="E142" s="154" t="str">
        <v>Accepted</v>
      </c>
      <c r="F142" s="155" t="str">
        <v>310</v>
      </c>
      <c r="G142" s="153" t="n">
        <v>310</v>
      </c>
      <c r="H142" s="155" t="str">
        <v>NW</v>
      </c>
      <c r="I142" s="153" t="n">
        <v>130</v>
      </c>
      <c r="J142" s="155" t="str">
        <v>SE</v>
      </c>
      <c r="K142" s="153" t="n">
        <v>3</v>
      </c>
      <c r="L142" s="153" t="n">
        <f>IF(E142="Accepted",K142*1.150779448,"")</f>
        <v>3.452338344</v>
      </c>
      <c r="M142" s="163"/>
      <c r="N142" s="163" t="str">
        <f>IF(AND(E142="Accepted",ISNUMBER(M142)),M142*1.150779448,"")</f>
      </c>
      <c r="O142" s="163"/>
      <c r="P142" s="163" t="str">
        <f>IF(AND(E142="Accepted",ISNUMBER(O142)),O142*1.150779448,"")</f>
      </c>
      <c r="Q142" s="163"/>
      <c r="R142" s="155" t="str"/>
      <c r="S142" s="155" t="str"/>
      <c r="T142" s="155" t="str"/>
      <c r="U142" s="163" t="str">
        <f>IF(E142&lt;&gt;"Accepted","",IF(AND(N142="",P142=""),"",MAX(N142,P142)))</f>
      </c>
      <c r="V142" s="155" t="str">
        <v>2026-03-06 07:55 PST</v>
      </c>
      <c r="W142" s="153" t="n">
        <v>3</v>
      </c>
      <c r="X142" s="163"/>
      <c r="Y142" s="163"/>
      <c r="Z142" s="163"/>
      <c r="AA142" s="153" t="n">
        <v>-117.8837</v>
      </c>
      <c r="AB142" s="153" t="n">
        <v>34.9054</v>
      </c>
      <c r="AC142" s="153" t="n">
        <v>702</v>
      </c>
      <c r="AD142" s="175" t="str">
        <v>KEDW 061555Z 31003KT 90SM FEW250 04/M02 A3011 RMK AO2A SLP200 T00411023</v>
      </c>
    </row>
    <row r="143" hidden="0">
      <c r="A143" s="150" t="str">
        <v>2026-03-06 16:55 UTC</v>
      </c>
      <c r="B143" s="155" t="str">
        <v>2026-03-06 08:55 PST</v>
      </c>
      <c r="C143" s="155" t="str">
        <v>2026-03-06</v>
      </c>
      <c r="D143" s="155" t="str">
        <v>March</v>
      </c>
      <c r="E143" s="154" t="str">
        <v>Accepted</v>
      </c>
      <c r="F143" s="155" t="str">
        <v>060</v>
      </c>
      <c r="G143" s="153" t="n">
        <v>60</v>
      </c>
      <c r="H143" s="155" t="str">
        <v>NE</v>
      </c>
      <c r="I143" s="153" t="n">
        <v>240</v>
      </c>
      <c r="J143" s="155" t="str">
        <v>SW</v>
      </c>
      <c r="K143" s="153" t="n">
        <v>3</v>
      </c>
      <c r="L143" s="153" t="n">
        <f>IF(E143="Accepted",K143*1.150779448,"")</f>
        <v>3.452338344</v>
      </c>
      <c r="M143" s="163"/>
      <c r="N143" s="163" t="str">
        <f>IF(AND(E143="Accepted",ISNUMBER(M143)),M143*1.150779448,"")</f>
      </c>
      <c r="O143" s="163"/>
      <c r="P143" s="163" t="str">
        <f>IF(AND(E143="Accepted",ISNUMBER(O143)),O143*1.150779448,"")</f>
      </c>
      <c r="Q143" s="163"/>
      <c r="R143" s="155" t="str"/>
      <c r="S143" s="155" t="str"/>
      <c r="T143" s="155" t="str"/>
      <c r="U143" s="163" t="str">
        <f>IF(E143&lt;&gt;"Accepted","",IF(AND(N143="",P143=""),"",MAX(N143,P143)))</f>
      </c>
      <c r="V143" s="155" t="str">
        <v>2026-03-06 08:55 PST</v>
      </c>
      <c r="W143" s="153" t="n">
        <v>3</v>
      </c>
      <c r="X143" s="163"/>
      <c r="Y143" s="163"/>
      <c r="Z143" s="163"/>
      <c r="AA143" s="153" t="n">
        <v>-117.8837</v>
      </c>
      <c r="AB143" s="153" t="n">
        <v>34.9054</v>
      </c>
      <c r="AC143" s="153" t="n">
        <v>702</v>
      </c>
      <c r="AD143" s="175" t="str">
        <v>KEDW 061655Z 06003KT 90SM SCT250 08/M01 A3011 RMK AO2A SLP198 T00841012</v>
      </c>
    </row>
    <row r="144" hidden="0">
      <c r="A144" s="150" t="str">
        <v>2026-03-06 17:55 UTC</v>
      </c>
      <c r="B144" s="155" t="str">
        <v>2026-03-06 09:55 PST</v>
      </c>
      <c r="C144" s="155" t="str">
        <v>2026-03-06</v>
      </c>
      <c r="D144" s="155" t="str">
        <v>March</v>
      </c>
      <c r="E144" s="154" t="str">
        <v>Accepted</v>
      </c>
      <c r="F144" s="155" t="str">
        <v>040</v>
      </c>
      <c r="G144" s="153" t="n">
        <v>40</v>
      </c>
      <c r="H144" s="155" t="str">
        <v>NE</v>
      </c>
      <c r="I144" s="153" t="n">
        <v>220</v>
      </c>
      <c r="J144" s="155" t="str">
        <v>SW</v>
      </c>
      <c r="K144" s="153" t="n">
        <v>8</v>
      </c>
      <c r="L144" s="153" t="n">
        <f>IF(E144="Accepted",K144*1.150779448,"")</f>
        <v>9.206235584</v>
      </c>
      <c r="M144" s="163"/>
      <c r="N144" s="163" t="str">
        <f>IF(AND(E144="Accepted",ISNUMBER(M144)),M144*1.150779448,"")</f>
      </c>
      <c r="O144" s="163"/>
      <c r="P144" s="163" t="str">
        <f>IF(AND(E144="Accepted",ISNUMBER(O144)),O144*1.150779448,"")</f>
      </c>
      <c r="Q144" s="163"/>
      <c r="R144" s="155" t="str"/>
      <c r="S144" s="155" t="str"/>
      <c r="T144" s="155" t="str"/>
      <c r="U144" s="163" t="str">
        <f>IF(E144&lt;&gt;"Accepted","",IF(AND(N144="",P144=""),"",MAX(N144,P144)))</f>
      </c>
      <c r="V144" s="155" t="str">
        <v>2026-03-06 09:55 PST</v>
      </c>
      <c r="W144" s="153" t="n">
        <v>8</v>
      </c>
      <c r="X144" s="163"/>
      <c r="Y144" s="163"/>
      <c r="Z144" s="163"/>
      <c r="AA144" s="153" t="n">
        <v>-117.8837</v>
      </c>
      <c r="AB144" s="153" t="n">
        <v>34.9054</v>
      </c>
      <c r="AC144" s="153" t="n">
        <v>702</v>
      </c>
      <c r="AD144" s="175" t="str">
        <v>KEDW 061755Z 04008KT 90SM BKN220 11/M01 A3012 RMK AO2A SLP200 T01061015 10106 21005 50004</v>
      </c>
    </row>
    <row r="145" hidden="0">
      <c r="A145" s="150" t="str">
        <v>2026-03-06 18:55 UTC</v>
      </c>
      <c r="B145" s="155" t="str">
        <v>2026-03-06 10:55 PST</v>
      </c>
      <c r="C145" s="155" t="str">
        <v>2026-03-06</v>
      </c>
      <c r="D145" s="155" t="str">
        <v>March</v>
      </c>
      <c r="E145" s="154" t="str">
        <v>Accepted</v>
      </c>
      <c r="F145" s="155" t="str">
        <v>030</v>
      </c>
      <c r="G145" s="153" t="n">
        <v>30</v>
      </c>
      <c r="H145" s="155" t="str">
        <v>NE</v>
      </c>
      <c r="I145" s="153" t="n">
        <v>210</v>
      </c>
      <c r="J145" s="155" t="str">
        <v>SW</v>
      </c>
      <c r="K145" s="153" t="n">
        <v>7</v>
      </c>
      <c r="L145" s="153" t="n">
        <f>IF(E145="Accepted",K145*1.150779448,"")</f>
        <v>8.055456136</v>
      </c>
      <c r="M145" s="163"/>
      <c r="N145" s="163" t="str">
        <f>IF(AND(E145="Accepted",ISNUMBER(M145)),M145*1.150779448,"")</f>
      </c>
      <c r="O145" s="163"/>
      <c r="P145" s="163" t="str">
        <f>IF(AND(E145="Accepted",ISNUMBER(O145)),O145*1.150779448,"")</f>
      </c>
      <c r="Q145" s="163"/>
      <c r="R145" s="155" t="str"/>
      <c r="S145" s="155" t="str"/>
      <c r="T145" s="155" t="str"/>
      <c r="U145" s="163" t="str">
        <f>IF(E145&lt;&gt;"Accepted","",IF(AND(N145="",P145=""),"",MAX(N145,P145)))</f>
      </c>
      <c r="V145" s="155" t="str">
        <v>2026-03-06 10:55 PST</v>
      </c>
      <c r="W145" s="153" t="n">
        <v>7</v>
      </c>
      <c r="X145" s="163"/>
      <c r="Y145" s="163"/>
      <c r="Z145" s="163"/>
      <c r="AA145" s="153" t="n">
        <v>-117.8837</v>
      </c>
      <c r="AB145" s="153" t="n">
        <v>34.9054</v>
      </c>
      <c r="AC145" s="153" t="n">
        <v>702</v>
      </c>
      <c r="AD145" s="175" t="str">
        <v>KEDW 061855Z 03007KT 90SM SCT220 14/M07 A3012 RMK AO2A SLP200 T01431066</v>
      </c>
    </row>
    <row r="146" hidden="0">
      <c r="A146" s="150" t="str">
        <v>2026-03-06 19:55 UTC</v>
      </c>
      <c r="B146" s="155" t="str">
        <v>2026-03-06 11:55 PST</v>
      </c>
      <c r="C146" s="155" t="str">
        <v>2026-03-06</v>
      </c>
      <c r="D146" s="155" t="str">
        <v>March</v>
      </c>
      <c r="E146" s="154" t="str">
        <v>Accepted</v>
      </c>
      <c r="F146" s="155" t="str">
        <v>050</v>
      </c>
      <c r="G146" s="153" t="n">
        <v>50</v>
      </c>
      <c r="H146" s="155" t="str">
        <v>NE</v>
      </c>
      <c r="I146" s="153" t="n">
        <v>230</v>
      </c>
      <c r="J146" s="155" t="str">
        <v>SW</v>
      </c>
      <c r="K146" s="153" t="n">
        <v>9</v>
      </c>
      <c r="L146" s="153" t="n">
        <f>IF(E146="Accepted",K146*1.150779448,"")</f>
        <v>10.357015032</v>
      </c>
      <c r="M146" s="163"/>
      <c r="N146" s="163" t="str">
        <f>IF(AND(E146="Accepted",ISNUMBER(M146)),M146*1.150779448,"")</f>
      </c>
      <c r="O146" s="163"/>
      <c r="P146" s="163" t="str">
        <f>IF(AND(E146="Accepted",ISNUMBER(O146)),O146*1.150779448,"")</f>
      </c>
      <c r="Q146" s="163"/>
      <c r="R146" s="155" t="str"/>
      <c r="S146" s="155" t="str"/>
      <c r="T146" s="155" t="str"/>
      <c r="U146" s="163" t="str">
        <f>IF(E146&lt;&gt;"Accepted","",IF(AND(N146="",P146=""),"",MAX(N146,P146)))</f>
      </c>
      <c r="V146" s="155" t="str">
        <v>2026-03-06 11:55 PST</v>
      </c>
      <c r="W146" s="153" t="n">
        <v>9</v>
      </c>
      <c r="X146" s="163"/>
      <c r="Y146" s="163"/>
      <c r="Z146" s="163"/>
      <c r="AA146" s="153" t="n">
        <v>-117.8837</v>
      </c>
      <c r="AB146" s="153" t="n">
        <v>34.9054</v>
      </c>
      <c r="AC146" s="153" t="n">
        <v>702</v>
      </c>
      <c r="AD146" s="175" t="str">
        <v>KEDW 061955Z 05009KT 90SM SCT250 16/M09 A3010 RMK AO2A SLP191 T01561087</v>
      </c>
    </row>
    <row r="147" hidden="0">
      <c r="A147" s="150" t="str">
        <v>2026-03-06 20:55 UTC</v>
      </c>
      <c r="B147" s="155" t="str">
        <v>2026-03-06 12:55 PST</v>
      </c>
      <c r="C147" s="155" t="str">
        <v>2026-03-06</v>
      </c>
      <c r="D147" s="155" t="str">
        <v>March</v>
      </c>
      <c r="E147" s="154" t="str">
        <v>Accepted</v>
      </c>
      <c r="F147" s="155" t="str">
        <v>090</v>
      </c>
      <c r="G147" s="153" t="n">
        <v>90</v>
      </c>
      <c r="H147" s="155" t="str">
        <v>E</v>
      </c>
      <c r="I147" s="153" t="n">
        <v>270</v>
      </c>
      <c r="J147" s="155" t="str">
        <v>W</v>
      </c>
      <c r="K147" s="153" t="n">
        <v>9</v>
      </c>
      <c r="L147" s="153" t="n">
        <f>IF(E147="Accepted",K147*1.150779448,"")</f>
        <v>10.357015032</v>
      </c>
      <c r="M147" s="163"/>
      <c r="N147" s="163" t="str">
        <f>IF(AND(E147="Accepted",ISNUMBER(M147)),M147*1.150779448,"")</f>
      </c>
      <c r="O147" s="163"/>
      <c r="P147" s="163" t="str">
        <f>IF(AND(E147="Accepted",ISNUMBER(O147)),O147*1.150779448,"")</f>
      </c>
      <c r="Q147" s="163"/>
      <c r="R147" s="155" t="str"/>
      <c r="S147" s="155" t="str"/>
      <c r="T147" s="155" t="str"/>
      <c r="U147" s="163" t="str">
        <f>IF(E147&lt;&gt;"Accepted","",IF(AND(N147="",P147=""),"",MAX(N147,P147)))</f>
      </c>
      <c r="V147" s="155" t="str">
        <v>2026-03-06 12:55 PST</v>
      </c>
      <c r="W147" s="153" t="n">
        <v>9</v>
      </c>
      <c r="X147" s="163"/>
      <c r="Y147" s="163"/>
      <c r="Z147" s="163"/>
      <c r="AA147" s="153" t="n">
        <v>-117.8837</v>
      </c>
      <c r="AB147" s="153" t="n">
        <v>34.9054</v>
      </c>
      <c r="AC147" s="153" t="n">
        <v>702</v>
      </c>
      <c r="AD147" s="175" t="str">
        <v>KEDW 062055Z 09009KT 90SM FEW250 17/M09 A3008 RMK AO2A SLP183 T01661086 58012</v>
      </c>
    </row>
    <row r="148" hidden="0">
      <c r="A148" s="150" t="str">
        <v>2026-03-06 21:55 UTC</v>
      </c>
      <c r="B148" s="155" t="str">
        <v>2026-03-06 13:55 PST</v>
      </c>
      <c r="C148" s="155" t="str">
        <v>2026-03-06</v>
      </c>
      <c r="D148" s="155" t="str">
        <v>March</v>
      </c>
      <c r="E148" s="154" t="str">
        <v>Accepted</v>
      </c>
      <c r="F148" s="155" t="str">
        <v>040</v>
      </c>
      <c r="G148" s="153" t="n">
        <v>40</v>
      </c>
      <c r="H148" s="155" t="str">
        <v>NE</v>
      </c>
      <c r="I148" s="153" t="n">
        <v>220</v>
      </c>
      <c r="J148" s="155" t="str">
        <v>SW</v>
      </c>
      <c r="K148" s="153" t="n">
        <v>5</v>
      </c>
      <c r="L148" s="153" t="n">
        <f>IF(E148="Accepted",K148*1.150779448,"")</f>
        <v>5.75389724</v>
      </c>
      <c r="M148" s="153" t="n">
        <v>16</v>
      </c>
      <c r="N148" s="153" t="n">
        <f>IF(AND(E148="Accepted",ISNUMBER(M148)),M148*1.150779448,"")</f>
        <v>18.412471168</v>
      </c>
      <c r="O148" s="163"/>
      <c r="P148" s="163" t="str">
        <f>IF(AND(E148="Accepted",ISNUMBER(O148)),O148*1.150779448,"")</f>
      </c>
      <c r="Q148" s="163"/>
      <c r="R148" s="155" t="str"/>
      <c r="S148" s="155" t="str"/>
      <c r="T148" s="155" t="str"/>
      <c r="U148" s="153" t="n">
        <f>IF(E148&lt;&gt;"Accepted","",IF(AND(N148="",P148=""),"",MAX(N148,P148)))</f>
        <v>18.412471168</v>
      </c>
      <c r="V148" s="155" t="str">
        <v>2026-03-06 13:55 PST</v>
      </c>
      <c r="W148" s="153" t="n">
        <v>5</v>
      </c>
      <c r="X148" s="153" t="n">
        <v>16</v>
      </c>
      <c r="Y148" s="163"/>
      <c r="Z148" s="163"/>
      <c r="AA148" s="153" t="n">
        <v>-117.8837</v>
      </c>
      <c r="AB148" s="153" t="n">
        <v>34.9054</v>
      </c>
      <c r="AC148" s="153" t="n">
        <v>702</v>
      </c>
      <c r="AD148" s="175" t="str">
        <v>KEDW 062155Z 04005G16KT 90SM FEW250 17/M11 A3005 RMK AO2A SLP174 T01721106</v>
      </c>
    </row>
    <row r="149" hidden="0">
      <c r="A149" s="150" t="str">
        <v>2026-03-06 22:55 UTC</v>
      </c>
      <c r="B149" s="155" t="str">
        <v>2026-03-06 14:55 PST</v>
      </c>
      <c r="C149" s="155" t="str">
        <v>2026-03-06</v>
      </c>
      <c r="D149" s="155" t="str">
        <v>March</v>
      </c>
      <c r="E149" s="154" t="str">
        <v>Accepted</v>
      </c>
      <c r="F149" s="155" t="str">
        <v>150</v>
      </c>
      <c r="G149" s="153" t="n">
        <v>150</v>
      </c>
      <c r="H149" s="155" t="str">
        <v>SE</v>
      </c>
      <c r="I149" s="153" t="n">
        <v>330</v>
      </c>
      <c r="J149" s="155" t="str">
        <v>NW</v>
      </c>
      <c r="K149" s="153" t="n">
        <v>4</v>
      </c>
      <c r="L149" s="153" t="n">
        <f>IF(E149="Accepted",K149*1.150779448,"")</f>
        <v>4.603117792</v>
      </c>
      <c r="M149" s="163"/>
      <c r="N149" s="163" t="str">
        <f>IF(AND(E149="Accepted",ISNUMBER(M149)),M149*1.150779448,"")</f>
      </c>
      <c r="O149" s="163"/>
      <c r="P149" s="163" t="str">
        <f>IF(AND(E149="Accepted",ISNUMBER(O149)),O149*1.150779448,"")</f>
      </c>
      <c r="Q149" s="163"/>
      <c r="R149" s="155" t="str"/>
      <c r="S149" s="155" t="str"/>
      <c r="T149" s="155" t="str"/>
      <c r="U149" s="163" t="str">
        <f>IF(E149&lt;&gt;"Accepted","",IF(AND(N149="",P149=""),"",MAX(N149,P149)))</f>
      </c>
      <c r="V149" s="155" t="str">
        <v>2026-03-06 14:55 PST</v>
      </c>
      <c r="W149" s="153" t="n">
        <v>4</v>
      </c>
      <c r="X149" s="163"/>
      <c r="Y149" s="163"/>
      <c r="Z149" s="163"/>
      <c r="AA149" s="153" t="n">
        <v>-117.8837</v>
      </c>
      <c r="AB149" s="153" t="n">
        <v>34.9054</v>
      </c>
      <c r="AC149" s="153" t="n">
        <v>702</v>
      </c>
      <c r="AD149" s="175" t="str">
        <v>KEDW 062255Z 15004KT 90SM FEW250 18/M10 A3004 RMK AO2A SLP171 T01771102</v>
      </c>
    </row>
    <row r="150" hidden="0">
      <c r="A150" s="150" t="str">
        <v>2026-03-06 23:55 UTC</v>
      </c>
      <c r="B150" s="155" t="str">
        <v>2026-03-06 15:55 PST</v>
      </c>
      <c r="C150" s="155" t="str">
        <v>2026-03-06</v>
      </c>
      <c r="D150" s="155" t="str">
        <v>March</v>
      </c>
      <c r="E150" s="154" t="str">
        <v>Accepted</v>
      </c>
      <c r="F150" s="155" t="str">
        <v>030</v>
      </c>
      <c r="G150" s="153" t="n">
        <v>30</v>
      </c>
      <c r="H150" s="155" t="str">
        <v>NE</v>
      </c>
      <c r="I150" s="153" t="n">
        <v>210</v>
      </c>
      <c r="J150" s="155" t="str">
        <v>SW</v>
      </c>
      <c r="K150" s="153" t="n">
        <v>10</v>
      </c>
      <c r="L150" s="153" t="n">
        <f>IF(E150="Accepted",K150*1.150779448,"")</f>
        <v>11.50779448</v>
      </c>
      <c r="M150" s="163"/>
      <c r="N150" s="163" t="str">
        <f>IF(AND(E150="Accepted",ISNUMBER(M150)),M150*1.150779448,"")</f>
      </c>
      <c r="O150" s="163"/>
      <c r="P150" s="163" t="str">
        <f>IF(AND(E150="Accepted",ISNUMBER(O150)),O150*1.150779448,"")</f>
      </c>
      <c r="Q150" s="163"/>
      <c r="R150" s="155" t="str"/>
      <c r="S150" s="155" t="str"/>
      <c r="T150" s="155" t="str"/>
      <c r="U150" s="163" t="str">
        <f>IF(E150&lt;&gt;"Accepted","",IF(AND(N150="",P150=""),"",MAX(N150,P150)))</f>
      </c>
      <c r="V150" s="155" t="str">
        <v>2026-03-06 15:55 PST</v>
      </c>
      <c r="W150" s="153" t="n">
        <v>10</v>
      </c>
      <c r="X150" s="163"/>
      <c r="Y150" s="163"/>
      <c r="Z150" s="163"/>
      <c r="AA150" s="153" t="n">
        <v>-117.8837</v>
      </c>
      <c r="AB150" s="153" t="n">
        <v>34.9054</v>
      </c>
      <c r="AC150" s="153" t="n">
        <v>702</v>
      </c>
      <c r="AD150" s="175" t="str">
        <v>KEDW 062355Z 03010KT 90SM FEW250 19/M12 A3003 RMK AO2A SLP167 T01861125 10188 20107 57016</v>
      </c>
    </row>
    <row r="151" hidden="0">
      <c r="A151" s="150" t="str">
        <v>2026-03-07 00:55 UTC</v>
      </c>
      <c r="B151" s="155" t="str">
        <v>2026-03-06 16:55 PST</v>
      </c>
      <c r="C151" s="155" t="str">
        <v>2026-03-06</v>
      </c>
      <c r="D151" s="155" t="str">
        <v>March</v>
      </c>
      <c r="E151" s="154" t="str">
        <v>Accepted</v>
      </c>
      <c r="F151" s="155" t="str">
        <v>050</v>
      </c>
      <c r="G151" s="153" t="n">
        <v>50</v>
      </c>
      <c r="H151" s="155" t="str">
        <v>NE</v>
      </c>
      <c r="I151" s="153" t="n">
        <v>230</v>
      </c>
      <c r="J151" s="155" t="str">
        <v>SW</v>
      </c>
      <c r="K151" s="153" t="n">
        <v>13</v>
      </c>
      <c r="L151" s="153" t="n">
        <f>IF(E151="Accepted",K151*1.150779448,"")</f>
        <v>14.960132824</v>
      </c>
      <c r="M151" s="163"/>
      <c r="N151" s="163" t="str">
        <f>IF(AND(E151="Accepted",ISNUMBER(M151)),M151*1.150779448,"")</f>
      </c>
      <c r="O151" s="163"/>
      <c r="P151" s="163" t="str">
        <f>IF(AND(E151="Accepted",ISNUMBER(O151)),O151*1.150779448,"")</f>
      </c>
      <c r="Q151" s="163"/>
      <c r="R151" s="155" t="str"/>
      <c r="S151" s="155" t="str"/>
      <c r="T151" s="155" t="str"/>
      <c r="U151" s="163" t="str">
        <f>IF(E151&lt;&gt;"Accepted","",IF(AND(N151="",P151=""),"",MAX(N151,P151)))</f>
      </c>
      <c r="V151" s="155" t="str">
        <v>2026-03-06 16:55 PST</v>
      </c>
      <c r="W151" s="153" t="n">
        <v>13</v>
      </c>
      <c r="X151" s="163"/>
      <c r="Y151" s="163"/>
      <c r="Z151" s="163"/>
      <c r="AA151" s="153" t="n">
        <v>-117.8837</v>
      </c>
      <c r="AB151" s="153" t="n">
        <v>34.9054</v>
      </c>
      <c r="AC151" s="153" t="n">
        <v>702</v>
      </c>
      <c r="AD151" s="175" t="str">
        <v>KEDW 070055Z 05013KT 90SM FEW250 18/M12 A3002 RMK AO2A SLP165 T01781120</v>
      </c>
    </row>
    <row r="152" hidden="0">
      <c r="A152" s="150" t="str">
        <v>2026-03-07 01:55 UTC</v>
      </c>
      <c r="B152" s="155" t="str">
        <v>2026-03-06 17:55 PST</v>
      </c>
      <c r="C152" s="155" t="str">
        <v>2026-03-06</v>
      </c>
      <c r="D152" s="155" t="str">
        <v>March</v>
      </c>
      <c r="E152" s="154" t="str">
        <v>Accepted</v>
      </c>
      <c r="F152" s="155" t="str">
        <v>080</v>
      </c>
      <c r="G152" s="153" t="n">
        <v>80</v>
      </c>
      <c r="H152" s="155" t="str">
        <v>E</v>
      </c>
      <c r="I152" s="153" t="n">
        <v>260</v>
      </c>
      <c r="J152" s="155" t="str">
        <v>W</v>
      </c>
      <c r="K152" s="153" t="n">
        <v>4</v>
      </c>
      <c r="L152" s="153" t="n">
        <f>IF(E152="Accepted",K152*1.150779448,"")</f>
        <v>4.603117792</v>
      </c>
      <c r="M152" s="163"/>
      <c r="N152" s="163" t="str">
        <f>IF(AND(E152="Accepted",ISNUMBER(M152)),M152*1.150779448,"")</f>
      </c>
      <c r="O152" s="163"/>
      <c r="P152" s="163" t="str">
        <f>IF(AND(E152="Accepted",ISNUMBER(O152)),O152*1.150779448,"")</f>
      </c>
      <c r="Q152" s="163"/>
      <c r="R152" s="155" t="str"/>
      <c r="S152" s="155" t="str"/>
      <c r="T152" s="155" t="str"/>
      <c r="U152" s="163" t="str">
        <f>IF(E152&lt;&gt;"Accepted","",IF(AND(N152="",P152=""),"",MAX(N152,P152)))</f>
      </c>
      <c r="V152" s="155" t="str">
        <v>2026-03-06 17:55 PST</v>
      </c>
      <c r="W152" s="153" t="n">
        <v>4</v>
      </c>
      <c r="X152" s="163"/>
      <c r="Y152" s="163"/>
      <c r="Z152" s="163"/>
      <c r="AA152" s="153" t="n">
        <v>-117.8837</v>
      </c>
      <c r="AB152" s="153" t="n">
        <v>34.9054</v>
      </c>
      <c r="AC152" s="153" t="n">
        <v>702</v>
      </c>
      <c r="AD152" s="175" t="str">
        <v>KEDW 070155Z 08004KT 60SM FEW250 14/M07 A3004 RMK AO2A SLP176 T01441071</v>
      </c>
    </row>
    <row r="153" hidden="0">
      <c r="A153" s="150" t="str">
        <v>2026-03-07 02:55 UTC</v>
      </c>
      <c r="B153" s="155" t="str">
        <v>2026-03-06 18:55 PST</v>
      </c>
      <c r="C153" s="155" t="str">
        <v>2026-03-06</v>
      </c>
      <c r="D153" s="155" t="str">
        <v>March</v>
      </c>
      <c r="E153" s="154" t="str">
        <v>Accepted</v>
      </c>
      <c r="F153" s="155" t="str">
        <v>000</v>
      </c>
      <c r="G153" s="153" t="n">
        <v>0</v>
      </c>
      <c r="H153" s="155" t="str">
        <v>Calm</v>
      </c>
      <c r="I153" s="153" t="n">
        <v>180</v>
      </c>
      <c r="J153" s="155" t="str">
        <v>Calm</v>
      </c>
      <c r="K153" s="153" t="n">
        <v>0</v>
      </c>
      <c r="L153" s="153" t="n">
        <f>IF(E153="Accepted",K153*1.150779448,"")</f>
        <v>0</v>
      </c>
      <c r="M153" s="163"/>
      <c r="N153" s="163" t="str">
        <f>IF(AND(E153="Accepted",ISNUMBER(M153)),M153*1.150779448,"")</f>
      </c>
      <c r="O153" s="163"/>
      <c r="P153" s="163" t="str">
        <f>IF(AND(E153="Accepted",ISNUMBER(O153)),O153*1.150779448,"")</f>
      </c>
      <c r="Q153" s="163"/>
      <c r="R153" s="155" t="str"/>
      <c r="S153" s="155" t="str"/>
      <c r="T153" s="155" t="str"/>
      <c r="U153" s="163" t="str">
        <f>IF(E153&lt;&gt;"Accepted","",IF(AND(N153="",P153=""),"",MAX(N153,P153)))</f>
      </c>
      <c r="V153" s="155" t="str">
        <v>2026-03-06 18:55 PST</v>
      </c>
      <c r="W153" s="153" t="n">
        <v>0</v>
      </c>
      <c r="X153" s="163"/>
      <c r="Y153" s="163"/>
      <c r="Z153" s="163"/>
      <c r="AA153" s="153" t="n">
        <v>-117.8837</v>
      </c>
      <c r="AB153" s="153" t="n">
        <v>34.9054</v>
      </c>
      <c r="AC153" s="153" t="n">
        <v>702</v>
      </c>
      <c r="AD153" s="175" t="str">
        <v>KEDW 070255Z 00000KT 40SM FEW250 10/M05 A3005 RMK AO2A SLP181 T00981046 53007</v>
      </c>
    </row>
    <row r="154" hidden="0">
      <c r="A154" s="150" t="str">
        <v>2026-03-07 03:55 UTC</v>
      </c>
      <c r="B154" s="155" t="str">
        <v>2026-03-06 19:55 PST</v>
      </c>
      <c r="C154" s="155" t="str">
        <v>2026-03-06</v>
      </c>
      <c r="D154" s="155" t="str">
        <v>March</v>
      </c>
      <c r="E154" s="154" t="str">
        <v>Accepted</v>
      </c>
      <c r="F154" s="155" t="str">
        <v>310</v>
      </c>
      <c r="G154" s="153" t="n">
        <v>310</v>
      </c>
      <c r="H154" s="155" t="str">
        <v>NW</v>
      </c>
      <c r="I154" s="153" t="n">
        <v>130</v>
      </c>
      <c r="J154" s="155" t="str">
        <v>SE</v>
      </c>
      <c r="K154" s="153" t="n">
        <v>4</v>
      </c>
      <c r="L154" s="153" t="n">
        <f>IF(E154="Accepted",K154*1.150779448,"")</f>
        <v>4.603117792</v>
      </c>
      <c r="M154" s="163"/>
      <c r="N154" s="163" t="str">
        <f>IF(AND(E154="Accepted",ISNUMBER(M154)),M154*1.150779448,"")</f>
      </c>
      <c r="O154" s="163"/>
      <c r="P154" s="163" t="str">
        <f>IF(AND(E154="Accepted",ISNUMBER(O154)),O154*1.150779448,"")</f>
      </c>
      <c r="Q154" s="163"/>
      <c r="R154" s="155" t="str"/>
      <c r="S154" s="155" t="str"/>
      <c r="T154" s="155" t="str"/>
      <c r="U154" s="163" t="str">
        <f>IF(E154&lt;&gt;"Accepted","",IF(AND(N154="",P154=""),"",MAX(N154,P154)))</f>
      </c>
      <c r="V154" s="155" t="str">
        <v>2026-03-06 19:55 PST</v>
      </c>
      <c r="W154" s="153" t="n">
        <v>4</v>
      </c>
      <c r="X154" s="163"/>
      <c r="Y154" s="163"/>
      <c r="Z154" s="163"/>
      <c r="AA154" s="153" t="n">
        <v>-117.8837</v>
      </c>
      <c r="AB154" s="153" t="n">
        <v>34.9054</v>
      </c>
      <c r="AC154" s="153" t="n">
        <v>702</v>
      </c>
      <c r="AD154" s="175" t="str">
        <v>KEDW 070355Z 31004KT 40SM CLR 09/M02 A3006 RMK AO2A SLP183 T00941022</v>
      </c>
    </row>
    <row r="155" hidden="0">
      <c r="A155" s="150" t="str">
        <v>2026-03-07 04:55 UTC</v>
      </c>
      <c r="B155" s="155" t="str">
        <v>2026-03-06 20:55 PST</v>
      </c>
      <c r="C155" s="155" t="str">
        <v>2026-03-06</v>
      </c>
      <c r="D155" s="155" t="str">
        <v>March</v>
      </c>
      <c r="E155" s="154" t="str">
        <v>Accepted</v>
      </c>
      <c r="F155" s="155" t="str">
        <v>320</v>
      </c>
      <c r="G155" s="153" t="n">
        <v>320</v>
      </c>
      <c r="H155" s="155" t="str">
        <v>NW</v>
      </c>
      <c r="I155" s="153" t="n">
        <v>140</v>
      </c>
      <c r="J155" s="155" t="str">
        <v>SE</v>
      </c>
      <c r="K155" s="153" t="n">
        <v>7</v>
      </c>
      <c r="L155" s="153" t="n">
        <f>IF(E155="Accepted",K155*1.150779448,"")</f>
        <v>8.055456136</v>
      </c>
      <c r="M155" s="163"/>
      <c r="N155" s="163" t="str">
        <f>IF(AND(E155="Accepted",ISNUMBER(M155)),M155*1.150779448,"")</f>
      </c>
      <c r="O155" s="163"/>
      <c r="P155" s="163" t="str">
        <f>IF(AND(E155="Accepted",ISNUMBER(O155)),O155*1.150779448,"")</f>
      </c>
      <c r="Q155" s="163"/>
      <c r="R155" s="155" t="str"/>
      <c r="S155" s="155" t="str"/>
      <c r="T155" s="155" t="str"/>
      <c r="U155" s="163" t="str">
        <f>IF(E155&lt;&gt;"Accepted","",IF(AND(N155="",P155=""),"",MAX(N155,P155)))</f>
      </c>
      <c r="V155" s="155" t="str">
        <v>2026-03-06 20:55 PST</v>
      </c>
      <c r="W155" s="153" t="n">
        <v>7</v>
      </c>
      <c r="X155" s="163"/>
      <c r="Y155" s="163"/>
      <c r="Z155" s="163"/>
      <c r="AA155" s="153" t="n">
        <v>-117.8837</v>
      </c>
      <c r="AB155" s="153" t="n">
        <v>34.9054</v>
      </c>
      <c r="AC155" s="153" t="n">
        <v>702</v>
      </c>
      <c r="AD155" s="175" t="str">
        <v>KEDW 070455Z 32007KT 40SM CLR 06/M03 A3007 RMK AO2A SLP186 T00601029</v>
      </c>
    </row>
    <row r="156" hidden="0">
      <c r="A156" s="150" t="str">
        <v>2026-03-07 05:55 UTC</v>
      </c>
      <c r="B156" s="155" t="str">
        <v>2026-03-06 21:55 PST</v>
      </c>
      <c r="C156" s="155" t="str">
        <v>2026-03-06</v>
      </c>
      <c r="D156" s="155" t="str">
        <v>March</v>
      </c>
      <c r="E156" s="154" t="str">
        <v>Accepted</v>
      </c>
      <c r="F156" s="155" t="str">
        <v>340</v>
      </c>
      <c r="G156" s="153" t="n">
        <v>340</v>
      </c>
      <c r="H156" s="155" t="str">
        <v>N</v>
      </c>
      <c r="I156" s="153" t="n">
        <v>160</v>
      </c>
      <c r="J156" s="155" t="str">
        <v>S</v>
      </c>
      <c r="K156" s="153" t="n">
        <v>7</v>
      </c>
      <c r="L156" s="153" t="n">
        <f>IF(E156="Accepted",K156*1.150779448,"")</f>
        <v>8.055456136</v>
      </c>
      <c r="M156" s="163"/>
      <c r="N156" s="163" t="str">
        <f>IF(AND(E156="Accepted",ISNUMBER(M156)),M156*1.150779448,"")</f>
      </c>
      <c r="O156" s="163"/>
      <c r="P156" s="163" t="str">
        <f>IF(AND(E156="Accepted",ISNUMBER(O156)),O156*1.150779448,"")</f>
      </c>
      <c r="Q156" s="163"/>
      <c r="R156" s="155" t="str"/>
      <c r="S156" s="155" t="str"/>
      <c r="T156" s="155" t="str"/>
      <c r="U156" s="163" t="str">
        <f>IF(E156&lt;&gt;"Accepted","",IF(AND(N156="",P156=""),"",MAX(N156,P156)))</f>
      </c>
      <c r="V156" s="155" t="str">
        <v>2026-03-06 21:55 PST</v>
      </c>
      <c r="W156" s="153" t="n">
        <v>7</v>
      </c>
      <c r="X156" s="163"/>
      <c r="Y156" s="163"/>
      <c r="Z156" s="163"/>
      <c r="AA156" s="153" t="n">
        <v>-117.8837</v>
      </c>
      <c r="AB156" s="153" t="n">
        <v>34.9054</v>
      </c>
      <c r="AC156" s="153" t="n">
        <v>702</v>
      </c>
      <c r="AD156" s="175" t="str">
        <v>KEDW 070555Z 34007KT 40SM CLR 05/M03 A3008 RMK AO2A SLP188 T00471029 10187 20047 52011</v>
      </c>
    </row>
    <row r="157" hidden="0">
      <c r="A157" s="150" t="str">
        <v>2026-03-07 06:55 UTC</v>
      </c>
      <c r="B157" s="155" t="str">
        <v>2026-03-06 22:55 PST</v>
      </c>
      <c r="C157" s="155" t="str">
        <v>2026-03-06</v>
      </c>
      <c r="D157" s="155" t="str">
        <v>March</v>
      </c>
      <c r="E157" s="154" t="str">
        <v>Accepted</v>
      </c>
      <c r="F157" s="155" t="str">
        <v>000</v>
      </c>
      <c r="G157" s="153" t="n">
        <v>0</v>
      </c>
      <c r="H157" s="155" t="str">
        <v>Calm</v>
      </c>
      <c r="I157" s="153" t="n">
        <v>180</v>
      </c>
      <c r="J157" s="155" t="str">
        <v>Calm</v>
      </c>
      <c r="K157" s="153" t="n">
        <v>0</v>
      </c>
      <c r="L157" s="153" t="n">
        <f>IF(E157="Accepted",K157*1.150779448,"")</f>
        <v>0</v>
      </c>
      <c r="M157" s="163"/>
      <c r="N157" s="163" t="str">
        <f>IF(AND(E157="Accepted",ISNUMBER(M157)),M157*1.150779448,"")</f>
      </c>
      <c r="O157" s="163"/>
      <c r="P157" s="163" t="str">
        <f>IF(AND(E157="Accepted",ISNUMBER(O157)),O157*1.150779448,"")</f>
      </c>
      <c r="Q157" s="163"/>
      <c r="R157" s="155" t="str"/>
      <c r="S157" s="155" t="str"/>
      <c r="T157" s="155" t="str"/>
      <c r="U157" s="163" t="str">
        <f>IF(E157&lt;&gt;"Accepted","",IF(AND(N157="",P157=""),"",MAX(N157,P157)))</f>
      </c>
      <c r="V157" s="155" t="str">
        <v>2026-03-06 22:55 PST</v>
      </c>
      <c r="W157" s="153" t="n">
        <v>0</v>
      </c>
      <c r="X157" s="163"/>
      <c r="Y157" s="163"/>
      <c r="Z157" s="163"/>
      <c r="AA157" s="153" t="n">
        <v>-117.8837</v>
      </c>
      <c r="AB157" s="153" t="n">
        <v>34.9054</v>
      </c>
      <c r="AC157" s="153" t="n">
        <v>702</v>
      </c>
      <c r="AD157" s="175" t="str">
        <v>KEDW 070655Z AUTO 00000KT 10SM CLR 05/M03 A3009 RMK AO2 SLP188 T00461027 $</v>
      </c>
    </row>
    <row r="158" hidden="0">
      <c r="A158" s="150" t="str">
        <v>2026-03-07 07:55 UTC</v>
      </c>
      <c r="B158" s="155" t="str">
        <v>2026-03-06 23:55 PST</v>
      </c>
      <c r="C158" s="155" t="str">
        <v>2026-03-06</v>
      </c>
      <c r="D158" s="155" t="str">
        <v>March</v>
      </c>
      <c r="E158" s="154" t="str">
        <v>Accepted</v>
      </c>
      <c r="F158" s="155" t="str">
        <v>300</v>
      </c>
      <c r="G158" s="153" t="n">
        <v>300</v>
      </c>
      <c r="H158" s="155" t="str">
        <v>NW</v>
      </c>
      <c r="I158" s="153" t="n">
        <v>120</v>
      </c>
      <c r="J158" s="155" t="str">
        <v>SE</v>
      </c>
      <c r="K158" s="153" t="n">
        <v>3</v>
      </c>
      <c r="L158" s="153" t="n">
        <f>IF(E158="Accepted",K158*1.150779448,"")</f>
        <v>3.452338344</v>
      </c>
      <c r="M158" s="163"/>
      <c r="N158" s="163" t="str">
        <f>IF(AND(E158="Accepted",ISNUMBER(M158)),M158*1.150779448,"")</f>
      </c>
      <c r="O158" s="163"/>
      <c r="P158" s="163" t="str">
        <f>IF(AND(E158="Accepted",ISNUMBER(O158)),O158*1.150779448,"")</f>
      </c>
      <c r="Q158" s="163"/>
      <c r="R158" s="155" t="str"/>
      <c r="S158" s="155" t="str"/>
      <c r="T158" s="155" t="str"/>
      <c r="U158" s="163" t="str">
        <f>IF(E158&lt;&gt;"Accepted","",IF(AND(N158="",P158=""),"",MAX(N158,P158)))</f>
      </c>
      <c r="V158" s="155" t="str">
        <v>2026-03-06 23:55 PST</v>
      </c>
      <c r="W158" s="153" t="n">
        <v>3</v>
      </c>
      <c r="X158" s="163"/>
      <c r="Y158" s="163"/>
      <c r="Z158" s="163"/>
      <c r="AA158" s="153" t="n">
        <v>-117.8837</v>
      </c>
      <c r="AB158" s="153" t="n">
        <v>34.9054</v>
      </c>
      <c r="AC158" s="153" t="n">
        <v>702</v>
      </c>
      <c r="AD158" s="175" t="str">
        <v>KEDW 070755Z AUTO 30003KT 10SM CLR 04/M01 A3009 RMK AO2 SLP188 T00431009 401881005 $</v>
      </c>
    </row>
    <row r="159" hidden="0">
      <c r="A159" s="150" t="str">
        <v>2026-03-07 08:55 UTC</v>
      </c>
      <c r="B159" s="155" t="str">
        <v>2026-03-07 00:55 PST</v>
      </c>
      <c r="C159" s="155" t="str">
        <v>2026-03-07</v>
      </c>
      <c r="D159" s="155" t="str">
        <v>March</v>
      </c>
      <c r="E159" s="154" t="str">
        <v>Accepted</v>
      </c>
      <c r="F159" s="155" t="str">
        <v>360</v>
      </c>
      <c r="G159" s="153" t="n">
        <v>360</v>
      </c>
      <c r="H159" s="155" t="str">
        <v>N</v>
      </c>
      <c r="I159" s="153" t="n">
        <v>180</v>
      </c>
      <c r="J159" s="155" t="str">
        <v>S</v>
      </c>
      <c r="K159" s="153" t="n">
        <v>7</v>
      </c>
      <c r="L159" s="153" t="n">
        <f>IF(E159="Accepted",K159*1.150779448,"")</f>
        <v>8.055456136</v>
      </c>
      <c r="M159" s="163"/>
      <c r="N159" s="163" t="str">
        <f>IF(AND(E159="Accepted",ISNUMBER(M159)),M159*1.150779448,"")</f>
      </c>
      <c r="O159" s="163"/>
      <c r="P159" s="163" t="str">
        <f>IF(AND(E159="Accepted",ISNUMBER(O159)),O159*1.150779448,"")</f>
      </c>
      <c r="Q159" s="163"/>
      <c r="R159" s="155" t="str"/>
      <c r="S159" s="155" t="str"/>
      <c r="T159" s="155" t="str"/>
      <c r="U159" s="163" t="str">
        <f>IF(E159&lt;&gt;"Accepted","",IF(AND(N159="",P159=""),"",MAX(N159,P159)))</f>
      </c>
      <c r="V159" s="155" t="str">
        <v>2026-03-07 00:55 PST</v>
      </c>
      <c r="W159" s="153" t="n">
        <v>7</v>
      </c>
      <c r="X159" s="163"/>
      <c r="Y159" s="163"/>
      <c r="Z159" s="163"/>
      <c r="AA159" s="153" t="n">
        <v>-117.8837</v>
      </c>
      <c r="AB159" s="153" t="n">
        <v>34.9054</v>
      </c>
      <c r="AC159" s="153" t="n">
        <v>702</v>
      </c>
      <c r="AD159" s="175" t="str">
        <v>KEDW 070855Z AUTO 36007KT 10SM CLR 07/M05 A3009 RMK AO2 SLP185 T00681052 51004 $</v>
      </c>
    </row>
    <row r="160" hidden="0">
      <c r="A160" s="150" t="str">
        <v>2026-03-07 09:55 UTC</v>
      </c>
      <c r="B160" s="155" t="str">
        <v>2026-03-07 01:55 PST</v>
      </c>
      <c r="C160" s="155" t="str">
        <v>2026-03-07</v>
      </c>
      <c r="D160" s="155" t="str">
        <v>March</v>
      </c>
      <c r="E160" s="154" t="str">
        <v>Accepted</v>
      </c>
      <c r="F160" s="155" t="str">
        <v>010</v>
      </c>
      <c r="G160" s="153" t="n">
        <v>10</v>
      </c>
      <c r="H160" s="155" t="str">
        <v>N</v>
      </c>
      <c r="I160" s="153" t="n">
        <v>190</v>
      </c>
      <c r="J160" s="155" t="str">
        <v>S</v>
      </c>
      <c r="K160" s="153" t="n">
        <v>10</v>
      </c>
      <c r="L160" s="153" t="n">
        <f>IF(E160="Accepted",K160*1.150779448,"")</f>
        <v>11.50779448</v>
      </c>
      <c r="M160" s="163"/>
      <c r="N160" s="163" t="str">
        <f>IF(AND(E160="Accepted",ISNUMBER(M160)),M160*1.150779448,"")</f>
      </c>
      <c r="O160" s="153" t="n">
        <v>26</v>
      </c>
      <c r="P160" s="153" t="n">
        <f>IF(AND(E160="Accepted",ISNUMBER(O160)),O160*1.150779448,"")</f>
        <v>29.920265648</v>
      </c>
      <c r="Q160" s="153" t="n">
        <v>30</v>
      </c>
      <c r="R160" s="155" t="str">
        <v>33</v>
      </c>
      <c r="S160" s="155" t="str">
        <v>2026-03-07 09:33 UTC</v>
      </c>
      <c r="T160" s="155" t="str">
        <v>2026-03-07 01:33 PST</v>
      </c>
      <c r="U160" s="153" t="n">
        <f>IF(E160&lt;&gt;"Accepted","",IF(AND(N160="",P160=""),"",MAX(N160,P160)))</f>
        <v>29.920265648</v>
      </c>
      <c r="V160" s="155" t="str">
        <v>2026-03-07 01:33 PST</v>
      </c>
      <c r="W160" s="153" t="n">
        <v>10</v>
      </c>
      <c r="X160" s="163"/>
      <c r="Y160" s="153" t="n">
        <v>26</v>
      </c>
      <c r="Z160" s="153" t="n">
        <v>30</v>
      </c>
      <c r="AA160" s="153" t="n">
        <v>-117.8837</v>
      </c>
      <c r="AB160" s="153" t="n">
        <v>34.9054</v>
      </c>
      <c r="AC160" s="153" t="n">
        <v>702</v>
      </c>
      <c r="AD160" s="175" t="str">
        <v>KEDW 070955Z AUTO 01010KT 10SM CLR 10/M09 A3008 RMK AO2 PK WND 03026/33 SLP179 T01001086 $</v>
      </c>
    </row>
    <row r="161" hidden="0">
      <c r="A161" s="150" t="str">
        <v>2026-03-07 10:55 UTC</v>
      </c>
      <c r="B161" s="155" t="str">
        <v>2026-03-07 02:55 PST</v>
      </c>
      <c r="C161" s="155" t="str">
        <v>2026-03-07</v>
      </c>
      <c r="D161" s="155" t="str">
        <v>March</v>
      </c>
      <c r="E161" s="154" t="str">
        <v>Accepted</v>
      </c>
      <c r="F161" s="155" t="str">
        <v>010</v>
      </c>
      <c r="G161" s="153" t="n">
        <v>10</v>
      </c>
      <c r="H161" s="155" t="str">
        <v>N</v>
      </c>
      <c r="I161" s="153" t="n">
        <v>190</v>
      </c>
      <c r="J161" s="155" t="str">
        <v>S</v>
      </c>
      <c r="K161" s="153" t="n">
        <v>9</v>
      </c>
      <c r="L161" s="153" t="n">
        <f>IF(E161="Accepted",K161*1.150779448,"")</f>
        <v>10.357015032</v>
      </c>
      <c r="M161" s="163"/>
      <c r="N161" s="163" t="str">
        <f>IF(AND(E161="Accepted",ISNUMBER(M161)),M161*1.150779448,"")</f>
      </c>
      <c r="O161" s="163"/>
      <c r="P161" s="163" t="str">
        <f>IF(AND(E161="Accepted",ISNUMBER(O161)),O161*1.150779448,"")</f>
      </c>
      <c r="Q161" s="163"/>
      <c r="R161" s="155" t="str"/>
      <c r="S161" s="155" t="str"/>
      <c r="T161" s="155" t="str"/>
      <c r="U161" s="163" t="str">
        <f>IF(E161&lt;&gt;"Accepted","",IF(AND(N161="",P161=""),"",MAX(N161,P161)))</f>
      </c>
      <c r="V161" s="155" t="str">
        <v>2026-03-07 02:55 PST</v>
      </c>
      <c r="W161" s="153" t="n">
        <v>9</v>
      </c>
      <c r="X161" s="163"/>
      <c r="Y161" s="163"/>
      <c r="Z161" s="163"/>
      <c r="AA161" s="153" t="n">
        <v>-117.8837</v>
      </c>
      <c r="AB161" s="153" t="n">
        <v>34.9054</v>
      </c>
      <c r="AC161" s="153" t="n">
        <v>702</v>
      </c>
      <c r="AD161" s="175" t="str">
        <v>KEDW 071055Z AUTO 01009KT 10SM CLR 08/M07 A3007 RMK AO2 SLP177 T00821075 $</v>
      </c>
    </row>
    <row r="162" hidden="0">
      <c r="A162" s="150" t="str">
        <v>2026-03-07 11:55 UTC</v>
      </c>
      <c r="B162" s="155" t="str">
        <v>2026-03-07 03:55 PST</v>
      </c>
      <c r="C162" s="155" t="str">
        <v>2026-03-07</v>
      </c>
      <c r="D162" s="155" t="str">
        <v>March</v>
      </c>
      <c r="E162" s="154" t="str">
        <v>Accepted</v>
      </c>
      <c r="F162" s="155" t="str">
        <v>010</v>
      </c>
      <c r="G162" s="153" t="n">
        <v>10</v>
      </c>
      <c r="H162" s="155" t="str">
        <v>N</v>
      </c>
      <c r="I162" s="153" t="n">
        <v>190</v>
      </c>
      <c r="J162" s="155" t="str">
        <v>S</v>
      </c>
      <c r="K162" s="153" t="n">
        <v>13</v>
      </c>
      <c r="L162" s="153" t="n">
        <f>IF(E162="Accepted",K162*1.150779448,"")</f>
        <v>14.960132824</v>
      </c>
      <c r="M162" s="163"/>
      <c r="N162" s="163" t="str">
        <f>IF(AND(E162="Accepted",ISNUMBER(M162)),M162*1.150779448,"")</f>
      </c>
      <c r="O162" s="163"/>
      <c r="P162" s="163" t="str">
        <f>IF(AND(E162="Accepted",ISNUMBER(O162)),O162*1.150779448,"")</f>
      </c>
      <c r="Q162" s="163"/>
      <c r="R162" s="155" t="str"/>
      <c r="S162" s="155" t="str"/>
      <c r="T162" s="155" t="str"/>
      <c r="U162" s="163" t="str">
        <f>IF(E162&lt;&gt;"Accepted","",IF(AND(N162="",P162=""),"",MAX(N162,P162)))</f>
      </c>
      <c r="V162" s="155" t="str">
        <v>2026-03-07 03:55 PST</v>
      </c>
      <c r="W162" s="153" t="n">
        <v>13</v>
      </c>
      <c r="X162" s="163"/>
      <c r="Y162" s="163"/>
      <c r="Z162" s="163"/>
      <c r="AA162" s="153" t="n">
        <v>-117.8837</v>
      </c>
      <c r="AB162" s="153" t="n">
        <v>34.9054</v>
      </c>
      <c r="AC162" s="153" t="n">
        <v>702</v>
      </c>
      <c r="AD162" s="175" t="str">
        <v>KEDW 071155Z AUTO 01013KT 10SM CLR 08/M08 A3006 RMK AO2 SLP173 T00801081 10111 20028 57012 $</v>
      </c>
    </row>
    <row r="163" hidden="0">
      <c r="A163" s="150" t="str">
        <v>2026-03-07 12:36 UTC</v>
      </c>
      <c r="B163" s="155" t="str">
        <v>2026-03-07 04:36 PST</v>
      </c>
      <c r="C163" s="155" t="str">
        <v>2026-03-07</v>
      </c>
      <c r="D163" s="155" t="str">
        <v>March</v>
      </c>
      <c r="E163" s="154" t="str">
        <v>Accepted</v>
      </c>
      <c r="F163" s="155" t="str">
        <v>020</v>
      </c>
      <c r="G163" s="153" t="n">
        <v>20</v>
      </c>
      <c r="H163" s="155" t="str">
        <v>N</v>
      </c>
      <c r="I163" s="153" t="n">
        <v>200</v>
      </c>
      <c r="J163" s="155" t="str">
        <v>S</v>
      </c>
      <c r="K163" s="153" t="n">
        <v>13</v>
      </c>
      <c r="L163" s="153" t="n">
        <f>IF(E163="Accepted",K163*1.150779448,"")</f>
        <v>14.960132824</v>
      </c>
      <c r="M163" s="163"/>
      <c r="N163" s="163" t="str">
        <f>IF(AND(E163="Accepted",ISNUMBER(M163)),M163*1.150779448,"")</f>
      </c>
      <c r="O163" s="163"/>
      <c r="P163" s="163" t="str">
        <f>IF(AND(E163="Accepted",ISNUMBER(O163)),O163*1.150779448,"")</f>
      </c>
      <c r="Q163" s="163"/>
      <c r="R163" s="155" t="str"/>
      <c r="S163" s="155" t="str"/>
      <c r="T163" s="155" t="str"/>
      <c r="U163" s="163" t="str">
        <f>IF(E163&lt;&gt;"Accepted","",IF(AND(N163="",P163=""),"",MAX(N163,P163)))</f>
      </c>
      <c r="V163" s="155" t="str">
        <v>2026-03-07 04:36 PST</v>
      </c>
      <c r="W163" s="153" t="n">
        <v>13</v>
      </c>
      <c r="X163" s="163"/>
      <c r="Y163" s="163"/>
      <c r="Z163" s="163"/>
      <c r="AA163" s="153" t="n">
        <v>-117.8837</v>
      </c>
      <c r="AB163" s="153" t="n">
        <v>34.9054</v>
      </c>
      <c r="AC163" s="153" t="n">
        <v>702</v>
      </c>
      <c r="AD163" s="175" t="str">
        <v>KEDW 071236Z AUTO 02013KT 10SM CLR 07/M06 A3007 RMK AO2 WSHFT 26 SLP177 $</v>
      </c>
    </row>
    <row r="164" hidden="0">
      <c r="A164" s="150" t="str">
        <v>2026-03-07 12:55 UTC</v>
      </c>
      <c r="B164" s="155" t="str">
        <v>2026-03-07 04:55 PST</v>
      </c>
      <c r="C164" s="155" t="str">
        <v>2026-03-07</v>
      </c>
      <c r="D164" s="155" t="str">
        <v>March</v>
      </c>
      <c r="E164" s="154" t="str">
        <v>Accepted</v>
      </c>
      <c r="F164" s="155" t="str">
        <v>040</v>
      </c>
      <c r="G164" s="153" t="n">
        <v>40</v>
      </c>
      <c r="H164" s="155" t="str">
        <v>NE</v>
      </c>
      <c r="I164" s="153" t="n">
        <v>220</v>
      </c>
      <c r="J164" s="155" t="str">
        <v>SW</v>
      </c>
      <c r="K164" s="153" t="n">
        <v>14</v>
      </c>
      <c r="L164" s="153" t="n">
        <f>IF(E164="Accepted",K164*1.150779448,"")</f>
        <v>16.110912272</v>
      </c>
      <c r="M164" s="163"/>
      <c r="N164" s="163" t="str">
        <f>IF(AND(E164="Accepted",ISNUMBER(M164)),M164*1.150779448,"")</f>
      </c>
      <c r="O164" s="163"/>
      <c r="P164" s="163" t="str">
        <f>IF(AND(E164="Accepted",ISNUMBER(O164)),O164*1.150779448,"")</f>
      </c>
      <c r="Q164" s="163"/>
      <c r="R164" s="155" t="str"/>
      <c r="S164" s="155" t="str"/>
      <c r="T164" s="155" t="str"/>
      <c r="U164" s="163" t="str">
        <f>IF(E164&lt;&gt;"Accepted","",IF(AND(N164="",P164=""),"",MAX(N164,P164)))</f>
      </c>
      <c r="V164" s="155" t="str">
        <v>2026-03-07 04:55 PST</v>
      </c>
      <c r="W164" s="153" t="n">
        <v>14</v>
      </c>
      <c r="X164" s="163"/>
      <c r="Y164" s="163"/>
      <c r="Z164" s="163"/>
      <c r="AA164" s="153" t="n">
        <v>-117.8837</v>
      </c>
      <c r="AB164" s="153" t="n">
        <v>34.9054</v>
      </c>
      <c r="AC164" s="153" t="n">
        <v>702</v>
      </c>
      <c r="AD164" s="175" t="str">
        <v>KEDW 071255Z AUTO 04014KT 10SM CLR 08/M08 A3008 RMK AO2 SLP180 T00841078 $</v>
      </c>
    </row>
    <row r="165" hidden="0">
      <c r="A165" s="150" t="str">
        <v>2026-03-07 13:55 UTC</v>
      </c>
      <c r="B165" s="155" t="str">
        <v>2026-03-07 05:55 PST</v>
      </c>
      <c r="C165" s="155" t="str">
        <v>2026-03-07</v>
      </c>
      <c r="D165" s="155" t="str">
        <v>March</v>
      </c>
      <c r="E165" s="154" t="str">
        <v>Accepted</v>
      </c>
      <c r="F165" s="155" t="str">
        <v>040</v>
      </c>
      <c r="G165" s="153" t="n">
        <v>40</v>
      </c>
      <c r="H165" s="155" t="str">
        <v>NE</v>
      </c>
      <c r="I165" s="153" t="n">
        <v>220</v>
      </c>
      <c r="J165" s="155" t="str">
        <v>SW</v>
      </c>
      <c r="K165" s="153" t="n">
        <v>16</v>
      </c>
      <c r="L165" s="153" t="n">
        <f>IF(E165="Accepted",K165*1.150779448,"")</f>
        <v>18.412471168</v>
      </c>
      <c r="M165" s="163"/>
      <c r="N165" s="163" t="str">
        <f>IF(AND(E165="Accepted",ISNUMBER(M165)),M165*1.150779448,"")</f>
      </c>
      <c r="O165" s="163"/>
      <c r="P165" s="163" t="str">
        <f>IF(AND(E165="Accepted",ISNUMBER(O165)),O165*1.150779448,"")</f>
      </c>
      <c r="Q165" s="163"/>
      <c r="R165" s="155" t="str"/>
      <c r="S165" s="155" t="str"/>
      <c r="T165" s="155" t="str"/>
      <c r="U165" s="163" t="str">
        <f>IF(E165&lt;&gt;"Accepted","",IF(AND(N165="",P165=""),"",MAX(N165,P165)))</f>
      </c>
      <c r="V165" s="155" t="str">
        <v>2026-03-07 05:55 PST</v>
      </c>
      <c r="W165" s="153" t="n">
        <v>16</v>
      </c>
      <c r="X165" s="163"/>
      <c r="Y165" s="163"/>
      <c r="Z165" s="163"/>
      <c r="AA165" s="153" t="n">
        <v>-117.8837</v>
      </c>
      <c r="AB165" s="153" t="n">
        <v>34.9054</v>
      </c>
      <c r="AC165" s="153" t="n">
        <v>702</v>
      </c>
      <c r="AD165" s="175" t="str">
        <v>KEDW 071355Z AUTO 04016KT 10SM CLR 08/M08 A3010 RMK AO2 SLP190 T00811080 $</v>
      </c>
    </row>
    <row r="166" hidden="0">
      <c r="A166" s="150" t="str">
        <v>2026-03-07 14:55 UTC</v>
      </c>
      <c r="B166" s="155" t="str">
        <v>2026-03-07 06:55 PST</v>
      </c>
      <c r="C166" s="155" t="str">
        <v>2026-03-07</v>
      </c>
      <c r="D166" s="155" t="str">
        <v>March</v>
      </c>
      <c r="E166" s="154" t="str">
        <v>Accepted</v>
      </c>
      <c r="F166" s="155" t="str">
        <v>010</v>
      </c>
      <c r="G166" s="153" t="n">
        <v>10</v>
      </c>
      <c r="H166" s="155" t="str">
        <v>N</v>
      </c>
      <c r="I166" s="153" t="n">
        <v>190</v>
      </c>
      <c r="J166" s="155" t="str">
        <v>S</v>
      </c>
      <c r="K166" s="153" t="n">
        <v>20</v>
      </c>
      <c r="L166" s="153" t="n">
        <f>IF(E166="Accepted",K166*1.150779448,"")</f>
        <v>23.01558896</v>
      </c>
      <c r="M166" s="153" t="n">
        <v>25</v>
      </c>
      <c r="N166" s="153" t="n">
        <f>IF(AND(E166="Accepted",ISNUMBER(M166)),M166*1.150779448,"")</f>
        <v>28.7694862</v>
      </c>
      <c r="O166" s="163"/>
      <c r="P166" s="163" t="str">
        <f>IF(AND(E166="Accepted",ISNUMBER(O166)),O166*1.150779448,"")</f>
      </c>
      <c r="Q166" s="163"/>
      <c r="R166" s="155" t="str"/>
      <c r="S166" s="155" t="str"/>
      <c r="T166" s="155" t="str"/>
      <c r="U166" s="153" t="n">
        <f>IF(E166&lt;&gt;"Accepted","",IF(AND(N166="",P166=""),"",MAX(N166,P166)))</f>
        <v>28.7694862</v>
      </c>
      <c r="V166" s="155" t="str">
        <v>2026-03-07 06:55 PST</v>
      </c>
      <c r="W166" s="153" t="n">
        <v>20</v>
      </c>
      <c r="X166" s="153" t="n">
        <v>25</v>
      </c>
      <c r="Y166" s="163"/>
      <c r="Z166" s="163"/>
      <c r="AA166" s="153" t="n">
        <v>-117.8837</v>
      </c>
      <c r="AB166" s="153" t="n">
        <v>34.9054</v>
      </c>
      <c r="AC166" s="153" t="n">
        <v>702</v>
      </c>
      <c r="AD166" s="175" t="str">
        <v>KEDW 071455Z AUTO 01020G25KT 10SM CLR 10/M09 A3010 RMK AO2 SLP191 T00991092 51015 $</v>
      </c>
    </row>
    <row r="167" hidden="0">
      <c r="A167" s="150" t="str">
        <v>2026-03-07 15:55 UTC</v>
      </c>
      <c r="B167" s="155" t="str">
        <v>2026-03-07 07:55 PST</v>
      </c>
      <c r="C167" s="155" t="str">
        <v>2026-03-07</v>
      </c>
      <c r="D167" s="155" t="str">
        <v>March</v>
      </c>
      <c r="E167" s="154" t="str">
        <v>Accepted</v>
      </c>
      <c r="F167" s="155" t="str">
        <v>030</v>
      </c>
      <c r="G167" s="153" t="n">
        <v>30</v>
      </c>
      <c r="H167" s="155" t="str">
        <v>NE</v>
      </c>
      <c r="I167" s="153" t="n">
        <v>210</v>
      </c>
      <c r="J167" s="155" t="str">
        <v>SW</v>
      </c>
      <c r="K167" s="153" t="n">
        <v>21</v>
      </c>
      <c r="L167" s="153" t="n">
        <f>IF(E167="Accepted",K167*1.150779448,"")</f>
        <v>24.166368408</v>
      </c>
      <c r="M167" s="153" t="n">
        <v>27</v>
      </c>
      <c r="N167" s="153" t="n">
        <f>IF(AND(E167="Accepted",ISNUMBER(M167)),M167*1.150779448,"")</f>
        <v>31.071045096</v>
      </c>
      <c r="O167" s="153" t="n">
        <v>31</v>
      </c>
      <c r="P167" s="153" t="n">
        <f>IF(AND(E167="Accepted",ISNUMBER(O167)),O167*1.150779448,"")</f>
        <v>35.674162888</v>
      </c>
      <c r="Q167" s="153" t="n">
        <v>20</v>
      </c>
      <c r="R167" s="155" t="str">
        <v>28</v>
      </c>
      <c r="S167" s="155" t="str">
        <v>2026-03-07 15:28 UTC</v>
      </c>
      <c r="T167" s="155" t="str">
        <v>2026-03-07 07:28 PST</v>
      </c>
      <c r="U167" s="153" t="n">
        <f>IF(E167&lt;&gt;"Accepted","",IF(AND(N167="",P167=""),"",MAX(N167,P167)))</f>
        <v>35.674162888</v>
      </c>
      <c r="V167" s="155" t="str">
        <v>2026-03-07 07:28 PST</v>
      </c>
      <c r="W167" s="153" t="n">
        <v>21</v>
      </c>
      <c r="X167" s="153" t="n">
        <v>27</v>
      </c>
      <c r="Y167" s="153" t="n">
        <v>31</v>
      </c>
      <c r="Z167" s="153" t="n">
        <v>20</v>
      </c>
      <c r="AA167" s="153" t="n">
        <v>-117.8837</v>
      </c>
      <c r="AB167" s="153" t="n">
        <v>34.9054</v>
      </c>
      <c r="AC167" s="153" t="n">
        <v>702</v>
      </c>
      <c r="AD167" s="175" t="str">
        <v>KEDW 071555Z AUTO 03021G27KT 10SM CLR 12/M07 A3012 RMK AO2 PK WND 02031/28 SLP197 T01151069 $</v>
      </c>
    </row>
    <row r="168" hidden="0">
      <c r="A168" s="150" t="str">
        <v>2026-03-07 16:55 UTC</v>
      </c>
      <c r="B168" s="155" t="str">
        <v>2026-03-07 08:55 PST</v>
      </c>
      <c r="C168" s="155" t="str">
        <v>2026-03-07</v>
      </c>
      <c r="D168" s="155" t="str">
        <v>March</v>
      </c>
      <c r="E168" s="154" t="str">
        <v>Accepted</v>
      </c>
      <c r="F168" s="155" t="str">
        <v>030</v>
      </c>
      <c r="G168" s="153" t="n">
        <v>30</v>
      </c>
      <c r="H168" s="155" t="str">
        <v>NE</v>
      </c>
      <c r="I168" s="153" t="n">
        <v>210</v>
      </c>
      <c r="J168" s="155" t="str">
        <v>SW</v>
      </c>
      <c r="K168" s="153" t="n">
        <v>28</v>
      </c>
      <c r="L168" s="153" t="n">
        <f>IF(E168="Accepted",K168*1.150779448,"")</f>
        <v>32.221824544</v>
      </c>
      <c r="M168" s="163"/>
      <c r="N168" s="163" t="str">
        <f>IF(AND(E168="Accepted",ISNUMBER(M168)),M168*1.150779448,"")</f>
      </c>
      <c r="O168" s="153" t="n">
        <v>32</v>
      </c>
      <c r="P168" s="153" t="n">
        <f>IF(AND(E168="Accepted",ISNUMBER(O168)),O168*1.150779448,"")</f>
        <v>36.824942336</v>
      </c>
      <c r="Q168" s="153" t="n">
        <v>50</v>
      </c>
      <c r="R168" s="155" t="str">
        <v>53</v>
      </c>
      <c r="S168" s="155" t="str">
        <v>2026-03-07 16:53 UTC</v>
      </c>
      <c r="T168" s="155" t="str">
        <v>2026-03-07 08:53 PST</v>
      </c>
      <c r="U168" s="153" t="n">
        <f>IF(E168&lt;&gt;"Accepted","",IF(AND(N168="",P168=""),"",MAX(N168,P168)))</f>
        <v>36.824942336</v>
      </c>
      <c r="V168" s="155" t="str">
        <v>2026-03-07 08:53 PST</v>
      </c>
      <c r="W168" s="153" t="n">
        <v>28</v>
      </c>
      <c r="X168" s="163"/>
      <c r="Y168" s="153" t="n">
        <v>32</v>
      </c>
      <c r="Z168" s="153" t="n">
        <v>50</v>
      </c>
      <c r="AA168" s="153" t="n">
        <v>-117.8837</v>
      </c>
      <c r="AB168" s="153" t="n">
        <v>34.9054</v>
      </c>
      <c r="AC168" s="153" t="n">
        <v>702</v>
      </c>
      <c r="AD168" s="175" t="str">
        <v>KEDW 071655Z AUTO 03028KT 10SM CLR 15/M08 A3013 RMK AO2 PK WND 05032/53 SLP200 T01451082 $</v>
      </c>
    </row>
    <row r="169" hidden="0">
      <c r="A169" s="150" t="str">
        <v>2026-03-07 17:55 UTC</v>
      </c>
      <c r="B169" s="155" t="str">
        <v>2026-03-07 09:55 PST</v>
      </c>
      <c r="C169" s="155" t="str">
        <v>2026-03-07</v>
      </c>
      <c r="D169" s="155" t="str">
        <v>March</v>
      </c>
      <c r="E169" s="154" t="str">
        <v>Accepted</v>
      </c>
      <c r="F169" s="155" t="str">
        <v>030</v>
      </c>
      <c r="G169" s="153" t="n">
        <v>30</v>
      </c>
      <c r="H169" s="155" t="str">
        <v>NE</v>
      </c>
      <c r="I169" s="153" t="n">
        <v>210</v>
      </c>
      <c r="J169" s="155" t="str">
        <v>SW</v>
      </c>
      <c r="K169" s="153" t="n">
        <v>28</v>
      </c>
      <c r="L169" s="153" t="n">
        <f>IF(E169="Accepted",K169*1.150779448,"")</f>
        <v>32.221824544</v>
      </c>
      <c r="M169" s="153" t="n">
        <v>33</v>
      </c>
      <c r="N169" s="153" t="n">
        <f>IF(AND(E169="Accepted",ISNUMBER(M169)),M169*1.150779448,"")</f>
        <v>37.975721784</v>
      </c>
      <c r="O169" s="153" t="n">
        <v>37</v>
      </c>
      <c r="P169" s="153" t="n">
        <f>IF(AND(E169="Accepted",ISNUMBER(O169)),O169*1.150779448,"")</f>
        <v>42.578839576</v>
      </c>
      <c r="Q169" s="153" t="n">
        <v>30</v>
      </c>
      <c r="R169" s="155" t="str">
        <v>43</v>
      </c>
      <c r="S169" s="155" t="str">
        <v>2026-03-07 17:43 UTC</v>
      </c>
      <c r="T169" s="155" t="str">
        <v>2026-03-07 09:43 PST</v>
      </c>
      <c r="U169" s="153" t="n">
        <f>IF(E169&lt;&gt;"Accepted","",IF(AND(N169="",P169=""),"",MAX(N169,P169)))</f>
        <v>42.578839576</v>
      </c>
      <c r="V169" s="155" t="str">
        <v>2026-03-07 09:43 PST</v>
      </c>
      <c r="W169" s="153" t="n">
        <v>28</v>
      </c>
      <c r="X169" s="153" t="n">
        <v>33</v>
      </c>
      <c r="Y169" s="153" t="n">
        <v>37</v>
      </c>
      <c r="Z169" s="153" t="n">
        <v>30</v>
      </c>
      <c r="AA169" s="153" t="n">
        <v>-117.8837</v>
      </c>
      <c r="AB169" s="153" t="n">
        <v>34.9054</v>
      </c>
      <c r="AC169" s="153" t="n">
        <v>702</v>
      </c>
      <c r="AD169" s="175" t="str">
        <v>KEDW 071755Z 03028G33KT 40SM FEW110 16/M10 A3013 RMK AO2A PK WND 03037/43 SLP202 T01601098 10160 20064 51010</v>
      </c>
    </row>
    <row r="170" hidden="0">
      <c r="A170" s="150" t="str">
        <v>2026-03-07 18:55 UTC</v>
      </c>
      <c r="B170" s="155" t="str">
        <v>2026-03-07 10:55 PST</v>
      </c>
      <c r="C170" s="155" t="str">
        <v>2026-03-07</v>
      </c>
      <c r="D170" s="155" t="str">
        <v>March</v>
      </c>
      <c r="E170" s="154" t="str">
        <v>Accepted</v>
      </c>
      <c r="F170" s="155" t="str">
        <v>040</v>
      </c>
      <c r="G170" s="153" t="n">
        <v>40</v>
      </c>
      <c r="H170" s="155" t="str">
        <v>NE</v>
      </c>
      <c r="I170" s="153" t="n">
        <v>220</v>
      </c>
      <c r="J170" s="155" t="str">
        <v>SW</v>
      </c>
      <c r="K170" s="153" t="n">
        <v>25</v>
      </c>
      <c r="L170" s="153" t="n">
        <f>IF(E170="Accepted",K170*1.150779448,"")</f>
        <v>28.7694862</v>
      </c>
      <c r="M170" s="153" t="n">
        <v>30</v>
      </c>
      <c r="N170" s="153" t="n">
        <f>IF(AND(E170="Accepted",ISNUMBER(M170)),M170*1.150779448,"")</f>
        <v>34.523383439999996</v>
      </c>
      <c r="O170" s="153" t="n">
        <v>34</v>
      </c>
      <c r="P170" s="153" t="n">
        <f>IF(AND(E170="Accepted",ISNUMBER(O170)),O170*1.150779448,"")</f>
        <v>39.126501232</v>
      </c>
      <c r="Q170" s="153" t="n">
        <v>40</v>
      </c>
      <c r="R170" s="155" t="str">
        <v>1759</v>
      </c>
      <c r="S170" s="155" t="str">
        <v>2026-03-07 17:59 UTC</v>
      </c>
      <c r="T170" s="155" t="str">
        <v>2026-03-07 09:59 PST</v>
      </c>
      <c r="U170" s="153" t="n">
        <f>IF(E170&lt;&gt;"Accepted","",IF(AND(N170="",P170=""),"",MAX(N170,P170)))</f>
        <v>39.126501232</v>
      </c>
      <c r="V170" s="155" t="str">
        <v>2026-03-07 09:59 PST</v>
      </c>
      <c r="W170" s="153" t="n">
        <v>25</v>
      </c>
      <c r="X170" s="153" t="n">
        <v>30</v>
      </c>
      <c r="Y170" s="153" t="n">
        <v>34</v>
      </c>
      <c r="Z170" s="153" t="n">
        <v>40</v>
      </c>
      <c r="AA170" s="153" t="n">
        <v>-117.8837</v>
      </c>
      <c r="AB170" s="153" t="n">
        <v>34.9054</v>
      </c>
      <c r="AC170" s="153" t="n">
        <v>702</v>
      </c>
      <c r="AD170" s="175" t="str">
        <v>KEDW 071855Z 04025G30KT 40SM FEW110 17/M10 A3014 RMK AO2A PK WND 04034/1759 SLP204 T01731105</v>
      </c>
    </row>
    <row r="171" hidden="0">
      <c r="A171" s="150" t="str">
        <v>2026-03-07 19:55 UTC</v>
      </c>
      <c r="B171" s="155" t="str">
        <v>2026-03-07 11:55 PST</v>
      </c>
      <c r="C171" s="155" t="str">
        <v>2026-03-07</v>
      </c>
      <c r="D171" s="155" t="str">
        <v>March</v>
      </c>
      <c r="E171" s="154" t="str">
        <v>Accepted</v>
      </c>
      <c r="F171" s="155" t="str">
        <v>030</v>
      </c>
      <c r="G171" s="153" t="n">
        <v>30</v>
      </c>
      <c r="H171" s="155" t="str">
        <v>NE</v>
      </c>
      <c r="I171" s="153" t="n">
        <v>210</v>
      </c>
      <c r="J171" s="155" t="str">
        <v>SW</v>
      </c>
      <c r="K171" s="153" t="n">
        <v>20</v>
      </c>
      <c r="L171" s="153" t="n">
        <f>IF(E171="Accepted",K171*1.150779448,"")</f>
        <v>23.01558896</v>
      </c>
      <c r="M171" s="153" t="n">
        <v>26</v>
      </c>
      <c r="N171" s="153" t="n">
        <f>IF(AND(E171="Accepted",ISNUMBER(M171)),M171*1.150779448,"")</f>
        <v>29.920265648</v>
      </c>
      <c r="O171" s="153" t="n">
        <v>32</v>
      </c>
      <c r="P171" s="153" t="n">
        <f>IF(AND(E171="Accepted",ISNUMBER(O171)),O171*1.150779448,"")</f>
        <v>36.824942336</v>
      </c>
      <c r="Q171" s="153" t="n">
        <v>30</v>
      </c>
      <c r="R171" s="155" t="str">
        <v>16</v>
      </c>
      <c r="S171" s="155" t="str">
        <v>2026-03-07 19:16 UTC</v>
      </c>
      <c r="T171" s="155" t="str">
        <v>2026-03-07 11:16 PST</v>
      </c>
      <c r="U171" s="153" t="n">
        <f>IF(E171&lt;&gt;"Accepted","",IF(AND(N171="",P171=""),"",MAX(N171,P171)))</f>
        <v>36.824942336</v>
      </c>
      <c r="V171" s="155" t="str">
        <v>2026-03-07 11:16 PST</v>
      </c>
      <c r="W171" s="153" t="n">
        <v>20</v>
      </c>
      <c r="X171" s="153" t="n">
        <v>26</v>
      </c>
      <c r="Y171" s="153" t="n">
        <v>32</v>
      </c>
      <c r="Z171" s="153" t="n">
        <v>30</v>
      </c>
      <c r="AA171" s="153" t="n">
        <v>-117.8837</v>
      </c>
      <c r="AB171" s="153" t="n">
        <v>34.9054</v>
      </c>
      <c r="AC171" s="153" t="n">
        <v>702</v>
      </c>
      <c r="AD171" s="175" t="str">
        <v>KEDW 071955Z 03020G26KT 90SM FEW110 18/M10 A3013 RMK AO2A PK WND 03032/16 SLP200 T01821098</v>
      </c>
    </row>
    <row r="172" hidden="0">
      <c r="A172" s="150" t="str">
        <v>2026-03-07 20:55 UTC</v>
      </c>
      <c r="B172" s="155" t="str">
        <v>2026-03-07 12:55 PST</v>
      </c>
      <c r="C172" s="155" t="str">
        <v>2026-03-07</v>
      </c>
      <c r="D172" s="155" t="str">
        <v>March</v>
      </c>
      <c r="E172" s="154" t="str">
        <v>Accepted</v>
      </c>
      <c r="F172" s="155" t="str">
        <v>040</v>
      </c>
      <c r="G172" s="153" t="n">
        <v>40</v>
      </c>
      <c r="H172" s="155" t="str">
        <v>NE</v>
      </c>
      <c r="I172" s="153" t="n">
        <v>220</v>
      </c>
      <c r="J172" s="155" t="str">
        <v>SW</v>
      </c>
      <c r="K172" s="153" t="n">
        <v>19</v>
      </c>
      <c r="L172" s="153" t="n">
        <f>IF(E172="Accepted",K172*1.150779448,"")</f>
        <v>21.864809512</v>
      </c>
      <c r="M172" s="153" t="n">
        <v>25</v>
      </c>
      <c r="N172" s="153" t="n">
        <f>IF(AND(E172="Accepted",ISNUMBER(M172)),M172*1.150779448,"")</f>
        <v>28.7694862</v>
      </c>
      <c r="O172" s="153" t="n">
        <v>28</v>
      </c>
      <c r="P172" s="153" t="n">
        <f>IF(AND(E172="Accepted",ISNUMBER(O172)),O172*1.150779448,"")</f>
        <v>32.221824544</v>
      </c>
      <c r="Q172" s="153" t="n">
        <v>40</v>
      </c>
      <c r="R172" s="155" t="str">
        <v>32</v>
      </c>
      <c r="S172" s="155" t="str">
        <v>2026-03-07 20:32 UTC</v>
      </c>
      <c r="T172" s="155" t="str">
        <v>2026-03-07 12:32 PST</v>
      </c>
      <c r="U172" s="153" t="n">
        <f>IF(E172&lt;&gt;"Accepted","",IF(AND(N172="",P172=""),"",MAX(N172,P172)))</f>
        <v>32.221824544</v>
      </c>
      <c r="V172" s="155" t="str">
        <v>2026-03-07 12:32 PST</v>
      </c>
      <c r="W172" s="153" t="n">
        <v>19</v>
      </c>
      <c r="X172" s="153" t="n">
        <v>25</v>
      </c>
      <c r="Y172" s="153" t="n">
        <v>28</v>
      </c>
      <c r="Z172" s="153" t="n">
        <v>40</v>
      </c>
      <c r="AA172" s="153" t="n">
        <v>-117.8837</v>
      </c>
      <c r="AB172" s="153" t="n">
        <v>34.9054</v>
      </c>
      <c r="AC172" s="153" t="n">
        <v>702</v>
      </c>
      <c r="AD172" s="175" t="str">
        <v>KEDW 072055Z 04019G25KT 90SM FEW110 19/M11 A3010 RMK AO2A PK WND 04028/32 SLP187 T01891112 58010</v>
      </c>
    </row>
    <row r="173" hidden="0">
      <c r="A173" s="150" t="str">
        <v>2026-03-07 21:55 UTC</v>
      </c>
      <c r="B173" s="155" t="str">
        <v>2026-03-07 13:55 PST</v>
      </c>
      <c r="C173" s="155" t="str">
        <v>2026-03-07</v>
      </c>
      <c r="D173" s="155" t="str">
        <v>March</v>
      </c>
      <c r="E173" s="154" t="str">
        <v>Accepted</v>
      </c>
      <c r="F173" s="155" t="str">
        <v>040</v>
      </c>
      <c r="G173" s="153" t="n">
        <v>40</v>
      </c>
      <c r="H173" s="155" t="str">
        <v>NE</v>
      </c>
      <c r="I173" s="153" t="n">
        <v>220</v>
      </c>
      <c r="J173" s="155" t="str">
        <v>SW</v>
      </c>
      <c r="K173" s="153" t="n">
        <v>18</v>
      </c>
      <c r="L173" s="153" t="n">
        <f>IF(E173="Accepted",K173*1.150779448,"")</f>
        <v>20.714030064</v>
      </c>
      <c r="M173" s="153" t="n">
        <v>24</v>
      </c>
      <c r="N173" s="153" t="n">
        <f>IF(AND(E173="Accepted",ISNUMBER(M173)),M173*1.150779448,"")</f>
        <v>27.618706752</v>
      </c>
      <c r="O173" s="153" t="n">
        <v>28</v>
      </c>
      <c r="P173" s="153" t="n">
        <f>IF(AND(E173="Accepted",ISNUMBER(O173)),O173*1.150779448,"")</f>
        <v>32.221824544</v>
      </c>
      <c r="Q173" s="153" t="n">
        <v>50</v>
      </c>
      <c r="R173" s="155" t="str">
        <v>33</v>
      </c>
      <c r="S173" s="155" t="str">
        <v>2026-03-07 21:33 UTC</v>
      </c>
      <c r="T173" s="155" t="str">
        <v>2026-03-07 13:33 PST</v>
      </c>
      <c r="U173" s="153" t="n">
        <f>IF(E173&lt;&gt;"Accepted","",IF(AND(N173="",P173=""),"",MAX(N173,P173)))</f>
        <v>32.221824544</v>
      </c>
      <c r="V173" s="155" t="str">
        <v>2026-03-07 13:33 PST</v>
      </c>
      <c r="W173" s="153" t="n">
        <v>18</v>
      </c>
      <c r="X173" s="153" t="n">
        <v>24</v>
      </c>
      <c r="Y173" s="153" t="n">
        <v>28</v>
      </c>
      <c r="Z173" s="153" t="n">
        <v>50</v>
      </c>
      <c r="AA173" s="153" t="n">
        <v>-117.8837</v>
      </c>
      <c r="AB173" s="153" t="n">
        <v>34.9054</v>
      </c>
      <c r="AC173" s="153" t="n">
        <v>702</v>
      </c>
      <c r="AD173" s="175" t="str">
        <v>KEDW 072155Z 04018G24KT 90SM FEW100 19/M09 A3008 RMK AO2A PK WND 05028/33 SLP179 T01941088</v>
      </c>
    </row>
    <row r="174" hidden="0">
      <c r="A174" s="150" t="str">
        <v>2026-03-07 22:55 UTC</v>
      </c>
      <c r="B174" s="155" t="str">
        <v>2026-03-07 14:55 PST</v>
      </c>
      <c r="C174" s="155" t="str">
        <v>2026-03-07</v>
      </c>
      <c r="D174" s="155" t="str">
        <v>March</v>
      </c>
      <c r="E174" s="154" t="str">
        <v>Accepted</v>
      </c>
      <c r="F174" s="155" t="str">
        <v>050</v>
      </c>
      <c r="G174" s="153" t="n">
        <v>50</v>
      </c>
      <c r="H174" s="155" t="str">
        <v>NE</v>
      </c>
      <c r="I174" s="153" t="n">
        <v>230</v>
      </c>
      <c r="J174" s="155" t="str">
        <v>SW</v>
      </c>
      <c r="K174" s="153" t="n">
        <v>18</v>
      </c>
      <c r="L174" s="153" t="n">
        <f>IF(E174="Accepted",K174*1.150779448,"")</f>
        <v>20.714030064</v>
      </c>
      <c r="M174" s="153" t="n">
        <v>24</v>
      </c>
      <c r="N174" s="153" t="n">
        <f>IF(AND(E174="Accepted",ISNUMBER(M174)),M174*1.150779448,"")</f>
        <v>27.618706752</v>
      </c>
      <c r="O174" s="153" t="n">
        <v>28</v>
      </c>
      <c r="P174" s="153" t="n">
        <f>IF(AND(E174="Accepted",ISNUMBER(O174)),O174*1.150779448,"")</f>
        <v>32.221824544</v>
      </c>
      <c r="Q174" s="153" t="n">
        <v>50</v>
      </c>
      <c r="R174" s="155" t="str">
        <v>18</v>
      </c>
      <c r="S174" s="155" t="str">
        <v>2026-03-07 22:18 UTC</v>
      </c>
      <c r="T174" s="155" t="str">
        <v>2026-03-07 14:18 PST</v>
      </c>
      <c r="U174" s="153" t="n">
        <f>IF(E174&lt;&gt;"Accepted","",IF(AND(N174="",P174=""),"",MAX(N174,P174)))</f>
        <v>32.221824544</v>
      </c>
      <c r="V174" s="155" t="str">
        <v>2026-03-07 14:18 PST</v>
      </c>
      <c r="W174" s="153" t="n">
        <v>18</v>
      </c>
      <c r="X174" s="153" t="n">
        <v>24</v>
      </c>
      <c r="Y174" s="153" t="n">
        <v>28</v>
      </c>
      <c r="Z174" s="153" t="n">
        <v>50</v>
      </c>
      <c r="AA174" s="153" t="n">
        <v>-117.8837</v>
      </c>
      <c r="AB174" s="153" t="n">
        <v>34.9054</v>
      </c>
      <c r="AC174" s="153" t="n">
        <v>702</v>
      </c>
      <c r="AD174" s="175" t="str">
        <v>KEDW 072255Z 05018G24KT 90SM FEW100 20/M12 A3007 RMK AO2A PK WND 05028/18 SLP175 T01951118</v>
      </c>
    </row>
    <row r="175" hidden="0">
      <c r="A175" s="150" t="str">
        <v>2026-03-07 23:55 UTC</v>
      </c>
      <c r="B175" s="155" t="str">
        <v>2026-03-07 15:55 PST</v>
      </c>
      <c r="C175" s="155" t="str">
        <v>2026-03-07</v>
      </c>
      <c r="D175" s="155" t="str">
        <v>March</v>
      </c>
      <c r="E175" s="154" t="str">
        <v>Accepted</v>
      </c>
      <c r="F175" s="155" t="str">
        <v>050</v>
      </c>
      <c r="G175" s="153" t="n">
        <v>50</v>
      </c>
      <c r="H175" s="155" t="str">
        <v>NE</v>
      </c>
      <c r="I175" s="153" t="n">
        <v>230</v>
      </c>
      <c r="J175" s="155" t="str">
        <v>SW</v>
      </c>
      <c r="K175" s="153" t="n">
        <v>19</v>
      </c>
      <c r="L175" s="153" t="n">
        <f>IF(E175="Accepted",K175*1.150779448,"")</f>
        <v>21.864809512</v>
      </c>
      <c r="M175" s="153" t="n">
        <v>25</v>
      </c>
      <c r="N175" s="153" t="n">
        <f>IF(AND(E175="Accepted",ISNUMBER(M175)),M175*1.150779448,"")</f>
        <v>28.7694862</v>
      </c>
      <c r="O175" s="153" t="n">
        <v>27</v>
      </c>
      <c r="P175" s="153" t="n">
        <f>IF(AND(E175="Accepted",ISNUMBER(O175)),O175*1.150779448,"")</f>
        <v>31.071045096</v>
      </c>
      <c r="Q175" s="153" t="n">
        <v>40</v>
      </c>
      <c r="R175" s="155" t="str">
        <v>08</v>
      </c>
      <c r="S175" s="155" t="str">
        <v>2026-03-07 23:08 UTC</v>
      </c>
      <c r="T175" s="155" t="str">
        <v>2026-03-07 15:08 PST</v>
      </c>
      <c r="U175" s="153" t="n">
        <f>IF(E175&lt;&gt;"Accepted","",IF(AND(N175="",P175=""),"",MAX(N175,P175)))</f>
        <v>31.071045096</v>
      </c>
      <c r="V175" s="155" t="str">
        <v>2026-03-07 15:08 PST</v>
      </c>
      <c r="W175" s="153" t="n">
        <v>19</v>
      </c>
      <c r="X175" s="153" t="n">
        <v>25</v>
      </c>
      <c r="Y175" s="153" t="n">
        <v>27</v>
      </c>
      <c r="Z175" s="153" t="n">
        <v>40</v>
      </c>
      <c r="AA175" s="153" t="n">
        <v>-117.8837</v>
      </c>
      <c r="AB175" s="153" t="n">
        <v>34.9054</v>
      </c>
      <c r="AC175" s="153" t="n">
        <v>702</v>
      </c>
      <c r="AD175" s="175" t="str">
        <v>KEDW 072355Z 05019G25KT 90SM CLR 19/M11 A3006 RMK AO2A PK WND 04027/08 SLP172 T01941108 10197 20161 56013</v>
      </c>
    </row>
    <row r="176" hidden="0">
      <c r="A176" s="150" t="str">
        <v>2026-03-08 00:55 UTC</v>
      </c>
      <c r="B176" s="155" t="str">
        <v>2026-03-07 16:55 PST</v>
      </c>
      <c r="C176" s="155" t="str">
        <v>2026-03-07</v>
      </c>
      <c r="D176" s="155" t="str">
        <v>March</v>
      </c>
      <c r="E176" s="154" t="str">
        <v>Accepted</v>
      </c>
      <c r="F176" s="155" t="str">
        <v>050</v>
      </c>
      <c r="G176" s="153" t="n">
        <v>50</v>
      </c>
      <c r="H176" s="155" t="str">
        <v>NE</v>
      </c>
      <c r="I176" s="153" t="n">
        <v>230</v>
      </c>
      <c r="J176" s="155" t="str">
        <v>SW</v>
      </c>
      <c r="K176" s="153" t="n">
        <v>14</v>
      </c>
      <c r="L176" s="153" t="n">
        <f>IF(E176="Accepted",K176*1.150779448,"")</f>
        <v>16.110912272</v>
      </c>
      <c r="M176" s="153" t="n">
        <v>20</v>
      </c>
      <c r="N176" s="153" t="n">
        <f>IF(AND(E176="Accepted",ISNUMBER(M176)),M176*1.150779448,"")</f>
        <v>23.01558896</v>
      </c>
      <c r="O176" s="153" t="n">
        <v>27</v>
      </c>
      <c r="P176" s="153" t="n">
        <f>IF(AND(E176="Accepted",ISNUMBER(O176)),O176*1.150779448,"")</f>
        <v>31.071045096</v>
      </c>
      <c r="Q176" s="153" t="n">
        <v>30</v>
      </c>
      <c r="R176" s="155" t="str">
        <v>07</v>
      </c>
      <c r="S176" s="155" t="str">
        <v>2026-03-08 00:07 UTC</v>
      </c>
      <c r="T176" s="155" t="str">
        <v>2026-03-07 16:07 PST</v>
      </c>
      <c r="U176" s="153" t="n">
        <f>IF(E176&lt;&gt;"Accepted","",IF(AND(N176="",P176=""),"",MAX(N176,P176)))</f>
        <v>31.071045096</v>
      </c>
      <c r="V176" s="155" t="str">
        <v>2026-03-07 16:07 PST</v>
      </c>
      <c r="W176" s="153" t="n">
        <v>14</v>
      </c>
      <c r="X176" s="153" t="n">
        <v>20</v>
      </c>
      <c r="Y176" s="153" t="n">
        <v>27</v>
      </c>
      <c r="Z176" s="153" t="n">
        <v>30</v>
      </c>
      <c r="AA176" s="153" t="n">
        <v>-117.8837</v>
      </c>
      <c r="AB176" s="153" t="n">
        <v>34.9054</v>
      </c>
      <c r="AC176" s="153" t="n">
        <v>702</v>
      </c>
      <c r="AD176" s="175" t="str">
        <v>KEDW 080055Z 05014G20KT 90SM CLR 19/M11 A3006 RMK AO2A PK WND 03027/07 SLP172 T01851115</v>
      </c>
    </row>
    <row r="177" hidden="0">
      <c r="A177" s="150" t="str">
        <v>2026-03-08 01:55 UTC</v>
      </c>
      <c r="B177" s="155" t="str">
        <v>2026-03-07 17:55 PST</v>
      </c>
      <c r="C177" s="155" t="str">
        <v>2026-03-07</v>
      </c>
      <c r="D177" s="155" t="str">
        <v>March</v>
      </c>
      <c r="E177" s="154" t="str">
        <v>Accepted</v>
      </c>
      <c r="F177" s="155" t="str">
        <v>060</v>
      </c>
      <c r="G177" s="153" t="n">
        <v>60</v>
      </c>
      <c r="H177" s="155" t="str">
        <v>NE</v>
      </c>
      <c r="I177" s="153" t="n">
        <v>240</v>
      </c>
      <c r="J177" s="155" t="str">
        <v>SW</v>
      </c>
      <c r="K177" s="153" t="n">
        <v>12</v>
      </c>
      <c r="L177" s="153" t="n">
        <f>IF(E177="Accepted",K177*1.150779448,"")</f>
        <v>13.809353376</v>
      </c>
      <c r="M177" s="163"/>
      <c r="N177" s="163" t="str">
        <f>IF(AND(E177="Accepted",ISNUMBER(M177)),M177*1.150779448,"")</f>
      </c>
      <c r="O177" s="163"/>
      <c r="P177" s="163" t="str">
        <f>IF(AND(E177="Accepted",ISNUMBER(O177)),O177*1.150779448,"")</f>
      </c>
      <c r="Q177" s="163"/>
      <c r="R177" s="155" t="str"/>
      <c r="S177" s="155" t="str"/>
      <c r="T177" s="155" t="str"/>
      <c r="U177" s="163" t="str">
        <f>IF(E177&lt;&gt;"Accepted","",IF(AND(N177="",P177=""),"",MAX(N177,P177)))</f>
      </c>
      <c r="V177" s="155" t="str">
        <v>2026-03-07 17:55 PST</v>
      </c>
      <c r="W177" s="153" t="n">
        <v>12</v>
      </c>
      <c r="X177" s="163"/>
      <c r="Y177" s="163"/>
      <c r="Z177" s="163"/>
      <c r="AA177" s="153" t="n">
        <v>-117.8837</v>
      </c>
      <c r="AB177" s="153" t="n">
        <v>34.9054</v>
      </c>
      <c r="AC177" s="153" t="n">
        <v>702</v>
      </c>
      <c r="AD177" s="175" t="str">
        <v>KEDW 080155Z 06012KT 90SM CLR 16/M09 A3006 RMK AO2A SLP175 T01551095</v>
      </c>
    </row>
    <row r="178" hidden="0">
      <c r="A178" s="150" t="str">
        <v>2026-03-08 02:55 UTC</v>
      </c>
      <c r="B178" s="155" t="str">
        <v>2026-03-07 18:55 PST</v>
      </c>
      <c r="C178" s="155" t="str">
        <v>2026-03-07</v>
      </c>
      <c r="D178" s="155" t="str">
        <v>March</v>
      </c>
      <c r="E178" s="154" t="str">
        <v>Accepted</v>
      </c>
      <c r="F178" s="155" t="str">
        <v>040</v>
      </c>
      <c r="G178" s="153" t="n">
        <v>40</v>
      </c>
      <c r="H178" s="155" t="str">
        <v>NE</v>
      </c>
      <c r="I178" s="153" t="n">
        <v>220</v>
      </c>
      <c r="J178" s="155" t="str">
        <v>SW</v>
      </c>
      <c r="K178" s="153" t="n">
        <v>9</v>
      </c>
      <c r="L178" s="153" t="n">
        <f>IF(E178="Accepted",K178*1.150779448,"")</f>
        <v>10.357015032</v>
      </c>
      <c r="M178" s="163"/>
      <c r="N178" s="163" t="str">
        <f>IF(AND(E178="Accepted",ISNUMBER(M178)),M178*1.150779448,"")</f>
      </c>
      <c r="O178" s="163"/>
      <c r="P178" s="163" t="str">
        <f>IF(AND(E178="Accepted",ISNUMBER(O178)),O178*1.150779448,"")</f>
      </c>
      <c r="Q178" s="163"/>
      <c r="R178" s="155" t="str"/>
      <c r="S178" s="155" t="str"/>
      <c r="T178" s="155" t="str"/>
      <c r="U178" s="163" t="str">
        <f>IF(E178&lt;&gt;"Accepted","",IF(AND(N178="",P178=""),"",MAX(N178,P178)))</f>
      </c>
      <c r="V178" s="155" t="str">
        <v>2026-03-07 18:55 PST</v>
      </c>
      <c r="W178" s="153" t="n">
        <v>9</v>
      </c>
      <c r="X178" s="163"/>
      <c r="Y178" s="163"/>
      <c r="Z178" s="163"/>
      <c r="AA178" s="153" t="n">
        <v>-117.8837</v>
      </c>
      <c r="AB178" s="153" t="n">
        <v>34.9054</v>
      </c>
      <c r="AC178" s="153" t="n">
        <v>702</v>
      </c>
      <c r="AD178" s="175" t="str">
        <v>KEDW 080255Z AUTO 04009KT 10SM CLR 14/M11 A3008 RMK AO2 SLP181 T01381109 53006 $</v>
      </c>
    </row>
    <row r="179" hidden="0">
      <c r="A179" s="150" t="str">
        <v>2026-03-08 03:55 UTC</v>
      </c>
      <c r="B179" s="155" t="str">
        <v>2026-03-07 19:55 PST</v>
      </c>
      <c r="C179" s="155" t="str">
        <v>2026-03-07</v>
      </c>
      <c r="D179" s="155" t="str">
        <v>March</v>
      </c>
      <c r="E179" s="154" t="str">
        <v>Accepted</v>
      </c>
      <c r="F179" s="155" t="str">
        <v>030</v>
      </c>
      <c r="G179" s="153" t="n">
        <v>30</v>
      </c>
      <c r="H179" s="155" t="str">
        <v>NE</v>
      </c>
      <c r="I179" s="153" t="n">
        <v>210</v>
      </c>
      <c r="J179" s="155" t="str">
        <v>SW</v>
      </c>
      <c r="K179" s="153" t="n">
        <v>8</v>
      </c>
      <c r="L179" s="153" t="n">
        <f>IF(E179="Accepted",K179*1.150779448,"")</f>
        <v>9.206235584</v>
      </c>
      <c r="M179" s="163"/>
      <c r="N179" s="163" t="str">
        <f>IF(AND(E179="Accepted",ISNUMBER(M179)),M179*1.150779448,"")</f>
      </c>
      <c r="O179" s="163"/>
      <c r="P179" s="163" t="str">
        <f>IF(AND(E179="Accepted",ISNUMBER(O179)),O179*1.150779448,"")</f>
      </c>
      <c r="Q179" s="163"/>
      <c r="R179" s="155" t="str"/>
      <c r="S179" s="155" t="str"/>
      <c r="T179" s="155" t="str"/>
      <c r="U179" s="163" t="str">
        <f>IF(E179&lt;&gt;"Accepted","",IF(AND(N179="",P179=""),"",MAX(N179,P179)))</f>
      </c>
      <c r="V179" s="155" t="str">
        <v>2026-03-07 19:55 PST</v>
      </c>
      <c r="W179" s="153" t="n">
        <v>8</v>
      </c>
      <c r="X179" s="163"/>
      <c r="Y179" s="163"/>
      <c r="Z179" s="163"/>
      <c r="AA179" s="153" t="n">
        <v>-117.8837</v>
      </c>
      <c r="AB179" s="153" t="n">
        <v>34.9054</v>
      </c>
      <c r="AC179" s="153" t="n">
        <v>702</v>
      </c>
      <c r="AD179" s="175" t="str">
        <v>KEDW 080355Z AUTO 03008KT 10SM CLR 12/M07 A3009 RMK AO2 SLP185 T01241071 $</v>
      </c>
    </row>
    <row r="180" hidden="0">
      <c r="A180" s="150" t="str">
        <v>2026-03-08 04:55 UTC</v>
      </c>
      <c r="B180" s="155" t="str">
        <v>2026-03-07 20:55 PST</v>
      </c>
      <c r="C180" s="155" t="str">
        <v>2026-03-07</v>
      </c>
      <c r="D180" s="155" t="str">
        <v>March</v>
      </c>
      <c r="E180" s="154" t="str">
        <v>Accepted</v>
      </c>
      <c r="F180" s="155" t="str">
        <v>020</v>
      </c>
      <c r="G180" s="153" t="n">
        <v>20</v>
      </c>
      <c r="H180" s="155" t="str">
        <v>N</v>
      </c>
      <c r="I180" s="153" t="n">
        <v>200</v>
      </c>
      <c r="J180" s="155" t="str">
        <v>S</v>
      </c>
      <c r="K180" s="153" t="n">
        <v>8</v>
      </c>
      <c r="L180" s="153" t="n">
        <f>IF(E180="Accepted",K180*1.150779448,"")</f>
        <v>9.206235584</v>
      </c>
      <c r="M180" s="163"/>
      <c r="N180" s="163" t="str">
        <f>IF(AND(E180="Accepted",ISNUMBER(M180)),M180*1.150779448,"")</f>
      </c>
      <c r="O180" s="163"/>
      <c r="P180" s="163" t="str">
        <f>IF(AND(E180="Accepted",ISNUMBER(O180)),O180*1.150779448,"")</f>
      </c>
      <c r="Q180" s="163"/>
      <c r="R180" s="155" t="str"/>
      <c r="S180" s="155" t="str"/>
      <c r="T180" s="155" t="str"/>
      <c r="U180" s="163" t="str">
        <f>IF(E180&lt;&gt;"Accepted","",IF(AND(N180="",P180=""),"",MAX(N180,P180)))</f>
      </c>
      <c r="V180" s="155" t="str">
        <v>2026-03-07 20:55 PST</v>
      </c>
      <c r="W180" s="153" t="n">
        <v>8</v>
      </c>
      <c r="X180" s="163"/>
      <c r="Y180" s="163"/>
      <c r="Z180" s="163"/>
      <c r="AA180" s="153" t="n">
        <v>-117.8837</v>
      </c>
      <c r="AB180" s="153" t="n">
        <v>34.9054</v>
      </c>
      <c r="AC180" s="153" t="n">
        <v>702</v>
      </c>
      <c r="AD180" s="175" t="str">
        <v>KEDW 080455Z AUTO 02008KT 10SM CLR 10/M07 A3009 RMK AO2 SLP185 T01001068 $</v>
      </c>
    </row>
    <row r="181" hidden="0">
      <c r="A181" s="150" t="str">
        <v>2026-03-08 05:55 UTC</v>
      </c>
      <c r="B181" s="155" t="str">
        <v>2026-03-07 21:55 PST</v>
      </c>
      <c r="C181" s="155" t="str">
        <v>2026-03-07</v>
      </c>
      <c r="D181" s="155" t="str">
        <v>March</v>
      </c>
      <c r="E181" s="154" t="str">
        <v>Accepted</v>
      </c>
      <c r="F181" s="155" t="str">
        <v>000</v>
      </c>
      <c r="G181" s="153" t="n">
        <v>0</v>
      </c>
      <c r="H181" s="155" t="str">
        <v>Calm</v>
      </c>
      <c r="I181" s="153" t="n">
        <v>180</v>
      </c>
      <c r="J181" s="155" t="str">
        <v>Calm</v>
      </c>
      <c r="K181" s="153" t="n">
        <v>0</v>
      </c>
      <c r="L181" s="153" t="n">
        <f>IF(E181="Accepted",K181*1.150779448,"")</f>
        <v>0</v>
      </c>
      <c r="M181" s="163"/>
      <c r="N181" s="163" t="str">
        <f>IF(AND(E181="Accepted",ISNUMBER(M181)),M181*1.150779448,"")</f>
      </c>
      <c r="O181" s="163"/>
      <c r="P181" s="163" t="str">
        <f>IF(AND(E181="Accepted",ISNUMBER(O181)),O181*1.150779448,"")</f>
      </c>
      <c r="Q181" s="163"/>
      <c r="R181" s="155" t="str"/>
      <c r="S181" s="155" t="str"/>
      <c r="T181" s="155" t="str"/>
      <c r="U181" s="163" t="str">
        <f>IF(E181&lt;&gt;"Accepted","",IF(AND(N181="",P181=""),"",MAX(N181,P181)))</f>
      </c>
      <c r="V181" s="155" t="str">
        <v>2026-03-07 21:55 PST</v>
      </c>
      <c r="W181" s="153" t="n">
        <v>0</v>
      </c>
      <c r="X181" s="163"/>
      <c r="Y181" s="163"/>
      <c r="Z181" s="163"/>
      <c r="AA181" s="153" t="n">
        <v>-117.8837</v>
      </c>
      <c r="AB181" s="153" t="n">
        <v>34.9054</v>
      </c>
      <c r="AC181" s="153" t="n">
        <v>702</v>
      </c>
      <c r="AD181" s="175" t="str">
        <v>KEDW 080555Z AUTO 00000KT 10SM CLR 09/M06 A3009 RMK AO2 SLP183 T00881062 10193 20088 51004 $</v>
      </c>
    </row>
    <row r="182" hidden="0">
      <c r="A182" s="150" t="str">
        <v>2026-03-08 06:55 UTC</v>
      </c>
      <c r="B182" s="155" t="str">
        <v>2026-03-07 22:55 PST</v>
      </c>
      <c r="C182" s="155" t="str">
        <v>2026-03-07</v>
      </c>
      <c r="D182" s="155" t="str">
        <v>March</v>
      </c>
      <c r="E182" s="154" t="str">
        <v>Accepted</v>
      </c>
      <c r="F182" s="155" t="str">
        <v>040</v>
      </c>
      <c r="G182" s="153" t="n">
        <v>40</v>
      </c>
      <c r="H182" s="155" t="str">
        <v>NE</v>
      </c>
      <c r="I182" s="153" t="n">
        <v>220</v>
      </c>
      <c r="J182" s="155" t="str">
        <v>SW</v>
      </c>
      <c r="K182" s="153" t="n">
        <v>5</v>
      </c>
      <c r="L182" s="153" t="n">
        <f>IF(E182="Accepted",K182*1.150779448,"")</f>
        <v>5.75389724</v>
      </c>
      <c r="M182" s="163"/>
      <c r="N182" s="163" t="str">
        <f>IF(AND(E182="Accepted",ISNUMBER(M182)),M182*1.150779448,"")</f>
      </c>
      <c r="O182" s="163"/>
      <c r="P182" s="163" t="str">
        <f>IF(AND(E182="Accepted",ISNUMBER(O182)),O182*1.150779448,"")</f>
      </c>
      <c r="Q182" s="163"/>
      <c r="R182" s="155" t="str"/>
      <c r="S182" s="155" t="str"/>
      <c r="T182" s="155" t="str"/>
      <c r="U182" s="163" t="str">
        <f>IF(E182&lt;&gt;"Accepted","",IF(AND(N182="",P182=""),"",MAX(N182,P182)))</f>
      </c>
      <c r="V182" s="155" t="str">
        <v>2026-03-07 22:55 PST</v>
      </c>
      <c r="W182" s="153" t="n">
        <v>5</v>
      </c>
      <c r="X182" s="163"/>
      <c r="Y182" s="163"/>
      <c r="Z182" s="163"/>
      <c r="AA182" s="153" t="n">
        <v>-117.8837</v>
      </c>
      <c r="AB182" s="153" t="n">
        <v>34.9054</v>
      </c>
      <c r="AC182" s="153" t="n">
        <v>702</v>
      </c>
      <c r="AD182" s="175" t="str">
        <v>KEDW 080655Z AUTO 04005KT 10SM CLR 07/M06 A3009 RMK AO2 SLP185 T00721065 $</v>
      </c>
    </row>
    <row r="183" hidden="0">
      <c r="A183" s="150" t="str">
        <v>2026-03-08 07:55 UTC</v>
      </c>
      <c r="B183" s="155" t="str">
        <v>2026-03-07 23:55 PST</v>
      </c>
      <c r="C183" s="155" t="str">
        <v>2026-03-07</v>
      </c>
      <c r="D183" s="155" t="str">
        <v>March</v>
      </c>
      <c r="E183" s="154" t="str">
        <v>Accepted</v>
      </c>
      <c r="F183" s="155" t="str">
        <v>330</v>
      </c>
      <c r="G183" s="153" t="n">
        <v>330</v>
      </c>
      <c r="H183" s="155" t="str">
        <v>NW</v>
      </c>
      <c r="I183" s="153" t="n">
        <v>150</v>
      </c>
      <c r="J183" s="155" t="str">
        <v>SE</v>
      </c>
      <c r="K183" s="153" t="n">
        <v>7</v>
      </c>
      <c r="L183" s="153" t="n">
        <f>IF(E183="Accepted",K183*1.150779448,"")</f>
        <v>8.055456136</v>
      </c>
      <c r="M183" s="163"/>
      <c r="N183" s="163" t="str">
        <f>IF(AND(E183="Accepted",ISNUMBER(M183)),M183*1.150779448,"")</f>
      </c>
      <c r="O183" s="163"/>
      <c r="P183" s="163" t="str">
        <f>IF(AND(E183="Accepted",ISNUMBER(O183)),O183*1.150779448,"")</f>
      </c>
      <c r="Q183" s="163"/>
      <c r="R183" s="155" t="str"/>
      <c r="S183" s="155" t="str"/>
      <c r="T183" s="155" t="str"/>
      <c r="U183" s="163" t="str">
        <f>IF(E183&lt;&gt;"Accepted","",IF(AND(N183="",P183=""),"",MAX(N183,P183)))</f>
      </c>
      <c r="V183" s="155" t="str">
        <v>2026-03-07 23:55 PST</v>
      </c>
      <c r="W183" s="153" t="n">
        <v>7</v>
      </c>
      <c r="X183" s="163"/>
      <c r="Y183" s="163"/>
      <c r="Z183" s="163"/>
      <c r="AA183" s="153" t="n">
        <v>-117.8837</v>
      </c>
      <c r="AB183" s="153" t="n">
        <v>34.9054</v>
      </c>
      <c r="AC183" s="153" t="n">
        <v>702</v>
      </c>
      <c r="AD183" s="175" t="str">
        <v>KEDW 080755Z AUTO 33007KT 10SM CLR 09/M08 A3009 RMK AO2 SLP182 T00851085 401970035 $</v>
      </c>
    </row>
    <row r="184" hidden="0">
      <c r="A184" s="150" t="str">
        <v>2026-03-08 08:55 UTC</v>
      </c>
      <c r="B184" s="155" t="str">
        <v>2026-03-08 00:55 PST</v>
      </c>
      <c r="C184" s="155" t="str">
        <v>2026-03-08</v>
      </c>
      <c r="D184" s="155" t="str">
        <v>March</v>
      </c>
      <c r="E184" s="154" t="str">
        <v>Accepted</v>
      </c>
      <c r="F184" s="155" t="str">
        <v>050</v>
      </c>
      <c r="G184" s="153" t="n">
        <v>50</v>
      </c>
      <c r="H184" s="155" t="str">
        <v>NE</v>
      </c>
      <c r="I184" s="153" t="n">
        <v>230</v>
      </c>
      <c r="J184" s="155" t="str">
        <v>SW</v>
      </c>
      <c r="K184" s="153" t="n">
        <v>10</v>
      </c>
      <c r="L184" s="153" t="n">
        <f>IF(E184="Accepted",K184*1.150779448,"")</f>
        <v>11.50779448</v>
      </c>
      <c r="M184" s="163"/>
      <c r="N184" s="163" t="str">
        <f>IF(AND(E184="Accepted",ISNUMBER(M184)),M184*1.150779448,"")</f>
      </c>
      <c r="O184" s="163"/>
      <c r="P184" s="163" t="str">
        <f>IF(AND(E184="Accepted",ISNUMBER(O184)),O184*1.150779448,"")</f>
      </c>
      <c r="Q184" s="163"/>
      <c r="R184" s="155" t="str"/>
      <c r="S184" s="155" t="str"/>
      <c r="T184" s="155" t="str"/>
      <c r="U184" s="163" t="str">
        <f>IF(E184&lt;&gt;"Accepted","",IF(AND(N184="",P184=""),"",MAX(N184,P184)))</f>
      </c>
      <c r="V184" s="155" t="str">
        <v>2026-03-08 00:55 PST</v>
      </c>
      <c r="W184" s="153" t="n">
        <v>10</v>
      </c>
      <c r="X184" s="163"/>
      <c r="Y184" s="163"/>
      <c r="Z184" s="163"/>
      <c r="AA184" s="153" t="n">
        <v>-117.8837</v>
      </c>
      <c r="AB184" s="153" t="n">
        <v>34.9054</v>
      </c>
      <c r="AC184" s="153" t="n">
        <v>702</v>
      </c>
      <c r="AD184" s="175" t="str">
        <v>KEDW 080855Z AUTO 05010KT 10SM CLR 08/M08 A3009 RMK AO2 SLP183 T00841082 56001 $</v>
      </c>
    </row>
    <row r="185" hidden="0">
      <c r="A185" s="150" t="str">
        <v>2026-03-08 09:55 UTC</v>
      </c>
      <c r="B185" s="155" t="str">
        <v>2026-03-08 01:55 PST</v>
      </c>
      <c r="C185" s="155" t="str">
        <v>2026-03-08</v>
      </c>
      <c r="D185" s="155" t="str">
        <v>March</v>
      </c>
      <c r="E185" s="154" t="str">
        <v>Accepted</v>
      </c>
      <c r="F185" s="155" t="str">
        <v>320</v>
      </c>
      <c r="G185" s="153" t="n">
        <v>320</v>
      </c>
      <c r="H185" s="155" t="str">
        <v>NW</v>
      </c>
      <c r="I185" s="153" t="n">
        <v>140</v>
      </c>
      <c r="J185" s="155" t="str">
        <v>SE</v>
      </c>
      <c r="K185" s="153" t="n">
        <v>6</v>
      </c>
      <c r="L185" s="153" t="n">
        <f>IF(E185="Accepted",K185*1.150779448,"")</f>
        <v>6.904676688</v>
      </c>
      <c r="M185" s="163"/>
      <c r="N185" s="163" t="str">
        <f>IF(AND(E185="Accepted",ISNUMBER(M185)),M185*1.150779448,"")</f>
      </c>
      <c r="O185" s="163"/>
      <c r="P185" s="163" t="str">
        <f>IF(AND(E185="Accepted",ISNUMBER(O185)),O185*1.150779448,"")</f>
      </c>
      <c r="Q185" s="163"/>
      <c r="R185" s="155" t="str"/>
      <c r="S185" s="155" t="str"/>
      <c r="T185" s="155" t="str"/>
      <c r="U185" s="163" t="str">
        <f>IF(E185&lt;&gt;"Accepted","",IF(AND(N185="",P185=""),"",MAX(N185,P185)))</f>
      </c>
      <c r="V185" s="155" t="str">
        <v>2026-03-08 01:55 PST</v>
      </c>
      <c r="W185" s="153" t="n">
        <v>6</v>
      </c>
      <c r="X185" s="163"/>
      <c r="Y185" s="163"/>
      <c r="Z185" s="163"/>
      <c r="AA185" s="153" t="n">
        <v>-117.8837</v>
      </c>
      <c r="AB185" s="153" t="n">
        <v>34.9054</v>
      </c>
      <c r="AC185" s="153" t="n">
        <v>702</v>
      </c>
      <c r="AD185" s="175" t="str">
        <v>KEDW 080955Z AUTO 32006KT 10SM CLR 06/M08 A3009 RMK AO2 SLP183 T00561076 $</v>
      </c>
    </row>
    <row r="186" hidden="0">
      <c r="A186" s="150" t="str">
        <v>2026-03-08 10:55 UTC</v>
      </c>
      <c r="B186" s="155" t="str">
        <v>2026-03-08 03:55 PDT</v>
      </c>
      <c r="C186" s="155" t="str">
        <v>2026-03-08</v>
      </c>
      <c r="D186" s="155" t="str">
        <v>March</v>
      </c>
      <c r="E186" s="154" t="str">
        <v>Accepted</v>
      </c>
      <c r="F186" s="155" t="str">
        <v>250</v>
      </c>
      <c r="G186" s="153" t="n">
        <v>250</v>
      </c>
      <c r="H186" s="155" t="str">
        <v>W</v>
      </c>
      <c r="I186" s="153" t="n">
        <v>70</v>
      </c>
      <c r="J186" s="155" t="str">
        <v>E</v>
      </c>
      <c r="K186" s="153" t="n">
        <v>6</v>
      </c>
      <c r="L186" s="153" t="n">
        <f>IF(E186="Accepted",K186*1.150779448,"")</f>
        <v>6.904676688</v>
      </c>
      <c r="M186" s="163"/>
      <c r="N186" s="163" t="str">
        <f>IF(AND(E186="Accepted",ISNUMBER(M186)),M186*1.150779448,"")</f>
      </c>
      <c r="O186" s="163"/>
      <c r="P186" s="163" t="str">
        <f>IF(AND(E186="Accepted",ISNUMBER(O186)),O186*1.150779448,"")</f>
      </c>
      <c r="Q186" s="163"/>
      <c r="R186" s="155" t="str"/>
      <c r="S186" s="155" t="str"/>
      <c r="T186" s="155" t="str"/>
      <c r="U186" s="163" t="str">
        <f>IF(E186&lt;&gt;"Accepted","",IF(AND(N186="",P186=""),"",MAX(N186,P186)))</f>
      </c>
      <c r="V186" s="155" t="str">
        <v>2026-03-08 03:55 PDT</v>
      </c>
      <c r="W186" s="153" t="n">
        <v>6</v>
      </c>
      <c r="X186" s="163"/>
      <c r="Y186" s="163"/>
      <c r="Z186" s="163"/>
      <c r="AA186" s="153" t="n">
        <v>-117.8837</v>
      </c>
      <c r="AB186" s="153" t="n">
        <v>34.9054</v>
      </c>
      <c r="AC186" s="153" t="n">
        <v>702</v>
      </c>
      <c r="AD186" s="175" t="str">
        <v>KEDW 081055Z AUTO 25006KT 10SM CLR 05/M08 A3009 RMK AO2 SLP185 T00501078 $</v>
      </c>
    </row>
    <row r="187" hidden="0">
      <c r="A187" s="150" t="str">
        <v>2026-03-08 11:55 UTC</v>
      </c>
      <c r="B187" s="155" t="str">
        <v>2026-03-08 04:55 PDT</v>
      </c>
      <c r="C187" s="155" t="str">
        <v>2026-03-08</v>
      </c>
      <c r="D187" s="155" t="str">
        <v>March</v>
      </c>
      <c r="E187" s="154" t="str">
        <v>Accepted</v>
      </c>
      <c r="F187" s="155" t="str">
        <v>330</v>
      </c>
      <c r="G187" s="153" t="n">
        <v>330</v>
      </c>
      <c r="H187" s="155" t="str">
        <v>NW</v>
      </c>
      <c r="I187" s="153" t="n">
        <v>150</v>
      </c>
      <c r="J187" s="155" t="str">
        <v>SE</v>
      </c>
      <c r="K187" s="153" t="n">
        <v>10</v>
      </c>
      <c r="L187" s="153" t="n">
        <f>IF(E187="Accepted",K187*1.150779448,"")</f>
        <v>11.50779448</v>
      </c>
      <c r="M187" s="163"/>
      <c r="N187" s="163" t="str">
        <f>IF(AND(E187="Accepted",ISNUMBER(M187)),M187*1.150779448,"")</f>
      </c>
      <c r="O187" s="163"/>
      <c r="P187" s="163" t="str">
        <f>IF(AND(E187="Accepted",ISNUMBER(O187)),O187*1.150779448,"")</f>
      </c>
      <c r="Q187" s="163"/>
      <c r="R187" s="155" t="str"/>
      <c r="S187" s="155" t="str"/>
      <c r="T187" s="155" t="str"/>
      <c r="U187" s="163" t="str">
        <f>IF(E187&lt;&gt;"Accepted","",IF(AND(N187="",P187=""),"",MAX(N187,P187)))</f>
      </c>
      <c r="V187" s="155" t="str">
        <v>2026-03-08 04:55 PDT</v>
      </c>
      <c r="W187" s="153" t="n">
        <v>10</v>
      </c>
      <c r="X187" s="163"/>
      <c r="Y187" s="163"/>
      <c r="Z187" s="163"/>
      <c r="AA187" s="153" t="n">
        <v>-117.8837</v>
      </c>
      <c r="AB187" s="153" t="n">
        <v>34.9054</v>
      </c>
      <c r="AC187" s="153" t="n">
        <v>702</v>
      </c>
      <c r="AD187" s="175" t="str">
        <v>KEDW 081155Z AUTO 33010KT 10SM CLR 04/M08 A3009 RMK AO2 SLP185 T00441080 10104 20041 55001 $</v>
      </c>
    </row>
    <row r="188" hidden="0">
      <c r="A188" s="150" t="str">
        <v>2026-03-08 12:55 UTC</v>
      </c>
      <c r="B188" s="155" t="str">
        <v>2026-03-08 05:55 PDT</v>
      </c>
      <c r="C188" s="155" t="str">
        <v>2026-03-08</v>
      </c>
      <c r="D188" s="155" t="str">
        <v>March</v>
      </c>
      <c r="E188" s="154" t="str">
        <v>Accepted</v>
      </c>
      <c r="F188" s="155" t="str">
        <v>180</v>
      </c>
      <c r="G188" s="153" t="n">
        <v>180</v>
      </c>
      <c r="H188" s="155" t="str">
        <v>S</v>
      </c>
      <c r="I188" s="153" t="n">
        <v>0</v>
      </c>
      <c r="J188" s="155" t="str">
        <v>N</v>
      </c>
      <c r="K188" s="153" t="n">
        <v>4</v>
      </c>
      <c r="L188" s="153" t="n">
        <f>IF(E188="Accepted",K188*1.150779448,"")</f>
        <v>4.603117792</v>
      </c>
      <c r="M188" s="163"/>
      <c r="N188" s="163" t="str">
        <f>IF(AND(E188="Accepted",ISNUMBER(M188)),M188*1.150779448,"")</f>
      </c>
      <c r="O188" s="163"/>
      <c r="P188" s="163" t="str">
        <f>IF(AND(E188="Accepted",ISNUMBER(O188)),O188*1.150779448,"")</f>
      </c>
      <c r="Q188" s="163"/>
      <c r="R188" s="155" t="str"/>
      <c r="S188" s="155" t="str"/>
      <c r="T188" s="155" t="str"/>
      <c r="U188" s="163" t="str">
        <f>IF(E188&lt;&gt;"Accepted","",IF(AND(N188="",P188=""),"",MAX(N188,P188)))</f>
      </c>
      <c r="V188" s="155" t="str">
        <v>2026-03-08 05:55 PDT</v>
      </c>
      <c r="W188" s="153" t="n">
        <v>4</v>
      </c>
      <c r="X188" s="163"/>
      <c r="Y188" s="163"/>
      <c r="Z188" s="163"/>
      <c r="AA188" s="153" t="n">
        <v>-117.8837</v>
      </c>
      <c r="AB188" s="153" t="n">
        <v>34.9054</v>
      </c>
      <c r="AC188" s="153" t="n">
        <v>702</v>
      </c>
      <c r="AD188" s="175" t="str">
        <v>KEDW 081255Z 18004KT 40SM CLR 01/M05 A3009 RMK AO2A SLP188 T00111054</v>
      </c>
    </row>
    <row r="189" hidden="0">
      <c r="A189" s="150" t="str">
        <v>2026-03-08 13:55 UTC</v>
      </c>
      <c r="B189" s="155" t="str">
        <v>2026-03-08 06:55 PDT</v>
      </c>
      <c r="C189" s="155" t="str">
        <v>2026-03-08</v>
      </c>
      <c r="D189" s="155" t="str">
        <v>March</v>
      </c>
      <c r="E189" s="154" t="str">
        <v>Accepted</v>
      </c>
      <c r="F189" s="155" t="str">
        <v>240</v>
      </c>
      <c r="G189" s="153" t="n">
        <v>240</v>
      </c>
      <c r="H189" s="155" t="str">
        <v>SW</v>
      </c>
      <c r="I189" s="153" t="n">
        <v>60</v>
      </c>
      <c r="J189" s="155" t="str">
        <v>NE</v>
      </c>
      <c r="K189" s="153" t="n">
        <v>4</v>
      </c>
      <c r="L189" s="153" t="n">
        <f>IF(E189="Accepted",K189*1.150779448,"")</f>
        <v>4.603117792</v>
      </c>
      <c r="M189" s="163"/>
      <c r="N189" s="163" t="str">
        <f>IF(AND(E189="Accepted",ISNUMBER(M189)),M189*1.150779448,"")</f>
      </c>
      <c r="O189" s="163"/>
      <c r="P189" s="163" t="str">
        <f>IF(AND(E189="Accepted",ISNUMBER(O189)),O189*1.150779448,"")</f>
      </c>
      <c r="Q189" s="163"/>
      <c r="R189" s="155" t="str"/>
      <c r="S189" s="155" t="str"/>
      <c r="T189" s="155" t="str"/>
      <c r="U189" s="163" t="str">
        <f>IF(E189&lt;&gt;"Accepted","",IF(AND(N189="",P189=""),"",MAX(N189,P189)))</f>
      </c>
      <c r="V189" s="155" t="str">
        <v>2026-03-08 06:55 PDT</v>
      </c>
      <c r="W189" s="153" t="n">
        <v>4</v>
      </c>
      <c r="X189" s="163"/>
      <c r="Y189" s="163"/>
      <c r="Z189" s="163"/>
      <c r="AA189" s="153" t="n">
        <v>-117.8837</v>
      </c>
      <c r="AB189" s="153" t="n">
        <v>34.9054</v>
      </c>
      <c r="AC189" s="153" t="n">
        <v>702</v>
      </c>
      <c r="AD189" s="175" t="str">
        <v>KEDW 081355Z 24004KT 90SM CLR 01/M05 A3009 RMK AO2A SLP191 T00071055</v>
      </c>
    </row>
    <row r="190" hidden="0">
      <c r="A190" s="150" t="str">
        <v>2026-03-08 14:55 UTC</v>
      </c>
      <c r="B190" s="155" t="str">
        <v>2026-03-08 07:55 PDT</v>
      </c>
      <c r="C190" s="155" t="str">
        <v>2026-03-08</v>
      </c>
      <c r="D190" s="155" t="str">
        <v>March</v>
      </c>
      <c r="E190" s="154" t="str">
        <v>Accepted</v>
      </c>
      <c r="F190" s="155" t="str">
        <v>290</v>
      </c>
      <c r="G190" s="153" t="n">
        <v>290</v>
      </c>
      <c r="H190" s="155" t="str">
        <v>W</v>
      </c>
      <c r="I190" s="153" t="n">
        <v>110</v>
      </c>
      <c r="J190" s="155" t="str">
        <v>E</v>
      </c>
      <c r="K190" s="153" t="n">
        <v>3</v>
      </c>
      <c r="L190" s="153" t="n">
        <f>IF(E190="Accepted",K190*1.150779448,"")</f>
        <v>3.452338344</v>
      </c>
      <c r="M190" s="163"/>
      <c r="N190" s="163" t="str">
        <f>IF(AND(E190="Accepted",ISNUMBER(M190)),M190*1.150779448,"")</f>
      </c>
      <c r="O190" s="163"/>
      <c r="P190" s="163" t="str">
        <f>IF(AND(E190="Accepted",ISNUMBER(O190)),O190*1.150779448,"")</f>
      </c>
      <c r="Q190" s="163"/>
      <c r="R190" s="155" t="str"/>
      <c r="S190" s="155" t="str"/>
      <c r="T190" s="155" t="str"/>
      <c r="U190" s="163" t="str">
        <f>IF(E190&lt;&gt;"Accepted","",IF(AND(N190="",P190=""),"",MAX(N190,P190)))</f>
      </c>
      <c r="V190" s="155" t="str">
        <v>2026-03-08 07:55 PDT</v>
      </c>
      <c r="W190" s="153" t="n">
        <v>3</v>
      </c>
      <c r="X190" s="163"/>
      <c r="Y190" s="163"/>
      <c r="Z190" s="163"/>
      <c r="AA190" s="153" t="n">
        <v>-117.8837</v>
      </c>
      <c r="AB190" s="153" t="n">
        <v>34.9054</v>
      </c>
      <c r="AC190" s="153" t="n">
        <v>702</v>
      </c>
      <c r="AD190" s="175" t="str">
        <v>KEDW 081455Z 29003KT 90SM CLR 03/M05 A3010 RMK AO2A SLP195 T00301052 52004</v>
      </c>
    </row>
    <row r="191" hidden="0">
      <c r="A191" s="150" t="str">
        <v>2026-03-08 15:55 UTC</v>
      </c>
      <c r="B191" s="155" t="str">
        <v>2026-03-08 08:55 PDT</v>
      </c>
      <c r="C191" s="155" t="str">
        <v>2026-03-08</v>
      </c>
      <c r="D191" s="155" t="str">
        <v>March</v>
      </c>
      <c r="E191" s="154" t="str">
        <v>Accepted</v>
      </c>
      <c r="F191" s="155" t="str">
        <v>210</v>
      </c>
      <c r="G191" s="153" t="n">
        <v>210</v>
      </c>
      <c r="H191" s="155" t="str">
        <v>SW</v>
      </c>
      <c r="I191" s="153" t="n">
        <v>30</v>
      </c>
      <c r="J191" s="155" t="str">
        <v>NE</v>
      </c>
      <c r="K191" s="153" t="n">
        <v>5</v>
      </c>
      <c r="L191" s="153" t="n">
        <f>IF(E191="Accepted",K191*1.150779448,"")</f>
        <v>5.75389724</v>
      </c>
      <c r="M191" s="163"/>
      <c r="N191" s="163" t="str">
        <f>IF(AND(E191="Accepted",ISNUMBER(M191)),M191*1.150779448,"")</f>
      </c>
      <c r="O191" s="163"/>
      <c r="P191" s="163" t="str">
        <f>IF(AND(E191="Accepted",ISNUMBER(O191)),O191*1.150779448,"")</f>
      </c>
      <c r="Q191" s="163"/>
      <c r="R191" s="155" t="str"/>
      <c r="S191" s="155" t="str"/>
      <c r="T191" s="155" t="str"/>
      <c r="U191" s="163" t="str">
        <f>IF(E191&lt;&gt;"Accepted","",IF(AND(N191="",P191=""),"",MAX(N191,P191)))</f>
      </c>
      <c r="V191" s="155" t="str">
        <v>2026-03-08 08:55 PDT</v>
      </c>
      <c r="W191" s="153" t="n">
        <v>5</v>
      </c>
      <c r="X191" s="163"/>
      <c r="Y191" s="163"/>
      <c r="Z191" s="163"/>
      <c r="AA191" s="153" t="n">
        <v>-117.8837</v>
      </c>
      <c r="AB191" s="153" t="n">
        <v>34.9054</v>
      </c>
      <c r="AC191" s="153" t="n">
        <v>702</v>
      </c>
      <c r="AD191" s="175" t="str">
        <v>KEDW 081555Z 21005KT 90SM CLR 08/M06 A3010 RMK AO2A SLP191 T00821064</v>
      </c>
    </row>
    <row r="192" hidden="0">
      <c r="A192" s="150" t="str">
        <v>2026-03-08 16:55 UTC</v>
      </c>
      <c r="B192" s="155" t="str">
        <v>2026-03-08 09:55 PDT</v>
      </c>
      <c r="C192" s="155" t="str">
        <v>2026-03-08</v>
      </c>
      <c r="D192" s="155" t="str">
        <v>March</v>
      </c>
      <c r="E192" s="154" t="str">
        <v>Accepted</v>
      </c>
      <c r="F192" s="155" t="str">
        <v>190</v>
      </c>
      <c r="G192" s="153" t="n">
        <v>190</v>
      </c>
      <c r="H192" s="155" t="str">
        <v>S</v>
      </c>
      <c r="I192" s="153" t="n">
        <v>10</v>
      </c>
      <c r="J192" s="155" t="str">
        <v>N</v>
      </c>
      <c r="K192" s="153" t="n">
        <v>6</v>
      </c>
      <c r="L192" s="153" t="n">
        <f>IF(E192="Accepted",K192*1.150779448,"")</f>
        <v>6.904676688</v>
      </c>
      <c r="M192" s="163"/>
      <c r="N192" s="163" t="str">
        <f>IF(AND(E192="Accepted",ISNUMBER(M192)),M192*1.150779448,"")</f>
      </c>
      <c r="O192" s="163"/>
      <c r="P192" s="163" t="str">
        <f>IF(AND(E192="Accepted",ISNUMBER(O192)),O192*1.150779448,"")</f>
      </c>
      <c r="Q192" s="163"/>
      <c r="R192" s="155" t="str"/>
      <c r="S192" s="155" t="str"/>
      <c r="T192" s="155" t="str"/>
      <c r="U192" s="163" t="str">
        <f>IF(E192&lt;&gt;"Accepted","",IF(AND(N192="",P192=""),"",MAX(N192,P192)))</f>
      </c>
      <c r="V192" s="155" t="str">
        <v>2026-03-08 09:55 PDT</v>
      </c>
      <c r="W192" s="153" t="n">
        <v>6</v>
      </c>
      <c r="X192" s="163"/>
      <c r="Y192" s="163"/>
      <c r="Z192" s="163"/>
      <c r="AA192" s="153" t="n">
        <v>-117.8837</v>
      </c>
      <c r="AB192" s="153" t="n">
        <v>34.9054</v>
      </c>
      <c r="AC192" s="153" t="n">
        <v>702</v>
      </c>
      <c r="AD192" s="175" t="str">
        <v>KEDW 081655Z 19006KT 90SM CLR 12/M07 A3010 RMK AO2A SLP190 T01151074</v>
      </c>
    </row>
    <row r="193" hidden="0">
      <c r="A193" s="150" t="str">
        <v>2026-03-08 17:55 UTC</v>
      </c>
      <c r="B193" s="155" t="str">
        <v>2026-03-08 10:55 PDT</v>
      </c>
      <c r="C193" s="155" t="str">
        <v>2026-03-08</v>
      </c>
      <c r="D193" s="155" t="str">
        <v>March</v>
      </c>
      <c r="E193" s="154" t="str">
        <v>Accepted</v>
      </c>
      <c r="F193" s="155" t="str">
        <v>170</v>
      </c>
      <c r="G193" s="153" t="n">
        <v>170</v>
      </c>
      <c r="H193" s="155" t="str">
        <v>S</v>
      </c>
      <c r="I193" s="153" t="n">
        <v>350</v>
      </c>
      <c r="J193" s="155" t="str">
        <v>N</v>
      </c>
      <c r="K193" s="153" t="n">
        <v>3</v>
      </c>
      <c r="L193" s="153" t="n">
        <f>IF(E193="Accepted",K193*1.150779448,"")</f>
        <v>3.452338344</v>
      </c>
      <c r="M193" s="163"/>
      <c r="N193" s="163" t="str">
        <f>IF(AND(E193="Accepted",ISNUMBER(M193)),M193*1.150779448,"")</f>
      </c>
      <c r="O193" s="163"/>
      <c r="P193" s="163" t="str">
        <f>IF(AND(E193="Accepted",ISNUMBER(O193)),O193*1.150779448,"")</f>
      </c>
      <c r="Q193" s="163"/>
      <c r="R193" s="155" t="str"/>
      <c r="S193" s="155" t="str"/>
      <c r="T193" s="155" t="str"/>
      <c r="U193" s="163" t="str">
        <f>IF(E193&lt;&gt;"Accepted","",IF(AND(N193="",P193=""),"",MAX(N193,P193)))</f>
      </c>
      <c r="V193" s="155" t="str">
        <v>2026-03-08 10:55 PDT</v>
      </c>
      <c r="W193" s="153" t="n">
        <v>3</v>
      </c>
      <c r="X193" s="163"/>
      <c r="Y193" s="163"/>
      <c r="Z193" s="163"/>
      <c r="AA193" s="153" t="n">
        <v>-117.8837</v>
      </c>
      <c r="AB193" s="153" t="n">
        <v>34.9054</v>
      </c>
      <c r="AC193" s="153" t="n">
        <v>702</v>
      </c>
      <c r="AD193" s="175" t="str">
        <v>KEDW 081755Z 17003KT 90SM CLR 15/M07 A3008 RMK AO2A SLP181 T01521070 10152 20004 58003</v>
      </c>
    </row>
    <row r="194" hidden="0">
      <c r="A194" s="150" t="str">
        <v>2026-03-08 18:55 UTC</v>
      </c>
      <c r="B194" s="155" t="str">
        <v>2026-03-08 11:55 PDT</v>
      </c>
      <c r="C194" s="155" t="str">
        <v>2026-03-08</v>
      </c>
      <c r="D194" s="155" t="str">
        <v>March</v>
      </c>
      <c r="E194" s="154" t="str">
        <v>Accepted</v>
      </c>
      <c r="F194" s="155" t="str">
        <v>000</v>
      </c>
      <c r="G194" s="153" t="n">
        <v>0</v>
      </c>
      <c r="H194" s="155" t="str">
        <v>Calm</v>
      </c>
      <c r="I194" s="153" t="n">
        <v>180</v>
      </c>
      <c r="J194" s="155" t="str">
        <v>Calm</v>
      </c>
      <c r="K194" s="153" t="n">
        <v>0</v>
      </c>
      <c r="L194" s="153" t="n">
        <f>IF(E194="Accepted",K194*1.150779448,"")</f>
        <v>0</v>
      </c>
      <c r="M194" s="163"/>
      <c r="N194" s="163" t="str">
        <f>IF(AND(E194="Accepted",ISNUMBER(M194)),M194*1.150779448,"")</f>
      </c>
      <c r="O194" s="163"/>
      <c r="P194" s="163" t="str">
        <f>IF(AND(E194="Accepted",ISNUMBER(O194)),O194*1.150779448,"")</f>
      </c>
      <c r="Q194" s="163"/>
      <c r="R194" s="155" t="str"/>
      <c r="S194" s="155" t="str"/>
      <c r="T194" s="155" t="str"/>
      <c r="U194" s="163" t="str">
        <f>IF(E194&lt;&gt;"Accepted","",IF(AND(N194="",P194=""),"",MAX(N194,P194)))</f>
      </c>
      <c r="V194" s="155" t="str">
        <v>2026-03-08 11:55 PDT</v>
      </c>
      <c r="W194" s="153" t="n">
        <v>0</v>
      </c>
      <c r="X194" s="163"/>
      <c r="Y194" s="163"/>
      <c r="Z194" s="163"/>
      <c r="AA194" s="153" t="n">
        <v>-117.8837</v>
      </c>
      <c r="AB194" s="153" t="n">
        <v>34.9054</v>
      </c>
      <c r="AC194" s="153" t="n">
        <v>702</v>
      </c>
      <c r="AD194" s="175" t="str">
        <v>KEDW 081855Z 00000KT 90SM CLR 19/M10 A3006 RMK AO2A SLP173 T01891101</v>
      </c>
    </row>
    <row r="195" hidden="0">
      <c r="A195" s="150" t="str">
        <v>2026-03-08 19:55 UTC</v>
      </c>
      <c r="B195" s="155" t="str">
        <v>2026-03-08 12:55 PDT</v>
      </c>
      <c r="C195" s="155" t="str">
        <v>2026-03-08</v>
      </c>
      <c r="D195" s="155" t="str">
        <v>March</v>
      </c>
      <c r="E195" s="154" t="str">
        <v>Accepted</v>
      </c>
      <c r="F195" s="155" t="str">
        <v>000</v>
      </c>
      <c r="G195" s="153" t="n">
        <v>0</v>
      </c>
      <c r="H195" s="155" t="str">
        <v>Calm</v>
      </c>
      <c r="I195" s="153" t="n">
        <v>180</v>
      </c>
      <c r="J195" s="155" t="str">
        <v>Calm</v>
      </c>
      <c r="K195" s="153" t="n">
        <v>0</v>
      </c>
      <c r="L195" s="153" t="n">
        <f>IF(E195="Accepted",K195*1.150779448,"")</f>
        <v>0</v>
      </c>
      <c r="M195" s="163"/>
      <c r="N195" s="163" t="str">
        <f>IF(AND(E195="Accepted",ISNUMBER(M195)),M195*1.150779448,"")</f>
      </c>
      <c r="O195" s="163"/>
      <c r="P195" s="163" t="str">
        <f>IF(AND(E195="Accepted",ISNUMBER(O195)),O195*1.150779448,"")</f>
      </c>
      <c r="Q195" s="163"/>
      <c r="R195" s="155" t="str"/>
      <c r="S195" s="155" t="str"/>
      <c r="T195" s="155" t="str"/>
      <c r="U195" s="163" t="str">
        <f>IF(E195&lt;&gt;"Accepted","",IF(AND(N195="",P195=""),"",MAX(N195,P195)))</f>
      </c>
      <c r="V195" s="155" t="str">
        <v>2026-03-08 12:55 PDT</v>
      </c>
      <c r="W195" s="153" t="n">
        <v>0</v>
      </c>
      <c r="X195" s="163"/>
      <c r="Y195" s="163"/>
      <c r="Z195" s="163"/>
      <c r="AA195" s="153" t="n">
        <v>-117.8837</v>
      </c>
      <c r="AB195" s="153" t="n">
        <v>34.9054</v>
      </c>
      <c r="AC195" s="153" t="n">
        <v>702</v>
      </c>
      <c r="AD195" s="175" t="str">
        <v>KEDW 081955Z 00000KT 90SM CLR 20/M10 A3003 RMK AO2A SLP161 T02021101</v>
      </c>
    </row>
    <row r="196" hidden="0">
      <c r="A196" s="150" t="str">
        <v>2026-03-08 20:55 UTC</v>
      </c>
      <c r="B196" s="155" t="str">
        <v>2026-03-08 13:55 PDT</v>
      </c>
      <c r="C196" s="155" t="str">
        <v>2026-03-08</v>
      </c>
      <c r="D196" s="155" t="str">
        <v>March</v>
      </c>
      <c r="E196" s="154" t="str">
        <v>Accepted</v>
      </c>
      <c r="F196" s="155" t="str">
        <v>060</v>
      </c>
      <c r="G196" s="153" t="n">
        <v>60</v>
      </c>
      <c r="H196" s="155" t="str">
        <v>NE</v>
      </c>
      <c r="I196" s="153" t="n">
        <v>240</v>
      </c>
      <c r="J196" s="155" t="str">
        <v>SW</v>
      </c>
      <c r="K196" s="153" t="n">
        <v>9</v>
      </c>
      <c r="L196" s="153" t="n">
        <f>IF(E196="Accepted",K196*1.150779448,"")</f>
        <v>10.357015032</v>
      </c>
      <c r="M196" s="163"/>
      <c r="N196" s="163" t="str">
        <f>IF(AND(E196="Accepted",ISNUMBER(M196)),M196*1.150779448,"")</f>
      </c>
      <c r="O196" s="163"/>
      <c r="P196" s="163" t="str">
        <f>IF(AND(E196="Accepted",ISNUMBER(O196)),O196*1.150779448,"")</f>
      </c>
      <c r="Q196" s="163"/>
      <c r="R196" s="155" t="str"/>
      <c r="S196" s="155" t="str"/>
      <c r="T196" s="155" t="str"/>
      <c r="U196" s="163" t="str">
        <f>IF(E196&lt;&gt;"Accepted","",IF(AND(N196="",P196=""),"",MAX(N196,P196)))</f>
      </c>
      <c r="V196" s="155" t="str">
        <v>2026-03-08 13:55 PDT</v>
      </c>
      <c r="W196" s="153" t="n">
        <v>9</v>
      </c>
      <c r="X196" s="163"/>
      <c r="Y196" s="163"/>
      <c r="Z196" s="163"/>
      <c r="AA196" s="153" t="n">
        <v>-117.8837</v>
      </c>
      <c r="AB196" s="153" t="n">
        <v>34.9054</v>
      </c>
      <c r="AC196" s="153" t="n">
        <v>702</v>
      </c>
      <c r="AD196" s="175" t="str">
        <v>KEDW 082055Z 06009KT 10SM CLR 21/M05 A2999 RMK AO2A SLP146 T02141055 57031</v>
      </c>
    </row>
    <row r="197" hidden="0">
      <c r="A197" s="150" t="str">
        <v>2026-03-08 21:55 UTC</v>
      </c>
      <c r="B197" s="155" t="str">
        <v>2026-03-08 14:55 PDT</v>
      </c>
      <c r="C197" s="155" t="str">
        <v>2026-03-08</v>
      </c>
      <c r="D197" s="155" t="str">
        <v>March</v>
      </c>
      <c r="E197" s="154" t="str">
        <v>Accepted</v>
      </c>
      <c r="F197" s="155" t="str">
        <v>040</v>
      </c>
      <c r="G197" s="153" t="n">
        <v>40</v>
      </c>
      <c r="H197" s="155" t="str">
        <v>NE</v>
      </c>
      <c r="I197" s="153" t="n">
        <v>220</v>
      </c>
      <c r="J197" s="155" t="str">
        <v>SW</v>
      </c>
      <c r="K197" s="153" t="n">
        <v>6</v>
      </c>
      <c r="L197" s="153" t="n">
        <f>IF(E197="Accepted",K197*1.150779448,"")</f>
        <v>6.904676688</v>
      </c>
      <c r="M197" s="163"/>
      <c r="N197" s="163" t="str">
        <f>IF(AND(E197="Accepted",ISNUMBER(M197)),M197*1.150779448,"")</f>
      </c>
      <c r="O197" s="163"/>
      <c r="P197" s="163" t="str">
        <f>IF(AND(E197="Accepted",ISNUMBER(O197)),O197*1.150779448,"")</f>
      </c>
      <c r="Q197" s="163"/>
      <c r="R197" s="155" t="str"/>
      <c r="S197" s="155" t="str"/>
      <c r="T197" s="155" t="str"/>
      <c r="U197" s="163" t="str">
        <f>IF(E197&lt;&gt;"Accepted","",IF(AND(N197="",P197=""),"",MAX(N197,P197)))</f>
      </c>
      <c r="V197" s="155" t="str">
        <v>2026-03-08 14:55 PDT</v>
      </c>
      <c r="W197" s="153" t="n">
        <v>6</v>
      </c>
      <c r="X197" s="163"/>
      <c r="Y197" s="163"/>
      <c r="Z197" s="163"/>
      <c r="AA197" s="153" t="n">
        <v>-117.8837</v>
      </c>
      <c r="AB197" s="153" t="n">
        <v>34.9054</v>
      </c>
      <c r="AC197" s="153" t="n">
        <v>702</v>
      </c>
      <c r="AD197" s="175" t="str">
        <v>KEDW 082155Z AUTO 04006KT 10SM CLR 23/M09 A2995 RMK AO2 SLP134 T02291092 $</v>
      </c>
    </row>
    <row r="198" hidden="0">
      <c r="A198" s="150" t="str">
        <v>2026-03-08 22:55 UTC</v>
      </c>
      <c r="B198" s="155" t="str">
        <v>2026-03-08 15:55 PDT</v>
      </c>
      <c r="C198" s="155" t="str">
        <v>2026-03-08</v>
      </c>
      <c r="D198" s="155" t="str">
        <v>March</v>
      </c>
      <c r="E198" s="154" t="str">
        <v>Accepted</v>
      </c>
      <c r="F198" s="155" t="str">
        <v>030</v>
      </c>
      <c r="G198" s="153" t="n">
        <v>30</v>
      </c>
      <c r="H198" s="155" t="str">
        <v>NE</v>
      </c>
      <c r="I198" s="153" t="n">
        <v>210</v>
      </c>
      <c r="J198" s="155" t="str">
        <v>SW</v>
      </c>
      <c r="K198" s="153" t="n">
        <v>5</v>
      </c>
      <c r="L198" s="153" t="n">
        <f>IF(E198="Accepted",K198*1.150779448,"")</f>
        <v>5.75389724</v>
      </c>
      <c r="M198" s="163"/>
      <c r="N198" s="163" t="str">
        <f>IF(AND(E198="Accepted",ISNUMBER(M198)),M198*1.150779448,"")</f>
      </c>
      <c r="O198" s="163"/>
      <c r="P198" s="163" t="str">
        <f>IF(AND(E198="Accepted",ISNUMBER(O198)),O198*1.150779448,"")</f>
      </c>
      <c r="Q198" s="163"/>
      <c r="R198" s="155" t="str"/>
      <c r="S198" s="155" t="str"/>
      <c r="T198" s="155" t="str"/>
      <c r="U198" s="163" t="str">
        <f>IF(E198&lt;&gt;"Accepted","",IF(AND(N198="",P198=""),"",MAX(N198,P198)))</f>
      </c>
      <c r="V198" s="155" t="str">
        <v>2026-03-08 15:55 PDT</v>
      </c>
      <c r="W198" s="153" t="n">
        <v>5</v>
      </c>
      <c r="X198" s="163"/>
      <c r="Y198" s="163"/>
      <c r="Z198" s="163"/>
      <c r="AA198" s="153" t="n">
        <v>-117.8837</v>
      </c>
      <c r="AB198" s="153" t="n">
        <v>34.9054</v>
      </c>
      <c r="AC198" s="153" t="n">
        <v>702</v>
      </c>
      <c r="AD198" s="175" t="str">
        <v>KEDW 082255Z AUTO 03005KT 10SM CLR 24/M11 A2992 RMK AO2 SLP122 T02391109 $</v>
      </c>
    </row>
    <row r="199" hidden="0">
      <c r="A199" s="150" t="str">
        <v>2026-03-08 23:55 UTC</v>
      </c>
      <c r="B199" s="155" t="str">
        <v>2026-03-08 16:55 PDT</v>
      </c>
      <c r="C199" s="155" t="str">
        <v>2026-03-08</v>
      </c>
      <c r="D199" s="155" t="str">
        <v>March</v>
      </c>
      <c r="E199" s="154" t="str">
        <v>Accepted</v>
      </c>
      <c r="F199" s="155" t="str">
        <v>090</v>
      </c>
      <c r="G199" s="153" t="n">
        <v>90</v>
      </c>
      <c r="H199" s="155" t="str">
        <v>E</v>
      </c>
      <c r="I199" s="153" t="n">
        <v>270</v>
      </c>
      <c r="J199" s="155" t="str">
        <v>W</v>
      </c>
      <c r="K199" s="153" t="n">
        <v>3</v>
      </c>
      <c r="L199" s="153" t="n">
        <f>IF(E199="Accepted",K199*1.150779448,"")</f>
        <v>3.452338344</v>
      </c>
      <c r="M199" s="163"/>
      <c r="N199" s="163" t="str">
        <f>IF(AND(E199="Accepted",ISNUMBER(M199)),M199*1.150779448,"")</f>
      </c>
      <c r="O199" s="163"/>
      <c r="P199" s="163" t="str">
        <f>IF(AND(E199="Accepted",ISNUMBER(O199)),O199*1.150779448,"")</f>
      </c>
      <c r="Q199" s="163"/>
      <c r="R199" s="155" t="str"/>
      <c r="S199" s="155" t="str"/>
      <c r="T199" s="155" t="str"/>
      <c r="U199" s="163" t="str">
        <f>IF(E199&lt;&gt;"Accepted","",IF(AND(N199="",P199=""),"",MAX(N199,P199)))</f>
      </c>
      <c r="V199" s="155" t="str">
        <v>2026-03-08 16:55 PDT</v>
      </c>
      <c r="W199" s="153" t="n">
        <v>3</v>
      </c>
      <c r="X199" s="163"/>
      <c r="Y199" s="163"/>
      <c r="Z199" s="163"/>
      <c r="AA199" s="153" t="n">
        <v>-117.8837</v>
      </c>
      <c r="AB199" s="153" t="n">
        <v>34.9054</v>
      </c>
      <c r="AC199" s="153" t="n">
        <v>702</v>
      </c>
      <c r="AD199" s="175" t="str">
        <v>KEDW 082355Z AUTO 09003KT 10SM CLR 25/M10 A2990 RMK AO2 SLP115 T02451105 10245 20153 57028 $</v>
      </c>
    </row>
    <row r="200" hidden="0">
      <c r="A200" s="150" t="str">
        <v>2026-03-09 00:55 UTC</v>
      </c>
      <c r="B200" s="155" t="str">
        <v>2026-03-08 17:55 PDT</v>
      </c>
      <c r="C200" s="155" t="str">
        <v>2026-03-08</v>
      </c>
      <c r="D200" s="155" t="str">
        <v>March</v>
      </c>
      <c r="E200" s="154" t="str">
        <v>Accepted</v>
      </c>
      <c r="F200" s="155" t="str">
        <v>040</v>
      </c>
      <c r="G200" s="153" t="n">
        <v>40</v>
      </c>
      <c r="H200" s="155" t="str">
        <v>NE</v>
      </c>
      <c r="I200" s="153" t="n">
        <v>220</v>
      </c>
      <c r="J200" s="155" t="str">
        <v>SW</v>
      </c>
      <c r="K200" s="153" t="n">
        <v>6</v>
      </c>
      <c r="L200" s="153" t="n">
        <f>IF(E200="Accepted",K200*1.150779448,"")</f>
        <v>6.904676688</v>
      </c>
      <c r="M200" s="163"/>
      <c r="N200" s="163" t="str">
        <f>IF(AND(E200="Accepted",ISNUMBER(M200)),M200*1.150779448,"")</f>
      </c>
      <c r="O200" s="163"/>
      <c r="P200" s="163" t="str">
        <f>IF(AND(E200="Accepted",ISNUMBER(O200)),O200*1.150779448,"")</f>
      </c>
      <c r="Q200" s="163"/>
      <c r="R200" s="155" t="str"/>
      <c r="S200" s="155" t="str"/>
      <c r="T200" s="155" t="str"/>
      <c r="U200" s="163" t="str">
        <f>IF(E200&lt;&gt;"Accepted","",IF(AND(N200="",P200=""),"",MAX(N200,P200)))</f>
      </c>
      <c r="V200" s="155" t="str">
        <v>2026-03-08 17:55 PDT</v>
      </c>
      <c r="W200" s="153" t="n">
        <v>6</v>
      </c>
      <c r="X200" s="163"/>
      <c r="Y200" s="163"/>
      <c r="Z200" s="163"/>
      <c r="AA200" s="153" t="n">
        <v>-117.8837</v>
      </c>
      <c r="AB200" s="153" t="n">
        <v>34.9054</v>
      </c>
      <c r="AC200" s="153" t="n">
        <v>702</v>
      </c>
      <c r="AD200" s="175" t="str">
        <v>KEDW 090055Z AUTO 04006KT 10SM CLR 24/M07 A2989 RMK AO2 SLP116 T02361075 $</v>
      </c>
    </row>
    <row r="201" hidden="0">
      <c r="A201" s="150" t="str">
        <v>2026-03-09 01:55 UTC</v>
      </c>
      <c r="B201" s="155" t="str">
        <v>2026-03-08 18:55 PDT</v>
      </c>
      <c r="C201" s="155" t="str">
        <v>2026-03-08</v>
      </c>
      <c r="D201" s="155" t="str">
        <v>March</v>
      </c>
      <c r="E201" s="154" t="str">
        <v>Accepted</v>
      </c>
      <c r="F201" s="155" t="str">
        <v>000</v>
      </c>
      <c r="G201" s="153" t="n">
        <v>0</v>
      </c>
      <c r="H201" s="155" t="str">
        <v>Calm</v>
      </c>
      <c r="I201" s="153" t="n">
        <v>180</v>
      </c>
      <c r="J201" s="155" t="str">
        <v>Calm</v>
      </c>
      <c r="K201" s="153" t="n">
        <v>0</v>
      </c>
      <c r="L201" s="153" t="n">
        <f>IF(E201="Accepted",K201*1.150779448,"")</f>
        <v>0</v>
      </c>
      <c r="M201" s="163"/>
      <c r="N201" s="163" t="str">
        <f>IF(AND(E201="Accepted",ISNUMBER(M201)),M201*1.150779448,"")</f>
      </c>
      <c r="O201" s="163"/>
      <c r="P201" s="163" t="str">
        <f>IF(AND(E201="Accepted",ISNUMBER(O201)),O201*1.150779448,"")</f>
      </c>
      <c r="Q201" s="163"/>
      <c r="R201" s="155" t="str"/>
      <c r="S201" s="155" t="str"/>
      <c r="T201" s="155" t="str"/>
      <c r="U201" s="163" t="str">
        <f>IF(E201&lt;&gt;"Accepted","",IF(AND(N201="",P201=""),"",MAX(N201,P201)))</f>
      </c>
      <c r="V201" s="155" t="str">
        <v>2026-03-08 18:55 PDT</v>
      </c>
      <c r="W201" s="153" t="n">
        <v>0</v>
      </c>
      <c r="X201" s="163"/>
      <c r="Y201" s="163"/>
      <c r="Z201" s="163"/>
      <c r="AA201" s="153" t="n">
        <v>-117.8837</v>
      </c>
      <c r="AB201" s="153" t="n">
        <v>34.9054</v>
      </c>
      <c r="AC201" s="153" t="n">
        <v>702</v>
      </c>
      <c r="AD201" s="175" t="str">
        <v>KEDW 090155Z AUTO 00000KT 10SM CLR 20/M07 A2989 RMK AO2 SLP119 T01981068 $</v>
      </c>
    </row>
    <row r="202" hidden="0">
      <c r="A202" s="150" t="str">
        <v>2026-03-09 02:55 UTC</v>
      </c>
      <c r="B202" s="155" t="str">
        <v>2026-03-08 19:55 PDT</v>
      </c>
      <c r="C202" s="155" t="str">
        <v>2026-03-08</v>
      </c>
      <c r="D202" s="155" t="str">
        <v>March</v>
      </c>
      <c r="E202" s="154" t="str">
        <v>Accepted</v>
      </c>
      <c r="F202" s="155" t="str">
        <v>320</v>
      </c>
      <c r="G202" s="153" t="n">
        <v>320</v>
      </c>
      <c r="H202" s="155" t="str">
        <v>NW</v>
      </c>
      <c r="I202" s="153" t="n">
        <v>140</v>
      </c>
      <c r="J202" s="155" t="str">
        <v>SE</v>
      </c>
      <c r="K202" s="153" t="n">
        <v>6</v>
      </c>
      <c r="L202" s="153" t="n">
        <f>IF(E202="Accepted",K202*1.150779448,"")</f>
        <v>6.904676688</v>
      </c>
      <c r="M202" s="163"/>
      <c r="N202" s="163" t="str">
        <f>IF(AND(E202="Accepted",ISNUMBER(M202)),M202*1.150779448,"")</f>
      </c>
      <c r="O202" s="163"/>
      <c r="P202" s="163" t="str">
        <f>IF(AND(E202="Accepted",ISNUMBER(O202)),O202*1.150779448,"")</f>
      </c>
      <c r="Q202" s="163"/>
      <c r="R202" s="155" t="str"/>
      <c r="S202" s="155" t="str"/>
      <c r="T202" s="155" t="str"/>
      <c r="U202" s="163" t="str">
        <f>IF(E202&lt;&gt;"Accepted","",IF(AND(N202="",P202=""),"",MAX(N202,P202)))</f>
      </c>
      <c r="V202" s="155" t="str">
        <v>2026-03-08 19:55 PDT</v>
      </c>
      <c r="W202" s="153" t="n">
        <v>6</v>
      </c>
      <c r="X202" s="163"/>
      <c r="Y202" s="163"/>
      <c r="Z202" s="163"/>
      <c r="AA202" s="153" t="n">
        <v>-117.8837</v>
      </c>
      <c r="AB202" s="153" t="n">
        <v>34.9054</v>
      </c>
      <c r="AC202" s="153" t="n">
        <v>702</v>
      </c>
      <c r="AD202" s="175" t="str">
        <v>KEDW 090255Z AUTO 32006KT 10SM CLR 17/M03 A2989 RMK AO2 SLP119 T01661035 55001 $</v>
      </c>
    </row>
    <row r="203" hidden="0">
      <c r="A203" s="150" t="str">
        <v>2026-03-09 03:55 UTC</v>
      </c>
      <c r="B203" s="155" t="str">
        <v>2026-03-08 20:55 PDT</v>
      </c>
      <c r="C203" s="155" t="str">
        <v>2026-03-08</v>
      </c>
      <c r="D203" s="155" t="str">
        <v>March</v>
      </c>
      <c r="E203" s="154" t="str">
        <v>Accepted</v>
      </c>
      <c r="F203" s="155" t="str">
        <v>340</v>
      </c>
      <c r="G203" s="153" t="n">
        <v>340</v>
      </c>
      <c r="H203" s="155" t="str">
        <v>N</v>
      </c>
      <c r="I203" s="153" t="n">
        <v>160</v>
      </c>
      <c r="J203" s="155" t="str">
        <v>S</v>
      </c>
      <c r="K203" s="153" t="n">
        <v>6</v>
      </c>
      <c r="L203" s="153" t="n">
        <f>IF(E203="Accepted",K203*1.150779448,"")</f>
        <v>6.904676688</v>
      </c>
      <c r="M203" s="163"/>
      <c r="N203" s="163" t="str">
        <f>IF(AND(E203="Accepted",ISNUMBER(M203)),M203*1.150779448,"")</f>
      </c>
      <c r="O203" s="163"/>
      <c r="P203" s="163" t="str">
        <f>IF(AND(E203="Accepted",ISNUMBER(O203)),O203*1.150779448,"")</f>
      </c>
      <c r="Q203" s="163"/>
      <c r="R203" s="155" t="str"/>
      <c r="S203" s="155" t="str"/>
      <c r="T203" s="155" t="str"/>
      <c r="U203" s="163" t="str">
        <f>IF(E203&lt;&gt;"Accepted","",IF(AND(N203="",P203=""),"",MAX(N203,P203)))</f>
      </c>
      <c r="V203" s="155" t="str">
        <v>2026-03-08 20:55 PDT</v>
      </c>
      <c r="W203" s="153" t="n">
        <v>6</v>
      </c>
      <c r="X203" s="163"/>
      <c r="Y203" s="163"/>
      <c r="Z203" s="163"/>
      <c r="AA203" s="153" t="n">
        <v>-117.8837</v>
      </c>
      <c r="AB203" s="153" t="n">
        <v>34.9054</v>
      </c>
      <c r="AC203" s="153" t="n">
        <v>702</v>
      </c>
      <c r="AD203" s="175" t="str">
        <v>KEDW 090355Z AUTO 34006KT 10SM CLR 10/M00 A2991 RMK AO2 SLP128 T01021003 $</v>
      </c>
    </row>
    <row r="204" hidden="0">
      <c r="A204" s="150" t="str">
        <v>2026-03-09 04:55 UTC</v>
      </c>
      <c r="B204" s="155" t="str">
        <v>2026-03-08 21:55 PDT</v>
      </c>
      <c r="C204" s="155" t="str">
        <v>2026-03-08</v>
      </c>
      <c r="D204" s="155" t="str">
        <v>March</v>
      </c>
      <c r="E204" s="154" t="str">
        <v>Accepted</v>
      </c>
      <c r="F204" s="155" t="str">
        <v>000</v>
      </c>
      <c r="G204" s="153" t="n">
        <v>0</v>
      </c>
      <c r="H204" s="155" t="str">
        <v>Calm</v>
      </c>
      <c r="I204" s="153" t="n">
        <v>180</v>
      </c>
      <c r="J204" s="155" t="str">
        <v>Calm</v>
      </c>
      <c r="K204" s="153" t="n">
        <v>0</v>
      </c>
      <c r="L204" s="153" t="n">
        <f>IF(E204="Accepted",K204*1.150779448,"")</f>
        <v>0</v>
      </c>
      <c r="M204" s="163"/>
      <c r="N204" s="163" t="str">
        <f>IF(AND(E204="Accepted",ISNUMBER(M204)),M204*1.150779448,"")</f>
      </c>
      <c r="O204" s="163"/>
      <c r="P204" s="163" t="str">
        <f>IF(AND(E204="Accepted",ISNUMBER(O204)),O204*1.150779448,"")</f>
      </c>
      <c r="Q204" s="163"/>
      <c r="R204" s="155" t="str"/>
      <c r="S204" s="155" t="str"/>
      <c r="T204" s="155" t="str"/>
      <c r="U204" s="163" t="str">
        <f>IF(E204&lt;&gt;"Accepted","",IF(AND(N204="",P204=""),"",MAX(N204,P204)))</f>
      </c>
      <c r="V204" s="155" t="str">
        <v>2026-03-08 21:55 PDT</v>
      </c>
      <c r="W204" s="153" t="n">
        <v>0</v>
      </c>
      <c r="X204" s="163"/>
      <c r="Y204" s="163"/>
      <c r="Z204" s="163"/>
      <c r="AA204" s="153" t="n">
        <v>-117.8837</v>
      </c>
      <c r="AB204" s="153" t="n">
        <v>34.9054</v>
      </c>
      <c r="AC204" s="153" t="n">
        <v>702</v>
      </c>
      <c r="AD204" s="175" t="str">
        <v>KEDW 090455Z AUTO 00000KT 10SM CLR 12/M01 A2991 RMK AO2 SLP123 T01201009 $</v>
      </c>
    </row>
    <row r="205" hidden="0">
      <c r="A205" s="150" t="str">
        <v>2026-03-09 05:55 UTC</v>
      </c>
      <c r="B205" s="155" t="str">
        <v>2026-03-08 22:55 PDT</v>
      </c>
      <c r="C205" s="155" t="str">
        <v>2026-03-08</v>
      </c>
      <c r="D205" s="155" t="str">
        <v>March</v>
      </c>
      <c r="E205" s="154" t="str">
        <v>Accepted</v>
      </c>
      <c r="F205" s="155" t="str">
        <v>000</v>
      </c>
      <c r="G205" s="153" t="n">
        <v>0</v>
      </c>
      <c r="H205" s="155" t="str">
        <v>Calm</v>
      </c>
      <c r="I205" s="153" t="n">
        <v>180</v>
      </c>
      <c r="J205" s="155" t="str">
        <v>Calm</v>
      </c>
      <c r="K205" s="153" t="n">
        <v>0</v>
      </c>
      <c r="L205" s="153" t="n">
        <f>IF(E205="Accepted",K205*1.150779448,"")</f>
        <v>0</v>
      </c>
      <c r="M205" s="163"/>
      <c r="N205" s="163" t="str">
        <f>IF(AND(E205="Accepted",ISNUMBER(M205)),M205*1.150779448,"")</f>
      </c>
      <c r="O205" s="163"/>
      <c r="P205" s="163" t="str">
        <f>IF(AND(E205="Accepted",ISNUMBER(O205)),O205*1.150779448,"")</f>
      </c>
      <c r="Q205" s="163"/>
      <c r="R205" s="155" t="str"/>
      <c r="S205" s="155" t="str"/>
      <c r="T205" s="155" t="str"/>
      <c r="U205" s="163" t="str">
        <f>IF(E205&lt;&gt;"Accepted","",IF(AND(N205="",P205=""),"",MAX(N205,P205)))</f>
      </c>
      <c r="V205" s="155" t="str">
        <v>2026-03-08 22:55 PDT</v>
      </c>
      <c r="W205" s="153" t="n">
        <v>0</v>
      </c>
      <c r="X205" s="163"/>
      <c r="Y205" s="163"/>
      <c r="Z205" s="163"/>
      <c r="AA205" s="153" t="n">
        <v>-117.8837</v>
      </c>
      <c r="AB205" s="153" t="n">
        <v>34.9054</v>
      </c>
      <c r="AC205" s="153" t="n">
        <v>702</v>
      </c>
      <c r="AD205" s="175" t="str">
        <v>KEDW 090555Z AUTO 00000KT 10SM CLR 09/M00 A2993 RMK AO2 SLP130 T00921001 10245 20087 52010 $</v>
      </c>
    </row>
    <row r="206" hidden="0">
      <c r="A206" s="150" t="str">
        <v>2026-03-09 06:55 UTC</v>
      </c>
      <c r="B206" s="155" t="str">
        <v>2026-03-08 23:55 PDT</v>
      </c>
      <c r="C206" s="155" t="str">
        <v>2026-03-08</v>
      </c>
      <c r="D206" s="155" t="str">
        <v>March</v>
      </c>
      <c r="E206" s="154" t="str">
        <v>Accepted</v>
      </c>
      <c r="F206" s="155" t="str">
        <v>230</v>
      </c>
      <c r="G206" s="153" t="n">
        <v>230</v>
      </c>
      <c r="H206" s="155" t="str">
        <v>SW</v>
      </c>
      <c r="I206" s="153" t="n">
        <v>50</v>
      </c>
      <c r="J206" s="155" t="str">
        <v>NE</v>
      </c>
      <c r="K206" s="153" t="n">
        <v>6</v>
      </c>
      <c r="L206" s="153" t="n">
        <f>IF(E206="Accepted",K206*1.150779448,"")</f>
        <v>6.904676688</v>
      </c>
      <c r="M206" s="163"/>
      <c r="N206" s="163" t="str">
        <f>IF(AND(E206="Accepted",ISNUMBER(M206)),M206*1.150779448,"")</f>
      </c>
      <c r="O206" s="163"/>
      <c r="P206" s="163" t="str">
        <f>IF(AND(E206="Accepted",ISNUMBER(O206)),O206*1.150779448,"")</f>
      </c>
      <c r="Q206" s="163"/>
      <c r="R206" s="155" t="str"/>
      <c r="S206" s="155" t="str"/>
      <c r="T206" s="155" t="str"/>
      <c r="U206" s="163" t="str">
        <f>IF(E206&lt;&gt;"Accepted","",IF(AND(N206="",P206=""),"",MAX(N206,P206)))</f>
      </c>
      <c r="V206" s="155" t="str">
        <v>2026-03-08 23:55 PDT</v>
      </c>
      <c r="W206" s="153" t="n">
        <v>6</v>
      </c>
      <c r="X206" s="163"/>
      <c r="Y206" s="163"/>
      <c r="Z206" s="163"/>
      <c r="AA206" s="153" t="n">
        <v>-117.8837</v>
      </c>
      <c r="AB206" s="153" t="n">
        <v>34.9054</v>
      </c>
      <c r="AC206" s="153" t="n">
        <v>702</v>
      </c>
      <c r="AD206" s="175" t="str">
        <v>KEDW 090655Z AUTO 23006KT 10SM CLR 07/M00 A2992 RMK AO2 SLP125 T00661004 $</v>
      </c>
    </row>
    <row r="207" hidden="0">
      <c r="A207" s="150" t="str">
        <v>2026-03-09 07:55 UTC</v>
      </c>
      <c r="B207" s="155" t="str">
        <v>2026-03-09 00:55 PDT</v>
      </c>
      <c r="C207" s="155" t="str">
        <v>2026-03-09</v>
      </c>
      <c r="D207" s="155" t="str">
        <v>March</v>
      </c>
      <c r="E207" s="154" t="str">
        <v>Accepted</v>
      </c>
      <c r="F207" s="155" t="str">
        <v>280</v>
      </c>
      <c r="G207" s="153" t="n">
        <v>280</v>
      </c>
      <c r="H207" s="155" t="str">
        <v>W</v>
      </c>
      <c r="I207" s="153" t="n">
        <v>100</v>
      </c>
      <c r="J207" s="155" t="str">
        <v>E</v>
      </c>
      <c r="K207" s="153" t="n">
        <v>5</v>
      </c>
      <c r="L207" s="153" t="n">
        <f>IF(E207="Accepted",K207*1.150779448,"")</f>
        <v>5.75389724</v>
      </c>
      <c r="M207" s="163"/>
      <c r="N207" s="163" t="str">
        <f>IF(AND(E207="Accepted",ISNUMBER(M207)),M207*1.150779448,"")</f>
      </c>
      <c r="O207" s="163"/>
      <c r="P207" s="163" t="str">
        <f>IF(AND(E207="Accepted",ISNUMBER(O207)),O207*1.150779448,"")</f>
      </c>
      <c r="Q207" s="163"/>
      <c r="R207" s="155" t="str"/>
      <c r="S207" s="155" t="str"/>
      <c r="T207" s="155" t="str"/>
      <c r="U207" s="163" t="str">
        <f>IF(E207&lt;&gt;"Accepted","",IF(AND(N207="",P207=""),"",MAX(N207,P207)))</f>
      </c>
      <c r="V207" s="155" t="str">
        <v>2026-03-09 00:55 PDT</v>
      </c>
      <c r="W207" s="153" t="n">
        <v>5</v>
      </c>
      <c r="X207" s="163"/>
      <c r="Y207" s="163"/>
      <c r="Z207" s="163"/>
      <c r="AA207" s="153" t="n">
        <v>-117.8837</v>
      </c>
      <c r="AB207" s="153" t="n">
        <v>34.9054</v>
      </c>
      <c r="AC207" s="153" t="n">
        <v>702</v>
      </c>
      <c r="AD207" s="175" t="str">
        <v>KEDW 090755Z AUTO 28005KT 10SM CLR 06/M00 A2992 RMK AO2 SLP125 T00601003 402450004 $</v>
      </c>
    </row>
    <row r="208" hidden="0">
      <c r="A208" s="150" t="str">
        <v>2026-03-09 08:55 UTC</v>
      </c>
      <c r="B208" s="155" t="str">
        <v>2026-03-09 01:55 PDT</v>
      </c>
      <c r="C208" s="155" t="str">
        <v>2026-03-09</v>
      </c>
      <c r="D208" s="155" t="str">
        <v>March</v>
      </c>
      <c r="E208" s="154" t="str">
        <v>Accepted</v>
      </c>
      <c r="F208" s="155" t="str">
        <v>230</v>
      </c>
      <c r="G208" s="153" t="n">
        <v>230</v>
      </c>
      <c r="H208" s="155" t="str">
        <v>SW</v>
      </c>
      <c r="I208" s="153" t="n">
        <v>50</v>
      </c>
      <c r="J208" s="155" t="str">
        <v>NE</v>
      </c>
      <c r="K208" s="153" t="n">
        <v>6</v>
      </c>
      <c r="L208" s="153" t="n">
        <f>IF(E208="Accepted",K208*1.150779448,"")</f>
        <v>6.904676688</v>
      </c>
      <c r="M208" s="163"/>
      <c r="N208" s="163" t="str">
        <f>IF(AND(E208="Accepted",ISNUMBER(M208)),M208*1.150779448,"")</f>
      </c>
      <c r="O208" s="163"/>
      <c r="P208" s="163" t="str">
        <f>IF(AND(E208="Accepted",ISNUMBER(O208)),O208*1.150779448,"")</f>
      </c>
      <c r="Q208" s="163"/>
      <c r="R208" s="155" t="str"/>
      <c r="S208" s="155" t="str"/>
      <c r="T208" s="155" t="str"/>
      <c r="U208" s="163" t="str">
        <f>IF(E208&lt;&gt;"Accepted","",IF(AND(N208="",P208=""),"",MAX(N208,P208)))</f>
      </c>
      <c r="V208" s="155" t="str">
        <v>2026-03-09 01:55 PDT</v>
      </c>
      <c r="W208" s="153" t="n">
        <v>6</v>
      </c>
      <c r="X208" s="163"/>
      <c r="Y208" s="163"/>
      <c r="Z208" s="163"/>
      <c r="AA208" s="153" t="n">
        <v>-117.8837</v>
      </c>
      <c r="AB208" s="153" t="n">
        <v>34.9054</v>
      </c>
      <c r="AC208" s="153" t="n">
        <v>702</v>
      </c>
      <c r="AD208" s="175" t="str">
        <v>KEDW 090855Z AUTO 23006KT 10SM CLR 05/M01 A2992 RMK AO2 SLP125 T00461008 56003 $</v>
      </c>
    </row>
    <row r="209" hidden="0">
      <c r="A209" s="150" t="str">
        <v>2026-03-09 09:55 UTC</v>
      </c>
      <c r="B209" s="155" t="str">
        <v>2026-03-09 02:55 PDT</v>
      </c>
      <c r="C209" s="155" t="str">
        <v>2026-03-09</v>
      </c>
      <c r="D209" s="155" t="str">
        <v>March</v>
      </c>
      <c r="E209" s="154" t="str">
        <v>Accepted</v>
      </c>
      <c r="F209" s="155" t="str">
        <v>290</v>
      </c>
      <c r="G209" s="153" t="n">
        <v>290</v>
      </c>
      <c r="H209" s="155" t="str">
        <v>W</v>
      </c>
      <c r="I209" s="153" t="n">
        <v>110</v>
      </c>
      <c r="J209" s="155" t="str">
        <v>E</v>
      </c>
      <c r="K209" s="153" t="n">
        <v>3</v>
      </c>
      <c r="L209" s="153" t="n">
        <f>IF(E209="Accepted",K209*1.150779448,"")</f>
        <v>3.452338344</v>
      </c>
      <c r="M209" s="163"/>
      <c r="N209" s="163" t="str">
        <f>IF(AND(E209="Accepted",ISNUMBER(M209)),M209*1.150779448,"")</f>
      </c>
      <c r="O209" s="163"/>
      <c r="P209" s="163" t="str">
        <f>IF(AND(E209="Accepted",ISNUMBER(O209)),O209*1.150779448,"")</f>
      </c>
      <c r="Q209" s="163"/>
      <c r="R209" s="155" t="str"/>
      <c r="S209" s="155" t="str"/>
      <c r="T209" s="155" t="str"/>
      <c r="U209" s="163" t="str">
        <f>IF(E209&lt;&gt;"Accepted","",IF(AND(N209="",P209=""),"",MAX(N209,P209)))</f>
      </c>
      <c r="V209" s="155" t="str">
        <v>2026-03-09 02:55 PDT</v>
      </c>
      <c r="W209" s="153" t="n">
        <v>3</v>
      </c>
      <c r="X209" s="163"/>
      <c r="Y209" s="163"/>
      <c r="Z209" s="163"/>
      <c r="AA209" s="153" t="n">
        <v>-117.8837</v>
      </c>
      <c r="AB209" s="153" t="n">
        <v>34.9054</v>
      </c>
      <c r="AC209" s="153" t="n">
        <v>702</v>
      </c>
      <c r="AD209" s="175" t="str">
        <v>KEDW 090955Z AUTO 29003KT 10SM CLR 03/M01 A2989 RMK AO2 SLP115 T00331011 $</v>
      </c>
    </row>
    <row r="210" hidden="0">
      <c r="A210" s="150" t="str">
        <v>2026-03-09 10:55 UTC</v>
      </c>
      <c r="B210" s="155" t="str">
        <v>2026-03-09 03:55 PDT</v>
      </c>
      <c r="C210" s="155" t="str">
        <v>2026-03-09</v>
      </c>
      <c r="D210" s="155" t="str">
        <v>March</v>
      </c>
      <c r="E210" s="154" t="str">
        <v>Accepted</v>
      </c>
      <c r="F210" s="155" t="str">
        <v>300</v>
      </c>
      <c r="G210" s="153" t="n">
        <v>300</v>
      </c>
      <c r="H210" s="155" t="str">
        <v>NW</v>
      </c>
      <c r="I210" s="153" t="n">
        <v>120</v>
      </c>
      <c r="J210" s="155" t="str">
        <v>SE</v>
      </c>
      <c r="K210" s="153" t="n">
        <v>3</v>
      </c>
      <c r="L210" s="153" t="n">
        <f>IF(E210="Accepted",K210*1.150779448,"")</f>
        <v>3.452338344</v>
      </c>
      <c r="M210" s="163"/>
      <c r="N210" s="163" t="str">
        <f>IF(AND(E210="Accepted",ISNUMBER(M210)),M210*1.150779448,"")</f>
      </c>
      <c r="O210" s="163"/>
      <c r="P210" s="163" t="str">
        <f>IF(AND(E210="Accepted",ISNUMBER(O210)),O210*1.150779448,"")</f>
      </c>
      <c r="Q210" s="163"/>
      <c r="R210" s="155" t="str"/>
      <c r="S210" s="155" t="str"/>
      <c r="T210" s="155" t="str"/>
      <c r="U210" s="163" t="str">
        <f>IF(E210&lt;&gt;"Accepted","",IF(AND(N210="",P210=""),"",MAX(N210,P210)))</f>
      </c>
      <c r="V210" s="155" t="str">
        <v>2026-03-09 03:55 PDT</v>
      </c>
      <c r="W210" s="153" t="n">
        <v>3</v>
      </c>
      <c r="X210" s="163"/>
      <c r="Y210" s="163"/>
      <c r="Z210" s="163"/>
      <c r="AA210" s="153" t="n">
        <v>-117.8837</v>
      </c>
      <c r="AB210" s="153" t="n">
        <v>34.9054</v>
      </c>
      <c r="AC210" s="153" t="n">
        <v>702</v>
      </c>
      <c r="AD210" s="175" t="str">
        <v>KEDW 091055Z AUTO 30003KT 10SM CLR 03/M02 A2987 RMK AO2 SLP108 T00281019 $</v>
      </c>
    </row>
    <row r="211" hidden="0">
      <c r="A211" s="150" t="str">
        <v>2026-03-09 11:55 UTC</v>
      </c>
      <c r="B211" s="155" t="str">
        <v>2026-03-09 04:55 PDT</v>
      </c>
      <c r="C211" s="155" t="str">
        <v>2026-03-09</v>
      </c>
      <c r="D211" s="155" t="str">
        <v>March</v>
      </c>
      <c r="E211" s="154" t="str">
        <v>Accepted</v>
      </c>
      <c r="F211" s="155" t="str">
        <v>320</v>
      </c>
      <c r="G211" s="153" t="n">
        <v>320</v>
      </c>
      <c r="H211" s="155" t="str">
        <v>NW</v>
      </c>
      <c r="I211" s="153" t="n">
        <v>140</v>
      </c>
      <c r="J211" s="155" t="str">
        <v>SE</v>
      </c>
      <c r="K211" s="153" t="n">
        <v>3</v>
      </c>
      <c r="L211" s="153" t="n">
        <f>IF(E211="Accepted",K211*1.150779448,"")</f>
        <v>3.452338344</v>
      </c>
      <c r="M211" s="163"/>
      <c r="N211" s="163" t="str">
        <f>IF(AND(E211="Accepted",ISNUMBER(M211)),M211*1.150779448,"")</f>
      </c>
      <c r="O211" s="163"/>
      <c r="P211" s="163" t="str">
        <f>IF(AND(E211="Accepted",ISNUMBER(O211)),O211*1.150779448,"")</f>
      </c>
      <c r="Q211" s="163"/>
      <c r="R211" s="155" t="str"/>
      <c r="S211" s="155" t="str"/>
      <c r="T211" s="155" t="str"/>
      <c r="U211" s="163" t="str">
        <f>IF(E211&lt;&gt;"Accepted","",IF(AND(N211="",P211=""),"",MAX(N211,P211)))</f>
      </c>
      <c r="V211" s="155" t="str">
        <v>2026-03-09 04:55 PDT</v>
      </c>
      <c r="W211" s="153" t="n">
        <v>3</v>
      </c>
      <c r="X211" s="163"/>
      <c r="Y211" s="163"/>
      <c r="Z211" s="163"/>
      <c r="AA211" s="153" t="n">
        <v>-117.8837</v>
      </c>
      <c r="AB211" s="153" t="n">
        <v>34.9054</v>
      </c>
      <c r="AC211" s="153" t="n">
        <v>702</v>
      </c>
      <c r="AD211" s="175" t="str">
        <v>KEDW 091155Z AUTO 32003KT 10SM CLR 03/M02 A2987 RMK AO2 SLP106 T00271018 10091 20018 56015 $</v>
      </c>
    </row>
    <row r="212" hidden="0">
      <c r="A212" s="150" t="str">
        <v>2026-03-09 12:55 UTC</v>
      </c>
      <c r="B212" s="155" t="str">
        <v>2026-03-09 05:55 PDT</v>
      </c>
      <c r="C212" s="155" t="str">
        <v>2026-03-09</v>
      </c>
      <c r="D212" s="155" t="str">
        <v>March</v>
      </c>
      <c r="E212" s="154" t="str">
        <v>Accepted</v>
      </c>
      <c r="F212" s="155" t="str">
        <v>000</v>
      </c>
      <c r="G212" s="153" t="n">
        <v>0</v>
      </c>
      <c r="H212" s="155" t="str">
        <v>Calm</v>
      </c>
      <c r="I212" s="153" t="n">
        <v>180</v>
      </c>
      <c r="J212" s="155" t="str">
        <v>Calm</v>
      </c>
      <c r="K212" s="153" t="n">
        <v>0</v>
      </c>
      <c r="L212" s="153" t="n">
        <f>IF(E212="Accepted",K212*1.150779448,"")</f>
        <v>0</v>
      </c>
      <c r="M212" s="163"/>
      <c r="N212" s="163" t="str">
        <f>IF(AND(E212="Accepted",ISNUMBER(M212)),M212*1.150779448,"")</f>
      </c>
      <c r="O212" s="163"/>
      <c r="P212" s="163" t="str">
        <f>IF(AND(E212="Accepted",ISNUMBER(O212)),O212*1.150779448,"")</f>
      </c>
      <c r="Q212" s="163"/>
      <c r="R212" s="155" t="str"/>
      <c r="S212" s="155" t="str"/>
      <c r="T212" s="155" t="str"/>
      <c r="U212" s="163" t="str">
        <f>IF(E212&lt;&gt;"Accepted","",IF(AND(N212="",P212=""),"",MAX(N212,P212)))</f>
      </c>
      <c r="V212" s="155" t="str">
        <v>2026-03-09 05:55 PDT</v>
      </c>
      <c r="W212" s="153" t="n">
        <v>0</v>
      </c>
      <c r="X212" s="163"/>
      <c r="Y212" s="163"/>
      <c r="Z212" s="163"/>
      <c r="AA212" s="153" t="n">
        <v>-117.8837</v>
      </c>
      <c r="AB212" s="153" t="n">
        <v>34.9054</v>
      </c>
      <c r="AC212" s="153" t="n">
        <v>702</v>
      </c>
      <c r="AD212" s="175" t="str">
        <v>KEDW 091255Z 00000KT 40SM CLR 02/M01 A2987 RMK AO2A SLP108 T00231015</v>
      </c>
    </row>
    <row r="213" hidden="0">
      <c r="A213" s="150" t="str">
        <v>2026-03-09 13:55 UTC</v>
      </c>
      <c r="B213" s="155" t="str">
        <v>2026-03-09 06:55 PDT</v>
      </c>
      <c r="C213" s="155" t="str">
        <v>2026-03-09</v>
      </c>
      <c r="D213" s="155" t="str">
        <v>March</v>
      </c>
      <c r="E213" s="154" t="str">
        <v>Accepted</v>
      </c>
      <c r="F213" s="155" t="str">
        <v>340</v>
      </c>
      <c r="G213" s="153" t="n">
        <v>340</v>
      </c>
      <c r="H213" s="155" t="str">
        <v>N</v>
      </c>
      <c r="I213" s="153" t="n">
        <v>160</v>
      </c>
      <c r="J213" s="155" t="str">
        <v>S</v>
      </c>
      <c r="K213" s="153" t="n">
        <v>3</v>
      </c>
      <c r="L213" s="153" t="n">
        <f>IF(E213="Accepted",K213*1.150779448,"")</f>
        <v>3.452338344</v>
      </c>
      <c r="M213" s="163"/>
      <c r="N213" s="163" t="str">
        <f>IF(AND(E213="Accepted",ISNUMBER(M213)),M213*1.150779448,"")</f>
      </c>
      <c r="O213" s="163"/>
      <c r="P213" s="163" t="str">
        <f>IF(AND(E213="Accepted",ISNUMBER(O213)),O213*1.150779448,"")</f>
      </c>
      <c r="Q213" s="163"/>
      <c r="R213" s="155" t="str"/>
      <c r="S213" s="155" t="str"/>
      <c r="T213" s="155" t="str"/>
      <c r="U213" s="163" t="str">
        <f>IF(E213&lt;&gt;"Accepted","",IF(AND(N213="",P213=""),"",MAX(N213,P213)))</f>
      </c>
      <c r="V213" s="155" t="str">
        <v>2026-03-09 06:55 PDT</v>
      </c>
      <c r="W213" s="153" t="n">
        <v>3</v>
      </c>
      <c r="X213" s="163"/>
      <c r="Y213" s="163"/>
      <c r="Z213" s="163"/>
      <c r="AA213" s="153" t="n">
        <v>-117.8837</v>
      </c>
      <c r="AB213" s="153" t="n">
        <v>34.9054</v>
      </c>
      <c r="AC213" s="153" t="n">
        <v>702</v>
      </c>
      <c r="AD213" s="175" t="str">
        <v>KEDW 091355Z 34003KT 50SM FEW250 02/M02 A2988 RMK AO2A SLP114 T00191019 $</v>
      </c>
    </row>
    <row r="214" hidden="0">
      <c r="A214" s="150" t="str">
        <v>2026-03-09 14:55 UTC</v>
      </c>
      <c r="B214" s="155" t="str">
        <v>2026-03-09 07:55 PDT</v>
      </c>
      <c r="C214" s="155" t="str">
        <v>2026-03-09</v>
      </c>
      <c r="D214" s="155" t="str">
        <v>March</v>
      </c>
      <c r="E214" s="154" t="str">
        <v>Accepted</v>
      </c>
      <c r="F214" s="155" t="str">
        <v>000</v>
      </c>
      <c r="G214" s="153" t="n">
        <v>0</v>
      </c>
      <c r="H214" s="155" t="str">
        <v>Calm</v>
      </c>
      <c r="I214" s="153" t="n">
        <v>180</v>
      </c>
      <c r="J214" s="155" t="str">
        <v>Calm</v>
      </c>
      <c r="K214" s="153" t="n">
        <v>0</v>
      </c>
      <c r="L214" s="153" t="n">
        <f>IF(E214="Accepted",K214*1.150779448,"")</f>
        <v>0</v>
      </c>
      <c r="M214" s="163"/>
      <c r="N214" s="163" t="str">
        <f>IF(AND(E214="Accepted",ISNUMBER(M214)),M214*1.150779448,"")</f>
      </c>
      <c r="O214" s="163"/>
      <c r="P214" s="163" t="str">
        <f>IF(AND(E214="Accepted",ISNUMBER(O214)),O214*1.150779448,"")</f>
      </c>
      <c r="Q214" s="163"/>
      <c r="R214" s="155" t="str"/>
      <c r="S214" s="155" t="str"/>
      <c r="T214" s="155" t="str"/>
      <c r="U214" s="163" t="str">
        <f>IF(E214&lt;&gt;"Accepted","",IF(AND(N214="",P214=""),"",MAX(N214,P214)))</f>
      </c>
      <c r="V214" s="155" t="str">
        <v>2026-03-09 07:55 PDT</v>
      </c>
      <c r="W214" s="153" t="n">
        <v>0</v>
      </c>
      <c r="X214" s="163"/>
      <c r="Y214" s="163"/>
      <c r="Z214" s="163"/>
      <c r="AA214" s="153" t="n">
        <v>-117.8837</v>
      </c>
      <c r="AB214" s="153" t="n">
        <v>34.9054</v>
      </c>
      <c r="AC214" s="153" t="n">
        <v>702</v>
      </c>
      <c r="AD214" s="175" t="str">
        <v>KEDW 091455Z 00000KT 50SM FEW300 02/M02 A2988 RMK AO2A SLP117 T00231019 53002</v>
      </c>
    </row>
    <row r="215" hidden="0">
      <c r="A215" s="150" t="str">
        <v>2026-03-09 15:55 UTC</v>
      </c>
      <c r="B215" s="155" t="str">
        <v>2026-03-09 08:55 PDT</v>
      </c>
      <c r="C215" s="155" t="str">
        <v>2026-03-09</v>
      </c>
      <c r="D215" s="155" t="str">
        <v>March</v>
      </c>
      <c r="E215" s="154" t="str">
        <v>Accepted</v>
      </c>
      <c r="F215" s="155" t="str">
        <v>270</v>
      </c>
      <c r="G215" s="153" t="n">
        <v>270</v>
      </c>
      <c r="H215" s="155" t="str">
        <v>W</v>
      </c>
      <c r="I215" s="153" t="n">
        <v>90</v>
      </c>
      <c r="J215" s="155" t="str">
        <v>E</v>
      </c>
      <c r="K215" s="153" t="n">
        <v>3</v>
      </c>
      <c r="L215" s="153" t="n">
        <f>IF(E215="Accepted",K215*1.150779448,"")</f>
        <v>3.452338344</v>
      </c>
      <c r="M215" s="163"/>
      <c r="N215" s="163" t="str">
        <f>IF(AND(E215="Accepted",ISNUMBER(M215)),M215*1.150779448,"")</f>
      </c>
      <c r="O215" s="163"/>
      <c r="P215" s="163" t="str">
        <f>IF(AND(E215="Accepted",ISNUMBER(O215)),O215*1.150779448,"")</f>
      </c>
      <c r="Q215" s="163"/>
      <c r="R215" s="155" t="str"/>
      <c r="S215" s="155" t="str"/>
      <c r="T215" s="155" t="str"/>
      <c r="U215" s="163" t="str">
        <f>IF(E215&lt;&gt;"Accepted","",IF(AND(N215="",P215=""),"",MAX(N215,P215)))</f>
      </c>
      <c r="V215" s="155" t="str">
        <v>2026-03-09 08:55 PDT</v>
      </c>
      <c r="W215" s="153" t="n">
        <v>3</v>
      </c>
      <c r="X215" s="163"/>
      <c r="Y215" s="163"/>
      <c r="Z215" s="163"/>
      <c r="AA215" s="153" t="n">
        <v>-117.8837</v>
      </c>
      <c r="AB215" s="153" t="n">
        <v>34.9054</v>
      </c>
      <c r="AC215" s="153" t="n">
        <v>702</v>
      </c>
      <c r="AD215" s="175" t="str">
        <v>KEDW 091555Z 27003KT 50SM FEW300 06/M02 A2990 RMK AO2A SLP126 T00611020</v>
      </c>
    </row>
    <row r="216" hidden="0">
      <c r="A216" s="150" t="str">
        <v>2026-03-09 16:55 UTC</v>
      </c>
      <c r="B216" s="155" t="str">
        <v>2026-03-09 09:55 PDT</v>
      </c>
      <c r="C216" s="155" t="str">
        <v>2026-03-09</v>
      </c>
      <c r="D216" s="155" t="str">
        <v>March</v>
      </c>
      <c r="E216" s="154" t="str">
        <v>Accepted</v>
      </c>
      <c r="F216" s="155" t="str">
        <v>000</v>
      </c>
      <c r="G216" s="153" t="n">
        <v>0</v>
      </c>
      <c r="H216" s="155" t="str">
        <v>Calm</v>
      </c>
      <c r="I216" s="153" t="n">
        <v>180</v>
      </c>
      <c r="J216" s="155" t="str">
        <v>Calm</v>
      </c>
      <c r="K216" s="153" t="n">
        <v>0</v>
      </c>
      <c r="L216" s="153" t="n">
        <f>IF(E216="Accepted",K216*1.150779448,"")</f>
        <v>0</v>
      </c>
      <c r="M216" s="163"/>
      <c r="N216" s="163" t="str">
        <f>IF(AND(E216="Accepted",ISNUMBER(M216)),M216*1.150779448,"")</f>
      </c>
      <c r="O216" s="163"/>
      <c r="P216" s="163" t="str">
        <f>IF(AND(E216="Accepted",ISNUMBER(O216)),O216*1.150779448,"")</f>
      </c>
      <c r="Q216" s="163"/>
      <c r="R216" s="155" t="str"/>
      <c r="S216" s="155" t="str"/>
      <c r="T216" s="155" t="str"/>
      <c r="U216" s="163" t="str">
        <f>IF(E216&lt;&gt;"Accepted","",IF(AND(N216="",P216=""),"",MAX(N216,P216)))</f>
      </c>
      <c r="V216" s="155" t="str">
        <v>2026-03-09 09:55 PDT</v>
      </c>
      <c r="W216" s="153" t="n">
        <v>0</v>
      </c>
      <c r="X216" s="163"/>
      <c r="Y216" s="163"/>
      <c r="Z216" s="163"/>
      <c r="AA216" s="153" t="n">
        <v>-117.8837</v>
      </c>
      <c r="AB216" s="153" t="n">
        <v>34.9054</v>
      </c>
      <c r="AC216" s="153" t="n">
        <v>702</v>
      </c>
      <c r="AD216" s="175" t="str">
        <v>KEDW 091655Z 00000KT 80SM CLR 11/M01 A2990 RMK AO2A SLP121 T01091012</v>
      </c>
    </row>
    <row r="217" hidden="0">
      <c r="A217" s="150" t="str">
        <v>2026-03-09 17:55 UTC</v>
      </c>
      <c r="B217" s="155" t="str">
        <v>2026-03-09 10:55 PDT</v>
      </c>
      <c r="C217" s="155" t="str">
        <v>2026-03-09</v>
      </c>
      <c r="D217" s="155" t="str">
        <v>March</v>
      </c>
      <c r="E217" s="154" t="str">
        <v>Accepted</v>
      </c>
      <c r="F217" s="155" t="str">
        <v>000</v>
      </c>
      <c r="G217" s="153" t="n">
        <v>0</v>
      </c>
      <c r="H217" s="155" t="str">
        <v>Calm</v>
      </c>
      <c r="I217" s="153" t="n">
        <v>180</v>
      </c>
      <c r="J217" s="155" t="str">
        <v>Calm</v>
      </c>
      <c r="K217" s="153" t="n">
        <v>0</v>
      </c>
      <c r="L217" s="153" t="n">
        <f>IF(E217="Accepted",K217*1.150779448,"")</f>
        <v>0</v>
      </c>
      <c r="M217" s="163"/>
      <c r="N217" s="163" t="str">
        <f>IF(AND(E217="Accepted",ISNUMBER(M217)),M217*1.150779448,"")</f>
      </c>
      <c r="O217" s="163"/>
      <c r="P217" s="163" t="str">
        <f>IF(AND(E217="Accepted",ISNUMBER(O217)),O217*1.150779448,"")</f>
      </c>
      <c r="Q217" s="163"/>
      <c r="R217" s="155" t="str"/>
      <c r="S217" s="155" t="str"/>
      <c r="T217" s="155" t="str"/>
      <c r="U217" s="163" t="str">
        <f>IF(E217&lt;&gt;"Accepted","",IF(AND(N217="",P217=""),"",MAX(N217,P217)))</f>
      </c>
      <c r="V217" s="155" t="str">
        <v>2026-03-09 10:55 PDT</v>
      </c>
      <c r="W217" s="153" t="n">
        <v>0</v>
      </c>
      <c r="X217" s="163"/>
      <c r="Y217" s="163"/>
      <c r="Z217" s="163"/>
      <c r="AA217" s="153" t="n">
        <v>-117.8837</v>
      </c>
      <c r="AB217" s="153" t="n">
        <v>34.9054</v>
      </c>
      <c r="AC217" s="153" t="n">
        <v>702</v>
      </c>
      <c r="AD217" s="175" t="str">
        <v>KEDW 091755Z 00000KT 80SM CLR 14/00 A2990 RMK AO2A SLP120 T01390002 10139 20005 50006</v>
      </c>
    </row>
    <row r="218" hidden="0">
      <c r="A218" s="150" t="str">
        <v>2026-03-09 18:55 UTC</v>
      </c>
      <c r="B218" s="155" t="str">
        <v>2026-03-09 11:55 PDT</v>
      </c>
      <c r="C218" s="155" t="str">
        <v>2026-03-09</v>
      </c>
      <c r="D218" s="155" t="str">
        <v>March</v>
      </c>
      <c r="E218" s="154" t="str">
        <v>Accepted</v>
      </c>
      <c r="F218" s="155" t="str">
        <v>000</v>
      </c>
      <c r="G218" s="153" t="n">
        <v>0</v>
      </c>
      <c r="H218" s="155" t="str">
        <v>Calm</v>
      </c>
      <c r="I218" s="153" t="n">
        <v>180</v>
      </c>
      <c r="J218" s="155" t="str">
        <v>Calm</v>
      </c>
      <c r="K218" s="153" t="n">
        <v>0</v>
      </c>
      <c r="L218" s="153" t="n">
        <f>IF(E218="Accepted",K218*1.150779448,"")</f>
        <v>0</v>
      </c>
      <c r="M218" s="163"/>
      <c r="N218" s="163" t="str">
        <f>IF(AND(E218="Accepted",ISNUMBER(M218)),M218*1.150779448,"")</f>
      </c>
      <c r="O218" s="163"/>
      <c r="P218" s="163" t="str">
        <f>IF(AND(E218="Accepted",ISNUMBER(O218)),O218*1.150779448,"")</f>
      </c>
      <c r="Q218" s="163"/>
      <c r="R218" s="155" t="str"/>
      <c r="S218" s="155" t="str"/>
      <c r="T218" s="155" t="str"/>
      <c r="U218" s="163" t="str">
        <f>IF(E218&lt;&gt;"Accepted","",IF(AND(N218="",P218=""),"",MAX(N218,P218)))</f>
      </c>
      <c r="V218" s="155" t="str">
        <v>2026-03-09 11:55 PDT</v>
      </c>
      <c r="W218" s="153" t="n">
        <v>0</v>
      </c>
      <c r="X218" s="163"/>
      <c r="Y218" s="163"/>
      <c r="Z218" s="163"/>
      <c r="AA218" s="153" t="n">
        <v>-117.8837</v>
      </c>
      <c r="AB218" s="153" t="n">
        <v>34.9054</v>
      </c>
      <c r="AC218" s="153" t="n">
        <v>702</v>
      </c>
      <c r="AD218" s="175" t="str">
        <v>KEDW 091855Z 00000KT 80SM CLR 18/M01 A2988 RMK AO2A SLP113 T01791014</v>
      </c>
    </row>
    <row r="219" hidden="0">
      <c r="A219" s="150" t="str">
        <v>2026-03-09 19:55 UTC</v>
      </c>
      <c r="B219" s="155" t="str">
        <v>2026-03-09 12:55 PDT</v>
      </c>
      <c r="C219" s="155" t="str">
        <v>2026-03-09</v>
      </c>
      <c r="D219" s="155" t="str">
        <v>March</v>
      </c>
      <c r="E219" s="154" t="str">
        <v>Accepted</v>
      </c>
      <c r="F219" s="155" t="str">
        <v>000</v>
      </c>
      <c r="G219" s="153" t="n">
        <v>0</v>
      </c>
      <c r="H219" s="155" t="str">
        <v>Calm</v>
      </c>
      <c r="I219" s="153" t="n">
        <v>180</v>
      </c>
      <c r="J219" s="155" t="str">
        <v>Calm</v>
      </c>
      <c r="K219" s="153" t="n">
        <v>0</v>
      </c>
      <c r="L219" s="153" t="n">
        <f>IF(E219="Accepted",K219*1.150779448,"")</f>
        <v>0</v>
      </c>
      <c r="M219" s="163"/>
      <c r="N219" s="163" t="str">
        <f>IF(AND(E219="Accepted",ISNUMBER(M219)),M219*1.150779448,"")</f>
      </c>
      <c r="O219" s="163"/>
      <c r="P219" s="163" t="str">
        <f>IF(AND(E219="Accepted",ISNUMBER(O219)),O219*1.150779448,"")</f>
      </c>
      <c r="Q219" s="163"/>
      <c r="R219" s="155" t="str"/>
      <c r="S219" s="155" t="str"/>
      <c r="T219" s="155" t="str"/>
      <c r="U219" s="163" t="str">
        <f>IF(E219&lt;&gt;"Accepted","",IF(AND(N219="",P219=""),"",MAX(N219,P219)))</f>
      </c>
      <c r="V219" s="155" t="str">
        <v>2026-03-09 12:55 PDT</v>
      </c>
      <c r="W219" s="153" t="n">
        <v>0</v>
      </c>
      <c r="X219" s="163"/>
      <c r="Y219" s="163"/>
      <c r="Z219" s="163"/>
      <c r="AA219" s="153" t="n">
        <v>-117.8837</v>
      </c>
      <c r="AB219" s="153" t="n">
        <v>34.9054</v>
      </c>
      <c r="AC219" s="153" t="n">
        <v>702</v>
      </c>
      <c r="AD219" s="175" t="str">
        <v>KEDW 091955Z 00000KT 90SM CLR 21/M05 A2987 RMK AO2A SLP106 T02111049</v>
      </c>
    </row>
    <row r="220" hidden="0">
      <c r="A220" s="150" t="str">
        <v>2026-03-09 20:55 UTC</v>
      </c>
      <c r="B220" s="155" t="str">
        <v>2026-03-09 13:55 PDT</v>
      </c>
      <c r="C220" s="155" t="str">
        <v>2026-03-09</v>
      </c>
      <c r="D220" s="155" t="str">
        <v>March</v>
      </c>
      <c r="E220" s="154" t="str">
        <v>Accepted</v>
      </c>
      <c r="F220" s="155" t="str">
        <v>230</v>
      </c>
      <c r="G220" s="153" t="n">
        <v>230</v>
      </c>
      <c r="H220" s="155" t="str">
        <v>SW</v>
      </c>
      <c r="I220" s="153" t="n">
        <v>50</v>
      </c>
      <c r="J220" s="155" t="str">
        <v>NE</v>
      </c>
      <c r="K220" s="153" t="n">
        <v>3</v>
      </c>
      <c r="L220" s="153" t="n">
        <f>IF(E220="Accepted",K220*1.150779448,"")</f>
        <v>3.452338344</v>
      </c>
      <c r="M220" s="163"/>
      <c r="N220" s="163" t="str">
        <f>IF(AND(E220="Accepted",ISNUMBER(M220)),M220*1.150779448,"")</f>
      </c>
      <c r="O220" s="163"/>
      <c r="P220" s="163" t="str">
        <f>IF(AND(E220="Accepted",ISNUMBER(O220)),O220*1.150779448,"")</f>
      </c>
      <c r="Q220" s="163"/>
      <c r="R220" s="155" t="str"/>
      <c r="S220" s="155" t="str"/>
      <c r="T220" s="155" t="str"/>
      <c r="U220" s="163" t="str">
        <f>IF(E220&lt;&gt;"Accepted","",IF(AND(N220="",P220=""),"",MAX(N220,P220)))</f>
      </c>
      <c r="V220" s="155" t="str">
        <v>2026-03-09 13:55 PDT</v>
      </c>
      <c r="W220" s="153" t="n">
        <v>3</v>
      </c>
      <c r="X220" s="163"/>
      <c r="Y220" s="163"/>
      <c r="Z220" s="163"/>
      <c r="AA220" s="153" t="n">
        <v>-117.8837</v>
      </c>
      <c r="AB220" s="153" t="n">
        <v>34.9054</v>
      </c>
      <c r="AC220" s="153" t="n">
        <v>702</v>
      </c>
      <c r="AD220" s="175" t="str">
        <v>KEDW 092055Z 23003KT 90SM CLR 23/M08 A2984 RMK AO2A SLP096 T02321078 57018</v>
      </c>
    </row>
    <row r="221" hidden="0">
      <c r="A221" s="150" t="str">
        <v>2026-03-09 21:55 UTC</v>
      </c>
      <c r="B221" s="155" t="str">
        <v>2026-03-09 14:55 PDT</v>
      </c>
      <c r="C221" s="155" t="str">
        <v>2026-03-09</v>
      </c>
      <c r="D221" s="155" t="str">
        <v>March</v>
      </c>
      <c r="E221" s="154" t="str">
        <v>Accepted</v>
      </c>
      <c r="F221" s="155" t="str">
        <v>000</v>
      </c>
      <c r="G221" s="153" t="n">
        <v>0</v>
      </c>
      <c r="H221" s="155" t="str">
        <v>Calm</v>
      </c>
      <c r="I221" s="153" t="n">
        <v>180</v>
      </c>
      <c r="J221" s="155" t="str">
        <v>Calm</v>
      </c>
      <c r="K221" s="153" t="n">
        <v>0</v>
      </c>
      <c r="L221" s="153" t="n">
        <f>IF(E221="Accepted",K221*1.150779448,"")</f>
        <v>0</v>
      </c>
      <c r="M221" s="163"/>
      <c r="N221" s="163" t="str">
        <f>IF(AND(E221="Accepted",ISNUMBER(M221)),M221*1.150779448,"")</f>
      </c>
      <c r="O221" s="163"/>
      <c r="P221" s="163" t="str">
        <f>IF(AND(E221="Accepted",ISNUMBER(O221)),O221*1.150779448,"")</f>
      </c>
      <c r="Q221" s="163"/>
      <c r="R221" s="155" t="str"/>
      <c r="S221" s="155" t="str"/>
      <c r="T221" s="155" t="str"/>
      <c r="U221" s="163" t="str">
        <f>IF(E221&lt;&gt;"Accepted","",IF(AND(N221="",P221=""),"",MAX(N221,P221)))</f>
      </c>
      <c r="V221" s="155" t="str">
        <v>2026-03-09 14:55 PDT</v>
      </c>
      <c r="W221" s="153" t="n">
        <v>0</v>
      </c>
      <c r="X221" s="163"/>
      <c r="Y221" s="163"/>
      <c r="Z221" s="163"/>
      <c r="AA221" s="153" t="n">
        <v>-117.8837</v>
      </c>
      <c r="AB221" s="153" t="n">
        <v>34.9054</v>
      </c>
      <c r="AC221" s="153" t="n">
        <v>702</v>
      </c>
      <c r="AD221" s="175" t="str">
        <v>KEDW 092155Z 00000KT 90SM CLR 24/M06 A2982 RMK AO2A SLP089 T02401061</v>
      </c>
    </row>
    <row r="222" hidden="0">
      <c r="A222" s="150" t="str">
        <v>2026-03-09 22:55 UTC</v>
      </c>
      <c r="B222" s="155" t="str">
        <v>2026-03-09 15:55 PDT</v>
      </c>
      <c r="C222" s="155" t="str">
        <v>2026-03-09</v>
      </c>
      <c r="D222" s="155" t="str">
        <v>March</v>
      </c>
      <c r="E222" s="154" t="str">
        <v>Accepted</v>
      </c>
      <c r="F222" s="155" t="str">
        <v>190</v>
      </c>
      <c r="G222" s="153" t="n">
        <v>190</v>
      </c>
      <c r="H222" s="155" t="str">
        <v>S</v>
      </c>
      <c r="I222" s="153" t="n">
        <v>10</v>
      </c>
      <c r="J222" s="155" t="str">
        <v>N</v>
      </c>
      <c r="K222" s="153" t="n">
        <v>6</v>
      </c>
      <c r="L222" s="153" t="n">
        <f>IF(E222="Accepted",K222*1.150779448,"")</f>
        <v>6.904676688</v>
      </c>
      <c r="M222" s="163"/>
      <c r="N222" s="163" t="str">
        <f>IF(AND(E222="Accepted",ISNUMBER(M222)),M222*1.150779448,"")</f>
      </c>
      <c r="O222" s="163"/>
      <c r="P222" s="163" t="str">
        <f>IF(AND(E222="Accepted",ISNUMBER(O222)),O222*1.150779448,"")</f>
      </c>
      <c r="Q222" s="163"/>
      <c r="R222" s="155" t="str"/>
      <c r="S222" s="155" t="str"/>
      <c r="T222" s="155" t="str"/>
      <c r="U222" s="163" t="str">
        <f>IF(E222&lt;&gt;"Accepted","",IF(AND(N222="",P222=""),"",MAX(N222,P222)))</f>
      </c>
      <c r="V222" s="155" t="str">
        <v>2026-03-09 15:55 PDT</v>
      </c>
      <c r="W222" s="153" t="n">
        <v>6</v>
      </c>
      <c r="X222" s="163"/>
      <c r="Y222" s="163"/>
      <c r="Z222" s="163"/>
      <c r="AA222" s="153" t="n">
        <v>-117.8837</v>
      </c>
      <c r="AB222" s="153" t="n">
        <v>34.9054</v>
      </c>
      <c r="AC222" s="153" t="n">
        <v>702</v>
      </c>
      <c r="AD222" s="175" t="str">
        <v>KEDW 092255Z 19006KT 90SM CLR 26/M07 A2980 RMK AO2A SLP082 T02551071</v>
      </c>
    </row>
    <row r="223" hidden="0">
      <c r="A223" s="150" t="str">
        <v>2026-03-09 23:55 UTC</v>
      </c>
      <c r="B223" s="155" t="str">
        <v>2026-03-09 16:55 PDT</v>
      </c>
      <c r="C223" s="155" t="str">
        <v>2026-03-09</v>
      </c>
      <c r="D223" s="155" t="str">
        <v>March</v>
      </c>
      <c r="E223" s="154" t="str">
        <v>Accepted</v>
      </c>
      <c r="F223" s="155" t="str">
        <v>250</v>
      </c>
      <c r="G223" s="153" t="n">
        <v>250</v>
      </c>
      <c r="H223" s="155" t="str">
        <v>W</v>
      </c>
      <c r="I223" s="153" t="n">
        <v>70</v>
      </c>
      <c r="J223" s="155" t="str">
        <v>E</v>
      </c>
      <c r="K223" s="153" t="n">
        <v>12</v>
      </c>
      <c r="L223" s="153" t="n">
        <f>IF(E223="Accepted",K223*1.150779448,"")</f>
        <v>13.809353376</v>
      </c>
      <c r="M223" s="163"/>
      <c r="N223" s="163" t="str">
        <f>IF(AND(E223="Accepted",ISNUMBER(M223)),M223*1.150779448,"")</f>
      </c>
      <c r="O223" s="163"/>
      <c r="P223" s="163" t="str">
        <f>IF(AND(E223="Accepted",ISNUMBER(O223)),O223*1.150779448,"")</f>
      </c>
      <c r="Q223" s="163"/>
      <c r="R223" s="155" t="str"/>
      <c r="S223" s="155" t="str"/>
      <c r="T223" s="155" t="str"/>
      <c r="U223" s="163" t="str">
        <f>IF(E223&lt;&gt;"Accepted","",IF(AND(N223="",P223=""),"",MAX(N223,P223)))</f>
      </c>
      <c r="V223" s="155" t="str">
        <v>2026-03-09 16:55 PDT</v>
      </c>
      <c r="W223" s="153" t="n">
        <v>12</v>
      </c>
      <c r="X223" s="163"/>
      <c r="Y223" s="163"/>
      <c r="Z223" s="163"/>
      <c r="AA223" s="153" t="n">
        <v>-117.8837</v>
      </c>
      <c r="AB223" s="153" t="n">
        <v>34.9054</v>
      </c>
      <c r="AC223" s="153" t="n">
        <v>702</v>
      </c>
      <c r="AD223" s="175" t="str">
        <v>KEDW 092355Z 25012KT 90SM FEW080 24/M01 A2981 RMK AO2A SLP087 T02371006 10255 20140 55010</v>
      </c>
    </row>
    <row r="224" hidden="0">
      <c r="A224" s="150" t="str">
        <v>2026-03-10 00:50 UTC</v>
      </c>
      <c r="B224" s="155" t="str">
        <v>2026-03-09 17:50 PDT</v>
      </c>
      <c r="C224" s="155" t="str">
        <v>2026-03-09</v>
      </c>
      <c r="D224" s="155" t="str">
        <v>March</v>
      </c>
      <c r="E224" s="154" t="str">
        <v>Accepted</v>
      </c>
      <c r="F224" s="155" t="str">
        <v>250</v>
      </c>
      <c r="G224" s="153" t="n">
        <v>250</v>
      </c>
      <c r="H224" s="155" t="str">
        <v>W</v>
      </c>
      <c r="I224" s="153" t="n">
        <v>70</v>
      </c>
      <c r="J224" s="155" t="str">
        <v>E</v>
      </c>
      <c r="K224" s="153" t="n">
        <v>15</v>
      </c>
      <c r="L224" s="153" t="n">
        <f>IF(E224="Accepted",K224*1.150779448,"")</f>
        <v>17.261691719999998</v>
      </c>
      <c r="M224" s="153" t="n">
        <v>20</v>
      </c>
      <c r="N224" s="153" t="n">
        <f>IF(AND(E224="Accepted",ISNUMBER(M224)),M224*1.150779448,"")</f>
        <v>23.01558896</v>
      </c>
      <c r="O224" s="163"/>
      <c r="P224" s="163" t="str">
        <f>IF(AND(E224="Accepted",ISNUMBER(O224)),O224*1.150779448,"")</f>
      </c>
      <c r="Q224" s="163"/>
      <c r="R224" s="155" t="str"/>
      <c r="S224" s="155" t="str"/>
      <c r="T224" s="155" t="str"/>
      <c r="U224" s="153" t="n">
        <f>IF(E224&lt;&gt;"Accepted","",IF(AND(N224="",P224=""),"",MAX(N224,P224)))</f>
        <v>23.01558896</v>
      </c>
      <c r="V224" s="155" t="str">
        <v>2026-03-09 17:50 PDT</v>
      </c>
      <c r="W224" s="153" t="n">
        <v>15</v>
      </c>
      <c r="X224" s="153" t="n">
        <v>20</v>
      </c>
      <c r="Y224" s="163"/>
      <c r="Z224" s="163"/>
      <c r="AA224" s="153" t="n">
        <v>-117.8837</v>
      </c>
      <c r="AB224" s="153" t="n">
        <v>34.9054</v>
      </c>
      <c r="AC224" s="153" t="n">
        <v>702</v>
      </c>
      <c r="AD224" s="175" t="str">
        <v>KEDW 100050Z 25015G20KT 90SM CLR 22/02 A2982 RMK AO2A SLP092</v>
      </c>
    </row>
    <row r="225" hidden="0">
      <c r="A225" s="150" t="str">
        <v>2026-03-10 00:55 UTC</v>
      </c>
      <c r="B225" s="155" t="str">
        <v>2026-03-09 17:55 PDT</v>
      </c>
      <c r="C225" s="155" t="str">
        <v>2026-03-09</v>
      </c>
      <c r="D225" s="155" t="str">
        <v>March</v>
      </c>
      <c r="E225" s="154" t="str">
        <v>Accepted</v>
      </c>
      <c r="F225" s="155" t="str">
        <v>250</v>
      </c>
      <c r="G225" s="153" t="n">
        <v>250</v>
      </c>
      <c r="H225" s="155" t="str">
        <v>W</v>
      </c>
      <c r="I225" s="153" t="n">
        <v>70</v>
      </c>
      <c r="J225" s="155" t="str">
        <v>E</v>
      </c>
      <c r="K225" s="153" t="n">
        <v>16</v>
      </c>
      <c r="L225" s="153" t="n">
        <f>IF(E225="Accepted",K225*1.150779448,"")</f>
        <v>18.412471168</v>
      </c>
      <c r="M225" s="153" t="n">
        <v>21</v>
      </c>
      <c r="N225" s="153" t="n">
        <f>IF(AND(E225="Accepted",ISNUMBER(M225)),M225*1.150779448,"")</f>
        <v>24.166368408</v>
      </c>
      <c r="O225" s="163"/>
      <c r="P225" s="163" t="str">
        <f>IF(AND(E225="Accepted",ISNUMBER(O225)),O225*1.150779448,"")</f>
      </c>
      <c r="Q225" s="163"/>
      <c r="R225" s="155" t="str"/>
      <c r="S225" s="155" t="str"/>
      <c r="T225" s="155" t="str"/>
      <c r="U225" s="153" t="n">
        <f>IF(E225&lt;&gt;"Accepted","",IF(AND(N225="",P225=""),"",MAX(N225,P225)))</f>
        <v>24.166368408</v>
      </c>
      <c r="V225" s="155" t="str">
        <v>2026-03-09 17:55 PDT</v>
      </c>
      <c r="W225" s="153" t="n">
        <v>16</v>
      </c>
      <c r="X225" s="153" t="n">
        <v>21</v>
      </c>
      <c r="Y225" s="163"/>
      <c r="Z225" s="163"/>
      <c r="AA225" s="153" t="n">
        <v>-117.8837</v>
      </c>
      <c r="AB225" s="153" t="n">
        <v>34.9054</v>
      </c>
      <c r="AC225" s="153" t="n">
        <v>702</v>
      </c>
      <c r="AD225" s="175" t="str">
        <v>KEDW 100055Z 25016G21KT 90SM CLR 22/03 A2982 RMK AO2A SLP092 T02160033</v>
      </c>
    </row>
    <row r="226" hidden="0">
      <c r="A226" s="150" t="str">
        <v>2026-03-10 02:55 UTC</v>
      </c>
      <c r="B226" s="155" t="str">
        <v>2026-03-09 19:55 PDT</v>
      </c>
      <c r="C226" s="155" t="str">
        <v>2026-03-09</v>
      </c>
      <c r="D226" s="155" t="str">
        <v>March</v>
      </c>
      <c r="E226" s="154" t="str">
        <v>Accepted</v>
      </c>
      <c r="F226" s="155" t="str">
        <v>230</v>
      </c>
      <c r="G226" s="153" t="n">
        <v>230</v>
      </c>
      <c r="H226" s="155" t="str">
        <v>SW</v>
      </c>
      <c r="I226" s="153" t="n">
        <v>50</v>
      </c>
      <c r="J226" s="155" t="str">
        <v>NE</v>
      </c>
      <c r="K226" s="153" t="n">
        <v>13</v>
      </c>
      <c r="L226" s="153" t="n">
        <f>IF(E226="Accepted",K226*1.150779448,"")</f>
        <v>14.960132824</v>
      </c>
      <c r="M226" s="163"/>
      <c r="N226" s="163" t="str">
        <f>IF(AND(E226="Accepted",ISNUMBER(M226)),M226*1.150779448,"")</f>
      </c>
      <c r="O226" s="163"/>
      <c r="P226" s="163" t="str">
        <f>IF(AND(E226="Accepted",ISNUMBER(O226)),O226*1.150779448,"")</f>
      </c>
      <c r="Q226" s="163"/>
      <c r="R226" s="155" t="str"/>
      <c r="S226" s="155" t="str"/>
      <c r="T226" s="155" t="str"/>
      <c r="U226" s="163" t="str">
        <f>IF(E226&lt;&gt;"Accepted","",IF(AND(N226="",P226=""),"",MAX(N226,P226)))</f>
      </c>
      <c r="V226" s="155" t="str">
        <v>2026-03-09 19:55 PDT</v>
      </c>
      <c r="W226" s="153" t="n">
        <v>13</v>
      </c>
      <c r="X226" s="163"/>
      <c r="Y226" s="163"/>
      <c r="Z226" s="163"/>
      <c r="AA226" s="153" t="n">
        <v>-117.8837</v>
      </c>
      <c r="AB226" s="153" t="n">
        <v>34.9054</v>
      </c>
      <c r="AC226" s="153" t="n">
        <v>702</v>
      </c>
      <c r="AD226" s="175" t="str">
        <v>KEDW 100255Z 23013KT 40SM CLR 16/08 A2986 RMK AO2A SLP110 T01600077 52015</v>
      </c>
    </row>
    <row r="227" hidden="0">
      <c r="A227" s="150" t="str">
        <v>2026-03-10 03:55 UTC</v>
      </c>
      <c r="B227" s="155" t="str">
        <v>2026-03-09 20:55 PDT</v>
      </c>
      <c r="C227" s="155" t="str">
        <v>2026-03-09</v>
      </c>
      <c r="D227" s="155" t="str">
        <v>March</v>
      </c>
      <c r="E227" s="154" t="str">
        <v>Accepted</v>
      </c>
      <c r="F227" s="155" t="str">
        <v>240</v>
      </c>
      <c r="G227" s="153" t="n">
        <v>240</v>
      </c>
      <c r="H227" s="155" t="str">
        <v>SW</v>
      </c>
      <c r="I227" s="153" t="n">
        <v>60</v>
      </c>
      <c r="J227" s="155" t="str">
        <v>NE</v>
      </c>
      <c r="K227" s="153" t="n">
        <v>13</v>
      </c>
      <c r="L227" s="153" t="n">
        <f>IF(E227="Accepted",K227*1.150779448,"")</f>
        <v>14.960132824</v>
      </c>
      <c r="M227" s="163"/>
      <c r="N227" s="163" t="str">
        <f>IF(AND(E227="Accepted",ISNUMBER(M227)),M227*1.150779448,"")</f>
      </c>
      <c r="O227" s="163"/>
      <c r="P227" s="163" t="str">
        <f>IF(AND(E227="Accepted",ISNUMBER(O227)),O227*1.150779448,"")</f>
      </c>
      <c r="Q227" s="163"/>
      <c r="R227" s="155" t="str"/>
      <c r="S227" s="155" t="str"/>
      <c r="T227" s="155" t="str"/>
      <c r="U227" s="163" t="str">
        <f>IF(E227&lt;&gt;"Accepted","",IF(AND(N227="",P227=""),"",MAX(N227,P227)))</f>
      </c>
      <c r="V227" s="155" t="str">
        <v>2026-03-09 20:55 PDT</v>
      </c>
      <c r="W227" s="153" t="n">
        <v>13</v>
      </c>
      <c r="X227" s="163"/>
      <c r="Y227" s="163"/>
      <c r="Z227" s="163"/>
      <c r="AA227" s="153" t="n">
        <v>-117.8837</v>
      </c>
      <c r="AB227" s="153" t="n">
        <v>34.9054</v>
      </c>
      <c r="AC227" s="153" t="n">
        <v>702</v>
      </c>
      <c r="AD227" s="175" t="str">
        <v>KEDW 100355Z 24013KT 40SM CLR 15/06 A2988 RMK AO2A SLP114 T01460062</v>
      </c>
    </row>
    <row r="228" hidden="0">
      <c r="A228" s="150" t="str">
        <v>2026-03-10 04:55 UTC</v>
      </c>
      <c r="B228" s="155" t="str">
        <v>2026-03-09 21:55 PDT</v>
      </c>
      <c r="C228" s="155" t="str">
        <v>2026-03-09</v>
      </c>
      <c r="D228" s="155" t="str">
        <v>March</v>
      </c>
      <c r="E228" s="154" t="str">
        <v>Accepted</v>
      </c>
      <c r="F228" s="155" t="str">
        <v>230</v>
      </c>
      <c r="G228" s="153" t="n">
        <v>230</v>
      </c>
      <c r="H228" s="155" t="str">
        <v>SW</v>
      </c>
      <c r="I228" s="153" t="n">
        <v>50</v>
      </c>
      <c r="J228" s="155" t="str">
        <v>NE</v>
      </c>
      <c r="K228" s="153" t="n">
        <v>10</v>
      </c>
      <c r="L228" s="153" t="n">
        <f>IF(E228="Accepted",K228*1.150779448,"")</f>
        <v>11.50779448</v>
      </c>
      <c r="M228" s="163"/>
      <c r="N228" s="163" t="str">
        <f>IF(AND(E228="Accepted",ISNUMBER(M228)),M228*1.150779448,"")</f>
      </c>
      <c r="O228" s="163"/>
      <c r="P228" s="163" t="str">
        <f>IF(AND(E228="Accepted",ISNUMBER(O228)),O228*1.150779448,"")</f>
      </c>
      <c r="Q228" s="163"/>
      <c r="R228" s="155" t="str"/>
      <c r="S228" s="155" t="str"/>
      <c r="T228" s="155" t="str"/>
      <c r="U228" s="163" t="str">
        <f>IF(E228&lt;&gt;"Accepted","",IF(AND(N228="",P228=""),"",MAX(N228,P228)))</f>
      </c>
      <c r="V228" s="155" t="str">
        <v>2026-03-09 21:55 PDT</v>
      </c>
      <c r="W228" s="153" t="n">
        <v>10</v>
      </c>
      <c r="X228" s="163"/>
      <c r="Y228" s="163"/>
      <c r="Z228" s="163"/>
      <c r="AA228" s="153" t="n">
        <v>-117.8837</v>
      </c>
      <c r="AB228" s="153" t="n">
        <v>34.9054</v>
      </c>
      <c r="AC228" s="153" t="n">
        <v>702</v>
      </c>
      <c r="AD228" s="175" t="str">
        <v>KEDW 100455Z 23010KT 90SM CLR 14/05 A2990 RMK AO2A SLP118 T01360052</v>
      </c>
    </row>
    <row r="229" hidden="0">
      <c r="A229" s="150" t="str">
        <v>2026-03-10 05:55 UTC</v>
      </c>
      <c r="B229" s="155" t="str">
        <v>2026-03-09 22:55 PDT</v>
      </c>
      <c r="C229" s="155" t="str">
        <v>2026-03-09</v>
      </c>
      <c r="D229" s="155" t="str">
        <v>March</v>
      </c>
      <c r="E229" s="154" t="str">
        <v>Accepted</v>
      </c>
      <c r="F229" s="155" t="str">
        <v>180</v>
      </c>
      <c r="G229" s="153" t="n">
        <v>180</v>
      </c>
      <c r="H229" s="155" t="str">
        <v>S</v>
      </c>
      <c r="I229" s="153" t="n">
        <v>0</v>
      </c>
      <c r="J229" s="155" t="str">
        <v>N</v>
      </c>
      <c r="K229" s="153" t="n">
        <v>7</v>
      </c>
      <c r="L229" s="153" t="n">
        <f>IF(E229="Accepted",K229*1.150779448,"")</f>
        <v>8.055456136</v>
      </c>
      <c r="M229" s="163"/>
      <c r="N229" s="163" t="str">
        <f>IF(AND(E229="Accepted",ISNUMBER(M229)),M229*1.150779448,"")</f>
      </c>
      <c r="O229" s="163"/>
      <c r="P229" s="163" t="str">
        <f>IF(AND(E229="Accepted",ISNUMBER(O229)),O229*1.150779448,"")</f>
      </c>
      <c r="Q229" s="163"/>
      <c r="R229" s="155" t="str"/>
      <c r="S229" s="155" t="str"/>
      <c r="T229" s="155" t="str"/>
      <c r="U229" s="163" t="str">
        <f>IF(E229&lt;&gt;"Accepted","",IF(AND(N229="",P229=""),"",MAX(N229,P229)))</f>
      </c>
      <c r="V229" s="155" t="str">
        <v>2026-03-09 22:55 PDT</v>
      </c>
      <c r="W229" s="153" t="n">
        <v>7</v>
      </c>
      <c r="X229" s="163"/>
      <c r="Y229" s="163"/>
      <c r="Z229" s="163"/>
      <c r="AA229" s="153" t="n">
        <v>-117.8837</v>
      </c>
      <c r="AB229" s="153" t="n">
        <v>34.9054</v>
      </c>
      <c r="AC229" s="153" t="n">
        <v>702</v>
      </c>
      <c r="AD229" s="175" t="str">
        <v>KEDW 100555Z AUTO 18007KT 10SM CLR 12/05 A2991 RMK AO2 SLP122 T01230045 10236 20123 52016 $</v>
      </c>
    </row>
    <row r="230" hidden="0">
      <c r="A230" s="150" t="str">
        <v>2026-03-10 06:55 UTC</v>
      </c>
      <c r="B230" s="155" t="str">
        <v>2026-03-09 23:55 PDT</v>
      </c>
      <c r="C230" s="155" t="str">
        <v>2026-03-09</v>
      </c>
      <c r="D230" s="155" t="str">
        <v>March</v>
      </c>
      <c r="E230" s="154" t="str">
        <v>Accepted</v>
      </c>
      <c r="F230" s="155" t="str">
        <v>190</v>
      </c>
      <c r="G230" s="153" t="n">
        <v>190</v>
      </c>
      <c r="H230" s="155" t="str">
        <v>S</v>
      </c>
      <c r="I230" s="153" t="n">
        <v>10</v>
      </c>
      <c r="J230" s="155" t="str">
        <v>N</v>
      </c>
      <c r="K230" s="153" t="n">
        <v>9</v>
      </c>
      <c r="L230" s="153" t="n">
        <f>IF(E230="Accepted",K230*1.150779448,"")</f>
        <v>10.357015032</v>
      </c>
      <c r="M230" s="163"/>
      <c r="N230" s="163" t="str">
        <f>IF(AND(E230="Accepted",ISNUMBER(M230)),M230*1.150779448,"")</f>
      </c>
      <c r="O230" s="163"/>
      <c r="P230" s="163" t="str">
        <f>IF(AND(E230="Accepted",ISNUMBER(O230)),O230*1.150779448,"")</f>
      </c>
      <c r="Q230" s="163"/>
      <c r="R230" s="155" t="str"/>
      <c r="S230" s="155" t="str"/>
      <c r="T230" s="155" t="str"/>
      <c r="U230" s="163" t="str">
        <f>IF(E230&lt;&gt;"Accepted","",IF(AND(N230="",P230=""),"",MAX(N230,P230)))</f>
      </c>
      <c r="V230" s="155" t="str">
        <v>2026-03-09 23:55 PDT</v>
      </c>
      <c r="W230" s="153" t="n">
        <v>9</v>
      </c>
      <c r="X230" s="163"/>
      <c r="Y230" s="163"/>
      <c r="Z230" s="163"/>
      <c r="AA230" s="153" t="n">
        <v>-117.8837</v>
      </c>
      <c r="AB230" s="153" t="n">
        <v>34.9054</v>
      </c>
      <c r="AC230" s="153" t="n">
        <v>702</v>
      </c>
      <c r="AD230" s="175" t="str">
        <v>KEDW 100655Z AUTO 19009KT 10SM CLR 11/05 A2991 RMK AO2 SLP120 T01100053 $</v>
      </c>
    </row>
    <row r="231" hidden="0">
      <c r="A231" s="150" t="str">
        <v>2026-03-10 07:55 UTC</v>
      </c>
      <c r="B231" s="155" t="str">
        <v>2026-03-10 00:55 PDT</v>
      </c>
      <c r="C231" s="155" t="str">
        <v>2026-03-10</v>
      </c>
      <c r="D231" s="155" t="str">
        <v>March</v>
      </c>
      <c r="E231" s="154" t="str">
        <v>Accepted</v>
      </c>
      <c r="F231" s="155" t="str">
        <v>210</v>
      </c>
      <c r="G231" s="153" t="n">
        <v>210</v>
      </c>
      <c r="H231" s="155" t="str">
        <v>SW</v>
      </c>
      <c r="I231" s="153" t="n">
        <v>30</v>
      </c>
      <c r="J231" s="155" t="str">
        <v>NE</v>
      </c>
      <c r="K231" s="153" t="n">
        <v>11</v>
      </c>
      <c r="L231" s="153" t="n">
        <f>IF(E231="Accepted",K231*1.150779448,"")</f>
        <v>12.658573928</v>
      </c>
      <c r="M231" s="163"/>
      <c r="N231" s="163" t="str">
        <f>IF(AND(E231="Accepted",ISNUMBER(M231)),M231*1.150779448,"")</f>
      </c>
      <c r="O231" s="163"/>
      <c r="P231" s="163" t="str">
        <f>IF(AND(E231="Accepted",ISNUMBER(O231)),O231*1.150779448,"")</f>
      </c>
      <c r="Q231" s="163"/>
      <c r="R231" s="155" t="str"/>
      <c r="S231" s="155" t="str"/>
      <c r="T231" s="155" t="str"/>
      <c r="U231" s="163" t="str">
        <f>IF(E231&lt;&gt;"Accepted","",IF(AND(N231="",P231=""),"",MAX(N231,P231)))</f>
      </c>
      <c r="V231" s="155" t="str">
        <v>2026-03-10 00:55 PDT</v>
      </c>
      <c r="W231" s="153" t="n">
        <v>11</v>
      </c>
      <c r="X231" s="163"/>
      <c r="Y231" s="163"/>
      <c r="Z231" s="163"/>
      <c r="AA231" s="153" t="n">
        <v>-117.8837</v>
      </c>
      <c r="AB231" s="153" t="n">
        <v>34.9054</v>
      </c>
      <c r="AC231" s="153" t="n">
        <v>702</v>
      </c>
      <c r="AD231" s="175" t="str">
        <v>KEDW 100755Z AUTO 21011KT 10SM CLR 12/05 A2990 RMK AO2 SLP112 T01170053 402550005 $</v>
      </c>
    </row>
    <row r="232" hidden="0">
      <c r="A232" s="150" t="str">
        <v>2026-03-10 08:55 UTC</v>
      </c>
      <c r="B232" s="155" t="str">
        <v>2026-03-10 01:55 PDT</v>
      </c>
      <c r="C232" s="155" t="str">
        <v>2026-03-10</v>
      </c>
      <c r="D232" s="155" t="str">
        <v>March</v>
      </c>
      <c r="E232" s="154" t="str">
        <v>Accepted</v>
      </c>
      <c r="F232" s="155" t="str">
        <v>200</v>
      </c>
      <c r="G232" s="153" t="n">
        <v>200</v>
      </c>
      <c r="H232" s="155" t="str">
        <v>S</v>
      </c>
      <c r="I232" s="153" t="n">
        <v>20</v>
      </c>
      <c r="J232" s="155" t="str">
        <v>N</v>
      </c>
      <c r="K232" s="153" t="n">
        <v>8</v>
      </c>
      <c r="L232" s="153" t="n">
        <f>IF(E232="Accepted",K232*1.150779448,"")</f>
        <v>9.206235584</v>
      </c>
      <c r="M232" s="163"/>
      <c r="N232" s="163" t="str">
        <f>IF(AND(E232="Accepted",ISNUMBER(M232)),M232*1.150779448,"")</f>
      </c>
      <c r="O232" s="163"/>
      <c r="P232" s="163" t="str">
        <f>IF(AND(E232="Accepted",ISNUMBER(O232)),O232*1.150779448,"")</f>
      </c>
      <c r="Q232" s="163"/>
      <c r="R232" s="155" t="str"/>
      <c r="S232" s="155" t="str"/>
      <c r="T232" s="155" t="str"/>
      <c r="U232" s="163" t="str">
        <f>IF(E232&lt;&gt;"Accepted","",IF(AND(N232="",P232=""),"",MAX(N232,P232)))</f>
      </c>
      <c r="V232" s="155" t="str">
        <v>2026-03-10 01:55 PDT</v>
      </c>
      <c r="W232" s="153" t="n">
        <v>8</v>
      </c>
      <c r="X232" s="163"/>
      <c r="Y232" s="163"/>
      <c r="Z232" s="163"/>
      <c r="AA232" s="153" t="n">
        <v>-117.8837</v>
      </c>
      <c r="AB232" s="153" t="n">
        <v>34.9054</v>
      </c>
      <c r="AC232" s="153" t="n">
        <v>702</v>
      </c>
      <c r="AD232" s="175" t="str">
        <v>KEDW 100855Z AUTO 20008KT 10SM CLR 09/04 A2991 RMK AO2 SLP117 T00930041 50001 $</v>
      </c>
    </row>
    <row r="233" hidden="0">
      <c r="A233" s="150" t="str">
        <v>2026-03-10 09:55 UTC</v>
      </c>
      <c r="B233" s="155" t="str">
        <v>2026-03-10 02:55 PDT</v>
      </c>
      <c r="C233" s="155" t="str">
        <v>2026-03-10</v>
      </c>
      <c r="D233" s="155" t="str">
        <v>March</v>
      </c>
      <c r="E233" s="154" t="str">
        <v>Accepted</v>
      </c>
      <c r="F233" s="155" t="str">
        <v>190</v>
      </c>
      <c r="G233" s="153" t="n">
        <v>190</v>
      </c>
      <c r="H233" s="155" t="str">
        <v>S</v>
      </c>
      <c r="I233" s="153" t="n">
        <v>10</v>
      </c>
      <c r="J233" s="155" t="str">
        <v>N</v>
      </c>
      <c r="K233" s="153" t="n">
        <v>8</v>
      </c>
      <c r="L233" s="153" t="n">
        <f>IF(E233="Accepted",K233*1.150779448,"")</f>
        <v>9.206235584</v>
      </c>
      <c r="M233" s="163"/>
      <c r="N233" s="163" t="str">
        <f>IF(AND(E233="Accepted",ISNUMBER(M233)),M233*1.150779448,"")</f>
      </c>
      <c r="O233" s="163"/>
      <c r="P233" s="163" t="str">
        <f>IF(AND(E233="Accepted",ISNUMBER(O233)),O233*1.150779448,"")</f>
      </c>
      <c r="Q233" s="163"/>
      <c r="R233" s="155" t="str"/>
      <c r="S233" s="155" t="str"/>
      <c r="T233" s="155" t="str"/>
      <c r="U233" s="163" t="str">
        <f>IF(E233&lt;&gt;"Accepted","",IF(AND(N233="",P233=""),"",MAX(N233,P233)))</f>
      </c>
      <c r="V233" s="155" t="str">
        <v>2026-03-10 02:55 PDT</v>
      </c>
      <c r="W233" s="153" t="n">
        <v>8</v>
      </c>
      <c r="X233" s="163"/>
      <c r="Y233" s="163"/>
      <c r="Z233" s="163"/>
      <c r="AA233" s="153" t="n">
        <v>-117.8837</v>
      </c>
      <c r="AB233" s="153" t="n">
        <v>34.9054</v>
      </c>
      <c r="AC233" s="153" t="n">
        <v>702</v>
      </c>
      <c r="AD233" s="175" t="str">
        <v>KEDW 100955Z AUTO 19008KT 10SM CLR 09/04 A2991 RMK AO2 SLP116 T00940044 $</v>
      </c>
    </row>
    <row r="234" hidden="0">
      <c r="A234" s="150" t="str">
        <v>2026-03-10 10:55 UTC</v>
      </c>
      <c r="B234" s="155" t="str">
        <v>2026-03-10 03:55 PDT</v>
      </c>
      <c r="C234" s="155" t="str">
        <v>2026-03-10</v>
      </c>
      <c r="D234" s="155" t="str">
        <v>March</v>
      </c>
      <c r="E234" s="154" t="str">
        <v>Accepted</v>
      </c>
      <c r="F234" s="155" t="str">
        <v>210</v>
      </c>
      <c r="G234" s="153" t="n">
        <v>210</v>
      </c>
      <c r="H234" s="155" t="str">
        <v>SW</v>
      </c>
      <c r="I234" s="153" t="n">
        <v>30</v>
      </c>
      <c r="J234" s="155" t="str">
        <v>NE</v>
      </c>
      <c r="K234" s="153" t="n">
        <v>10</v>
      </c>
      <c r="L234" s="153" t="n">
        <f>IF(E234="Accepted",K234*1.150779448,"")</f>
        <v>11.50779448</v>
      </c>
      <c r="M234" s="163"/>
      <c r="N234" s="163" t="str">
        <f>IF(AND(E234="Accepted",ISNUMBER(M234)),M234*1.150779448,"")</f>
      </c>
      <c r="O234" s="163"/>
      <c r="P234" s="163" t="str">
        <f>IF(AND(E234="Accepted",ISNUMBER(O234)),O234*1.150779448,"")</f>
      </c>
      <c r="Q234" s="163"/>
      <c r="R234" s="155" t="str"/>
      <c r="S234" s="155" t="str"/>
      <c r="T234" s="155" t="str"/>
      <c r="U234" s="163" t="str">
        <f>IF(E234&lt;&gt;"Accepted","",IF(AND(N234="",P234=""),"",MAX(N234,P234)))</f>
      </c>
      <c r="V234" s="155" t="str">
        <v>2026-03-10 03:55 PDT</v>
      </c>
      <c r="W234" s="153" t="n">
        <v>10</v>
      </c>
      <c r="X234" s="163"/>
      <c r="Y234" s="163"/>
      <c r="Z234" s="163"/>
      <c r="AA234" s="153" t="n">
        <v>-117.8837</v>
      </c>
      <c r="AB234" s="153" t="n">
        <v>34.9054</v>
      </c>
      <c r="AC234" s="153" t="n">
        <v>702</v>
      </c>
      <c r="AD234" s="175" t="str">
        <v>KEDW 101055Z AUTO 21010KT 10SM CLR 11/05 A2990 RMK AO2 SLP111 T01070046 $</v>
      </c>
    </row>
    <row r="235" hidden="0">
      <c r="A235" s="150" t="str">
        <v>2026-03-10 11:55 UTC</v>
      </c>
      <c r="B235" s="155" t="str">
        <v>2026-03-10 04:55 PDT</v>
      </c>
      <c r="C235" s="155" t="str">
        <v>2026-03-10</v>
      </c>
      <c r="D235" s="155" t="str">
        <v>March</v>
      </c>
      <c r="E235" s="154" t="str">
        <v>Accepted</v>
      </c>
      <c r="F235" s="155" t="str">
        <v>210</v>
      </c>
      <c r="G235" s="153" t="n">
        <v>210</v>
      </c>
      <c r="H235" s="155" t="str">
        <v>SW</v>
      </c>
      <c r="I235" s="153" t="n">
        <v>30</v>
      </c>
      <c r="J235" s="155" t="str">
        <v>NE</v>
      </c>
      <c r="K235" s="153" t="n">
        <v>12</v>
      </c>
      <c r="L235" s="153" t="n">
        <f>IF(E235="Accepted",K235*1.150779448,"")</f>
        <v>13.809353376</v>
      </c>
      <c r="M235" s="163"/>
      <c r="N235" s="163" t="str">
        <f>IF(AND(E235="Accepted",ISNUMBER(M235)),M235*1.150779448,"")</f>
      </c>
      <c r="O235" s="163"/>
      <c r="P235" s="163" t="str">
        <f>IF(AND(E235="Accepted",ISNUMBER(O235)),O235*1.150779448,"")</f>
      </c>
      <c r="Q235" s="163"/>
      <c r="R235" s="155" t="str"/>
      <c r="S235" s="155" t="str"/>
      <c r="T235" s="155" t="str"/>
      <c r="U235" s="163" t="str">
        <f>IF(E235&lt;&gt;"Accepted","",IF(AND(N235="",P235=""),"",MAX(N235,P235)))</f>
      </c>
      <c r="V235" s="155" t="str">
        <v>2026-03-10 04:55 PDT</v>
      </c>
      <c r="W235" s="153" t="n">
        <v>12</v>
      </c>
      <c r="X235" s="163"/>
      <c r="Y235" s="163"/>
      <c r="Z235" s="163"/>
      <c r="AA235" s="153" t="n">
        <v>-117.8837</v>
      </c>
      <c r="AB235" s="153" t="n">
        <v>34.9054</v>
      </c>
      <c r="AC235" s="153" t="n">
        <v>702</v>
      </c>
      <c r="AD235" s="175" t="str">
        <v>KEDW 101155Z AUTO 21012KT 10SM CLR 10/05 A2990 RMK AO2 SLP112 T00950047 10123 20086 58002 $</v>
      </c>
    </row>
    <row r="236" hidden="0">
      <c r="A236" s="150" t="str">
        <v>2026-03-10 12:55 UTC</v>
      </c>
      <c r="B236" s="155" t="str">
        <v>2026-03-10 05:55 PDT</v>
      </c>
      <c r="C236" s="155" t="str">
        <v>2026-03-10</v>
      </c>
      <c r="D236" s="155" t="str">
        <v>March</v>
      </c>
      <c r="E236" s="154" t="str">
        <v>Accepted</v>
      </c>
      <c r="F236" s="155" t="str">
        <v>210</v>
      </c>
      <c r="G236" s="153" t="n">
        <v>210</v>
      </c>
      <c r="H236" s="155" t="str">
        <v>SW</v>
      </c>
      <c r="I236" s="153" t="n">
        <v>30</v>
      </c>
      <c r="J236" s="155" t="str">
        <v>NE</v>
      </c>
      <c r="K236" s="153" t="n">
        <v>10</v>
      </c>
      <c r="L236" s="153" t="n">
        <f>IF(E236="Accepted",K236*1.150779448,"")</f>
        <v>11.50779448</v>
      </c>
      <c r="M236" s="163"/>
      <c r="N236" s="163" t="str">
        <f>IF(AND(E236="Accepted",ISNUMBER(M236)),M236*1.150779448,"")</f>
      </c>
      <c r="O236" s="163"/>
      <c r="P236" s="163" t="str">
        <f>IF(AND(E236="Accepted",ISNUMBER(O236)),O236*1.150779448,"")</f>
      </c>
      <c r="Q236" s="163"/>
      <c r="R236" s="155" t="str"/>
      <c r="S236" s="155" t="str"/>
      <c r="T236" s="155" t="str"/>
      <c r="U236" s="163" t="str">
        <f>IF(E236&lt;&gt;"Accepted","",IF(AND(N236="",P236=""),"",MAX(N236,P236)))</f>
      </c>
      <c r="V236" s="155" t="str">
        <v>2026-03-10 05:55 PDT</v>
      </c>
      <c r="W236" s="153" t="n">
        <v>10</v>
      </c>
      <c r="X236" s="163"/>
      <c r="Y236" s="163"/>
      <c r="Z236" s="163"/>
      <c r="AA236" s="153" t="n">
        <v>-117.8837</v>
      </c>
      <c r="AB236" s="153" t="n">
        <v>34.9054</v>
      </c>
      <c r="AC236" s="153" t="n">
        <v>702</v>
      </c>
      <c r="AD236" s="175" t="str">
        <v>KEDW 101255Z 21010KT 40SM CLR 10/05 A2992 RMK AO2A SLP121 T00990047</v>
      </c>
    </row>
    <row r="237" hidden="0">
      <c r="A237" s="150" t="str">
        <v>2026-03-10 13:55 UTC</v>
      </c>
      <c r="B237" s="155" t="str">
        <v>2026-03-10 06:55 PDT</v>
      </c>
      <c r="C237" s="155" t="str">
        <v>2026-03-10</v>
      </c>
      <c r="D237" s="155" t="str">
        <v>March</v>
      </c>
      <c r="E237" s="154" t="str">
        <v>Accepted</v>
      </c>
      <c r="F237" s="155" t="str">
        <v>220</v>
      </c>
      <c r="G237" s="153" t="n">
        <v>220</v>
      </c>
      <c r="H237" s="155" t="str">
        <v>SW</v>
      </c>
      <c r="I237" s="153" t="n">
        <v>40</v>
      </c>
      <c r="J237" s="155" t="str">
        <v>NE</v>
      </c>
      <c r="K237" s="153" t="n">
        <v>11</v>
      </c>
      <c r="L237" s="153" t="n">
        <f>IF(E237="Accepted",K237*1.150779448,"")</f>
        <v>12.658573928</v>
      </c>
      <c r="M237" s="163"/>
      <c r="N237" s="163" t="str">
        <f>IF(AND(E237="Accepted",ISNUMBER(M237)),M237*1.150779448,"")</f>
      </c>
      <c r="O237" s="163"/>
      <c r="P237" s="163" t="str">
        <f>IF(AND(E237="Accepted",ISNUMBER(O237)),O237*1.150779448,"")</f>
      </c>
      <c r="Q237" s="163"/>
      <c r="R237" s="155" t="str"/>
      <c r="S237" s="155" t="str"/>
      <c r="T237" s="155" t="str"/>
      <c r="U237" s="163" t="str">
        <f>IF(E237&lt;&gt;"Accepted","",IF(AND(N237="",P237=""),"",MAX(N237,P237)))</f>
      </c>
      <c r="V237" s="155" t="str">
        <v>2026-03-10 06:55 PDT</v>
      </c>
      <c r="W237" s="153" t="n">
        <v>11</v>
      </c>
      <c r="X237" s="163"/>
      <c r="Y237" s="163"/>
      <c r="Z237" s="163"/>
      <c r="AA237" s="153" t="n">
        <v>-117.8837</v>
      </c>
      <c r="AB237" s="153" t="n">
        <v>34.9054</v>
      </c>
      <c r="AC237" s="153" t="n">
        <v>702</v>
      </c>
      <c r="AD237" s="175" t="str">
        <v>KEDW 101355Z 22011KT 50SM FEW300 10/04 A2993 RMK AO2A SLP127 T01030044</v>
      </c>
    </row>
    <row r="238" hidden="0">
      <c r="A238" s="150" t="str">
        <v>2026-03-10 14:55 UTC</v>
      </c>
      <c r="B238" s="155" t="str">
        <v>2026-03-10 07:55 PDT</v>
      </c>
      <c r="C238" s="155" t="str">
        <v>2026-03-10</v>
      </c>
      <c r="D238" s="155" t="str">
        <v>March</v>
      </c>
      <c r="E238" s="154" t="str">
        <v>Accepted</v>
      </c>
      <c r="F238" s="155" t="str">
        <v>230</v>
      </c>
      <c r="G238" s="153" t="n">
        <v>230</v>
      </c>
      <c r="H238" s="155" t="str">
        <v>SW</v>
      </c>
      <c r="I238" s="153" t="n">
        <v>50</v>
      </c>
      <c r="J238" s="155" t="str">
        <v>NE</v>
      </c>
      <c r="K238" s="153" t="n">
        <v>8</v>
      </c>
      <c r="L238" s="153" t="n">
        <f>IF(E238="Accepted",K238*1.150779448,"")</f>
        <v>9.206235584</v>
      </c>
      <c r="M238" s="163"/>
      <c r="N238" s="163" t="str">
        <f>IF(AND(E238="Accepted",ISNUMBER(M238)),M238*1.150779448,"")</f>
      </c>
      <c r="O238" s="163"/>
      <c r="P238" s="163" t="str">
        <f>IF(AND(E238="Accepted",ISNUMBER(O238)),O238*1.150779448,"")</f>
      </c>
      <c r="Q238" s="163"/>
      <c r="R238" s="155" t="str"/>
      <c r="S238" s="155" t="str"/>
      <c r="T238" s="155" t="str"/>
      <c r="U238" s="163" t="str">
        <f>IF(E238&lt;&gt;"Accepted","",IF(AND(N238="",P238=""),"",MAX(N238,P238)))</f>
      </c>
      <c r="V238" s="155" t="str">
        <v>2026-03-10 07:55 PDT</v>
      </c>
      <c r="W238" s="153" t="n">
        <v>8</v>
      </c>
      <c r="X238" s="163"/>
      <c r="Y238" s="163"/>
      <c r="Z238" s="163"/>
      <c r="AA238" s="153" t="n">
        <v>-117.8837</v>
      </c>
      <c r="AB238" s="153" t="n">
        <v>34.9054</v>
      </c>
      <c r="AC238" s="153" t="n">
        <v>702</v>
      </c>
      <c r="AD238" s="175" t="str">
        <v>KEDW 101455Z 23008KT 40SM FEW310 11/04 A2995 RMK AO2A SLP134 T01050044 52015</v>
      </c>
    </row>
    <row r="239" hidden="0">
      <c r="A239" s="150" t="str">
        <v>2026-03-10 15:55 UTC</v>
      </c>
      <c r="B239" s="155" t="str">
        <v>2026-03-10 08:55 PDT</v>
      </c>
      <c r="C239" s="155" t="str">
        <v>2026-03-10</v>
      </c>
      <c r="D239" s="155" t="str">
        <v>March</v>
      </c>
      <c r="E239" s="154" t="str">
        <v>Accepted</v>
      </c>
      <c r="F239" s="155" t="str">
        <v>230</v>
      </c>
      <c r="G239" s="153" t="n">
        <v>230</v>
      </c>
      <c r="H239" s="155" t="str">
        <v>SW</v>
      </c>
      <c r="I239" s="153" t="n">
        <v>50</v>
      </c>
      <c r="J239" s="155" t="str">
        <v>NE</v>
      </c>
      <c r="K239" s="153" t="n">
        <v>14</v>
      </c>
      <c r="L239" s="153" t="n">
        <f>IF(E239="Accepted",K239*1.150779448,"")</f>
        <v>16.110912272</v>
      </c>
      <c r="M239" s="163"/>
      <c r="N239" s="163" t="str">
        <f>IF(AND(E239="Accepted",ISNUMBER(M239)),M239*1.150779448,"")</f>
      </c>
      <c r="O239" s="163"/>
      <c r="P239" s="163" t="str">
        <f>IF(AND(E239="Accepted",ISNUMBER(O239)),O239*1.150779448,"")</f>
      </c>
      <c r="Q239" s="163"/>
      <c r="R239" s="155" t="str"/>
      <c r="S239" s="155" t="str"/>
      <c r="T239" s="155" t="str"/>
      <c r="U239" s="163" t="str">
        <f>IF(E239&lt;&gt;"Accepted","",IF(AND(N239="",P239=""),"",MAX(N239,P239)))</f>
      </c>
      <c r="V239" s="155" t="str">
        <v>2026-03-10 08:55 PDT</v>
      </c>
      <c r="W239" s="153" t="n">
        <v>14</v>
      </c>
      <c r="X239" s="163"/>
      <c r="Y239" s="163"/>
      <c r="Z239" s="163"/>
      <c r="AA239" s="153" t="n">
        <v>-117.8837</v>
      </c>
      <c r="AB239" s="153" t="n">
        <v>34.9054</v>
      </c>
      <c r="AC239" s="153" t="n">
        <v>702</v>
      </c>
      <c r="AD239" s="175" t="str">
        <v>KEDW 101555Z 23014KT 40SM FEW310 15/06 A2997 RMK AO2A SLP139 T01480056</v>
      </c>
    </row>
    <row r="240" hidden="0">
      <c r="A240" s="150" t="str">
        <v>2026-03-10 16:55 UTC</v>
      </c>
      <c r="B240" s="155" t="str">
        <v>2026-03-10 09:55 PDT</v>
      </c>
      <c r="C240" s="155" t="str">
        <v>2026-03-10</v>
      </c>
      <c r="D240" s="155" t="str">
        <v>March</v>
      </c>
      <c r="E240" s="154" t="str">
        <v>Accepted</v>
      </c>
      <c r="F240" s="155" t="str">
        <v>230</v>
      </c>
      <c r="G240" s="153" t="n">
        <v>230</v>
      </c>
      <c r="H240" s="155" t="str">
        <v>SW</v>
      </c>
      <c r="I240" s="153" t="n">
        <v>50</v>
      </c>
      <c r="J240" s="155" t="str">
        <v>NE</v>
      </c>
      <c r="K240" s="153" t="n">
        <v>13</v>
      </c>
      <c r="L240" s="153" t="n">
        <f>IF(E240="Accepted",K240*1.150779448,"")</f>
        <v>14.960132824</v>
      </c>
      <c r="M240" s="163"/>
      <c r="N240" s="163" t="str">
        <f>IF(AND(E240="Accepted",ISNUMBER(M240)),M240*1.150779448,"")</f>
      </c>
      <c r="O240" s="163"/>
      <c r="P240" s="163" t="str">
        <f>IF(AND(E240="Accepted",ISNUMBER(O240)),O240*1.150779448,"")</f>
      </c>
      <c r="Q240" s="163"/>
      <c r="R240" s="155" t="str"/>
      <c r="S240" s="155" t="str"/>
      <c r="T240" s="155" t="str"/>
      <c r="U240" s="163" t="str">
        <f>IF(E240&lt;&gt;"Accepted","",IF(AND(N240="",P240=""),"",MAX(N240,P240)))</f>
      </c>
      <c r="V240" s="155" t="str">
        <v>2026-03-10 09:55 PDT</v>
      </c>
      <c r="W240" s="153" t="n">
        <v>13</v>
      </c>
      <c r="X240" s="163"/>
      <c r="Y240" s="163"/>
      <c r="Z240" s="163"/>
      <c r="AA240" s="153" t="n">
        <v>-117.8837</v>
      </c>
      <c r="AB240" s="153" t="n">
        <v>34.9054</v>
      </c>
      <c r="AC240" s="153" t="n">
        <v>702</v>
      </c>
      <c r="AD240" s="175" t="str">
        <v>KEDW 101655Z 23013KT 40SM FEW060 FEW300 18/06 A2999 RMK AO2A SLP145 T01790064</v>
      </c>
    </row>
    <row r="241" hidden="0">
      <c r="A241" s="150" t="str">
        <v>2026-03-10 17:55 UTC</v>
      </c>
      <c r="B241" s="155" t="str">
        <v>2026-03-10 10:55 PDT</v>
      </c>
      <c r="C241" s="155" t="str">
        <v>2026-03-10</v>
      </c>
      <c r="D241" s="155" t="str">
        <v>March</v>
      </c>
      <c r="E241" s="154" t="str">
        <v>Accepted</v>
      </c>
      <c r="F241" s="155" t="str">
        <v>230</v>
      </c>
      <c r="G241" s="153" t="n">
        <v>230</v>
      </c>
      <c r="H241" s="155" t="str">
        <v>SW</v>
      </c>
      <c r="I241" s="153" t="n">
        <v>50</v>
      </c>
      <c r="J241" s="155" t="str">
        <v>NE</v>
      </c>
      <c r="K241" s="153" t="n">
        <v>14</v>
      </c>
      <c r="L241" s="153" t="n">
        <f>IF(E241="Accepted",K241*1.150779448,"")</f>
        <v>16.110912272</v>
      </c>
      <c r="M241" s="163"/>
      <c r="N241" s="163" t="str">
        <f>IF(AND(E241="Accepted",ISNUMBER(M241)),M241*1.150779448,"")</f>
      </c>
      <c r="O241" s="163"/>
      <c r="P241" s="163" t="str">
        <f>IF(AND(E241="Accepted",ISNUMBER(O241)),O241*1.150779448,"")</f>
      </c>
      <c r="Q241" s="163"/>
      <c r="R241" s="155" t="str"/>
      <c r="S241" s="155" t="str"/>
      <c r="T241" s="155" t="str"/>
      <c r="U241" s="163" t="str">
        <f>IF(E241&lt;&gt;"Accepted","",IF(AND(N241="",P241=""),"",MAX(N241,P241)))</f>
      </c>
      <c r="V241" s="155" t="str">
        <v>2026-03-10 10:55 PDT</v>
      </c>
      <c r="W241" s="153" t="n">
        <v>14</v>
      </c>
      <c r="X241" s="163"/>
      <c r="Y241" s="163"/>
      <c r="Z241" s="163"/>
      <c r="AA241" s="153" t="n">
        <v>-117.8837</v>
      </c>
      <c r="AB241" s="153" t="n">
        <v>34.9054</v>
      </c>
      <c r="AC241" s="153" t="n">
        <v>702</v>
      </c>
      <c r="AD241" s="175" t="str">
        <v>KEDW 101755Z 23014KT 40SM FEW300 21/06 A3000 RMK AO2A SLP147 T02050061 10205 20095 52014</v>
      </c>
    </row>
    <row r="242" hidden="0">
      <c r="A242" s="150" t="str">
        <v>2026-03-10 18:55 UTC</v>
      </c>
      <c r="B242" s="155" t="str">
        <v>2026-03-10 11:55 PDT</v>
      </c>
      <c r="C242" s="155" t="str">
        <v>2026-03-10</v>
      </c>
      <c r="D242" s="155" t="str">
        <v>March</v>
      </c>
      <c r="E242" s="154" t="str">
        <v>Accepted</v>
      </c>
      <c r="F242" s="155" t="str">
        <v>260</v>
      </c>
      <c r="G242" s="153" t="n">
        <v>260</v>
      </c>
      <c r="H242" s="155" t="str">
        <v>W</v>
      </c>
      <c r="I242" s="153" t="n">
        <v>80</v>
      </c>
      <c r="J242" s="155" t="str">
        <v>E</v>
      </c>
      <c r="K242" s="153" t="n">
        <v>12</v>
      </c>
      <c r="L242" s="153" t="n">
        <f>IF(E242="Accepted",K242*1.150779448,"")</f>
        <v>13.809353376</v>
      </c>
      <c r="M242" s="163"/>
      <c r="N242" s="163" t="str">
        <f>IF(AND(E242="Accepted",ISNUMBER(M242)),M242*1.150779448,"")</f>
      </c>
      <c r="O242" s="163"/>
      <c r="P242" s="163" t="str">
        <f>IF(AND(E242="Accepted",ISNUMBER(O242)),O242*1.150779448,"")</f>
      </c>
      <c r="Q242" s="163"/>
      <c r="R242" s="155" t="str"/>
      <c r="S242" s="155" t="str"/>
      <c r="T242" s="155" t="str"/>
      <c r="U242" s="163" t="str">
        <f>IF(E242&lt;&gt;"Accepted","",IF(AND(N242="",P242=""),"",MAX(N242,P242)))</f>
      </c>
      <c r="V242" s="155" t="str">
        <v>2026-03-10 11:55 PDT</v>
      </c>
      <c r="W242" s="153" t="n">
        <v>12</v>
      </c>
      <c r="X242" s="163"/>
      <c r="Y242" s="163"/>
      <c r="Z242" s="163"/>
      <c r="AA242" s="153" t="n">
        <v>-117.8837</v>
      </c>
      <c r="AB242" s="153" t="n">
        <v>34.9054</v>
      </c>
      <c r="AC242" s="153" t="n">
        <v>702</v>
      </c>
      <c r="AD242" s="175" t="str">
        <v>KEDW 101855Z 26012KT 40SM FEW300 23/05 A2999 RMK AO2A SLP143 T02250054</v>
      </c>
    </row>
    <row r="243" hidden="0">
      <c r="A243" s="150" t="str">
        <v>2026-03-10 19:55 UTC</v>
      </c>
      <c r="B243" s="155" t="str">
        <v>2026-03-10 12:55 PDT</v>
      </c>
      <c r="C243" s="155" t="str">
        <v>2026-03-10</v>
      </c>
      <c r="D243" s="155" t="str">
        <v>March</v>
      </c>
      <c r="E243" s="154" t="str">
        <v>Accepted</v>
      </c>
      <c r="F243" s="155" t="str">
        <v>260</v>
      </c>
      <c r="G243" s="153" t="n">
        <v>260</v>
      </c>
      <c r="H243" s="155" t="str">
        <v>W</v>
      </c>
      <c r="I243" s="153" t="n">
        <v>80</v>
      </c>
      <c r="J243" s="155" t="str">
        <v>E</v>
      </c>
      <c r="K243" s="153" t="n">
        <v>11</v>
      </c>
      <c r="L243" s="153" t="n">
        <f>IF(E243="Accepted",K243*1.150779448,"")</f>
        <v>12.658573928</v>
      </c>
      <c r="M243" s="163"/>
      <c r="N243" s="163" t="str">
        <f>IF(AND(E243="Accepted",ISNUMBER(M243)),M243*1.150779448,"")</f>
      </c>
      <c r="O243" s="163"/>
      <c r="P243" s="163" t="str">
        <f>IF(AND(E243="Accepted",ISNUMBER(O243)),O243*1.150779448,"")</f>
      </c>
      <c r="Q243" s="163"/>
      <c r="R243" s="155" t="str"/>
      <c r="S243" s="155" t="str"/>
      <c r="T243" s="155" t="str"/>
      <c r="U243" s="163" t="str">
        <f>IF(E243&lt;&gt;"Accepted","",IF(AND(N243="",P243=""),"",MAX(N243,P243)))</f>
      </c>
      <c r="V243" s="155" t="str">
        <v>2026-03-10 12:55 PDT</v>
      </c>
      <c r="W243" s="153" t="n">
        <v>11</v>
      </c>
      <c r="X243" s="163"/>
      <c r="Y243" s="163"/>
      <c r="Z243" s="163"/>
      <c r="AA243" s="153" t="n">
        <v>-117.8837</v>
      </c>
      <c r="AB243" s="153" t="n">
        <v>34.9054</v>
      </c>
      <c r="AC243" s="153" t="n">
        <v>702</v>
      </c>
      <c r="AD243" s="175" t="str">
        <v>KEDW 101955Z 26011KT 90SM SCT350 24/04 A2999 RMK AO2A SLP142 T02410044</v>
      </c>
    </row>
    <row r="244" hidden="0">
      <c r="A244" s="150" t="str">
        <v>2026-03-10 20:55 UTC</v>
      </c>
      <c r="B244" s="155" t="str">
        <v>2026-03-10 13:55 PDT</v>
      </c>
      <c r="C244" s="155" t="str">
        <v>2026-03-10</v>
      </c>
      <c r="D244" s="155" t="str">
        <v>March</v>
      </c>
      <c r="E244" s="154" t="str">
        <v>Accepted</v>
      </c>
      <c r="F244" s="155" t="str">
        <v>240</v>
      </c>
      <c r="G244" s="153" t="n">
        <v>240</v>
      </c>
      <c r="H244" s="155" t="str">
        <v>SW</v>
      </c>
      <c r="I244" s="153" t="n">
        <v>60</v>
      </c>
      <c r="J244" s="155" t="str">
        <v>NE</v>
      </c>
      <c r="K244" s="153" t="n">
        <v>20</v>
      </c>
      <c r="L244" s="153" t="n">
        <f>IF(E244="Accepted",K244*1.150779448,"")</f>
        <v>23.01558896</v>
      </c>
      <c r="M244" s="153" t="n">
        <v>24</v>
      </c>
      <c r="N244" s="153" t="n">
        <f>IF(AND(E244="Accepted",ISNUMBER(M244)),M244*1.150779448,"")</f>
        <v>27.618706752</v>
      </c>
      <c r="O244" s="163"/>
      <c r="P244" s="163" t="str">
        <f>IF(AND(E244="Accepted",ISNUMBER(O244)),O244*1.150779448,"")</f>
      </c>
      <c r="Q244" s="163"/>
      <c r="R244" s="155" t="str"/>
      <c r="S244" s="155" t="str"/>
      <c r="T244" s="155" t="str"/>
      <c r="U244" s="153" t="n">
        <f>IF(E244&lt;&gt;"Accepted","",IF(AND(N244="",P244=""),"",MAX(N244,P244)))</f>
        <v>27.618706752</v>
      </c>
      <c r="V244" s="155" t="str">
        <v>2026-03-10 13:55 PDT</v>
      </c>
      <c r="W244" s="153" t="n">
        <v>20</v>
      </c>
      <c r="X244" s="153" t="n">
        <v>24</v>
      </c>
      <c r="Y244" s="163"/>
      <c r="Z244" s="163"/>
      <c r="AA244" s="153" t="n">
        <v>-117.8837</v>
      </c>
      <c r="AB244" s="153" t="n">
        <v>34.9054</v>
      </c>
      <c r="AC244" s="153" t="n">
        <v>702</v>
      </c>
      <c r="AD244" s="175" t="str">
        <v>KEDW 102055Z 24020G24KT 40SM FEW350 24/06 A2997 RMK AO2A SLP136 T02440057 58007</v>
      </c>
    </row>
    <row r="245" hidden="0">
      <c r="A245" s="150" t="str">
        <v>2026-03-10 21:55 UTC</v>
      </c>
      <c r="B245" s="155" t="str">
        <v>2026-03-10 14:55 PDT</v>
      </c>
      <c r="C245" s="155" t="str">
        <v>2026-03-10</v>
      </c>
      <c r="D245" s="155" t="str">
        <v>March</v>
      </c>
      <c r="E245" s="154" t="str">
        <v>Accepted</v>
      </c>
      <c r="F245" s="155" t="str">
        <v>270</v>
      </c>
      <c r="G245" s="153" t="n">
        <v>270</v>
      </c>
      <c r="H245" s="155" t="str">
        <v>W</v>
      </c>
      <c r="I245" s="153" t="n">
        <v>90</v>
      </c>
      <c r="J245" s="155" t="str">
        <v>E</v>
      </c>
      <c r="K245" s="153" t="n">
        <v>16</v>
      </c>
      <c r="L245" s="153" t="n">
        <f>IF(E245="Accepted",K245*1.150779448,"")</f>
        <v>18.412471168</v>
      </c>
      <c r="M245" s="163"/>
      <c r="N245" s="163" t="str">
        <f>IF(AND(E245="Accepted",ISNUMBER(M245)),M245*1.150779448,"")</f>
      </c>
      <c r="O245" s="163"/>
      <c r="P245" s="163" t="str">
        <f>IF(AND(E245="Accepted",ISNUMBER(O245)),O245*1.150779448,"")</f>
      </c>
      <c r="Q245" s="163"/>
      <c r="R245" s="155" t="str"/>
      <c r="S245" s="155" t="str"/>
      <c r="T245" s="155" t="str"/>
      <c r="U245" s="163" t="str">
        <f>IF(E245&lt;&gt;"Accepted","",IF(AND(N245="",P245=""),"",MAX(N245,P245)))</f>
      </c>
      <c r="V245" s="155" t="str">
        <v>2026-03-10 14:55 PDT</v>
      </c>
      <c r="W245" s="153" t="n">
        <v>16</v>
      </c>
      <c r="X245" s="163"/>
      <c r="Y245" s="163"/>
      <c r="Z245" s="163"/>
      <c r="AA245" s="153" t="n">
        <v>-117.8837</v>
      </c>
      <c r="AB245" s="153" t="n">
        <v>34.9054</v>
      </c>
      <c r="AC245" s="153" t="n">
        <v>702</v>
      </c>
      <c r="AD245" s="175" t="str">
        <v>KEDW 102155Z 27016KT 40SM SCT350 25/03 A2997 RMK AO2A SLP136 T02510031</v>
      </c>
    </row>
    <row r="246" hidden="0">
      <c r="A246" s="150" t="str">
        <v>2026-03-10 22:53 UTC</v>
      </c>
      <c r="B246" s="155" t="str">
        <v>2026-03-10 15:53 PDT</v>
      </c>
      <c r="C246" s="155" t="str">
        <v>2026-03-10</v>
      </c>
      <c r="D246" s="155" t="str">
        <v>March</v>
      </c>
      <c r="E246" s="154" t="str">
        <v>Accepted</v>
      </c>
      <c r="F246" s="155" t="str">
        <v>270</v>
      </c>
      <c r="G246" s="153" t="n">
        <v>270</v>
      </c>
      <c r="H246" s="155" t="str">
        <v>W</v>
      </c>
      <c r="I246" s="153" t="n">
        <v>90</v>
      </c>
      <c r="J246" s="155" t="str">
        <v>E</v>
      </c>
      <c r="K246" s="153" t="n">
        <v>22</v>
      </c>
      <c r="L246" s="153" t="n">
        <f>IF(E246="Accepted",K246*1.150779448,"")</f>
        <v>25.317147856</v>
      </c>
      <c r="M246" s="153" t="n">
        <v>26</v>
      </c>
      <c r="N246" s="153" t="n">
        <f>IF(AND(E246="Accepted",ISNUMBER(M246)),M246*1.150779448,"")</f>
        <v>29.920265648</v>
      </c>
      <c r="O246" s="163"/>
      <c r="P246" s="163" t="str">
        <f>IF(AND(E246="Accepted",ISNUMBER(O246)),O246*1.150779448,"")</f>
      </c>
      <c r="Q246" s="163"/>
      <c r="R246" s="155" t="str"/>
      <c r="S246" s="155" t="str"/>
      <c r="T246" s="155" t="str"/>
      <c r="U246" s="153" t="n">
        <f>IF(E246&lt;&gt;"Accepted","",IF(AND(N246="",P246=""),"",MAX(N246,P246)))</f>
        <v>29.920265648</v>
      </c>
      <c r="V246" s="155" t="str">
        <v>2026-03-10 15:53 PDT</v>
      </c>
      <c r="W246" s="153" t="n">
        <v>22</v>
      </c>
      <c r="X246" s="153" t="n">
        <v>26</v>
      </c>
      <c r="Y246" s="163"/>
      <c r="Z246" s="163"/>
      <c r="AA246" s="153" t="n">
        <v>-117.8837</v>
      </c>
      <c r="AB246" s="153" t="n">
        <v>34.9054</v>
      </c>
      <c r="AC246" s="153" t="n">
        <v>702</v>
      </c>
      <c r="AD246" s="175" t="str">
        <v>KEDW 102253Z 27022G26KT 40SM SCT350 24/02 A2996 RMK AO2A SLP133</v>
      </c>
    </row>
    <row r="247" hidden="0">
      <c r="A247" s="150" t="str">
        <v>2026-03-10 22:55 UTC</v>
      </c>
      <c r="B247" s="155" t="str">
        <v>2026-03-10 15:55 PDT</v>
      </c>
      <c r="C247" s="155" t="str">
        <v>2026-03-10</v>
      </c>
      <c r="D247" s="155" t="str">
        <v>March</v>
      </c>
      <c r="E247" s="154" t="str">
        <v>Accepted</v>
      </c>
      <c r="F247" s="155" t="str">
        <v>280</v>
      </c>
      <c r="G247" s="153" t="n">
        <v>280</v>
      </c>
      <c r="H247" s="155" t="str">
        <v>W</v>
      </c>
      <c r="I247" s="153" t="n">
        <v>100</v>
      </c>
      <c r="J247" s="155" t="str">
        <v>E</v>
      </c>
      <c r="K247" s="153" t="n">
        <v>21</v>
      </c>
      <c r="L247" s="153" t="n">
        <f>IF(E247="Accepted",K247*1.150779448,"")</f>
        <v>24.166368408</v>
      </c>
      <c r="M247" s="153" t="n">
        <v>26</v>
      </c>
      <c r="N247" s="153" t="n">
        <f>IF(AND(E247="Accepted",ISNUMBER(M247)),M247*1.150779448,"")</f>
        <v>29.920265648</v>
      </c>
      <c r="O247" s="153" t="n">
        <v>27</v>
      </c>
      <c r="P247" s="153" t="n">
        <f>IF(AND(E247="Accepted",ISNUMBER(O247)),O247*1.150779448,"")</f>
        <v>31.071045096</v>
      </c>
      <c r="Q247" s="153" t="n">
        <v>250</v>
      </c>
      <c r="R247" s="155" t="str">
        <v>19</v>
      </c>
      <c r="S247" s="155" t="str">
        <v>2026-03-10 22:19 UTC</v>
      </c>
      <c r="T247" s="155" t="str">
        <v>2026-03-10 15:19 PDT</v>
      </c>
      <c r="U247" s="153" t="n">
        <f>IF(E247&lt;&gt;"Accepted","",IF(AND(N247="",P247=""),"",MAX(N247,P247)))</f>
        <v>31.071045096</v>
      </c>
      <c r="V247" s="155" t="str">
        <v>2026-03-10 15:19 PDT</v>
      </c>
      <c r="W247" s="153" t="n">
        <v>21</v>
      </c>
      <c r="X247" s="153" t="n">
        <v>26</v>
      </c>
      <c r="Y247" s="153" t="n">
        <v>27</v>
      </c>
      <c r="Z247" s="153" t="n">
        <v>250</v>
      </c>
      <c r="AA247" s="153" t="n">
        <v>-117.8837</v>
      </c>
      <c r="AB247" s="153" t="n">
        <v>34.9054</v>
      </c>
      <c r="AC247" s="153" t="n">
        <v>702</v>
      </c>
      <c r="AD247" s="175" t="str">
        <v>KEDW 102255Z 28021G26KT 40SM SCT350 24/03 A2996 RMK AO2A PK WND 25027/19 SLP133 T02440025</v>
      </c>
    </row>
    <row r="248" hidden="0">
      <c r="A248" s="150" t="str">
        <v>2026-03-10 23:55 UTC</v>
      </c>
      <c r="B248" s="155" t="str">
        <v>2026-03-10 16:55 PDT</v>
      </c>
      <c r="C248" s="155" t="str">
        <v>2026-03-10</v>
      </c>
      <c r="D248" s="155" t="str">
        <v>March</v>
      </c>
      <c r="E248" s="154" t="str">
        <v>Accepted</v>
      </c>
      <c r="F248" s="155" t="str">
        <v>250</v>
      </c>
      <c r="G248" s="153" t="n">
        <v>250</v>
      </c>
      <c r="H248" s="155" t="str">
        <v>W</v>
      </c>
      <c r="I248" s="153" t="n">
        <v>70</v>
      </c>
      <c r="J248" s="155" t="str">
        <v>E</v>
      </c>
      <c r="K248" s="153" t="n">
        <v>14</v>
      </c>
      <c r="L248" s="153" t="n">
        <f>IF(E248="Accepted",K248*1.150779448,"")</f>
        <v>16.110912272</v>
      </c>
      <c r="M248" s="153" t="n">
        <v>17</v>
      </c>
      <c r="N248" s="153" t="n">
        <f>IF(AND(E248="Accepted",ISNUMBER(M248)),M248*1.150779448,"")</f>
        <v>19.563250616</v>
      </c>
      <c r="O248" s="153" t="n">
        <v>31</v>
      </c>
      <c r="P248" s="153" t="n">
        <f>IF(AND(E248="Accepted",ISNUMBER(O248)),O248*1.150779448,"")</f>
        <v>35.674162888</v>
      </c>
      <c r="Q248" s="153" t="n">
        <v>240</v>
      </c>
      <c r="R248" s="155" t="str">
        <v>24</v>
      </c>
      <c r="S248" s="155" t="str">
        <v>2026-03-10 23:24 UTC</v>
      </c>
      <c r="T248" s="155" t="str">
        <v>2026-03-10 16:24 PDT</v>
      </c>
      <c r="U248" s="153" t="n">
        <f>IF(E248&lt;&gt;"Accepted","",IF(AND(N248="",P248=""),"",MAX(N248,P248)))</f>
        <v>35.674162888</v>
      </c>
      <c r="V248" s="155" t="str">
        <v>2026-03-10 16:24 PDT</v>
      </c>
      <c r="W248" s="153" t="n">
        <v>14</v>
      </c>
      <c r="X248" s="153" t="n">
        <v>17</v>
      </c>
      <c r="Y248" s="153" t="n">
        <v>31</v>
      </c>
      <c r="Z248" s="153" t="n">
        <v>240</v>
      </c>
      <c r="AA248" s="153" t="n">
        <v>-117.8837</v>
      </c>
      <c r="AB248" s="153" t="n">
        <v>34.9054</v>
      </c>
      <c r="AC248" s="153" t="n">
        <v>702</v>
      </c>
      <c r="AD248" s="175" t="str">
        <v>KEDW 102355Z 25014G17KT 60SM FEW350 24/04 A2999 RMK AO2A PK WND 24031/24 SLP143 T02400038 10254 20206 53006</v>
      </c>
    </row>
    <row r="249" hidden="0">
      <c r="A249" s="150" t="str">
        <v>2026-03-11 00:24 UTC</v>
      </c>
      <c r="B249" s="155" t="str">
        <v>2026-03-10 17:24 PDT</v>
      </c>
      <c r="C249" s="155" t="str">
        <v>2026-03-10</v>
      </c>
      <c r="D249" s="155" t="str">
        <v>March</v>
      </c>
      <c r="E249" s="154" t="str">
        <v>Accepted</v>
      </c>
      <c r="F249" s="155" t="str">
        <v>280</v>
      </c>
      <c r="G249" s="153" t="n">
        <v>280</v>
      </c>
      <c r="H249" s="155" t="str">
        <v>W</v>
      </c>
      <c r="I249" s="153" t="n">
        <v>100</v>
      </c>
      <c r="J249" s="155" t="str">
        <v>E</v>
      </c>
      <c r="K249" s="153" t="n">
        <v>24</v>
      </c>
      <c r="L249" s="153" t="n">
        <f>IF(E249="Accepted",K249*1.150779448,"")</f>
        <v>27.618706752</v>
      </c>
      <c r="M249" s="153" t="n">
        <v>31</v>
      </c>
      <c r="N249" s="153" t="n">
        <f>IF(AND(E249="Accepted",ISNUMBER(M249)),M249*1.150779448,"")</f>
        <v>35.674162888</v>
      </c>
      <c r="O249" s="163"/>
      <c r="P249" s="163" t="str">
        <f>IF(AND(E249="Accepted",ISNUMBER(O249)),O249*1.150779448,"")</f>
      </c>
      <c r="Q249" s="163"/>
      <c r="R249" s="155" t="str"/>
      <c r="S249" s="155" t="str"/>
      <c r="T249" s="155" t="str"/>
      <c r="U249" s="153" t="n">
        <f>IF(E249&lt;&gt;"Accepted","",IF(AND(N249="",P249=""),"",MAX(N249,P249)))</f>
        <v>35.674162888</v>
      </c>
      <c r="V249" s="155" t="str">
        <v>2026-03-10 17:24 PDT</v>
      </c>
      <c r="W249" s="153" t="n">
        <v>24</v>
      </c>
      <c r="X249" s="153" t="n">
        <v>31</v>
      </c>
      <c r="Y249" s="163"/>
      <c r="Z249" s="163"/>
      <c r="AA249" s="153" t="n">
        <v>-117.8837</v>
      </c>
      <c r="AB249" s="153" t="n">
        <v>34.9054</v>
      </c>
      <c r="AC249" s="153" t="n">
        <v>702</v>
      </c>
      <c r="AD249" s="175" t="str">
        <v>KEDW 110024Z 28024G31KT 60SM FEW350 23/03 A2997 RMK AO2A SLP138</v>
      </c>
    </row>
    <row r="250" hidden="0">
      <c r="A250" s="150" t="str">
        <v>2026-03-11 00:55 UTC</v>
      </c>
      <c r="B250" s="155" t="str">
        <v>2026-03-10 17:55 PDT</v>
      </c>
      <c r="C250" s="155" t="str">
        <v>2026-03-10</v>
      </c>
      <c r="D250" s="155" t="str">
        <v>March</v>
      </c>
      <c r="E250" s="154" t="str">
        <v>Accepted</v>
      </c>
      <c r="F250" s="155" t="str">
        <v>280</v>
      </c>
      <c r="G250" s="153" t="n">
        <v>280</v>
      </c>
      <c r="H250" s="155" t="str">
        <v>W</v>
      </c>
      <c r="I250" s="153" t="n">
        <v>100</v>
      </c>
      <c r="J250" s="155" t="str">
        <v>E</v>
      </c>
      <c r="K250" s="153" t="n">
        <v>20</v>
      </c>
      <c r="L250" s="153" t="n">
        <f>IF(E250="Accepted",K250*1.150779448,"")</f>
        <v>23.01558896</v>
      </c>
      <c r="M250" s="153" t="n">
        <v>30</v>
      </c>
      <c r="N250" s="153" t="n">
        <f>IF(AND(E250="Accepted",ISNUMBER(M250)),M250*1.150779448,"")</f>
        <v>34.523383439999996</v>
      </c>
      <c r="O250" s="153" t="n">
        <v>33</v>
      </c>
      <c r="P250" s="153" t="n">
        <f>IF(AND(E250="Accepted",ISNUMBER(O250)),O250*1.150779448,"")</f>
        <v>37.975721784</v>
      </c>
      <c r="Q250" s="153" t="n">
        <v>270</v>
      </c>
      <c r="R250" s="155" t="str">
        <v>35</v>
      </c>
      <c r="S250" s="155" t="str">
        <v>2026-03-11 00:35 UTC</v>
      </c>
      <c r="T250" s="155" t="str">
        <v>2026-03-10 17:35 PDT</v>
      </c>
      <c r="U250" s="153" t="n">
        <f>IF(E250&lt;&gt;"Accepted","",IF(AND(N250="",P250=""),"",MAX(N250,P250)))</f>
        <v>37.975721784</v>
      </c>
      <c r="V250" s="155" t="str">
        <v>2026-03-10 17:35 PDT</v>
      </c>
      <c r="W250" s="153" t="n">
        <v>20</v>
      </c>
      <c r="X250" s="153" t="n">
        <v>30</v>
      </c>
      <c r="Y250" s="153" t="n">
        <v>33</v>
      </c>
      <c r="Z250" s="153" t="n">
        <v>270</v>
      </c>
      <c r="AA250" s="153" t="n">
        <v>-117.8837</v>
      </c>
      <c r="AB250" s="153" t="n">
        <v>34.9054</v>
      </c>
      <c r="AC250" s="153" t="n">
        <v>702</v>
      </c>
      <c r="AD250" s="175" t="str">
        <v>KEDW 110055Z 28020G30KT 60SM SCT370 22/03 A2999 RMK AO2A PK WND 27033/35 SLP145 T02170029</v>
      </c>
    </row>
    <row r="251" hidden="0">
      <c r="A251" s="150" t="str">
        <v>2026-03-11 01:55 UTC</v>
      </c>
      <c r="B251" s="155" t="str">
        <v>2026-03-10 18:55 PDT</v>
      </c>
      <c r="C251" s="155" t="str">
        <v>2026-03-10</v>
      </c>
      <c r="D251" s="155" t="str">
        <v>March</v>
      </c>
      <c r="E251" s="154" t="str">
        <v>Accepted</v>
      </c>
      <c r="F251" s="155" t="str">
        <v>230</v>
      </c>
      <c r="G251" s="153" t="n">
        <v>230</v>
      </c>
      <c r="H251" s="155" t="str">
        <v>SW</v>
      </c>
      <c r="I251" s="153" t="n">
        <v>50</v>
      </c>
      <c r="J251" s="155" t="str">
        <v>NE</v>
      </c>
      <c r="K251" s="153" t="n">
        <v>9</v>
      </c>
      <c r="L251" s="153" t="n">
        <f>IF(E251="Accepted",K251*1.150779448,"")</f>
        <v>10.357015032</v>
      </c>
      <c r="M251" s="163"/>
      <c r="N251" s="163" t="str">
        <f>IF(AND(E251="Accepted",ISNUMBER(M251)),M251*1.150779448,"")</f>
      </c>
      <c r="O251" s="153" t="n">
        <v>35</v>
      </c>
      <c r="P251" s="153" t="n">
        <f>IF(AND(E251="Accepted",ISNUMBER(O251)),O251*1.150779448,"")</f>
        <v>40.27728068</v>
      </c>
      <c r="Q251" s="153" t="n">
        <v>290</v>
      </c>
      <c r="R251" s="155" t="str">
        <v>08</v>
      </c>
      <c r="S251" s="155" t="str">
        <v>2026-03-11 01:08 UTC</v>
      </c>
      <c r="T251" s="155" t="str">
        <v>2026-03-10 18:08 PDT</v>
      </c>
      <c r="U251" s="153" t="n">
        <f>IF(E251&lt;&gt;"Accepted","",IF(AND(N251="",P251=""),"",MAX(N251,P251)))</f>
        <v>40.27728068</v>
      </c>
      <c r="V251" s="155" t="str">
        <v>2026-03-10 18:08 PDT</v>
      </c>
      <c r="W251" s="153" t="n">
        <v>9</v>
      </c>
      <c r="X251" s="163"/>
      <c r="Y251" s="153" t="n">
        <v>35</v>
      </c>
      <c r="Z251" s="153" t="n">
        <v>290</v>
      </c>
      <c r="AA251" s="153" t="n">
        <v>-117.8837</v>
      </c>
      <c r="AB251" s="153" t="n">
        <v>34.9054</v>
      </c>
      <c r="AC251" s="153" t="n">
        <v>702</v>
      </c>
      <c r="AD251" s="175" t="str">
        <v>KEDW 110155Z 23009KT 60SM SCT350 19/05 A3003 RMK AO2A PK WND 29035/08 SLP160 T01930050</v>
      </c>
    </row>
    <row r="252" hidden="0">
      <c r="A252" s="150" t="str">
        <v>2026-03-11 02:55 UTC</v>
      </c>
      <c r="B252" s="155" t="str">
        <v>2026-03-10 19:55 PDT</v>
      </c>
      <c r="C252" s="155" t="str">
        <v>2026-03-10</v>
      </c>
      <c r="D252" s="155" t="str">
        <v>March</v>
      </c>
      <c r="E252" s="154" t="str">
        <v>Accepted</v>
      </c>
      <c r="F252" s="155" t="str">
        <v>250</v>
      </c>
      <c r="G252" s="153" t="n">
        <v>250</v>
      </c>
      <c r="H252" s="155" t="str">
        <v>W</v>
      </c>
      <c r="I252" s="153" t="n">
        <v>70</v>
      </c>
      <c r="J252" s="155" t="str">
        <v>E</v>
      </c>
      <c r="K252" s="153" t="n">
        <v>13</v>
      </c>
      <c r="L252" s="153" t="n">
        <f>IF(E252="Accepted",K252*1.150779448,"")</f>
        <v>14.960132824</v>
      </c>
      <c r="M252" s="163"/>
      <c r="N252" s="163" t="str">
        <f>IF(AND(E252="Accepted",ISNUMBER(M252)),M252*1.150779448,"")</f>
      </c>
      <c r="O252" s="153" t="n">
        <v>28</v>
      </c>
      <c r="P252" s="153" t="n">
        <f>IF(AND(E252="Accepted",ISNUMBER(O252)),O252*1.150779448,"")</f>
        <v>32.221824544</v>
      </c>
      <c r="Q252" s="153" t="n">
        <v>280</v>
      </c>
      <c r="R252" s="155" t="str">
        <v>20</v>
      </c>
      <c r="S252" s="155" t="str">
        <v>2026-03-11 02:20 UTC</v>
      </c>
      <c r="T252" s="155" t="str">
        <v>2026-03-10 19:20 PDT</v>
      </c>
      <c r="U252" s="153" t="n">
        <f>IF(E252&lt;&gt;"Accepted","",IF(AND(N252="",P252=""),"",MAX(N252,P252)))</f>
        <v>32.221824544</v>
      </c>
      <c r="V252" s="155" t="str">
        <v>2026-03-10 19:20 PDT</v>
      </c>
      <c r="W252" s="153" t="n">
        <v>13</v>
      </c>
      <c r="X252" s="163"/>
      <c r="Y252" s="153" t="n">
        <v>28</v>
      </c>
      <c r="Z252" s="153" t="n">
        <v>280</v>
      </c>
      <c r="AA252" s="153" t="n">
        <v>-117.8837</v>
      </c>
      <c r="AB252" s="153" t="n">
        <v>34.9054</v>
      </c>
      <c r="AC252" s="153" t="n">
        <v>702</v>
      </c>
      <c r="AD252" s="175" t="str">
        <v>KEDW 110255Z 25013KT 40SM SCT340 19/04 A3006 RMK AO2A PK WND 28028/20 SLP170 T01860044 53020</v>
      </c>
    </row>
    <row r="253" hidden="0">
      <c r="A253" s="150" t="str">
        <v>2026-03-11 03:55 UTC</v>
      </c>
      <c r="B253" s="155" t="str">
        <v>2026-03-10 20:55 PDT</v>
      </c>
      <c r="C253" s="155" t="str">
        <v>2026-03-10</v>
      </c>
      <c r="D253" s="155" t="str">
        <v>March</v>
      </c>
      <c r="E253" s="154" t="str">
        <v>Accepted</v>
      </c>
      <c r="F253" s="155" t="str">
        <v>260</v>
      </c>
      <c r="G253" s="153" t="n">
        <v>260</v>
      </c>
      <c r="H253" s="155" t="str">
        <v>W</v>
      </c>
      <c r="I253" s="153" t="n">
        <v>80</v>
      </c>
      <c r="J253" s="155" t="str">
        <v>E</v>
      </c>
      <c r="K253" s="153" t="n">
        <v>13</v>
      </c>
      <c r="L253" s="153" t="n">
        <f>IF(E253="Accepted",K253*1.150779448,"")</f>
        <v>14.960132824</v>
      </c>
      <c r="M253" s="163"/>
      <c r="N253" s="163" t="str">
        <f>IF(AND(E253="Accepted",ISNUMBER(M253)),M253*1.150779448,"")</f>
      </c>
      <c r="O253" s="163"/>
      <c r="P253" s="163" t="str">
        <f>IF(AND(E253="Accepted",ISNUMBER(O253)),O253*1.150779448,"")</f>
      </c>
      <c r="Q253" s="163"/>
      <c r="R253" s="155" t="str"/>
      <c r="S253" s="155" t="str"/>
      <c r="T253" s="155" t="str"/>
      <c r="U253" s="163" t="str">
        <f>IF(E253&lt;&gt;"Accepted","",IF(AND(N253="",P253=""),"",MAX(N253,P253)))</f>
      </c>
      <c r="V253" s="155" t="str">
        <v>2026-03-10 20:55 PDT</v>
      </c>
      <c r="W253" s="153" t="n">
        <v>13</v>
      </c>
      <c r="X253" s="163"/>
      <c r="Y253" s="163"/>
      <c r="Z253" s="163"/>
      <c r="AA253" s="153" t="n">
        <v>-117.8837</v>
      </c>
      <c r="AB253" s="153" t="n">
        <v>34.9054</v>
      </c>
      <c r="AC253" s="153" t="n">
        <v>702</v>
      </c>
      <c r="AD253" s="175" t="str">
        <v>KEDW 110355Z 26013KT 40SM FEW360 17/06 A3007 RMK AO2A SLP172 T01730059</v>
      </c>
    </row>
    <row r="254" hidden="0">
      <c r="A254" s="150" t="str">
        <v>2026-03-11 04:55 UTC</v>
      </c>
      <c r="B254" s="155" t="str">
        <v>2026-03-10 21:55 PDT</v>
      </c>
      <c r="C254" s="155" t="str">
        <v>2026-03-10</v>
      </c>
      <c r="D254" s="155" t="str">
        <v>March</v>
      </c>
      <c r="E254" s="154" t="str">
        <v>Accepted</v>
      </c>
      <c r="F254" s="155" t="str">
        <v>230</v>
      </c>
      <c r="G254" s="153" t="n">
        <v>230</v>
      </c>
      <c r="H254" s="155" t="str">
        <v>SW</v>
      </c>
      <c r="I254" s="153" t="n">
        <v>50</v>
      </c>
      <c r="J254" s="155" t="str">
        <v>NE</v>
      </c>
      <c r="K254" s="153" t="n">
        <v>10</v>
      </c>
      <c r="L254" s="153" t="n">
        <f>IF(E254="Accepted",K254*1.150779448,"")</f>
        <v>11.50779448</v>
      </c>
      <c r="M254" s="163"/>
      <c r="N254" s="163" t="str">
        <f>IF(AND(E254="Accepted",ISNUMBER(M254)),M254*1.150779448,"")</f>
      </c>
      <c r="O254" s="163"/>
      <c r="P254" s="163" t="str">
        <f>IF(AND(E254="Accepted",ISNUMBER(O254)),O254*1.150779448,"")</f>
      </c>
      <c r="Q254" s="163"/>
      <c r="R254" s="155" t="str"/>
      <c r="S254" s="155" t="str"/>
      <c r="T254" s="155" t="str"/>
      <c r="U254" s="163" t="str">
        <f>IF(E254&lt;&gt;"Accepted","",IF(AND(N254="",P254=""),"",MAX(N254,P254)))</f>
      </c>
      <c r="V254" s="155" t="str">
        <v>2026-03-10 21:55 PDT</v>
      </c>
      <c r="W254" s="153" t="n">
        <v>10</v>
      </c>
      <c r="X254" s="163"/>
      <c r="Y254" s="163"/>
      <c r="Z254" s="163"/>
      <c r="AA254" s="153" t="n">
        <v>-117.8837</v>
      </c>
      <c r="AB254" s="153" t="n">
        <v>34.9054</v>
      </c>
      <c r="AC254" s="153" t="n">
        <v>702</v>
      </c>
      <c r="AD254" s="175" t="str">
        <v>KEDW 110455Z 23010KT 40SM FEW340 16/06 A3009 RMK AO2A SLP178 T01620058</v>
      </c>
    </row>
    <row r="255" hidden="0">
      <c r="A255" s="150" t="str">
        <v>2026-03-11 05:55 UTC</v>
      </c>
      <c r="B255" s="155" t="str">
        <v>2026-03-10 22:55 PDT</v>
      </c>
      <c r="C255" s="155" t="str">
        <v>2026-03-10</v>
      </c>
      <c r="D255" s="155" t="str">
        <v>March</v>
      </c>
      <c r="E255" s="154" t="str">
        <v>Accepted</v>
      </c>
      <c r="F255" s="155" t="str">
        <v>220</v>
      </c>
      <c r="G255" s="153" t="n">
        <v>220</v>
      </c>
      <c r="H255" s="155" t="str">
        <v>SW</v>
      </c>
      <c r="I255" s="153" t="n">
        <v>40</v>
      </c>
      <c r="J255" s="155" t="str">
        <v>NE</v>
      </c>
      <c r="K255" s="153" t="n">
        <v>12</v>
      </c>
      <c r="L255" s="153" t="n">
        <f>IF(E255="Accepted",K255*1.150779448,"")</f>
        <v>13.809353376</v>
      </c>
      <c r="M255" s="163"/>
      <c r="N255" s="163" t="str">
        <f>IF(AND(E255="Accepted",ISNUMBER(M255)),M255*1.150779448,"")</f>
      </c>
      <c r="O255" s="163"/>
      <c r="P255" s="163" t="str">
        <f>IF(AND(E255="Accepted",ISNUMBER(O255)),O255*1.150779448,"")</f>
      </c>
      <c r="Q255" s="163"/>
      <c r="R255" s="155" t="str"/>
      <c r="S255" s="155" t="str"/>
      <c r="T255" s="155" t="str"/>
      <c r="U255" s="163" t="str">
        <f>IF(E255&lt;&gt;"Accepted","",IF(AND(N255="",P255=""),"",MAX(N255,P255)))</f>
      </c>
      <c r="V255" s="155" t="str">
        <v>2026-03-10 22:55 PDT</v>
      </c>
      <c r="W255" s="153" t="n">
        <v>12</v>
      </c>
      <c r="X255" s="163"/>
      <c r="Y255" s="163"/>
      <c r="Z255" s="163"/>
      <c r="AA255" s="153" t="n">
        <v>-117.8837</v>
      </c>
      <c r="AB255" s="153" t="n">
        <v>34.9054</v>
      </c>
      <c r="AC255" s="153" t="n">
        <v>702</v>
      </c>
      <c r="AD255" s="175" t="str">
        <v>KEDW 110555Z AUTO 22012KT 10SM CLR 15/06 A3012 RMK AO2 SLP186 T01500060 10242 20144 52020 $</v>
      </c>
    </row>
    <row r="256" hidden="0">
      <c r="A256" s="150" t="str">
        <v>2026-03-11 06:55 UTC</v>
      </c>
      <c r="B256" s="155" t="str">
        <v>2026-03-10 23:55 PDT</v>
      </c>
      <c r="C256" s="155" t="str">
        <v>2026-03-10</v>
      </c>
      <c r="D256" s="155" t="str">
        <v>March</v>
      </c>
      <c r="E256" s="154" t="str">
        <v>Accepted</v>
      </c>
      <c r="F256" s="155" t="str">
        <v>210</v>
      </c>
      <c r="G256" s="153" t="n">
        <v>210</v>
      </c>
      <c r="H256" s="155" t="str">
        <v>SW</v>
      </c>
      <c r="I256" s="153" t="n">
        <v>30</v>
      </c>
      <c r="J256" s="155" t="str">
        <v>NE</v>
      </c>
      <c r="K256" s="153" t="n">
        <v>10</v>
      </c>
      <c r="L256" s="153" t="n">
        <f>IF(E256="Accepted",K256*1.150779448,"")</f>
        <v>11.50779448</v>
      </c>
      <c r="M256" s="163"/>
      <c r="N256" s="163" t="str">
        <f>IF(AND(E256="Accepted",ISNUMBER(M256)),M256*1.150779448,"")</f>
      </c>
      <c r="O256" s="163"/>
      <c r="P256" s="163" t="str">
        <f>IF(AND(E256="Accepted",ISNUMBER(O256)),O256*1.150779448,"")</f>
      </c>
      <c r="Q256" s="163"/>
      <c r="R256" s="155" t="str"/>
      <c r="S256" s="155" t="str"/>
      <c r="T256" s="155" t="str"/>
      <c r="U256" s="163" t="str">
        <f>IF(E256&lt;&gt;"Accepted","",IF(AND(N256="",P256=""),"",MAX(N256,P256)))</f>
      </c>
      <c r="V256" s="155" t="str">
        <v>2026-03-10 23:55 PDT</v>
      </c>
      <c r="W256" s="153" t="n">
        <v>10</v>
      </c>
      <c r="X256" s="163"/>
      <c r="Y256" s="163"/>
      <c r="Z256" s="163"/>
      <c r="AA256" s="153" t="n">
        <v>-117.8837</v>
      </c>
      <c r="AB256" s="153" t="n">
        <v>34.9054</v>
      </c>
      <c r="AC256" s="153" t="n">
        <v>702</v>
      </c>
      <c r="AD256" s="175" t="str">
        <v>KEDW 110655Z AUTO 21010KT 10SM CLR 15/06 A3013 RMK AO2 SLP188 T01510064 $</v>
      </c>
    </row>
    <row r="257" hidden="0">
      <c r="A257" s="150" t="str">
        <v>2026-03-11 07:55 UTC</v>
      </c>
      <c r="B257" s="155" t="str">
        <v>2026-03-11 00:55 PDT</v>
      </c>
      <c r="C257" s="155" t="str">
        <v>2026-03-11</v>
      </c>
      <c r="D257" s="155" t="str">
        <v>March</v>
      </c>
      <c r="E257" s="154" t="str">
        <v>Accepted</v>
      </c>
      <c r="F257" s="155" t="str">
        <v>190</v>
      </c>
      <c r="G257" s="153" t="n">
        <v>190</v>
      </c>
      <c r="H257" s="155" t="str">
        <v>S</v>
      </c>
      <c r="I257" s="153" t="n">
        <v>10</v>
      </c>
      <c r="J257" s="155" t="str">
        <v>N</v>
      </c>
      <c r="K257" s="153" t="n">
        <v>8</v>
      </c>
      <c r="L257" s="153" t="n">
        <f>IF(E257="Accepted",K257*1.150779448,"")</f>
        <v>9.206235584</v>
      </c>
      <c r="M257" s="163"/>
      <c r="N257" s="163" t="str">
        <f>IF(AND(E257="Accepted",ISNUMBER(M257)),M257*1.150779448,"")</f>
      </c>
      <c r="O257" s="163"/>
      <c r="P257" s="163" t="str">
        <f>IF(AND(E257="Accepted",ISNUMBER(O257)),O257*1.150779448,"")</f>
      </c>
      <c r="Q257" s="163"/>
      <c r="R257" s="155" t="str"/>
      <c r="S257" s="155" t="str"/>
      <c r="T257" s="155" t="str"/>
      <c r="U257" s="163" t="str">
        <f>IF(E257&lt;&gt;"Accepted","",IF(AND(N257="",P257=""),"",MAX(N257,P257)))</f>
      </c>
      <c r="V257" s="155" t="str">
        <v>2026-03-11 00:55 PDT</v>
      </c>
      <c r="W257" s="153" t="n">
        <v>8</v>
      </c>
      <c r="X257" s="163"/>
      <c r="Y257" s="163"/>
      <c r="Z257" s="163"/>
      <c r="AA257" s="153" t="n">
        <v>-117.8837</v>
      </c>
      <c r="AB257" s="153" t="n">
        <v>34.9054</v>
      </c>
      <c r="AC257" s="153" t="n">
        <v>702</v>
      </c>
      <c r="AD257" s="175" t="str">
        <v>KEDW 110755Z AUTO 19008KT 10SM CLR 13/06 A3015 RMK AO2 SLP195 T01310062 402540086 $</v>
      </c>
    </row>
    <row r="258" hidden="0">
      <c r="A258" s="150" t="str">
        <v>2026-03-11 08:55 UTC</v>
      </c>
      <c r="B258" s="155" t="str">
        <v>2026-03-11 01:55 PDT</v>
      </c>
      <c r="C258" s="155" t="str">
        <v>2026-03-11</v>
      </c>
      <c r="D258" s="155" t="str">
        <v>March</v>
      </c>
      <c r="E258" s="154" t="str">
        <v>Accepted</v>
      </c>
      <c r="F258" s="155" t="str">
        <v>210</v>
      </c>
      <c r="G258" s="153" t="n">
        <v>210</v>
      </c>
      <c r="H258" s="155" t="str">
        <v>SW</v>
      </c>
      <c r="I258" s="153" t="n">
        <v>30</v>
      </c>
      <c r="J258" s="155" t="str">
        <v>NE</v>
      </c>
      <c r="K258" s="153" t="n">
        <v>5</v>
      </c>
      <c r="L258" s="153" t="n">
        <f>IF(E258="Accepted",K258*1.150779448,"")</f>
        <v>5.75389724</v>
      </c>
      <c r="M258" s="163"/>
      <c r="N258" s="163" t="str">
        <f>IF(AND(E258="Accepted",ISNUMBER(M258)),M258*1.150779448,"")</f>
      </c>
      <c r="O258" s="163"/>
      <c r="P258" s="163" t="str">
        <f>IF(AND(E258="Accepted",ISNUMBER(O258)),O258*1.150779448,"")</f>
      </c>
      <c r="Q258" s="163"/>
      <c r="R258" s="155" t="str"/>
      <c r="S258" s="155" t="str"/>
      <c r="T258" s="155" t="str"/>
      <c r="U258" s="163" t="str">
        <f>IF(E258&lt;&gt;"Accepted","",IF(AND(N258="",P258=""),"",MAX(N258,P258)))</f>
      </c>
      <c r="V258" s="155" t="str">
        <v>2026-03-11 01:55 PDT</v>
      </c>
      <c r="W258" s="153" t="n">
        <v>5</v>
      </c>
      <c r="X258" s="163"/>
      <c r="Y258" s="163"/>
      <c r="Z258" s="163"/>
      <c r="AA258" s="153" t="n">
        <v>-117.8837</v>
      </c>
      <c r="AB258" s="153" t="n">
        <v>34.9054</v>
      </c>
      <c r="AC258" s="153" t="n">
        <v>702</v>
      </c>
      <c r="AD258" s="175" t="str">
        <v>KEDW 110855Z AUTO 21005KT 10SM CLR 12/06 A3016 RMK AO2 SLP200 T01150062 52014 $</v>
      </c>
    </row>
    <row r="259" hidden="0">
      <c r="A259" s="150" t="str">
        <v>2026-03-11 09:55 UTC</v>
      </c>
      <c r="B259" s="155" t="str">
        <v>2026-03-11 02:55 PDT</v>
      </c>
      <c r="C259" s="155" t="str">
        <v>2026-03-11</v>
      </c>
      <c r="D259" s="155" t="str">
        <v>March</v>
      </c>
      <c r="E259" s="154" t="str">
        <v>Accepted</v>
      </c>
      <c r="F259" s="155" t="str">
        <v>210</v>
      </c>
      <c r="G259" s="153" t="n">
        <v>210</v>
      </c>
      <c r="H259" s="155" t="str">
        <v>SW</v>
      </c>
      <c r="I259" s="153" t="n">
        <v>30</v>
      </c>
      <c r="J259" s="155" t="str">
        <v>NE</v>
      </c>
      <c r="K259" s="153" t="n">
        <v>7</v>
      </c>
      <c r="L259" s="153" t="n">
        <f>IF(E259="Accepted",K259*1.150779448,"")</f>
        <v>8.055456136</v>
      </c>
      <c r="M259" s="163"/>
      <c r="N259" s="163" t="str">
        <f>IF(AND(E259="Accepted",ISNUMBER(M259)),M259*1.150779448,"")</f>
      </c>
      <c r="O259" s="163"/>
      <c r="P259" s="163" t="str">
        <f>IF(AND(E259="Accepted",ISNUMBER(O259)),O259*1.150779448,"")</f>
      </c>
      <c r="Q259" s="163"/>
      <c r="R259" s="155" t="str"/>
      <c r="S259" s="155" t="str"/>
      <c r="T259" s="155" t="str"/>
      <c r="U259" s="163" t="str">
        <f>IF(E259&lt;&gt;"Accepted","",IF(AND(N259="",P259=""),"",MAX(N259,P259)))</f>
      </c>
      <c r="V259" s="155" t="str">
        <v>2026-03-11 02:55 PDT</v>
      </c>
      <c r="W259" s="153" t="n">
        <v>7</v>
      </c>
      <c r="X259" s="163"/>
      <c r="Y259" s="163"/>
      <c r="Z259" s="163"/>
      <c r="AA259" s="153" t="n">
        <v>-117.8837</v>
      </c>
      <c r="AB259" s="153" t="n">
        <v>34.9054</v>
      </c>
      <c r="AC259" s="153" t="n">
        <v>702</v>
      </c>
      <c r="AD259" s="175" t="str">
        <v>KEDW 110955Z AUTO 21007KT 10SM CLR 11/07 A3018 RMK AO2 SLP207 T01050066 $</v>
      </c>
    </row>
    <row r="260" hidden="0">
      <c r="A260" s="150" t="str">
        <v>2026-03-11 10:55 UTC</v>
      </c>
      <c r="B260" s="155" t="str">
        <v>2026-03-11 03:55 PDT</v>
      </c>
      <c r="C260" s="155" t="str">
        <v>2026-03-11</v>
      </c>
      <c r="D260" s="155" t="str">
        <v>March</v>
      </c>
      <c r="E260" s="154" t="str">
        <v>Accepted</v>
      </c>
      <c r="F260" s="155" t="str">
        <v>300</v>
      </c>
      <c r="G260" s="153" t="n">
        <v>300</v>
      </c>
      <c r="H260" s="155" t="str">
        <v>NW</v>
      </c>
      <c r="I260" s="153" t="n">
        <v>120</v>
      </c>
      <c r="J260" s="155" t="str">
        <v>SE</v>
      </c>
      <c r="K260" s="153" t="n">
        <v>3</v>
      </c>
      <c r="L260" s="153" t="n">
        <f>IF(E260="Accepted",K260*1.150779448,"")</f>
        <v>3.452338344</v>
      </c>
      <c r="M260" s="163"/>
      <c r="N260" s="163" t="str">
        <f>IF(AND(E260="Accepted",ISNUMBER(M260)),M260*1.150779448,"")</f>
      </c>
      <c r="O260" s="163"/>
      <c r="P260" s="163" t="str">
        <f>IF(AND(E260="Accepted",ISNUMBER(O260)),O260*1.150779448,"")</f>
      </c>
      <c r="Q260" s="163"/>
      <c r="R260" s="155" t="str"/>
      <c r="S260" s="155" t="str"/>
      <c r="T260" s="155" t="str"/>
      <c r="U260" s="163" t="str">
        <f>IF(E260&lt;&gt;"Accepted","",IF(AND(N260="",P260=""),"",MAX(N260,P260)))</f>
      </c>
      <c r="V260" s="155" t="str">
        <v>2026-03-11 03:55 PDT</v>
      </c>
      <c r="W260" s="153" t="n">
        <v>3</v>
      </c>
      <c r="X260" s="163"/>
      <c r="Y260" s="163"/>
      <c r="Z260" s="163"/>
      <c r="AA260" s="153" t="n">
        <v>-117.8837</v>
      </c>
      <c r="AB260" s="153" t="n">
        <v>34.9054</v>
      </c>
      <c r="AC260" s="153" t="n">
        <v>702</v>
      </c>
      <c r="AD260" s="175" t="str">
        <v>KEDW 111055Z AUTO 30003KT 10SM CLR 09/06 A3018 RMK AO2 SLP208 T00910060 $</v>
      </c>
    </row>
    <row r="261" hidden="0">
      <c r="A261" s="150" t="str">
        <v>2026-03-11 11:55 UTC</v>
      </c>
      <c r="B261" s="155" t="str">
        <v>2026-03-11 04:55 PDT</v>
      </c>
      <c r="C261" s="155" t="str">
        <v>2026-03-11</v>
      </c>
      <c r="D261" s="155" t="str">
        <v>March</v>
      </c>
      <c r="E261" s="154" t="str">
        <v>Accepted</v>
      </c>
      <c r="F261" s="155" t="str">
        <v>250</v>
      </c>
      <c r="G261" s="153" t="n">
        <v>250</v>
      </c>
      <c r="H261" s="155" t="str">
        <v>W</v>
      </c>
      <c r="I261" s="153" t="n">
        <v>70</v>
      </c>
      <c r="J261" s="155" t="str">
        <v>E</v>
      </c>
      <c r="K261" s="153" t="n">
        <v>4</v>
      </c>
      <c r="L261" s="153" t="n">
        <f>IF(E261="Accepted",K261*1.150779448,"")</f>
        <v>4.603117792</v>
      </c>
      <c r="M261" s="163"/>
      <c r="N261" s="163" t="str">
        <f>IF(AND(E261="Accepted",ISNUMBER(M261)),M261*1.150779448,"")</f>
      </c>
      <c r="O261" s="163"/>
      <c r="P261" s="163" t="str">
        <f>IF(AND(E261="Accepted",ISNUMBER(O261)),O261*1.150779448,"")</f>
      </c>
      <c r="Q261" s="163"/>
      <c r="R261" s="155" t="str"/>
      <c r="S261" s="155" t="str"/>
      <c r="T261" s="155" t="str"/>
      <c r="U261" s="163" t="str">
        <f>IF(E261&lt;&gt;"Accepted","",IF(AND(N261="",P261=""),"",MAX(N261,P261)))</f>
      </c>
      <c r="V261" s="155" t="str">
        <v>2026-03-11 04:55 PDT</v>
      </c>
      <c r="W261" s="153" t="n">
        <v>4</v>
      </c>
      <c r="X261" s="163"/>
      <c r="Y261" s="163"/>
      <c r="Z261" s="163"/>
      <c r="AA261" s="153" t="n">
        <v>-117.8837</v>
      </c>
      <c r="AB261" s="153" t="n">
        <v>34.9054</v>
      </c>
      <c r="AC261" s="153" t="n">
        <v>702</v>
      </c>
      <c r="AD261" s="175" t="str">
        <v>KEDW 111155Z AUTO 25004KT 10SM CLR 08/05 A3019 RMK AO2 SLP213 T00820051 10155 20077 52009 $</v>
      </c>
    </row>
    <row r="262" hidden="0">
      <c r="A262" s="150" t="str">
        <v>2026-03-11 12:55 UTC</v>
      </c>
      <c r="B262" s="155" t="str">
        <v>2026-03-11 05:55 PDT</v>
      </c>
      <c r="C262" s="155" t="str">
        <v>2026-03-11</v>
      </c>
      <c r="D262" s="155" t="str">
        <v>March</v>
      </c>
      <c r="E262" s="154" t="str">
        <v>Accepted</v>
      </c>
      <c r="F262" s="155" t="str">
        <v>000</v>
      </c>
      <c r="G262" s="153" t="n">
        <v>0</v>
      </c>
      <c r="H262" s="155" t="str">
        <v>Calm</v>
      </c>
      <c r="I262" s="153" t="n">
        <v>180</v>
      </c>
      <c r="J262" s="155" t="str">
        <v>Calm</v>
      </c>
      <c r="K262" s="153" t="n">
        <v>0</v>
      </c>
      <c r="L262" s="153" t="n">
        <f>IF(E262="Accepted",K262*1.150779448,"")</f>
        <v>0</v>
      </c>
      <c r="M262" s="163"/>
      <c r="N262" s="163" t="str">
        <f>IF(AND(E262="Accepted",ISNUMBER(M262)),M262*1.150779448,"")</f>
      </c>
      <c r="O262" s="163"/>
      <c r="P262" s="163" t="str">
        <f>IF(AND(E262="Accepted",ISNUMBER(O262)),O262*1.150779448,"")</f>
      </c>
      <c r="Q262" s="163"/>
      <c r="R262" s="155" t="str"/>
      <c r="S262" s="155" t="str"/>
      <c r="T262" s="155" t="str"/>
      <c r="U262" s="163" t="str">
        <f>IF(E262&lt;&gt;"Accepted","",IF(AND(N262="",P262=""),"",MAX(N262,P262)))</f>
      </c>
      <c r="V262" s="155" t="str">
        <v>2026-03-11 05:55 PDT</v>
      </c>
      <c r="W262" s="153" t="n">
        <v>0</v>
      </c>
      <c r="X262" s="163"/>
      <c r="Y262" s="163"/>
      <c r="Z262" s="163"/>
      <c r="AA262" s="153" t="n">
        <v>-117.8837</v>
      </c>
      <c r="AB262" s="153" t="n">
        <v>34.9054</v>
      </c>
      <c r="AC262" s="153" t="n">
        <v>702</v>
      </c>
      <c r="AD262" s="175" t="str">
        <v>KEDW 111255Z 00000KT 40SM CLR 07/05 A3021 RMK AO2A SLP223 T00710047</v>
      </c>
    </row>
    <row r="263" hidden="0">
      <c r="A263" s="150" t="str">
        <v>2026-03-11 13:55 UTC</v>
      </c>
      <c r="B263" s="155" t="str">
        <v>2026-03-11 06:55 PDT</v>
      </c>
      <c r="C263" s="155" t="str">
        <v>2026-03-11</v>
      </c>
      <c r="D263" s="155" t="str">
        <v>March</v>
      </c>
      <c r="E263" s="154" t="str">
        <v>Accepted</v>
      </c>
      <c r="F263" s="155" t="str">
        <v>000</v>
      </c>
      <c r="G263" s="153" t="n">
        <v>0</v>
      </c>
      <c r="H263" s="155" t="str">
        <v>Calm</v>
      </c>
      <c r="I263" s="153" t="n">
        <v>180</v>
      </c>
      <c r="J263" s="155" t="str">
        <v>Calm</v>
      </c>
      <c r="K263" s="153" t="n">
        <v>0</v>
      </c>
      <c r="L263" s="153" t="n">
        <f>IF(E263="Accepted",K263*1.150779448,"")</f>
        <v>0</v>
      </c>
      <c r="M263" s="163"/>
      <c r="N263" s="163" t="str">
        <f>IF(AND(E263="Accepted",ISNUMBER(M263)),M263*1.150779448,"")</f>
      </c>
      <c r="O263" s="163"/>
      <c r="P263" s="163" t="str">
        <f>IF(AND(E263="Accepted",ISNUMBER(O263)),O263*1.150779448,"")</f>
      </c>
      <c r="Q263" s="163"/>
      <c r="R263" s="155" t="str"/>
      <c r="S263" s="155" t="str"/>
      <c r="T263" s="155" t="str"/>
      <c r="U263" s="163" t="str">
        <f>IF(E263&lt;&gt;"Accepted","",IF(AND(N263="",P263=""),"",MAX(N263,P263)))</f>
      </c>
      <c r="V263" s="155" t="str">
        <v>2026-03-11 06:55 PDT</v>
      </c>
      <c r="W263" s="153" t="n">
        <v>0</v>
      </c>
      <c r="X263" s="163"/>
      <c r="Y263" s="163"/>
      <c r="Z263" s="163"/>
      <c r="AA263" s="153" t="n">
        <v>-117.8837</v>
      </c>
      <c r="AB263" s="153" t="n">
        <v>34.9054</v>
      </c>
      <c r="AC263" s="153" t="n">
        <v>702</v>
      </c>
      <c r="AD263" s="175" t="str">
        <v>KEDW 111355Z 00000KT 50SM CLR 07/04 A3023 RMK AO2A SLP232 T00710042</v>
      </c>
    </row>
    <row r="264" hidden="0">
      <c r="A264" s="150" t="str">
        <v>2026-03-11 14:55 UTC</v>
      </c>
      <c r="B264" s="155" t="str">
        <v>2026-03-11 07:55 PDT</v>
      </c>
      <c r="C264" s="155" t="str">
        <v>2026-03-11</v>
      </c>
      <c r="D264" s="155" t="str">
        <v>March</v>
      </c>
      <c r="E264" s="154" t="str">
        <v>Accepted</v>
      </c>
      <c r="F264" s="155" t="str">
        <v>000</v>
      </c>
      <c r="G264" s="153" t="n">
        <v>0</v>
      </c>
      <c r="H264" s="155" t="str">
        <v>Calm</v>
      </c>
      <c r="I264" s="153" t="n">
        <v>180</v>
      </c>
      <c r="J264" s="155" t="str">
        <v>Calm</v>
      </c>
      <c r="K264" s="153" t="n">
        <v>0</v>
      </c>
      <c r="L264" s="153" t="n">
        <f>IF(E264="Accepted",K264*1.150779448,"")</f>
        <v>0</v>
      </c>
      <c r="M264" s="163"/>
      <c r="N264" s="163" t="str">
        <f>IF(AND(E264="Accepted",ISNUMBER(M264)),M264*1.150779448,"")</f>
      </c>
      <c r="O264" s="163"/>
      <c r="P264" s="163" t="str">
        <f>IF(AND(E264="Accepted",ISNUMBER(O264)),O264*1.150779448,"")</f>
      </c>
      <c r="Q264" s="163"/>
      <c r="R264" s="155" t="str"/>
      <c r="S264" s="155" t="str"/>
      <c r="T264" s="155" t="str"/>
      <c r="U264" s="163" t="str">
        <f>IF(E264&lt;&gt;"Accepted","",IF(AND(N264="",P264=""),"",MAX(N264,P264)))</f>
      </c>
      <c r="V264" s="155" t="str">
        <v>2026-03-11 07:55 PDT</v>
      </c>
      <c r="W264" s="153" t="n">
        <v>0</v>
      </c>
      <c r="X264" s="163"/>
      <c r="Y264" s="163"/>
      <c r="Z264" s="163"/>
      <c r="AA264" s="153" t="n">
        <v>-117.8837</v>
      </c>
      <c r="AB264" s="153" t="n">
        <v>34.9054</v>
      </c>
      <c r="AC264" s="153" t="n">
        <v>702</v>
      </c>
      <c r="AD264" s="175" t="str">
        <v>KEDW 111455Z 00000KT 40SM CLR 07/05 A3025 RMK AO2A SLP238 T00740045 52018</v>
      </c>
    </row>
    <row r="265" hidden="0">
      <c r="A265" s="150" t="str">
        <v>2026-03-11 15:55 UTC</v>
      </c>
      <c r="B265" s="155" t="str">
        <v>2026-03-11 08:55 PDT</v>
      </c>
      <c r="C265" s="155" t="str">
        <v>2026-03-11</v>
      </c>
      <c r="D265" s="155" t="str">
        <v>March</v>
      </c>
      <c r="E265" s="154" t="str">
        <v>Accepted</v>
      </c>
      <c r="F265" s="155" t="str">
        <v>000</v>
      </c>
      <c r="G265" s="153" t="n">
        <v>0</v>
      </c>
      <c r="H265" s="155" t="str">
        <v>Calm</v>
      </c>
      <c r="I265" s="153" t="n">
        <v>180</v>
      </c>
      <c r="J265" s="155" t="str">
        <v>Calm</v>
      </c>
      <c r="K265" s="153" t="n">
        <v>0</v>
      </c>
      <c r="L265" s="153" t="n">
        <f>IF(E265="Accepted",K265*1.150779448,"")</f>
        <v>0</v>
      </c>
      <c r="M265" s="163"/>
      <c r="N265" s="163" t="str">
        <f>IF(AND(E265="Accepted",ISNUMBER(M265)),M265*1.150779448,"")</f>
      </c>
      <c r="O265" s="163"/>
      <c r="P265" s="163" t="str">
        <f>IF(AND(E265="Accepted",ISNUMBER(O265)),O265*1.150779448,"")</f>
      </c>
      <c r="Q265" s="163"/>
      <c r="R265" s="155" t="str"/>
      <c r="S265" s="155" t="str"/>
      <c r="T265" s="155" t="str"/>
      <c r="U265" s="163" t="str">
        <f>IF(E265&lt;&gt;"Accepted","",IF(AND(N265="",P265=""),"",MAX(N265,P265)))</f>
      </c>
      <c r="V265" s="155" t="str">
        <v>2026-03-11 08:55 PDT</v>
      </c>
      <c r="W265" s="153" t="n">
        <v>0</v>
      </c>
      <c r="X265" s="163"/>
      <c r="Y265" s="163"/>
      <c r="Z265" s="163"/>
      <c r="AA265" s="153" t="n">
        <v>-117.8837</v>
      </c>
      <c r="AB265" s="153" t="n">
        <v>34.9054</v>
      </c>
      <c r="AC265" s="153" t="n">
        <v>702</v>
      </c>
      <c r="AD265" s="175" t="str">
        <v>KEDW 111555Z 00000KT 40SM CLR 11/06 A3028 RMK AO2A SLP247 T01060058</v>
      </c>
    </row>
    <row r="266" hidden="0">
      <c r="A266" s="150" t="str">
        <v>2026-03-11 16:55 UTC</v>
      </c>
      <c r="B266" s="155" t="str">
        <v>2026-03-11 09:55 PDT</v>
      </c>
      <c r="C266" s="155" t="str">
        <v>2026-03-11</v>
      </c>
      <c r="D266" s="155" t="str">
        <v>March</v>
      </c>
      <c r="E266" s="154" t="str">
        <v>Accepted</v>
      </c>
      <c r="F266" s="155" t="str">
        <v>000</v>
      </c>
      <c r="G266" s="153" t="n">
        <v>0</v>
      </c>
      <c r="H266" s="155" t="str">
        <v>Calm</v>
      </c>
      <c r="I266" s="153" t="n">
        <v>180</v>
      </c>
      <c r="J266" s="155" t="str">
        <v>Calm</v>
      </c>
      <c r="K266" s="153" t="n">
        <v>0</v>
      </c>
      <c r="L266" s="153" t="n">
        <f>IF(E266="Accepted",K266*1.150779448,"")</f>
        <v>0</v>
      </c>
      <c r="M266" s="163"/>
      <c r="N266" s="163" t="str">
        <f>IF(AND(E266="Accepted",ISNUMBER(M266)),M266*1.150779448,"")</f>
      </c>
      <c r="O266" s="163"/>
      <c r="P266" s="163" t="str">
        <f>IF(AND(E266="Accepted",ISNUMBER(O266)),O266*1.150779448,"")</f>
      </c>
      <c r="Q266" s="163"/>
      <c r="R266" s="155" t="str"/>
      <c r="S266" s="155" t="str"/>
      <c r="T266" s="155" t="str"/>
      <c r="U266" s="163" t="str">
        <f>IF(E266&lt;&gt;"Accepted","",IF(AND(N266="",P266=""),"",MAX(N266,P266)))</f>
      </c>
      <c r="V266" s="155" t="str">
        <v>2026-03-11 09:55 PDT</v>
      </c>
      <c r="W266" s="153" t="n">
        <v>0</v>
      </c>
      <c r="X266" s="163"/>
      <c r="Y266" s="163"/>
      <c r="Z266" s="163"/>
      <c r="AA266" s="153" t="n">
        <v>-117.8837</v>
      </c>
      <c r="AB266" s="153" t="n">
        <v>34.9054</v>
      </c>
      <c r="AC266" s="153" t="n">
        <v>702</v>
      </c>
      <c r="AD266" s="175" t="str">
        <v>KEDW 111655Z 00000KT 40SM CLR 13/07 A3030 RMK AO2A SLP253 T01270067</v>
      </c>
    </row>
    <row r="267" hidden="0">
      <c r="A267" s="150" t="str">
        <v>2026-03-11 17:55 UTC</v>
      </c>
      <c r="B267" s="155" t="str">
        <v>2026-03-11 10:55 PDT</v>
      </c>
      <c r="C267" s="155" t="str">
        <v>2026-03-11</v>
      </c>
      <c r="D267" s="155" t="str">
        <v>March</v>
      </c>
      <c r="E267" s="154" t="str">
        <v>Accepted</v>
      </c>
      <c r="F267" s="155" t="str">
        <v>060</v>
      </c>
      <c r="G267" s="153" t="n">
        <v>60</v>
      </c>
      <c r="H267" s="155" t="str">
        <v>NE</v>
      </c>
      <c r="I267" s="153" t="n">
        <v>240</v>
      </c>
      <c r="J267" s="155" t="str">
        <v>SW</v>
      </c>
      <c r="K267" s="153" t="n">
        <v>3</v>
      </c>
      <c r="L267" s="153" t="n">
        <f>IF(E267="Accepted",K267*1.150779448,"")</f>
        <v>3.452338344</v>
      </c>
      <c r="M267" s="163"/>
      <c r="N267" s="163" t="str">
        <f>IF(AND(E267="Accepted",ISNUMBER(M267)),M267*1.150779448,"")</f>
      </c>
      <c r="O267" s="163"/>
      <c r="P267" s="163" t="str">
        <f>IF(AND(E267="Accepted",ISNUMBER(O267)),O267*1.150779448,"")</f>
      </c>
      <c r="Q267" s="163"/>
      <c r="R267" s="155" t="str"/>
      <c r="S267" s="155" t="str"/>
      <c r="T267" s="155" t="str"/>
      <c r="U267" s="163" t="str">
        <f>IF(E267&lt;&gt;"Accepted","",IF(AND(N267="",P267=""),"",MAX(N267,P267)))</f>
      </c>
      <c r="V267" s="155" t="str">
        <v>2026-03-11 10:55 PDT</v>
      </c>
      <c r="W267" s="153" t="n">
        <v>3</v>
      </c>
      <c r="X267" s="163"/>
      <c r="Y267" s="163"/>
      <c r="Z267" s="163"/>
      <c r="AA267" s="153" t="n">
        <v>-117.8837</v>
      </c>
      <c r="AB267" s="153" t="n">
        <v>34.9054</v>
      </c>
      <c r="AC267" s="153" t="n">
        <v>702</v>
      </c>
      <c r="AD267" s="175" t="str">
        <v>KEDW 111755Z 06003KT 40SM CLR 17/08 A3030 RMK AO2A SLP251 T01710080 10171 20059 51015</v>
      </c>
    </row>
    <row r="268" hidden="0">
      <c r="A268" s="150" t="str">
        <v>2026-03-11 18:55 UTC</v>
      </c>
      <c r="B268" s="155" t="str">
        <v>2026-03-11 11:55 PDT</v>
      </c>
      <c r="C268" s="155" t="str">
        <v>2026-03-11</v>
      </c>
      <c r="D268" s="155" t="str">
        <v>March</v>
      </c>
      <c r="E268" s="154" t="str">
        <v>Accepted</v>
      </c>
      <c r="F268" s="155" t="str">
        <v>050</v>
      </c>
      <c r="G268" s="153" t="n">
        <v>50</v>
      </c>
      <c r="H268" s="155" t="str">
        <v>NE</v>
      </c>
      <c r="I268" s="153" t="n">
        <v>230</v>
      </c>
      <c r="J268" s="155" t="str">
        <v>SW</v>
      </c>
      <c r="K268" s="153" t="n">
        <v>4</v>
      </c>
      <c r="L268" s="153" t="n">
        <f>IF(E268="Accepted",K268*1.150779448,"")</f>
        <v>4.603117792</v>
      </c>
      <c r="M268" s="163"/>
      <c r="N268" s="163" t="str">
        <f>IF(AND(E268="Accepted",ISNUMBER(M268)),M268*1.150779448,"")</f>
      </c>
      <c r="O268" s="163"/>
      <c r="P268" s="163" t="str">
        <f>IF(AND(E268="Accepted",ISNUMBER(O268)),O268*1.150779448,"")</f>
      </c>
      <c r="Q268" s="163"/>
      <c r="R268" s="155" t="str"/>
      <c r="S268" s="155" t="str"/>
      <c r="T268" s="155" t="str"/>
      <c r="U268" s="163" t="str">
        <f>IF(E268&lt;&gt;"Accepted","",IF(AND(N268="",P268=""),"",MAX(N268,P268)))</f>
      </c>
      <c r="V268" s="155" t="str">
        <v>2026-03-11 11:55 PDT</v>
      </c>
      <c r="W268" s="153" t="n">
        <v>4</v>
      </c>
      <c r="X268" s="163"/>
      <c r="Y268" s="163"/>
      <c r="Z268" s="163"/>
      <c r="AA268" s="153" t="n">
        <v>-117.8837</v>
      </c>
      <c r="AB268" s="153" t="n">
        <v>34.9054</v>
      </c>
      <c r="AC268" s="153" t="n">
        <v>702</v>
      </c>
      <c r="AD268" s="175" t="str">
        <v>KEDW 111855Z 05004KT 40SM CLR 20/08 A3030 RMK AO2A SLP248 T02000077</v>
      </c>
    </row>
    <row r="269" hidden="0">
      <c r="A269" s="150" t="str">
        <v>2026-03-11 19:55 UTC</v>
      </c>
      <c r="B269" s="155" t="str">
        <v>2026-03-11 12:55 PDT</v>
      </c>
      <c r="C269" s="155" t="str">
        <v>2026-03-11</v>
      </c>
      <c r="D269" s="155" t="str">
        <v>March</v>
      </c>
      <c r="E269" s="154" t="str">
        <v>Accepted</v>
      </c>
      <c r="F269" s="155" t="str">
        <v>070</v>
      </c>
      <c r="G269" s="153" t="n">
        <v>70</v>
      </c>
      <c r="H269" s="155" t="str">
        <v>E</v>
      </c>
      <c r="I269" s="153" t="n">
        <v>250</v>
      </c>
      <c r="J269" s="155" t="str">
        <v>W</v>
      </c>
      <c r="K269" s="153" t="n">
        <v>3</v>
      </c>
      <c r="L269" s="153" t="n">
        <f>IF(E269="Accepted",K269*1.150779448,"")</f>
        <v>3.452338344</v>
      </c>
      <c r="M269" s="163"/>
      <c r="N269" s="163" t="str">
        <f>IF(AND(E269="Accepted",ISNUMBER(M269)),M269*1.150779448,"")</f>
      </c>
      <c r="O269" s="163"/>
      <c r="P269" s="163" t="str">
        <f>IF(AND(E269="Accepted",ISNUMBER(O269)),O269*1.150779448,"")</f>
      </c>
      <c r="Q269" s="163"/>
      <c r="R269" s="155" t="str"/>
      <c r="S269" s="155" t="str"/>
      <c r="T269" s="155" t="str"/>
      <c r="U269" s="163" t="str">
        <f>IF(E269&lt;&gt;"Accepted","",IF(AND(N269="",P269=""),"",MAX(N269,P269)))</f>
      </c>
      <c r="V269" s="155" t="str">
        <v>2026-03-11 12:55 PDT</v>
      </c>
      <c r="W269" s="153" t="n">
        <v>3</v>
      </c>
      <c r="X269" s="163"/>
      <c r="Y269" s="163"/>
      <c r="Z269" s="163"/>
      <c r="AA269" s="153" t="n">
        <v>-117.8837</v>
      </c>
      <c r="AB269" s="153" t="n">
        <v>34.9054</v>
      </c>
      <c r="AC269" s="153" t="n">
        <v>702</v>
      </c>
      <c r="AD269" s="175" t="str">
        <v>KEDW 111955Z 07003KT 50SM CLR 23/06 A3029 RMK AO2A SLP245 T02250058</v>
      </c>
    </row>
    <row r="270" hidden="0">
      <c r="A270" s="150" t="str">
        <v>2026-03-11 20:55 UTC</v>
      </c>
      <c r="B270" s="155" t="str">
        <v>2026-03-11 13:55 PDT</v>
      </c>
      <c r="C270" s="155" t="str">
        <v>2026-03-11</v>
      </c>
      <c r="D270" s="155" t="str">
        <v>March</v>
      </c>
      <c r="E270" s="154" t="str">
        <v>Accepted</v>
      </c>
      <c r="F270" s="155" t="str">
        <v>040</v>
      </c>
      <c r="G270" s="153" t="n">
        <v>40</v>
      </c>
      <c r="H270" s="155" t="str">
        <v>NE</v>
      </c>
      <c r="I270" s="153" t="n">
        <v>220</v>
      </c>
      <c r="J270" s="155" t="str">
        <v>SW</v>
      </c>
      <c r="K270" s="153" t="n">
        <v>3</v>
      </c>
      <c r="L270" s="153" t="n">
        <f>IF(E270="Accepted",K270*1.150779448,"")</f>
        <v>3.452338344</v>
      </c>
      <c r="M270" s="163"/>
      <c r="N270" s="163" t="str">
        <f>IF(AND(E270="Accepted",ISNUMBER(M270)),M270*1.150779448,"")</f>
      </c>
      <c r="O270" s="163"/>
      <c r="P270" s="163" t="str">
        <f>IF(AND(E270="Accepted",ISNUMBER(O270)),O270*1.150779448,"")</f>
      </c>
      <c r="Q270" s="163"/>
      <c r="R270" s="155" t="str"/>
      <c r="S270" s="155" t="str"/>
      <c r="T270" s="155" t="str"/>
      <c r="U270" s="163" t="str">
        <f>IF(E270&lt;&gt;"Accepted","",IF(AND(N270="",P270=""),"",MAX(N270,P270)))</f>
      </c>
      <c r="V270" s="155" t="str">
        <v>2026-03-11 13:55 PDT</v>
      </c>
      <c r="W270" s="153" t="n">
        <v>3</v>
      </c>
      <c r="X270" s="163"/>
      <c r="Y270" s="163"/>
      <c r="Z270" s="163"/>
      <c r="AA270" s="153" t="n">
        <v>-117.8837</v>
      </c>
      <c r="AB270" s="153" t="n">
        <v>34.9054</v>
      </c>
      <c r="AC270" s="153" t="n">
        <v>702</v>
      </c>
      <c r="AD270" s="175" t="str">
        <v>KEDW 112055Z 04003KT 80SM CLR 24/05 A3027 RMK AO2A SLP238 T02370051 58008</v>
      </c>
    </row>
    <row r="271" hidden="0">
      <c r="A271" s="150" t="str">
        <v>2026-03-11 21:55 UTC</v>
      </c>
      <c r="B271" s="155" t="str">
        <v>2026-03-11 14:55 PDT</v>
      </c>
      <c r="C271" s="155" t="str">
        <v>2026-03-11</v>
      </c>
      <c r="D271" s="155" t="str">
        <v>March</v>
      </c>
      <c r="E271" s="154" t="str">
        <v>Accepted</v>
      </c>
      <c r="F271" s="155" t="str">
        <v>000</v>
      </c>
      <c r="G271" s="153" t="n">
        <v>0</v>
      </c>
      <c r="H271" s="155" t="str">
        <v>Calm</v>
      </c>
      <c r="I271" s="153" t="n">
        <v>180</v>
      </c>
      <c r="J271" s="155" t="str">
        <v>Calm</v>
      </c>
      <c r="K271" s="153" t="n">
        <v>0</v>
      </c>
      <c r="L271" s="153" t="n">
        <f>IF(E271="Accepted",K271*1.150779448,"")</f>
        <v>0</v>
      </c>
      <c r="M271" s="163"/>
      <c r="N271" s="163" t="str">
        <f>IF(AND(E271="Accepted",ISNUMBER(M271)),M271*1.150779448,"")</f>
      </c>
      <c r="O271" s="163"/>
      <c r="P271" s="163" t="str">
        <f>IF(AND(E271="Accepted",ISNUMBER(O271)),O271*1.150779448,"")</f>
      </c>
      <c r="Q271" s="163"/>
      <c r="R271" s="155" t="str"/>
      <c r="S271" s="155" t="str"/>
      <c r="T271" s="155" t="str"/>
      <c r="U271" s="163" t="str">
        <f>IF(E271&lt;&gt;"Accepted","",IF(AND(N271="",P271=""),"",MAX(N271,P271)))</f>
      </c>
      <c r="V271" s="155" t="str">
        <v>2026-03-11 14:55 PDT</v>
      </c>
      <c r="W271" s="153" t="n">
        <v>0</v>
      </c>
      <c r="X271" s="163"/>
      <c r="Y271" s="163"/>
      <c r="Z271" s="163"/>
      <c r="AA271" s="153" t="n">
        <v>-117.8837</v>
      </c>
      <c r="AB271" s="153" t="n">
        <v>34.9054</v>
      </c>
      <c r="AC271" s="153" t="n">
        <v>702</v>
      </c>
      <c r="AD271" s="175" t="str">
        <v>KEDW 112155Z 00000KT 80SM CLR 25/01 A3025 RMK AO2A SLP231 T02540008</v>
      </c>
    </row>
    <row r="272" hidden="0">
      <c r="A272" s="150" t="str">
        <v>2026-03-11 22:55 UTC</v>
      </c>
      <c r="B272" s="155" t="str">
        <v>2026-03-11 15:55 PDT</v>
      </c>
      <c r="C272" s="155" t="str">
        <v>2026-03-11</v>
      </c>
      <c r="D272" s="155" t="str">
        <v>March</v>
      </c>
      <c r="E272" s="154" t="str">
        <v>Accepted</v>
      </c>
      <c r="F272" s="155" t="str">
        <v>000</v>
      </c>
      <c r="G272" s="153" t="n">
        <v>0</v>
      </c>
      <c r="H272" s="155" t="str">
        <v>Calm</v>
      </c>
      <c r="I272" s="153" t="n">
        <v>180</v>
      </c>
      <c r="J272" s="155" t="str">
        <v>Calm</v>
      </c>
      <c r="K272" s="153" t="n">
        <v>0</v>
      </c>
      <c r="L272" s="153" t="n">
        <f>IF(E272="Accepted",K272*1.150779448,"")</f>
        <v>0</v>
      </c>
      <c r="M272" s="163"/>
      <c r="N272" s="163" t="str">
        <f>IF(AND(E272="Accepted",ISNUMBER(M272)),M272*1.150779448,"")</f>
      </c>
      <c r="O272" s="163"/>
      <c r="P272" s="163" t="str">
        <f>IF(AND(E272="Accepted",ISNUMBER(O272)),O272*1.150779448,"")</f>
      </c>
      <c r="Q272" s="163"/>
      <c r="R272" s="155" t="str"/>
      <c r="S272" s="155" t="str"/>
      <c r="T272" s="155" t="str"/>
      <c r="U272" s="163" t="str">
        <f>IF(E272&lt;&gt;"Accepted","",IF(AND(N272="",P272=""),"",MAX(N272,P272)))</f>
      </c>
      <c r="V272" s="155" t="str">
        <v>2026-03-11 15:55 PDT</v>
      </c>
      <c r="W272" s="153" t="n">
        <v>0</v>
      </c>
      <c r="X272" s="163"/>
      <c r="Y272" s="163"/>
      <c r="Z272" s="163"/>
      <c r="AA272" s="153" t="n">
        <v>-117.8837</v>
      </c>
      <c r="AB272" s="153" t="n">
        <v>34.9054</v>
      </c>
      <c r="AC272" s="153" t="n">
        <v>702</v>
      </c>
      <c r="AD272" s="175" t="str">
        <v>KEDW 112255Z AUTO 00000KT 10SM CLR 26/00 A3024 RMK AO2 SLP228 T02580004 $</v>
      </c>
    </row>
    <row r="273" hidden="0">
      <c r="A273" s="150" t="str">
        <v>2026-03-11 23:55 UTC</v>
      </c>
      <c r="B273" s="155" t="str">
        <v>2026-03-11 16:55 PDT</v>
      </c>
      <c r="C273" s="155" t="str">
        <v>2026-03-11</v>
      </c>
      <c r="D273" s="155" t="str">
        <v>March</v>
      </c>
      <c r="E273" s="154" t="str">
        <v>Accepted</v>
      </c>
      <c r="F273" s="155" t="str">
        <v>090</v>
      </c>
      <c r="G273" s="153" t="n">
        <v>90</v>
      </c>
      <c r="H273" s="155" t="str">
        <v>E</v>
      </c>
      <c r="I273" s="153" t="n">
        <v>270</v>
      </c>
      <c r="J273" s="155" t="str">
        <v>W</v>
      </c>
      <c r="K273" s="153" t="n">
        <v>3</v>
      </c>
      <c r="L273" s="153" t="n">
        <f>IF(E273="Accepted",K273*1.150779448,"")</f>
        <v>3.452338344</v>
      </c>
      <c r="M273" s="163"/>
      <c r="N273" s="163" t="str">
        <f>IF(AND(E273="Accepted",ISNUMBER(M273)),M273*1.150779448,"")</f>
      </c>
      <c r="O273" s="163"/>
      <c r="P273" s="163" t="str">
        <f>IF(AND(E273="Accepted",ISNUMBER(O273)),O273*1.150779448,"")</f>
      </c>
      <c r="Q273" s="163"/>
      <c r="R273" s="155" t="str"/>
      <c r="S273" s="155" t="str"/>
      <c r="T273" s="155" t="str"/>
      <c r="U273" s="163" t="str">
        <f>IF(E273&lt;&gt;"Accepted","",IF(AND(N273="",P273=""),"",MAX(N273,P273)))</f>
      </c>
      <c r="V273" s="155" t="str">
        <v>2026-03-11 16:55 PDT</v>
      </c>
      <c r="W273" s="153" t="n">
        <v>3</v>
      </c>
      <c r="X273" s="163"/>
      <c r="Y273" s="163"/>
      <c r="Z273" s="163"/>
      <c r="AA273" s="153" t="n">
        <v>-117.8837</v>
      </c>
      <c r="AB273" s="153" t="n">
        <v>34.9054</v>
      </c>
      <c r="AC273" s="153" t="n">
        <v>702</v>
      </c>
      <c r="AD273" s="175" t="str">
        <v>KEDW 112355Z 09003KT 90SM CLR 26/M02 A3023 RMK AO2A SLP226 T02611017 10265 20172 57014</v>
      </c>
    </row>
    <row r="274" hidden="0">
      <c r="A274" s="150" t="str">
        <v>2026-03-12 00:55 UTC</v>
      </c>
      <c r="B274" s="155" t="str">
        <v>2026-03-11 17:55 PDT</v>
      </c>
      <c r="C274" s="155" t="str">
        <v>2026-03-11</v>
      </c>
      <c r="D274" s="155" t="str">
        <v>March</v>
      </c>
      <c r="E274" s="154" t="str">
        <v>Accepted</v>
      </c>
      <c r="F274" s="155" t="str">
        <v>000</v>
      </c>
      <c r="G274" s="153" t="n">
        <v>0</v>
      </c>
      <c r="H274" s="155" t="str">
        <v>Calm</v>
      </c>
      <c r="I274" s="153" t="n">
        <v>180</v>
      </c>
      <c r="J274" s="155" t="str">
        <v>Calm</v>
      </c>
      <c r="K274" s="153" t="n">
        <v>0</v>
      </c>
      <c r="L274" s="153" t="n">
        <f>IF(E274="Accepted",K274*1.150779448,"")</f>
        <v>0</v>
      </c>
      <c r="M274" s="163"/>
      <c r="N274" s="163" t="str">
        <f>IF(AND(E274="Accepted",ISNUMBER(M274)),M274*1.150779448,"")</f>
      </c>
      <c r="O274" s="163"/>
      <c r="P274" s="163" t="str">
        <f>IF(AND(E274="Accepted",ISNUMBER(O274)),O274*1.150779448,"")</f>
      </c>
      <c r="Q274" s="163"/>
      <c r="R274" s="155" t="str"/>
      <c r="S274" s="155" t="str"/>
      <c r="T274" s="155" t="str"/>
      <c r="U274" s="163" t="str">
        <f>IF(E274&lt;&gt;"Accepted","",IF(AND(N274="",P274=""),"",MAX(N274,P274)))</f>
      </c>
      <c r="V274" s="155" t="str">
        <v>2026-03-11 17:55 PDT</v>
      </c>
      <c r="W274" s="153" t="n">
        <v>0</v>
      </c>
      <c r="X274" s="163"/>
      <c r="Y274" s="163"/>
      <c r="Z274" s="163"/>
      <c r="AA274" s="153" t="n">
        <v>-117.8837</v>
      </c>
      <c r="AB274" s="153" t="n">
        <v>34.9054</v>
      </c>
      <c r="AC274" s="153" t="n">
        <v>702</v>
      </c>
      <c r="AD274" s="175" t="str">
        <v>KEDW 120055Z 00000KT 90SM CLR 26/M04 A3023 RMK AO2A SLP226 T02591037</v>
      </c>
    </row>
    <row r="275" hidden="0">
      <c r="A275" s="150" t="str">
        <v>2026-03-12 01:55 UTC</v>
      </c>
      <c r="B275" s="155" t="str">
        <v>2026-03-11 18:55 PDT</v>
      </c>
      <c r="C275" s="155" t="str">
        <v>2026-03-11</v>
      </c>
      <c r="D275" s="155" t="str">
        <v>March</v>
      </c>
      <c r="E275" s="154" t="str">
        <v>Accepted</v>
      </c>
      <c r="F275" s="155" t="str">
        <v>280</v>
      </c>
      <c r="G275" s="153" t="n">
        <v>280</v>
      </c>
      <c r="H275" s="155" t="str">
        <v>W</v>
      </c>
      <c r="I275" s="153" t="n">
        <v>100</v>
      </c>
      <c r="J275" s="155" t="str">
        <v>E</v>
      </c>
      <c r="K275" s="153" t="n">
        <v>9</v>
      </c>
      <c r="L275" s="153" t="n">
        <f>IF(E275="Accepted",K275*1.150779448,"")</f>
        <v>10.357015032</v>
      </c>
      <c r="M275" s="163"/>
      <c r="N275" s="163" t="str">
        <f>IF(AND(E275="Accepted",ISNUMBER(M275)),M275*1.150779448,"")</f>
      </c>
      <c r="O275" s="163"/>
      <c r="P275" s="163" t="str">
        <f>IF(AND(E275="Accepted",ISNUMBER(O275)),O275*1.150779448,"")</f>
      </c>
      <c r="Q275" s="163"/>
      <c r="R275" s="155" t="str"/>
      <c r="S275" s="155" t="str"/>
      <c r="T275" s="155" t="str"/>
      <c r="U275" s="163" t="str">
        <f>IF(E275&lt;&gt;"Accepted","",IF(AND(N275="",P275=""),"",MAX(N275,P275)))</f>
      </c>
      <c r="V275" s="155" t="str">
        <v>2026-03-11 18:55 PDT</v>
      </c>
      <c r="W275" s="153" t="n">
        <v>9</v>
      </c>
      <c r="X275" s="163"/>
      <c r="Y275" s="163"/>
      <c r="Z275" s="163"/>
      <c r="AA275" s="153" t="n">
        <v>-117.8837</v>
      </c>
      <c r="AB275" s="153" t="n">
        <v>34.9054</v>
      </c>
      <c r="AC275" s="153" t="n">
        <v>702</v>
      </c>
      <c r="AD275" s="175" t="str">
        <v>KEDW 120155Z 28009KT 60SM CLR 23/06 A3023 RMK AO2A SLP229 T02270056</v>
      </c>
    </row>
    <row r="276" hidden="0">
      <c r="A276" s="150" t="str">
        <v>2026-03-12 02:55 UTC</v>
      </c>
      <c r="B276" s="155" t="str">
        <v>2026-03-11 19:55 PDT</v>
      </c>
      <c r="C276" s="155" t="str">
        <v>2026-03-11</v>
      </c>
      <c r="D276" s="155" t="str">
        <v>March</v>
      </c>
      <c r="E276" s="154" t="str">
        <v>Accepted</v>
      </c>
      <c r="F276" s="155" t="str">
        <v>290</v>
      </c>
      <c r="G276" s="153" t="n">
        <v>290</v>
      </c>
      <c r="H276" s="155" t="str">
        <v>W</v>
      </c>
      <c r="I276" s="153" t="n">
        <v>110</v>
      </c>
      <c r="J276" s="155" t="str">
        <v>E</v>
      </c>
      <c r="K276" s="153" t="n">
        <v>13</v>
      </c>
      <c r="L276" s="153" t="n">
        <f>IF(E276="Accepted",K276*1.150779448,"")</f>
        <v>14.960132824</v>
      </c>
      <c r="M276" s="163"/>
      <c r="N276" s="163" t="str">
        <f>IF(AND(E276="Accepted",ISNUMBER(M276)),M276*1.150779448,"")</f>
      </c>
      <c r="O276" s="163"/>
      <c r="P276" s="163" t="str">
        <f>IF(AND(E276="Accepted",ISNUMBER(O276)),O276*1.150779448,"")</f>
      </c>
      <c r="Q276" s="163"/>
      <c r="R276" s="155" t="str"/>
      <c r="S276" s="155" t="str"/>
      <c r="T276" s="155" t="str"/>
      <c r="U276" s="163" t="str">
        <f>IF(E276&lt;&gt;"Accepted","",IF(AND(N276="",P276=""),"",MAX(N276,P276)))</f>
      </c>
      <c r="V276" s="155" t="str">
        <v>2026-03-11 19:55 PDT</v>
      </c>
      <c r="W276" s="153" t="n">
        <v>13</v>
      </c>
      <c r="X276" s="163"/>
      <c r="Y276" s="163"/>
      <c r="Z276" s="163"/>
      <c r="AA276" s="153" t="n">
        <v>-117.8837</v>
      </c>
      <c r="AB276" s="153" t="n">
        <v>34.9054</v>
      </c>
      <c r="AC276" s="153" t="n">
        <v>702</v>
      </c>
      <c r="AD276" s="175" t="str">
        <v>KEDW 120255Z 29013KT 40SM CLR 19/07 A3024 RMK AO2A SLP235 T01940072 53004</v>
      </c>
    </row>
    <row r="277" hidden="0">
      <c r="A277" s="150" t="str">
        <v>2026-03-12 03:55 UTC</v>
      </c>
      <c r="B277" s="155" t="str">
        <v>2026-03-11 20:55 PDT</v>
      </c>
      <c r="C277" s="155" t="str">
        <v>2026-03-11</v>
      </c>
      <c r="D277" s="155" t="str">
        <v>March</v>
      </c>
      <c r="E277" s="154" t="str">
        <v>Accepted</v>
      </c>
      <c r="F277" s="155" t="str">
        <v>160</v>
      </c>
      <c r="G277" s="153" t="n">
        <v>160</v>
      </c>
      <c r="H277" s="155" t="str">
        <v>S</v>
      </c>
      <c r="I277" s="153" t="n">
        <v>340</v>
      </c>
      <c r="J277" s="155" t="str">
        <v>N</v>
      </c>
      <c r="K277" s="153" t="n">
        <v>8</v>
      </c>
      <c r="L277" s="153" t="n">
        <f>IF(E277="Accepted",K277*1.150779448,"")</f>
        <v>9.206235584</v>
      </c>
      <c r="M277" s="163"/>
      <c r="N277" s="163" t="str">
        <f>IF(AND(E277="Accepted",ISNUMBER(M277)),M277*1.150779448,"")</f>
      </c>
      <c r="O277" s="163"/>
      <c r="P277" s="163" t="str">
        <f>IF(AND(E277="Accepted",ISNUMBER(O277)),O277*1.150779448,"")</f>
      </c>
      <c r="Q277" s="163"/>
      <c r="R277" s="155" t="str"/>
      <c r="S277" s="155" t="str"/>
      <c r="T277" s="155" t="str"/>
      <c r="U277" s="163" t="str">
        <f>IF(E277&lt;&gt;"Accepted","",IF(AND(N277="",P277=""),"",MAX(N277,P277)))</f>
      </c>
      <c r="V277" s="155" t="str">
        <v>2026-03-11 20:55 PDT</v>
      </c>
      <c r="W277" s="153" t="n">
        <v>8</v>
      </c>
      <c r="X277" s="163"/>
      <c r="Y277" s="163"/>
      <c r="Z277" s="163"/>
      <c r="AA277" s="153" t="n">
        <v>-117.8837</v>
      </c>
      <c r="AB277" s="153" t="n">
        <v>34.9054</v>
      </c>
      <c r="AC277" s="153" t="n">
        <v>702</v>
      </c>
      <c r="AD277" s="175" t="str">
        <v>KEDW 120355Z 16008KT 40SM CLR 17/07 A3026 RMK AO2A SLP240 T01740072</v>
      </c>
    </row>
    <row r="278" hidden="0">
      <c r="A278" s="150" t="str">
        <v>2026-03-12 04:55 UTC</v>
      </c>
      <c r="B278" s="155" t="str">
        <v>2026-03-11 21:55 PDT</v>
      </c>
      <c r="C278" s="155" t="str">
        <v>2026-03-11</v>
      </c>
      <c r="D278" s="155" t="str">
        <v>March</v>
      </c>
      <c r="E278" s="154" t="str">
        <v>Accepted</v>
      </c>
      <c r="F278" s="155" t="str">
        <v>190</v>
      </c>
      <c r="G278" s="153" t="n">
        <v>190</v>
      </c>
      <c r="H278" s="155" t="str">
        <v>S</v>
      </c>
      <c r="I278" s="153" t="n">
        <v>10</v>
      </c>
      <c r="J278" s="155" t="str">
        <v>N</v>
      </c>
      <c r="K278" s="153" t="n">
        <v>4</v>
      </c>
      <c r="L278" s="153" t="n">
        <f>IF(E278="Accepted",K278*1.150779448,"")</f>
        <v>4.603117792</v>
      </c>
      <c r="M278" s="163"/>
      <c r="N278" s="163" t="str">
        <f>IF(AND(E278="Accepted",ISNUMBER(M278)),M278*1.150779448,"")</f>
      </c>
      <c r="O278" s="163"/>
      <c r="P278" s="163" t="str">
        <f>IF(AND(E278="Accepted",ISNUMBER(O278)),O278*1.150779448,"")</f>
      </c>
      <c r="Q278" s="163"/>
      <c r="R278" s="155" t="str"/>
      <c r="S278" s="155" t="str"/>
      <c r="T278" s="155" t="str"/>
      <c r="U278" s="163" t="str">
        <f>IF(E278&lt;&gt;"Accepted","",IF(AND(N278="",P278=""),"",MAX(N278,P278)))</f>
      </c>
      <c r="V278" s="155" t="str">
        <v>2026-03-11 21:55 PDT</v>
      </c>
      <c r="W278" s="153" t="n">
        <v>4</v>
      </c>
      <c r="X278" s="163"/>
      <c r="Y278" s="163"/>
      <c r="Z278" s="163"/>
      <c r="AA278" s="153" t="n">
        <v>-117.8837</v>
      </c>
      <c r="AB278" s="153" t="n">
        <v>34.9054</v>
      </c>
      <c r="AC278" s="153" t="n">
        <v>702</v>
      </c>
      <c r="AD278" s="175" t="str">
        <v>KEDW 120455Z 19004KT 40SM CLR 14/07 A3028 RMK AO2A SLP249 T01430069</v>
      </c>
    </row>
    <row r="279" hidden="0">
      <c r="A279" s="150" t="str">
        <v>2026-03-12 05:55 UTC</v>
      </c>
      <c r="B279" s="155" t="str">
        <v>2026-03-11 22:55 PDT</v>
      </c>
      <c r="C279" s="155" t="str">
        <v>2026-03-11</v>
      </c>
      <c r="D279" s="155" t="str">
        <v>March</v>
      </c>
      <c r="E279" s="154" t="str">
        <v>Accepted</v>
      </c>
      <c r="F279" s="155" t="str">
        <v>200</v>
      </c>
      <c r="G279" s="153" t="n">
        <v>200</v>
      </c>
      <c r="H279" s="155" t="str">
        <v>S</v>
      </c>
      <c r="I279" s="153" t="n">
        <v>20</v>
      </c>
      <c r="J279" s="155" t="str">
        <v>N</v>
      </c>
      <c r="K279" s="153" t="n">
        <v>6</v>
      </c>
      <c r="L279" s="153" t="n">
        <f>IF(E279="Accepted",K279*1.150779448,"")</f>
        <v>6.904676688</v>
      </c>
      <c r="M279" s="163"/>
      <c r="N279" s="163" t="str">
        <f>IF(AND(E279="Accepted",ISNUMBER(M279)),M279*1.150779448,"")</f>
      </c>
      <c r="O279" s="163"/>
      <c r="P279" s="163" t="str">
        <f>IF(AND(E279="Accepted",ISNUMBER(O279)),O279*1.150779448,"")</f>
      </c>
      <c r="Q279" s="163"/>
      <c r="R279" s="155" t="str"/>
      <c r="S279" s="155" t="str"/>
      <c r="T279" s="155" t="str"/>
      <c r="U279" s="163" t="str">
        <f>IF(E279&lt;&gt;"Accepted","",IF(AND(N279="",P279=""),"",MAX(N279,P279)))</f>
      </c>
      <c r="V279" s="155" t="str">
        <v>2026-03-11 22:55 PDT</v>
      </c>
      <c r="W279" s="153" t="n">
        <v>6</v>
      </c>
      <c r="X279" s="163"/>
      <c r="Y279" s="163"/>
      <c r="Z279" s="163"/>
      <c r="AA279" s="153" t="n">
        <v>-117.8837</v>
      </c>
      <c r="AB279" s="153" t="n">
        <v>34.9054</v>
      </c>
      <c r="AC279" s="153" t="n">
        <v>702</v>
      </c>
      <c r="AD279" s="175" t="str">
        <v>KEDW 120555Z AUTO 20006KT 10SM CLR 13/07 A3030 RMK AO2 SLP253 T01340067 10266 20134 52020 $</v>
      </c>
    </row>
    <row r="280" hidden="0">
      <c r="A280" s="150" t="str">
        <v>2026-03-12 06:55 UTC</v>
      </c>
      <c r="B280" s="155" t="str">
        <v>2026-03-11 23:55 PDT</v>
      </c>
      <c r="C280" s="155" t="str">
        <v>2026-03-11</v>
      </c>
      <c r="D280" s="155" t="str">
        <v>March</v>
      </c>
      <c r="E280" s="154" t="str">
        <v>Accepted</v>
      </c>
      <c r="F280" s="155" t="str">
        <v>240</v>
      </c>
      <c r="G280" s="153" t="n">
        <v>240</v>
      </c>
      <c r="H280" s="155" t="str">
        <v>SW</v>
      </c>
      <c r="I280" s="153" t="n">
        <v>60</v>
      </c>
      <c r="J280" s="155" t="str">
        <v>NE</v>
      </c>
      <c r="K280" s="153" t="n">
        <v>3</v>
      </c>
      <c r="L280" s="153" t="n">
        <f>IF(E280="Accepted",K280*1.150779448,"")</f>
        <v>3.452338344</v>
      </c>
      <c r="M280" s="163"/>
      <c r="N280" s="163" t="str">
        <f>IF(AND(E280="Accepted",ISNUMBER(M280)),M280*1.150779448,"")</f>
      </c>
      <c r="O280" s="163"/>
      <c r="P280" s="163" t="str">
        <f>IF(AND(E280="Accepted",ISNUMBER(O280)),O280*1.150779448,"")</f>
      </c>
      <c r="Q280" s="163"/>
      <c r="R280" s="155" t="str"/>
      <c r="S280" s="155" t="str"/>
      <c r="T280" s="155" t="str"/>
      <c r="U280" s="163" t="str">
        <f>IF(E280&lt;&gt;"Accepted","",IF(AND(N280="",P280=""),"",MAX(N280,P280)))</f>
      </c>
      <c r="V280" s="155" t="str">
        <v>2026-03-11 23:55 PDT</v>
      </c>
      <c r="W280" s="153" t="n">
        <v>3</v>
      </c>
      <c r="X280" s="163"/>
      <c r="Y280" s="163"/>
      <c r="Z280" s="163"/>
      <c r="AA280" s="153" t="n">
        <v>-117.8837</v>
      </c>
      <c r="AB280" s="153" t="n">
        <v>34.9054</v>
      </c>
      <c r="AC280" s="153" t="n">
        <v>702</v>
      </c>
      <c r="AD280" s="175" t="str">
        <v>KEDW 120655Z AUTO 24003KT 10SM CLR 11/06 A3031 RMK AO2 SLP255 T01090056 $</v>
      </c>
    </row>
    <row r="281" hidden="0">
      <c r="A281" s="150" t="str">
        <v>2026-03-12 07:55 UTC</v>
      </c>
      <c r="B281" s="155" t="str">
        <v>2026-03-12 00:55 PDT</v>
      </c>
      <c r="C281" s="155" t="str">
        <v>2026-03-12</v>
      </c>
      <c r="D281" s="155" t="str">
        <v>March</v>
      </c>
      <c r="E281" s="154" t="str">
        <v>Accepted</v>
      </c>
      <c r="F281" s="155" t="str">
        <v>180</v>
      </c>
      <c r="G281" s="153" t="n">
        <v>180</v>
      </c>
      <c r="H281" s="155" t="str">
        <v>S</v>
      </c>
      <c r="I281" s="153" t="n">
        <v>0</v>
      </c>
      <c r="J281" s="155" t="str">
        <v>N</v>
      </c>
      <c r="K281" s="153" t="n">
        <v>4</v>
      </c>
      <c r="L281" s="153" t="n">
        <f>IF(E281="Accepted",K281*1.150779448,"")</f>
        <v>4.603117792</v>
      </c>
      <c r="M281" s="163"/>
      <c r="N281" s="163" t="str">
        <f>IF(AND(E281="Accepted",ISNUMBER(M281)),M281*1.150779448,"")</f>
      </c>
      <c r="O281" s="163"/>
      <c r="P281" s="163" t="str">
        <f>IF(AND(E281="Accepted",ISNUMBER(O281)),O281*1.150779448,"")</f>
      </c>
      <c r="Q281" s="163"/>
      <c r="R281" s="155" t="str"/>
      <c r="S281" s="155" t="str"/>
      <c r="T281" s="155" t="str"/>
      <c r="U281" s="163" t="str">
        <f>IF(E281&lt;&gt;"Accepted","",IF(AND(N281="",P281=""),"",MAX(N281,P281)))</f>
      </c>
      <c r="V281" s="155" t="str">
        <v>2026-03-12 00:55 PDT</v>
      </c>
      <c r="W281" s="153" t="n">
        <v>4</v>
      </c>
      <c r="X281" s="163"/>
      <c r="Y281" s="163"/>
      <c r="Z281" s="163"/>
      <c r="AA281" s="153" t="n">
        <v>-117.8837</v>
      </c>
      <c r="AB281" s="153" t="n">
        <v>34.9054</v>
      </c>
      <c r="AC281" s="153" t="n">
        <v>702</v>
      </c>
      <c r="AD281" s="175" t="str">
        <v>KEDW 120755Z AUTO 18004KT 10SM CLR 09/05 A3030 RMK AO2 SLP251 T00910051 402660059 $</v>
      </c>
    </row>
    <row r="282" hidden="0">
      <c r="A282" s="150" t="str">
        <v>2026-03-12 08:55 UTC</v>
      </c>
      <c r="B282" s="155" t="str">
        <v>2026-03-12 01:55 PDT</v>
      </c>
      <c r="C282" s="155" t="str">
        <v>2026-03-12</v>
      </c>
      <c r="D282" s="155" t="str">
        <v>March</v>
      </c>
      <c r="E282" s="154" t="str">
        <v>Accepted</v>
      </c>
      <c r="F282" s="155" t="str">
        <v>200</v>
      </c>
      <c r="G282" s="153" t="n">
        <v>200</v>
      </c>
      <c r="H282" s="155" t="str">
        <v>S</v>
      </c>
      <c r="I282" s="153" t="n">
        <v>20</v>
      </c>
      <c r="J282" s="155" t="str">
        <v>N</v>
      </c>
      <c r="K282" s="153" t="n">
        <v>3</v>
      </c>
      <c r="L282" s="153" t="n">
        <f>IF(E282="Accepted",K282*1.150779448,"")</f>
        <v>3.452338344</v>
      </c>
      <c r="M282" s="163"/>
      <c r="N282" s="163" t="str">
        <f>IF(AND(E282="Accepted",ISNUMBER(M282)),M282*1.150779448,"")</f>
      </c>
      <c r="O282" s="163"/>
      <c r="P282" s="163" t="str">
        <f>IF(AND(E282="Accepted",ISNUMBER(O282)),O282*1.150779448,"")</f>
      </c>
      <c r="Q282" s="163"/>
      <c r="R282" s="155" t="str"/>
      <c r="S282" s="155" t="str"/>
      <c r="T282" s="155" t="str"/>
      <c r="U282" s="163" t="str">
        <f>IF(E282&lt;&gt;"Accepted","",IF(AND(N282="",P282=""),"",MAX(N282,P282)))</f>
      </c>
      <c r="V282" s="155" t="str">
        <v>2026-03-12 01:55 PDT</v>
      </c>
      <c r="W282" s="153" t="n">
        <v>3</v>
      </c>
      <c r="X282" s="163"/>
      <c r="Y282" s="163"/>
      <c r="Z282" s="163"/>
      <c r="AA282" s="153" t="n">
        <v>-117.8837</v>
      </c>
      <c r="AB282" s="153" t="n">
        <v>34.9054</v>
      </c>
      <c r="AC282" s="153" t="n">
        <v>702</v>
      </c>
      <c r="AD282" s="175" t="str">
        <v>KEDW 120855Z AUTO 20003KT 10SM CLR 08/05 A3030 RMK AO2 SLP251 T00830049 58000 $</v>
      </c>
    </row>
    <row r="283" hidden="0">
      <c r="A283" s="150" t="str">
        <v>2026-03-12 09:55 UTC</v>
      </c>
      <c r="B283" s="155" t="str">
        <v>2026-03-12 02:55 PDT</v>
      </c>
      <c r="C283" s="155" t="str">
        <v>2026-03-12</v>
      </c>
      <c r="D283" s="155" t="str">
        <v>March</v>
      </c>
      <c r="E283" s="154" t="str">
        <v>Accepted</v>
      </c>
      <c r="F283" s="155" t="str">
        <v>240</v>
      </c>
      <c r="G283" s="153" t="n">
        <v>240</v>
      </c>
      <c r="H283" s="155" t="str">
        <v>SW</v>
      </c>
      <c r="I283" s="153" t="n">
        <v>60</v>
      </c>
      <c r="J283" s="155" t="str">
        <v>NE</v>
      </c>
      <c r="K283" s="153" t="n">
        <v>3</v>
      </c>
      <c r="L283" s="153" t="n">
        <f>IF(E283="Accepted",K283*1.150779448,"")</f>
        <v>3.452338344</v>
      </c>
      <c r="M283" s="163"/>
      <c r="N283" s="163" t="str">
        <f>IF(AND(E283="Accepted",ISNUMBER(M283)),M283*1.150779448,"")</f>
      </c>
      <c r="O283" s="163"/>
      <c r="P283" s="163" t="str">
        <f>IF(AND(E283="Accepted",ISNUMBER(O283)),O283*1.150779448,"")</f>
      </c>
      <c r="Q283" s="163"/>
      <c r="R283" s="155" t="str"/>
      <c r="S283" s="155" t="str"/>
      <c r="T283" s="155" t="str"/>
      <c r="U283" s="163" t="str">
        <f>IF(E283&lt;&gt;"Accepted","",IF(AND(N283="",P283=""),"",MAX(N283,P283)))</f>
      </c>
      <c r="V283" s="155" t="str">
        <v>2026-03-12 02:55 PDT</v>
      </c>
      <c r="W283" s="153" t="n">
        <v>3</v>
      </c>
      <c r="X283" s="163"/>
      <c r="Y283" s="163"/>
      <c r="Z283" s="163"/>
      <c r="AA283" s="153" t="n">
        <v>-117.8837</v>
      </c>
      <c r="AB283" s="153" t="n">
        <v>34.9054</v>
      </c>
      <c r="AC283" s="153" t="n">
        <v>702</v>
      </c>
      <c r="AD283" s="175" t="str">
        <v>KEDW 120955Z AUTO 24003KT 10SM CLR 08/05 A3029 RMK AO2 SLP246 T00780049 $</v>
      </c>
    </row>
    <row r="284" hidden="0">
      <c r="A284" s="150" t="str">
        <v>2026-03-12 10:55 UTC</v>
      </c>
      <c r="B284" s="155" t="str">
        <v>2026-03-12 03:55 PDT</v>
      </c>
      <c r="C284" s="155" t="str">
        <v>2026-03-12</v>
      </c>
      <c r="D284" s="155" t="str">
        <v>March</v>
      </c>
      <c r="E284" s="154" t="str">
        <v>Accepted</v>
      </c>
      <c r="F284" s="155" t="str">
        <v>000</v>
      </c>
      <c r="G284" s="153" t="n">
        <v>0</v>
      </c>
      <c r="H284" s="155" t="str">
        <v>Calm</v>
      </c>
      <c r="I284" s="153" t="n">
        <v>180</v>
      </c>
      <c r="J284" s="155" t="str">
        <v>Calm</v>
      </c>
      <c r="K284" s="153" t="n">
        <v>0</v>
      </c>
      <c r="L284" s="153" t="n">
        <f>IF(E284="Accepted",K284*1.150779448,"")</f>
        <v>0</v>
      </c>
      <c r="M284" s="163"/>
      <c r="N284" s="163" t="str">
        <f>IF(AND(E284="Accepted",ISNUMBER(M284)),M284*1.150779448,"")</f>
      </c>
      <c r="O284" s="163"/>
      <c r="P284" s="163" t="str">
        <f>IF(AND(E284="Accepted",ISNUMBER(O284)),O284*1.150779448,"")</f>
      </c>
      <c r="Q284" s="163"/>
      <c r="R284" s="155" t="str"/>
      <c r="S284" s="155" t="str"/>
      <c r="T284" s="155" t="str"/>
      <c r="U284" s="163" t="str">
        <f>IF(E284&lt;&gt;"Accepted","",IF(AND(N284="",P284=""),"",MAX(N284,P284)))</f>
      </c>
      <c r="V284" s="155" t="str">
        <v>2026-03-12 03:55 PDT</v>
      </c>
      <c r="W284" s="153" t="n">
        <v>0</v>
      </c>
      <c r="X284" s="163"/>
      <c r="Y284" s="163"/>
      <c r="Z284" s="163"/>
      <c r="AA284" s="153" t="n">
        <v>-117.8837</v>
      </c>
      <c r="AB284" s="153" t="n">
        <v>34.9054</v>
      </c>
      <c r="AC284" s="153" t="n">
        <v>702</v>
      </c>
      <c r="AD284" s="175" t="str">
        <v>KEDW 121055Z AUTO 00000KT 10SM CLR 07/04 A3029 RMK AO2 SLP248 T00720043 $</v>
      </c>
    </row>
    <row r="285" hidden="0">
      <c r="A285" s="150" t="str">
        <v>2026-03-12 11:55 UTC</v>
      </c>
      <c r="B285" s="155" t="str">
        <v>2026-03-12 04:55 PDT</v>
      </c>
      <c r="C285" s="155" t="str">
        <v>2026-03-12</v>
      </c>
      <c r="D285" s="155" t="str">
        <v>March</v>
      </c>
      <c r="E285" s="154" t="str">
        <v>Accepted</v>
      </c>
      <c r="F285" s="155" t="str">
        <v>000</v>
      </c>
      <c r="G285" s="153" t="n">
        <v>0</v>
      </c>
      <c r="H285" s="155" t="str">
        <v>Calm</v>
      </c>
      <c r="I285" s="153" t="n">
        <v>180</v>
      </c>
      <c r="J285" s="155" t="str">
        <v>Calm</v>
      </c>
      <c r="K285" s="153" t="n">
        <v>0</v>
      </c>
      <c r="L285" s="153" t="n">
        <f>IF(E285="Accepted",K285*1.150779448,"")</f>
        <v>0</v>
      </c>
      <c r="M285" s="163"/>
      <c r="N285" s="163" t="str">
        <f>IF(AND(E285="Accepted",ISNUMBER(M285)),M285*1.150779448,"")</f>
      </c>
      <c r="O285" s="163"/>
      <c r="P285" s="163" t="str">
        <f>IF(AND(E285="Accepted",ISNUMBER(O285)),O285*1.150779448,"")</f>
      </c>
      <c r="Q285" s="163"/>
      <c r="R285" s="155" t="str"/>
      <c r="S285" s="155" t="str"/>
      <c r="T285" s="155" t="str"/>
      <c r="U285" s="163" t="str">
        <f>IF(E285&lt;&gt;"Accepted","",IF(AND(N285="",P285=""),"",MAX(N285,P285)))</f>
      </c>
      <c r="V285" s="155" t="str">
        <v>2026-03-12 04:55 PDT</v>
      </c>
      <c r="W285" s="153" t="n">
        <v>0</v>
      </c>
      <c r="X285" s="163"/>
      <c r="Y285" s="163"/>
      <c r="Z285" s="163"/>
      <c r="AA285" s="153" t="n">
        <v>-117.8837</v>
      </c>
      <c r="AB285" s="153" t="n">
        <v>34.9054</v>
      </c>
      <c r="AC285" s="153" t="n">
        <v>702</v>
      </c>
      <c r="AD285" s="175" t="str">
        <v>KEDW 121155Z AUTO 00000KT 10SM CLR 07/03 A3030 RMK AO2 SLP250 T00680025 10134 20068 55002 $</v>
      </c>
    </row>
    <row r="286" hidden="0">
      <c r="A286" s="150" t="str">
        <v>2026-03-12 12:55 UTC</v>
      </c>
      <c r="B286" s="155" t="str">
        <v>2026-03-12 05:55 PDT</v>
      </c>
      <c r="C286" s="155" t="str">
        <v>2026-03-12</v>
      </c>
      <c r="D286" s="155" t="str">
        <v>March</v>
      </c>
      <c r="E286" s="154" t="str">
        <v>Accepted</v>
      </c>
      <c r="F286" s="155" t="str">
        <v>000</v>
      </c>
      <c r="G286" s="153" t="n">
        <v>0</v>
      </c>
      <c r="H286" s="155" t="str">
        <v>Calm</v>
      </c>
      <c r="I286" s="153" t="n">
        <v>180</v>
      </c>
      <c r="J286" s="155" t="str">
        <v>Calm</v>
      </c>
      <c r="K286" s="153" t="n">
        <v>0</v>
      </c>
      <c r="L286" s="153" t="n">
        <f>IF(E286="Accepted",K286*1.150779448,"")</f>
        <v>0</v>
      </c>
      <c r="M286" s="163"/>
      <c r="N286" s="163" t="str">
        <f>IF(AND(E286="Accepted",ISNUMBER(M286)),M286*1.150779448,"")</f>
      </c>
      <c r="O286" s="163"/>
      <c r="P286" s="163" t="str">
        <f>IF(AND(E286="Accepted",ISNUMBER(O286)),O286*1.150779448,"")</f>
      </c>
      <c r="Q286" s="163"/>
      <c r="R286" s="155" t="str"/>
      <c r="S286" s="155" t="str"/>
      <c r="T286" s="155" t="str"/>
      <c r="U286" s="163" t="str">
        <f>IF(E286&lt;&gt;"Accepted","",IF(AND(N286="",P286=""),"",MAX(N286,P286)))</f>
      </c>
      <c r="V286" s="155" t="str">
        <v>2026-03-12 05:55 PDT</v>
      </c>
      <c r="W286" s="153" t="n">
        <v>0</v>
      </c>
      <c r="X286" s="163"/>
      <c r="Y286" s="163"/>
      <c r="Z286" s="163"/>
      <c r="AA286" s="153" t="n">
        <v>-117.8837</v>
      </c>
      <c r="AB286" s="153" t="n">
        <v>34.9054</v>
      </c>
      <c r="AC286" s="153" t="n">
        <v>702</v>
      </c>
      <c r="AD286" s="175" t="str">
        <v>KEDW 121255Z 00000KT 40SM CLR 06/03 A3030 RMK AO2A SLP251 T00590027</v>
      </c>
    </row>
    <row r="287" hidden="0">
      <c r="A287" s="150" t="str">
        <v>2026-03-12 13:55 UTC</v>
      </c>
      <c r="B287" s="155" t="str">
        <v>2026-03-12 06:55 PDT</v>
      </c>
      <c r="C287" s="155" t="str">
        <v>2026-03-12</v>
      </c>
      <c r="D287" s="155" t="str">
        <v>March</v>
      </c>
      <c r="E287" s="154" t="str">
        <v>Accepted</v>
      </c>
      <c r="F287" s="155" t="str">
        <v>000</v>
      </c>
      <c r="G287" s="153" t="n">
        <v>0</v>
      </c>
      <c r="H287" s="155" t="str">
        <v>Calm</v>
      </c>
      <c r="I287" s="153" t="n">
        <v>180</v>
      </c>
      <c r="J287" s="155" t="str">
        <v>Calm</v>
      </c>
      <c r="K287" s="153" t="n">
        <v>0</v>
      </c>
      <c r="L287" s="153" t="n">
        <f>IF(E287="Accepted",K287*1.150779448,"")</f>
        <v>0</v>
      </c>
      <c r="M287" s="163"/>
      <c r="N287" s="163" t="str">
        <f>IF(AND(E287="Accepted",ISNUMBER(M287)),M287*1.150779448,"")</f>
      </c>
      <c r="O287" s="163"/>
      <c r="P287" s="163" t="str">
        <f>IF(AND(E287="Accepted",ISNUMBER(O287)),O287*1.150779448,"")</f>
      </c>
      <c r="Q287" s="163"/>
      <c r="R287" s="155" t="str"/>
      <c r="S287" s="155" t="str"/>
      <c r="T287" s="155" t="str"/>
      <c r="U287" s="163" t="str">
        <f>IF(E287&lt;&gt;"Accepted","",IF(AND(N287="",P287=""),"",MAX(N287,P287)))</f>
      </c>
      <c r="V287" s="155" t="str">
        <v>2026-03-12 06:55 PDT</v>
      </c>
      <c r="W287" s="153" t="n">
        <v>0</v>
      </c>
      <c r="X287" s="163"/>
      <c r="Y287" s="163"/>
      <c r="Z287" s="163"/>
      <c r="AA287" s="153" t="n">
        <v>-117.8837</v>
      </c>
      <c r="AB287" s="153" t="n">
        <v>34.9054</v>
      </c>
      <c r="AC287" s="153" t="n">
        <v>702</v>
      </c>
      <c r="AD287" s="175" t="str">
        <v>KEDW 121355Z 00000KT 50SM CLR 05/02 A3032 RMK AO2A SLP261 T00480022</v>
      </c>
    </row>
    <row r="288" hidden="0">
      <c r="A288" s="150" t="str">
        <v>2026-03-12 14:55 UTC</v>
      </c>
      <c r="B288" s="155" t="str">
        <v>2026-03-12 07:55 PDT</v>
      </c>
      <c r="C288" s="155" t="str">
        <v>2026-03-12</v>
      </c>
      <c r="D288" s="155" t="str">
        <v>March</v>
      </c>
      <c r="E288" s="154" t="str">
        <v>Accepted</v>
      </c>
      <c r="F288" s="155" t="str">
        <v>000</v>
      </c>
      <c r="G288" s="153" t="n">
        <v>0</v>
      </c>
      <c r="H288" s="155" t="str">
        <v>Calm</v>
      </c>
      <c r="I288" s="153" t="n">
        <v>180</v>
      </c>
      <c r="J288" s="155" t="str">
        <v>Calm</v>
      </c>
      <c r="K288" s="153" t="n">
        <v>0</v>
      </c>
      <c r="L288" s="153" t="n">
        <f>IF(E288="Accepted",K288*1.150779448,"")</f>
        <v>0</v>
      </c>
      <c r="M288" s="163"/>
      <c r="N288" s="163" t="str">
        <f>IF(AND(E288="Accepted",ISNUMBER(M288)),M288*1.150779448,"")</f>
      </c>
      <c r="O288" s="163"/>
      <c r="P288" s="163" t="str">
        <f>IF(AND(E288="Accepted",ISNUMBER(O288)),O288*1.150779448,"")</f>
      </c>
      <c r="Q288" s="163"/>
      <c r="R288" s="155" t="str"/>
      <c r="S288" s="155" t="str"/>
      <c r="T288" s="155" t="str"/>
      <c r="U288" s="163" t="str">
        <f>IF(E288&lt;&gt;"Accepted","",IF(AND(N288="",P288=""),"",MAX(N288,P288)))</f>
      </c>
      <c r="V288" s="155" t="str">
        <v>2026-03-12 07:55 PDT</v>
      </c>
      <c r="W288" s="153" t="n">
        <v>0</v>
      </c>
      <c r="X288" s="163"/>
      <c r="Y288" s="163"/>
      <c r="Z288" s="163"/>
      <c r="AA288" s="153" t="n">
        <v>-117.8837</v>
      </c>
      <c r="AB288" s="153" t="n">
        <v>34.9054</v>
      </c>
      <c r="AC288" s="153" t="n">
        <v>702</v>
      </c>
      <c r="AD288" s="175" t="str">
        <v>KEDW 121455Z 00000KT 40SM CLR 08/05 A3033 RMK AO2A SLP264 T00800046 52010</v>
      </c>
    </row>
    <row r="289" hidden="0">
      <c r="A289" s="150" t="str">
        <v>2026-03-12 15:55 UTC</v>
      </c>
      <c r="B289" s="155" t="str">
        <v>2026-03-12 08:55 PDT</v>
      </c>
      <c r="C289" s="155" t="str">
        <v>2026-03-12</v>
      </c>
      <c r="D289" s="155" t="str">
        <v>March</v>
      </c>
      <c r="E289" s="154" t="str">
        <v>Accepted</v>
      </c>
      <c r="F289" s="155" t="str">
        <v>000</v>
      </c>
      <c r="G289" s="153" t="n">
        <v>0</v>
      </c>
      <c r="H289" s="155" t="str">
        <v>Calm</v>
      </c>
      <c r="I289" s="153" t="n">
        <v>180</v>
      </c>
      <c r="J289" s="155" t="str">
        <v>Calm</v>
      </c>
      <c r="K289" s="153" t="n">
        <v>0</v>
      </c>
      <c r="L289" s="153" t="n">
        <f>IF(E289="Accepted",K289*1.150779448,"")</f>
        <v>0</v>
      </c>
      <c r="M289" s="163"/>
      <c r="N289" s="163" t="str">
        <f>IF(AND(E289="Accepted",ISNUMBER(M289)),M289*1.150779448,"")</f>
      </c>
      <c r="O289" s="163"/>
      <c r="P289" s="163" t="str">
        <f>IF(AND(E289="Accepted",ISNUMBER(O289)),O289*1.150779448,"")</f>
      </c>
      <c r="Q289" s="163"/>
      <c r="R289" s="155" t="str"/>
      <c r="S289" s="155" t="str"/>
      <c r="T289" s="155" t="str"/>
      <c r="U289" s="163" t="str">
        <f>IF(E289&lt;&gt;"Accepted","",IF(AND(N289="",P289=""),"",MAX(N289,P289)))</f>
      </c>
      <c r="V289" s="155" t="str">
        <v>2026-03-12 08:55 PDT</v>
      </c>
      <c r="W289" s="153" t="n">
        <v>0</v>
      </c>
      <c r="X289" s="163"/>
      <c r="Y289" s="163"/>
      <c r="Z289" s="163"/>
      <c r="AA289" s="153" t="n">
        <v>-117.8837</v>
      </c>
      <c r="AB289" s="153" t="n">
        <v>34.9054</v>
      </c>
      <c r="AC289" s="153" t="n">
        <v>702</v>
      </c>
      <c r="AD289" s="175" t="str">
        <v>KEDW 121555Z 00000KT 40SM CLR 10/05 A3034 RMK AO2A SLP268 T00980048</v>
      </c>
    </row>
    <row r="290" hidden="0">
      <c r="A290" s="150" t="str">
        <v>2026-03-12 16:55 UTC</v>
      </c>
      <c r="B290" s="155" t="str">
        <v>2026-03-12 09:55 PDT</v>
      </c>
      <c r="C290" s="155" t="str">
        <v>2026-03-12</v>
      </c>
      <c r="D290" s="155" t="str">
        <v>March</v>
      </c>
      <c r="E290" s="154" t="str">
        <v>Accepted</v>
      </c>
      <c r="F290" s="155" t="str">
        <v>000</v>
      </c>
      <c r="G290" s="153" t="n">
        <v>0</v>
      </c>
      <c r="H290" s="155" t="str">
        <v>Calm</v>
      </c>
      <c r="I290" s="153" t="n">
        <v>180</v>
      </c>
      <c r="J290" s="155" t="str">
        <v>Calm</v>
      </c>
      <c r="K290" s="153" t="n">
        <v>0</v>
      </c>
      <c r="L290" s="153" t="n">
        <f>IF(E290="Accepted",K290*1.150779448,"")</f>
        <v>0</v>
      </c>
      <c r="M290" s="163"/>
      <c r="N290" s="163" t="str">
        <f>IF(AND(E290="Accepted",ISNUMBER(M290)),M290*1.150779448,"")</f>
      </c>
      <c r="O290" s="163"/>
      <c r="P290" s="163" t="str">
        <f>IF(AND(E290="Accepted",ISNUMBER(O290)),O290*1.150779448,"")</f>
      </c>
      <c r="Q290" s="163"/>
      <c r="R290" s="155" t="str"/>
      <c r="S290" s="155" t="str"/>
      <c r="T290" s="155" t="str"/>
      <c r="U290" s="163" t="str">
        <f>IF(E290&lt;&gt;"Accepted","",IF(AND(N290="",P290=""),"",MAX(N290,P290)))</f>
      </c>
      <c r="V290" s="155" t="str">
        <v>2026-03-12 09:55 PDT</v>
      </c>
      <c r="W290" s="153" t="n">
        <v>0</v>
      </c>
      <c r="X290" s="163"/>
      <c r="Y290" s="163"/>
      <c r="Z290" s="163"/>
      <c r="AA290" s="153" t="n">
        <v>-117.8837</v>
      </c>
      <c r="AB290" s="153" t="n">
        <v>34.9054</v>
      </c>
      <c r="AC290" s="153" t="n">
        <v>702</v>
      </c>
      <c r="AD290" s="175" t="str">
        <v>KEDW 121655Z 00000KT 50SM CLR 13/06 A3035 RMK AO2A SLP271 T01270061</v>
      </c>
    </row>
    <row r="291" hidden="0">
      <c r="A291" s="150" t="str">
        <v>2026-03-12 17:55 UTC</v>
      </c>
      <c r="B291" s="155" t="str">
        <v>2026-03-12 10:55 PDT</v>
      </c>
      <c r="C291" s="155" t="str">
        <v>2026-03-12</v>
      </c>
      <c r="D291" s="155" t="str">
        <v>March</v>
      </c>
      <c r="E291" s="154" t="str">
        <v>Accepted</v>
      </c>
      <c r="F291" s="155" t="str">
        <v>000</v>
      </c>
      <c r="G291" s="153" t="n">
        <v>0</v>
      </c>
      <c r="H291" s="155" t="str">
        <v>Calm</v>
      </c>
      <c r="I291" s="153" t="n">
        <v>180</v>
      </c>
      <c r="J291" s="155" t="str">
        <v>Calm</v>
      </c>
      <c r="K291" s="153" t="n">
        <v>0</v>
      </c>
      <c r="L291" s="153" t="n">
        <f>IF(E291="Accepted",K291*1.150779448,"")</f>
        <v>0</v>
      </c>
      <c r="M291" s="163"/>
      <c r="N291" s="163" t="str">
        <f>IF(AND(E291="Accepted",ISNUMBER(M291)),M291*1.150779448,"")</f>
      </c>
      <c r="O291" s="163"/>
      <c r="P291" s="163" t="str">
        <f>IF(AND(E291="Accepted",ISNUMBER(O291)),O291*1.150779448,"")</f>
      </c>
      <c r="Q291" s="163"/>
      <c r="R291" s="155" t="str"/>
      <c r="S291" s="155" t="str"/>
      <c r="T291" s="155" t="str"/>
      <c r="U291" s="163" t="str">
        <f>IF(E291&lt;&gt;"Accepted","",IF(AND(N291="",P291=""),"",MAX(N291,P291)))</f>
      </c>
      <c r="V291" s="155" t="str">
        <v>2026-03-12 10:55 PDT</v>
      </c>
      <c r="W291" s="153" t="n">
        <v>0</v>
      </c>
      <c r="X291" s="163"/>
      <c r="Y291" s="163"/>
      <c r="Z291" s="163"/>
      <c r="AA291" s="153" t="n">
        <v>-117.8837</v>
      </c>
      <c r="AB291" s="153" t="n">
        <v>34.9054</v>
      </c>
      <c r="AC291" s="153" t="n">
        <v>702</v>
      </c>
      <c r="AD291" s="175" t="str">
        <v>KEDW 121755Z 00000KT 40SM CLR 18/07 A3033 RMK AO2A SLP262 T01750067 10175 20045 50001</v>
      </c>
    </row>
    <row r="292" hidden="0">
      <c r="A292" s="150" t="str">
        <v>2026-03-12 18:55 UTC</v>
      </c>
      <c r="B292" s="155" t="str">
        <v>2026-03-12 11:55 PDT</v>
      </c>
      <c r="C292" s="155" t="str">
        <v>2026-03-12</v>
      </c>
      <c r="D292" s="155" t="str">
        <v>March</v>
      </c>
      <c r="E292" s="154" t="str">
        <v>Accepted</v>
      </c>
      <c r="F292" s="155" t="str">
        <v>000</v>
      </c>
      <c r="G292" s="153" t="n">
        <v>0</v>
      </c>
      <c r="H292" s="155" t="str">
        <v>Calm</v>
      </c>
      <c r="I292" s="153" t="n">
        <v>180</v>
      </c>
      <c r="J292" s="155" t="str">
        <v>Calm</v>
      </c>
      <c r="K292" s="153" t="n">
        <v>0</v>
      </c>
      <c r="L292" s="153" t="n">
        <f>IF(E292="Accepted",K292*1.150779448,"")</f>
        <v>0</v>
      </c>
      <c r="M292" s="163"/>
      <c r="N292" s="163" t="str">
        <f>IF(AND(E292="Accepted",ISNUMBER(M292)),M292*1.150779448,"")</f>
      </c>
      <c r="O292" s="163"/>
      <c r="P292" s="163" t="str">
        <f>IF(AND(E292="Accepted",ISNUMBER(O292)),O292*1.150779448,"")</f>
      </c>
      <c r="Q292" s="163"/>
      <c r="R292" s="155" t="str"/>
      <c r="S292" s="155" t="str"/>
      <c r="T292" s="155" t="str"/>
      <c r="U292" s="163" t="str">
        <f>IF(E292&lt;&gt;"Accepted","",IF(AND(N292="",P292=""),"",MAX(N292,P292)))</f>
      </c>
      <c r="V292" s="155" t="str">
        <v>2026-03-12 11:55 PDT</v>
      </c>
      <c r="W292" s="153" t="n">
        <v>0</v>
      </c>
      <c r="X292" s="163"/>
      <c r="Y292" s="163"/>
      <c r="Z292" s="163"/>
      <c r="AA292" s="153" t="n">
        <v>-117.8837</v>
      </c>
      <c r="AB292" s="153" t="n">
        <v>34.9054</v>
      </c>
      <c r="AC292" s="153" t="n">
        <v>702</v>
      </c>
      <c r="AD292" s="175" t="str">
        <v>KEDW 121855Z 00000KT 60SM FEW300 22/06 A3031 RMK AO2A SLP255 T02170056</v>
      </c>
    </row>
    <row r="293" hidden="0">
      <c r="A293" s="150" t="str">
        <v>2026-03-12 19:55 UTC</v>
      </c>
      <c r="B293" s="155" t="str">
        <v>2026-03-12 12:55 PDT</v>
      </c>
      <c r="C293" s="155" t="str">
        <v>2026-03-12</v>
      </c>
      <c r="D293" s="155" t="str">
        <v>March</v>
      </c>
      <c r="E293" s="154" t="str">
        <v>Accepted</v>
      </c>
      <c r="F293" s="155" t="str">
        <v>020</v>
      </c>
      <c r="G293" s="153" t="n">
        <v>20</v>
      </c>
      <c r="H293" s="155" t="str">
        <v>N</v>
      </c>
      <c r="I293" s="153" t="n">
        <v>200</v>
      </c>
      <c r="J293" s="155" t="str">
        <v>S</v>
      </c>
      <c r="K293" s="153" t="n">
        <v>4</v>
      </c>
      <c r="L293" s="153" t="n">
        <f>IF(E293="Accepted",K293*1.150779448,"")</f>
        <v>4.603117792</v>
      </c>
      <c r="M293" s="163"/>
      <c r="N293" s="163" t="str">
        <f>IF(AND(E293="Accepted",ISNUMBER(M293)),M293*1.150779448,"")</f>
      </c>
      <c r="O293" s="163"/>
      <c r="P293" s="163" t="str">
        <f>IF(AND(E293="Accepted",ISNUMBER(O293)),O293*1.150779448,"")</f>
      </c>
      <c r="Q293" s="163"/>
      <c r="R293" s="155" t="str"/>
      <c r="S293" s="155" t="str"/>
      <c r="T293" s="155" t="str"/>
      <c r="U293" s="163" t="str">
        <f>IF(E293&lt;&gt;"Accepted","",IF(AND(N293="",P293=""),"",MAX(N293,P293)))</f>
      </c>
      <c r="V293" s="155" t="str">
        <v>2026-03-12 12:55 PDT</v>
      </c>
      <c r="W293" s="153" t="n">
        <v>4</v>
      </c>
      <c r="X293" s="163"/>
      <c r="Y293" s="163"/>
      <c r="Z293" s="163"/>
      <c r="AA293" s="153" t="n">
        <v>-117.8837</v>
      </c>
      <c r="AB293" s="153" t="n">
        <v>34.9054</v>
      </c>
      <c r="AC293" s="153" t="n">
        <v>702</v>
      </c>
      <c r="AD293" s="175" t="str">
        <v>KEDW 121955Z 02004KT 40SM CLR 25/00 A3027 RMK AO2A SLP239 T02450001</v>
      </c>
    </row>
    <row r="294" hidden="0">
      <c r="A294" s="150" t="str">
        <v>2026-03-12 20:55 UTC</v>
      </c>
      <c r="B294" s="155" t="str">
        <v>2026-03-12 13:55 PDT</v>
      </c>
      <c r="C294" s="155" t="str">
        <v>2026-03-12</v>
      </c>
      <c r="D294" s="155" t="str">
        <v>March</v>
      </c>
      <c r="E294" s="154" t="str">
        <v>Accepted</v>
      </c>
      <c r="F294" s="155" t="str">
        <v>010</v>
      </c>
      <c r="G294" s="153" t="n">
        <v>10</v>
      </c>
      <c r="H294" s="155" t="str">
        <v>N</v>
      </c>
      <c r="I294" s="153" t="n">
        <v>190</v>
      </c>
      <c r="J294" s="155" t="str">
        <v>S</v>
      </c>
      <c r="K294" s="153" t="n">
        <v>6</v>
      </c>
      <c r="L294" s="153" t="n">
        <f>IF(E294="Accepted",K294*1.150779448,"")</f>
        <v>6.904676688</v>
      </c>
      <c r="M294" s="163"/>
      <c r="N294" s="163" t="str">
        <f>IF(AND(E294="Accepted",ISNUMBER(M294)),M294*1.150779448,"")</f>
      </c>
      <c r="O294" s="163"/>
      <c r="P294" s="163" t="str">
        <f>IF(AND(E294="Accepted",ISNUMBER(O294)),O294*1.150779448,"")</f>
      </c>
      <c r="Q294" s="163"/>
      <c r="R294" s="155" t="str"/>
      <c r="S294" s="155" t="str"/>
      <c r="T294" s="155" t="str"/>
      <c r="U294" s="163" t="str">
        <f>IF(E294&lt;&gt;"Accepted","",IF(AND(N294="",P294=""),"",MAX(N294,P294)))</f>
      </c>
      <c r="V294" s="155" t="str">
        <v>2026-03-12 13:55 PDT</v>
      </c>
      <c r="W294" s="153" t="n">
        <v>6</v>
      </c>
      <c r="X294" s="163"/>
      <c r="Y294" s="163"/>
      <c r="Z294" s="163"/>
      <c r="AA294" s="153" t="n">
        <v>-117.8837</v>
      </c>
      <c r="AB294" s="153" t="n">
        <v>34.9054</v>
      </c>
      <c r="AC294" s="153" t="n">
        <v>702</v>
      </c>
      <c r="AD294" s="175" t="str">
        <v>KEDW 122055Z 01006KT 90SM FEW300 26/M00 A3023 RMK AO2A SLP226 T02611001 57032</v>
      </c>
    </row>
    <row r="295" hidden="0">
      <c r="A295" s="150" t="str">
        <v>2026-03-12 21:55 UTC</v>
      </c>
      <c r="B295" s="155" t="str">
        <v>2026-03-12 14:55 PDT</v>
      </c>
      <c r="C295" s="155" t="str">
        <v>2026-03-12</v>
      </c>
      <c r="D295" s="155" t="str">
        <v>March</v>
      </c>
      <c r="E295" s="154" t="str">
        <v>Accepted</v>
      </c>
      <c r="F295" s="155" t="str">
        <v>110</v>
      </c>
      <c r="G295" s="153" t="n">
        <v>110</v>
      </c>
      <c r="H295" s="155" t="str">
        <v>E</v>
      </c>
      <c r="I295" s="153" t="n">
        <v>290</v>
      </c>
      <c r="J295" s="155" t="str">
        <v>W</v>
      </c>
      <c r="K295" s="153" t="n">
        <v>5</v>
      </c>
      <c r="L295" s="153" t="n">
        <f>IF(E295="Accepted",K295*1.150779448,"")</f>
        <v>5.75389724</v>
      </c>
      <c r="M295" s="163"/>
      <c r="N295" s="163" t="str">
        <f>IF(AND(E295="Accepted",ISNUMBER(M295)),M295*1.150779448,"")</f>
      </c>
      <c r="O295" s="163"/>
      <c r="P295" s="163" t="str">
        <f>IF(AND(E295="Accepted",ISNUMBER(O295)),O295*1.150779448,"")</f>
      </c>
      <c r="Q295" s="163"/>
      <c r="R295" s="155" t="str"/>
      <c r="S295" s="155" t="str"/>
      <c r="T295" s="155" t="str"/>
      <c r="U295" s="163" t="str">
        <f>IF(E295&lt;&gt;"Accepted","",IF(AND(N295="",P295=""),"",MAX(N295,P295)))</f>
      </c>
      <c r="V295" s="155" t="str">
        <v>2026-03-12 14:55 PDT</v>
      </c>
      <c r="W295" s="153" t="n">
        <v>5</v>
      </c>
      <c r="X295" s="163"/>
      <c r="Y295" s="163"/>
      <c r="Z295" s="163"/>
      <c r="AA295" s="153" t="n">
        <v>-117.8837</v>
      </c>
      <c r="AB295" s="153" t="n">
        <v>34.9054</v>
      </c>
      <c r="AC295" s="153" t="n">
        <v>702</v>
      </c>
      <c r="AD295" s="175" t="str">
        <v>KEDW 122155Z 11005KT 90SM FEW300 28/M03 A3019 RMK AO2A SLP211 T02781032</v>
      </c>
    </row>
    <row r="296" hidden="0">
      <c r="A296" s="150" t="str">
        <v>2026-03-12 22:55 UTC</v>
      </c>
      <c r="B296" s="155" t="str">
        <v>2026-03-12 15:55 PDT</v>
      </c>
      <c r="C296" s="155" t="str">
        <v>2026-03-12</v>
      </c>
      <c r="D296" s="155" t="str">
        <v>March</v>
      </c>
      <c r="E296" s="154" t="str">
        <v>Accepted</v>
      </c>
      <c r="F296" s="155" t="str">
        <v>010</v>
      </c>
      <c r="G296" s="153" t="n">
        <v>10</v>
      </c>
      <c r="H296" s="155" t="str">
        <v>N</v>
      </c>
      <c r="I296" s="153" t="n">
        <v>190</v>
      </c>
      <c r="J296" s="155" t="str">
        <v>S</v>
      </c>
      <c r="K296" s="153" t="n">
        <v>6</v>
      </c>
      <c r="L296" s="153" t="n">
        <f>IF(E296="Accepted",K296*1.150779448,"")</f>
        <v>6.904676688</v>
      </c>
      <c r="M296" s="153" t="n">
        <v>15</v>
      </c>
      <c r="N296" s="153" t="n">
        <f>IF(AND(E296="Accepted",ISNUMBER(M296)),M296*1.150779448,"")</f>
        <v>17.261691719999998</v>
      </c>
      <c r="O296" s="163"/>
      <c r="P296" s="163" t="str">
        <f>IF(AND(E296="Accepted",ISNUMBER(O296)),O296*1.150779448,"")</f>
      </c>
      <c r="Q296" s="163"/>
      <c r="R296" s="155" t="str"/>
      <c r="S296" s="155" t="str"/>
      <c r="T296" s="155" t="str"/>
      <c r="U296" s="153" t="n">
        <f>IF(E296&lt;&gt;"Accepted","",IF(AND(N296="",P296=""),"",MAX(N296,P296)))</f>
        <v>17.261691719999998</v>
      </c>
      <c r="V296" s="155" t="str">
        <v>2026-03-12 15:55 PDT</v>
      </c>
      <c r="W296" s="153" t="n">
        <v>6</v>
      </c>
      <c r="X296" s="153" t="n">
        <v>15</v>
      </c>
      <c r="Y296" s="163"/>
      <c r="Z296" s="163"/>
      <c r="AA296" s="153" t="n">
        <v>-117.8837</v>
      </c>
      <c r="AB296" s="153" t="n">
        <v>34.9054</v>
      </c>
      <c r="AC296" s="153" t="n">
        <v>702</v>
      </c>
      <c r="AD296" s="175" t="str">
        <v>KEDW 122255Z 01006G15KT 90SM FEW300 28/M06 A3017 RMK AO2A SLP204 T02831063</v>
      </c>
    </row>
    <row r="297" hidden="0">
      <c r="A297" s="150" t="str">
        <v>2026-03-12 23:55 UTC</v>
      </c>
      <c r="B297" s="155" t="str">
        <v>2026-03-12 16:55 PDT</v>
      </c>
      <c r="C297" s="155" t="str">
        <v>2026-03-12</v>
      </c>
      <c r="D297" s="155" t="str">
        <v>March</v>
      </c>
      <c r="E297" s="154" t="str">
        <v>Accepted</v>
      </c>
      <c r="F297" s="155" t="str">
        <v>020</v>
      </c>
      <c r="G297" s="153" t="n">
        <v>20</v>
      </c>
      <c r="H297" s="155" t="str">
        <v>N</v>
      </c>
      <c r="I297" s="153" t="n">
        <v>200</v>
      </c>
      <c r="J297" s="155" t="str">
        <v>S</v>
      </c>
      <c r="K297" s="153" t="n">
        <v>6</v>
      </c>
      <c r="L297" s="153" t="n">
        <f>IF(E297="Accepted",K297*1.150779448,"")</f>
        <v>6.904676688</v>
      </c>
      <c r="M297" s="163"/>
      <c r="N297" s="163" t="str">
        <f>IF(AND(E297="Accepted",ISNUMBER(M297)),M297*1.150779448,"")</f>
      </c>
      <c r="O297" s="163"/>
      <c r="P297" s="163" t="str">
        <f>IF(AND(E297="Accepted",ISNUMBER(O297)),O297*1.150779448,"")</f>
      </c>
      <c r="Q297" s="163"/>
      <c r="R297" s="155" t="str"/>
      <c r="S297" s="155" t="str"/>
      <c r="T297" s="155" t="str"/>
      <c r="U297" s="163" t="str">
        <f>IF(E297&lt;&gt;"Accepted","",IF(AND(N297="",P297=""),"",MAX(N297,P297)))</f>
      </c>
      <c r="V297" s="155" t="str">
        <v>2026-03-12 16:55 PDT</v>
      </c>
      <c r="W297" s="153" t="n">
        <v>6</v>
      </c>
      <c r="X297" s="163"/>
      <c r="Y297" s="163"/>
      <c r="Z297" s="163"/>
      <c r="AA297" s="153" t="n">
        <v>-117.8837</v>
      </c>
      <c r="AB297" s="153" t="n">
        <v>34.9054</v>
      </c>
      <c r="AC297" s="153" t="n">
        <v>702</v>
      </c>
      <c r="AD297" s="175" t="str">
        <v>KEDW 122355Z 02006KT 90SM FEW330 28/M08 A3015 RMK AO2A SLP198 T02821077 10288 20176 57025</v>
      </c>
    </row>
    <row r="298" hidden="0">
      <c r="A298" s="150" t="str">
        <v>2026-03-13 00:55 UTC</v>
      </c>
      <c r="B298" s="155" t="str">
        <v>2026-03-12 17:55 PDT</v>
      </c>
      <c r="C298" s="155" t="str">
        <v>2026-03-12</v>
      </c>
      <c r="D298" s="155" t="str">
        <v>March</v>
      </c>
      <c r="E298" s="154" t="str">
        <v>Accepted</v>
      </c>
      <c r="F298" s="155" t="str">
        <v>020</v>
      </c>
      <c r="G298" s="153" t="n">
        <v>20</v>
      </c>
      <c r="H298" s="155" t="str">
        <v>N</v>
      </c>
      <c r="I298" s="153" t="n">
        <v>200</v>
      </c>
      <c r="J298" s="155" t="str">
        <v>S</v>
      </c>
      <c r="K298" s="153" t="n">
        <v>6</v>
      </c>
      <c r="L298" s="153" t="n">
        <f>IF(E298="Accepted",K298*1.150779448,"")</f>
        <v>6.904676688</v>
      </c>
      <c r="M298" s="163"/>
      <c r="N298" s="163" t="str">
        <f>IF(AND(E298="Accepted",ISNUMBER(M298)),M298*1.150779448,"")</f>
      </c>
      <c r="O298" s="163"/>
      <c r="P298" s="163" t="str">
        <f>IF(AND(E298="Accepted",ISNUMBER(O298)),O298*1.150779448,"")</f>
      </c>
      <c r="Q298" s="163"/>
      <c r="R298" s="155" t="str"/>
      <c r="S298" s="155" t="str"/>
      <c r="T298" s="155" t="str"/>
      <c r="U298" s="163" t="str">
        <f>IF(E298&lt;&gt;"Accepted","",IF(AND(N298="",P298=""),"",MAX(N298,P298)))</f>
      </c>
      <c r="V298" s="155" t="str">
        <v>2026-03-12 17:55 PDT</v>
      </c>
      <c r="W298" s="153" t="n">
        <v>6</v>
      </c>
      <c r="X298" s="163"/>
      <c r="Y298" s="163"/>
      <c r="Z298" s="163"/>
      <c r="AA298" s="153" t="n">
        <v>-117.8837</v>
      </c>
      <c r="AB298" s="153" t="n">
        <v>34.9054</v>
      </c>
      <c r="AC298" s="153" t="n">
        <v>702</v>
      </c>
      <c r="AD298" s="175" t="str">
        <v>KEDW 130055Z 02006KT 90SM SCT340 27/M07 A3013 RMK AO2A SLP193 T02731070</v>
      </c>
    </row>
    <row r="299" hidden="0">
      <c r="A299" s="150" t="str">
        <v>2026-03-13 01:55 UTC</v>
      </c>
      <c r="B299" s="155" t="str">
        <v>2026-03-12 18:55 PDT</v>
      </c>
      <c r="C299" s="155" t="str">
        <v>2026-03-12</v>
      </c>
      <c r="D299" s="155" t="str">
        <v>March</v>
      </c>
      <c r="E299" s="154" t="str">
        <v>Accepted</v>
      </c>
      <c r="F299" s="155" t="str">
        <v>000</v>
      </c>
      <c r="G299" s="153" t="n">
        <v>0</v>
      </c>
      <c r="H299" s="155" t="str">
        <v>Calm</v>
      </c>
      <c r="I299" s="153" t="n">
        <v>180</v>
      </c>
      <c r="J299" s="155" t="str">
        <v>Calm</v>
      </c>
      <c r="K299" s="153" t="n">
        <v>0</v>
      </c>
      <c r="L299" s="153" t="n">
        <f>IF(E299="Accepted",K299*1.150779448,"")</f>
        <v>0</v>
      </c>
      <c r="M299" s="163"/>
      <c r="N299" s="163" t="str">
        <f>IF(AND(E299="Accepted",ISNUMBER(M299)),M299*1.150779448,"")</f>
      </c>
      <c r="O299" s="163"/>
      <c r="P299" s="163" t="str">
        <f>IF(AND(E299="Accepted",ISNUMBER(O299)),O299*1.150779448,"")</f>
      </c>
      <c r="Q299" s="163"/>
      <c r="R299" s="155" t="str"/>
      <c r="S299" s="155" t="str"/>
      <c r="T299" s="155" t="str"/>
      <c r="U299" s="163" t="str">
        <f>IF(E299&lt;&gt;"Accepted","",IF(AND(N299="",P299=""),"",MAX(N299,P299)))</f>
      </c>
      <c r="V299" s="155" t="str">
        <v>2026-03-12 18:55 PDT</v>
      </c>
      <c r="W299" s="153" t="n">
        <v>0</v>
      </c>
      <c r="X299" s="163"/>
      <c r="Y299" s="163"/>
      <c r="Z299" s="163"/>
      <c r="AA299" s="153" t="n">
        <v>-117.8837</v>
      </c>
      <c r="AB299" s="153" t="n">
        <v>34.9054</v>
      </c>
      <c r="AC299" s="153" t="n">
        <v>702</v>
      </c>
      <c r="AD299" s="175" t="str">
        <v>KEDW 130155Z 00000KT 60SM FEW270 SCT340 25/01 A3013 RMK AO2A SLP194 T02500005</v>
      </c>
    </row>
    <row r="300" hidden="0">
      <c r="A300" s="150" t="str">
        <v>2026-03-13 02:55 UTC</v>
      </c>
      <c r="B300" s="155" t="str">
        <v>2026-03-12 19:55 PDT</v>
      </c>
      <c r="C300" s="155" t="str">
        <v>2026-03-12</v>
      </c>
      <c r="D300" s="155" t="str">
        <v>March</v>
      </c>
      <c r="E300" s="154" t="str">
        <v>Accepted</v>
      </c>
      <c r="F300" s="155" t="str">
        <v>350</v>
      </c>
      <c r="G300" s="153" t="n">
        <v>350</v>
      </c>
      <c r="H300" s="155" t="str">
        <v>N</v>
      </c>
      <c r="I300" s="153" t="n">
        <v>170</v>
      </c>
      <c r="J300" s="155" t="str">
        <v>S</v>
      </c>
      <c r="K300" s="153" t="n">
        <v>3</v>
      </c>
      <c r="L300" s="153" t="n">
        <f>IF(E300="Accepted",K300*1.150779448,"")</f>
        <v>3.452338344</v>
      </c>
      <c r="M300" s="163"/>
      <c r="N300" s="163" t="str">
        <f>IF(AND(E300="Accepted",ISNUMBER(M300)),M300*1.150779448,"")</f>
      </c>
      <c r="O300" s="163"/>
      <c r="P300" s="163" t="str">
        <f>IF(AND(E300="Accepted",ISNUMBER(O300)),O300*1.150779448,"")</f>
      </c>
      <c r="Q300" s="163"/>
      <c r="R300" s="155" t="str"/>
      <c r="S300" s="155" t="str"/>
      <c r="T300" s="155" t="str"/>
      <c r="U300" s="163" t="str">
        <f>IF(E300&lt;&gt;"Accepted","",IF(AND(N300="",P300=""),"",MAX(N300,P300)))</f>
      </c>
      <c r="V300" s="155" t="str">
        <v>2026-03-12 19:55 PDT</v>
      </c>
      <c r="W300" s="153" t="n">
        <v>3</v>
      </c>
      <c r="X300" s="163"/>
      <c r="Y300" s="163"/>
      <c r="Z300" s="163"/>
      <c r="AA300" s="153" t="n">
        <v>-117.8837</v>
      </c>
      <c r="AB300" s="153" t="n">
        <v>34.9054</v>
      </c>
      <c r="AC300" s="153" t="n">
        <v>702</v>
      </c>
      <c r="AD300" s="175" t="str">
        <v>KEDW 130255Z 35003KT 40SM SCT260 22/M01 A3013 RMK AO2A SLP194 T02221012 56006</v>
      </c>
    </row>
    <row r="301" hidden="0">
      <c r="A301" s="150" t="str">
        <v>2026-03-13 03:55 UTC</v>
      </c>
      <c r="B301" s="155" t="str">
        <v>2026-03-12 20:55 PDT</v>
      </c>
      <c r="C301" s="155" t="str">
        <v>2026-03-12</v>
      </c>
      <c r="D301" s="155" t="str">
        <v>March</v>
      </c>
      <c r="E301" s="154" t="str">
        <v>Accepted</v>
      </c>
      <c r="F301" s="155" t="str">
        <v>290</v>
      </c>
      <c r="G301" s="153" t="n">
        <v>290</v>
      </c>
      <c r="H301" s="155" t="str">
        <v>W</v>
      </c>
      <c r="I301" s="153" t="n">
        <v>110</v>
      </c>
      <c r="J301" s="155" t="str">
        <v>E</v>
      </c>
      <c r="K301" s="153" t="n">
        <v>8</v>
      </c>
      <c r="L301" s="153" t="n">
        <f>IF(E301="Accepted",K301*1.150779448,"")</f>
        <v>9.206235584</v>
      </c>
      <c r="M301" s="163"/>
      <c r="N301" s="163" t="str">
        <f>IF(AND(E301="Accepted",ISNUMBER(M301)),M301*1.150779448,"")</f>
      </c>
      <c r="O301" s="163"/>
      <c r="P301" s="163" t="str">
        <f>IF(AND(E301="Accepted",ISNUMBER(O301)),O301*1.150779448,"")</f>
      </c>
      <c r="Q301" s="163"/>
      <c r="R301" s="155" t="str"/>
      <c r="S301" s="155" t="str"/>
      <c r="T301" s="155" t="str"/>
      <c r="U301" s="163" t="str">
        <f>IF(E301&lt;&gt;"Accepted","",IF(AND(N301="",P301=""),"",MAX(N301,P301)))</f>
      </c>
      <c r="V301" s="155" t="str">
        <v>2026-03-12 20:55 PDT</v>
      </c>
      <c r="W301" s="153" t="n">
        <v>8</v>
      </c>
      <c r="X301" s="163"/>
      <c r="Y301" s="163"/>
      <c r="Z301" s="163"/>
      <c r="AA301" s="153" t="n">
        <v>-117.8837</v>
      </c>
      <c r="AB301" s="153" t="n">
        <v>34.9054</v>
      </c>
      <c r="AC301" s="153" t="n">
        <v>702</v>
      </c>
      <c r="AD301" s="175" t="str">
        <v>KEDW 130355Z 29008KT 40SM FEW260 20/07 A3014 RMK AO2A SLP198 T01950066</v>
      </c>
    </row>
    <row r="302" hidden="0">
      <c r="A302" s="150" t="str">
        <v>2026-03-13 04:55 UTC</v>
      </c>
      <c r="B302" s="155" t="str">
        <v>2026-03-12 21:55 PDT</v>
      </c>
      <c r="C302" s="155" t="str">
        <v>2026-03-12</v>
      </c>
      <c r="D302" s="155" t="str">
        <v>March</v>
      </c>
      <c r="E302" s="154" t="str">
        <v>Accepted</v>
      </c>
      <c r="F302" s="155" t="str">
        <v>210</v>
      </c>
      <c r="G302" s="153" t="n">
        <v>210</v>
      </c>
      <c r="H302" s="155" t="str">
        <v>SW</v>
      </c>
      <c r="I302" s="153" t="n">
        <v>30</v>
      </c>
      <c r="J302" s="155" t="str">
        <v>NE</v>
      </c>
      <c r="K302" s="153" t="n">
        <v>7</v>
      </c>
      <c r="L302" s="153" t="n">
        <f>IF(E302="Accepted",K302*1.150779448,"")</f>
        <v>8.055456136</v>
      </c>
      <c r="M302" s="163"/>
      <c r="N302" s="163" t="str">
        <f>IF(AND(E302="Accepted",ISNUMBER(M302)),M302*1.150779448,"")</f>
      </c>
      <c r="O302" s="163"/>
      <c r="P302" s="163" t="str">
        <f>IF(AND(E302="Accepted",ISNUMBER(O302)),O302*1.150779448,"")</f>
      </c>
      <c r="Q302" s="163"/>
      <c r="R302" s="155" t="str"/>
      <c r="S302" s="155" t="str"/>
      <c r="T302" s="155" t="str"/>
      <c r="U302" s="163" t="str">
        <f>IF(E302&lt;&gt;"Accepted","",IF(AND(N302="",P302=""),"",MAX(N302,P302)))</f>
      </c>
      <c r="V302" s="155" t="str">
        <v>2026-03-12 21:55 PDT</v>
      </c>
      <c r="W302" s="153" t="n">
        <v>7</v>
      </c>
      <c r="X302" s="163"/>
      <c r="Y302" s="163"/>
      <c r="Z302" s="163"/>
      <c r="AA302" s="153" t="n">
        <v>-117.8837</v>
      </c>
      <c r="AB302" s="153" t="n">
        <v>34.9054</v>
      </c>
      <c r="AC302" s="153" t="n">
        <v>702</v>
      </c>
      <c r="AD302" s="175" t="str">
        <v>KEDW 130455Z 21007KT 40SM CLR 15/07 A3015 RMK AO2A SLP203 T01510069</v>
      </c>
    </row>
    <row r="303" hidden="0">
      <c r="A303" s="150" t="str">
        <v>2026-03-13 05:55 UTC</v>
      </c>
      <c r="B303" s="155" t="str">
        <v>2026-03-12 22:55 PDT</v>
      </c>
      <c r="C303" s="155" t="str">
        <v>2026-03-12</v>
      </c>
      <c r="D303" s="155" t="str">
        <v>March</v>
      </c>
      <c r="E303" s="154" t="str">
        <v>Accepted</v>
      </c>
      <c r="F303" s="155" t="str">
        <v>220</v>
      </c>
      <c r="G303" s="153" t="n">
        <v>220</v>
      </c>
      <c r="H303" s="155" t="str">
        <v>SW</v>
      </c>
      <c r="I303" s="153" t="n">
        <v>40</v>
      </c>
      <c r="J303" s="155" t="str">
        <v>NE</v>
      </c>
      <c r="K303" s="153" t="n">
        <v>4</v>
      </c>
      <c r="L303" s="153" t="n">
        <f>IF(E303="Accepted",K303*1.150779448,"")</f>
        <v>4.603117792</v>
      </c>
      <c r="M303" s="163"/>
      <c r="N303" s="163" t="str">
        <f>IF(AND(E303="Accepted",ISNUMBER(M303)),M303*1.150779448,"")</f>
      </c>
      <c r="O303" s="163"/>
      <c r="P303" s="163" t="str">
        <f>IF(AND(E303="Accepted",ISNUMBER(O303)),O303*1.150779448,"")</f>
      </c>
      <c r="Q303" s="163"/>
      <c r="R303" s="155" t="str"/>
      <c r="S303" s="155" t="str"/>
      <c r="T303" s="155" t="str"/>
      <c r="U303" s="163" t="str">
        <f>IF(E303&lt;&gt;"Accepted","",IF(AND(N303="",P303=""),"",MAX(N303,P303)))</f>
      </c>
      <c r="V303" s="155" t="str">
        <v>2026-03-12 22:55 PDT</v>
      </c>
      <c r="W303" s="153" t="n">
        <v>4</v>
      </c>
      <c r="X303" s="163"/>
      <c r="Y303" s="163"/>
      <c r="Z303" s="163"/>
      <c r="AA303" s="153" t="n">
        <v>-117.8837</v>
      </c>
      <c r="AB303" s="153" t="n">
        <v>34.9054</v>
      </c>
      <c r="AC303" s="153" t="n">
        <v>702</v>
      </c>
      <c r="AD303" s="175" t="str">
        <v>KEDW 130555Z AUTO 22004KT 10SM CLR 13/07 A3015 RMK AO2 SLP201 T01340072 10282 20134 52008 $</v>
      </c>
    </row>
    <row r="304" hidden="0">
      <c r="A304" s="150" t="str">
        <v>2026-03-13 06:55 UTC</v>
      </c>
      <c r="B304" s="155" t="str">
        <v>2026-03-12 23:55 PDT</v>
      </c>
      <c r="C304" s="155" t="str">
        <v>2026-03-12</v>
      </c>
      <c r="D304" s="155" t="str">
        <v>March</v>
      </c>
      <c r="E304" s="154" t="str">
        <v>Accepted</v>
      </c>
      <c r="F304" s="155" t="str">
        <v>230</v>
      </c>
      <c r="G304" s="153" t="n">
        <v>230</v>
      </c>
      <c r="H304" s="155" t="str">
        <v>SW</v>
      </c>
      <c r="I304" s="153" t="n">
        <v>50</v>
      </c>
      <c r="J304" s="155" t="str">
        <v>NE</v>
      </c>
      <c r="K304" s="153" t="n">
        <v>6</v>
      </c>
      <c r="L304" s="153" t="n">
        <f>IF(E304="Accepted",K304*1.150779448,"")</f>
        <v>6.904676688</v>
      </c>
      <c r="M304" s="163"/>
      <c r="N304" s="163" t="str">
        <f>IF(AND(E304="Accepted",ISNUMBER(M304)),M304*1.150779448,"")</f>
      </c>
      <c r="O304" s="163"/>
      <c r="P304" s="163" t="str">
        <f>IF(AND(E304="Accepted",ISNUMBER(O304)),O304*1.150779448,"")</f>
      </c>
      <c r="Q304" s="163"/>
      <c r="R304" s="155" t="str"/>
      <c r="S304" s="155" t="str"/>
      <c r="T304" s="155" t="str"/>
      <c r="U304" s="163" t="str">
        <f>IF(E304&lt;&gt;"Accepted","",IF(AND(N304="",P304=""),"",MAX(N304,P304)))</f>
      </c>
      <c r="V304" s="155" t="str">
        <v>2026-03-12 23:55 PDT</v>
      </c>
      <c r="W304" s="153" t="n">
        <v>6</v>
      </c>
      <c r="X304" s="163"/>
      <c r="Y304" s="163"/>
      <c r="Z304" s="163"/>
      <c r="AA304" s="153" t="n">
        <v>-117.8837</v>
      </c>
      <c r="AB304" s="153" t="n">
        <v>34.9054</v>
      </c>
      <c r="AC304" s="153" t="n">
        <v>702</v>
      </c>
      <c r="AD304" s="175" t="str">
        <v>KEDW 130655Z AUTO 23006KT 10SM CLR 11/06 A3015 RMK AO2 SLP200 T01130058 $</v>
      </c>
    </row>
    <row r="305" hidden="0">
      <c r="A305" s="150" t="str">
        <v>2026-03-13 07:55 UTC</v>
      </c>
      <c r="B305" s="155" t="str">
        <v>2026-03-13 00:55 PDT</v>
      </c>
      <c r="C305" s="155" t="str">
        <v>2026-03-13</v>
      </c>
      <c r="D305" s="155" t="str">
        <v>March</v>
      </c>
      <c r="E305" s="154" t="str">
        <v>Accepted</v>
      </c>
      <c r="F305" s="155" t="str">
        <v>260</v>
      </c>
      <c r="G305" s="153" t="n">
        <v>260</v>
      </c>
      <c r="H305" s="155" t="str">
        <v>W</v>
      </c>
      <c r="I305" s="153" t="n">
        <v>80</v>
      </c>
      <c r="J305" s="155" t="str">
        <v>E</v>
      </c>
      <c r="K305" s="153" t="n">
        <v>3</v>
      </c>
      <c r="L305" s="153" t="n">
        <f>IF(E305="Accepted",K305*1.150779448,"")</f>
        <v>3.452338344</v>
      </c>
      <c r="M305" s="163"/>
      <c r="N305" s="163" t="str">
        <f>IF(AND(E305="Accepted",ISNUMBER(M305)),M305*1.150779448,"")</f>
      </c>
      <c r="O305" s="163"/>
      <c r="P305" s="163" t="str">
        <f>IF(AND(E305="Accepted",ISNUMBER(O305)),O305*1.150779448,"")</f>
      </c>
      <c r="Q305" s="163"/>
      <c r="R305" s="155" t="str"/>
      <c r="S305" s="155" t="str"/>
      <c r="T305" s="155" t="str"/>
      <c r="U305" s="163" t="str">
        <f>IF(E305&lt;&gt;"Accepted","",IF(AND(N305="",P305=""),"",MAX(N305,P305)))</f>
      </c>
      <c r="V305" s="155" t="str">
        <v>2026-03-13 00:55 PDT</v>
      </c>
      <c r="W305" s="153" t="n">
        <v>3</v>
      </c>
      <c r="X305" s="163"/>
      <c r="Y305" s="163"/>
      <c r="Z305" s="163"/>
      <c r="AA305" s="153" t="n">
        <v>-117.8837</v>
      </c>
      <c r="AB305" s="153" t="n">
        <v>34.9054</v>
      </c>
      <c r="AC305" s="153" t="n">
        <v>702</v>
      </c>
      <c r="AD305" s="175" t="str">
        <v>KEDW 130755Z AUTO 26003KT 10SM CLR 10/05 A3014 RMK AO2 SLP195 T00990051 402880045 $</v>
      </c>
    </row>
    <row r="306" hidden="0">
      <c r="A306" s="150" t="str">
        <v>2026-03-13 08:55 UTC</v>
      </c>
      <c r="B306" s="155" t="str">
        <v>2026-03-13 01:55 PDT</v>
      </c>
      <c r="C306" s="155" t="str">
        <v>2026-03-13</v>
      </c>
      <c r="D306" s="155" t="str">
        <v>March</v>
      </c>
      <c r="E306" s="154" t="str">
        <v>Accepted</v>
      </c>
      <c r="F306" s="155" t="str">
        <v>160</v>
      </c>
      <c r="G306" s="153" t="n">
        <v>160</v>
      </c>
      <c r="H306" s="155" t="str">
        <v>S</v>
      </c>
      <c r="I306" s="153" t="n">
        <v>340</v>
      </c>
      <c r="J306" s="155" t="str">
        <v>N</v>
      </c>
      <c r="K306" s="153" t="n">
        <v>3</v>
      </c>
      <c r="L306" s="153" t="n">
        <f>IF(E306="Accepted",K306*1.150779448,"")</f>
        <v>3.452338344</v>
      </c>
      <c r="M306" s="163"/>
      <c r="N306" s="163" t="str">
        <f>IF(AND(E306="Accepted",ISNUMBER(M306)),M306*1.150779448,"")</f>
      </c>
      <c r="O306" s="163"/>
      <c r="P306" s="163" t="str">
        <f>IF(AND(E306="Accepted",ISNUMBER(O306)),O306*1.150779448,"")</f>
      </c>
      <c r="Q306" s="163"/>
      <c r="R306" s="155" t="str"/>
      <c r="S306" s="155" t="str"/>
      <c r="T306" s="155" t="str"/>
      <c r="U306" s="163" t="str">
        <f>IF(E306&lt;&gt;"Accepted","",IF(AND(N306="",P306=""),"",MAX(N306,P306)))</f>
      </c>
      <c r="V306" s="155" t="str">
        <v>2026-03-13 01:55 PDT</v>
      </c>
      <c r="W306" s="153" t="n">
        <v>3</v>
      </c>
      <c r="X306" s="163"/>
      <c r="Y306" s="163"/>
      <c r="Z306" s="163"/>
      <c r="AA306" s="153" t="n">
        <v>-117.8837</v>
      </c>
      <c r="AB306" s="153" t="n">
        <v>34.9054</v>
      </c>
      <c r="AC306" s="153" t="n">
        <v>702</v>
      </c>
      <c r="AD306" s="175" t="str">
        <v>KEDW 130855Z AUTO 16003KT 10SM CLR 09/04 A3014 RMK AO2 SLP193 T00850043 56005 $</v>
      </c>
    </row>
    <row r="307" hidden="0">
      <c r="A307" s="150" t="str">
        <v>2026-03-13 09:55 UTC</v>
      </c>
      <c r="B307" s="155" t="str">
        <v>2026-03-13 02:55 PDT</v>
      </c>
      <c r="C307" s="155" t="str">
        <v>2026-03-13</v>
      </c>
      <c r="D307" s="155" t="str">
        <v>March</v>
      </c>
      <c r="E307" s="154" t="str">
        <v>Accepted</v>
      </c>
      <c r="F307" s="155" t="str">
        <v>250</v>
      </c>
      <c r="G307" s="153" t="n">
        <v>250</v>
      </c>
      <c r="H307" s="155" t="str">
        <v>W</v>
      </c>
      <c r="I307" s="153" t="n">
        <v>70</v>
      </c>
      <c r="J307" s="155" t="str">
        <v>E</v>
      </c>
      <c r="K307" s="153" t="n">
        <v>5</v>
      </c>
      <c r="L307" s="153" t="n">
        <f>IF(E307="Accepted",K307*1.150779448,"")</f>
        <v>5.75389724</v>
      </c>
      <c r="M307" s="163"/>
      <c r="N307" s="163" t="str">
        <f>IF(AND(E307="Accepted",ISNUMBER(M307)),M307*1.150779448,"")</f>
      </c>
      <c r="O307" s="163"/>
      <c r="P307" s="163" t="str">
        <f>IF(AND(E307="Accepted",ISNUMBER(O307)),O307*1.150779448,"")</f>
      </c>
      <c r="Q307" s="163"/>
      <c r="R307" s="155" t="str"/>
      <c r="S307" s="155" t="str"/>
      <c r="T307" s="155" t="str"/>
      <c r="U307" s="163" t="str">
        <f>IF(E307&lt;&gt;"Accepted","",IF(AND(N307="",P307=""),"",MAX(N307,P307)))</f>
      </c>
      <c r="V307" s="155" t="str">
        <v>2026-03-13 02:55 PDT</v>
      </c>
      <c r="W307" s="153" t="n">
        <v>5</v>
      </c>
      <c r="X307" s="163"/>
      <c r="Y307" s="163"/>
      <c r="Z307" s="163"/>
      <c r="AA307" s="153" t="n">
        <v>-117.8837</v>
      </c>
      <c r="AB307" s="153" t="n">
        <v>34.9054</v>
      </c>
      <c r="AC307" s="153" t="n">
        <v>702</v>
      </c>
      <c r="AD307" s="175" t="str">
        <v>KEDW 130955Z AUTO 25005KT 10SM CLR 09/05 A3011 RMK AO2 SLP183 T00880048 $</v>
      </c>
    </row>
    <row r="308" hidden="0">
      <c r="A308" s="150" t="str">
        <v>2026-03-13 10:55 UTC</v>
      </c>
      <c r="B308" s="155" t="str">
        <v>2026-03-13 03:55 PDT</v>
      </c>
      <c r="C308" s="155" t="str">
        <v>2026-03-13</v>
      </c>
      <c r="D308" s="155" t="str">
        <v>March</v>
      </c>
      <c r="E308" s="154" t="str">
        <v>Accepted</v>
      </c>
      <c r="F308" s="155" t="str">
        <v>190</v>
      </c>
      <c r="G308" s="153" t="n">
        <v>190</v>
      </c>
      <c r="H308" s="155" t="str">
        <v>S</v>
      </c>
      <c r="I308" s="153" t="n">
        <v>10</v>
      </c>
      <c r="J308" s="155" t="str">
        <v>N</v>
      </c>
      <c r="K308" s="153" t="n">
        <v>3</v>
      </c>
      <c r="L308" s="153" t="n">
        <f>IF(E308="Accepted",K308*1.150779448,"")</f>
        <v>3.452338344</v>
      </c>
      <c r="M308" s="163"/>
      <c r="N308" s="163" t="str">
        <f>IF(AND(E308="Accepted",ISNUMBER(M308)),M308*1.150779448,"")</f>
      </c>
      <c r="O308" s="163"/>
      <c r="P308" s="163" t="str">
        <f>IF(AND(E308="Accepted",ISNUMBER(O308)),O308*1.150779448,"")</f>
      </c>
      <c r="Q308" s="163"/>
      <c r="R308" s="155" t="str"/>
      <c r="S308" s="155" t="str"/>
      <c r="T308" s="155" t="str"/>
      <c r="U308" s="163" t="str">
        <f>IF(E308&lt;&gt;"Accepted","",IF(AND(N308="",P308=""),"",MAX(N308,P308)))</f>
      </c>
      <c r="V308" s="155" t="str">
        <v>2026-03-13 03:55 PDT</v>
      </c>
      <c r="W308" s="153" t="n">
        <v>3</v>
      </c>
      <c r="X308" s="163"/>
      <c r="Y308" s="163"/>
      <c r="Z308" s="163"/>
      <c r="AA308" s="153" t="n">
        <v>-117.8837</v>
      </c>
      <c r="AB308" s="153" t="n">
        <v>34.9054</v>
      </c>
      <c r="AC308" s="153" t="n">
        <v>702</v>
      </c>
      <c r="AD308" s="175" t="str">
        <v>KEDW 131055Z AUTO 19003KT 10SM CLR 06/03 A3010 RMK AO2 SLP181 T00640028 $</v>
      </c>
    </row>
    <row r="309" hidden="0">
      <c r="A309" s="150" t="str">
        <v>2026-03-13 11:55 UTC</v>
      </c>
      <c r="B309" s="155" t="str">
        <v>2026-03-13 04:55 PDT</v>
      </c>
      <c r="C309" s="155" t="str">
        <v>2026-03-13</v>
      </c>
      <c r="D309" s="155" t="str">
        <v>March</v>
      </c>
      <c r="E309" s="154" t="str">
        <v>Accepted</v>
      </c>
      <c r="F309" s="155" t="str">
        <v>150</v>
      </c>
      <c r="G309" s="153" t="n">
        <v>150</v>
      </c>
      <c r="H309" s="155" t="str">
        <v>SE</v>
      </c>
      <c r="I309" s="153" t="n">
        <v>330</v>
      </c>
      <c r="J309" s="155" t="str">
        <v>NW</v>
      </c>
      <c r="K309" s="153" t="n">
        <v>3</v>
      </c>
      <c r="L309" s="153" t="n">
        <f>IF(E309="Accepted",K309*1.150779448,"")</f>
        <v>3.452338344</v>
      </c>
      <c r="M309" s="163"/>
      <c r="N309" s="163" t="str">
        <f>IF(AND(E309="Accepted",ISNUMBER(M309)),M309*1.150779448,"")</f>
      </c>
      <c r="O309" s="163"/>
      <c r="P309" s="163" t="str">
        <f>IF(AND(E309="Accepted",ISNUMBER(O309)),O309*1.150779448,"")</f>
      </c>
      <c r="Q309" s="163"/>
      <c r="R309" s="155" t="str"/>
      <c r="S309" s="155" t="str"/>
      <c r="T309" s="155" t="str"/>
      <c r="U309" s="163" t="str">
        <f>IF(E309&lt;&gt;"Accepted","",IF(AND(N309="",P309=""),"",MAX(N309,P309)))</f>
      </c>
      <c r="V309" s="155" t="str">
        <v>2026-03-13 04:55 PDT</v>
      </c>
      <c r="W309" s="153" t="n">
        <v>3</v>
      </c>
      <c r="X309" s="163"/>
      <c r="Y309" s="163"/>
      <c r="Z309" s="163"/>
      <c r="AA309" s="153" t="n">
        <v>-117.8837</v>
      </c>
      <c r="AB309" s="153" t="n">
        <v>34.9054</v>
      </c>
      <c r="AC309" s="153" t="n">
        <v>702</v>
      </c>
      <c r="AD309" s="175" t="str">
        <v>KEDW 131155Z AUTO 15003KT 10SM CLR 06/03 A3010 RMK AO2 SLP181 T00570025 10133 20053 56013 $</v>
      </c>
    </row>
    <row r="310" hidden="0">
      <c r="A310" s="150" t="str">
        <v>2026-03-13 12:55 UTC</v>
      </c>
      <c r="B310" s="155" t="str">
        <v>2026-03-13 05:55 PDT</v>
      </c>
      <c r="C310" s="155" t="str">
        <v>2026-03-13</v>
      </c>
      <c r="D310" s="155" t="str">
        <v>March</v>
      </c>
      <c r="E310" s="154" t="str">
        <v>Accepted</v>
      </c>
      <c r="F310" s="155" t="str">
        <v>000</v>
      </c>
      <c r="G310" s="153" t="n">
        <v>0</v>
      </c>
      <c r="H310" s="155" t="str">
        <v>Calm</v>
      </c>
      <c r="I310" s="153" t="n">
        <v>180</v>
      </c>
      <c r="J310" s="155" t="str">
        <v>Calm</v>
      </c>
      <c r="K310" s="153" t="n">
        <v>0</v>
      </c>
      <c r="L310" s="153" t="n">
        <f>IF(E310="Accepted",K310*1.150779448,"")</f>
        <v>0</v>
      </c>
      <c r="M310" s="163"/>
      <c r="N310" s="163" t="str">
        <f>IF(AND(E310="Accepted",ISNUMBER(M310)),M310*1.150779448,"")</f>
      </c>
      <c r="O310" s="163"/>
      <c r="P310" s="163" t="str">
        <f>IF(AND(E310="Accepted",ISNUMBER(O310)),O310*1.150779448,"")</f>
      </c>
      <c r="Q310" s="163"/>
      <c r="R310" s="155" t="str"/>
      <c r="S310" s="155" t="str"/>
      <c r="T310" s="155" t="str"/>
      <c r="U310" s="163" t="str">
        <f>IF(E310&lt;&gt;"Accepted","",IF(AND(N310="",P310=""),"",MAX(N310,P310)))</f>
      </c>
      <c r="V310" s="155" t="str">
        <v>2026-03-13 05:55 PDT</v>
      </c>
      <c r="W310" s="153" t="n">
        <v>0</v>
      </c>
      <c r="X310" s="163"/>
      <c r="Y310" s="163"/>
      <c r="Z310" s="163"/>
      <c r="AA310" s="153" t="n">
        <v>-117.8837</v>
      </c>
      <c r="AB310" s="153" t="n">
        <v>34.9054</v>
      </c>
      <c r="AC310" s="153" t="n">
        <v>702</v>
      </c>
      <c r="AD310" s="175" t="str">
        <v>KEDW 131255Z 00000KT 40SM FEW300 07/03 A3011 RMK AO2A SLP184 T00700029</v>
      </c>
    </row>
    <row r="311" hidden="0">
      <c r="A311" s="150" t="str">
        <v>2026-03-13 13:55 UTC</v>
      </c>
      <c r="B311" s="155" t="str">
        <v>2026-03-13 06:55 PDT</v>
      </c>
      <c r="C311" s="155" t="str">
        <v>2026-03-13</v>
      </c>
      <c r="D311" s="155" t="str">
        <v>March</v>
      </c>
      <c r="E311" s="154" t="str">
        <v>Accepted</v>
      </c>
      <c r="F311" s="155" t="str">
        <v>000</v>
      </c>
      <c r="G311" s="153" t="n">
        <v>0</v>
      </c>
      <c r="H311" s="155" t="str">
        <v>Calm</v>
      </c>
      <c r="I311" s="153" t="n">
        <v>180</v>
      </c>
      <c r="J311" s="155" t="str">
        <v>Calm</v>
      </c>
      <c r="K311" s="153" t="n">
        <v>0</v>
      </c>
      <c r="L311" s="153" t="n">
        <f>IF(E311="Accepted",K311*1.150779448,"")</f>
        <v>0</v>
      </c>
      <c r="M311" s="163"/>
      <c r="N311" s="163" t="str">
        <f>IF(AND(E311="Accepted",ISNUMBER(M311)),M311*1.150779448,"")</f>
      </c>
      <c r="O311" s="163"/>
      <c r="P311" s="163" t="str">
        <f>IF(AND(E311="Accepted",ISNUMBER(O311)),O311*1.150779448,"")</f>
      </c>
      <c r="Q311" s="163"/>
      <c r="R311" s="155" t="str"/>
      <c r="S311" s="155" t="str"/>
      <c r="T311" s="155" t="str"/>
      <c r="U311" s="163" t="str">
        <f>IF(E311&lt;&gt;"Accepted","",IF(AND(N311="",P311=""),"",MAX(N311,P311)))</f>
      </c>
      <c r="V311" s="155" t="str">
        <v>2026-03-13 06:55 PDT</v>
      </c>
      <c r="W311" s="153" t="n">
        <v>0</v>
      </c>
      <c r="X311" s="163"/>
      <c r="Y311" s="163"/>
      <c r="Z311" s="163"/>
      <c r="AA311" s="153" t="n">
        <v>-117.8837</v>
      </c>
      <c r="AB311" s="153" t="n">
        <v>34.9054</v>
      </c>
      <c r="AC311" s="153" t="n">
        <v>702</v>
      </c>
      <c r="AD311" s="175" t="str">
        <v>KEDW 131355Z 00000KT 50SM FEW300 06/02 A3011 RMK AO2A SLP186 T00570020</v>
      </c>
    </row>
    <row r="312" hidden="0">
      <c r="A312" s="150" t="str">
        <v>2026-03-13 14:55 UTC</v>
      </c>
      <c r="B312" s="155" t="str">
        <v>2026-03-13 07:55 PDT</v>
      </c>
      <c r="C312" s="155" t="str">
        <v>2026-03-13</v>
      </c>
      <c r="D312" s="155" t="str">
        <v>March</v>
      </c>
      <c r="E312" s="154" t="str">
        <v>Accepted</v>
      </c>
      <c r="F312" s="155" t="str">
        <v>000</v>
      </c>
      <c r="G312" s="153" t="n">
        <v>0</v>
      </c>
      <c r="H312" s="155" t="str">
        <v>Calm</v>
      </c>
      <c r="I312" s="153" t="n">
        <v>180</v>
      </c>
      <c r="J312" s="155" t="str">
        <v>Calm</v>
      </c>
      <c r="K312" s="153" t="n">
        <v>0</v>
      </c>
      <c r="L312" s="153" t="n">
        <f>IF(E312="Accepted",K312*1.150779448,"")</f>
        <v>0</v>
      </c>
      <c r="M312" s="163"/>
      <c r="N312" s="163" t="str">
        <f>IF(AND(E312="Accepted",ISNUMBER(M312)),M312*1.150779448,"")</f>
      </c>
      <c r="O312" s="163"/>
      <c r="P312" s="163" t="str">
        <f>IF(AND(E312="Accepted",ISNUMBER(O312)),O312*1.150779448,"")</f>
      </c>
      <c r="Q312" s="163"/>
      <c r="R312" s="155" t="str"/>
      <c r="S312" s="155" t="str"/>
      <c r="T312" s="155" t="str"/>
      <c r="U312" s="163" t="str">
        <f>IF(E312&lt;&gt;"Accepted","",IF(AND(N312="",P312=""),"",MAX(N312,P312)))</f>
      </c>
      <c r="V312" s="155" t="str">
        <v>2026-03-13 07:55 PDT</v>
      </c>
      <c r="W312" s="153" t="n">
        <v>0</v>
      </c>
      <c r="X312" s="163"/>
      <c r="Y312" s="163"/>
      <c r="Z312" s="163"/>
      <c r="AA312" s="153" t="n">
        <v>-117.8837</v>
      </c>
      <c r="AB312" s="153" t="n">
        <v>34.9054</v>
      </c>
      <c r="AC312" s="153" t="n">
        <v>702</v>
      </c>
      <c r="AD312" s="175" t="str">
        <v>KEDW 131455Z 00000KT 60SM FEW300 08/03 A3012 RMK AO2A SLP191 T00840032 52007</v>
      </c>
    </row>
    <row r="313" hidden="0">
      <c r="A313" s="150" t="str">
        <v>2026-03-13 15:55 UTC</v>
      </c>
      <c r="B313" s="155" t="str">
        <v>2026-03-13 08:55 PDT</v>
      </c>
      <c r="C313" s="155" t="str">
        <v>2026-03-13</v>
      </c>
      <c r="D313" s="155" t="str">
        <v>March</v>
      </c>
      <c r="E313" s="154" t="str">
        <v>Accepted</v>
      </c>
      <c r="F313" s="155" t="str">
        <v>030</v>
      </c>
      <c r="G313" s="153" t="n">
        <v>30</v>
      </c>
      <c r="H313" s="155" t="str">
        <v>NE</v>
      </c>
      <c r="I313" s="153" t="n">
        <v>210</v>
      </c>
      <c r="J313" s="155" t="str">
        <v>SW</v>
      </c>
      <c r="K313" s="153" t="n">
        <v>3</v>
      </c>
      <c r="L313" s="153" t="n">
        <f>IF(E313="Accepted",K313*1.150779448,"")</f>
        <v>3.452338344</v>
      </c>
      <c r="M313" s="163"/>
      <c r="N313" s="163" t="str">
        <f>IF(AND(E313="Accepted",ISNUMBER(M313)),M313*1.150779448,"")</f>
      </c>
      <c r="O313" s="163"/>
      <c r="P313" s="163" t="str">
        <f>IF(AND(E313="Accepted",ISNUMBER(O313)),O313*1.150779448,"")</f>
      </c>
      <c r="Q313" s="163"/>
      <c r="R313" s="155" t="str"/>
      <c r="S313" s="155" t="str"/>
      <c r="T313" s="155" t="str"/>
      <c r="U313" s="163" t="str">
        <f>IF(E313&lt;&gt;"Accepted","",IF(AND(N313="",P313=""),"",MAX(N313,P313)))</f>
      </c>
      <c r="V313" s="155" t="str">
        <v>2026-03-13 08:55 PDT</v>
      </c>
      <c r="W313" s="153" t="n">
        <v>3</v>
      </c>
      <c r="X313" s="163"/>
      <c r="Y313" s="163"/>
      <c r="Z313" s="163"/>
      <c r="AA313" s="153" t="n">
        <v>-117.8837</v>
      </c>
      <c r="AB313" s="153" t="n">
        <v>34.9054</v>
      </c>
      <c r="AC313" s="153" t="n">
        <v>702</v>
      </c>
      <c r="AD313" s="175" t="str">
        <v>KEDW 131555Z 03003KT 80SM SCT340 10/04 A3012 RMK AO2A SLP191 T01010040</v>
      </c>
    </row>
    <row r="314" hidden="0">
      <c r="A314" s="150" t="str">
        <v>2026-03-13 16:55 UTC</v>
      </c>
      <c r="B314" s="155" t="str">
        <v>2026-03-13 09:55 PDT</v>
      </c>
      <c r="C314" s="155" t="str">
        <v>2026-03-13</v>
      </c>
      <c r="D314" s="155" t="str">
        <v>March</v>
      </c>
      <c r="E314" s="154" t="str">
        <v>Accepted</v>
      </c>
      <c r="F314" s="155" t="str">
        <v>000</v>
      </c>
      <c r="G314" s="153" t="n">
        <v>0</v>
      </c>
      <c r="H314" s="155" t="str">
        <v>Calm</v>
      </c>
      <c r="I314" s="153" t="n">
        <v>180</v>
      </c>
      <c r="J314" s="155" t="str">
        <v>Calm</v>
      </c>
      <c r="K314" s="153" t="n">
        <v>0</v>
      </c>
      <c r="L314" s="153" t="n">
        <f>IF(E314="Accepted",K314*1.150779448,"")</f>
        <v>0</v>
      </c>
      <c r="M314" s="163"/>
      <c r="N314" s="163" t="str">
        <f>IF(AND(E314="Accepted",ISNUMBER(M314)),M314*1.150779448,"")</f>
      </c>
      <c r="O314" s="163"/>
      <c r="P314" s="163" t="str">
        <f>IF(AND(E314="Accepted",ISNUMBER(O314)),O314*1.150779448,"")</f>
      </c>
      <c r="Q314" s="163"/>
      <c r="R314" s="155" t="str"/>
      <c r="S314" s="155" t="str"/>
      <c r="T314" s="155" t="str"/>
      <c r="U314" s="163" t="str">
        <f>IF(E314&lt;&gt;"Accepted","",IF(AND(N314="",P314=""),"",MAX(N314,P314)))</f>
      </c>
      <c r="V314" s="155" t="str">
        <v>2026-03-13 09:55 PDT</v>
      </c>
      <c r="W314" s="153" t="n">
        <v>0</v>
      </c>
      <c r="X314" s="163"/>
      <c r="Y314" s="163"/>
      <c r="Z314" s="163"/>
      <c r="AA314" s="153" t="n">
        <v>-117.8837</v>
      </c>
      <c r="AB314" s="153" t="n">
        <v>34.9054</v>
      </c>
      <c r="AC314" s="153" t="n">
        <v>702</v>
      </c>
      <c r="AD314" s="175" t="str">
        <v>KEDW 131655Z 00000KT 90SM SCT340 13/04 A3013 RMK AO2A SLP196 T01330044</v>
      </c>
    </row>
    <row r="315" hidden="0">
      <c r="A315" s="150" t="str">
        <v>2026-03-13 17:55 UTC</v>
      </c>
      <c r="B315" s="155" t="str">
        <v>2026-03-13 10:55 PDT</v>
      </c>
      <c r="C315" s="155" t="str">
        <v>2026-03-13</v>
      </c>
      <c r="D315" s="155" t="str">
        <v>March</v>
      </c>
      <c r="E315" s="154" t="str">
        <v>Accepted</v>
      </c>
      <c r="F315" s="155" t="str">
        <v>000</v>
      </c>
      <c r="G315" s="153" t="n">
        <v>0</v>
      </c>
      <c r="H315" s="155" t="str">
        <v>Calm</v>
      </c>
      <c r="I315" s="153" t="n">
        <v>180</v>
      </c>
      <c r="J315" s="155" t="str">
        <v>Calm</v>
      </c>
      <c r="K315" s="153" t="n">
        <v>0</v>
      </c>
      <c r="L315" s="153" t="n">
        <f>IF(E315="Accepted",K315*1.150779448,"")</f>
        <v>0</v>
      </c>
      <c r="M315" s="163"/>
      <c r="N315" s="163" t="str">
        <f>IF(AND(E315="Accepted",ISNUMBER(M315)),M315*1.150779448,"")</f>
      </c>
      <c r="O315" s="163"/>
      <c r="P315" s="163" t="str">
        <f>IF(AND(E315="Accepted",ISNUMBER(O315)),O315*1.150779448,"")</f>
      </c>
      <c r="Q315" s="163"/>
      <c r="R315" s="155" t="str"/>
      <c r="S315" s="155" t="str"/>
      <c r="T315" s="155" t="str"/>
      <c r="U315" s="163" t="str">
        <f>IF(E315&lt;&gt;"Accepted","",IF(AND(N315="",P315=""),"",MAX(N315,P315)))</f>
      </c>
      <c r="V315" s="155" t="str">
        <v>2026-03-13 10:55 PDT</v>
      </c>
      <c r="W315" s="153" t="n">
        <v>0</v>
      </c>
      <c r="X315" s="163"/>
      <c r="Y315" s="163"/>
      <c r="Z315" s="163"/>
      <c r="AA315" s="153" t="n">
        <v>-117.8837</v>
      </c>
      <c r="AB315" s="153" t="n">
        <v>34.9054</v>
      </c>
      <c r="AC315" s="153" t="n">
        <v>702</v>
      </c>
      <c r="AD315" s="175" t="str">
        <v>KEDW 131755Z 00000KT 90SM FEW320 19/04 A3012 RMK AO2A SLP189 T01870041 10187 20048 58001</v>
      </c>
    </row>
    <row r="316" hidden="0">
      <c r="A316" s="150" t="str">
        <v>2026-03-13 18:55 UTC</v>
      </c>
      <c r="B316" s="155" t="str">
        <v>2026-03-13 11:55 PDT</v>
      </c>
      <c r="C316" s="155" t="str">
        <v>2026-03-13</v>
      </c>
      <c r="D316" s="155" t="str">
        <v>March</v>
      </c>
      <c r="E316" s="154" t="str">
        <v>Accepted</v>
      </c>
      <c r="F316" s="155" t="str">
        <v>000</v>
      </c>
      <c r="G316" s="153" t="n">
        <v>0</v>
      </c>
      <c r="H316" s="155" t="str">
        <v>Calm</v>
      </c>
      <c r="I316" s="153" t="n">
        <v>180</v>
      </c>
      <c r="J316" s="155" t="str">
        <v>Calm</v>
      </c>
      <c r="K316" s="153" t="n">
        <v>0</v>
      </c>
      <c r="L316" s="153" t="n">
        <f>IF(E316="Accepted",K316*1.150779448,"")</f>
        <v>0</v>
      </c>
      <c r="M316" s="163"/>
      <c r="N316" s="163" t="str">
        <f>IF(AND(E316="Accepted",ISNUMBER(M316)),M316*1.150779448,"")</f>
      </c>
      <c r="O316" s="163"/>
      <c r="P316" s="163" t="str">
        <f>IF(AND(E316="Accepted",ISNUMBER(O316)),O316*1.150779448,"")</f>
      </c>
      <c r="Q316" s="163"/>
      <c r="R316" s="155" t="str"/>
      <c r="S316" s="155" t="str"/>
      <c r="T316" s="155" t="str"/>
      <c r="U316" s="163" t="str">
        <f>IF(E316&lt;&gt;"Accepted","",IF(AND(N316="",P316=""),"",MAX(N316,P316)))</f>
      </c>
      <c r="V316" s="155" t="str">
        <v>2026-03-13 11:55 PDT</v>
      </c>
      <c r="W316" s="153" t="n">
        <v>0</v>
      </c>
      <c r="X316" s="163"/>
      <c r="Y316" s="163"/>
      <c r="Z316" s="163"/>
      <c r="AA316" s="153" t="n">
        <v>-117.8837</v>
      </c>
      <c r="AB316" s="153" t="n">
        <v>34.9054</v>
      </c>
      <c r="AC316" s="153" t="n">
        <v>702</v>
      </c>
      <c r="AD316" s="175" t="str">
        <v>KEDW 131855Z 00000KT 90SM FEW300 22/05 A3010 RMK AO2A SLP181 T02200045</v>
      </c>
    </row>
    <row r="317" hidden="0">
      <c r="A317" s="150" t="str">
        <v>2026-03-13 20:55 UTC</v>
      </c>
      <c r="B317" s="155" t="str">
        <v>2026-03-13 13:55 PDT</v>
      </c>
      <c r="C317" s="155" t="str">
        <v>2026-03-13</v>
      </c>
      <c r="D317" s="155" t="str">
        <v>March</v>
      </c>
      <c r="E317" s="154" t="str">
        <v>Accepted</v>
      </c>
      <c r="F317" s="155" t="str">
        <v>060</v>
      </c>
      <c r="G317" s="153" t="n">
        <v>60</v>
      </c>
      <c r="H317" s="155" t="str">
        <v>NE</v>
      </c>
      <c r="I317" s="153" t="n">
        <v>240</v>
      </c>
      <c r="J317" s="155" t="str">
        <v>SW</v>
      </c>
      <c r="K317" s="153" t="n">
        <v>3</v>
      </c>
      <c r="L317" s="153" t="n">
        <f>IF(E317="Accepted",K317*1.150779448,"")</f>
        <v>3.452338344</v>
      </c>
      <c r="M317" s="163"/>
      <c r="N317" s="163" t="str">
        <f>IF(AND(E317="Accepted",ISNUMBER(M317)),M317*1.150779448,"")</f>
      </c>
      <c r="O317" s="163"/>
      <c r="P317" s="163" t="str">
        <f>IF(AND(E317="Accepted",ISNUMBER(O317)),O317*1.150779448,"")</f>
      </c>
      <c r="Q317" s="163"/>
      <c r="R317" s="155" t="str"/>
      <c r="S317" s="155" t="str"/>
      <c r="T317" s="155" t="str"/>
      <c r="U317" s="163" t="str">
        <f>IF(E317&lt;&gt;"Accepted","",IF(AND(N317="",P317=""),"",MAX(N317,P317)))</f>
      </c>
      <c r="V317" s="155" t="str">
        <v>2026-03-13 13:55 PDT</v>
      </c>
      <c r="W317" s="153" t="n">
        <v>3</v>
      </c>
      <c r="X317" s="163"/>
      <c r="Y317" s="163"/>
      <c r="Z317" s="163"/>
      <c r="AA317" s="153" t="n">
        <v>-117.8837</v>
      </c>
      <c r="AB317" s="153" t="n">
        <v>34.9054</v>
      </c>
      <c r="AC317" s="153" t="n">
        <v>702</v>
      </c>
      <c r="AD317" s="175" t="str">
        <v>KEDW 132055Z 06003KT 90SM SCT350 26/M02 A3005 RMK AO2A SLP164 T02641023 57022</v>
      </c>
    </row>
    <row r="318" hidden="0">
      <c r="A318" s="150" t="str">
        <v>2026-03-13 21:55 UTC</v>
      </c>
      <c r="B318" s="155" t="str">
        <v>2026-03-13 14:55 PDT</v>
      </c>
      <c r="C318" s="155" t="str">
        <v>2026-03-13</v>
      </c>
      <c r="D318" s="155" t="str">
        <v>March</v>
      </c>
      <c r="E318" s="154" t="str">
        <v>Accepted</v>
      </c>
      <c r="F318" s="155" t="str">
        <v>000</v>
      </c>
      <c r="G318" s="153" t="n">
        <v>0</v>
      </c>
      <c r="H318" s="155" t="str">
        <v>Calm</v>
      </c>
      <c r="I318" s="153" t="n">
        <v>180</v>
      </c>
      <c r="J318" s="155" t="str">
        <v>Calm</v>
      </c>
      <c r="K318" s="153" t="n">
        <v>0</v>
      </c>
      <c r="L318" s="153" t="n">
        <f>IF(E318="Accepted",K318*1.150779448,"")</f>
        <v>0</v>
      </c>
      <c r="M318" s="163"/>
      <c r="N318" s="163" t="str">
        <f>IF(AND(E318="Accepted",ISNUMBER(M318)),M318*1.150779448,"")</f>
      </c>
      <c r="O318" s="163"/>
      <c r="P318" s="163" t="str">
        <f>IF(AND(E318="Accepted",ISNUMBER(O318)),O318*1.150779448,"")</f>
      </c>
      <c r="Q318" s="163"/>
      <c r="R318" s="155" t="str"/>
      <c r="S318" s="155" t="str"/>
      <c r="T318" s="155" t="str"/>
      <c r="U318" s="163" t="str">
        <f>IF(E318&lt;&gt;"Accepted","",IF(AND(N318="",P318=""),"",MAX(N318,P318)))</f>
      </c>
      <c r="V318" s="155" t="str">
        <v>2026-03-13 14:55 PDT</v>
      </c>
      <c r="W318" s="153" t="n">
        <v>0</v>
      </c>
      <c r="X318" s="163"/>
      <c r="Y318" s="163"/>
      <c r="Z318" s="163"/>
      <c r="AA318" s="153" t="n">
        <v>-117.8837</v>
      </c>
      <c r="AB318" s="153" t="n">
        <v>34.9054</v>
      </c>
      <c r="AC318" s="153" t="n">
        <v>702</v>
      </c>
      <c r="AD318" s="175" t="str">
        <v>KEDW 132155Z 00000KT 90SM SCT350 28/M05 A3001 RMK AO2A SLP149 T02791053</v>
      </c>
    </row>
    <row r="319" hidden="0">
      <c r="A319" s="150" t="str">
        <v>2026-03-13 23:55 UTC</v>
      </c>
      <c r="B319" s="155" t="str">
        <v>2026-03-13 16:55 PDT</v>
      </c>
      <c r="C319" s="155" t="str">
        <v>2026-03-13</v>
      </c>
      <c r="D319" s="155" t="str">
        <v>March</v>
      </c>
      <c r="E319" s="154" t="str">
        <v>Accepted</v>
      </c>
      <c r="F319" s="155" t="str">
        <v>000</v>
      </c>
      <c r="G319" s="153" t="n">
        <v>0</v>
      </c>
      <c r="H319" s="155" t="str">
        <v>Calm</v>
      </c>
      <c r="I319" s="153" t="n">
        <v>180</v>
      </c>
      <c r="J319" s="155" t="str">
        <v>Calm</v>
      </c>
      <c r="K319" s="153" t="n">
        <v>0</v>
      </c>
      <c r="L319" s="153" t="n">
        <f>IF(E319="Accepted",K319*1.150779448,"")</f>
        <v>0</v>
      </c>
      <c r="M319" s="163"/>
      <c r="N319" s="163" t="str">
        <f>IF(AND(E319="Accepted",ISNUMBER(M319)),M319*1.150779448,"")</f>
      </c>
      <c r="O319" s="163"/>
      <c r="P319" s="163" t="str">
        <f>IF(AND(E319="Accepted",ISNUMBER(O319)),O319*1.150779448,"")</f>
      </c>
      <c r="Q319" s="163"/>
      <c r="R319" s="155" t="str"/>
      <c r="S319" s="155" t="str"/>
      <c r="T319" s="155" t="str"/>
      <c r="U319" s="163" t="str">
        <f>IF(E319&lt;&gt;"Accepted","",IF(AND(N319="",P319=""),"",MAX(N319,P319)))</f>
      </c>
      <c r="V319" s="155" t="str">
        <v>2026-03-13 16:55 PDT</v>
      </c>
      <c r="W319" s="153" t="n">
        <v>0</v>
      </c>
      <c r="X319" s="163"/>
      <c r="Y319" s="163"/>
      <c r="Z319" s="163"/>
      <c r="AA319" s="153" t="n">
        <v>-117.8837</v>
      </c>
      <c r="AB319" s="153" t="n">
        <v>34.9054</v>
      </c>
      <c r="AC319" s="153" t="n">
        <v>702</v>
      </c>
      <c r="AD319" s="175" t="str">
        <v>KEDW 132355Z 00000KT 90SM SCT250 BKN320 28/M04 A2997 RMK AO2A SLP136 T02811040 10291 20188 57026</v>
      </c>
    </row>
    <row r="320" hidden="0">
      <c r="A320" s="150" t="str">
        <v>2026-03-14 00:55 UTC</v>
      </c>
      <c r="B320" s="155" t="str">
        <v>2026-03-13 17:55 PDT</v>
      </c>
      <c r="C320" s="155" t="str">
        <v>2026-03-13</v>
      </c>
      <c r="D320" s="155" t="str">
        <v>March</v>
      </c>
      <c r="E320" s="154" t="str">
        <v>Accepted</v>
      </c>
      <c r="F320" s="155" t="str">
        <v>180</v>
      </c>
      <c r="G320" s="153" t="n">
        <v>180</v>
      </c>
      <c r="H320" s="155" t="str">
        <v>S</v>
      </c>
      <c r="I320" s="153" t="n">
        <v>0</v>
      </c>
      <c r="J320" s="155" t="str">
        <v>N</v>
      </c>
      <c r="K320" s="153" t="n">
        <v>4</v>
      </c>
      <c r="L320" s="153" t="n">
        <f>IF(E320="Accepted",K320*1.150779448,"")</f>
        <v>4.603117792</v>
      </c>
      <c r="M320" s="163"/>
      <c r="N320" s="163" t="str">
        <f>IF(AND(E320="Accepted",ISNUMBER(M320)),M320*1.150779448,"")</f>
      </c>
      <c r="O320" s="163"/>
      <c r="P320" s="163" t="str">
        <f>IF(AND(E320="Accepted",ISNUMBER(O320)),O320*1.150779448,"")</f>
      </c>
      <c r="Q320" s="163"/>
      <c r="R320" s="155" t="str"/>
      <c r="S320" s="155" t="str"/>
      <c r="T320" s="155" t="str"/>
      <c r="U320" s="163" t="str">
        <f>IF(E320&lt;&gt;"Accepted","",IF(AND(N320="",P320=""),"",MAX(N320,P320)))</f>
      </c>
      <c r="V320" s="155" t="str">
        <v>2026-03-13 17:55 PDT</v>
      </c>
      <c r="W320" s="153" t="n">
        <v>4</v>
      </c>
      <c r="X320" s="163"/>
      <c r="Y320" s="163"/>
      <c r="Z320" s="163"/>
      <c r="AA320" s="153" t="n">
        <v>-117.8837</v>
      </c>
      <c r="AB320" s="153" t="n">
        <v>34.9054</v>
      </c>
      <c r="AC320" s="153" t="n">
        <v>702</v>
      </c>
      <c r="AD320" s="175" t="str">
        <v>KEDW 140055Z 18004KT 90SM SCT250 BKN320 26/01 A2995 RMK AO2A SLP129 T02630008</v>
      </c>
    </row>
    <row r="321" hidden="0">
      <c r="A321" s="150" t="str">
        <v>2026-03-14 02:55 UTC</v>
      </c>
      <c r="B321" s="155" t="str">
        <v>2026-03-13 19:55 PDT</v>
      </c>
      <c r="C321" s="155" t="str">
        <v>2026-03-13</v>
      </c>
      <c r="D321" s="155" t="str">
        <v>March</v>
      </c>
      <c r="E321" s="154" t="str">
        <v>Accepted</v>
      </c>
      <c r="F321" s="155" t="str">
        <v>290</v>
      </c>
      <c r="G321" s="153" t="n">
        <v>290</v>
      </c>
      <c r="H321" s="155" t="str">
        <v>W</v>
      </c>
      <c r="I321" s="153" t="n">
        <v>110</v>
      </c>
      <c r="J321" s="155" t="str">
        <v>E</v>
      </c>
      <c r="K321" s="153" t="n">
        <v>10</v>
      </c>
      <c r="L321" s="153" t="n">
        <f>IF(E321="Accepted",K321*1.150779448,"")</f>
        <v>11.50779448</v>
      </c>
      <c r="M321" s="163"/>
      <c r="N321" s="163" t="str">
        <f>IF(AND(E321="Accepted",ISNUMBER(M321)),M321*1.150779448,"")</f>
      </c>
      <c r="O321" s="163"/>
      <c r="P321" s="163" t="str">
        <f>IF(AND(E321="Accepted",ISNUMBER(O321)),O321*1.150779448,"")</f>
      </c>
      <c r="Q321" s="163"/>
      <c r="R321" s="155" t="str"/>
      <c r="S321" s="155" t="str"/>
      <c r="T321" s="155" t="str"/>
      <c r="U321" s="163" t="str">
        <f>IF(E321&lt;&gt;"Accepted","",IF(AND(N321="",P321=""),"",MAX(N321,P321)))</f>
      </c>
      <c r="V321" s="155" t="str">
        <v>2026-03-13 19:55 PDT</v>
      </c>
      <c r="W321" s="153" t="n">
        <v>10</v>
      </c>
      <c r="X321" s="163"/>
      <c r="Y321" s="163"/>
      <c r="Z321" s="163"/>
      <c r="AA321" s="153" t="n">
        <v>-117.8837</v>
      </c>
      <c r="AB321" s="153" t="n">
        <v>34.9054</v>
      </c>
      <c r="AC321" s="153" t="n">
        <v>702</v>
      </c>
      <c r="AD321" s="175" t="str">
        <v>KEDW 140255Z 29010KT 40SM BKN270 22/06 A2996 RMK AO2A SLP136 T02240058 55002</v>
      </c>
    </row>
    <row r="322" hidden="0">
      <c r="A322" s="150" t="str">
        <v>2026-03-14 04:55 UTC</v>
      </c>
      <c r="B322" s="155" t="str">
        <v>2026-03-13 21:55 PDT</v>
      </c>
      <c r="C322" s="155" t="str">
        <v>2026-03-13</v>
      </c>
      <c r="D322" s="155" t="str">
        <v>March</v>
      </c>
      <c r="E322" s="154" t="str">
        <v>Accepted</v>
      </c>
      <c r="F322" s="155" t="str">
        <v>160</v>
      </c>
      <c r="G322" s="153" t="n">
        <v>160</v>
      </c>
      <c r="H322" s="155" t="str">
        <v>S</v>
      </c>
      <c r="I322" s="153" t="n">
        <v>340</v>
      </c>
      <c r="J322" s="155" t="str">
        <v>N</v>
      </c>
      <c r="K322" s="153" t="n">
        <v>7</v>
      </c>
      <c r="L322" s="153" t="n">
        <f>IF(E322="Accepted",K322*1.150779448,"")</f>
        <v>8.055456136</v>
      </c>
      <c r="M322" s="163"/>
      <c r="N322" s="163" t="str">
        <f>IF(AND(E322="Accepted",ISNUMBER(M322)),M322*1.150779448,"")</f>
      </c>
      <c r="O322" s="163"/>
      <c r="P322" s="163" t="str">
        <f>IF(AND(E322="Accepted",ISNUMBER(O322)),O322*1.150779448,"")</f>
      </c>
      <c r="Q322" s="163"/>
      <c r="R322" s="155" t="str"/>
      <c r="S322" s="155" t="str"/>
      <c r="T322" s="155" t="str"/>
      <c r="U322" s="163" t="str">
        <f>IF(E322&lt;&gt;"Accepted","",IF(AND(N322="",P322=""),"",MAX(N322,P322)))</f>
      </c>
      <c r="V322" s="155" t="str">
        <v>2026-03-13 21:55 PDT</v>
      </c>
      <c r="W322" s="153" t="n">
        <v>7</v>
      </c>
      <c r="X322" s="163"/>
      <c r="Y322" s="163"/>
      <c r="Z322" s="163"/>
      <c r="AA322" s="153" t="n">
        <v>-117.8837</v>
      </c>
      <c r="AB322" s="153" t="n">
        <v>34.9054</v>
      </c>
      <c r="AC322" s="153" t="n">
        <v>702</v>
      </c>
      <c r="AD322" s="175" t="str">
        <v>KEDW 140455Z 16007KT 40SM SCT340 16/09 A2997 RMK AO2A SLP139 T01550085</v>
      </c>
    </row>
    <row r="323" hidden="0">
      <c r="A323" s="150" t="str">
        <v>2026-03-14 06:55 UTC</v>
      </c>
      <c r="B323" s="155" t="str">
        <v>2026-03-13 23:55 PDT</v>
      </c>
      <c r="C323" s="155" t="str">
        <v>2026-03-13</v>
      </c>
      <c r="D323" s="155" t="str">
        <v>March</v>
      </c>
      <c r="E323" s="154" t="str">
        <v>Accepted</v>
      </c>
      <c r="F323" s="155" t="str">
        <v>210</v>
      </c>
      <c r="G323" s="153" t="n">
        <v>210</v>
      </c>
      <c r="H323" s="155" t="str">
        <v>SW</v>
      </c>
      <c r="I323" s="153" t="n">
        <v>30</v>
      </c>
      <c r="J323" s="155" t="str">
        <v>NE</v>
      </c>
      <c r="K323" s="153" t="n">
        <v>6</v>
      </c>
      <c r="L323" s="153" t="n">
        <f>IF(E323="Accepted",K323*1.150779448,"")</f>
        <v>6.904676688</v>
      </c>
      <c r="M323" s="163"/>
      <c r="N323" s="163" t="str">
        <f>IF(AND(E323="Accepted",ISNUMBER(M323)),M323*1.150779448,"")</f>
      </c>
      <c r="O323" s="163"/>
      <c r="P323" s="163" t="str">
        <f>IF(AND(E323="Accepted",ISNUMBER(O323)),O323*1.150779448,"")</f>
      </c>
      <c r="Q323" s="163"/>
      <c r="R323" s="155" t="str"/>
      <c r="S323" s="155" t="str"/>
      <c r="T323" s="155" t="str"/>
      <c r="U323" s="163" t="str">
        <f>IF(E323&lt;&gt;"Accepted","",IF(AND(N323="",P323=""),"",MAX(N323,P323)))</f>
      </c>
      <c r="V323" s="155" t="str">
        <v>2026-03-13 23:55 PDT</v>
      </c>
      <c r="W323" s="153" t="n">
        <v>6</v>
      </c>
      <c r="X323" s="163"/>
      <c r="Y323" s="163"/>
      <c r="Z323" s="163"/>
      <c r="AA323" s="153" t="n">
        <v>-117.8837</v>
      </c>
      <c r="AB323" s="153" t="n">
        <v>34.9054</v>
      </c>
      <c r="AC323" s="153" t="n">
        <v>702</v>
      </c>
      <c r="AD323" s="175" t="str">
        <v>KEDW 140655Z AUTO 21006KT 10SM CLR 14/08 A2997 RMK AO2 SLP135 T01400077 $</v>
      </c>
    </row>
    <row r="324" hidden="0">
      <c r="A324" s="150" t="str">
        <v>2026-03-14 07:55 UTC</v>
      </c>
      <c r="B324" s="155" t="str">
        <v>2026-03-14 00:55 PDT</v>
      </c>
      <c r="C324" s="155" t="str">
        <v>2026-03-14</v>
      </c>
      <c r="D324" s="155" t="str">
        <v>March</v>
      </c>
      <c r="E324" s="154" t="str">
        <v>Accepted</v>
      </c>
      <c r="F324" s="155" t="str">
        <v>000</v>
      </c>
      <c r="G324" s="153" t="n">
        <v>0</v>
      </c>
      <c r="H324" s="155" t="str">
        <v>Calm</v>
      </c>
      <c r="I324" s="153" t="n">
        <v>180</v>
      </c>
      <c r="J324" s="155" t="str">
        <v>Calm</v>
      </c>
      <c r="K324" s="153" t="n">
        <v>0</v>
      </c>
      <c r="L324" s="153" t="n">
        <f>IF(E324="Accepted",K324*1.150779448,"")</f>
        <v>0</v>
      </c>
      <c r="M324" s="163"/>
      <c r="N324" s="163" t="str">
        <f>IF(AND(E324="Accepted",ISNUMBER(M324)),M324*1.150779448,"")</f>
      </c>
      <c r="O324" s="163"/>
      <c r="P324" s="163" t="str">
        <f>IF(AND(E324="Accepted",ISNUMBER(O324)),O324*1.150779448,"")</f>
      </c>
      <c r="Q324" s="163"/>
      <c r="R324" s="155" t="str"/>
      <c r="S324" s="155" t="str"/>
      <c r="T324" s="155" t="str"/>
      <c r="U324" s="163" t="str">
        <f>IF(E324&lt;&gt;"Accepted","",IF(AND(N324="",P324=""),"",MAX(N324,P324)))</f>
      </c>
      <c r="V324" s="155" t="str">
        <v>2026-03-14 00:55 PDT</v>
      </c>
      <c r="W324" s="153" t="n">
        <v>0</v>
      </c>
      <c r="X324" s="163"/>
      <c r="Y324" s="163"/>
      <c r="Z324" s="163"/>
      <c r="AA324" s="153" t="n">
        <v>-117.8837</v>
      </c>
      <c r="AB324" s="153" t="n">
        <v>34.9054</v>
      </c>
      <c r="AC324" s="153" t="n">
        <v>702</v>
      </c>
      <c r="AD324" s="175" t="str">
        <v>KEDW 140755Z AUTO 00000KT 10SM CLR 12/07 A2996 RMK AO2 SLP130 T01230074 402910048 $</v>
      </c>
    </row>
    <row r="325" hidden="0">
      <c r="A325" s="150" t="str">
        <v>2026-03-14 08:55 UTC</v>
      </c>
      <c r="B325" s="155" t="str">
        <v>2026-03-14 01:55 PDT</v>
      </c>
      <c r="C325" s="155" t="str">
        <v>2026-03-14</v>
      </c>
      <c r="D325" s="155" t="str">
        <v>March</v>
      </c>
      <c r="E325" s="154" t="str">
        <v>Accepted</v>
      </c>
      <c r="F325" s="155" t="str">
        <v>180</v>
      </c>
      <c r="G325" s="153" t="n">
        <v>180</v>
      </c>
      <c r="H325" s="155" t="str">
        <v>S</v>
      </c>
      <c r="I325" s="153" t="n">
        <v>0</v>
      </c>
      <c r="J325" s="155" t="str">
        <v>N</v>
      </c>
      <c r="K325" s="153" t="n">
        <v>3</v>
      </c>
      <c r="L325" s="153" t="n">
        <f>IF(E325="Accepted",K325*1.150779448,"")</f>
        <v>3.452338344</v>
      </c>
      <c r="M325" s="163"/>
      <c r="N325" s="163" t="str">
        <f>IF(AND(E325="Accepted",ISNUMBER(M325)),M325*1.150779448,"")</f>
      </c>
      <c r="O325" s="163"/>
      <c r="P325" s="163" t="str">
        <f>IF(AND(E325="Accepted",ISNUMBER(O325)),O325*1.150779448,"")</f>
      </c>
      <c r="Q325" s="163"/>
      <c r="R325" s="155" t="str"/>
      <c r="S325" s="155" t="str"/>
      <c r="T325" s="155" t="str"/>
      <c r="U325" s="163" t="str">
        <f>IF(E325&lt;&gt;"Accepted","",IF(AND(N325="",P325=""),"",MAX(N325,P325)))</f>
      </c>
      <c r="V325" s="155" t="str">
        <v>2026-03-14 01:55 PDT</v>
      </c>
      <c r="W325" s="153" t="n">
        <v>3</v>
      </c>
      <c r="X325" s="163"/>
      <c r="Y325" s="163"/>
      <c r="Z325" s="163"/>
      <c r="AA325" s="153" t="n">
        <v>-117.8837</v>
      </c>
      <c r="AB325" s="153" t="n">
        <v>34.9054</v>
      </c>
      <c r="AC325" s="153" t="n">
        <v>702</v>
      </c>
      <c r="AD325" s="175" t="str">
        <v>KEDW 140855Z AUTO 18003KT 10SM CLR 11/06 A2994 RMK AO2 SLP123 T01050063 57010 $</v>
      </c>
    </row>
    <row r="326" hidden="0">
      <c r="A326" s="150" t="str">
        <v>2026-03-14 10:55 UTC</v>
      </c>
      <c r="B326" s="155" t="str">
        <v>2026-03-14 03:55 PDT</v>
      </c>
      <c r="C326" s="155" t="str">
        <v>2026-03-14</v>
      </c>
      <c r="D326" s="155" t="str">
        <v>March</v>
      </c>
      <c r="E326" s="154" t="str">
        <v>Accepted</v>
      </c>
      <c r="F326" s="155" t="str">
        <v>180</v>
      </c>
      <c r="G326" s="153" t="n">
        <v>180</v>
      </c>
      <c r="H326" s="155" t="str">
        <v>S</v>
      </c>
      <c r="I326" s="153" t="n">
        <v>0</v>
      </c>
      <c r="J326" s="155" t="str">
        <v>N</v>
      </c>
      <c r="K326" s="153" t="n">
        <v>8</v>
      </c>
      <c r="L326" s="153" t="n">
        <f>IF(E326="Accepted",K326*1.150779448,"")</f>
        <v>9.206235584</v>
      </c>
      <c r="M326" s="163"/>
      <c r="N326" s="163" t="str">
        <f>IF(AND(E326="Accepted",ISNUMBER(M326)),M326*1.150779448,"")</f>
      </c>
      <c r="O326" s="163"/>
      <c r="P326" s="163" t="str">
        <f>IF(AND(E326="Accepted",ISNUMBER(O326)),O326*1.150779448,"")</f>
      </c>
      <c r="Q326" s="163"/>
      <c r="R326" s="155" t="str"/>
      <c r="S326" s="155" t="str"/>
      <c r="T326" s="155" t="str"/>
      <c r="U326" s="163" t="str">
        <f>IF(E326&lt;&gt;"Accepted","",IF(AND(N326="",P326=""),"",MAX(N326,P326)))</f>
      </c>
      <c r="V326" s="155" t="str">
        <v>2026-03-14 03:55 PDT</v>
      </c>
      <c r="W326" s="153" t="n">
        <v>8</v>
      </c>
      <c r="X326" s="163"/>
      <c r="Y326" s="163"/>
      <c r="Z326" s="163"/>
      <c r="AA326" s="153" t="n">
        <v>-117.8837</v>
      </c>
      <c r="AB326" s="153" t="n">
        <v>34.9054</v>
      </c>
      <c r="AC326" s="153" t="n">
        <v>702</v>
      </c>
      <c r="AD326" s="175" t="str">
        <v>KEDW 141055Z AUTO 18008KT 10SM CLR 09/05 A2992 RMK AO2 SLP116 T00920048 $</v>
      </c>
    </row>
    <row r="327" hidden="0">
      <c r="A327" s="150" t="str">
        <v>2026-03-14 11:55 UTC</v>
      </c>
      <c r="B327" s="155" t="str">
        <v>2026-03-14 04:55 PDT</v>
      </c>
      <c r="C327" s="155" t="str">
        <v>2026-03-14</v>
      </c>
      <c r="D327" s="155" t="str">
        <v>March</v>
      </c>
      <c r="E327" s="154" t="str">
        <v>Accepted</v>
      </c>
      <c r="F327" s="155" t="str">
        <v>260</v>
      </c>
      <c r="G327" s="153" t="n">
        <v>260</v>
      </c>
      <c r="H327" s="155" t="str">
        <v>W</v>
      </c>
      <c r="I327" s="153" t="n">
        <v>80</v>
      </c>
      <c r="J327" s="155" t="str">
        <v>E</v>
      </c>
      <c r="K327" s="153" t="n">
        <v>7</v>
      </c>
      <c r="L327" s="153" t="n">
        <f>IF(E327="Accepted",K327*1.150779448,"")</f>
        <v>8.055456136</v>
      </c>
      <c r="M327" s="163"/>
      <c r="N327" s="163" t="str">
        <f>IF(AND(E327="Accepted",ISNUMBER(M327)),M327*1.150779448,"")</f>
      </c>
      <c r="O327" s="163"/>
      <c r="P327" s="163" t="str">
        <f>IF(AND(E327="Accepted",ISNUMBER(O327)),O327*1.150779448,"")</f>
      </c>
      <c r="Q327" s="163"/>
      <c r="R327" s="155" t="str"/>
      <c r="S327" s="155" t="str"/>
      <c r="T327" s="155" t="str"/>
      <c r="U327" s="163" t="str">
        <f>IF(E327&lt;&gt;"Accepted","",IF(AND(N327="",P327=""),"",MAX(N327,P327)))</f>
      </c>
      <c r="V327" s="155" t="str">
        <v>2026-03-14 04:55 PDT</v>
      </c>
      <c r="W327" s="153" t="n">
        <v>7</v>
      </c>
      <c r="X327" s="163"/>
      <c r="Y327" s="163"/>
      <c r="Z327" s="163"/>
      <c r="AA327" s="153" t="n">
        <v>-117.8837</v>
      </c>
      <c r="AB327" s="153" t="n">
        <v>34.9054</v>
      </c>
      <c r="AC327" s="153" t="n">
        <v>702</v>
      </c>
      <c r="AD327" s="175" t="str">
        <v>KEDW 141155Z AUTO 26007KT 10SM CLR 17/04 A2992 RMK AO2 SLP111 T01650039 10166 20087 55009 $</v>
      </c>
    </row>
    <row r="328" hidden="0">
      <c r="A328" s="150" t="str">
        <v>2026-03-14 12:55 UTC</v>
      </c>
      <c r="B328" s="155" t="str">
        <v>2026-03-14 05:55 PDT</v>
      </c>
      <c r="C328" s="155" t="str">
        <v>2026-03-14</v>
      </c>
      <c r="D328" s="155" t="str">
        <v>March</v>
      </c>
      <c r="E328" s="154" t="str">
        <v>Accepted</v>
      </c>
      <c r="F328" s="155" t="str">
        <v>200</v>
      </c>
      <c r="G328" s="153" t="n">
        <v>200</v>
      </c>
      <c r="H328" s="155" t="str">
        <v>S</v>
      </c>
      <c r="I328" s="153" t="n">
        <v>20</v>
      </c>
      <c r="J328" s="155" t="str">
        <v>N</v>
      </c>
      <c r="K328" s="153" t="n">
        <v>5</v>
      </c>
      <c r="L328" s="153" t="n">
        <f>IF(E328="Accepted",K328*1.150779448,"")</f>
        <v>5.75389724</v>
      </c>
      <c r="M328" s="163"/>
      <c r="N328" s="163" t="str">
        <f>IF(AND(E328="Accepted",ISNUMBER(M328)),M328*1.150779448,"")</f>
      </c>
      <c r="O328" s="163"/>
      <c r="P328" s="163" t="str">
        <f>IF(AND(E328="Accepted",ISNUMBER(O328)),O328*1.150779448,"")</f>
      </c>
      <c r="Q328" s="163"/>
      <c r="R328" s="155" t="str"/>
      <c r="S328" s="155" t="str"/>
      <c r="T328" s="155" t="str"/>
      <c r="U328" s="163" t="str">
        <f>IF(E328&lt;&gt;"Accepted","",IF(AND(N328="",P328=""),"",MAX(N328,P328)))</f>
      </c>
      <c r="V328" s="155" t="str">
        <v>2026-03-14 05:55 PDT</v>
      </c>
      <c r="W328" s="153" t="n">
        <v>5</v>
      </c>
      <c r="X328" s="163"/>
      <c r="Y328" s="163"/>
      <c r="Z328" s="163"/>
      <c r="AA328" s="153" t="n">
        <v>-117.8837</v>
      </c>
      <c r="AB328" s="153" t="n">
        <v>34.9054</v>
      </c>
      <c r="AC328" s="153" t="n">
        <v>702</v>
      </c>
      <c r="AD328" s="175" t="str">
        <v>KEDW 141255Z COR AUTO 20005KT 40SM SCT230 BKN320 14/04 A2992 RMK AO2A SLP115 T01390042 COR 1343</v>
      </c>
    </row>
    <row r="329" hidden="0">
      <c r="A329" s="150" t="str">
        <v>2026-03-14 13:55 UTC</v>
      </c>
      <c r="B329" s="155" t="str">
        <v>2026-03-14 06:55 PDT</v>
      </c>
      <c r="C329" s="155" t="str">
        <v>2026-03-14</v>
      </c>
      <c r="D329" s="155" t="str">
        <v>March</v>
      </c>
      <c r="E329" s="154" t="str">
        <v>Accepted</v>
      </c>
      <c r="F329" s="155" t="str">
        <v>210</v>
      </c>
      <c r="G329" s="153" t="n">
        <v>210</v>
      </c>
      <c r="H329" s="155" t="str">
        <v>SW</v>
      </c>
      <c r="I329" s="153" t="n">
        <v>30</v>
      </c>
      <c r="J329" s="155" t="str">
        <v>NE</v>
      </c>
      <c r="K329" s="153" t="n">
        <v>3</v>
      </c>
      <c r="L329" s="153" t="n">
        <f>IF(E329="Accepted",K329*1.150779448,"")</f>
        <v>3.452338344</v>
      </c>
      <c r="M329" s="163"/>
      <c r="N329" s="163" t="str">
        <f>IF(AND(E329="Accepted",ISNUMBER(M329)),M329*1.150779448,"")</f>
      </c>
      <c r="O329" s="163"/>
      <c r="P329" s="163" t="str">
        <f>IF(AND(E329="Accepted",ISNUMBER(O329)),O329*1.150779448,"")</f>
      </c>
      <c r="Q329" s="163"/>
      <c r="R329" s="155" t="str"/>
      <c r="S329" s="155" t="str"/>
      <c r="T329" s="155" t="str"/>
      <c r="U329" s="163" t="str">
        <f>IF(E329&lt;&gt;"Accepted","",IF(AND(N329="",P329=""),"",MAX(N329,P329)))</f>
      </c>
      <c r="V329" s="155" t="str">
        <v>2026-03-14 06:55 PDT</v>
      </c>
      <c r="W329" s="153" t="n">
        <v>3</v>
      </c>
      <c r="X329" s="163"/>
      <c r="Y329" s="163"/>
      <c r="Z329" s="163"/>
      <c r="AA329" s="153" t="n">
        <v>-117.8837</v>
      </c>
      <c r="AB329" s="153" t="n">
        <v>34.9054</v>
      </c>
      <c r="AC329" s="153" t="n">
        <v>702</v>
      </c>
      <c r="AD329" s="175" t="str">
        <v>KEDW 141355Z 21003KT 90SM SCT250 BKN330 12/06 A2992 RMK AO2A SLP119 T01190055</v>
      </c>
    </row>
    <row r="330" hidden="0">
      <c r="A330" s="150" t="str">
        <v>2026-03-14 14:55 UTC</v>
      </c>
      <c r="B330" s="155" t="str">
        <v>2026-03-14 07:55 PDT</v>
      </c>
      <c r="C330" s="155" t="str">
        <v>2026-03-14</v>
      </c>
      <c r="D330" s="155" t="str">
        <v>March</v>
      </c>
      <c r="E330" s="154" t="str">
        <v>Accepted</v>
      </c>
      <c r="F330" s="155" t="str">
        <v>220</v>
      </c>
      <c r="G330" s="153" t="n">
        <v>220</v>
      </c>
      <c r="H330" s="155" t="str">
        <v>SW</v>
      </c>
      <c r="I330" s="153" t="n">
        <v>40</v>
      </c>
      <c r="J330" s="155" t="str">
        <v>NE</v>
      </c>
      <c r="K330" s="153" t="n">
        <v>6</v>
      </c>
      <c r="L330" s="153" t="n">
        <f>IF(E330="Accepted",K330*1.150779448,"")</f>
        <v>6.904676688</v>
      </c>
      <c r="M330" s="163"/>
      <c r="N330" s="163" t="str">
        <f>IF(AND(E330="Accepted",ISNUMBER(M330)),M330*1.150779448,"")</f>
      </c>
      <c r="O330" s="163"/>
      <c r="P330" s="163" t="str">
        <f>IF(AND(E330="Accepted",ISNUMBER(O330)),O330*1.150779448,"")</f>
      </c>
      <c r="Q330" s="163"/>
      <c r="R330" s="155" t="str"/>
      <c r="S330" s="155" t="str"/>
      <c r="T330" s="155" t="str"/>
      <c r="U330" s="163" t="str">
        <f>IF(E330&lt;&gt;"Accepted","",IF(AND(N330="",P330=""),"",MAX(N330,P330)))</f>
      </c>
      <c r="V330" s="155" t="str">
        <v>2026-03-14 07:55 PDT</v>
      </c>
      <c r="W330" s="153" t="n">
        <v>6</v>
      </c>
      <c r="X330" s="163"/>
      <c r="Y330" s="163"/>
      <c r="Z330" s="163"/>
      <c r="AA330" s="153" t="n">
        <v>-117.8837</v>
      </c>
      <c r="AB330" s="153" t="n">
        <v>34.9054</v>
      </c>
      <c r="AC330" s="153" t="n">
        <v>702</v>
      </c>
      <c r="AD330" s="175" t="str">
        <v>KEDW 141455Z 22006KT 70SM BKN250 13/05 A2993 RMK AO2A SLP121 T01340051 53005</v>
      </c>
    </row>
    <row r="331" hidden="0">
      <c r="A331" s="150" t="str">
        <v>2026-03-14 15:55 UTC</v>
      </c>
      <c r="B331" s="155" t="str">
        <v>2026-03-14 08:55 PDT</v>
      </c>
      <c r="C331" s="155" t="str">
        <v>2026-03-14</v>
      </c>
      <c r="D331" s="155" t="str">
        <v>March</v>
      </c>
      <c r="E331" s="154" t="str">
        <v>Accepted</v>
      </c>
      <c r="F331" s="155" t="str">
        <v>220</v>
      </c>
      <c r="G331" s="153" t="n">
        <v>220</v>
      </c>
      <c r="H331" s="155" t="str">
        <v>SW</v>
      </c>
      <c r="I331" s="153" t="n">
        <v>40</v>
      </c>
      <c r="J331" s="155" t="str">
        <v>NE</v>
      </c>
      <c r="K331" s="153" t="n">
        <v>9</v>
      </c>
      <c r="L331" s="153" t="n">
        <f>IF(E331="Accepted",K331*1.150779448,"")</f>
        <v>10.357015032</v>
      </c>
      <c r="M331" s="163"/>
      <c r="N331" s="163" t="str">
        <f>IF(AND(E331="Accepted",ISNUMBER(M331)),M331*1.150779448,"")</f>
      </c>
      <c r="O331" s="163"/>
      <c r="P331" s="163" t="str">
        <f>IF(AND(E331="Accepted",ISNUMBER(O331)),O331*1.150779448,"")</f>
      </c>
      <c r="Q331" s="163"/>
      <c r="R331" s="155" t="str"/>
      <c r="S331" s="155" t="str"/>
      <c r="T331" s="155" t="str"/>
      <c r="U331" s="163" t="str">
        <f>IF(E331&lt;&gt;"Accepted","",IF(AND(N331="",P331=""),"",MAX(N331,P331)))</f>
      </c>
      <c r="V331" s="155" t="str">
        <v>2026-03-14 08:55 PDT</v>
      </c>
      <c r="W331" s="153" t="n">
        <v>9</v>
      </c>
      <c r="X331" s="163"/>
      <c r="Y331" s="163"/>
      <c r="Z331" s="163"/>
      <c r="AA331" s="153" t="n">
        <v>-117.8837</v>
      </c>
      <c r="AB331" s="153" t="n">
        <v>34.9054</v>
      </c>
      <c r="AC331" s="153" t="n">
        <v>702</v>
      </c>
      <c r="AD331" s="175" t="str">
        <v>KEDW 141555Z 22009KT 70SM SCT250 16/06 A2995 RMK AO2A SLP128 T01550062</v>
      </c>
    </row>
    <row r="332" hidden="0">
      <c r="A332" s="150" t="str">
        <v>2026-03-14 16:55 UTC</v>
      </c>
      <c r="B332" s="155" t="str">
        <v>2026-03-14 09:55 PDT</v>
      </c>
      <c r="C332" s="155" t="str">
        <v>2026-03-14</v>
      </c>
      <c r="D332" s="155" t="str">
        <v>March</v>
      </c>
      <c r="E332" s="154" t="str">
        <v>Accepted</v>
      </c>
      <c r="F332" s="155" t="str">
        <v>230</v>
      </c>
      <c r="G332" s="153" t="n">
        <v>230</v>
      </c>
      <c r="H332" s="155" t="str">
        <v>SW</v>
      </c>
      <c r="I332" s="153" t="n">
        <v>50</v>
      </c>
      <c r="J332" s="155" t="str">
        <v>NE</v>
      </c>
      <c r="K332" s="153" t="n">
        <v>10</v>
      </c>
      <c r="L332" s="153" t="n">
        <f>IF(E332="Accepted",K332*1.150779448,"")</f>
        <v>11.50779448</v>
      </c>
      <c r="M332" s="153" t="n">
        <v>15</v>
      </c>
      <c r="N332" s="153" t="n">
        <f>IF(AND(E332="Accepted",ISNUMBER(M332)),M332*1.150779448,"")</f>
        <v>17.261691719999998</v>
      </c>
      <c r="O332" s="163"/>
      <c r="P332" s="163" t="str">
        <f>IF(AND(E332="Accepted",ISNUMBER(O332)),O332*1.150779448,"")</f>
      </c>
      <c r="Q332" s="163"/>
      <c r="R332" s="155" t="str"/>
      <c r="S332" s="155" t="str"/>
      <c r="T332" s="155" t="str"/>
      <c r="U332" s="153" t="n">
        <f>IF(E332&lt;&gt;"Accepted","",IF(AND(N332="",P332=""),"",MAX(N332,P332)))</f>
        <v>17.261691719999998</v>
      </c>
      <c r="V332" s="155" t="str">
        <v>2026-03-14 09:55 PDT</v>
      </c>
      <c r="W332" s="153" t="n">
        <v>10</v>
      </c>
      <c r="X332" s="153" t="n">
        <v>15</v>
      </c>
      <c r="Y332" s="163"/>
      <c r="Z332" s="163"/>
      <c r="AA332" s="153" t="n">
        <v>-117.8837</v>
      </c>
      <c r="AB332" s="153" t="n">
        <v>34.9054</v>
      </c>
      <c r="AC332" s="153" t="n">
        <v>702</v>
      </c>
      <c r="AD332" s="175" t="str">
        <v>KEDW 141655Z 23010G15KT 70SM FEW250 21/06 A2995 RMK AO2A SLP128 T02070059</v>
      </c>
    </row>
    <row r="333" hidden="0">
      <c r="A333" s="150" t="str">
        <v>2026-03-14 17:55 UTC</v>
      </c>
      <c r="B333" s="155" t="str">
        <v>2026-03-14 10:55 PDT</v>
      </c>
      <c r="C333" s="155" t="str">
        <v>2026-03-14</v>
      </c>
      <c r="D333" s="155" t="str">
        <v>March</v>
      </c>
      <c r="E333" s="154" t="str">
        <v>Accepted</v>
      </c>
      <c r="F333" s="155" t="str">
        <v>250</v>
      </c>
      <c r="G333" s="153" t="n">
        <v>250</v>
      </c>
      <c r="H333" s="155" t="str">
        <v>W</v>
      </c>
      <c r="I333" s="153" t="n">
        <v>70</v>
      </c>
      <c r="J333" s="155" t="str">
        <v>E</v>
      </c>
      <c r="K333" s="153" t="n">
        <v>13</v>
      </c>
      <c r="L333" s="153" t="n">
        <f>IF(E333="Accepted",K333*1.150779448,"")</f>
        <v>14.960132824</v>
      </c>
      <c r="M333" s="153" t="n">
        <v>18</v>
      </c>
      <c r="N333" s="153" t="n">
        <f>IF(AND(E333="Accepted",ISNUMBER(M333)),M333*1.150779448,"")</f>
        <v>20.714030064</v>
      </c>
      <c r="O333" s="163"/>
      <c r="P333" s="163" t="str">
        <f>IF(AND(E333="Accepted",ISNUMBER(O333)),O333*1.150779448,"")</f>
      </c>
      <c r="Q333" s="163"/>
      <c r="R333" s="155" t="str"/>
      <c r="S333" s="155" t="str"/>
      <c r="T333" s="155" t="str"/>
      <c r="U333" s="153" t="n">
        <f>IF(E333&lt;&gt;"Accepted","",IF(AND(N333="",P333=""),"",MAX(N333,P333)))</f>
        <v>20.714030064</v>
      </c>
      <c r="V333" s="155" t="str">
        <v>2026-03-14 10:55 PDT</v>
      </c>
      <c r="W333" s="153" t="n">
        <v>13</v>
      </c>
      <c r="X333" s="153" t="n">
        <v>18</v>
      </c>
      <c r="Y333" s="163"/>
      <c r="Z333" s="163"/>
      <c r="AA333" s="153" t="n">
        <v>-117.8837</v>
      </c>
      <c r="AB333" s="153" t="n">
        <v>34.9054</v>
      </c>
      <c r="AC333" s="153" t="n">
        <v>702</v>
      </c>
      <c r="AD333" s="175" t="str">
        <v>KEDW 141755Z 25013G18KT 70SM FEW250 24/04 A2995 RMK AO2A SLP127 T02360035 10236 20117 50006</v>
      </c>
    </row>
    <row r="334" hidden="0">
      <c r="A334" s="150" t="str">
        <v>2026-03-14 18:09 UTC</v>
      </c>
      <c r="B334" s="155" t="str">
        <v>2026-03-14 11:09 PDT</v>
      </c>
      <c r="C334" s="155" t="str">
        <v>2026-03-14</v>
      </c>
      <c r="D334" s="155" t="str">
        <v>March</v>
      </c>
      <c r="E334" s="154" t="str">
        <v>Accepted</v>
      </c>
      <c r="F334" s="155" t="str">
        <v>280</v>
      </c>
      <c r="G334" s="153" t="n">
        <v>280</v>
      </c>
      <c r="H334" s="155" t="str">
        <v>W</v>
      </c>
      <c r="I334" s="153" t="n">
        <v>100</v>
      </c>
      <c r="J334" s="155" t="str">
        <v>E</v>
      </c>
      <c r="K334" s="153" t="n">
        <v>11</v>
      </c>
      <c r="L334" s="153" t="n">
        <f>IF(E334="Accepted",K334*1.150779448,"")</f>
        <v>12.658573928</v>
      </c>
      <c r="M334" s="163"/>
      <c r="N334" s="163" t="str">
        <f>IF(AND(E334="Accepted",ISNUMBER(M334)),M334*1.150779448,"")</f>
      </c>
      <c r="O334" s="163"/>
      <c r="P334" s="163" t="str">
        <f>IF(AND(E334="Accepted",ISNUMBER(O334)),O334*1.150779448,"")</f>
      </c>
      <c r="Q334" s="163"/>
      <c r="R334" s="155" t="str"/>
      <c r="S334" s="155" t="str"/>
      <c r="T334" s="155" t="str"/>
      <c r="U334" s="163" t="str">
        <f>IF(E334&lt;&gt;"Accepted","",IF(AND(N334="",P334=""),"",MAX(N334,P334)))</f>
      </c>
      <c r="V334" s="155" t="str">
        <v>2026-03-14 11:09 PDT</v>
      </c>
      <c r="W334" s="153" t="n">
        <v>11</v>
      </c>
      <c r="X334" s="163"/>
      <c r="Y334" s="163"/>
      <c r="Z334" s="163"/>
      <c r="AA334" s="153" t="n">
        <v>-117.8837</v>
      </c>
      <c r="AB334" s="153" t="n">
        <v>34.9054</v>
      </c>
      <c r="AC334" s="153" t="n">
        <v>702</v>
      </c>
      <c r="AD334" s="175" t="str">
        <v>KEDW 141809Z 28011KT 70SM FEW250 24/04 A2995 RMK AO2A WSHFT 03 SLP127</v>
      </c>
    </row>
    <row r="335" hidden="0">
      <c r="A335" s="150" t="str">
        <v>2026-03-14 18:55 UTC</v>
      </c>
      <c r="B335" s="155" t="str">
        <v>2026-03-14 11:55 PDT</v>
      </c>
      <c r="C335" s="155" t="str">
        <v>2026-03-14</v>
      </c>
      <c r="D335" s="155" t="str">
        <v>March</v>
      </c>
      <c r="E335" s="154" t="str">
        <v>Accepted</v>
      </c>
      <c r="F335" s="155" t="str">
        <v>010</v>
      </c>
      <c r="G335" s="153" t="n">
        <v>10</v>
      </c>
      <c r="H335" s="155" t="str">
        <v>N</v>
      </c>
      <c r="I335" s="153" t="n">
        <v>190</v>
      </c>
      <c r="J335" s="155" t="str">
        <v>S</v>
      </c>
      <c r="K335" s="153" t="n">
        <v>3</v>
      </c>
      <c r="L335" s="153" t="n">
        <f>IF(E335="Accepted",K335*1.150779448,"")</f>
        <v>3.452338344</v>
      </c>
      <c r="M335" s="163"/>
      <c r="N335" s="163" t="str">
        <f>IF(AND(E335="Accepted",ISNUMBER(M335)),M335*1.150779448,"")</f>
      </c>
      <c r="O335" s="163"/>
      <c r="P335" s="163" t="str">
        <f>IF(AND(E335="Accepted",ISNUMBER(O335)),O335*1.150779448,"")</f>
      </c>
      <c r="Q335" s="163"/>
      <c r="R335" s="155" t="str"/>
      <c r="S335" s="155" t="str"/>
      <c r="T335" s="155" t="str"/>
      <c r="U335" s="163" t="str">
        <f>IF(E335&lt;&gt;"Accepted","",IF(AND(N335="",P335=""),"",MAX(N335,P335)))</f>
      </c>
      <c r="V335" s="155" t="str">
        <v>2026-03-14 11:55 PDT</v>
      </c>
      <c r="W335" s="153" t="n">
        <v>3</v>
      </c>
      <c r="X335" s="163"/>
      <c r="Y335" s="163"/>
      <c r="Z335" s="163"/>
      <c r="AA335" s="153" t="n">
        <v>-117.8837</v>
      </c>
      <c r="AB335" s="153" t="n">
        <v>34.9054</v>
      </c>
      <c r="AC335" s="153" t="n">
        <v>702</v>
      </c>
      <c r="AD335" s="175" t="str">
        <v>KEDW 141855Z 01003KT 70SM FEW250 24/06 A2994 RMK AO2A SLP123 T02430056</v>
      </c>
    </row>
    <row r="336" hidden="0">
      <c r="A336" s="150" t="str">
        <v>2026-03-14 19:55 UTC</v>
      </c>
      <c r="B336" s="155" t="str">
        <v>2026-03-14 12:55 PDT</v>
      </c>
      <c r="C336" s="155" t="str">
        <v>2026-03-14</v>
      </c>
      <c r="D336" s="155" t="str">
        <v>March</v>
      </c>
      <c r="E336" s="154" t="str">
        <v>Accepted</v>
      </c>
      <c r="F336" s="155" t="str">
        <v>310</v>
      </c>
      <c r="G336" s="153" t="n">
        <v>310</v>
      </c>
      <c r="H336" s="155" t="str">
        <v>NW</v>
      </c>
      <c r="I336" s="153" t="n">
        <v>130</v>
      </c>
      <c r="J336" s="155" t="str">
        <v>SE</v>
      </c>
      <c r="K336" s="153" t="n">
        <v>8</v>
      </c>
      <c r="L336" s="153" t="n">
        <f>IF(E336="Accepted",K336*1.150779448,"")</f>
        <v>9.206235584</v>
      </c>
      <c r="M336" s="163"/>
      <c r="N336" s="163" t="str">
        <f>IF(AND(E336="Accepted",ISNUMBER(M336)),M336*1.150779448,"")</f>
      </c>
      <c r="O336" s="163"/>
      <c r="P336" s="163" t="str">
        <f>IF(AND(E336="Accepted",ISNUMBER(O336)),O336*1.150779448,"")</f>
      </c>
      <c r="Q336" s="163"/>
      <c r="R336" s="155" t="str"/>
      <c r="S336" s="155" t="str"/>
      <c r="T336" s="155" t="str"/>
      <c r="U336" s="163" t="str">
        <f>IF(E336&lt;&gt;"Accepted","",IF(AND(N336="",P336=""),"",MAX(N336,P336)))</f>
      </c>
      <c r="V336" s="155" t="str">
        <v>2026-03-14 12:55 PDT</v>
      </c>
      <c r="W336" s="153" t="n">
        <v>8</v>
      </c>
      <c r="X336" s="163"/>
      <c r="Y336" s="163"/>
      <c r="Z336" s="163"/>
      <c r="AA336" s="153" t="n">
        <v>-117.8837</v>
      </c>
      <c r="AB336" s="153" t="n">
        <v>34.9054</v>
      </c>
      <c r="AC336" s="153" t="n">
        <v>702</v>
      </c>
      <c r="AD336" s="175" t="str">
        <v>KEDW 141955Z 31008KT 70SM FEW250 28/02 A2992 RMK AO2A SLP115 T02750018</v>
      </c>
    </row>
    <row r="337" hidden="0">
      <c r="A337" s="150" t="str">
        <v>2026-03-14 20:44 UTC</v>
      </c>
      <c r="B337" s="155" t="str">
        <v>2026-03-14 13:44 PDT</v>
      </c>
      <c r="C337" s="155" t="str">
        <v>2026-03-14</v>
      </c>
      <c r="D337" s="155" t="str">
        <v>March</v>
      </c>
      <c r="E337" s="154" t="str">
        <v>Accepted</v>
      </c>
      <c r="F337" s="155" t="str">
        <v>280</v>
      </c>
      <c r="G337" s="153" t="n">
        <v>280</v>
      </c>
      <c r="H337" s="155" t="str">
        <v>W</v>
      </c>
      <c r="I337" s="153" t="n">
        <v>100</v>
      </c>
      <c r="J337" s="155" t="str">
        <v>E</v>
      </c>
      <c r="K337" s="153" t="n">
        <v>15</v>
      </c>
      <c r="L337" s="153" t="n">
        <f>IF(E337="Accepted",K337*1.150779448,"")</f>
        <v>17.261691719999998</v>
      </c>
      <c r="M337" s="153" t="n">
        <v>20</v>
      </c>
      <c r="N337" s="153" t="n">
        <f>IF(AND(E337="Accepted",ISNUMBER(M337)),M337*1.150779448,"")</f>
        <v>23.01558896</v>
      </c>
      <c r="O337" s="163"/>
      <c r="P337" s="163" t="str">
        <f>IF(AND(E337="Accepted",ISNUMBER(O337)),O337*1.150779448,"")</f>
      </c>
      <c r="Q337" s="163"/>
      <c r="R337" s="155" t="str"/>
      <c r="S337" s="155" t="str"/>
      <c r="T337" s="155" t="str"/>
      <c r="U337" s="153" t="n">
        <f>IF(E337&lt;&gt;"Accepted","",IF(AND(N337="",P337=""),"",MAX(N337,P337)))</f>
        <v>23.01558896</v>
      </c>
      <c r="V337" s="155" t="str">
        <v>2026-03-14 13:44 PDT</v>
      </c>
      <c r="W337" s="153" t="n">
        <v>15</v>
      </c>
      <c r="X337" s="153" t="n">
        <v>20</v>
      </c>
      <c r="Y337" s="163"/>
      <c r="Z337" s="163"/>
      <c r="AA337" s="153" t="n">
        <v>-117.8837</v>
      </c>
      <c r="AB337" s="153" t="n">
        <v>34.9054</v>
      </c>
      <c r="AC337" s="153" t="n">
        <v>702</v>
      </c>
      <c r="AD337" s="175" t="str">
        <v>KEDW 142044Z 28015G20KT 70SM FEW250 29/M01 A2990 RMK AO2A SLP108</v>
      </c>
    </row>
    <row r="338" hidden="0">
      <c r="A338" s="150" t="str">
        <v>2026-03-14 20:55 UTC</v>
      </c>
      <c r="B338" s="155" t="str">
        <v>2026-03-14 13:55 PDT</v>
      </c>
      <c r="C338" s="155" t="str">
        <v>2026-03-14</v>
      </c>
      <c r="D338" s="155" t="str">
        <v>March</v>
      </c>
      <c r="E338" s="154" t="str">
        <v>Accepted</v>
      </c>
      <c r="F338" s="155" t="str">
        <v>270</v>
      </c>
      <c r="G338" s="153" t="n">
        <v>270</v>
      </c>
      <c r="H338" s="155" t="str">
        <v>W</v>
      </c>
      <c r="I338" s="153" t="n">
        <v>90</v>
      </c>
      <c r="J338" s="155" t="str">
        <v>E</v>
      </c>
      <c r="K338" s="153" t="n">
        <v>18</v>
      </c>
      <c r="L338" s="153" t="n">
        <f>IF(E338="Accepted",K338*1.150779448,"")</f>
        <v>20.714030064</v>
      </c>
      <c r="M338" s="163"/>
      <c r="N338" s="163" t="str">
        <f>IF(AND(E338="Accepted",ISNUMBER(M338)),M338*1.150779448,"")</f>
      </c>
      <c r="O338" s="153" t="n">
        <v>26</v>
      </c>
      <c r="P338" s="153" t="n">
        <f>IF(AND(E338="Accepted",ISNUMBER(O338)),O338*1.150779448,"")</f>
        <v>29.920265648</v>
      </c>
      <c r="Q338" s="153" t="n">
        <v>270</v>
      </c>
      <c r="R338" s="155" t="str">
        <v>54</v>
      </c>
      <c r="S338" s="155" t="str">
        <v>2026-03-14 20:54 UTC</v>
      </c>
      <c r="T338" s="155" t="str">
        <v>2026-03-14 13:54 PDT</v>
      </c>
      <c r="U338" s="153" t="n">
        <f>IF(E338&lt;&gt;"Accepted","",IF(AND(N338="",P338=""),"",MAX(N338,P338)))</f>
        <v>29.920265648</v>
      </c>
      <c r="V338" s="155" t="str">
        <v>2026-03-14 13:54 PDT</v>
      </c>
      <c r="W338" s="153" t="n">
        <v>18</v>
      </c>
      <c r="X338" s="163"/>
      <c r="Y338" s="153" t="n">
        <v>26</v>
      </c>
      <c r="Z338" s="153" t="n">
        <v>270</v>
      </c>
      <c r="AA338" s="153" t="n">
        <v>-117.8837</v>
      </c>
      <c r="AB338" s="153" t="n">
        <v>34.9054</v>
      </c>
      <c r="AC338" s="153" t="n">
        <v>702</v>
      </c>
      <c r="AD338" s="175" t="str">
        <v>KEDW 142055Z 27018KT 70SM FEW250 29/M00 A2990 RMK AO2A PK WND 27026/54 SLP108 T02871005 57017</v>
      </c>
    </row>
    <row r="339" hidden="0">
      <c r="A339" s="150" t="str">
        <v>2026-03-14 21:55 UTC</v>
      </c>
      <c r="B339" s="155" t="str">
        <v>2026-03-14 14:55 PDT</v>
      </c>
      <c r="C339" s="155" t="str">
        <v>2026-03-14</v>
      </c>
      <c r="D339" s="155" t="str">
        <v>March</v>
      </c>
      <c r="E339" s="154" t="str">
        <v>Accepted</v>
      </c>
      <c r="F339" s="155" t="str">
        <v>290</v>
      </c>
      <c r="G339" s="153" t="n">
        <v>290</v>
      </c>
      <c r="H339" s="155" t="str">
        <v>W</v>
      </c>
      <c r="I339" s="153" t="n">
        <v>110</v>
      </c>
      <c r="J339" s="155" t="str">
        <v>E</v>
      </c>
      <c r="K339" s="153" t="n">
        <v>24</v>
      </c>
      <c r="L339" s="153" t="n">
        <f>IF(E339="Accepted",K339*1.150779448,"")</f>
        <v>27.618706752</v>
      </c>
      <c r="M339" s="163"/>
      <c r="N339" s="163" t="str">
        <f>IF(AND(E339="Accepted",ISNUMBER(M339)),M339*1.150779448,"")</f>
      </c>
      <c r="O339" s="153" t="n">
        <v>31</v>
      </c>
      <c r="P339" s="153" t="n">
        <f>IF(AND(E339="Accepted",ISNUMBER(O339)),O339*1.150779448,"")</f>
        <v>35.674162888</v>
      </c>
      <c r="Q339" s="153" t="n">
        <v>270</v>
      </c>
      <c r="R339" s="155" t="str">
        <v>20</v>
      </c>
      <c r="S339" s="155" t="str">
        <v>2026-03-14 21:20 UTC</v>
      </c>
      <c r="T339" s="155" t="str">
        <v>2026-03-14 14:20 PDT</v>
      </c>
      <c r="U339" s="153" t="n">
        <f>IF(E339&lt;&gt;"Accepted","",IF(AND(N339="",P339=""),"",MAX(N339,P339)))</f>
        <v>35.674162888</v>
      </c>
      <c r="V339" s="155" t="str">
        <v>2026-03-14 14:20 PDT</v>
      </c>
      <c r="W339" s="153" t="n">
        <v>24</v>
      </c>
      <c r="X339" s="163"/>
      <c r="Y339" s="153" t="n">
        <v>31</v>
      </c>
      <c r="Z339" s="153" t="n">
        <v>270</v>
      </c>
      <c r="AA339" s="153" t="n">
        <v>-117.8837</v>
      </c>
      <c r="AB339" s="153" t="n">
        <v>34.9054</v>
      </c>
      <c r="AC339" s="153" t="n">
        <v>702</v>
      </c>
      <c r="AD339" s="175" t="str">
        <v>KEDW 142155Z AUTO 29024KT 10SM CLR 28/02 A2986 RMK AO2 PK WND 27031/20 SLP096 T02760019 $</v>
      </c>
    </row>
    <row r="340" hidden="0">
      <c r="A340" s="150" t="str">
        <v>2026-03-14 22:55 UTC</v>
      </c>
      <c r="B340" s="155" t="str">
        <v>2026-03-14 15:55 PDT</v>
      </c>
      <c r="C340" s="155" t="str">
        <v>2026-03-14</v>
      </c>
      <c r="D340" s="155" t="str">
        <v>March</v>
      </c>
      <c r="E340" s="154" t="str">
        <v>Accepted</v>
      </c>
      <c r="F340" s="155" t="str">
        <v>270</v>
      </c>
      <c r="G340" s="153" t="n">
        <v>270</v>
      </c>
      <c r="H340" s="155" t="str">
        <v>W</v>
      </c>
      <c r="I340" s="153" t="n">
        <v>90</v>
      </c>
      <c r="J340" s="155" t="str">
        <v>E</v>
      </c>
      <c r="K340" s="153" t="n">
        <v>22</v>
      </c>
      <c r="L340" s="153" t="n">
        <f>IF(E340="Accepted",K340*1.150779448,"")</f>
        <v>25.317147856</v>
      </c>
      <c r="M340" s="153" t="n">
        <v>30</v>
      </c>
      <c r="N340" s="153" t="n">
        <f>IF(AND(E340="Accepted",ISNUMBER(M340)),M340*1.150779448,"")</f>
        <v>34.523383439999996</v>
      </c>
      <c r="O340" s="153" t="n">
        <v>33</v>
      </c>
      <c r="P340" s="153" t="n">
        <f>IF(AND(E340="Accepted",ISNUMBER(O340)),O340*1.150779448,"")</f>
        <v>37.975721784</v>
      </c>
      <c r="Q340" s="153" t="n">
        <v>270</v>
      </c>
      <c r="R340" s="155" t="str">
        <v>38</v>
      </c>
      <c r="S340" s="155" t="str">
        <v>2026-03-14 22:38 UTC</v>
      </c>
      <c r="T340" s="155" t="str">
        <v>2026-03-14 15:38 PDT</v>
      </c>
      <c r="U340" s="153" t="n">
        <f>IF(E340&lt;&gt;"Accepted","",IF(AND(N340="",P340=""),"",MAX(N340,P340)))</f>
        <v>37.975721784</v>
      </c>
      <c r="V340" s="155" t="str">
        <v>2026-03-14 15:38 PDT</v>
      </c>
      <c r="W340" s="153" t="n">
        <v>22</v>
      </c>
      <c r="X340" s="153" t="n">
        <v>30</v>
      </c>
      <c r="Y340" s="153" t="n">
        <v>33</v>
      </c>
      <c r="Z340" s="153" t="n">
        <v>270</v>
      </c>
      <c r="AA340" s="153" t="n">
        <v>-117.8837</v>
      </c>
      <c r="AB340" s="153" t="n">
        <v>34.9054</v>
      </c>
      <c r="AC340" s="153" t="n">
        <v>702</v>
      </c>
      <c r="AD340" s="175" t="str">
        <v>KEDW 142255Z AUTO 27022G30KT 10SM CLR 28/01 A2989 RMK AO2 PK WND 27033/38 SLP106 T02780005 $</v>
      </c>
    </row>
    <row r="341" hidden="0">
      <c r="A341" s="150" t="str">
        <v>2026-03-14 23:55 UTC</v>
      </c>
      <c r="B341" s="155" t="str">
        <v>2026-03-14 16:55 PDT</v>
      </c>
      <c r="C341" s="155" t="str">
        <v>2026-03-14</v>
      </c>
      <c r="D341" s="155" t="str">
        <v>March</v>
      </c>
      <c r="E341" s="154" t="str">
        <v>Accepted</v>
      </c>
      <c r="F341" s="155" t="str">
        <v>270</v>
      </c>
      <c r="G341" s="153" t="n">
        <v>270</v>
      </c>
      <c r="H341" s="155" t="str">
        <v>W</v>
      </c>
      <c r="I341" s="153" t="n">
        <v>90</v>
      </c>
      <c r="J341" s="155" t="str">
        <v>E</v>
      </c>
      <c r="K341" s="153" t="n">
        <v>19</v>
      </c>
      <c r="L341" s="153" t="n">
        <f>IF(E341="Accepted",K341*1.150779448,"")</f>
        <v>21.864809512</v>
      </c>
      <c r="M341" s="153" t="n">
        <v>25</v>
      </c>
      <c r="N341" s="153" t="n">
        <f>IF(AND(E341="Accepted",ISNUMBER(M341)),M341*1.150779448,"")</f>
        <v>28.7694862</v>
      </c>
      <c r="O341" s="153" t="n">
        <v>30</v>
      </c>
      <c r="P341" s="153" t="n">
        <f>IF(AND(E341="Accepted",ISNUMBER(O341)),O341*1.150779448,"")</f>
        <v>34.523383439999996</v>
      </c>
      <c r="Q341" s="153" t="n">
        <v>280</v>
      </c>
      <c r="R341" s="155" t="str">
        <v>36</v>
      </c>
      <c r="S341" s="155" t="str">
        <v>2026-03-14 23:36 UTC</v>
      </c>
      <c r="T341" s="155" t="str">
        <v>2026-03-14 16:36 PDT</v>
      </c>
      <c r="U341" s="153" t="n">
        <f>IF(E341&lt;&gt;"Accepted","",IF(AND(N341="",P341=""),"",MAX(N341,P341)))</f>
        <v>34.523383439999996</v>
      </c>
      <c r="V341" s="155" t="str">
        <v>2026-03-14 16:36 PDT</v>
      </c>
      <c r="W341" s="153" t="n">
        <v>19</v>
      </c>
      <c r="X341" s="153" t="n">
        <v>25</v>
      </c>
      <c r="Y341" s="153" t="n">
        <v>30</v>
      </c>
      <c r="Z341" s="153" t="n">
        <v>280</v>
      </c>
      <c r="AA341" s="153" t="n">
        <v>-117.8837</v>
      </c>
      <c r="AB341" s="153" t="n">
        <v>34.9054</v>
      </c>
      <c r="AC341" s="153" t="n">
        <v>702</v>
      </c>
      <c r="AD341" s="175" t="str">
        <v>KEDW 142355Z AUTO 27019G25KT 10SM CLR 27/02 A2989 RMK AO2 PK WND 28030/36 SLP102 T02660018 10293 20234 55003 $</v>
      </c>
    </row>
    <row r="342" hidden="0">
      <c r="A342" s="150" t="str">
        <v>2026-03-15 00:55 UTC</v>
      </c>
      <c r="B342" s="155" t="str">
        <v>2026-03-14 17:55 PDT</v>
      </c>
      <c r="C342" s="155" t="str">
        <v>2026-03-14</v>
      </c>
      <c r="D342" s="155" t="str">
        <v>March</v>
      </c>
      <c r="E342" s="154" t="str">
        <v>Accepted</v>
      </c>
      <c r="F342" s="155" t="str">
        <v>240</v>
      </c>
      <c r="G342" s="153" t="n">
        <v>240</v>
      </c>
      <c r="H342" s="155" t="str">
        <v>SW</v>
      </c>
      <c r="I342" s="153" t="n">
        <v>60</v>
      </c>
      <c r="J342" s="155" t="str">
        <v>NE</v>
      </c>
      <c r="K342" s="153" t="n">
        <v>14</v>
      </c>
      <c r="L342" s="153" t="n">
        <f>IF(E342="Accepted",K342*1.150779448,"")</f>
        <v>16.110912272</v>
      </c>
      <c r="M342" s="163"/>
      <c r="N342" s="163" t="str">
        <f>IF(AND(E342="Accepted",ISNUMBER(M342)),M342*1.150779448,"")</f>
      </c>
      <c r="O342" s="163"/>
      <c r="P342" s="163" t="str">
        <f>IF(AND(E342="Accepted",ISNUMBER(O342)),O342*1.150779448,"")</f>
      </c>
      <c r="Q342" s="163"/>
      <c r="R342" s="155" t="str"/>
      <c r="S342" s="155" t="str"/>
      <c r="T342" s="155" t="str"/>
      <c r="U342" s="163" t="str">
        <f>IF(E342&lt;&gt;"Accepted","",IF(AND(N342="",P342=""),"",MAX(N342,P342)))</f>
      </c>
      <c r="V342" s="155" t="str">
        <v>2026-03-14 17:55 PDT</v>
      </c>
      <c r="W342" s="153" t="n">
        <v>14</v>
      </c>
      <c r="X342" s="163"/>
      <c r="Y342" s="163"/>
      <c r="Z342" s="163"/>
      <c r="AA342" s="153" t="n">
        <v>-117.8837</v>
      </c>
      <c r="AB342" s="153" t="n">
        <v>34.9054</v>
      </c>
      <c r="AC342" s="153" t="n">
        <v>702</v>
      </c>
      <c r="AD342" s="175" t="str">
        <v>KEDW 150055Z AUTO 24014KT 10SM M 25/04 A2990 RMK AO2 SLP109 T02450037 $</v>
      </c>
    </row>
    <row r="343" hidden="0">
      <c r="A343" s="150" t="str">
        <v>2026-03-15 01:55 UTC</v>
      </c>
      <c r="B343" s="155" t="str">
        <v>2026-03-14 18:55 PDT</v>
      </c>
      <c r="C343" s="155" t="str">
        <v>2026-03-14</v>
      </c>
      <c r="D343" s="155" t="str">
        <v>March</v>
      </c>
      <c r="E343" s="154" t="str">
        <v>Accepted</v>
      </c>
      <c r="F343" s="155" t="str">
        <v>280</v>
      </c>
      <c r="G343" s="153" t="n">
        <v>280</v>
      </c>
      <c r="H343" s="155" t="str">
        <v>W</v>
      </c>
      <c r="I343" s="153" t="n">
        <v>100</v>
      </c>
      <c r="J343" s="155" t="str">
        <v>E</v>
      </c>
      <c r="K343" s="153" t="n">
        <v>19</v>
      </c>
      <c r="L343" s="153" t="n">
        <f>IF(E343="Accepted",K343*1.150779448,"")</f>
        <v>21.864809512</v>
      </c>
      <c r="M343" s="163"/>
      <c r="N343" s="163" t="str">
        <f>IF(AND(E343="Accepted",ISNUMBER(M343)),M343*1.150779448,"")</f>
      </c>
      <c r="O343" s="163"/>
      <c r="P343" s="163" t="str">
        <f>IF(AND(E343="Accepted",ISNUMBER(O343)),O343*1.150779448,"")</f>
      </c>
      <c r="Q343" s="163"/>
      <c r="R343" s="155" t="str"/>
      <c r="S343" s="155" t="str"/>
      <c r="T343" s="155" t="str"/>
      <c r="U343" s="163" t="str">
        <f>IF(E343&lt;&gt;"Accepted","",IF(AND(N343="",P343=""),"",MAX(N343,P343)))</f>
      </c>
      <c r="V343" s="155" t="str">
        <v>2026-03-14 18:55 PDT</v>
      </c>
      <c r="W343" s="153" t="n">
        <v>19</v>
      </c>
      <c r="X343" s="163"/>
      <c r="Y343" s="163"/>
      <c r="Z343" s="163"/>
      <c r="AA343" s="153" t="n">
        <v>-117.8837</v>
      </c>
      <c r="AB343" s="153" t="n">
        <v>34.9054</v>
      </c>
      <c r="AC343" s="153" t="n">
        <v>702</v>
      </c>
      <c r="AD343" s="175" t="str">
        <v>KEDW 150155Z AUTO 28019KT 10SM CLR 22/04 A2989 RMK AO2 SLP109 T02240040 $</v>
      </c>
    </row>
    <row r="344" hidden="0">
      <c r="A344" s="150" t="str">
        <v>2026-03-15 02:55 UTC</v>
      </c>
      <c r="B344" s="155" t="str">
        <v>2026-03-14 19:55 PDT</v>
      </c>
      <c r="C344" s="155" t="str">
        <v>2026-03-14</v>
      </c>
      <c r="D344" s="155" t="str">
        <v>March</v>
      </c>
      <c r="E344" s="154" t="str">
        <v>Accepted</v>
      </c>
      <c r="F344" s="155" t="str">
        <v>270</v>
      </c>
      <c r="G344" s="153" t="n">
        <v>270</v>
      </c>
      <c r="H344" s="155" t="str">
        <v>W</v>
      </c>
      <c r="I344" s="153" t="n">
        <v>90</v>
      </c>
      <c r="J344" s="155" t="str">
        <v>E</v>
      </c>
      <c r="K344" s="153" t="n">
        <v>13</v>
      </c>
      <c r="L344" s="153" t="n">
        <f>IF(E344="Accepted",K344*1.150779448,"")</f>
        <v>14.960132824</v>
      </c>
      <c r="M344" s="163"/>
      <c r="N344" s="163" t="str">
        <f>IF(AND(E344="Accepted",ISNUMBER(M344)),M344*1.150779448,"")</f>
      </c>
      <c r="O344" s="163"/>
      <c r="P344" s="163" t="str">
        <f>IF(AND(E344="Accepted",ISNUMBER(O344)),O344*1.150779448,"")</f>
      </c>
      <c r="Q344" s="163"/>
      <c r="R344" s="155" t="str"/>
      <c r="S344" s="155" t="str"/>
      <c r="T344" s="155" t="str"/>
      <c r="U344" s="163" t="str">
        <f>IF(E344&lt;&gt;"Accepted","",IF(AND(N344="",P344=""),"",MAX(N344,P344)))</f>
      </c>
      <c r="V344" s="155" t="str">
        <v>2026-03-14 19:55 PDT</v>
      </c>
      <c r="W344" s="153" t="n">
        <v>13</v>
      </c>
      <c r="X344" s="163"/>
      <c r="Y344" s="163"/>
      <c r="Z344" s="163"/>
      <c r="AA344" s="153" t="n">
        <v>-117.8837</v>
      </c>
      <c r="AB344" s="153" t="n">
        <v>34.9054</v>
      </c>
      <c r="AC344" s="153" t="n">
        <v>702</v>
      </c>
      <c r="AD344" s="175" t="str">
        <v>KEDW 150255Z AUTO 27013KT 10SM CLR 21/05 A2991 RMK AO2 SLP116 T02050045 50007 $</v>
      </c>
    </row>
    <row r="345" hidden="0">
      <c r="A345" s="150" t="str">
        <v>2026-03-15 03:55 UTC</v>
      </c>
      <c r="B345" s="155" t="str">
        <v>2026-03-14 20:55 PDT</v>
      </c>
      <c r="C345" s="155" t="str">
        <v>2026-03-14</v>
      </c>
      <c r="D345" s="155" t="str">
        <v>March</v>
      </c>
      <c r="E345" s="154" t="str">
        <v>Accepted</v>
      </c>
      <c r="F345" s="155" t="str">
        <v>240</v>
      </c>
      <c r="G345" s="153" t="n">
        <v>240</v>
      </c>
      <c r="H345" s="155" t="str">
        <v>SW</v>
      </c>
      <c r="I345" s="153" t="n">
        <v>60</v>
      </c>
      <c r="J345" s="155" t="str">
        <v>NE</v>
      </c>
      <c r="K345" s="153" t="n">
        <v>11</v>
      </c>
      <c r="L345" s="153" t="n">
        <f>IF(E345="Accepted",K345*1.150779448,"")</f>
        <v>12.658573928</v>
      </c>
      <c r="M345" s="163"/>
      <c r="N345" s="163" t="str">
        <f>IF(AND(E345="Accepted",ISNUMBER(M345)),M345*1.150779448,"")</f>
      </c>
      <c r="O345" s="163"/>
      <c r="P345" s="163" t="str">
        <f>IF(AND(E345="Accepted",ISNUMBER(O345)),O345*1.150779448,"")</f>
      </c>
      <c r="Q345" s="163"/>
      <c r="R345" s="155" t="str"/>
      <c r="S345" s="155" t="str"/>
      <c r="T345" s="155" t="str"/>
      <c r="U345" s="163" t="str">
        <f>IF(E345&lt;&gt;"Accepted","",IF(AND(N345="",P345=""),"",MAX(N345,P345)))</f>
      </c>
      <c r="V345" s="155" t="str">
        <v>2026-03-14 20:55 PDT</v>
      </c>
      <c r="W345" s="153" t="n">
        <v>11</v>
      </c>
      <c r="X345" s="163"/>
      <c r="Y345" s="163"/>
      <c r="Z345" s="163"/>
      <c r="AA345" s="153" t="n">
        <v>-117.8837</v>
      </c>
      <c r="AB345" s="153" t="n">
        <v>34.9054</v>
      </c>
      <c r="AC345" s="153" t="n">
        <v>702</v>
      </c>
      <c r="AD345" s="175" t="str">
        <v>KEDW 150355Z AUTO 24011KT 10SM CLR 19/04 A2993 RMK AO2 SLP123 T01910041 $</v>
      </c>
    </row>
    <row r="346" hidden="0">
      <c r="A346" s="150" t="str">
        <v>2026-03-15 04:55 UTC</v>
      </c>
      <c r="B346" s="155" t="str">
        <v>2026-03-14 21:55 PDT</v>
      </c>
      <c r="C346" s="155" t="str">
        <v>2026-03-14</v>
      </c>
      <c r="D346" s="155" t="str">
        <v>March</v>
      </c>
      <c r="E346" s="154" t="str">
        <v>Accepted</v>
      </c>
      <c r="F346" s="155" t="str">
        <v>220</v>
      </c>
      <c r="G346" s="153" t="n">
        <v>220</v>
      </c>
      <c r="H346" s="155" t="str">
        <v>SW</v>
      </c>
      <c r="I346" s="153" t="n">
        <v>40</v>
      </c>
      <c r="J346" s="155" t="str">
        <v>NE</v>
      </c>
      <c r="K346" s="153" t="n">
        <v>11</v>
      </c>
      <c r="L346" s="153" t="n">
        <f>IF(E346="Accepted",K346*1.150779448,"")</f>
        <v>12.658573928</v>
      </c>
      <c r="M346" s="163"/>
      <c r="N346" s="163" t="str">
        <f>IF(AND(E346="Accepted",ISNUMBER(M346)),M346*1.150779448,"")</f>
      </c>
      <c r="O346" s="163"/>
      <c r="P346" s="163" t="str">
        <f>IF(AND(E346="Accepted",ISNUMBER(O346)),O346*1.150779448,"")</f>
      </c>
      <c r="Q346" s="163"/>
      <c r="R346" s="155" t="str"/>
      <c r="S346" s="155" t="str"/>
      <c r="T346" s="155" t="str"/>
      <c r="U346" s="163" t="str">
        <f>IF(E346&lt;&gt;"Accepted","",IF(AND(N346="",P346=""),"",MAX(N346,P346)))</f>
      </c>
      <c r="V346" s="155" t="str">
        <v>2026-03-14 21:55 PDT</v>
      </c>
      <c r="W346" s="153" t="n">
        <v>11</v>
      </c>
      <c r="X346" s="163"/>
      <c r="Y346" s="163"/>
      <c r="Z346" s="163"/>
      <c r="AA346" s="153" t="n">
        <v>-117.8837</v>
      </c>
      <c r="AB346" s="153" t="n">
        <v>34.9054</v>
      </c>
      <c r="AC346" s="153" t="n">
        <v>702</v>
      </c>
      <c r="AD346" s="175" t="str">
        <v>KEDW 150455Z AUTO 22011KT 10SM CLR 17/05 A2995 RMK AO2 SLP127 T01740047 $</v>
      </c>
    </row>
    <row r="347" hidden="0">
      <c r="A347" s="150" t="str">
        <v>2026-03-15 05:55 UTC</v>
      </c>
      <c r="B347" s="155" t="str">
        <v>2026-03-14 22:55 PDT</v>
      </c>
      <c r="C347" s="155" t="str">
        <v>2026-03-14</v>
      </c>
      <c r="D347" s="155" t="str">
        <v>March</v>
      </c>
      <c r="E347" s="154" t="str">
        <v>Accepted</v>
      </c>
      <c r="F347" s="155" t="str">
        <v>220</v>
      </c>
      <c r="G347" s="153" t="n">
        <v>220</v>
      </c>
      <c r="H347" s="155" t="str">
        <v>SW</v>
      </c>
      <c r="I347" s="153" t="n">
        <v>40</v>
      </c>
      <c r="J347" s="155" t="str">
        <v>NE</v>
      </c>
      <c r="K347" s="153" t="n">
        <v>11</v>
      </c>
      <c r="L347" s="153" t="n">
        <f>IF(E347="Accepted",K347*1.150779448,"")</f>
        <v>12.658573928</v>
      </c>
      <c r="M347" s="163"/>
      <c r="N347" s="163" t="str">
        <f>IF(AND(E347="Accepted",ISNUMBER(M347)),M347*1.150779448,"")</f>
      </c>
      <c r="O347" s="163"/>
      <c r="P347" s="163" t="str">
        <f>IF(AND(E347="Accepted",ISNUMBER(O347)),O347*1.150779448,"")</f>
      </c>
      <c r="Q347" s="163"/>
      <c r="R347" s="155" t="str"/>
      <c r="S347" s="155" t="str"/>
      <c r="T347" s="155" t="str"/>
      <c r="U347" s="163" t="str">
        <f>IF(E347&lt;&gt;"Accepted","",IF(AND(N347="",P347=""),"",MAX(N347,P347)))</f>
      </c>
      <c r="V347" s="155" t="str">
        <v>2026-03-14 22:55 PDT</v>
      </c>
      <c r="W347" s="153" t="n">
        <v>11</v>
      </c>
      <c r="X347" s="163"/>
      <c r="Y347" s="163"/>
      <c r="Z347" s="163"/>
      <c r="AA347" s="153" t="n">
        <v>-117.8837</v>
      </c>
      <c r="AB347" s="153" t="n">
        <v>34.9054</v>
      </c>
      <c r="AC347" s="153" t="n">
        <v>702</v>
      </c>
      <c r="AD347" s="175" t="str">
        <v>KEDW 150555Z AUTO 22011KT 10SM CLR 16/05 A2996 RMK AO2 SLP129 T01610045 10266 20161 52016 $</v>
      </c>
    </row>
    <row r="348" hidden="0">
      <c r="A348" s="150" t="str">
        <v>2026-03-15 06:55 UTC</v>
      </c>
      <c r="B348" s="155" t="str">
        <v>2026-03-14 23:55 PDT</v>
      </c>
      <c r="C348" s="155" t="str">
        <v>2026-03-14</v>
      </c>
      <c r="D348" s="155" t="str">
        <v>March</v>
      </c>
      <c r="E348" s="154" t="str">
        <v>Accepted</v>
      </c>
      <c r="F348" s="155" t="str">
        <v>210</v>
      </c>
      <c r="G348" s="153" t="n">
        <v>210</v>
      </c>
      <c r="H348" s="155" t="str">
        <v>SW</v>
      </c>
      <c r="I348" s="153" t="n">
        <v>30</v>
      </c>
      <c r="J348" s="155" t="str">
        <v>NE</v>
      </c>
      <c r="K348" s="153" t="n">
        <v>11</v>
      </c>
      <c r="L348" s="153" t="n">
        <f>IF(E348="Accepted",K348*1.150779448,"")</f>
        <v>12.658573928</v>
      </c>
      <c r="M348" s="163"/>
      <c r="N348" s="163" t="str">
        <f>IF(AND(E348="Accepted",ISNUMBER(M348)),M348*1.150779448,"")</f>
      </c>
      <c r="O348" s="163"/>
      <c r="P348" s="163" t="str">
        <f>IF(AND(E348="Accepted",ISNUMBER(O348)),O348*1.150779448,"")</f>
      </c>
      <c r="Q348" s="163"/>
      <c r="R348" s="155" t="str"/>
      <c r="S348" s="155" t="str"/>
      <c r="T348" s="155" t="str"/>
      <c r="U348" s="163" t="str">
        <f>IF(E348&lt;&gt;"Accepted","",IF(AND(N348="",P348=""),"",MAX(N348,P348)))</f>
      </c>
      <c r="V348" s="155" t="str">
        <v>2026-03-14 23:55 PDT</v>
      </c>
      <c r="W348" s="153" t="n">
        <v>11</v>
      </c>
      <c r="X348" s="163"/>
      <c r="Y348" s="163"/>
      <c r="Z348" s="163"/>
      <c r="AA348" s="153" t="n">
        <v>-117.8837</v>
      </c>
      <c r="AB348" s="153" t="n">
        <v>34.9054</v>
      </c>
      <c r="AC348" s="153" t="n">
        <v>702</v>
      </c>
      <c r="AD348" s="175" t="str">
        <v>KEDW 150655Z AUTO 21011KT 10SM CLR 15/04 A2997 RMK AO2 SLP132 T01520037 $</v>
      </c>
    </row>
    <row r="349" hidden="0">
      <c r="A349" s="150" t="str">
        <v>2026-03-15 07:55 UTC</v>
      </c>
      <c r="B349" s="155" t="str">
        <v>2026-03-15 00:55 PDT</v>
      </c>
      <c r="C349" s="155" t="str">
        <v>2026-03-15</v>
      </c>
      <c r="D349" s="155" t="str">
        <v>March</v>
      </c>
      <c r="E349" s="154" t="str">
        <v>Accepted</v>
      </c>
      <c r="F349" s="155" t="str">
        <v>200</v>
      </c>
      <c r="G349" s="153" t="n">
        <v>200</v>
      </c>
      <c r="H349" s="155" t="str">
        <v>S</v>
      </c>
      <c r="I349" s="153" t="n">
        <v>20</v>
      </c>
      <c r="J349" s="155" t="str">
        <v>N</v>
      </c>
      <c r="K349" s="153" t="n">
        <v>7</v>
      </c>
      <c r="L349" s="153" t="n">
        <f>IF(E349="Accepted",K349*1.150779448,"")</f>
        <v>8.055456136</v>
      </c>
      <c r="M349" s="163"/>
      <c r="N349" s="163" t="str">
        <f>IF(AND(E349="Accepted",ISNUMBER(M349)),M349*1.150779448,"")</f>
      </c>
      <c r="O349" s="163"/>
      <c r="P349" s="163" t="str">
        <f>IF(AND(E349="Accepted",ISNUMBER(O349)),O349*1.150779448,"")</f>
      </c>
      <c r="Q349" s="163"/>
      <c r="R349" s="155" t="str"/>
      <c r="S349" s="155" t="str"/>
      <c r="T349" s="155" t="str"/>
      <c r="U349" s="163" t="str">
        <f>IF(E349&lt;&gt;"Accepted","",IF(AND(N349="",P349=""),"",MAX(N349,P349)))</f>
      </c>
      <c r="V349" s="155" t="str">
        <v>2026-03-15 00:55 PDT</v>
      </c>
      <c r="W349" s="153" t="n">
        <v>7</v>
      </c>
      <c r="X349" s="163"/>
      <c r="Y349" s="163"/>
      <c r="Z349" s="163"/>
      <c r="AA349" s="153" t="n">
        <v>-117.8837</v>
      </c>
      <c r="AB349" s="153" t="n">
        <v>34.9054</v>
      </c>
      <c r="AC349" s="153" t="n">
        <v>702</v>
      </c>
      <c r="AD349" s="175" t="str">
        <v>KEDW 150755Z AUTO 20007KT 10SM CLR 14/04 A2998 RMK AO2 SLP134 T01380041 402930087 $</v>
      </c>
    </row>
    <row r="350" hidden="0">
      <c r="A350" s="150" t="str">
        <v>2026-03-15 08:55 UTC</v>
      </c>
      <c r="B350" s="155" t="str">
        <v>2026-03-15 01:55 PDT</v>
      </c>
      <c r="C350" s="155" t="str">
        <v>2026-03-15</v>
      </c>
      <c r="D350" s="155" t="str">
        <v>March</v>
      </c>
      <c r="E350" s="154" t="str">
        <v>Accepted</v>
      </c>
      <c r="F350" s="155" t="str">
        <v>210</v>
      </c>
      <c r="G350" s="153" t="n">
        <v>210</v>
      </c>
      <c r="H350" s="155" t="str">
        <v>SW</v>
      </c>
      <c r="I350" s="153" t="n">
        <v>30</v>
      </c>
      <c r="J350" s="155" t="str">
        <v>NE</v>
      </c>
      <c r="K350" s="153" t="n">
        <v>5</v>
      </c>
      <c r="L350" s="153" t="n">
        <f>IF(E350="Accepted",K350*1.150779448,"")</f>
        <v>5.75389724</v>
      </c>
      <c r="M350" s="163"/>
      <c r="N350" s="163" t="str">
        <f>IF(AND(E350="Accepted",ISNUMBER(M350)),M350*1.150779448,"")</f>
      </c>
      <c r="O350" s="163"/>
      <c r="P350" s="163" t="str">
        <f>IF(AND(E350="Accepted",ISNUMBER(O350)),O350*1.150779448,"")</f>
      </c>
      <c r="Q350" s="163"/>
      <c r="R350" s="155" t="str"/>
      <c r="S350" s="155" t="str"/>
      <c r="T350" s="155" t="str"/>
      <c r="U350" s="163" t="str">
        <f>IF(E350&lt;&gt;"Accepted","",IF(AND(N350="",P350=""),"",MAX(N350,P350)))</f>
      </c>
      <c r="V350" s="155" t="str">
        <v>2026-03-15 01:55 PDT</v>
      </c>
      <c r="W350" s="153" t="n">
        <v>5</v>
      </c>
      <c r="X350" s="163"/>
      <c r="Y350" s="163"/>
      <c r="Z350" s="163"/>
      <c r="AA350" s="153" t="n">
        <v>-117.8837</v>
      </c>
      <c r="AB350" s="153" t="n">
        <v>34.9054</v>
      </c>
      <c r="AC350" s="153" t="n">
        <v>702</v>
      </c>
      <c r="AD350" s="175" t="str">
        <v>KEDW 150855Z AUTO 21005KT 10SM CLR 13/05 A2999 RMK AO2 SLP138 T01270046 52008 $</v>
      </c>
    </row>
    <row r="351" hidden="0">
      <c r="A351" s="150" t="str">
        <v>2026-03-15 09:55 UTC</v>
      </c>
      <c r="B351" s="155" t="str">
        <v>2026-03-15 02:55 PDT</v>
      </c>
      <c r="C351" s="155" t="str">
        <v>2026-03-15</v>
      </c>
      <c r="D351" s="155" t="str">
        <v>March</v>
      </c>
      <c r="E351" s="154" t="str">
        <v>Accepted</v>
      </c>
      <c r="F351" s="155" t="str">
        <v>210</v>
      </c>
      <c r="G351" s="153" t="n">
        <v>210</v>
      </c>
      <c r="H351" s="155" t="str">
        <v>SW</v>
      </c>
      <c r="I351" s="153" t="n">
        <v>30</v>
      </c>
      <c r="J351" s="155" t="str">
        <v>NE</v>
      </c>
      <c r="K351" s="153" t="n">
        <v>3</v>
      </c>
      <c r="L351" s="153" t="n">
        <f>IF(E351="Accepted",K351*1.150779448,"")</f>
        <v>3.452338344</v>
      </c>
      <c r="M351" s="163"/>
      <c r="N351" s="163" t="str">
        <f>IF(AND(E351="Accepted",ISNUMBER(M351)),M351*1.150779448,"")</f>
      </c>
      <c r="O351" s="163"/>
      <c r="P351" s="163" t="str">
        <f>IF(AND(E351="Accepted",ISNUMBER(O351)),O351*1.150779448,"")</f>
      </c>
      <c r="Q351" s="163"/>
      <c r="R351" s="155" t="str"/>
      <c r="S351" s="155" t="str"/>
      <c r="T351" s="155" t="str"/>
      <c r="U351" s="163" t="str">
        <f>IF(E351&lt;&gt;"Accepted","",IF(AND(N351="",P351=""),"",MAX(N351,P351)))</f>
      </c>
      <c r="V351" s="155" t="str">
        <v>2026-03-15 02:55 PDT</v>
      </c>
      <c r="W351" s="153" t="n">
        <v>3</v>
      </c>
      <c r="X351" s="163"/>
      <c r="Y351" s="163"/>
      <c r="Z351" s="163"/>
      <c r="AA351" s="153" t="n">
        <v>-117.8837</v>
      </c>
      <c r="AB351" s="153" t="n">
        <v>34.9054</v>
      </c>
      <c r="AC351" s="153" t="n">
        <v>702</v>
      </c>
      <c r="AD351" s="175" t="str">
        <v>KEDW 150955Z AUTO 21003KT 10SM CLR 11/04 A2999 RMK AO2 SLP140 T01130043 $</v>
      </c>
    </row>
    <row r="352" hidden="0">
      <c r="A352" s="150" t="str">
        <v>2026-03-15 10:55 UTC</v>
      </c>
      <c r="B352" s="155" t="str">
        <v>2026-03-15 03:55 PDT</v>
      </c>
      <c r="C352" s="155" t="str">
        <v>2026-03-15</v>
      </c>
      <c r="D352" s="155" t="str">
        <v>March</v>
      </c>
      <c r="E352" s="154" t="str">
        <v>Accepted</v>
      </c>
      <c r="F352" s="155" t="str">
        <v>360</v>
      </c>
      <c r="G352" s="153" t="n">
        <v>360</v>
      </c>
      <c r="H352" s="155" t="str">
        <v>N</v>
      </c>
      <c r="I352" s="153" t="n">
        <v>180</v>
      </c>
      <c r="J352" s="155" t="str">
        <v>S</v>
      </c>
      <c r="K352" s="153" t="n">
        <v>4</v>
      </c>
      <c r="L352" s="153" t="n">
        <f>IF(E352="Accepted",K352*1.150779448,"")</f>
        <v>4.603117792</v>
      </c>
      <c r="M352" s="163"/>
      <c r="N352" s="163" t="str">
        <f>IF(AND(E352="Accepted",ISNUMBER(M352)),M352*1.150779448,"")</f>
      </c>
      <c r="O352" s="163"/>
      <c r="P352" s="163" t="str">
        <f>IF(AND(E352="Accepted",ISNUMBER(O352)),O352*1.150779448,"")</f>
      </c>
      <c r="Q352" s="163"/>
      <c r="R352" s="155" t="str"/>
      <c r="S352" s="155" t="str"/>
      <c r="T352" s="155" t="str"/>
      <c r="U352" s="163" t="str">
        <f>IF(E352&lt;&gt;"Accepted","",IF(AND(N352="",P352=""),"",MAX(N352,P352)))</f>
      </c>
      <c r="V352" s="155" t="str">
        <v>2026-03-15 03:55 PDT</v>
      </c>
      <c r="W352" s="153" t="n">
        <v>4</v>
      </c>
      <c r="X352" s="163"/>
      <c r="Y352" s="163"/>
      <c r="Z352" s="163"/>
      <c r="AA352" s="153" t="n">
        <v>-117.8837</v>
      </c>
      <c r="AB352" s="153" t="n">
        <v>34.9054</v>
      </c>
      <c r="AC352" s="153" t="n">
        <v>702</v>
      </c>
      <c r="AD352" s="175" t="str">
        <v>KEDW 151055Z AUTO 36004KT 10SM CLR 10/04 A2999 RMK AO2 SLP140 T00980044 $</v>
      </c>
    </row>
    <row r="353" hidden="0">
      <c r="A353" s="150" t="str">
        <v>2026-03-15 11:55 UTC</v>
      </c>
      <c r="B353" s="155" t="str">
        <v>2026-03-15 04:55 PDT</v>
      </c>
      <c r="C353" s="155" t="str">
        <v>2026-03-15</v>
      </c>
      <c r="D353" s="155" t="str">
        <v>March</v>
      </c>
      <c r="E353" s="154" t="str">
        <v>Accepted</v>
      </c>
      <c r="F353" s="155" t="str">
        <v>020</v>
      </c>
      <c r="G353" s="153" t="n">
        <v>20</v>
      </c>
      <c r="H353" s="155" t="str">
        <v>N</v>
      </c>
      <c r="I353" s="153" t="n">
        <v>200</v>
      </c>
      <c r="J353" s="155" t="str">
        <v>S</v>
      </c>
      <c r="K353" s="153" t="n">
        <v>3</v>
      </c>
      <c r="L353" s="153" t="n">
        <f>IF(E353="Accepted",K353*1.150779448,"")</f>
        <v>3.452338344</v>
      </c>
      <c r="M353" s="163"/>
      <c r="N353" s="163" t="str">
        <f>IF(AND(E353="Accepted",ISNUMBER(M353)),M353*1.150779448,"")</f>
      </c>
      <c r="O353" s="163"/>
      <c r="P353" s="163" t="str">
        <f>IF(AND(E353="Accepted",ISNUMBER(O353)),O353*1.150779448,"")</f>
      </c>
      <c r="Q353" s="163"/>
      <c r="R353" s="155" t="str"/>
      <c r="S353" s="155" t="str"/>
      <c r="T353" s="155" t="str"/>
      <c r="U353" s="163" t="str">
        <f>IF(E353&lt;&gt;"Accepted","",IF(AND(N353="",P353=""),"",MAX(N353,P353)))</f>
      </c>
      <c r="V353" s="155" t="str">
        <v>2026-03-15 04:55 PDT</v>
      </c>
      <c r="W353" s="153" t="n">
        <v>3</v>
      </c>
      <c r="X353" s="163"/>
      <c r="Y353" s="163"/>
      <c r="Z353" s="163"/>
      <c r="AA353" s="153" t="n">
        <v>-117.8837</v>
      </c>
      <c r="AB353" s="153" t="n">
        <v>34.9054</v>
      </c>
      <c r="AC353" s="153" t="n">
        <v>702</v>
      </c>
      <c r="AD353" s="175" t="str">
        <v>KEDW 151155Z AUTO 02003KT 10SM CLR 09/04 A3000 RMK AO2 SLP145 T00900038 10163 20086 52005 $</v>
      </c>
    </row>
    <row r="354" hidden="0">
      <c r="A354" s="150" t="str">
        <v>2026-03-15 12:55 UTC</v>
      </c>
      <c r="B354" s="155" t="str">
        <v>2026-03-15 05:55 PDT</v>
      </c>
      <c r="C354" s="155" t="str">
        <v>2026-03-15</v>
      </c>
      <c r="D354" s="155" t="str">
        <v>March</v>
      </c>
      <c r="E354" s="154" t="str">
        <v>Accepted</v>
      </c>
      <c r="F354" s="155" t="str">
        <v>000</v>
      </c>
      <c r="G354" s="153" t="n">
        <v>0</v>
      </c>
      <c r="H354" s="155" t="str">
        <v>Calm</v>
      </c>
      <c r="I354" s="153" t="n">
        <v>180</v>
      </c>
      <c r="J354" s="155" t="str">
        <v>Calm</v>
      </c>
      <c r="K354" s="153" t="n">
        <v>0</v>
      </c>
      <c r="L354" s="153" t="n">
        <f>IF(E354="Accepted",K354*1.150779448,"")</f>
        <v>0</v>
      </c>
      <c r="M354" s="163"/>
      <c r="N354" s="163" t="str">
        <f>IF(AND(E354="Accepted",ISNUMBER(M354)),M354*1.150779448,"")</f>
      </c>
      <c r="O354" s="163"/>
      <c r="P354" s="163" t="str">
        <f>IF(AND(E354="Accepted",ISNUMBER(O354)),O354*1.150779448,"")</f>
      </c>
      <c r="Q354" s="163"/>
      <c r="R354" s="155" t="str"/>
      <c r="S354" s="155" t="str"/>
      <c r="T354" s="155" t="str"/>
      <c r="U354" s="163" t="str">
        <f>IF(E354&lt;&gt;"Accepted","",IF(AND(N354="",P354=""),"",MAX(N354,P354)))</f>
      </c>
      <c r="V354" s="155" t="str">
        <v>2026-03-15 05:55 PDT</v>
      </c>
      <c r="W354" s="153" t="n">
        <v>0</v>
      </c>
      <c r="X354" s="163"/>
      <c r="Y354" s="163"/>
      <c r="Z354" s="163"/>
      <c r="AA354" s="153" t="n">
        <v>-117.8837</v>
      </c>
      <c r="AB354" s="153" t="n">
        <v>34.9054</v>
      </c>
      <c r="AC354" s="153" t="n">
        <v>702</v>
      </c>
      <c r="AD354" s="175" t="str">
        <v>KEDW 151255Z AUTO 00000KT 10SM CLR 07/04 A3002 RMK AO2 SLP155 T00730035 $</v>
      </c>
    </row>
    <row r="355" hidden="0">
      <c r="A355" s="150" t="str">
        <v>2026-03-15 13:55 UTC</v>
      </c>
      <c r="B355" s="155" t="str">
        <v>2026-03-15 06:55 PDT</v>
      </c>
      <c r="C355" s="155" t="str">
        <v>2026-03-15</v>
      </c>
      <c r="D355" s="155" t="str">
        <v>March</v>
      </c>
      <c r="E355" s="154" t="str">
        <v>Accepted</v>
      </c>
      <c r="F355" s="155" t="str">
        <v>000</v>
      </c>
      <c r="G355" s="153" t="n">
        <v>0</v>
      </c>
      <c r="H355" s="155" t="str">
        <v>Calm</v>
      </c>
      <c r="I355" s="153" t="n">
        <v>180</v>
      </c>
      <c r="J355" s="155" t="str">
        <v>Calm</v>
      </c>
      <c r="K355" s="153" t="n">
        <v>0</v>
      </c>
      <c r="L355" s="153" t="n">
        <f>IF(E355="Accepted",K355*1.150779448,"")</f>
        <v>0</v>
      </c>
      <c r="M355" s="163"/>
      <c r="N355" s="163" t="str">
        <f>IF(AND(E355="Accepted",ISNUMBER(M355)),M355*1.150779448,"")</f>
      </c>
      <c r="O355" s="163"/>
      <c r="P355" s="163" t="str">
        <f>IF(AND(E355="Accepted",ISNUMBER(O355)),O355*1.150779448,"")</f>
      </c>
      <c r="Q355" s="163"/>
      <c r="R355" s="155" t="str"/>
      <c r="S355" s="155" t="str"/>
      <c r="T355" s="155" t="str"/>
      <c r="U355" s="163" t="str">
        <f>IF(E355&lt;&gt;"Accepted","",IF(AND(N355="",P355=""),"",MAX(N355,P355)))</f>
      </c>
      <c r="V355" s="155" t="str">
        <v>2026-03-15 06:55 PDT</v>
      </c>
      <c r="W355" s="153" t="n">
        <v>0</v>
      </c>
      <c r="X355" s="163"/>
      <c r="Y355" s="163"/>
      <c r="Z355" s="163"/>
      <c r="AA355" s="153" t="n">
        <v>-117.8837</v>
      </c>
      <c r="AB355" s="153" t="n">
        <v>34.9054</v>
      </c>
      <c r="AC355" s="153" t="n">
        <v>702</v>
      </c>
      <c r="AD355" s="175" t="str">
        <v>KEDW 151355Z AUTO 00000KT 10SM CLR 08/04 A3005 RMK AO2 SLP167 T00800036 $</v>
      </c>
    </row>
    <row r="356" hidden="0">
      <c r="A356" s="150" t="str">
        <v>2026-03-15 14:55 UTC</v>
      </c>
      <c r="B356" s="155" t="str">
        <v>2026-03-15 07:55 PDT</v>
      </c>
      <c r="C356" s="155" t="str">
        <v>2026-03-15</v>
      </c>
      <c r="D356" s="155" t="str">
        <v>March</v>
      </c>
      <c r="E356" s="154" t="str">
        <v>Accepted</v>
      </c>
      <c r="F356" s="155" t="str">
        <v>000</v>
      </c>
      <c r="G356" s="153" t="n">
        <v>0</v>
      </c>
      <c r="H356" s="155" t="str">
        <v>Calm</v>
      </c>
      <c r="I356" s="153" t="n">
        <v>180</v>
      </c>
      <c r="J356" s="155" t="str">
        <v>Calm</v>
      </c>
      <c r="K356" s="153" t="n">
        <v>0</v>
      </c>
      <c r="L356" s="153" t="n">
        <f>IF(E356="Accepted",K356*1.150779448,"")</f>
        <v>0</v>
      </c>
      <c r="M356" s="163"/>
      <c r="N356" s="163" t="str">
        <f>IF(AND(E356="Accepted",ISNUMBER(M356)),M356*1.150779448,"")</f>
      </c>
      <c r="O356" s="163"/>
      <c r="P356" s="163" t="str">
        <f>IF(AND(E356="Accepted",ISNUMBER(O356)),O356*1.150779448,"")</f>
      </c>
      <c r="Q356" s="163"/>
      <c r="R356" s="155" t="str"/>
      <c r="S356" s="155" t="str"/>
      <c r="T356" s="155" t="str"/>
      <c r="U356" s="163" t="str">
        <f>IF(E356&lt;&gt;"Accepted","",IF(AND(N356="",P356=""),"",MAX(N356,P356)))</f>
      </c>
      <c r="V356" s="155" t="str">
        <v>2026-03-15 07:55 PDT</v>
      </c>
      <c r="W356" s="153" t="n">
        <v>0</v>
      </c>
      <c r="X356" s="163"/>
      <c r="Y356" s="163"/>
      <c r="Z356" s="163"/>
      <c r="AA356" s="153" t="n">
        <v>-117.8837</v>
      </c>
      <c r="AB356" s="153" t="n">
        <v>34.9054</v>
      </c>
      <c r="AC356" s="153" t="n">
        <v>702</v>
      </c>
      <c r="AD356" s="175" t="str">
        <v>KEDW 151455Z AUTO 00000KT 10SM CLR 09/04 A3007 RMK AO2 SLP174 T00920042 52023 $</v>
      </c>
    </row>
    <row r="357" hidden="0">
      <c r="A357" s="150" t="str">
        <v>2026-03-15 15:55 UTC</v>
      </c>
      <c r="B357" s="155" t="str">
        <v>2026-03-15 08:55 PDT</v>
      </c>
      <c r="C357" s="155" t="str">
        <v>2026-03-15</v>
      </c>
      <c r="D357" s="155" t="str">
        <v>March</v>
      </c>
      <c r="E357" s="154" t="str">
        <v>Accepted</v>
      </c>
      <c r="F357" s="155" t="str">
        <v>000</v>
      </c>
      <c r="G357" s="153" t="n">
        <v>0</v>
      </c>
      <c r="H357" s="155" t="str">
        <v>Calm</v>
      </c>
      <c r="I357" s="153" t="n">
        <v>180</v>
      </c>
      <c r="J357" s="155" t="str">
        <v>Calm</v>
      </c>
      <c r="K357" s="153" t="n">
        <v>0</v>
      </c>
      <c r="L357" s="153" t="n">
        <f>IF(E357="Accepted",K357*1.150779448,"")</f>
        <v>0</v>
      </c>
      <c r="M357" s="163"/>
      <c r="N357" s="163" t="str">
        <f>IF(AND(E357="Accepted",ISNUMBER(M357)),M357*1.150779448,"")</f>
      </c>
      <c r="O357" s="163"/>
      <c r="P357" s="163" t="str">
        <f>IF(AND(E357="Accepted",ISNUMBER(O357)),O357*1.150779448,"")</f>
      </c>
      <c r="Q357" s="163"/>
      <c r="R357" s="155" t="str"/>
      <c r="S357" s="155" t="str"/>
      <c r="T357" s="155" t="str"/>
      <c r="U357" s="163" t="str">
        <f>IF(E357&lt;&gt;"Accepted","",IF(AND(N357="",P357=""),"",MAX(N357,P357)))</f>
      </c>
      <c r="V357" s="155" t="str">
        <v>2026-03-15 08:55 PDT</v>
      </c>
      <c r="W357" s="153" t="n">
        <v>0</v>
      </c>
      <c r="X357" s="163"/>
      <c r="Y357" s="163"/>
      <c r="Z357" s="163"/>
      <c r="AA357" s="153" t="n">
        <v>-117.8837</v>
      </c>
      <c r="AB357" s="153" t="n">
        <v>34.9054</v>
      </c>
      <c r="AC357" s="153" t="n">
        <v>702</v>
      </c>
      <c r="AD357" s="175" t="str">
        <v>KEDW 151555Z AUTO 00000KT 10SM CLR 12/05 A3010 RMK AO2 SLP183 T01200054 $</v>
      </c>
    </row>
    <row r="358" hidden="0">
      <c r="A358" s="150" t="str">
        <v>2026-03-15 16:55 UTC</v>
      </c>
      <c r="B358" s="155" t="str">
        <v>2026-03-15 09:55 PDT</v>
      </c>
      <c r="C358" s="155" t="str">
        <v>2026-03-15</v>
      </c>
      <c r="D358" s="155" t="str">
        <v>March</v>
      </c>
      <c r="E358" s="154" t="str">
        <v>Accepted</v>
      </c>
      <c r="F358" s="155" t="str">
        <v>240</v>
      </c>
      <c r="G358" s="153" t="n">
        <v>240</v>
      </c>
      <c r="H358" s="155" t="str">
        <v>SW</v>
      </c>
      <c r="I358" s="153" t="n">
        <v>60</v>
      </c>
      <c r="J358" s="155" t="str">
        <v>NE</v>
      </c>
      <c r="K358" s="153" t="n">
        <v>3</v>
      </c>
      <c r="L358" s="153" t="n">
        <f>IF(E358="Accepted",K358*1.150779448,"")</f>
        <v>3.452338344</v>
      </c>
      <c r="M358" s="163"/>
      <c r="N358" s="163" t="str">
        <f>IF(AND(E358="Accepted",ISNUMBER(M358)),M358*1.150779448,"")</f>
      </c>
      <c r="O358" s="163"/>
      <c r="P358" s="163" t="str">
        <f>IF(AND(E358="Accepted",ISNUMBER(O358)),O358*1.150779448,"")</f>
      </c>
      <c r="Q358" s="163"/>
      <c r="R358" s="155" t="str"/>
      <c r="S358" s="155" t="str"/>
      <c r="T358" s="155" t="str"/>
      <c r="U358" s="163" t="str">
        <f>IF(E358&lt;&gt;"Accepted","",IF(AND(N358="",P358=""),"",MAX(N358,P358)))</f>
      </c>
      <c r="V358" s="155" t="str">
        <v>2026-03-15 09:55 PDT</v>
      </c>
      <c r="W358" s="153" t="n">
        <v>3</v>
      </c>
      <c r="X358" s="163"/>
      <c r="Y358" s="163"/>
      <c r="Z358" s="163"/>
      <c r="AA358" s="153" t="n">
        <v>-117.8837</v>
      </c>
      <c r="AB358" s="153" t="n">
        <v>34.9054</v>
      </c>
      <c r="AC358" s="153" t="n">
        <v>702</v>
      </c>
      <c r="AD358" s="175" t="str">
        <v>KEDW 151655Z 24003KT 40SM SCT380 18/06 A3011 RMK AO2A SLP183 T01800059</v>
      </c>
    </row>
    <row r="359" hidden="0">
      <c r="A359" s="150" t="str">
        <v>2026-03-15 17:55 UTC</v>
      </c>
      <c r="B359" s="155" t="str">
        <v>2026-03-15 10:55 PDT</v>
      </c>
      <c r="C359" s="155" t="str">
        <v>2026-03-15</v>
      </c>
      <c r="D359" s="155" t="str">
        <v>March</v>
      </c>
      <c r="E359" s="154" t="str">
        <v>Accepted</v>
      </c>
      <c r="F359" s="155" t="str">
        <v>000</v>
      </c>
      <c r="G359" s="153" t="n">
        <v>0</v>
      </c>
      <c r="H359" s="155" t="str">
        <v>Calm</v>
      </c>
      <c r="I359" s="153" t="n">
        <v>180</v>
      </c>
      <c r="J359" s="155" t="str">
        <v>Calm</v>
      </c>
      <c r="K359" s="153" t="n">
        <v>0</v>
      </c>
      <c r="L359" s="153" t="n">
        <f>IF(E359="Accepted",K359*1.150779448,"")</f>
        <v>0</v>
      </c>
      <c r="M359" s="163"/>
      <c r="N359" s="163" t="str">
        <f>IF(AND(E359="Accepted",ISNUMBER(M359)),M359*1.150779448,"")</f>
      </c>
      <c r="O359" s="163"/>
      <c r="P359" s="163" t="str">
        <f>IF(AND(E359="Accepted",ISNUMBER(O359)),O359*1.150779448,"")</f>
      </c>
      <c r="Q359" s="163"/>
      <c r="R359" s="155" t="str"/>
      <c r="S359" s="155" t="str"/>
      <c r="T359" s="155" t="str"/>
      <c r="U359" s="163" t="str">
        <f>IF(E359&lt;&gt;"Accepted","",IF(AND(N359="",P359=""),"",MAX(N359,P359)))</f>
      </c>
      <c r="V359" s="155" t="str">
        <v>2026-03-15 10:55 PDT</v>
      </c>
      <c r="W359" s="153" t="n">
        <v>0</v>
      </c>
      <c r="X359" s="163"/>
      <c r="Y359" s="163"/>
      <c r="Z359" s="163"/>
      <c r="AA359" s="153" t="n">
        <v>-117.8837</v>
      </c>
      <c r="AB359" s="153" t="n">
        <v>34.9054</v>
      </c>
      <c r="AC359" s="153" t="n">
        <v>702</v>
      </c>
      <c r="AD359" s="175" t="str">
        <v>KEDW 151755Z 00000KT 40SM SCT380 20/06 A3012 RMK AO2A SLP186 T02010061 10201 20068 52014</v>
      </c>
    </row>
    <row r="360" hidden="0">
      <c r="A360" s="150" t="str">
        <v>2026-03-15 18:55 UTC</v>
      </c>
      <c r="B360" s="155" t="str">
        <v>2026-03-15 11:55 PDT</v>
      </c>
      <c r="C360" s="155" t="str">
        <v>2026-03-15</v>
      </c>
      <c r="D360" s="155" t="str">
        <v>March</v>
      </c>
      <c r="E360" s="154" t="str">
        <v>Accepted</v>
      </c>
      <c r="F360" s="155" t="str">
        <v>000</v>
      </c>
      <c r="G360" s="153" t="n">
        <v>0</v>
      </c>
      <c r="H360" s="155" t="str">
        <v>Calm</v>
      </c>
      <c r="I360" s="153" t="n">
        <v>180</v>
      </c>
      <c r="J360" s="155" t="str">
        <v>Calm</v>
      </c>
      <c r="K360" s="153" t="n">
        <v>0</v>
      </c>
      <c r="L360" s="153" t="n">
        <f>IF(E360="Accepted",K360*1.150779448,"")</f>
        <v>0</v>
      </c>
      <c r="M360" s="163"/>
      <c r="N360" s="163" t="str">
        <f>IF(AND(E360="Accepted",ISNUMBER(M360)),M360*1.150779448,"")</f>
      </c>
      <c r="O360" s="163"/>
      <c r="P360" s="163" t="str">
        <f>IF(AND(E360="Accepted",ISNUMBER(O360)),O360*1.150779448,"")</f>
      </c>
      <c r="Q360" s="163"/>
      <c r="R360" s="155" t="str"/>
      <c r="S360" s="155" t="str"/>
      <c r="T360" s="155" t="str"/>
      <c r="U360" s="163" t="str">
        <f>IF(E360&lt;&gt;"Accepted","",IF(AND(N360="",P360=""),"",MAX(N360,P360)))</f>
      </c>
      <c r="V360" s="155" t="str">
        <v>2026-03-15 11:55 PDT</v>
      </c>
      <c r="W360" s="153" t="n">
        <v>0</v>
      </c>
      <c r="X360" s="163"/>
      <c r="Y360" s="163"/>
      <c r="Z360" s="163"/>
      <c r="AA360" s="153" t="n">
        <v>-117.8837</v>
      </c>
      <c r="AB360" s="153" t="n">
        <v>34.9054</v>
      </c>
      <c r="AC360" s="153" t="n">
        <v>702</v>
      </c>
      <c r="AD360" s="175" t="str">
        <v>KEDW 151855Z 00000KT 50SM SCT380 22/03 A3011 RMK AO2A SLP182 T02240030</v>
      </c>
    </row>
    <row r="361" hidden="0">
      <c r="A361" s="150" t="str">
        <v>2026-03-15 19:55 UTC</v>
      </c>
      <c r="B361" s="155" t="str">
        <v>2026-03-15 12:55 PDT</v>
      </c>
      <c r="C361" s="155" t="str">
        <v>2026-03-15</v>
      </c>
      <c r="D361" s="155" t="str">
        <v>March</v>
      </c>
      <c r="E361" s="154" t="str">
        <v>Accepted</v>
      </c>
      <c r="F361" s="155" t="str">
        <v>050</v>
      </c>
      <c r="G361" s="153" t="n">
        <v>50</v>
      </c>
      <c r="H361" s="155" t="str">
        <v>NE</v>
      </c>
      <c r="I361" s="153" t="n">
        <v>230</v>
      </c>
      <c r="J361" s="155" t="str">
        <v>SW</v>
      </c>
      <c r="K361" s="153" t="n">
        <v>3</v>
      </c>
      <c r="L361" s="153" t="n">
        <f>IF(E361="Accepted",K361*1.150779448,"")</f>
        <v>3.452338344</v>
      </c>
      <c r="M361" s="163"/>
      <c r="N361" s="163" t="str">
        <f>IF(AND(E361="Accepted",ISNUMBER(M361)),M361*1.150779448,"")</f>
      </c>
      <c r="O361" s="163"/>
      <c r="P361" s="163" t="str">
        <f>IF(AND(E361="Accepted",ISNUMBER(O361)),O361*1.150779448,"")</f>
      </c>
      <c r="Q361" s="163"/>
      <c r="R361" s="155" t="str"/>
      <c r="S361" s="155" t="str"/>
      <c r="T361" s="155" t="str"/>
      <c r="U361" s="163" t="str">
        <f>IF(E361&lt;&gt;"Accepted","",IF(AND(N361="",P361=""),"",MAX(N361,P361)))</f>
      </c>
      <c r="V361" s="155" t="str">
        <v>2026-03-15 12:55 PDT</v>
      </c>
      <c r="W361" s="153" t="n">
        <v>3</v>
      </c>
      <c r="X361" s="163"/>
      <c r="Y361" s="163"/>
      <c r="Z361" s="163"/>
      <c r="AA361" s="153" t="n">
        <v>-117.8837</v>
      </c>
      <c r="AB361" s="153" t="n">
        <v>34.9054</v>
      </c>
      <c r="AC361" s="153" t="n">
        <v>702</v>
      </c>
      <c r="AD361" s="175" t="str">
        <v>KEDW 151955Z 05003KT 50SM SCT380 25/02 A3009 RMK AO2A SLP175 T02500018</v>
      </c>
    </row>
    <row r="362" hidden="0">
      <c r="A362" s="150" t="str">
        <v>2026-03-15 20:55 UTC</v>
      </c>
      <c r="B362" s="155" t="str">
        <v>2026-03-15 13:55 PDT</v>
      </c>
      <c r="C362" s="155" t="str">
        <v>2026-03-15</v>
      </c>
      <c r="D362" s="155" t="str">
        <v>March</v>
      </c>
      <c r="E362" s="154" t="str">
        <v>Accepted</v>
      </c>
      <c r="F362" s="155" t="str">
        <v>020</v>
      </c>
      <c r="G362" s="153" t="n">
        <v>20</v>
      </c>
      <c r="H362" s="155" t="str">
        <v>N</v>
      </c>
      <c r="I362" s="153" t="n">
        <v>200</v>
      </c>
      <c r="J362" s="155" t="str">
        <v>S</v>
      </c>
      <c r="K362" s="153" t="n">
        <v>3</v>
      </c>
      <c r="L362" s="153" t="n">
        <f>IF(E362="Accepted",K362*1.150779448,"")</f>
        <v>3.452338344</v>
      </c>
      <c r="M362" s="163"/>
      <c r="N362" s="163" t="str">
        <f>IF(AND(E362="Accepted",ISNUMBER(M362)),M362*1.150779448,"")</f>
      </c>
      <c r="O362" s="163"/>
      <c r="P362" s="163" t="str">
        <f>IF(AND(E362="Accepted",ISNUMBER(O362)),O362*1.150779448,"")</f>
      </c>
      <c r="Q362" s="163"/>
      <c r="R362" s="155" t="str"/>
      <c r="S362" s="155" t="str"/>
      <c r="T362" s="155" t="str"/>
      <c r="U362" s="163" t="str">
        <f>IF(E362&lt;&gt;"Accepted","",IF(AND(N362="",P362=""),"",MAX(N362,P362)))</f>
      </c>
      <c r="V362" s="155" t="str">
        <v>2026-03-15 13:55 PDT</v>
      </c>
      <c r="W362" s="153" t="n">
        <v>3</v>
      </c>
      <c r="X362" s="163"/>
      <c r="Y362" s="163"/>
      <c r="Z362" s="163"/>
      <c r="AA362" s="153" t="n">
        <v>-117.8837</v>
      </c>
      <c r="AB362" s="153" t="n">
        <v>34.9054</v>
      </c>
      <c r="AC362" s="153" t="n">
        <v>702</v>
      </c>
      <c r="AD362" s="175" t="str">
        <v>KEDW 152055Z 02003KT 50SM SCT390 27/02 A3007 RMK AO2A SLP166 T02650017 58017</v>
      </c>
    </row>
    <row r="363" hidden="0">
      <c r="A363" s="150" t="str">
        <v>2026-03-15 21:55 UTC</v>
      </c>
      <c r="B363" s="155" t="str">
        <v>2026-03-15 14:55 PDT</v>
      </c>
      <c r="C363" s="155" t="str">
        <v>2026-03-15</v>
      </c>
      <c r="D363" s="155" t="str">
        <v>March</v>
      </c>
      <c r="E363" s="154" t="str">
        <v>Accepted</v>
      </c>
      <c r="F363" s="155" t="str">
        <v>070</v>
      </c>
      <c r="G363" s="153" t="n">
        <v>70</v>
      </c>
      <c r="H363" s="155" t="str">
        <v>E</v>
      </c>
      <c r="I363" s="153" t="n">
        <v>250</v>
      </c>
      <c r="J363" s="155" t="str">
        <v>W</v>
      </c>
      <c r="K363" s="153" t="n">
        <v>4</v>
      </c>
      <c r="L363" s="153" t="n">
        <f>IF(E363="Accepted",K363*1.150779448,"")</f>
        <v>4.603117792</v>
      </c>
      <c r="M363" s="163"/>
      <c r="N363" s="163" t="str">
        <f>IF(AND(E363="Accepted",ISNUMBER(M363)),M363*1.150779448,"")</f>
      </c>
      <c r="O363" s="163"/>
      <c r="P363" s="163" t="str">
        <f>IF(AND(E363="Accepted",ISNUMBER(O363)),O363*1.150779448,"")</f>
      </c>
      <c r="Q363" s="163"/>
      <c r="R363" s="155" t="str"/>
      <c r="S363" s="155" t="str"/>
      <c r="T363" s="155" t="str"/>
      <c r="U363" s="163" t="str">
        <f>IF(E363&lt;&gt;"Accepted","",IF(AND(N363="",P363=""),"",MAX(N363,P363)))</f>
      </c>
      <c r="V363" s="155" t="str">
        <v>2026-03-15 14:55 PDT</v>
      </c>
      <c r="W363" s="153" t="n">
        <v>4</v>
      </c>
      <c r="X363" s="163"/>
      <c r="Y363" s="163"/>
      <c r="Z363" s="163"/>
      <c r="AA363" s="153" t="n">
        <v>-117.8837</v>
      </c>
      <c r="AB363" s="153" t="n">
        <v>34.9054</v>
      </c>
      <c r="AC363" s="153" t="n">
        <v>702</v>
      </c>
      <c r="AD363" s="175" t="str">
        <v>KEDW 152155Z 07004KT 50SM SCT400 28/M03 A3004 RMK AO2A SLP156 T02791031</v>
      </c>
    </row>
    <row r="364" hidden="0">
      <c r="A364" s="150" t="str">
        <v>2026-03-15 22:55 UTC</v>
      </c>
      <c r="B364" s="155" t="str">
        <v>2026-03-15 15:55 PDT</v>
      </c>
      <c r="C364" s="155" t="str">
        <v>2026-03-15</v>
      </c>
      <c r="D364" s="155" t="str">
        <v>March</v>
      </c>
      <c r="E364" s="154" t="str">
        <v>Accepted</v>
      </c>
      <c r="F364" s="155" t="str">
        <v>040</v>
      </c>
      <c r="G364" s="153" t="n">
        <v>40</v>
      </c>
      <c r="H364" s="155" t="str">
        <v>NE</v>
      </c>
      <c r="I364" s="153" t="n">
        <v>220</v>
      </c>
      <c r="J364" s="155" t="str">
        <v>SW</v>
      </c>
      <c r="K364" s="153" t="n">
        <v>4</v>
      </c>
      <c r="L364" s="153" t="n">
        <f>IF(E364="Accepted",K364*1.150779448,"")</f>
        <v>4.603117792</v>
      </c>
      <c r="M364" s="163"/>
      <c r="N364" s="163" t="str">
        <f>IF(AND(E364="Accepted",ISNUMBER(M364)),M364*1.150779448,"")</f>
      </c>
      <c r="O364" s="163"/>
      <c r="P364" s="163" t="str">
        <f>IF(AND(E364="Accepted",ISNUMBER(O364)),O364*1.150779448,"")</f>
      </c>
      <c r="Q364" s="163"/>
      <c r="R364" s="155" t="str"/>
      <c r="S364" s="155" t="str"/>
      <c r="T364" s="155" t="str"/>
      <c r="U364" s="163" t="str">
        <f>IF(E364&lt;&gt;"Accepted","",IF(AND(N364="",P364=""),"",MAX(N364,P364)))</f>
      </c>
      <c r="V364" s="155" t="str">
        <v>2026-03-15 15:55 PDT</v>
      </c>
      <c r="W364" s="153" t="n">
        <v>4</v>
      </c>
      <c r="X364" s="163"/>
      <c r="Y364" s="163"/>
      <c r="Z364" s="163"/>
      <c r="AA364" s="153" t="n">
        <v>-117.8837</v>
      </c>
      <c r="AB364" s="153" t="n">
        <v>34.9054</v>
      </c>
      <c r="AC364" s="153" t="n">
        <v>702</v>
      </c>
      <c r="AD364" s="175" t="str">
        <v>KEDW 152255Z 04004KT 50SM SCT400 29/M08 A3002 RMK AO2A SLP151 T02921085</v>
      </c>
    </row>
    <row r="365" hidden="0">
      <c r="A365" s="150" t="str">
        <v>2026-03-15 23:55 UTC</v>
      </c>
      <c r="B365" s="155" t="str">
        <v>2026-03-15 16:55 PDT</v>
      </c>
      <c r="C365" s="155" t="str">
        <v>2026-03-15</v>
      </c>
      <c r="D365" s="155" t="str">
        <v>March</v>
      </c>
      <c r="E365" s="154" t="str">
        <v>Accepted</v>
      </c>
      <c r="F365" s="155" t="str">
        <v>030</v>
      </c>
      <c r="G365" s="153" t="n">
        <v>30</v>
      </c>
      <c r="H365" s="155" t="str">
        <v>NE</v>
      </c>
      <c r="I365" s="153" t="n">
        <v>210</v>
      </c>
      <c r="J365" s="155" t="str">
        <v>SW</v>
      </c>
      <c r="K365" s="153" t="n">
        <v>7</v>
      </c>
      <c r="L365" s="153" t="n">
        <f>IF(E365="Accepted",K365*1.150779448,"")</f>
        <v>8.055456136</v>
      </c>
      <c r="M365" s="163"/>
      <c r="N365" s="163" t="str">
        <f>IF(AND(E365="Accepted",ISNUMBER(M365)),M365*1.150779448,"")</f>
      </c>
      <c r="O365" s="163"/>
      <c r="P365" s="163" t="str">
        <f>IF(AND(E365="Accepted",ISNUMBER(O365)),O365*1.150779448,"")</f>
      </c>
      <c r="Q365" s="163"/>
      <c r="R365" s="155" t="str"/>
      <c r="S365" s="155" t="str"/>
      <c r="T365" s="155" t="str"/>
      <c r="U365" s="163" t="str">
        <f>IF(E365&lt;&gt;"Accepted","",IF(AND(N365="",P365=""),"",MAX(N365,P365)))</f>
      </c>
      <c r="V365" s="155" t="str">
        <v>2026-03-15 16:55 PDT</v>
      </c>
      <c r="W365" s="153" t="n">
        <v>7</v>
      </c>
      <c r="X365" s="163"/>
      <c r="Y365" s="163"/>
      <c r="Z365" s="163"/>
      <c r="AA365" s="153" t="n">
        <v>-117.8837</v>
      </c>
      <c r="AB365" s="153" t="n">
        <v>34.9054</v>
      </c>
      <c r="AC365" s="153" t="n">
        <v>702</v>
      </c>
      <c r="AD365" s="175" t="str">
        <v>KEDW 152355Z 03007KT 70SM SCT400 30/M10 A3001 RMK AO2A SLP147 T02951100 10296 20202 57018</v>
      </c>
    </row>
    <row r="366" hidden="0">
      <c r="A366" s="150" t="str">
        <v>2026-03-16 00:55 UTC</v>
      </c>
      <c r="B366" s="155" t="str">
        <v>2026-03-15 17:55 PDT</v>
      </c>
      <c r="C366" s="155" t="str">
        <v>2026-03-15</v>
      </c>
      <c r="D366" s="155" t="str">
        <v>March</v>
      </c>
      <c r="E366" s="154" t="str">
        <v>Accepted</v>
      </c>
      <c r="F366" s="155" t="str">
        <v>140</v>
      </c>
      <c r="G366" s="153" t="n">
        <v>140</v>
      </c>
      <c r="H366" s="155" t="str">
        <v>SE</v>
      </c>
      <c r="I366" s="153" t="n">
        <v>320</v>
      </c>
      <c r="J366" s="155" t="str">
        <v>NW</v>
      </c>
      <c r="K366" s="153" t="n">
        <v>3</v>
      </c>
      <c r="L366" s="153" t="n">
        <f>IF(E366="Accepted",K366*1.150779448,"")</f>
        <v>3.452338344</v>
      </c>
      <c r="M366" s="163"/>
      <c r="N366" s="163" t="str">
        <f>IF(AND(E366="Accepted",ISNUMBER(M366)),M366*1.150779448,"")</f>
      </c>
      <c r="O366" s="163"/>
      <c r="P366" s="163" t="str">
        <f>IF(AND(E366="Accepted",ISNUMBER(O366)),O366*1.150779448,"")</f>
      </c>
      <c r="Q366" s="163"/>
      <c r="R366" s="155" t="str"/>
      <c r="S366" s="155" t="str"/>
      <c r="T366" s="155" t="str"/>
      <c r="U366" s="163" t="str">
        <f>IF(E366&lt;&gt;"Accepted","",IF(AND(N366="",P366=""),"",MAX(N366,P366)))</f>
      </c>
      <c r="V366" s="155" t="str">
        <v>2026-03-15 17:55 PDT</v>
      </c>
      <c r="W366" s="153" t="n">
        <v>3</v>
      </c>
      <c r="X366" s="163"/>
      <c r="Y366" s="163"/>
      <c r="Z366" s="163"/>
      <c r="AA366" s="153" t="n">
        <v>-117.8837</v>
      </c>
      <c r="AB366" s="153" t="n">
        <v>34.9054</v>
      </c>
      <c r="AC366" s="153" t="n">
        <v>702</v>
      </c>
      <c r="AD366" s="175" t="str">
        <v>KEDW 160055Z 14003KT 80SM SCT400 29/M06 A3001 RMK AO2A SLP149 T02881059</v>
      </c>
    </row>
    <row r="367" hidden="0">
      <c r="A367" s="150" t="str">
        <v>2026-03-16 01:55 UTC</v>
      </c>
      <c r="B367" s="155" t="str">
        <v>2026-03-15 18:55 PDT</v>
      </c>
      <c r="C367" s="155" t="str">
        <v>2026-03-15</v>
      </c>
      <c r="D367" s="155" t="str">
        <v>March</v>
      </c>
      <c r="E367" s="154" t="str">
        <v>Accepted</v>
      </c>
      <c r="F367" s="155" t="str">
        <v>160</v>
      </c>
      <c r="G367" s="153" t="n">
        <v>160</v>
      </c>
      <c r="H367" s="155" t="str">
        <v>S</v>
      </c>
      <c r="I367" s="153" t="n">
        <v>340</v>
      </c>
      <c r="J367" s="155" t="str">
        <v>N</v>
      </c>
      <c r="K367" s="153" t="n">
        <v>3</v>
      </c>
      <c r="L367" s="153" t="n">
        <f>IF(E367="Accepted",K367*1.150779448,"")</f>
        <v>3.452338344</v>
      </c>
      <c r="M367" s="163"/>
      <c r="N367" s="163" t="str">
        <f>IF(AND(E367="Accepted",ISNUMBER(M367)),M367*1.150779448,"")</f>
      </c>
      <c r="O367" s="163"/>
      <c r="P367" s="163" t="str">
        <f>IF(AND(E367="Accepted",ISNUMBER(O367)),O367*1.150779448,"")</f>
      </c>
      <c r="Q367" s="163"/>
      <c r="R367" s="155" t="str"/>
      <c r="S367" s="155" t="str"/>
      <c r="T367" s="155" t="str"/>
      <c r="U367" s="163" t="str">
        <f>IF(E367&lt;&gt;"Accepted","",IF(AND(N367="",P367=""),"",MAX(N367,P367)))</f>
      </c>
      <c r="V367" s="155" t="str">
        <v>2026-03-15 18:55 PDT</v>
      </c>
      <c r="W367" s="153" t="n">
        <v>3</v>
      </c>
      <c r="X367" s="163"/>
      <c r="Y367" s="163"/>
      <c r="Z367" s="163"/>
      <c r="AA367" s="153" t="n">
        <v>-117.8837</v>
      </c>
      <c r="AB367" s="153" t="n">
        <v>34.9054</v>
      </c>
      <c r="AC367" s="153" t="n">
        <v>702</v>
      </c>
      <c r="AD367" s="175" t="str">
        <v>KEDW 160155Z AUTO 16003KT 10SM CLR 25/02 A3001 RMK AO2 SLP150 T02530020 $</v>
      </c>
    </row>
    <row r="368" hidden="0">
      <c r="A368" s="150" t="str">
        <v>2026-03-16 02:55 UTC</v>
      </c>
      <c r="B368" s="155" t="str">
        <v>2026-03-15 19:55 PDT</v>
      </c>
      <c r="C368" s="155" t="str">
        <v>2026-03-15</v>
      </c>
      <c r="D368" s="155" t="str">
        <v>March</v>
      </c>
      <c r="E368" s="154" t="str">
        <v>Accepted</v>
      </c>
      <c r="F368" s="155" t="str">
        <v>260</v>
      </c>
      <c r="G368" s="153" t="n">
        <v>260</v>
      </c>
      <c r="H368" s="155" t="str">
        <v>W</v>
      </c>
      <c r="I368" s="153" t="n">
        <v>80</v>
      </c>
      <c r="J368" s="155" t="str">
        <v>E</v>
      </c>
      <c r="K368" s="153" t="n">
        <v>3</v>
      </c>
      <c r="L368" s="153" t="n">
        <f>IF(E368="Accepted",K368*1.150779448,"")</f>
        <v>3.452338344</v>
      </c>
      <c r="M368" s="163"/>
      <c r="N368" s="163" t="str">
        <f>IF(AND(E368="Accepted",ISNUMBER(M368)),M368*1.150779448,"")</f>
      </c>
      <c r="O368" s="163"/>
      <c r="P368" s="163" t="str">
        <f>IF(AND(E368="Accepted",ISNUMBER(O368)),O368*1.150779448,"")</f>
      </c>
      <c r="Q368" s="163"/>
      <c r="R368" s="155" t="str"/>
      <c r="S368" s="155" t="str"/>
      <c r="T368" s="155" t="str"/>
      <c r="U368" s="163" t="str">
        <f>IF(E368&lt;&gt;"Accepted","",IF(AND(N368="",P368=""),"",MAX(N368,P368)))</f>
      </c>
      <c r="V368" s="155" t="str">
        <v>2026-03-15 19:55 PDT</v>
      </c>
      <c r="W368" s="153" t="n">
        <v>3</v>
      </c>
      <c r="X368" s="163"/>
      <c r="Y368" s="163"/>
      <c r="Z368" s="163"/>
      <c r="AA368" s="153" t="n">
        <v>-117.8837</v>
      </c>
      <c r="AB368" s="153" t="n">
        <v>34.9054</v>
      </c>
      <c r="AC368" s="153" t="n">
        <v>702</v>
      </c>
      <c r="AD368" s="175" t="str">
        <v>KEDW 160255Z AUTO 26003KT 10SM CLR 22/02 A3002 RMK AO2 SLP155 T02150022 51005 $</v>
      </c>
    </row>
    <row r="369" hidden="0">
      <c r="A369" s="150" t="str">
        <v>2026-03-16 03:55 UTC</v>
      </c>
      <c r="B369" s="155" t="str">
        <v>2026-03-15 20:55 PDT</v>
      </c>
      <c r="C369" s="155" t="str">
        <v>2026-03-15</v>
      </c>
      <c r="D369" s="155" t="str">
        <v>March</v>
      </c>
      <c r="E369" s="154" t="str">
        <v>Accepted</v>
      </c>
      <c r="F369" s="155" t="str">
        <v>160</v>
      </c>
      <c r="G369" s="153" t="n">
        <v>160</v>
      </c>
      <c r="H369" s="155" t="str">
        <v>S</v>
      </c>
      <c r="I369" s="153" t="n">
        <v>340</v>
      </c>
      <c r="J369" s="155" t="str">
        <v>N</v>
      </c>
      <c r="K369" s="153" t="n">
        <v>3</v>
      </c>
      <c r="L369" s="153" t="n">
        <f>IF(E369="Accepted",K369*1.150779448,"")</f>
        <v>3.452338344</v>
      </c>
      <c r="M369" s="163"/>
      <c r="N369" s="163" t="str">
        <f>IF(AND(E369="Accepted",ISNUMBER(M369)),M369*1.150779448,"")</f>
      </c>
      <c r="O369" s="163"/>
      <c r="P369" s="163" t="str">
        <f>IF(AND(E369="Accepted",ISNUMBER(O369)),O369*1.150779448,"")</f>
      </c>
      <c r="Q369" s="163"/>
      <c r="R369" s="155" t="str"/>
      <c r="S369" s="155" t="str"/>
      <c r="T369" s="155" t="str"/>
      <c r="U369" s="163" t="str">
        <f>IF(E369&lt;&gt;"Accepted","",IF(AND(N369="",P369=""),"",MAX(N369,P369)))</f>
      </c>
      <c r="V369" s="155" t="str">
        <v>2026-03-15 20:55 PDT</v>
      </c>
      <c r="W369" s="153" t="n">
        <v>3</v>
      </c>
      <c r="X369" s="163"/>
      <c r="Y369" s="163"/>
      <c r="Z369" s="163"/>
      <c r="AA369" s="153" t="n">
        <v>-117.8837</v>
      </c>
      <c r="AB369" s="153" t="n">
        <v>34.9054</v>
      </c>
      <c r="AC369" s="153" t="n">
        <v>702</v>
      </c>
      <c r="AD369" s="175" t="str">
        <v>KEDW 160355Z AUTO 16003KT 10SM CLR 17/05 A3003 RMK AO2 SLP160 T01720045 $</v>
      </c>
    </row>
    <row r="370" hidden="0">
      <c r="A370" s="150" t="str">
        <v>2026-03-16 04:55 UTC</v>
      </c>
      <c r="B370" s="155" t="str">
        <v>2026-03-15 21:55 PDT</v>
      </c>
      <c r="C370" s="155" t="str">
        <v>2026-03-15</v>
      </c>
      <c r="D370" s="155" t="str">
        <v>March</v>
      </c>
      <c r="E370" s="154" t="str">
        <v>Accepted</v>
      </c>
      <c r="F370" s="155" t="str">
        <v>310</v>
      </c>
      <c r="G370" s="153" t="n">
        <v>310</v>
      </c>
      <c r="H370" s="155" t="str">
        <v>NW</v>
      </c>
      <c r="I370" s="153" t="n">
        <v>130</v>
      </c>
      <c r="J370" s="155" t="str">
        <v>SE</v>
      </c>
      <c r="K370" s="153" t="n">
        <v>3</v>
      </c>
      <c r="L370" s="153" t="n">
        <f>IF(E370="Accepted",K370*1.150779448,"")</f>
        <v>3.452338344</v>
      </c>
      <c r="M370" s="163"/>
      <c r="N370" s="163" t="str">
        <f>IF(AND(E370="Accepted",ISNUMBER(M370)),M370*1.150779448,"")</f>
      </c>
      <c r="O370" s="163"/>
      <c r="P370" s="163" t="str">
        <f>IF(AND(E370="Accepted",ISNUMBER(O370)),O370*1.150779448,"")</f>
      </c>
      <c r="Q370" s="163"/>
      <c r="R370" s="155" t="str"/>
      <c r="S370" s="155" t="str"/>
      <c r="T370" s="155" t="str"/>
      <c r="U370" s="163" t="str">
        <f>IF(E370&lt;&gt;"Accepted","",IF(AND(N370="",P370=""),"",MAX(N370,P370)))</f>
      </c>
      <c r="V370" s="155" t="str">
        <v>2026-03-15 21:55 PDT</v>
      </c>
      <c r="W370" s="153" t="n">
        <v>3</v>
      </c>
      <c r="X370" s="163"/>
      <c r="Y370" s="163"/>
      <c r="Z370" s="163"/>
      <c r="AA370" s="153" t="n">
        <v>-117.8837</v>
      </c>
      <c r="AB370" s="153" t="n">
        <v>34.9054</v>
      </c>
      <c r="AC370" s="153" t="n">
        <v>702</v>
      </c>
      <c r="AD370" s="175" t="str">
        <v>KEDW 160455Z AUTO 31003KT 10SM CLR 15/03 A3005 RMK AO2 SLP164 T01480030 $</v>
      </c>
    </row>
    <row r="371" hidden="0">
      <c r="A371" s="150" t="str">
        <v>2026-03-16 05:55 UTC</v>
      </c>
      <c r="B371" s="155" t="str">
        <v>2026-03-15 22:55 PDT</v>
      </c>
      <c r="C371" s="155" t="str">
        <v>2026-03-15</v>
      </c>
      <c r="D371" s="155" t="str">
        <v>March</v>
      </c>
      <c r="E371" s="154" t="str">
        <v>Accepted</v>
      </c>
      <c r="F371" s="155" t="str">
        <v>300</v>
      </c>
      <c r="G371" s="153" t="n">
        <v>300</v>
      </c>
      <c r="H371" s="155" t="str">
        <v>NW</v>
      </c>
      <c r="I371" s="153" t="n">
        <v>120</v>
      </c>
      <c r="J371" s="155" t="str">
        <v>SE</v>
      </c>
      <c r="K371" s="153" t="n">
        <v>6</v>
      </c>
      <c r="L371" s="153" t="n">
        <f>IF(E371="Accepted",K371*1.150779448,"")</f>
        <v>6.904676688</v>
      </c>
      <c r="M371" s="163"/>
      <c r="N371" s="163" t="str">
        <f>IF(AND(E371="Accepted",ISNUMBER(M371)),M371*1.150779448,"")</f>
      </c>
      <c r="O371" s="163"/>
      <c r="P371" s="163" t="str">
        <f>IF(AND(E371="Accepted",ISNUMBER(O371)),O371*1.150779448,"")</f>
      </c>
      <c r="Q371" s="163"/>
      <c r="R371" s="155" t="str"/>
      <c r="S371" s="155" t="str"/>
      <c r="T371" s="155" t="str"/>
      <c r="U371" s="163" t="str">
        <f>IF(E371&lt;&gt;"Accepted","",IF(AND(N371="",P371=""),"",MAX(N371,P371)))</f>
      </c>
      <c r="V371" s="155" t="str">
        <v>2026-03-15 22:55 PDT</v>
      </c>
      <c r="W371" s="153" t="n">
        <v>6</v>
      </c>
      <c r="X371" s="163"/>
      <c r="Y371" s="163"/>
      <c r="Z371" s="163"/>
      <c r="AA371" s="153" t="n">
        <v>-117.8837</v>
      </c>
      <c r="AB371" s="153" t="n">
        <v>34.9054</v>
      </c>
      <c r="AC371" s="153" t="n">
        <v>702</v>
      </c>
      <c r="AD371" s="175" t="str">
        <v>KEDW 160555Z AUTO 30006KT 10SM CLR 15/06 A3007 RMK AO2 SLP169 T01530058 10296 20139 52015 $</v>
      </c>
    </row>
    <row r="372" hidden="0">
      <c r="A372" s="150" t="str">
        <v>2026-03-16 06:55 UTC</v>
      </c>
      <c r="B372" s="155" t="str">
        <v>2026-03-15 23:55 PDT</v>
      </c>
      <c r="C372" s="155" t="str">
        <v>2026-03-15</v>
      </c>
      <c r="D372" s="155" t="str">
        <v>March</v>
      </c>
      <c r="E372" s="154" t="str">
        <v>Accepted</v>
      </c>
      <c r="F372" s="155" t="str">
        <v>160</v>
      </c>
      <c r="G372" s="153" t="n">
        <v>160</v>
      </c>
      <c r="H372" s="155" t="str">
        <v>S</v>
      </c>
      <c r="I372" s="153" t="n">
        <v>340</v>
      </c>
      <c r="J372" s="155" t="str">
        <v>N</v>
      </c>
      <c r="K372" s="153" t="n">
        <v>4</v>
      </c>
      <c r="L372" s="153" t="n">
        <f>IF(E372="Accepted",K372*1.150779448,"")</f>
        <v>4.603117792</v>
      </c>
      <c r="M372" s="163"/>
      <c r="N372" s="163" t="str">
        <f>IF(AND(E372="Accepted",ISNUMBER(M372)),M372*1.150779448,"")</f>
      </c>
      <c r="O372" s="163"/>
      <c r="P372" s="163" t="str">
        <f>IF(AND(E372="Accepted",ISNUMBER(O372)),O372*1.150779448,"")</f>
      </c>
      <c r="Q372" s="163"/>
      <c r="R372" s="155" t="str"/>
      <c r="S372" s="155" t="str"/>
      <c r="T372" s="155" t="str"/>
      <c r="U372" s="163" t="str">
        <f>IF(E372&lt;&gt;"Accepted","",IF(AND(N372="",P372=""),"",MAX(N372,P372)))</f>
      </c>
      <c r="V372" s="155" t="str">
        <v>2026-03-15 23:55 PDT</v>
      </c>
      <c r="W372" s="153" t="n">
        <v>4</v>
      </c>
      <c r="X372" s="163"/>
      <c r="Y372" s="163"/>
      <c r="Z372" s="163"/>
      <c r="AA372" s="153" t="n">
        <v>-117.8837</v>
      </c>
      <c r="AB372" s="153" t="n">
        <v>34.9054</v>
      </c>
      <c r="AC372" s="153" t="n">
        <v>702</v>
      </c>
      <c r="AD372" s="175" t="str">
        <v>KEDW 160655Z AUTO 16004KT 10SM CLR 13/06 A3008 RMK AO2 SLP173 T01260060 $</v>
      </c>
    </row>
    <row r="373" hidden="0">
      <c r="A373" s="150" t="str">
        <v>2026-03-16 07:55 UTC</v>
      </c>
      <c r="B373" s="155" t="str">
        <v>2026-03-16 00:55 PDT</v>
      </c>
      <c r="C373" s="155" t="str">
        <v>2026-03-16</v>
      </c>
      <c r="D373" s="155" t="str">
        <v>March</v>
      </c>
      <c r="E373" s="154" t="str">
        <v>Accepted</v>
      </c>
      <c r="F373" s="155" t="str">
        <v>000</v>
      </c>
      <c r="G373" s="153" t="n">
        <v>0</v>
      </c>
      <c r="H373" s="155" t="str">
        <v>Calm</v>
      </c>
      <c r="I373" s="153" t="n">
        <v>180</v>
      </c>
      <c r="J373" s="155" t="str">
        <v>Calm</v>
      </c>
      <c r="K373" s="153" t="n">
        <v>0</v>
      </c>
      <c r="L373" s="153" t="n">
        <f>IF(E373="Accepted",K373*1.150779448,"")</f>
        <v>0</v>
      </c>
      <c r="M373" s="163"/>
      <c r="N373" s="163" t="str">
        <f>IF(AND(E373="Accepted",ISNUMBER(M373)),M373*1.150779448,"")</f>
      </c>
      <c r="O373" s="163"/>
      <c r="P373" s="163" t="str">
        <f>IF(AND(E373="Accepted",ISNUMBER(O373)),O373*1.150779448,"")</f>
      </c>
      <c r="Q373" s="163"/>
      <c r="R373" s="155" t="str"/>
      <c r="S373" s="155" t="str"/>
      <c r="T373" s="155" t="str"/>
      <c r="U373" s="163" t="str">
        <f>IF(E373&lt;&gt;"Accepted","",IF(AND(N373="",P373=""),"",MAX(N373,P373)))</f>
      </c>
      <c r="V373" s="155" t="str">
        <v>2026-03-16 00:55 PDT</v>
      </c>
      <c r="W373" s="153" t="n">
        <v>0</v>
      </c>
      <c r="X373" s="163"/>
      <c r="Y373" s="163"/>
      <c r="Z373" s="163"/>
      <c r="AA373" s="153" t="n">
        <v>-117.8837</v>
      </c>
      <c r="AB373" s="153" t="n">
        <v>34.9054</v>
      </c>
      <c r="AC373" s="153" t="n">
        <v>702</v>
      </c>
      <c r="AD373" s="175" t="str">
        <v>KEDW 160755Z AUTO 00000KT 10SM CLR 11/05 A3009 RMK AO2 SLP176 T01070050 402960068 $</v>
      </c>
    </row>
    <row r="374" hidden="0">
      <c r="A374" s="150" t="str">
        <v>2026-03-16 08:55 UTC</v>
      </c>
      <c r="B374" s="155" t="str">
        <v>2026-03-16 01:55 PDT</v>
      </c>
      <c r="C374" s="155" t="str">
        <v>2026-03-16</v>
      </c>
      <c r="D374" s="155" t="str">
        <v>March</v>
      </c>
      <c r="E374" s="154" t="str">
        <v>Accepted</v>
      </c>
      <c r="F374" s="155" t="str">
        <v>250</v>
      </c>
      <c r="G374" s="153" t="n">
        <v>250</v>
      </c>
      <c r="H374" s="155" t="str">
        <v>W</v>
      </c>
      <c r="I374" s="153" t="n">
        <v>70</v>
      </c>
      <c r="J374" s="155" t="str">
        <v>E</v>
      </c>
      <c r="K374" s="153" t="n">
        <v>5</v>
      </c>
      <c r="L374" s="153" t="n">
        <f>IF(E374="Accepted",K374*1.150779448,"")</f>
        <v>5.75389724</v>
      </c>
      <c r="M374" s="163"/>
      <c r="N374" s="163" t="str">
        <f>IF(AND(E374="Accepted",ISNUMBER(M374)),M374*1.150779448,"")</f>
      </c>
      <c r="O374" s="163"/>
      <c r="P374" s="163" t="str">
        <f>IF(AND(E374="Accepted",ISNUMBER(O374)),O374*1.150779448,"")</f>
      </c>
      <c r="Q374" s="163"/>
      <c r="R374" s="155" t="str"/>
      <c r="S374" s="155" t="str"/>
      <c r="T374" s="155" t="str"/>
      <c r="U374" s="163" t="str">
        <f>IF(E374&lt;&gt;"Accepted","",IF(AND(N374="",P374=""),"",MAX(N374,P374)))</f>
      </c>
      <c r="V374" s="155" t="str">
        <v>2026-03-16 01:55 PDT</v>
      </c>
      <c r="W374" s="153" t="n">
        <v>5</v>
      </c>
      <c r="X374" s="163"/>
      <c r="Y374" s="163"/>
      <c r="Z374" s="163"/>
      <c r="AA374" s="153" t="n">
        <v>-117.8837</v>
      </c>
      <c r="AB374" s="153" t="n">
        <v>34.9054</v>
      </c>
      <c r="AC374" s="153" t="n">
        <v>702</v>
      </c>
      <c r="AD374" s="175" t="str">
        <v>KEDW 160855Z AUTO 25005KT 10SM CLR 11/05 A3009 RMK AO2 SLP175 T01120051 51004 $</v>
      </c>
    </row>
    <row r="375" hidden="0">
      <c r="A375" s="150" t="str">
        <v>2026-03-16 09:55 UTC</v>
      </c>
      <c r="B375" s="155" t="str">
        <v>2026-03-16 02:55 PDT</v>
      </c>
      <c r="C375" s="155" t="str">
        <v>2026-03-16</v>
      </c>
      <c r="D375" s="155" t="str">
        <v>March</v>
      </c>
      <c r="E375" s="154" t="str">
        <v>Accepted</v>
      </c>
      <c r="F375" s="155" t="str">
        <v>000</v>
      </c>
      <c r="G375" s="153" t="n">
        <v>0</v>
      </c>
      <c r="H375" s="155" t="str">
        <v>Calm</v>
      </c>
      <c r="I375" s="153" t="n">
        <v>180</v>
      </c>
      <c r="J375" s="155" t="str">
        <v>Calm</v>
      </c>
      <c r="K375" s="153" t="n">
        <v>0</v>
      </c>
      <c r="L375" s="153" t="n">
        <f>IF(E375="Accepted",K375*1.150779448,"")</f>
        <v>0</v>
      </c>
      <c r="M375" s="163"/>
      <c r="N375" s="163" t="str">
        <f>IF(AND(E375="Accepted",ISNUMBER(M375)),M375*1.150779448,"")</f>
      </c>
      <c r="O375" s="163"/>
      <c r="P375" s="163" t="str">
        <f>IF(AND(E375="Accepted",ISNUMBER(O375)),O375*1.150779448,"")</f>
      </c>
      <c r="Q375" s="163"/>
      <c r="R375" s="155" t="str"/>
      <c r="S375" s="155" t="str"/>
      <c r="T375" s="155" t="str"/>
      <c r="U375" s="163" t="str">
        <f>IF(E375&lt;&gt;"Accepted","",IF(AND(N375="",P375=""),"",MAX(N375,P375)))</f>
      </c>
      <c r="V375" s="155" t="str">
        <v>2026-03-16 02:55 PDT</v>
      </c>
      <c r="W375" s="153" t="n">
        <v>0</v>
      </c>
      <c r="X375" s="163"/>
      <c r="Y375" s="163"/>
      <c r="Z375" s="163"/>
      <c r="AA375" s="153" t="n">
        <v>-117.8837</v>
      </c>
      <c r="AB375" s="153" t="n">
        <v>34.9054</v>
      </c>
      <c r="AC375" s="153" t="n">
        <v>702</v>
      </c>
      <c r="AD375" s="175" t="str">
        <v>KEDW 160955Z AUTO 00000KT 10SM CLR 09/05 A3009 RMK AO2 SLP175 T00930053 $</v>
      </c>
    </row>
    <row r="376" hidden="0">
      <c r="A376" s="150" t="str">
        <v>2026-03-16 10:55 UTC</v>
      </c>
      <c r="B376" s="155" t="str">
        <v>2026-03-16 03:55 PDT</v>
      </c>
      <c r="C376" s="155" t="str">
        <v>2026-03-16</v>
      </c>
      <c r="D376" s="155" t="str">
        <v>March</v>
      </c>
      <c r="E376" s="154" t="str">
        <v>Accepted</v>
      </c>
      <c r="F376" s="155" t="str">
        <v>000</v>
      </c>
      <c r="G376" s="153" t="n">
        <v>0</v>
      </c>
      <c r="H376" s="155" t="str">
        <v>Calm</v>
      </c>
      <c r="I376" s="153" t="n">
        <v>180</v>
      </c>
      <c r="J376" s="155" t="str">
        <v>Calm</v>
      </c>
      <c r="K376" s="153" t="n">
        <v>0</v>
      </c>
      <c r="L376" s="153" t="n">
        <f>IF(E376="Accepted",K376*1.150779448,"")</f>
        <v>0</v>
      </c>
      <c r="M376" s="163"/>
      <c r="N376" s="163" t="str">
        <f>IF(AND(E376="Accepted",ISNUMBER(M376)),M376*1.150779448,"")</f>
      </c>
      <c r="O376" s="163"/>
      <c r="P376" s="163" t="str">
        <f>IF(AND(E376="Accepted",ISNUMBER(O376)),O376*1.150779448,"")</f>
      </c>
      <c r="Q376" s="163"/>
      <c r="R376" s="155" t="str"/>
      <c r="S376" s="155" t="str"/>
      <c r="T376" s="155" t="str"/>
      <c r="U376" s="163" t="str">
        <f>IF(E376&lt;&gt;"Accepted","",IF(AND(N376="",P376=""),"",MAX(N376,P376)))</f>
      </c>
      <c r="V376" s="155" t="str">
        <v>2026-03-16 03:55 PDT</v>
      </c>
      <c r="W376" s="153" t="n">
        <v>0</v>
      </c>
      <c r="X376" s="163"/>
      <c r="Y376" s="163"/>
      <c r="Z376" s="163"/>
      <c r="AA376" s="153" t="n">
        <v>-117.8837</v>
      </c>
      <c r="AB376" s="153" t="n">
        <v>34.9054</v>
      </c>
      <c r="AC376" s="153" t="n">
        <v>702</v>
      </c>
      <c r="AD376" s="175" t="str">
        <v>KEDW 161055Z AUTO 00000KT 10SM CLR 09/05 A3008 RMK AO2 SLP171 T00910045 $</v>
      </c>
    </row>
    <row r="377" hidden="0">
      <c r="A377" s="150" t="str">
        <v>2026-03-16 11:55 UTC</v>
      </c>
      <c r="B377" s="155" t="str">
        <v>2026-03-16 04:55 PDT</v>
      </c>
      <c r="C377" s="155" t="str">
        <v>2026-03-16</v>
      </c>
      <c r="D377" s="155" t="str">
        <v>March</v>
      </c>
      <c r="E377" s="154" t="str">
        <v>Accepted</v>
      </c>
      <c r="F377" s="155" t="str">
        <v>340</v>
      </c>
      <c r="G377" s="153" t="n">
        <v>340</v>
      </c>
      <c r="H377" s="155" t="str">
        <v>N</v>
      </c>
      <c r="I377" s="153" t="n">
        <v>160</v>
      </c>
      <c r="J377" s="155" t="str">
        <v>S</v>
      </c>
      <c r="K377" s="153" t="n">
        <v>5</v>
      </c>
      <c r="L377" s="153" t="n">
        <f>IF(E377="Accepted",K377*1.150779448,"")</f>
        <v>5.75389724</v>
      </c>
      <c r="M377" s="163"/>
      <c r="N377" s="163" t="str">
        <f>IF(AND(E377="Accepted",ISNUMBER(M377)),M377*1.150779448,"")</f>
      </c>
      <c r="O377" s="163"/>
      <c r="P377" s="163" t="str">
        <f>IF(AND(E377="Accepted",ISNUMBER(O377)),O377*1.150779448,"")</f>
      </c>
      <c r="Q377" s="163"/>
      <c r="R377" s="155" t="str"/>
      <c r="S377" s="155" t="str"/>
      <c r="T377" s="155" t="str"/>
      <c r="U377" s="163" t="str">
        <f>IF(E377&lt;&gt;"Accepted","",IF(AND(N377="",P377=""),"",MAX(N377,P377)))</f>
      </c>
      <c r="V377" s="155" t="str">
        <v>2026-03-16 04:55 PDT</v>
      </c>
      <c r="W377" s="153" t="n">
        <v>5</v>
      </c>
      <c r="X377" s="163"/>
      <c r="Y377" s="163"/>
      <c r="Z377" s="163"/>
      <c r="AA377" s="153" t="n">
        <v>-117.8837</v>
      </c>
      <c r="AB377" s="153" t="n">
        <v>34.9054</v>
      </c>
      <c r="AC377" s="153" t="n">
        <v>702</v>
      </c>
      <c r="AD377" s="175" t="str">
        <v>KEDW 161155Z AUTO 34005KT 10SM CLR 09/03 A3009 RMK AO2 SLP175 T00850029 10163 20079 53001 $</v>
      </c>
    </row>
    <row r="378" hidden="0">
      <c r="A378" s="150" t="str">
        <v>2026-03-16 12:55 UTC</v>
      </c>
      <c r="B378" s="155" t="str">
        <v>2026-03-16 05:55 PDT</v>
      </c>
      <c r="C378" s="155" t="str">
        <v>2026-03-16</v>
      </c>
      <c r="D378" s="155" t="str">
        <v>March</v>
      </c>
      <c r="E378" s="154" t="str">
        <v>Accepted</v>
      </c>
      <c r="F378" s="155" t="str">
        <v>000</v>
      </c>
      <c r="G378" s="153" t="n">
        <v>0</v>
      </c>
      <c r="H378" s="155" t="str">
        <v>Calm</v>
      </c>
      <c r="I378" s="153" t="n">
        <v>180</v>
      </c>
      <c r="J378" s="155" t="str">
        <v>Calm</v>
      </c>
      <c r="K378" s="153" t="n">
        <v>0</v>
      </c>
      <c r="L378" s="153" t="n">
        <f>IF(E378="Accepted",K378*1.150779448,"")</f>
        <v>0</v>
      </c>
      <c r="M378" s="163"/>
      <c r="N378" s="163" t="str">
        <f>IF(AND(E378="Accepted",ISNUMBER(M378)),M378*1.150779448,"")</f>
      </c>
      <c r="O378" s="163"/>
      <c r="P378" s="163" t="str">
        <f>IF(AND(E378="Accepted",ISNUMBER(O378)),O378*1.150779448,"")</f>
      </c>
      <c r="Q378" s="163"/>
      <c r="R378" s="155" t="str"/>
      <c r="S378" s="155" t="str"/>
      <c r="T378" s="155" t="str"/>
      <c r="U378" s="163" t="str">
        <f>IF(E378&lt;&gt;"Accepted","",IF(AND(N378="",P378=""),"",MAX(N378,P378)))</f>
      </c>
      <c r="V378" s="155" t="str">
        <v>2026-03-16 05:55 PDT</v>
      </c>
      <c r="W378" s="153" t="n">
        <v>0</v>
      </c>
      <c r="X378" s="163"/>
      <c r="Y378" s="163"/>
      <c r="Z378" s="163"/>
      <c r="AA378" s="153" t="n">
        <v>-117.8837</v>
      </c>
      <c r="AB378" s="153" t="n">
        <v>34.9054</v>
      </c>
      <c r="AC378" s="153" t="n">
        <v>702</v>
      </c>
      <c r="AD378" s="175" t="str">
        <v>KEDW 161255Z 00000KT 40SM FEW360 07/03 A3009 RMK AO2A SLP176 T00740031</v>
      </c>
    </row>
    <row r="379" hidden="0">
      <c r="A379" s="150" t="str">
        <v>2026-03-16 13:55 UTC</v>
      </c>
      <c r="B379" s="155" t="str">
        <v>2026-03-16 06:55 PDT</v>
      </c>
      <c r="C379" s="155" t="str">
        <v>2026-03-16</v>
      </c>
      <c r="D379" s="155" t="str">
        <v>March</v>
      </c>
      <c r="E379" s="154" t="str">
        <v>Accepted</v>
      </c>
      <c r="F379" s="155" t="str">
        <v>240</v>
      </c>
      <c r="G379" s="153" t="n">
        <v>240</v>
      </c>
      <c r="H379" s="155" t="str">
        <v>SW</v>
      </c>
      <c r="I379" s="153" t="n">
        <v>60</v>
      </c>
      <c r="J379" s="155" t="str">
        <v>NE</v>
      </c>
      <c r="K379" s="153" t="n">
        <v>5</v>
      </c>
      <c r="L379" s="153" t="n">
        <f>IF(E379="Accepted",K379*1.150779448,"")</f>
        <v>5.75389724</v>
      </c>
      <c r="M379" s="163"/>
      <c r="N379" s="163" t="str">
        <f>IF(AND(E379="Accepted",ISNUMBER(M379)),M379*1.150779448,"")</f>
      </c>
      <c r="O379" s="163"/>
      <c r="P379" s="163" t="str">
        <f>IF(AND(E379="Accepted",ISNUMBER(O379)),O379*1.150779448,"")</f>
      </c>
      <c r="Q379" s="163"/>
      <c r="R379" s="155" t="str"/>
      <c r="S379" s="155" t="str"/>
      <c r="T379" s="155" t="str"/>
      <c r="U379" s="163" t="str">
        <f>IF(E379&lt;&gt;"Accepted","",IF(AND(N379="",P379=""),"",MAX(N379,P379)))</f>
      </c>
      <c r="V379" s="155" t="str">
        <v>2026-03-16 06:55 PDT</v>
      </c>
      <c r="W379" s="153" t="n">
        <v>5</v>
      </c>
      <c r="X379" s="163"/>
      <c r="Y379" s="163"/>
      <c r="Z379" s="163"/>
      <c r="AA379" s="153" t="n">
        <v>-117.8837</v>
      </c>
      <c r="AB379" s="153" t="n">
        <v>34.9054</v>
      </c>
      <c r="AC379" s="153" t="n">
        <v>702</v>
      </c>
      <c r="AD379" s="175" t="str">
        <v>KEDW 161355Z 24005KT 50SM SCT360 07/03 A3010 RMK AO2A SLP183 T00740034</v>
      </c>
    </row>
    <row r="380" hidden="0">
      <c r="A380" s="150" t="str">
        <v>2026-03-16 14:55 UTC</v>
      </c>
      <c r="B380" s="155" t="str">
        <v>2026-03-16 07:55 PDT</v>
      </c>
      <c r="C380" s="155" t="str">
        <v>2026-03-16</v>
      </c>
      <c r="D380" s="155" t="str">
        <v>March</v>
      </c>
      <c r="E380" s="154" t="str">
        <v>Accepted</v>
      </c>
      <c r="F380" s="155" t="str">
        <v>250</v>
      </c>
      <c r="G380" s="153" t="n">
        <v>250</v>
      </c>
      <c r="H380" s="155" t="str">
        <v>W</v>
      </c>
      <c r="I380" s="153" t="n">
        <v>70</v>
      </c>
      <c r="J380" s="155" t="str">
        <v>E</v>
      </c>
      <c r="K380" s="153" t="n">
        <v>4</v>
      </c>
      <c r="L380" s="153" t="n">
        <f>IF(E380="Accepted",K380*1.150779448,"")</f>
        <v>4.603117792</v>
      </c>
      <c r="M380" s="163"/>
      <c r="N380" s="163" t="str">
        <f>IF(AND(E380="Accepted",ISNUMBER(M380)),M380*1.150779448,"")</f>
      </c>
      <c r="O380" s="163"/>
      <c r="P380" s="163" t="str">
        <f>IF(AND(E380="Accepted",ISNUMBER(O380)),O380*1.150779448,"")</f>
      </c>
      <c r="Q380" s="163"/>
      <c r="R380" s="155" t="str"/>
      <c r="S380" s="155" t="str"/>
      <c r="T380" s="155" t="str"/>
      <c r="U380" s="163" t="str">
        <f>IF(E380&lt;&gt;"Accepted","",IF(AND(N380="",P380=""),"",MAX(N380,P380)))</f>
      </c>
      <c r="V380" s="155" t="str">
        <v>2026-03-16 07:55 PDT</v>
      </c>
      <c r="W380" s="153" t="n">
        <v>4</v>
      </c>
      <c r="X380" s="163"/>
      <c r="Y380" s="163"/>
      <c r="Z380" s="163"/>
      <c r="AA380" s="153" t="n">
        <v>-117.8837</v>
      </c>
      <c r="AB380" s="153" t="n">
        <v>34.9054</v>
      </c>
      <c r="AC380" s="153" t="n">
        <v>702</v>
      </c>
      <c r="AD380" s="175" t="str">
        <v>KEDW 161455Z 25004KT 50SM SCT370 09/05 A3012 RMK AO2A SLP191 T00910045 52010</v>
      </c>
    </row>
    <row r="381" hidden="0">
      <c r="A381" s="150" t="str">
        <v>2026-03-16 15:55 UTC</v>
      </c>
      <c r="B381" s="155" t="str">
        <v>2026-03-16 08:55 PDT</v>
      </c>
      <c r="C381" s="155" t="str">
        <v>2026-03-16</v>
      </c>
      <c r="D381" s="155" t="str">
        <v>March</v>
      </c>
      <c r="E381" s="154" t="str">
        <v>Accepted</v>
      </c>
      <c r="F381" s="155" t="str">
        <v>000</v>
      </c>
      <c r="G381" s="153" t="n">
        <v>0</v>
      </c>
      <c r="H381" s="155" t="str">
        <v>Calm</v>
      </c>
      <c r="I381" s="153" t="n">
        <v>180</v>
      </c>
      <c r="J381" s="155" t="str">
        <v>Calm</v>
      </c>
      <c r="K381" s="153" t="n">
        <v>0</v>
      </c>
      <c r="L381" s="153" t="n">
        <f>IF(E381="Accepted",K381*1.150779448,"")</f>
        <v>0</v>
      </c>
      <c r="M381" s="163"/>
      <c r="N381" s="163" t="str">
        <f>IF(AND(E381="Accepted",ISNUMBER(M381)),M381*1.150779448,"")</f>
      </c>
      <c r="O381" s="163"/>
      <c r="P381" s="163" t="str">
        <f>IF(AND(E381="Accepted",ISNUMBER(O381)),O381*1.150779448,"")</f>
      </c>
      <c r="Q381" s="163"/>
      <c r="R381" s="155" t="str"/>
      <c r="S381" s="155" t="str"/>
      <c r="T381" s="155" t="str"/>
      <c r="U381" s="163" t="str">
        <f>IF(E381&lt;&gt;"Accepted","",IF(AND(N381="",P381=""),"",MAX(N381,P381)))</f>
      </c>
      <c r="V381" s="155" t="str">
        <v>2026-03-16 08:55 PDT</v>
      </c>
      <c r="W381" s="153" t="n">
        <v>0</v>
      </c>
      <c r="X381" s="163"/>
      <c r="Y381" s="163"/>
      <c r="Z381" s="163"/>
      <c r="AA381" s="153" t="n">
        <v>-117.8837</v>
      </c>
      <c r="AB381" s="153" t="n">
        <v>34.9054</v>
      </c>
      <c r="AC381" s="153" t="n">
        <v>702</v>
      </c>
      <c r="AD381" s="175" t="str">
        <v>KEDW 161555Z 00000KT 50SM SCT380 13/03 A3014 RMK AO2A SLP198 T01250026</v>
      </c>
    </row>
    <row r="382" hidden="0">
      <c r="A382" s="150" t="str">
        <v>2026-03-16 16:55 UTC</v>
      </c>
      <c r="B382" s="155" t="str">
        <v>2026-03-16 09:55 PDT</v>
      </c>
      <c r="C382" s="155" t="str">
        <v>2026-03-16</v>
      </c>
      <c r="D382" s="155" t="str">
        <v>March</v>
      </c>
      <c r="E382" s="154" t="str">
        <v>Accepted</v>
      </c>
      <c r="F382" s="155" t="str">
        <v>000</v>
      </c>
      <c r="G382" s="153" t="n">
        <v>0</v>
      </c>
      <c r="H382" s="155" t="str">
        <v>Calm</v>
      </c>
      <c r="I382" s="153" t="n">
        <v>180</v>
      </c>
      <c r="J382" s="155" t="str">
        <v>Calm</v>
      </c>
      <c r="K382" s="153" t="n">
        <v>0</v>
      </c>
      <c r="L382" s="153" t="n">
        <f>IF(E382="Accepted",K382*1.150779448,"")</f>
        <v>0</v>
      </c>
      <c r="M382" s="163"/>
      <c r="N382" s="163" t="str">
        <f>IF(AND(E382="Accepted",ISNUMBER(M382)),M382*1.150779448,"")</f>
      </c>
      <c r="O382" s="163"/>
      <c r="P382" s="163" t="str">
        <f>IF(AND(E382="Accepted",ISNUMBER(O382)),O382*1.150779448,"")</f>
      </c>
      <c r="Q382" s="163"/>
      <c r="R382" s="155" t="str"/>
      <c r="S382" s="155" t="str"/>
      <c r="T382" s="155" t="str"/>
      <c r="U382" s="163" t="str">
        <f>IF(E382&lt;&gt;"Accepted","",IF(AND(N382="",P382=""),"",MAX(N382,P382)))</f>
      </c>
      <c r="V382" s="155" t="str">
        <v>2026-03-16 09:55 PDT</v>
      </c>
      <c r="W382" s="153" t="n">
        <v>0</v>
      </c>
      <c r="X382" s="163"/>
      <c r="Y382" s="163"/>
      <c r="Z382" s="163"/>
      <c r="AA382" s="153" t="n">
        <v>-117.8837</v>
      </c>
      <c r="AB382" s="153" t="n">
        <v>34.9054</v>
      </c>
      <c r="AC382" s="153" t="n">
        <v>702</v>
      </c>
      <c r="AD382" s="175" t="str">
        <v>KEDW 161655Z 00000KT 50SM SCT380 15/04 A3015 RMK AO2A SLP201 T01520040</v>
      </c>
    </row>
    <row r="383" hidden="0">
      <c r="A383" s="150" t="str">
        <v>2026-03-16 17:55 UTC</v>
      </c>
      <c r="B383" s="155" t="str">
        <v>2026-03-16 10:55 PDT</v>
      </c>
      <c r="C383" s="155" t="str">
        <v>2026-03-16</v>
      </c>
      <c r="D383" s="155" t="str">
        <v>March</v>
      </c>
      <c r="E383" s="154" t="str">
        <v>Accepted</v>
      </c>
      <c r="F383" s="155" t="str">
        <v>000</v>
      </c>
      <c r="G383" s="153" t="n">
        <v>0</v>
      </c>
      <c r="H383" s="155" t="str">
        <v>Calm</v>
      </c>
      <c r="I383" s="153" t="n">
        <v>180</v>
      </c>
      <c r="J383" s="155" t="str">
        <v>Calm</v>
      </c>
      <c r="K383" s="153" t="n">
        <v>0</v>
      </c>
      <c r="L383" s="153" t="n">
        <f>IF(E383="Accepted",K383*1.150779448,"")</f>
        <v>0</v>
      </c>
      <c r="M383" s="163"/>
      <c r="N383" s="163" t="str">
        <f>IF(AND(E383="Accepted",ISNUMBER(M383)),M383*1.150779448,"")</f>
      </c>
      <c r="O383" s="163"/>
      <c r="P383" s="163" t="str">
        <f>IF(AND(E383="Accepted",ISNUMBER(O383)),O383*1.150779448,"")</f>
      </c>
      <c r="Q383" s="163"/>
      <c r="R383" s="155" t="str"/>
      <c r="S383" s="155" t="str"/>
      <c r="T383" s="155" t="str"/>
      <c r="U383" s="163" t="str">
        <f>IF(E383&lt;&gt;"Accepted","",IF(AND(N383="",P383=""),"",MAX(N383,P383)))</f>
      </c>
      <c r="V383" s="155" t="str">
        <v>2026-03-16 10:55 PDT</v>
      </c>
      <c r="W383" s="153" t="n">
        <v>0</v>
      </c>
      <c r="X383" s="163"/>
      <c r="Y383" s="163"/>
      <c r="Z383" s="163"/>
      <c r="AA383" s="153" t="n">
        <v>-117.8837</v>
      </c>
      <c r="AB383" s="153" t="n">
        <v>34.9054</v>
      </c>
      <c r="AC383" s="153" t="n">
        <v>702</v>
      </c>
      <c r="AD383" s="175" t="str">
        <v>KEDW 161755Z 00000KT 60SM SCT380 20/05 A3015 RMK AO2A SLP197 T01960049 10196 20065 51008</v>
      </c>
    </row>
    <row r="384" hidden="0">
      <c r="A384" s="150" t="str">
        <v>2026-03-16 18:55 UTC</v>
      </c>
      <c r="B384" s="155" t="str">
        <v>2026-03-16 11:55 PDT</v>
      </c>
      <c r="C384" s="155" t="str">
        <v>2026-03-16</v>
      </c>
      <c r="D384" s="155" t="str">
        <v>March</v>
      </c>
      <c r="E384" s="154" t="str">
        <v>Accepted</v>
      </c>
      <c r="F384" s="155" t="str">
        <v>000</v>
      </c>
      <c r="G384" s="153" t="n">
        <v>0</v>
      </c>
      <c r="H384" s="155" t="str">
        <v>Calm</v>
      </c>
      <c r="I384" s="153" t="n">
        <v>180</v>
      </c>
      <c r="J384" s="155" t="str">
        <v>Calm</v>
      </c>
      <c r="K384" s="153" t="n">
        <v>0</v>
      </c>
      <c r="L384" s="153" t="n">
        <f>IF(E384="Accepted",K384*1.150779448,"")</f>
        <v>0</v>
      </c>
      <c r="M384" s="163"/>
      <c r="N384" s="163" t="str">
        <f>IF(AND(E384="Accepted",ISNUMBER(M384)),M384*1.150779448,"")</f>
      </c>
      <c r="O384" s="163"/>
      <c r="P384" s="163" t="str">
        <f>IF(AND(E384="Accepted",ISNUMBER(O384)),O384*1.150779448,"")</f>
      </c>
      <c r="Q384" s="163"/>
      <c r="R384" s="155" t="str"/>
      <c r="S384" s="155" t="str"/>
      <c r="T384" s="155" t="str"/>
      <c r="U384" s="163" t="str">
        <f>IF(E384&lt;&gt;"Accepted","",IF(AND(N384="",P384=""),"",MAX(N384,P384)))</f>
      </c>
      <c r="V384" s="155" t="str">
        <v>2026-03-16 11:55 PDT</v>
      </c>
      <c r="W384" s="153" t="n">
        <v>0</v>
      </c>
      <c r="X384" s="163"/>
      <c r="Y384" s="163"/>
      <c r="Z384" s="163"/>
      <c r="AA384" s="153" t="n">
        <v>-117.8837</v>
      </c>
      <c r="AB384" s="153" t="n">
        <v>34.9054</v>
      </c>
      <c r="AC384" s="153" t="n">
        <v>702</v>
      </c>
      <c r="AD384" s="175" t="str">
        <v>KEDW 161855Z 00000KT 50SM SCT380 23/00 A3013 RMK AO2A SLP190 T02260004</v>
      </c>
    </row>
    <row r="385" hidden="0">
      <c r="A385" s="150" t="str">
        <v>2026-03-16 19:55 UTC</v>
      </c>
      <c r="B385" s="155" t="str">
        <v>2026-03-16 12:55 PDT</v>
      </c>
      <c r="C385" s="155" t="str">
        <v>2026-03-16</v>
      </c>
      <c r="D385" s="155" t="str">
        <v>March</v>
      </c>
      <c r="E385" s="154" t="str">
        <v>Accepted</v>
      </c>
      <c r="F385" s="155" t="str">
        <v>050</v>
      </c>
      <c r="G385" s="153" t="n">
        <v>50</v>
      </c>
      <c r="H385" s="155" t="str">
        <v>NE</v>
      </c>
      <c r="I385" s="153" t="n">
        <v>230</v>
      </c>
      <c r="J385" s="155" t="str">
        <v>SW</v>
      </c>
      <c r="K385" s="153" t="n">
        <v>3</v>
      </c>
      <c r="L385" s="153" t="n">
        <f>IF(E385="Accepted",K385*1.150779448,"")</f>
        <v>3.452338344</v>
      </c>
      <c r="M385" s="163"/>
      <c r="N385" s="163" t="str">
        <f>IF(AND(E385="Accepted",ISNUMBER(M385)),M385*1.150779448,"")</f>
      </c>
      <c r="O385" s="163"/>
      <c r="P385" s="163" t="str">
        <f>IF(AND(E385="Accepted",ISNUMBER(O385)),O385*1.150779448,"")</f>
      </c>
      <c r="Q385" s="163"/>
      <c r="R385" s="155" t="str"/>
      <c r="S385" s="155" t="str"/>
      <c r="T385" s="155" t="str"/>
      <c r="U385" s="163" t="str">
        <f>IF(E385&lt;&gt;"Accepted","",IF(AND(N385="",P385=""),"",MAX(N385,P385)))</f>
      </c>
      <c r="V385" s="155" t="str">
        <v>2026-03-16 12:55 PDT</v>
      </c>
      <c r="W385" s="153" t="n">
        <v>3</v>
      </c>
      <c r="X385" s="163"/>
      <c r="Y385" s="163"/>
      <c r="Z385" s="163"/>
      <c r="AA385" s="153" t="n">
        <v>-117.8837</v>
      </c>
      <c r="AB385" s="153" t="n">
        <v>34.9054</v>
      </c>
      <c r="AC385" s="153" t="n">
        <v>702</v>
      </c>
      <c r="AD385" s="175" t="str">
        <v>KEDW 161955Z 05003KT 50SM SCT380 27/M03 A3010 RMK AO2A SLP178 T02691029</v>
      </c>
    </row>
    <row r="386" hidden="0">
      <c r="A386" s="150" t="str">
        <v>2026-03-16 20:55 UTC</v>
      </c>
      <c r="B386" s="155" t="str">
        <v>2026-03-16 13:55 PDT</v>
      </c>
      <c r="C386" s="155" t="str">
        <v>2026-03-16</v>
      </c>
      <c r="D386" s="155" t="str">
        <v>March</v>
      </c>
      <c r="E386" s="154" t="str">
        <v>Accepted</v>
      </c>
      <c r="F386" s="155" t="str">
        <v>050</v>
      </c>
      <c r="G386" s="153" t="n">
        <v>50</v>
      </c>
      <c r="H386" s="155" t="str">
        <v>NE</v>
      </c>
      <c r="I386" s="153" t="n">
        <v>230</v>
      </c>
      <c r="J386" s="155" t="str">
        <v>SW</v>
      </c>
      <c r="K386" s="153" t="n">
        <v>3</v>
      </c>
      <c r="L386" s="153" t="n">
        <f>IF(E386="Accepted",K386*1.150779448,"")</f>
        <v>3.452338344</v>
      </c>
      <c r="M386" s="163"/>
      <c r="N386" s="163" t="str">
        <f>IF(AND(E386="Accepted",ISNUMBER(M386)),M386*1.150779448,"")</f>
      </c>
      <c r="O386" s="163"/>
      <c r="P386" s="163" t="str">
        <f>IF(AND(E386="Accepted",ISNUMBER(O386)),O386*1.150779448,"")</f>
      </c>
      <c r="Q386" s="163"/>
      <c r="R386" s="155" t="str"/>
      <c r="S386" s="155" t="str"/>
      <c r="T386" s="155" t="str"/>
      <c r="U386" s="163" t="str">
        <f>IF(E386&lt;&gt;"Accepted","",IF(AND(N386="",P386=""),"",MAX(N386,P386)))</f>
      </c>
      <c r="V386" s="155" t="str">
        <v>2026-03-16 13:55 PDT</v>
      </c>
      <c r="W386" s="153" t="n">
        <v>3</v>
      </c>
      <c r="X386" s="163"/>
      <c r="Y386" s="163"/>
      <c r="Z386" s="163"/>
      <c r="AA386" s="153" t="n">
        <v>-117.8837</v>
      </c>
      <c r="AB386" s="153" t="n">
        <v>34.9054</v>
      </c>
      <c r="AC386" s="153" t="n">
        <v>702</v>
      </c>
      <c r="AD386" s="175" t="str">
        <v>KEDW 162055Z 05003KT 80SM SCT380 28/M03 A3006 RMK AO2A SLP163 T02821028 57026</v>
      </c>
    </row>
    <row r="387" hidden="0">
      <c r="A387" s="150" t="str">
        <v>2026-03-16 21:55 UTC</v>
      </c>
      <c r="B387" s="155" t="str">
        <v>2026-03-16 14:55 PDT</v>
      </c>
      <c r="C387" s="155" t="str">
        <v>2026-03-16</v>
      </c>
      <c r="D387" s="155" t="str">
        <v>March</v>
      </c>
      <c r="E387" s="154" t="str">
        <v>Accepted</v>
      </c>
      <c r="F387" s="155" t="str">
        <v>030</v>
      </c>
      <c r="G387" s="153" t="n">
        <v>30</v>
      </c>
      <c r="H387" s="155" t="str">
        <v>NE</v>
      </c>
      <c r="I387" s="153" t="n">
        <v>210</v>
      </c>
      <c r="J387" s="155" t="str">
        <v>SW</v>
      </c>
      <c r="K387" s="153" t="n">
        <v>3</v>
      </c>
      <c r="L387" s="153" t="n">
        <f>IF(E387="Accepted",K387*1.150779448,"")</f>
        <v>3.452338344</v>
      </c>
      <c r="M387" s="163"/>
      <c r="N387" s="163" t="str">
        <f>IF(AND(E387="Accepted",ISNUMBER(M387)),M387*1.150779448,"")</f>
      </c>
      <c r="O387" s="163"/>
      <c r="P387" s="163" t="str">
        <f>IF(AND(E387="Accepted",ISNUMBER(O387)),O387*1.150779448,"")</f>
      </c>
      <c r="Q387" s="163"/>
      <c r="R387" s="155" t="str"/>
      <c r="S387" s="155" t="str"/>
      <c r="T387" s="155" t="str"/>
      <c r="U387" s="163" t="str">
        <f>IF(E387&lt;&gt;"Accepted","",IF(AND(N387="",P387=""),"",MAX(N387,P387)))</f>
      </c>
      <c r="V387" s="155" t="str">
        <v>2026-03-16 14:55 PDT</v>
      </c>
      <c r="W387" s="153" t="n">
        <v>3</v>
      </c>
      <c r="X387" s="163"/>
      <c r="Y387" s="163"/>
      <c r="Z387" s="163"/>
      <c r="AA387" s="153" t="n">
        <v>-117.8837</v>
      </c>
      <c r="AB387" s="153" t="n">
        <v>34.9054</v>
      </c>
      <c r="AC387" s="153" t="n">
        <v>702</v>
      </c>
      <c r="AD387" s="175" t="str">
        <v>KEDW 162155Z 03003KT 80SM SCT380 29/M04 A3004 RMK AO2A SLP157 T02931042</v>
      </c>
    </row>
    <row r="388" hidden="0">
      <c r="A388" s="150" t="str">
        <v>2026-03-16 22:55 UTC</v>
      </c>
      <c r="B388" s="155" t="str">
        <v>2026-03-16 15:55 PDT</v>
      </c>
      <c r="C388" s="155" t="str">
        <v>2026-03-16</v>
      </c>
      <c r="D388" s="155" t="str">
        <v>March</v>
      </c>
      <c r="E388" s="154" t="str">
        <v>Accepted</v>
      </c>
      <c r="F388" s="155" t="str">
        <v>060</v>
      </c>
      <c r="G388" s="153" t="n">
        <v>60</v>
      </c>
      <c r="H388" s="155" t="str">
        <v>NE</v>
      </c>
      <c r="I388" s="153" t="n">
        <v>240</v>
      </c>
      <c r="J388" s="155" t="str">
        <v>SW</v>
      </c>
      <c r="K388" s="153" t="n">
        <v>8</v>
      </c>
      <c r="L388" s="153" t="n">
        <f>IF(E388="Accepted",K388*1.150779448,"")</f>
        <v>9.206235584</v>
      </c>
      <c r="M388" s="163"/>
      <c r="N388" s="163" t="str">
        <f>IF(AND(E388="Accepted",ISNUMBER(M388)),M388*1.150779448,"")</f>
      </c>
      <c r="O388" s="163"/>
      <c r="P388" s="163" t="str">
        <f>IF(AND(E388="Accepted",ISNUMBER(O388)),O388*1.150779448,"")</f>
      </c>
      <c r="Q388" s="163"/>
      <c r="R388" s="155" t="str"/>
      <c r="S388" s="155" t="str"/>
      <c r="T388" s="155" t="str"/>
      <c r="U388" s="163" t="str">
        <f>IF(E388&lt;&gt;"Accepted","",IF(AND(N388="",P388=""),"",MAX(N388,P388)))</f>
      </c>
      <c r="V388" s="155" t="str">
        <v>2026-03-16 15:55 PDT</v>
      </c>
      <c r="W388" s="153" t="n">
        <v>8</v>
      </c>
      <c r="X388" s="163"/>
      <c r="Y388" s="163"/>
      <c r="Z388" s="163"/>
      <c r="AA388" s="153" t="n">
        <v>-117.8837</v>
      </c>
      <c r="AB388" s="153" t="n">
        <v>34.9054</v>
      </c>
      <c r="AC388" s="153" t="n">
        <v>702</v>
      </c>
      <c r="AD388" s="175" t="str">
        <v>KEDW 162255Z 06008KT 80SM SCT350 30/M04 A3002 RMK AO2A SLP149 T03011036</v>
      </c>
    </row>
    <row r="389" hidden="0">
      <c r="A389" s="150" t="str">
        <v>2026-03-16 23:55 UTC</v>
      </c>
      <c r="B389" s="155" t="str">
        <v>2026-03-16 16:55 PDT</v>
      </c>
      <c r="C389" s="155" t="str">
        <v>2026-03-16</v>
      </c>
      <c r="D389" s="155" t="str">
        <v>March</v>
      </c>
      <c r="E389" s="154" t="str">
        <v>Accepted</v>
      </c>
      <c r="F389" s="155" t="str">
        <v>040</v>
      </c>
      <c r="G389" s="153" t="n">
        <v>40</v>
      </c>
      <c r="H389" s="155" t="str">
        <v>NE</v>
      </c>
      <c r="I389" s="153" t="n">
        <v>220</v>
      </c>
      <c r="J389" s="155" t="str">
        <v>SW</v>
      </c>
      <c r="K389" s="153" t="n">
        <v>6</v>
      </c>
      <c r="L389" s="153" t="n">
        <f>IF(E389="Accepted",K389*1.150779448,"")</f>
        <v>6.904676688</v>
      </c>
      <c r="M389" s="163"/>
      <c r="N389" s="163" t="str">
        <f>IF(AND(E389="Accepted",ISNUMBER(M389)),M389*1.150779448,"")</f>
      </c>
      <c r="O389" s="163"/>
      <c r="P389" s="163" t="str">
        <f>IF(AND(E389="Accepted",ISNUMBER(O389)),O389*1.150779448,"")</f>
      </c>
      <c r="Q389" s="163"/>
      <c r="R389" s="155" t="str"/>
      <c r="S389" s="155" t="str"/>
      <c r="T389" s="155" t="str"/>
      <c r="U389" s="163" t="str">
        <f>IF(E389&lt;&gt;"Accepted","",IF(AND(N389="",P389=""),"",MAX(N389,P389)))</f>
      </c>
      <c r="V389" s="155" t="str">
        <v>2026-03-16 16:55 PDT</v>
      </c>
      <c r="W389" s="153" t="n">
        <v>6</v>
      </c>
      <c r="X389" s="163"/>
      <c r="Y389" s="163"/>
      <c r="Z389" s="163"/>
      <c r="AA389" s="153" t="n">
        <v>-117.8837</v>
      </c>
      <c r="AB389" s="153" t="n">
        <v>34.9054</v>
      </c>
      <c r="AC389" s="153" t="n">
        <v>702</v>
      </c>
      <c r="AD389" s="175" t="str">
        <v>KEDW 162355Z 04006KT 80SM SCT400 30/M03 A3001 RMK AO2A SLP147 T03031035 10305 20197 57017</v>
      </c>
    </row>
    <row r="390" hidden="0">
      <c r="A390" s="150" t="str">
        <v>2026-03-17 00:55 UTC</v>
      </c>
      <c r="B390" s="155" t="str">
        <v>2026-03-16 17:55 PDT</v>
      </c>
      <c r="C390" s="155" t="str">
        <v>2026-03-16</v>
      </c>
      <c r="D390" s="155" t="str">
        <v>March</v>
      </c>
      <c r="E390" s="154" t="str">
        <v>Accepted</v>
      </c>
      <c r="F390" s="155" t="str">
        <v>040</v>
      </c>
      <c r="G390" s="153" t="n">
        <v>40</v>
      </c>
      <c r="H390" s="155" t="str">
        <v>NE</v>
      </c>
      <c r="I390" s="153" t="n">
        <v>220</v>
      </c>
      <c r="J390" s="155" t="str">
        <v>SW</v>
      </c>
      <c r="K390" s="153" t="n">
        <v>3</v>
      </c>
      <c r="L390" s="153" t="n">
        <f>IF(E390="Accepted",K390*1.150779448,"")</f>
        <v>3.452338344</v>
      </c>
      <c r="M390" s="163"/>
      <c r="N390" s="163" t="str">
        <f>IF(AND(E390="Accepted",ISNUMBER(M390)),M390*1.150779448,"")</f>
      </c>
      <c r="O390" s="163"/>
      <c r="P390" s="163" t="str">
        <f>IF(AND(E390="Accepted",ISNUMBER(O390)),O390*1.150779448,"")</f>
      </c>
      <c r="Q390" s="163"/>
      <c r="R390" s="155" t="str"/>
      <c r="S390" s="155" t="str"/>
      <c r="T390" s="155" t="str"/>
      <c r="U390" s="163" t="str">
        <f>IF(E390&lt;&gt;"Accepted","",IF(AND(N390="",P390=""),"",MAX(N390,P390)))</f>
      </c>
      <c r="V390" s="155" t="str">
        <v>2026-03-16 17:55 PDT</v>
      </c>
      <c r="W390" s="153" t="n">
        <v>3</v>
      </c>
      <c r="X390" s="163"/>
      <c r="Y390" s="163"/>
      <c r="Z390" s="163"/>
      <c r="AA390" s="153" t="n">
        <v>-117.8837</v>
      </c>
      <c r="AB390" s="153" t="n">
        <v>34.9054</v>
      </c>
      <c r="AC390" s="153" t="n">
        <v>702</v>
      </c>
      <c r="AD390" s="175" t="str">
        <v>KEDW 170055Z 04003KT 80SM BKN350 30/M03 A3001 RMK AO2A SLP147 T02951029</v>
      </c>
    </row>
    <row r="391" hidden="0">
      <c r="A391" s="150" t="str">
        <v>2026-03-17 01:55 UTC</v>
      </c>
      <c r="B391" s="155" t="str">
        <v>2026-03-16 18:55 PDT</v>
      </c>
      <c r="C391" s="155" t="str">
        <v>2026-03-16</v>
      </c>
      <c r="D391" s="155" t="str">
        <v>March</v>
      </c>
      <c r="E391" s="154" t="str">
        <v>Accepted</v>
      </c>
      <c r="F391" s="155" t="str">
        <v>060</v>
      </c>
      <c r="G391" s="153" t="n">
        <v>60</v>
      </c>
      <c r="H391" s="155" t="str">
        <v>NE</v>
      </c>
      <c r="I391" s="153" t="n">
        <v>240</v>
      </c>
      <c r="J391" s="155" t="str">
        <v>SW</v>
      </c>
      <c r="K391" s="153" t="n">
        <v>4</v>
      </c>
      <c r="L391" s="153" t="n">
        <f>IF(E391="Accepted",K391*1.150779448,"")</f>
        <v>4.603117792</v>
      </c>
      <c r="M391" s="163"/>
      <c r="N391" s="163" t="str">
        <f>IF(AND(E391="Accepted",ISNUMBER(M391)),M391*1.150779448,"")</f>
      </c>
      <c r="O391" s="163"/>
      <c r="P391" s="163" t="str">
        <f>IF(AND(E391="Accepted",ISNUMBER(O391)),O391*1.150779448,"")</f>
      </c>
      <c r="Q391" s="163"/>
      <c r="R391" s="155" t="str"/>
      <c r="S391" s="155" t="str"/>
      <c r="T391" s="155" t="str"/>
      <c r="U391" s="163" t="str">
        <f>IF(E391&lt;&gt;"Accepted","",IF(AND(N391="",P391=""),"",MAX(N391,P391)))</f>
      </c>
      <c r="V391" s="155" t="str">
        <v>2026-03-16 18:55 PDT</v>
      </c>
      <c r="W391" s="153" t="n">
        <v>4</v>
      </c>
      <c r="X391" s="163"/>
      <c r="Y391" s="163"/>
      <c r="Z391" s="163"/>
      <c r="AA391" s="153" t="n">
        <v>-117.8837</v>
      </c>
      <c r="AB391" s="153" t="n">
        <v>34.9054</v>
      </c>
      <c r="AC391" s="153" t="n">
        <v>702</v>
      </c>
      <c r="AD391" s="175" t="str">
        <v>KEDW 170155Z 06004KT 70SM SCT350 26/02 A3001 RMK AO2A SLP150 T02620015 $</v>
      </c>
    </row>
    <row r="392" hidden="0">
      <c r="A392" s="150" t="str">
        <v>2026-03-17 02:55 UTC</v>
      </c>
      <c r="B392" s="155" t="str">
        <v>2026-03-16 19:55 PDT</v>
      </c>
      <c r="C392" s="155" t="str">
        <v>2026-03-16</v>
      </c>
      <c r="D392" s="155" t="str">
        <v>March</v>
      </c>
      <c r="E392" s="154" t="str">
        <v>Accepted</v>
      </c>
      <c r="F392" s="155" t="str">
        <v>120</v>
      </c>
      <c r="G392" s="153" t="n">
        <v>120</v>
      </c>
      <c r="H392" s="155" t="str">
        <v>SE</v>
      </c>
      <c r="I392" s="153" t="n">
        <v>300</v>
      </c>
      <c r="J392" s="155" t="str">
        <v>NW</v>
      </c>
      <c r="K392" s="153" t="n">
        <v>3</v>
      </c>
      <c r="L392" s="153" t="n">
        <f>IF(E392="Accepted",K392*1.150779448,"")</f>
        <v>3.452338344</v>
      </c>
      <c r="M392" s="163"/>
      <c r="N392" s="163" t="str">
        <f>IF(AND(E392="Accepted",ISNUMBER(M392)),M392*1.150779448,"")</f>
      </c>
      <c r="O392" s="163"/>
      <c r="P392" s="163" t="str">
        <f>IF(AND(E392="Accepted",ISNUMBER(O392)),O392*1.150779448,"")</f>
      </c>
      <c r="Q392" s="163"/>
      <c r="R392" s="155" t="str"/>
      <c r="S392" s="155" t="str"/>
      <c r="T392" s="155" t="str"/>
      <c r="U392" s="163" t="str">
        <f>IF(E392&lt;&gt;"Accepted","",IF(AND(N392="",P392=""),"",MAX(N392,P392)))</f>
      </c>
      <c r="V392" s="155" t="str">
        <v>2026-03-16 19:55 PDT</v>
      </c>
      <c r="W392" s="153" t="n">
        <v>3</v>
      </c>
      <c r="X392" s="163"/>
      <c r="Y392" s="163"/>
      <c r="Z392" s="163"/>
      <c r="AA392" s="153" t="n">
        <v>-117.8837</v>
      </c>
      <c r="AB392" s="153" t="n">
        <v>34.9054</v>
      </c>
      <c r="AC392" s="153" t="n">
        <v>702</v>
      </c>
      <c r="AD392" s="175" t="str">
        <v>KEDW 170255Z 12003KT 40SM SCT330 23/01 A3002 RMK AO2A SLP155 T02340011 53006</v>
      </c>
    </row>
    <row r="393" hidden="0">
      <c r="A393" s="150" t="str">
        <v>2026-03-17 03:55 UTC</v>
      </c>
      <c r="B393" s="155" t="str">
        <v>2026-03-16 20:55 PDT</v>
      </c>
      <c r="C393" s="155" t="str">
        <v>2026-03-16</v>
      </c>
      <c r="D393" s="155" t="str">
        <v>March</v>
      </c>
      <c r="E393" s="154" t="str">
        <v>Accepted</v>
      </c>
      <c r="F393" s="155" t="str">
        <v>000</v>
      </c>
      <c r="G393" s="153" t="n">
        <v>0</v>
      </c>
      <c r="H393" s="155" t="str">
        <v>Calm</v>
      </c>
      <c r="I393" s="153" t="n">
        <v>180</v>
      </c>
      <c r="J393" s="155" t="str">
        <v>Calm</v>
      </c>
      <c r="K393" s="153" t="n">
        <v>0</v>
      </c>
      <c r="L393" s="153" t="n">
        <f>IF(E393="Accepted",K393*1.150779448,"")</f>
        <v>0</v>
      </c>
      <c r="M393" s="163"/>
      <c r="N393" s="163" t="str">
        <f>IF(AND(E393="Accepted",ISNUMBER(M393)),M393*1.150779448,"")</f>
      </c>
      <c r="O393" s="163"/>
      <c r="P393" s="163" t="str">
        <f>IF(AND(E393="Accepted",ISNUMBER(O393)),O393*1.150779448,"")</f>
      </c>
      <c r="Q393" s="163"/>
      <c r="R393" s="155" t="str"/>
      <c r="S393" s="155" t="str"/>
      <c r="T393" s="155" t="str"/>
      <c r="U393" s="163" t="str">
        <f>IF(E393&lt;&gt;"Accepted","",IF(AND(N393="",P393=""),"",MAX(N393,P393)))</f>
      </c>
      <c r="V393" s="155" t="str">
        <v>2026-03-16 20:55 PDT</v>
      </c>
      <c r="W393" s="153" t="n">
        <v>0</v>
      </c>
      <c r="X393" s="163"/>
      <c r="Y393" s="163"/>
      <c r="Z393" s="163"/>
      <c r="AA393" s="153" t="n">
        <v>-117.8837</v>
      </c>
      <c r="AB393" s="153" t="n">
        <v>34.9054</v>
      </c>
      <c r="AC393" s="153" t="n">
        <v>702</v>
      </c>
      <c r="AD393" s="175" t="str">
        <v>KEDW 170355Z 00000KT 40SM SCT350 20/03 A3004 RMK AO2A SLP162 T01960029</v>
      </c>
    </row>
    <row r="394" hidden="0">
      <c r="A394" s="150" t="str">
        <v>2026-03-17 04:55 UTC</v>
      </c>
      <c r="B394" s="155" t="str">
        <v>2026-03-16 21:55 PDT</v>
      </c>
      <c r="C394" s="155" t="str">
        <v>2026-03-16</v>
      </c>
      <c r="D394" s="155" t="str">
        <v>March</v>
      </c>
      <c r="E394" s="154" t="str">
        <v>Accepted</v>
      </c>
      <c r="F394" s="155" t="str">
        <v>240</v>
      </c>
      <c r="G394" s="153" t="n">
        <v>240</v>
      </c>
      <c r="H394" s="155" t="str">
        <v>SW</v>
      </c>
      <c r="I394" s="153" t="n">
        <v>60</v>
      </c>
      <c r="J394" s="155" t="str">
        <v>NE</v>
      </c>
      <c r="K394" s="153" t="n">
        <v>3</v>
      </c>
      <c r="L394" s="153" t="n">
        <f>IF(E394="Accepted",K394*1.150779448,"")</f>
        <v>3.452338344</v>
      </c>
      <c r="M394" s="163"/>
      <c r="N394" s="163" t="str">
        <f>IF(AND(E394="Accepted",ISNUMBER(M394)),M394*1.150779448,"")</f>
      </c>
      <c r="O394" s="163"/>
      <c r="P394" s="163" t="str">
        <f>IF(AND(E394="Accepted",ISNUMBER(O394)),O394*1.150779448,"")</f>
      </c>
      <c r="Q394" s="163"/>
      <c r="R394" s="155" t="str"/>
      <c r="S394" s="155" t="str"/>
      <c r="T394" s="155" t="str"/>
      <c r="U394" s="163" t="str">
        <f>IF(E394&lt;&gt;"Accepted","",IF(AND(N394="",P394=""),"",MAX(N394,P394)))</f>
      </c>
      <c r="V394" s="155" t="str">
        <v>2026-03-16 21:55 PDT</v>
      </c>
      <c r="W394" s="153" t="n">
        <v>3</v>
      </c>
      <c r="X394" s="163"/>
      <c r="Y394" s="163"/>
      <c r="Z394" s="163"/>
      <c r="AA394" s="153" t="n">
        <v>-117.8837</v>
      </c>
      <c r="AB394" s="153" t="n">
        <v>34.9054</v>
      </c>
      <c r="AC394" s="153" t="n">
        <v>702</v>
      </c>
      <c r="AD394" s="175" t="str">
        <v>KEDW 170455Z 24003KT 40SM SCT350 16/04 A3006 RMK AO2A SLP169 T01640044</v>
      </c>
    </row>
    <row r="395" hidden="0">
      <c r="A395" s="150" t="str">
        <v>2026-03-17 05:55 UTC</v>
      </c>
      <c r="B395" s="155" t="str">
        <v>2026-03-16 22:55 PDT</v>
      </c>
      <c r="C395" s="155" t="str">
        <v>2026-03-16</v>
      </c>
      <c r="D395" s="155" t="str">
        <v>March</v>
      </c>
      <c r="E395" s="154" t="str">
        <v>Accepted</v>
      </c>
      <c r="F395" s="155" t="str">
        <v>340</v>
      </c>
      <c r="G395" s="153" t="n">
        <v>340</v>
      </c>
      <c r="H395" s="155" t="str">
        <v>N</v>
      </c>
      <c r="I395" s="153" t="n">
        <v>160</v>
      </c>
      <c r="J395" s="155" t="str">
        <v>S</v>
      </c>
      <c r="K395" s="153" t="n">
        <v>7</v>
      </c>
      <c r="L395" s="153" t="n">
        <f>IF(E395="Accepted",K395*1.150779448,"")</f>
        <v>8.055456136</v>
      </c>
      <c r="M395" s="163"/>
      <c r="N395" s="163" t="str">
        <f>IF(AND(E395="Accepted",ISNUMBER(M395)),M395*1.150779448,"")</f>
      </c>
      <c r="O395" s="163"/>
      <c r="P395" s="163" t="str">
        <f>IF(AND(E395="Accepted",ISNUMBER(O395)),O395*1.150779448,"")</f>
      </c>
      <c r="Q395" s="163"/>
      <c r="R395" s="155" t="str"/>
      <c r="S395" s="155" t="str"/>
      <c r="T395" s="155" t="str"/>
      <c r="U395" s="163" t="str">
        <f>IF(E395&lt;&gt;"Accepted","",IF(AND(N395="",P395=""),"",MAX(N395,P395)))</f>
      </c>
      <c r="V395" s="155" t="str">
        <v>2026-03-16 22:55 PDT</v>
      </c>
      <c r="W395" s="153" t="n">
        <v>7</v>
      </c>
      <c r="X395" s="163"/>
      <c r="Y395" s="163"/>
      <c r="Z395" s="163"/>
      <c r="AA395" s="153" t="n">
        <v>-117.8837</v>
      </c>
      <c r="AB395" s="153" t="n">
        <v>34.9054</v>
      </c>
      <c r="AC395" s="153" t="n">
        <v>702</v>
      </c>
      <c r="AD395" s="175" t="str">
        <v>KEDW 170555Z AUTO 34007KT 10SM CLR 18/04 A3006 RMK AO2 SLP164 T01760038 10302 20150 52012 $</v>
      </c>
    </row>
    <row r="396" hidden="0">
      <c r="A396" s="150" t="str">
        <v>2026-03-17 06:55 UTC</v>
      </c>
      <c r="B396" s="155" t="str">
        <v>2026-03-16 23:55 PDT</v>
      </c>
      <c r="C396" s="155" t="str">
        <v>2026-03-16</v>
      </c>
      <c r="D396" s="155" t="str">
        <v>March</v>
      </c>
      <c r="E396" s="154" t="str">
        <v>Accepted</v>
      </c>
      <c r="F396" s="155" t="str">
        <v>190</v>
      </c>
      <c r="G396" s="153" t="n">
        <v>190</v>
      </c>
      <c r="H396" s="155" t="str">
        <v>S</v>
      </c>
      <c r="I396" s="153" t="n">
        <v>10</v>
      </c>
      <c r="J396" s="155" t="str">
        <v>N</v>
      </c>
      <c r="K396" s="153" t="n">
        <v>4</v>
      </c>
      <c r="L396" s="153" t="n">
        <f>IF(E396="Accepted",K396*1.150779448,"")</f>
        <v>4.603117792</v>
      </c>
      <c r="M396" s="163"/>
      <c r="N396" s="163" t="str">
        <f>IF(AND(E396="Accepted",ISNUMBER(M396)),M396*1.150779448,"")</f>
      </c>
      <c r="O396" s="163"/>
      <c r="P396" s="163" t="str">
        <f>IF(AND(E396="Accepted",ISNUMBER(O396)),O396*1.150779448,"")</f>
      </c>
      <c r="Q396" s="163"/>
      <c r="R396" s="155" t="str"/>
      <c r="S396" s="155" t="str"/>
      <c r="T396" s="155" t="str"/>
      <c r="U396" s="163" t="str">
        <f>IF(E396&lt;&gt;"Accepted","",IF(AND(N396="",P396=""),"",MAX(N396,P396)))</f>
      </c>
      <c r="V396" s="155" t="str">
        <v>2026-03-16 23:55 PDT</v>
      </c>
      <c r="W396" s="153" t="n">
        <v>4</v>
      </c>
      <c r="X396" s="163"/>
      <c r="Y396" s="163"/>
      <c r="Z396" s="163"/>
      <c r="AA396" s="153" t="n">
        <v>-117.8837</v>
      </c>
      <c r="AB396" s="153" t="n">
        <v>34.9054</v>
      </c>
      <c r="AC396" s="153" t="n">
        <v>702</v>
      </c>
      <c r="AD396" s="175" t="str">
        <v>KEDW 170655Z AUTO 19004KT 10SM CLR 15/05 A3007 RMK AO2 SLP168 T01530049 $</v>
      </c>
    </row>
    <row r="397" hidden="0">
      <c r="A397" s="150" t="str">
        <v>2026-03-17 07:55 UTC</v>
      </c>
      <c r="B397" s="155" t="str">
        <v>2026-03-17 00:55 PDT</v>
      </c>
      <c r="C397" s="155" t="str">
        <v>2026-03-17</v>
      </c>
      <c r="D397" s="155" t="str">
        <v>March</v>
      </c>
      <c r="E397" s="154" t="str">
        <v>Accepted</v>
      </c>
      <c r="F397" s="155" t="str">
        <v>230</v>
      </c>
      <c r="G397" s="153" t="n">
        <v>230</v>
      </c>
      <c r="H397" s="155" t="str">
        <v>SW</v>
      </c>
      <c r="I397" s="153" t="n">
        <v>50</v>
      </c>
      <c r="J397" s="155" t="str">
        <v>NE</v>
      </c>
      <c r="K397" s="153" t="n">
        <v>4</v>
      </c>
      <c r="L397" s="153" t="n">
        <f>IF(E397="Accepted",K397*1.150779448,"")</f>
        <v>4.603117792</v>
      </c>
      <c r="M397" s="163"/>
      <c r="N397" s="163" t="str">
        <f>IF(AND(E397="Accepted",ISNUMBER(M397)),M397*1.150779448,"")</f>
      </c>
      <c r="O397" s="163"/>
      <c r="P397" s="163" t="str">
        <f>IF(AND(E397="Accepted",ISNUMBER(O397)),O397*1.150779448,"")</f>
      </c>
      <c r="Q397" s="163"/>
      <c r="R397" s="155" t="str"/>
      <c r="S397" s="155" t="str"/>
      <c r="T397" s="155" t="str"/>
      <c r="U397" s="163" t="str">
        <f>IF(E397&lt;&gt;"Accepted","",IF(AND(N397="",P397=""),"",MAX(N397,P397)))</f>
      </c>
      <c r="V397" s="155" t="str">
        <v>2026-03-17 00:55 PDT</v>
      </c>
      <c r="W397" s="153" t="n">
        <v>4</v>
      </c>
      <c r="X397" s="163"/>
      <c r="Y397" s="163"/>
      <c r="Z397" s="163"/>
      <c r="AA397" s="153" t="n">
        <v>-117.8837</v>
      </c>
      <c r="AB397" s="153" t="n">
        <v>34.9054</v>
      </c>
      <c r="AC397" s="153" t="n">
        <v>702</v>
      </c>
      <c r="AD397" s="175" t="str">
        <v>KEDW 170755Z AUTO 23004KT 10SM CLR 13/04 A3007 RMK AO2 SLP166 T01340037 403050065 $</v>
      </c>
    </row>
    <row r="398" hidden="0">
      <c r="A398" s="150" t="str">
        <v>2026-03-17 08:55 UTC</v>
      </c>
      <c r="B398" s="155" t="str">
        <v>2026-03-17 01:55 PDT</v>
      </c>
      <c r="C398" s="155" t="str">
        <v>2026-03-17</v>
      </c>
      <c r="D398" s="155" t="str">
        <v>March</v>
      </c>
      <c r="E398" s="154" t="str">
        <v>Accepted</v>
      </c>
      <c r="F398" s="155" t="str">
        <v>200</v>
      </c>
      <c r="G398" s="153" t="n">
        <v>200</v>
      </c>
      <c r="H398" s="155" t="str">
        <v>S</v>
      </c>
      <c r="I398" s="153" t="n">
        <v>20</v>
      </c>
      <c r="J398" s="155" t="str">
        <v>N</v>
      </c>
      <c r="K398" s="153" t="n">
        <v>6</v>
      </c>
      <c r="L398" s="153" t="n">
        <f>IF(E398="Accepted",K398*1.150779448,"")</f>
        <v>6.904676688</v>
      </c>
      <c r="M398" s="163"/>
      <c r="N398" s="163" t="str">
        <f>IF(AND(E398="Accepted",ISNUMBER(M398)),M398*1.150779448,"")</f>
      </c>
      <c r="O398" s="163"/>
      <c r="P398" s="163" t="str">
        <f>IF(AND(E398="Accepted",ISNUMBER(O398)),O398*1.150779448,"")</f>
      </c>
      <c r="Q398" s="163"/>
      <c r="R398" s="155" t="str"/>
      <c r="S398" s="155" t="str"/>
      <c r="T398" s="155" t="str"/>
      <c r="U398" s="163" t="str">
        <f>IF(E398&lt;&gt;"Accepted","",IF(AND(N398="",P398=""),"",MAX(N398,P398)))</f>
      </c>
      <c r="V398" s="155" t="str">
        <v>2026-03-17 01:55 PDT</v>
      </c>
      <c r="W398" s="153" t="n">
        <v>6</v>
      </c>
      <c r="X398" s="163"/>
      <c r="Y398" s="163"/>
      <c r="Z398" s="163"/>
      <c r="AA398" s="153" t="n">
        <v>-117.8837</v>
      </c>
      <c r="AB398" s="153" t="n">
        <v>34.9054</v>
      </c>
      <c r="AC398" s="153" t="n">
        <v>702</v>
      </c>
      <c r="AD398" s="175" t="str">
        <v>KEDW 170855Z AUTO 20006KT 10SM CLR 13/04 A3007 RMK AO2 SLP165 T01250040 50003 $</v>
      </c>
    </row>
    <row r="399" hidden="0">
      <c r="A399" s="150" t="str">
        <v>2026-03-17 09:55 UTC</v>
      </c>
      <c r="B399" s="155" t="str">
        <v>2026-03-17 02:55 PDT</v>
      </c>
      <c r="C399" s="155" t="str">
        <v>2026-03-17</v>
      </c>
      <c r="D399" s="155" t="str">
        <v>March</v>
      </c>
      <c r="E399" s="154" t="str">
        <v>Accepted</v>
      </c>
      <c r="F399" s="155" t="str">
        <v>250</v>
      </c>
      <c r="G399" s="153" t="n">
        <v>250</v>
      </c>
      <c r="H399" s="155" t="str">
        <v>W</v>
      </c>
      <c r="I399" s="153" t="n">
        <v>70</v>
      </c>
      <c r="J399" s="155" t="str">
        <v>E</v>
      </c>
      <c r="K399" s="153" t="n">
        <v>5</v>
      </c>
      <c r="L399" s="153" t="n">
        <f>IF(E399="Accepted",K399*1.150779448,"")</f>
        <v>5.75389724</v>
      </c>
      <c r="M399" s="163"/>
      <c r="N399" s="163" t="str">
        <f>IF(AND(E399="Accepted",ISNUMBER(M399)),M399*1.150779448,"")</f>
      </c>
      <c r="O399" s="163"/>
      <c r="P399" s="163" t="str">
        <f>IF(AND(E399="Accepted",ISNUMBER(O399)),O399*1.150779448,"")</f>
      </c>
      <c r="Q399" s="163"/>
      <c r="R399" s="155" t="str"/>
      <c r="S399" s="155" t="str"/>
      <c r="T399" s="155" t="str"/>
      <c r="U399" s="163" t="str">
        <f>IF(E399&lt;&gt;"Accepted","",IF(AND(N399="",P399=""),"",MAX(N399,P399)))</f>
      </c>
      <c r="V399" s="155" t="str">
        <v>2026-03-17 02:55 PDT</v>
      </c>
      <c r="W399" s="153" t="n">
        <v>5</v>
      </c>
      <c r="X399" s="163"/>
      <c r="Y399" s="163"/>
      <c r="Z399" s="163"/>
      <c r="AA399" s="153" t="n">
        <v>-117.8837</v>
      </c>
      <c r="AB399" s="153" t="n">
        <v>34.9054</v>
      </c>
      <c r="AC399" s="153" t="n">
        <v>702</v>
      </c>
      <c r="AD399" s="175" t="str">
        <v>KEDW 170955Z AUTO 25005KT 10SM CLR 12/05 A3006 RMK AO2 SLP162 T01180048 $</v>
      </c>
    </row>
    <row r="400" hidden="0">
      <c r="A400" s="150" t="str">
        <v>2026-03-17 10:55 UTC</v>
      </c>
      <c r="B400" s="155" t="str">
        <v>2026-03-17 03:55 PDT</v>
      </c>
      <c r="C400" s="155" t="str">
        <v>2026-03-17</v>
      </c>
      <c r="D400" s="155" t="str">
        <v>March</v>
      </c>
      <c r="E400" s="154" t="str">
        <v>Accepted</v>
      </c>
      <c r="F400" s="155" t="str">
        <v>270</v>
      </c>
      <c r="G400" s="153" t="n">
        <v>270</v>
      </c>
      <c r="H400" s="155" t="str">
        <v>W</v>
      </c>
      <c r="I400" s="153" t="n">
        <v>90</v>
      </c>
      <c r="J400" s="155" t="str">
        <v>E</v>
      </c>
      <c r="K400" s="153" t="n">
        <v>4</v>
      </c>
      <c r="L400" s="153" t="n">
        <f>IF(E400="Accepted",K400*1.150779448,"")</f>
        <v>4.603117792</v>
      </c>
      <c r="M400" s="163"/>
      <c r="N400" s="163" t="str">
        <f>IF(AND(E400="Accepted",ISNUMBER(M400)),M400*1.150779448,"")</f>
      </c>
      <c r="O400" s="163"/>
      <c r="P400" s="163" t="str">
        <f>IF(AND(E400="Accepted",ISNUMBER(O400)),O400*1.150779448,"")</f>
      </c>
      <c r="Q400" s="163"/>
      <c r="R400" s="155" t="str"/>
      <c r="S400" s="155" t="str"/>
      <c r="T400" s="155" t="str"/>
      <c r="U400" s="163" t="str">
        <f>IF(E400&lt;&gt;"Accepted","",IF(AND(N400="",P400=""),"",MAX(N400,P400)))</f>
      </c>
      <c r="V400" s="155" t="str">
        <v>2026-03-17 03:55 PDT</v>
      </c>
      <c r="W400" s="153" t="n">
        <v>4</v>
      </c>
      <c r="X400" s="163"/>
      <c r="Y400" s="163"/>
      <c r="Z400" s="163"/>
      <c r="AA400" s="153" t="n">
        <v>-117.8837</v>
      </c>
      <c r="AB400" s="153" t="n">
        <v>34.9054</v>
      </c>
      <c r="AC400" s="153" t="n">
        <v>702</v>
      </c>
      <c r="AD400" s="175" t="str">
        <v>KEDW 171055Z AUTO 27004KT 10SM CLR 11/05 A3005 RMK AO2 SLP158 T01080049 $</v>
      </c>
    </row>
    <row r="401" hidden="0">
      <c r="A401" s="150" t="str">
        <v>2026-03-17 11:55 UTC</v>
      </c>
      <c r="B401" s="155" t="str">
        <v>2026-03-17 04:55 PDT</v>
      </c>
      <c r="C401" s="155" t="str">
        <v>2026-03-17</v>
      </c>
      <c r="D401" s="155" t="str">
        <v>March</v>
      </c>
      <c r="E401" s="154" t="str">
        <v>Accepted</v>
      </c>
      <c r="F401" s="155" t="str">
        <v>260</v>
      </c>
      <c r="G401" s="153" t="n">
        <v>260</v>
      </c>
      <c r="H401" s="155" t="str">
        <v>W</v>
      </c>
      <c r="I401" s="153" t="n">
        <v>80</v>
      </c>
      <c r="J401" s="155" t="str">
        <v>E</v>
      </c>
      <c r="K401" s="153" t="n">
        <v>4</v>
      </c>
      <c r="L401" s="153" t="n">
        <f>IF(E401="Accepted",K401*1.150779448,"")</f>
        <v>4.603117792</v>
      </c>
      <c r="M401" s="163"/>
      <c r="N401" s="163" t="str">
        <f>IF(AND(E401="Accepted",ISNUMBER(M401)),M401*1.150779448,"")</f>
      </c>
      <c r="O401" s="163"/>
      <c r="P401" s="163" t="str">
        <f>IF(AND(E401="Accepted",ISNUMBER(O401)),O401*1.150779448,"")</f>
      </c>
      <c r="Q401" s="163"/>
      <c r="R401" s="155" t="str"/>
      <c r="S401" s="155" t="str"/>
      <c r="T401" s="155" t="str"/>
      <c r="U401" s="163" t="str">
        <f>IF(E401&lt;&gt;"Accepted","",IF(AND(N401="",P401=""),"",MAX(N401,P401)))</f>
      </c>
      <c r="V401" s="155" t="str">
        <v>2026-03-17 04:55 PDT</v>
      </c>
      <c r="W401" s="153" t="n">
        <v>4</v>
      </c>
      <c r="X401" s="163"/>
      <c r="Y401" s="163"/>
      <c r="Z401" s="163"/>
      <c r="AA401" s="153" t="n">
        <v>-117.8837</v>
      </c>
      <c r="AB401" s="153" t="n">
        <v>34.9054</v>
      </c>
      <c r="AC401" s="153" t="n">
        <v>702</v>
      </c>
      <c r="AD401" s="175" t="str">
        <v>KEDW 171155Z AUTO 26004KT 10SM CLR 10/05 A3006 RMK AO2 SLP163 T00960048 10176 20087 55003 $</v>
      </c>
    </row>
    <row r="402" hidden="0">
      <c r="A402" s="150" t="str">
        <v>2026-03-17 12:55 UTC</v>
      </c>
      <c r="B402" s="155" t="str">
        <v>2026-03-17 05:55 PDT</v>
      </c>
      <c r="C402" s="155" t="str">
        <v>2026-03-17</v>
      </c>
      <c r="D402" s="155" t="str">
        <v>March</v>
      </c>
      <c r="E402" s="154" t="str">
        <v>Accepted</v>
      </c>
      <c r="F402" s="155" t="str">
        <v>240</v>
      </c>
      <c r="G402" s="153" t="n">
        <v>240</v>
      </c>
      <c r="H402" s="155" t="str">
        <v>SW</v>
      </c>
      <c r="I402" s="153" t="n">
        <v>60</v>
      </c>
      <c r="J402" s="155" t="str">
        <v>NE</v>
      </c>
      <c r="K402" s="153" t="n">
        <v>5</v>
      </c>
      <c r="L402" s="153" t="n">
        <f>IF(E402="Accepted",K402*1.150779448,"")</f>
        <v>5.75389724</v>
      </c>
      <c r="M402" s="163"/>
      <c r="N402" s="163" t="str">
        <f>IF(AND(E402="Accepted",ISNUMBER(M402)),M402*1.150779448,"")</f>
      </c>
      <c r="O402" s="163"/>
      <c r="P402" s="163" t="str">
        <f>IF(AND(E402="Accepted",ISNUMBER(O402)),O402*1.150779448,"")</f>
      </c>
      <c r="Q402" s="163"/>
      <c r="R402" s="155" t="str"/>
      <c r="S402" s="155" t="str"/>
      <c r="T402" s="155" t="str"/>
      <c r="U402" s="163" t="str">
        <f>IF(E402&lt;&gt;"Accepted","",IF(AND(N402="",P402=""),"",MAX(N402,P402)))</f>
      </c>
      <c r="V402" s="155" t="str">
        <v>2026-03-17 05:55 PDT</v>
      </c>
      <c r="W402" s="153" t="n">
        <v>5</v>
      </c>
      <c r="X402" s="163"/>
      <c r="Y402" s="163"/>
      <c r="Z402" s="163"/>
      <c r="AA402" s="153" t="n">
        <v>-117.8837</v>
      </c>
      <c r="AB402" s="153" t="n">
        <v>34.9054</v>
      </c>
      <c r="AC402" s="153" t="n">
        <v>702</v>
      </c>
      <c r="AD402" s="175" t="str">
        <v>KEDW 171255Z 24005KT 40SM FEW350 09/04 A3007 RMK AO2A SLP168 T00920042</v>
      </c>
    </row>
    <row r="403" hidden="0">
      <c r="A403" s="150" t="str">
        <v>2026-03-17 13:55 UTC</v>
      </c>
      <c r="B403" s="155" t="str">
        <v>2026-03-17 06:55 PDT</v>
      </c>
      <c r="C403" s="155" t="str">
        <v>2026-03-17</v>
      </c>
      <c r="D403" s="155" t="str">
        <v>March</v>
      </c>
      <c r="E403" s="154" t="str">
        <v>Accepted</v>
      </c>
      <c r="F403" s="155" t="str">
        <v>000</v>
      </c>
      <c r="G403" s="153" t="n">
        <v>0</v>
      </c>
      <c r="H403" s="155" t="str">
        <v>Calm</v>
      </c>
      <c r="I403" s="153" t="n">
        <v>180</v>
      </c>
      <c r="J403" s="155" t="str">
        <v>Calm</v>
      </c>
      <c r="K403" s="153" t="n">
        <v>0</v>
      </c>
      <c r="L403" s="153" t="n">
        <f>IF(E403="Accepted",K403*1.150779448,"")</f>
        <v>0</v>
      </c>
      <c r="M403" s="163"/>
      <c r="N403" s="163" t="str">
        <f>IF(AND(E403="Accepted",ISNUMBER(M403)),M403*1.150779448,"")</f>
      </c>
      <c r="O403" s="163"/>
      <c r="P403" s="163" t="str">
        <f>IF(AND(E403="Accepted",ISNUMBER(O403)),O403*1.150779448,"")</f>
      </c>
      <c r="Q403" s="163"/>
      <c r="R403" s="155" t="str"/>
      <c r="S403" s="155" t="str"/>
      <c r="T403" s="155" t="str"/>
      <c r="U403" s="163" t="str">
        <f>IF(E403&lt;&gt;"Accepted","",IF(AND(N403="",P403=""),"",MAX(N403,P403)))</f>
      </c>
      <c r="V403" s="155" t="str">
        <v>2026-03-17 06:55 PDT</v>
      </c>
      <c r="W403" s="153" t="n">
        <v>0</v>
      </c>
      <c r="X403" s="163"/>
      <c r="Y403" s="163"/>
      <c r="Z403" s="163"/>
      <c r="AA403" s="153" t="n">
        <v>-117.8837</v>
      </c>
      <c r="AB403" s="153" t="n">
        <v>34.9054</v>
      </c>
      <c r="AC403" s="153" t="n">
        <v>702</v>
      </c>
      <c r="AD403" s="175" t="str">
        <v>KEDW 171355Z 00000KT 50SM FEW400 08/04 A3008 RMK AO2A SLP174 T00810036</v>
      </c>
    </row>
    <row r="404" hidden="0">
      <c r="A404" s="150" t="str">
        <v>2026-03-17 14:55 UTC</v>
      </c>
      <c r="B404" s="155" t="str">
        <v>2026-03-17 07:55 PDT</v>
      </c>
      <c r="C404" s="155" t="str">
        <v>2026-03-17</v>
      </c>
      <c r="D404" s="155" t="str">
        <v>March</v>
      </c>
      <c r="E404" s="154" t="str">
        <v>Accepted</v>
      </c>
      <c r="F404" s="155" t="str">
        <v>000</v>
      </c>
      <c r="G404" s="153" t="n">
        <v>0</v>
      </c>
      <c r="H404" s="155" t="str">
        <v>Calm</v>
      </c>
      <c r="I404" s="153" t="n">
        <v>180</v>
      </c>
      <c r="J404" s="155" t="str">
        <v>Calm</v>
      </c>
      <c r="K404" s="153" t="n">
        <v>0</v>
      </c>
      <c r="L404" s="153" t="n">
        <f>IF(E404="Accepted",K404*1.150779448,"")</f>
        <v>0</v>
      </c>
      <c r="M404" s="163"/>
      <c r="N404" s="163" t="str">
        <f>IF(AND(E404="Accepted",ISNUMBER(M404)),M404*1.150779448,"")</f>
      </c>
      <c r="O404" s="163"/>
      <c r="P404" s="163" t="str">
        <f>IF(AND(E404="Accepted",ISNUMBER(O404)),O404*1.150779448,"")</f>
      </c>
      <c r="Q404" s="163"/>
      <c r="R404" s="155" t="str"/>
      <c r="S404" s="155" t="str"/>
      <c r="T404" s="155" t="str"/>
      <c r="U404" s="163" t="str">
        <f>IF(E404&lt;&gt;"Accepted","",IF(AND(N404="",P404=""),"",MAX(N404,P404)))</f>
      </c>
      <c r="V404" s="155" t="str">
        <v>2026-03-17 07:55 PDT</v>
      </c>
      <c r="W404" s="153" t="n">
        <v>0</v>
      </c>
      <c r="X404" s="163"/>
      <c r="Y404" s="163"/>
      <c r="Z404" s="163"/>
      <c r="AA404" s="153" t="n">
        <v>-117.8837</v>
      </c>
      <c r="AB404" s="153" t="n">
        <v>34.9054</v>
      </c>
      <c r="AC404" s="153" t="n">
        <v>702</v>
      </c>
      <c r="AD404" s="175" t="str">
        <v>KEDW 171455Z 00000KT 80SM FEW390 10/03 A3010 RMK AO2A SLP181 T00990030 52012</v>
      </c>
    </row>
    <row r="405" hidden="0">
      <c r="A405" s="150" t="str">
        <v>2026-03-17 15:55 UTC</v>
      </c>
      <c r="B405" s="155" t="str">
        <v>2026-03-17 08:55 PDT</v>
      </c>
      <c r="C405" s="155" t="str">
        <v>2026-03-17</v>
      </c>
      <c r="D405" s="155" t="str">
        <v>March</v>
      </c>
      <c r="E405" s="154" t="str">
        <v>Accepted</v>
      </c>
      <c r="F405" s="155" t="str">
        <v>000</v>
      </c>
      <c r="G405" s="153" t="n">
        <v>0</v>
      </c>
      <c r="H405" s="155" t="str">
        <v>Calm</v>
      </c>
      <c r="I405" s="153" t="n">
        <v>180</v>
      </c>
      <c r="J405" s="155" t="str">
        <v>Calm</v>
      </c>
      <c r="K405" s="153" t="n">
        <v>0</v>
      </c>
      <c r="L405" s="153" t="n">
        <f>IF(E405="Accepted",K405*1.150779448,"")</f>
        <v>0</v>
      </c>
      <c r="M405" s="163"/>
      <c r="N405" s="163" t="str">
        <f>IF(AND(E405="Accepted",ISNUMBER(M405)),M405*1.150779448,"")</f>
      </c>
      <c r="O405" s="163"/>
      <c r="P405" s="163" t="str">
        <f>IF(AND(E405="Accepted",ISNUMBER(O405)),O405*1.150779448,"")</f>
      </c>
      <c r="Q405" s="163"/>
      <c r="R405" s="155" t="str"/>
      <c r="S405" s="155" t="str"/>
      <c r="T405" s="155" t="str"/>
      <c r="U405" s="163" t="str">
        <f>IF(E405&lt;&gt;"Accepted","",IF(AND(N405="",P405=""),"",MAX(N405,P405)))</f>
      </c>
      <c r="V405" s="155" t="str">
        <v>2026-03-17 08:55 PDT</v>
      </c>
      <c r="W405" s="153" t="n">
        <v>0</v>
      </c>
      <c r="X405" s="163"/>
      <c r="Y405" s="163"/>
      <c r="Z405" s="163"/>
      <c r="AA405" s="153" t="n">
        <v>-117.8837</v>
      </c>
      <c r="AB405" s="153" t="n">
        <v>34.9054</v>
      </c>
      <c r="AC405" s="153" t="n">
        <v>702</v>
      </c>
      <c r="AD405" s="175" t="str">
        <v>KEDW 171555Z 00000KT 70SM FEW390 12/03 A3012 RMK AO2A SLP189 T01240033</v>
      </c>
    </row>
    <row r="406" hidden="0">
      <c r="A406" s="150" t="str">
        <v>2026-03-17 16:55 UTC</v>
      </c>
      <c r="B406" s="155" t="str">
        <v>2026-03-17 09:55 PDT</v>
      </c>
      <c r="C406" s="155" t="str">
        <v>2026-03-17</v>
      </c>
      <c r="D406" s="155" t="str">
        <v>March</v>
      </c>
      <c r="E406" s="154" t="str">
        <v>Accepted</v>
      </c>
      <c r="F406" s="155" t="str">
        <v>000</v>
      </c>
      <c r="G406" s="153" t="n">
        <v>0</v>
      </c>
      <c r="H406" s="155" t="str">
        <v>Calm</v>
      </c>
      <c r="I406" s="153" t="n">
        <v>180</v>
      </c>
      <c r="J406" s="155" t="str">
        <v>Calm</v>
      </c>
      <c r="K406" s="153" t="n">
        <v>0</v>
      </c>
      <c r="L406" s="153" t="n">
        <f>IF(E406="Accepted",K406*1.150779448,"")</f>
        <v>0</v>
      </c>
      <c r="M406" s="163"/>
      <c r="N406" s="163" t="str">
        <f>IF(AND(E406="Accepted",ISNUMBER(M406)),M406*1.150779448,"")</f>
      </c>
      <c r="O406" s="163"/>
      <c r="P406" s="163" t="str">
        <f>IF(AND(E406="Accepted",ISNUMBER(O406)),O406*1.150779448,"")</f>
      </c>
      <c r="Q406" s="163"/>
      <c r="R406" s="155" t="str"/>
      <c r="S406" s="155" t="str"/>
      <c r="T406" s="155" t="str"/>
      <c r="U406" s="163" t="str">
        <f>IF(E406&lt;&gt;"Accepted","",IF(AND(N406="",P406=""),"",MAX(N406,P406)))</f>
      </c>
      <c r="V406" s="155" t="str">
        <v>2026-03-17 09:55 PDT</v>
      </c>
      <c r="W406" s="153" t="n">
        <v>0</v>
      </c>
      <c r="X406" s="163"/>
      <c r="Y406" s="163"/>
      <c r="Z406" s="163"/>
      <c r="AA406" s="153" t="n">
        <v>-117.8837</v>
      </c>
      <c r="AB406" s="153" t="n">
        <v>34.9054</v>
      </c>
      <c r="AC406" s="153" t="n">
        <v>702</v>
      </c>
      <c r="AD406" s="175" t="str">
        <v>KEDW 171655Z 00000KT 80SM FEW390 19/04 A3012 RMK AO2A SLP186 T01860044</v>
      </c>
    </row>
    <row r="407" hidden="0">
      <c r="A407" s="150" t="str">
        <v>2026-03-17 17:55 UTC</v>
      </c>
      <c r="B407" s="155" t="str">
        <v>2026-03-17 10:55 PDT</v>
      </c>
      <c r="C407" s="155" t="str">
        <v>2026-03-17</v>
      </c>
      <c r="D407" s="155" t="str">
        <v>March</v>
      </c>
      <c r="E407" s="154" t="str">
        <v>Accepted</v>
      </c>
      <c r="F407" s="155" t="str">
        <v>080</v>
      </c>
      <c r="G407" s="153" t="n">
        <v>80</v>
      </c>
      <c r="H407" s="155" t="str">
        <v>E</v>
      </c>
      <c r="I407" s="153" t="n">
        <v>260</v>
      </c>
      <c r="J407" s="155" t="str">
        <v>W</v>
      </c>
      <c r="K407" s="153" t="n">
        <v>3</v>
      </c>
      <c r="L407" s="153" t="n">
        <f>IF(E407="Accepted",K407*1.150779448,"")</f>
        <v>3.452338344</v>
      </c>
      <c r="M407" s="163"/>
      <c r="N407" s="163" t="str">
        <f>IF(AND(E407="Accepted",ISNUMBER(M407)),M407*1.150779448,"")</f>
      </c>
      <c r="O407" s="163"/>
      <c r="P407" s="163" t="str">
        <f>IF(AND(E407="Accepted",ISNUMBER(O407)),O407*1.150779448,"")</f>
      </c>
      <c r="Q407" s="163"/>
      <c r="R407" s="155" t="str"/>
      <c r="S407" s="155" t="str"/>
      <c r="T407" s="155" t="str"/>
      <c r="U407" s="163" t="str">
        <f>IF(E407&lt;&gt;"Accepted","",IF(AND(N407="",P407=""),"",MAX(N407,P407)))</f>
      </c>
      <c r="V407" s="155" t="str">
        <v>2026-03-17 10:55 PDT</v>
      </c>
      <c r="W407" s="153" t="n">
        <v>3</v>
      </c>
      <c r="X407" s="163"/>
      <c r="Y407" s="163"/>
      <c r="Z407" s="163"/>
      <c r="AA407" s="153" t="n">
        <v>-117.8837</v>
      </c>
      <c r="AB407" s="153" t="n">
        <v>34.9054</v>
      </c>
      <c r="AC407" s="153" t="n">
        <v>702</v>
      </c>
      <c r="AD407" s="175" t="str">
        <v>KEDW 171755Z 08003KT 80SM FEW400 21/06 A3011 RMK AO2A SLP182 T02130056 10213 20077 50005</v>
      </c>
    </row>
    <row r="408" hidden="0">
      <c r="A408" s="150" t="str">
        <v>2026-03-17 19:55 UTC</v>
      </c>
      <c r="B408" s="155" t="str">
        <v>2026-03-17 12:55 PDT</v>
      </c>
      <c r="C408" s="155" t="str">
        <v>2026-03-17</v>
      </c>
      <c r="D408" s="155" t="str">
        <v>March</v>
      </c>
      <c r="E408" s="154" t="str">
        <v>Accepted</v>
      </c>
      <c r="F408" s="155" t="str">
        <v>360</v>
      </c>
      <c r="G408" s="153" t="n">
        <v>360</v>
      </c>
      <c r="H408" s="155" t="str">
        <v>N</v>
      </c>
      <c r="I408" s="153" t="n">
        <v>180</v>
      </c>
      <c r="J408" s="155" t="str">
        <v>S</v>
      </c>
      <c r="K408" s="153" t="n">
        <v>5</v>
      </c>
      <c r="L408" s="153" t="n">
        <f>IF(E408="Accepted",K408*1.150779448,"")</f>
        <v>5.75389724</v>
      </c>
      <c r="M408" s="163"/>
      <c r="N408" s="163" t="str">
        <f>IF(AND(E408="Accepted",ISNUMBER(M408)),M408*1.150779448,"")</f>
      </c>
      <c r="O408" s="163"/>
      <c r="P408" s="163" t="str">
        <f>IF(AND(E408="Accepted",ISNUMBER(O408)),O408*1.150779448,"")</f>
      </c>
      <c r="Q408" s="163"/>
      <c r="R408" s="155" t="str"/>
      <c r="S408" s="155" t="str"/>
      <c r="T408" s="155" t="str"/>
      <c r="U408" s="163" t="str">
        <f>IF(E408&lt;&gt;"Accepted","",IF(AND(N408="",P408=""),"",MAX(N408,P408)))</f>
      </c>
      <c r="V408" s="155" t="str">
        <v>2026-03-17 12:55 PDT</v>
      </c>
      <c r="W408" s="153" t="n">
        <v>5</v>
      </c>
      <c r="X408" s="163"/>
      <c r="Y408" s="163"/>
      <c r="Z408" s="163"/>
      <c r="AA408" s="153" t="n">
        <v>-117.8837</v>
      </c>
      <c r="AB408" s="153" t="n">
        <v>34.9054</v>
      </c>
      <c r="AC408" s="153" t="n">
        <v>702</v>
      </c>
      <c r="AD408" s="175" t="str">
        <v>KEDW 171955Z 36005KT 90SM SCT390 29/M01 A3009 RMK AO2A SLP172 T02851007</v>
      </c>
    </row>
    <row r="409" hidden="0">
      <c r="A409" s="150" t="str">
        <v>2026-03-17 20:55 UTC</v>
      </c>
      <c r="B409" s="155" t="str">
        <v>2026-03-17 13:55 PDT</v>
      </c>
      <c r="C409" s="155" t="str">
        <v>2026-03-17</v>
      </c>
      <c r="D409" s="155" t="str">
        <v>March</v>
      </c>
      <c r="E409" s="154" t="str">
        <v>Accepted</v>
      </c>
      <c r="F409" s="155" t="str">
        <v>360</v>
      </c>
      <c r="G409" s="153" t="n">
        <v>360</v>
      </c>
      <c r="H409" s="155" t="str">
        <v>N</v>
      </c>
      <c r="I409" s="153" t="n">
        <v>180</v>
      </c>
      <c r="J409" s="155" t="str">
        <v>S</v>
      </c>
      <c r="K409" s="153" t="n">
        <v>8</v>
      </c>
      <c r="L409" s="153" t="n">
        <f>IF(E409="Accepted",K409*1.150779448,"")</f>
        <v>9.206235584</v>
      </c>
      <c r="M409" s="163"/>
      <c r="N409" s="163" t="str">
        <f>IF(AND(E409="Accepted",ISNUMBER(M409)),M409*1.150779448,"")</f>
      </c>
      <c r="O409" s="163"/>
      <c r="P409" s="163" t="str">
        <f>IF(AND(E409="Accepted",ISNUMBER(O409)),O409*1.150779448,"")</f>
      </c>
      <c r="Q409" s="163"/>
      <c r="R409" s="155" t="str"/>
      <c r="S409" s="155" t="str"/>
      <c r="T409" s="155" t="str"/>
      <c r="U409" s="163" t="str">
        <f>IF(E409&lt;&gt;"Accepted","",IF(AND(N409="",P409=""),"",MAX(N409,P409)))</f>
      </c>
      <c r="V409" s="155" t="str">
        <v>2026-03-17 13:55 PDT</v>
      </c>
      <c r="W409" s="153" t="n">
        <v>8</v>
      </c>
      <c r="X409" s="163"/>
      <c r="Y409" s="163"/>
      <c r="Z409" s="163"/>
      <c r="AA409" s="153" t="n">
        <v>-117.8837</v>
      </c>
      <c r="AB409" s="153" t="n">
        <v>34.9054</v>
      </c>
      <c r="AC409" s="153" t="n">
        <v>702</v>
      </c>
      <c r="AD409" s="175" t="str">
        <v>KEDW 172055Z 36008KT 90SM SCT390 31/M01 A3005 RMK AO2A SLP157 T03061010 57019</v>
      </c>
    </row>
    <row r="410" hidden="0">
      <c r="A410" s="150" t="str">
        <v>2026-03-17 22:55 UTC</v>
      </c>
      <c r="B410" s="155" t="str">
        <v>2026-03-17 15:55 PDT</v>
      </c>
      <c r="C410" s="155" t="str">
        <v>2026-03-17</v>
      </c>
      <c r="D410" s="155" t="str">
        <v>March</v>
      </c>
      <c r="E410" s="154" t="str">
        <v>Accepted</v>
      </c>
      <c r="F410" s="155" t="str">
        <v>040</v>
      </c>
      <c r="G410" s="153" t="n">
        <v>40</v>
      </c>
      <c r="H410" s="155" t="str">
        <v>NE</v>
      </c>
      <c r="I410" s="153" t="n">
        <v>220</v>
      </c>
      <c r="J410" s="155" t="str">
        <v>SW</v>
      </c>
      <c r="K410" s="153" t="n">
        <v>6</v>
      </c>
      <c r="L410" s="153" t="n">
        <f>IF(E410="Accepted",K410*1.150779448,"")</f>
        <v>6.904676688</v>
      </c>
      <c r="M410" s="163"/>
      <c r="N410" s="163" t="str">
        <f>IF(AND(E410="Accepted",ISNUMBER(M410)),M410*1.150779448,"")</f>
      </c>
      <c r="O410" s="163"/>
      <c r="P410" s="163" t="str">
        <f>IF(AND(E410="Accepted",ISNUMBER(O410)),O410*1.150779448,"")</f>
      </c>
      <c r="Q410" s="163"/>
      <c r="R410" s="155" t="str"/>
      <c r="S410" s="155" t="str"/>
      <c r="T410" s="155" t="str"/>
      <c r="U410" s="163" t="str">
        <f>IF(E410&lt;&gt;"Accepted","",IF(AND(N410="",P410=""),"",MAX(N410,P410)))</f>
      </c>
      <c r="V410" s="155" t="str">
        <v>2026-03-17 15:55 PDT</v>
      </c>
      <c r="W410" s="153" t="n">
        <v>6</v>
      </c>
      <c r="X410" s="163"/>
      <c r="Y410" s="163"/>
      <c r="Z410" s="163"/>
      <c r="AA410" s="153" t="n">
        <v>-117.8837</v>
      </c>
      <c r="AB410" s="153" t="n">
        <v>34.9054</v>
      </c>
      <c r="AC410" s="153" t="n">
        <v>702</v>
      </c>
      <c r="AD410" s="175" t="str">
        <v>KEDW 172255Z 04006KT 90SM SCT400 32/M02 A3001 RMK AO2A SLP145 T03221020</v>
      </c>
    </row>
    <row r="411" hidden="0">
      <c r="A411" s="150" t="str">
        <v>2026-03-17 23:55 UTC</v>
      </c>
      <c r="B411" s="155" t="str">
        <v>2026-03-17 16:55 PDT</v>
      </c>
      <c r="C411" s="155" t="str">
        <v>2026-03-17</v>
      </c>
      <c r="D411" s="155" t="str">
        <v>March</v>
      </c>
      <c r="E411" s="154" t="str">
        <v>Accepted</v>
      </c>
      <c r="F411" s="155" t="str">
        <v>040</v>
      </c>
      <c r="G411" s="153" t="n">
        <v>40</v>
      </c>
      <c r="H411" s="155" t="str">
        <v>NE</v>
      </c>
      <c r="I411" s="153" t="n">
        <v>220</v>
      </c>
      <c r="J411" s="155" t="str">
        <v>SW</v>
      </c>
      <c r="K411" s="153" t="n">
        <v>4</v>
      </c>
      <c r="L411" s="153" t="n">
        <f>IF(E411="Accepted",K411*1.150779448,"")</f>
        <v>4.603117792</v>
      </c>
      <c r="M411" s="163"/>
      <c r="N411" s="163" t="str">
        <f>IF(AND(E411="Accepted",ISNUMBER(M411)),M411*1.150779448,"")</f>
      </c>
      <c r="O411" s="163"/>
      <c r="P411" s="163" t="str">
        <f>IF(AND(E411="Accepted",ISNUMBER(O411)),O411*1.150779448,"")</f>
      </c>
      <c r="Q411" s="163"/>
      <c r="R411" s="155" t="str"/>
      <c r="S411" s="155" t="str"/>
      <c r="T411" s="155" t="str"/>
      <c r="U411" s="163" t="str">
        <f>IF(E411&lt;&gt;"Accepted","",IF(AND(N411="",P411=""),"",MAX(N411,P411)))</f>
      </c>
      <c r="V411" s="155" t="str">
        <v>2026-03-17 16:55 PDT</v>
      </c>
      <c r="W411" s="153" t="n">
        <v>4</v>
      </c>
      <c r="X411" s="163"/>
      <c r="Y411" s="163"/>
      <c r="Z411" s="163"/>
      <c r="AA411" s="153" t="n">
        <v>-117.8837</v>
      </c>
      <c r="AB411" s="153" t="n">
        <v>34.9054</v>
      </c>
      <c r="AC411" s="153" t="n">
        <v>702</v>
      </c>
      <c r="AD411" s="175" t="str">
        <v>KEDW 172355Z 04004KT 90SM FEW400 32/M01 A2999 RMK AO2A SLP138 T03221008 10326 20214 57020</v>
      </c>
    </row>
    <row r="412" hidden="0">
      <c r="A412" s="150" t="str">
        <v>2026-03-18 00:55 UTC</v>
      </c>
      <c r="B412" s="155" t="str">
        <v>2026-03-17 17:55 PDT</v>
      </c>
      <c r="C412" s="155" t="str">
        <v>2026-03-17</v>
      </c>
      <c r="D412" s="155" t="str">
        <v>March</v>
      </c>
      <c r="E412" s="154" t="str">
        <v>Accepted</v>
      </c>
      <c r="F412" s="155" t="str">
        <v>000</v>
      </c>
      <c r="G412" s="153" t="n">
        <v>0</v>
      </c>
      <c r="H412" s="155" t="str">
        <v>Calm</v>
      </c>
      <c r="I412" s="153" t="n">
        <v>180</v>
      </c>
      <c r="J412" s="155" t="str">
        <v>Calm</v>
      </c>
      <c r="K412" s="153" t="n">
        <v>0</v>
      </c>
      <c r="L412" s="153" t="n">
        <f>IF(E412="Accepted",K412*1.150779448,"")</f>
        <v>0</v>
      </c>
      <c r="M412" s="163"/>
      <c r="N412" s="163" t="str">
        <f>IF(AND(E412="Accepted",ISNUMBER(M412)),M412*1.150779448,"")</f>
      </c>
      <c r="O412" s="163"/>
      <c r="P412" s="163" t="str">
        <f>IF(AND(E412="Accepted",ISNUMBER(O412)),O412*1.150779448,"")</f>
      </c>
      <c r="Q412" s="163"/>
      <c r="R412" s="155" t="str"/>
      <c r="S412" s="155" t="str"/>
      <c r="T412" s="155" t="str"/>
      <c r="U412" s="163" t="str">
        <f>IF(E412&lt;&gt;"Accepted","",IF(AND(N412="",P412=""),"",MAX(N412,P412)))</f>
      </c>
      <c r="V412" s="155" t="str">
        <v>2026-03-17 17:55 PDT</v>
      </c>
      <c r="W412" s="153" t="n">
        <v>0</v>
      </c>
      <c r="X412" s="163"/>
      <c r="Y412" s="163"/>
      <c r="Z412" s="163"/>
      <c r="AA412" s="153" t="n">
        <v>-117.8837</v>
      </c>
      <c r="AB412" s="153" t="n">
        <v>34.9054</v>
      </c>
      <c r="AC412" s="153" t="n">
        <v>702</v>
      </c>
      <c r="AD412" s="175" t="str">
        <v>KEDW 180055Z 00000KT 90SM FEW400 32/M01 A2998 RMK AO2A SLP134 T03181011</v>
      </c>
    </row>
    <row r="413" hidden="0">
      <c r="A413" s="150" t="str">
        <v>2026-03-18 01:55 UTC</v>
      </c>
      <c r="B413" s="155" t="str">
        <v>2026-03-17 18:55 PDT</v>
      </c>
      <c r="C413" s="155" t="str">
        <v>2026-03-17</v>
      </c>
      <c r="D413" s="155" t="str">
        <v>March</v>
      </c>
      <c r="E413" s="154" t="str">
        <v>Accepted</v>
      </c>
      <c r="F413" s="155" t="str">
        <v>240</v>
      </c>
      <c r="G413" s="153" t="n">
        <v>240</v>
      </c>
      <c r="H413" s="155" t="str">
        <v>SW</v>
      </c>
      <c r="I413" s="153" t="n">
        <v>60</v>
      </c>
      <c r="J413" s="155" t="str">
        <v>NE</v>
      </c>
      <c r="K413" s="153" t="n">
        <v>3</v>
      </c>
      <c r="L413" s="153" t="n">
        <f>IF(E413="Accepted",K413*1.150779448,"")</f>
        <v>3.452338344</v>
      </c>
      <c r="M413" s="163"/>
      <c r="N413" s="163" t="str">
        <f>IF(AND(E413="Accepted",ISNUMBER(M413)),M413*1.150779448,"")</f>
      </c>
      <c r="O413" s="163"/>
      <c r="P413" s="163" t="str">
        <f>IF(AND(E413="Accepted",ISNUMBER(O413)),O413*1.150779448,"")</f>
      </c>
      <c r="Q413" s="163"/>
      <c r="R413" s="155" t="str"/>
      <c r="S413" s="155" t="str"/>
      <c r="T413" s="155" t="str"/>
      <c r="U413" s="163" t="str">
        <f>IF(E413&lt;&gt;"Accepted","",IF(AND(N413="",P413=""),"",MAX(N413,P413)))</f>
      </c>
      <c r="V413" s="155" t="str">
        <v>2026-03-17 18:55 PDT</v>
      </c>
      <c r="W413" s="153" t="n">
        <v>3</v>
      </c>
      <c r="X413" s="163"/>
      <c r="Y413" s="163"/>
      <c r="Z413" s="163"/>
      <c r="AA413" s="153" t="n">
        <v>-117.8837</v>
      </c>
      <c r="AB413" s="153" t="n">
        <v>34.9054</v>
      </c>
      <c r="AC413" s="153" t="n">
        <v>702</v>
      </c>
      <c r="AD413" s="175" t="str">
        <v>KEDW 180155Z 24003KT 60SM SCT400 28/04 A2998 RMK AO2A SLP138 T02770040</v>
      </c>
    </row>
    <row r="414" hidden="0">
      <c r="A414" s="150" t="str">
        <v>2026-03-18 02:55 UTC</v>
      </c>
      <c r="B414" s="155" t="str">
        <v>2026-03-17 19:55 PDT</v>
      </c>
      <c r="C414" s="155" t="str">
        <v>2026-03-17</v>
      </c>
      <c r="D414" s="155" t="str">
        <v>March</v>
      </c>
      <c r="E414" s="154" t="str">
        <v>Accepted</v>
      </c>
      <c r="F414" s="155" t="str">
        <v>310</v>
      </c>
      <c r="G414" s="153" t="n">
        <v>310</v>
      </c>
      <c r="H414" s="155" t="str">
        <v>NW</v>
      </c>
      <c r="I414" s="153" t="n">
        <v>130</v>
      </c>
      <c r="J414" s="155" t="str">
        <v>SE</v>
      </c>
      <c r="K414" s="153" t="n">
        <v>4</v>
      </c>
      <c r="L414" s="153" t="n">
        <f>IF(E414="Accepted",K414*1.150779448,"")</f>
        <v>4.603117792</v>
      </c>
      <c r="M414" s="163"/>
      <c r="N414" s="163" t="str">
        <f>IF(AND(E414="Accepted",ISNUMBER(M414)),M414*1.150779448,"")</f>
      </c>
      <c r="O414" s="163"/>
      <c r="P414" s="163" t="str">
        <f>IF(AND(E414="Accepted",ISNUMBER(O414)),O414*1.150779448,"")</f>
      </c>
      <c r="Q414" s="163"/>
      <c r="R414" s="155" t="str"/>
      <c r="S414" s="155" t="str"/>
      <c r="T414" s="155" t="str"/>
      <c r="U414" s="163" t="str">
        <f>IF(E414&lt;&gt;"Accepted","",IF(AND(N414="",P414=""),"",MAX(N414,P414)))</f>
      </c>
      <c r="V414" s="155" t="str">
        <v>2026-03-17 19:55 PDT</v>
      </c>
      <c r="W414" s="153" t="n">
        <v>4</v>
      </c>
      <c r="X414" s="163"/>
      <c r="Y414" s="163"/>
      <c r="Z414" s="163"/>
      <c r="AA414" s="153" t="n">
        <v>-117.8837</v>
      </c>
      <c r="AB414" s="153" t="n">
        <v>34.9054</v>
      </c>
      <c r="AC414" s="153" t="n">
        <v>702</v>
      </c>
      <c r="AD414" s="175" t="str">
        <v>KEDW 180255Z 31004KT 40SM FEW400 26/03 A2999 RMK AO2A SLP142 T02580031 53001</v>
      </c>
    </row>
    <row r="415" hidden="0">
      <c r="A415" s="150" t="str">
        <v>2026-03-18 03:55 UTC</v>
      </c>
      <c r="B415" s="155" t="str">
        <v>2026-03-17 20:55 PDT</v>
      </c>
      <c r="C415" s="155" t="str">
        <v>2026-03-17</v>
      </c>
      <c r="D415" s="155" t="str">
        <v>March</v>
      </c>
      <c r="E415" s="154" t="str">
        <v>Accepted</v>
      </c>
      <c r="F415" s="155" t="str">
        <v>170</v>
      </c>
      <c r="G415" s="153" t="n">
        <v>170</v>
      </c>
      <c r="H415" s="155" t="str">
        <v>S</v>
      </c>
      <c r="I415" s="153" t="n">
        <v>350</v>
      </c>
      <c r="J415" s="155" t="str">
        <v>N</v>
      </c>
      <c r="K415" s="153" t="n">
        <v>4</v>
      </c>
      <c r="L415" s="153" t="n">
        <f>IF(E415="Accepted",K415*1.150779448,"")</f>
        <v>4.603117792</v>
      </c>
      <c r="M415" s="163"/>
      <c r="N415" s="163" t="str">
        <f>IF(AND(E415="Accepted",ISNUMBER(M415)),M415*1.150779448,"")</f>
      </c>
      <c r="O415" s="163"/>
      <c r="P415" s="163" t="str">
        <f>IF(AND(E415="Accepted",ISNUMBER(O415)),O415*1.150779448,"")</f>
      </c>
      <c r="Q415" s="163"/>
      <c r="R415" s="155" t="str"/>
      <c r="S415" s="155" t="str"/>
      <c r="T415" s="155" t="str"/>
      <c r="U415" s="163" t="str">
        <f>IF(E415&lt;&gt;"Accepted","",IF(AND(N415="",P415=""),"",MAX(N415,P415)))</f>
      </c>
      <c r="V415" s="155" t="str">
        <v>2026-03-17 20:55 PDT</v>
      </c>
      <c r="W415" s="153" t="n">
        <v>4</v>
      </c>
      <c r="X415" s="163"/>
      <c r="Y415" s="163"/>
      <c r="Z415" s="163"/>
      <c r="AA415" s="153" t="n">
        <v>-117.8837</v>
      </c>
      <c r="AB415" s="153" t="n">
        <v>34.9054</v>
      </c>
      <c r="AC415" s="153" t="n">
        <v>702</v>
      </c>
      <c r="AD415" s="175" t="str">
        <v>KEDW 180355Z 17004KT 40SM FEW390 21/05 A3001 RMK AO2A SLP150 T02110054</v>
      </c>
    </row>
    <row r="416" hidden="0">
      <c r="A416" s="150" t="str">
        <v>2026-03-18 04:55 UTC</v>
      </c>
      <c r="B416" s="155" t="str">
        <v>2026-03-17 21:55 PDT</v>
      </c>
      <c r="C416" s="155" t="str">
        <v>2026-03-17</v>
      </c>
      <c r="D416" s="155" t="str">
        <v>March</v>
      </c>
      <c r="E416" s="154" t="str">
        <v>Accepted</v>
      </c>
      <c r="F416" s="155" t="str">
        <v>250</v>
      </c>
      <c r="G416" s="153" t="n">
        <v>250</v>
      </c>
      <c r="H416" s="155" t="str">
        <v>W</v>
      </c>
      <c r="I416" s="153" t="n">
        <v>70</v>
      </c>
      <c r="J416" s="155" t="str">
        <v>E</v>
      </c>
      <c r="K416" s="153" t="n">
        <v>6</v>
      </c>
      <c r="L416" s="153" t="n">
        <f>IF(E416="Accepted",K416*1.150779448,"")</f>
        <v>6.904676688</v>
      </c>
      <c r="M416" s="163"/>
      <c r="N416" s="163" t="str">
        <f>IF(AND(E416="Accepted",ISNUMBER(M416)),M416*1.150779448,"")</f>
      </c>
      <c r="O416" s="163"/>
      <c r="P416" s="163" t="str">
        <f>IF(AND(E416="Accepted",ISNUMBER(O416)),O416*1.150779448,"")</f>
      </c>
      <c r="Q416" s="163"/>
      <c r="R416" s="155" t="str"/>
      <c r="S416" s="155" t="str"/>
      <c r="T416" s="155" t="str"/>
      <c r="U416" s="163" t="str">
        <f>IF(E416&lt;&gt;"Accepted","",IF(AND(N416="",P416=""),"",MAX(N416,P416)))</f>
      </c>
      <c r="V416" s="155" t="str">
        <v>2026-03-17 21:55 PDT</v>
      </c>
      <c r="W416" s="153" t="n">
        <v>6</v>
      </c>
      <c r="X416" s="163"/>
      <c r="Y416" s="163"/>
      <c r="Z416" s="163"/>
      <c r="AA416" s="153" t="n">
        <v>-117.8837</v>
      </c>
      <c r="AB416" s="153" t="n">
        <v>34.9054</v>
      </c>
      <c r="AC416" s="153" t="n">
        <v>702</v>
      </c>
      <c r="AD416" s="175" t="str">
        <v>KEDW 180455Z 25006KT 40SM FEW390 20/05 A3004 RMK AO2A SLP157 T02040052</v>
      </c>
    </row>
    <row r="417" hidden="0">
      <c r="A417" s="150" t="str">
        <v>2026-03-18 05:55 UTC</v>
      </c>
      <c r="B417" s="155" t="str">
        <v>2026-03-17 22:55 PDT</v>
      </c>
      <c r="C417" s="155" t="str">
        <v>2026-03-17</v>
      </c>
      <c r="D417" s="155" t="str">
        <v>March</v>
      </c>
      <c r="E417" s="154" t="str">
        <v>Accepted</v>
      </c>
      <c r="F417" s="155" t="str">
        <v>230</v>
      </c>
      <c r="G417" s="153" t="n">
        <v>230</v>
      </c>
      <c r="H417" s="155" t="str">
        <v>SW</v>
      </c>
      <c r="I417" s="153" t="n">
        <v>50</v>
      </c>
      <c r="J417" s="155" t="str">
        <v>NE</v>
      </c>
      <c r="K417" s="153" t="n">
        <v>4</v>
      </c>
      <c r="L417" s="153" t="n">
        <f>IF(E417="Accepted",K417*1.150779448,"")</f>
        <v>4.603117792</v>
      </c>
      <c r="M417" s="163"/>
      <c r="N417" s="163" t="str">
        <f>IF(AND(E417="Accepted",ISNUMBER(M417)),M417*1.150779448,"")</f>
      </c>
      <c r="O417" s="163"/>
      <c r="P417" s="163" t="str">
        <f>IF(AND(E417="Accepted",ISNUMBER(O417)),O417*1.150779448,"")</f>
      </c>
      <c r="Q417" s="163"/>
      <c r="R417" s="155" t="str"/>
      <c r="S417" s="155" t="str"/>
      <c r="T417" s="155" t="str"/>
      <c r="U417" s="163" t="str">
        <f>IF(E417&lt;&gt;"Accepted","",IF(AND(N417="",P417=""),"",MAX(N417,P417)))</f>
      </c>
      <c r="V417" s="155" t="str">
        <v>2026-03-17 22:55 PDT</v>
      </c>
      <c r="W417" s="153" t="n">
        <v>4</v>
      </c>
      <c r="X417" s="163"/>
      <c r="Y417" s="163"/>
      <c r="Z417" s="163"/>
      <c r="AA417" s="153" t="n">
        <v>-117.8837</v>
      </c>
      <c r="AB417" s="153" t="n">
        <v>34.9054</v>
      </c>
      <c r="AC417" s="153" t="n">
        <v>702</v>
      </c>
      <c r="AD417" s="175" t="str">
        <v>KEDW 180555Z AUTO 23004KT 10SM CLR 17/06 A3006 RMK AO2 SLP164 T01700059 10323 20163 52021 $</v>
      </c>
    </row>
    <row r="418" hidden="0">
      <c r="A418" s="150" t="str">
        <v>2026-03-18 06:55 UTC</v>
      </c>
      <c r="B418" s="155" t="str">
        <v>2026-03-17 23:55 PDT</v>
      </c>
      <c r="C418" s="155" t="str">
        <v>2026-03-17</v>
      </c>
      <c r="D418" s="155" t="str">
        <v>March</v>
      </c>
      <c r="E418" s="154" t="str">
        <v>Accepted</v>
      </c>
      <c r="F418" s="155" t="str">
        <v>250</v>
      </c>
      <c r="G418" s="153" t="n">
        <v>250</v>
      </c>
      <c r="H418" s="155" t="str">
        <v>W</v>
      </c>
      <c r="I418" s="153" t="n">
        <v>70</v>
      </c>
      <c r="J418" s="155" t="str">
        <v>E</v>
      </c>
      <c r="K418" s="153" t="n">
        <v>6</v>
      </c>
      <c r="L418" s="153" t="n">
        <f>IF(E418="Accepted",K418*1.150779448,"")</f>
        <v>6.904676688</v>
      </c>
      <c r="M418" s="163"/>
      <c r="N418" s="163" t="str">
        <f>IF(AND(E418="Accepted",ISNUMBER(M418)),M418*1.150779448,"")</f>
      </c>
      <c r="O418" s="163"/>
      <c r="P418" s="163" t="str">
        <f>IF(AND(E418="Accepted",ISNUMBER(O418)),O418*1.150779448,"")</f>
      </c>
      <c r="Q418" s="163"/>
      <c r="R418" s="155" t="str"/>
      <c r="S418" s="155" t="str"/>
      <c r="T418" s="155" t="str"/>
      <c r="U418" s="163" t="str">
        <f>IF(E418&lt;&gt;"Accepted","",IF(AND(N418="",P418=""),"",MAX(N418,P418)))</f>
      </c>
      <c r="V418" s="155" t="str">
        <v>2026-03-17 23:55 PDT</v>
      </c>
      <c r="W418" s="153" t="n">
        <v>6</v>
      </c>
      <c r="X418" s="163"/>
      <c r="Y418" s="163"/>
      <c r="Z418" s="163"/>
      <c r="AA418" s="153" t="n">
        <v>-117.8837</v>
      </c>
      <c r="AB418" s="153" t="n">
        <v>34.9054</v>
      </c>
      <c r="AC418" s="153" t="n">
        <v>702</v>
      </c>
      <c r="AD418" s="175" t="str">
        <v>KEDW 180655Z AUTO 25006KT 10SM CLR 15/07 A3007 RMK AO2 SLP166 T01520067 $</v>
      </c>
    </row>
    <row r="419" hidden="0">
      <c r="A419" s="150" t="str">
        <v>2026-03-18 07:55 UTC</v>
      </c>
      <c r="B419" s="155" t="str">
        <v>2026-03-18 00:55 PDT</v>
      </c>
      <c r="C419" s="155" t="str">
        <v>2026-03-18</v>
      </c>
      <c r="D419" s="155" t="str">
        <v>March</v>
      </c>
      <c r="E419" s="154" t="str">
        <v>Accepted</v>
      </c>
      <c r="F419" s="155" t="str">
        <v>240</v>
      </c>
      <c r="G419" s="153" t="n">
        <v>240</v>
      </c>
      <c r="H419" s="155" t="str">
        <v>SW</v>
      </c>
      <c r="I419" s="153" t="n">
        <v>60</v>
      </c>
      <c r="J419" s="155" t="str">
        <v>NE</v>
      </c>
      <c r="K419" s="153" t="n">
        <v>5</v>
      </c>
      <c r="L419" s="153" t="n">
        <f>IF(E419="Accepted",K419*1.150779448,"")</f>
        <v>5.75389724</v>
      </c>
      <c r="M419" s="163"/>
      <c r="N419" s="163" t="str">
        <f>IF(AND(E419="Accepted",ISNUMBER(M419)),M419*1.150779448,"")</f>
      </c>
      <c r="O419" s="163"/>
      <c r="P419" s="163" t="str">
        <f>IF(AND(E419="Accepted",ISNUMBER(O419)),O419*1.150779448,"")</f>
      </c>
      <c r="Q419" s="163"/>
      <c r="R419" s="155" t="str"/>
      <c r="S419" s="155" t="str"/>
      <c r="T419" s="155" t="str"/>
      <c r="U419" s="163" t="str">
        <f>IF(E419&lt;&gt;"Accepted","",IF(AND(N419="",P419=""),"",MAX(N419,P419)))</f>
      </c>
      <c r="V419" s="155" t="str">
        <v>2026-03-18 00:55 PDT</v>
      </c>
      <c r="W419" s="153" t="n">
        <v>5</v>
      </c>
      <c r="X419" s="163"/>
      <c r="Y419" s="163"/>
      <c r="Z419" s="163"/>
      <c r="AA419" s="153" t="n">
        <v>-117.8837</v>
      </c>
      <c r="AB419" s="153" t="n">
        <v>34.9054</v>
      </c>
      <c r="AC419" s="153" t="n">
        <v>702</v>
      </c>
      <c r="AD419" s="175" t="str">
        <v>KEDW 180755Z AUTO 24005KT 10SM CLR 13/06 A3007 RMK AO2 SLP165 T01320063 403260077 $</v>
      </c>
    </row>
    <row r="420" hidden="0">
      <c r="A420" s="150" t="str">
        <v>2026-03-18 08:55 UTC</v>
      </c>
      <c r="B420" s="155" t="str">
        <v>2026-03-18 01:55 PDT</v>
      </c>
      <c r="C420" s="155" t="str">
        <v>2026-03-18</v>
      </c>
      <c r="D420" s="155" t="str">
        <v>March</v>
      </c>
      <c r="E420" s="154" t="str">
        <v>Accepted</v>
      </c>
      <c r="F420" s="155" t="str">
        <v>250</v>
      </c>
      <c r="G420" s="153" t="n">
        <v>250</v>
      </c>
      <c r="H420" s="155" t="str">
        <v>W</v>
      </c>
      <c r="I420" s="153" t="n">
        <v>70</v>
      </c>
      <c r="J420" s="155" t="str">
        <v>E</v>
      </c>
      <c r="K420" s="153" t="n">
        <v>5</v>
      </c>
      <c r="L420" s="153" t="n">
        <f>IF(E420="Accepted",K420*1.150779448,"")</f>
        <v>5.75389724</v>
      </c>
      <c r="M420" s="163"/>
      <c r="N420" s="163" t="str">
        <f>IF(AND(E420="Accepted",ISNUMBER(M420)),M420*1.150779448,"")</f>
      </c>
      <c r="O420" s="163"/>
      <c r="P420" s="163" t="str">
        <f>IF(AND(E420="Accepted",ISNUMBER(O420)),O420*1.150779448,"")</f>
      </c>
      <c r="Q420" s="163"/>
      <c r="R420" s="155" t="str"/>
      <c r="S420" s="155" t="str"/>
      <c r="T420" s="155" t="str"/>
      <c r="U420" s="163" t="str">
        <f>IF(E420&lt;&gt;"Accepted","",IF(AND(N420="",P420=""),"",MAX(N420,P420)))</f>
      </c>
      <c r="V420" s="155" t="str">
        <v>2026-03-18 01:55 PDT</v>
      </c>
      <c r="W420" s="153" t="n">
        <v>5</v>
      </c>
      <c r="X420" s="163"/>
      <c r="Y420" s="163"/>
      <c r="Z420" s="163"/>
      <c r="AA420" s="153" t="n">
        <v>-117.8837</v>
      </c>
      <c r="AB420" s="153" t="n">
        <v>34.9054</v>
      </c>
      <c r="AC420" s="153" t="n">
        <v>702</v>
      </c>
      <c r="AD420" s="175" t="str">
        <v>KEDW 180855Z AUTO 25005KT 10SM CLR 12/07 A3007 RMK AO2 SLP165 T01230070 50004 $</v>
      </c>
    </row>
    <row r="421" hidden="0">
      <c r="A421" s="150" t="str">
        <v>2026-03-18 09:55 UTC</v>
      </c>
      <c r="B421" s="155" t="str">
        <v>2026-03-18 02:55 PDT</v>
      </c>
      <c r="C421" s="155" t="str">
        <v>2026-03-18</v>
      </c>
      <c r="D421" s="155" t="str">
        <v>March</v>
      </c>
      <c r="E421" s="154" t="str">
        <v>Accepted</v>
      </c>
      <c r="F421" s="155" t="str">
        <v>000</v>
      </c>
      <c r="G421" s="153" t="n">
        <v>0</v>
      </c>
      <c r="H421" s="155" t="str">
        <v>Calm</v>
      </c>
      <c r="I421" s="153" t="n">
        <v>180</v>
      </c>
      <c r="J421" s="155" t="str">
        <v>Calm</v>
      </c>
      <c r="K421" s="153" t="n">
        <v>0</v>
      </c>
      <c r="L421" s="153" t="n">
        <f>IF(E421="Accepted",K421*1.150779448,"")</f>
        <v>0</v>
      </c>
      <c r="M421" s="163"/>
      <c r="N421" s="163" t="str">
        <f>IF(AND(E421="Accepted",ISNUMBER(M421)),M421*1.150779448,"")</f>
      </c>
      <c r="O421" s="163"/>
      <c r="P421" s="163" t="str">
        <f>IF(AND(E421="Accepted",ISNUMBER(O421)),O421*1.150779448,"")</f>
      </c>
      <c r="Q421" s="163"/>
      <c r="R421" s="155" t="str"/>
      <c r="S421" s="155" t="str"/>
      <c r="T421" s="155" t="str"/>
      <c r="U421" s="163" t="str">
        <f>IF(E421&lt;&gt;"Accepted","",IF(AND(N421="",P421=""),"",MAX(N421,P421)))</f>
      </c>
      <c r="V421" s="155" t="str">
        <v>2026-03-18 02:55 PDT</v>
      </c>
      <c r="W421" s="153" t="n">
        <v>0</v>
      </c>
      <c r="X421" s="163"/>
      <c r="Y421" s="163"/>
      <c r="Z421" s="163"/>
      <c r="AA421" s="153" t="n">
        <v>-117.8837</v>
      </c>
      <c r="AB421" s="153" t="n">
        <v>34.9054</v>
      </c>
      <c r="AC421" s="153" t="n">
        <v>702</v>
      </c>
      <c r="AD421" s="175" t="str">
        <v>KEDW 180955Z AUTO 00000KT 10SM CLR 13/07 A3007 RMK AO2 SLP164 T01260066 $</v>
      </c>
    </row>
    <row r="422" hidden="0">
      <c r="A422" s="150" t="str">
        <v>2026-03-18 10:55 UTC</v>
      </c>
      <c r="B422" s="155" t="str">
        <v>2026-03-18 03:55 PDT</v>
      </c>
      <c r="C422" s="155" t="str">
        <v>2026-03-18</v>
      </c>
      <c r="D422" s="155" t="str">
        <v>March</v>
      </c>
      <c r="E422" s="154" t="str">
        <v>Accepted</v>
      </c>
      <c r="F422" s="155" t="str">
        <v>010</v>
      </c>
      <c r="G422" s="153" t="n">
        <v>10</v>
      </c>
      <c r="H422" s="155" t="str">
        <v>N</v>
      </c>
      <c r="I422" s="153" t="n">
        <v>190</v>
      </c>
      <c r="J422" s="155" t="str">
        <v>S</v>
      </c>
      <c r="K422" s="153" t="n">
        <v>3</v>
      </c>
      <c r="L422" s="153" t="n">
        <f>IF(E422="Accepted",K422*1.150779448,"")</f>
        <v>3.452338344</v>
      </c>
      <c r="M422" s="163"/>
      <c r="N422" s="163" t="str">
        <f>IF(AND(E422="Accepted",ISNUMBER(M422)),M422*1.150779448,"")</f>
      </c>
      <c r="O422" s="163"/>
      <c r="P422" s="163" t="str">
        <f>IF(AND(E422="Accepted",ISNUMBER(O422)),O422*1.150779448,"")</f>
      </c>
      <c r="Q422" s="163"/>
      <c r="R422" s="155" t="str"/>
      <c r="S422" s="155" t="str"/>
      <c r="T422" s="155" t="str"/>
      <c r="U422" s="163" t="str">
        <f>IF(E422&lt;&gt;"Accepted","",IF(AND(N422="",P422=""),"",MAX(N422,P422)))</f>
      </c>
      <c r="V422" s="155" t="str">
        <v>2026-03-18 03:55 PDT</v>
      </c>
      <c r="W422" s="153" t="n">
        <v>3</v>
      </c>
      <c r="X422" s="163"/>
      <c r="Y422" s="163"/>
      <c r="Z422" s="163"/>
      <c r="AA422" s="153" t="n">
        <v>-117.8837</v>
      </c>
      <c r="AB422" s="153" t="n">
        <v>34.9054</v>
      </c>
      <c r="AC422" s="153" t="n">
        <v>702</v>
      </c>
      <c r="AD422" s="175" t="str">
        <v>KEDW 181055Z AUTO 01003KT 10SM CLR 12/05 A3007 RMK AO2 SLP164 T01200052 $</v>
      </c>
    </row>
    <row r="423" hidden="0">
      <c r="A423" s="150" t="str">
        <v>2026-03-18 11:55 UTC</v>
      </c>
      <c r="B423" s="155" t="str">
        <v>2026-03-18 04:55 PDT</v>
      </c>
      <c r="C423" s="155" t="str">
        <v>2026-03-18</v>
      </c>
      <c r="D423" s="155" t="str">
        <v>March</v>
      </c>
      <c r="E423" s="154" t="str">
        <v>Accepted</v>
      </c>
      <c r="F423" s="155" t="str">
        <v>000</v>
      </c>
      <c r="G423" s="153" t="n">
        <v>0</v>
      </c>
      <c r="H423" s="155" t="str">
        <v>Calm</v>
      </c>
      <c r="I423" s="153" t="n">
        <v>180</v>
      </c>
      <c r="J423" s="155" t="str">
        <v>Calm</v>
      </c>
      <c r="K423" s="153" t="n">
        <v>0</v>
      </c>
      <c r="L423" s="153" t="n">
        <f>IF(E423="Accepted",K423*1.150779448,"")</f>
        <v>0</v>
      </c>
      <c r="M423" s="163"/>
      <c r="N423" s="163" t="str">
        <f>IF(AND(E423="Accepted",ISNUMBER(M423)),M423*1.150779448,"")</f>
      </c>
      <c r="O423" s="163"/>
      <c r="P423" s="163" t="str">
        <f>IF(AND(E423="Accepted",ISNUMBER(O423)),O423*1.150779448,"")</f>
      </c>
      <c r="Q423" s="163"/>
      <c r="R423" s="155" t="str"/>
      <c r="S423" s="155" t="str"/>
      <c r="T423" s="155" t="str"/>
      <c r="U423" s="163" t="str">
        <f>IF(E423&lt;&gt;"Accepted","",IF(AND(N423="",P423=""),"",MAX(N423,P423)))</f>
      </c>
      <c r="V423" s="155" t="str">
        <v>2026-03-18 04:55 PDT</v>
      </c>
      <c r="W423" s="153" t="n">
        <v>0</v>
      </c>
      <c r="X423" s="163"/>
      <c r="Y423" s="163"/>
      <c r="Z423" s="163"/>
      <c r="AA423" s="153" t="n">
        <v>-117.8837</v>
      </c>
      <c r="AB423" s="153" t="n">
        <v>34.9054</v>
      </c>
      <c r="AC423" s="153" t="n">
        <v>702</v>
      </c>
      <c r="AD423" s="175" t="str">
        <v>KEDW 181155Z AUTO 00000KT 10SM CLR 11/05 A3007 RMK AO2 SLP164 T01140051 10168 20112 50001 $</v>
      </c>
    </row>
    <row r="424" hidden="0">
      <c r="A424" s="150" t="str">
        <v>2026-03-18 12:55 UTC</v>
      </c>
      <c r="B424" s="155" t="str">
        <v>2026-03-18 05:55 PDT</v>
      </c>
      <c r="C424" s="155" t="str">
        <v>2026-03-18</v>
      </c>
      <c r="D424" s="155" t="str">
        <v>March</v>
      </c>
      <c r="E424" s="154" t="str">
        <v>Accepted</v>
      </c>
      <c r="F424" s="155" t="str">
        <v>000</v>
      </c>
      <c r="G424" s="153" t="n">
        <v>0</v>
      </c>
      <c r="H424" s="155" t="str">
        <v>Calm</v>
      </c>
      <c r="I424" s="153" t="n">
        <v>180</v>
      </c>
      <c r="J424" s="155" t="str">
        <v>Calm</v>
      </c>
      <c r="K424" s="153" t="n">
        <v>0</v>
      </c>
      <c r="L424" s="153" t="n">
        <f>IF(E424="Accepted",K424*1.150779448,"")</f>
        <v>0</v>
      </c>
      <c r="M424" s="163"/>
      <c r="N424" s="163" t="str">
        <f>IF(AND(E424="Accepted",ISNUMBER(M424)),M424*1.150779448,"")</f>
      </c>
      <c r="O424" s="163"/>
      <c r="P424" s="163" t="str">
        <f>IF(AND(E424="Accepted",ISNUMBER(O424)),O424*1.150779448,"")</f>
      </c>
      <c r="Q424" s="163"/>
      <c r="R424" s="155" t="str"/>
      <c r="S424" s="155" t="str"/>
      <c r="T424" s="155" t="str"/>
      <c r="U424" s="163" t="str">
        <f>IF(E424&lt;&gt;"Accepted","",IF(AND(N424="",P424=""),"",MAX(N424,P424)))</f>
      </c>
      <c r="V424" s="155" t="str">
        <v>2026-03-18 05:55 PDT</v>
      </c>
      <c r="W424" s="153" t="n">
        <v>0</v>
      </c>
      <c r="X424" s="163"/>
      <c r="Y424" s="163"/>
      <c r="Z424" s="163"/>
      <c r="AA424" s="153" t="n">
        <v>-117.8837</v>
      </c>
      <c r="AB424" s="153" t="n">
        <v>34.9054</v>
      </c>
      <c r="AC424" s="153" t="n">
        <v>702</v>
      </c>
      <c r="AD424" s="175" t="str">
        <v>KEDW 181255Z 00000KT 40SM FEW300 11/06 A3008 RMK AO2A SLP169 T01100055</v>
      </c>
    </row>
    <row r="425" hidden="0">
      <c r="A425" s="150" t="str">
        <v>2026-03-18 13:55 UTC</v>
      </c>
      <c r="B425" s="155" t="str">
        <v>2026-03-18 06:55 PDT</v>
      </c>
      <c r="C425" s="155" t="str">
        <v>2026-03-18</v>
      </c>
      <c r="D425" s="155" t="str">
        <v>March</v>
      </c>
      <c r="E425" s="154" t="str">
        <v>Accepted</v>
      </c>
      <c r="F425" s="155" t="str">
        <v>000</v>
      </c>
      <c r="G425" s="153" t="n">
        <v>0</v>
      </c>
      <c r="H425" s="155" t="str">
        <v>Calm</v>
      </c>
      <c r="I425" s="153" t="n">
        <v>180</v>
      </c>
      <c r="J425" s="155" t="str">
        <v>Calm</v>
      </c>
      <c r="K425" s="153" t="n">
        <v>0</v>
      </c>
      <c r="L425" s="153" t="n">
        <f>IF(E425="Accepted",K425*1.150779448,"")</f>
        <v>0</v>
      </c>
      <c r="M425" s="163"/>
      <c r="N425" s="163" t="str">
        <f>IF(AND(E425="Accepted",ISNUMBER(M425)),M425*1.150779448,"")</f>
      </c>
      <c r="O425" s="163"/>
      <c r="P425" s="163" t="str">
        <f>IF(AND(E425="Accepted",ISNUMBER(O425)),O425*1.150779448,"")</f>
      </c>
      <c r="Q425" s="163"/>
      <c r="R425" s="155" t="str"/>
      <c r="S425" s="155" t="str"/>
      <c r="T425" s="155" t="str"/>
      <c r="U425" s="163" t="str">
        <f>IF(E425&lt;&gt;"Accepted","",IF(AND(N425="",P425=""),"",MAX(N425,P425)))</f>
      </c>
      <c r="V425" s="155" t="str">
        <v>2026-03-18 06:55 PDT</v>
      </c>
      <c r="W425" s="153" t="n">
        <v>0</v>
      </c>
      <c r="X425" s="163"/>
      <c r="Y425" s="163"/>
      <c r="Z425" s="163"/>
      <c r="AA425" s="153" t="n">
        <v>-117.8837</v>
      </c>
      <c r="AB425" s="153" t="n">
        <v>34.9054</v>
      </c>
      <c r="AC425" s="153" t="n">
        <v>702</v>
      </c>
      <c r="AD425" s="175" t="str">
        <v>KEDW 181355Z 00000KT 50SM FEW300 09/05 A3010 RMK AO2A SLP180 T00870047</v>
      </c>
    </row>
    <row r="426" hidden="0">
      <c r="A426" s="150" t="str">
        <v>2026-03-18 14:55 UTC</v>
      </c>
      <c r="B426" s="155" t="str">
        <v>2026-03-18 07:55 PDT</v>
      </c>
      <c r="C426" s="155" t="str">
        <v>2026-03-18</v>
      </c>
      <c r="D426" s="155" t="str">
        <v>March</v>
      </c>
      <c r="E426" s="154" t="str">
        <v>Accepted</v>
      </c>
      <c r="F426" s="155" t="str">
        <v>000</v>
      </c>
      <c r="G426" s="153" t="n">
        <v>0</v>
      </c>
      <c r="H426" s="155" t="str">
        <v>Calm</v>
      </c>
      <c r="I426" s="153" t="n">
        <v>180</v>
      </c>
      <c r="J426" s="155" t="str">
        <v>Calm</v>
      </c>
      <c r="K426" s="153" t="n">
        <v>0</v>
      </c>
      <c r="L426" s="153" t="n">
        <f>IF(E426="Accepted",K426*1.150779448,"")</f>
        <v>0</v>
      </c>
      <c r="M426" s="163"/>
      <c r="N426" s="163" t="str">
        <f>IF(AND(E426="Accepted",ISNUMBER(M426)),M426*1.150779448,"")</f>
      </c>
      <c r="O426" s="163"/>
      <c r="P426" s="163" t="str">
        <f>IF(AND(E426="Accepted",ISNUMBER(O426)),O426*1.150779448,"")</f>
      </c>
      <c r="Q426" s="163"/>
      <c r="R426" s="155" t="str"/>
      <c r="S426" s="155" t="str"/>
      <c r="T426" s="155" t="str"/>
      <c r="U426" s="163" t="str">
        <f>IF(E426&lt;&gt;"Accepted","",IF(AND(N426="",P426=""),"",MAX(N426,P426)))</f>
      </c>
      <c r="V426" s="155" t="str">
        <v>2026-03-18 07:55 PDT</v>
      </c>
      <c r="W426" s="153" t="n">
        <v>0</v>
      </c>
      <c r="X426" s="163"/>
      <c r="Y426" s="163"/>
      <c r="Z426" s="163"/>
      <c r="AA426" s="153" t="n">
        <v>-117.8837</v>
      </c>
      <c r="AB426" s="153" t="n">
        <v>34.9054</v>
      </c>
      <c r="AC426" s="153" t="n">
        <v>702</v>
      </c>
      <c r="AD426" s="175" t="str">
        <v>KEDW 181455Z 00000KT 50SM FEW300 12/06 A3011 RMK AO2A SLP182 T01220060 52012</v>
      </c>
    </row>
    <row r="427" hidden="0">
      <c r="A427" s="150" t="str">
        <v>2026-03-18 15:55 UTC</v>
      </c>
      <c r="B427" s="155" t="str">
        <v>2026-03-18 08:55 PDT</v>
      </c>
      <c r="C427" s="155" t="str">
        <v>2026-03-18</v>
      </c>
      <c r="D427" s="155" t="str">
        <v>March</v>
      </c>
      <c r="E427" s="154" t="str">
        <v>Accepted</v>
      </c>
      <c r="F427" s="155" t="str">
        <v>000</v>
      </c>
      <c r="G427" s="153" t="n">
        <v>0</v>
      </c>
      <c r="H427" s="155" t="str">
        <v>Calm</v>
      </c>
      <c r="I427" s="153" t="n">
        <v>180</v>
      </c>
      <c r="J427" s="155" t="str">
        <v>Calm</v>
      </c>
      <c r="K427" s="153" t="n">
        <v>0</v>
      </c>
      <c r="L427" s="153" t="n">
        <f>IF(E427="Accepted",K427*1.150779448,"")</f>
        <v>0</v>
      </c>
      <c r="M427" s="163"/>
      <c r="N427" s="163" t="str">
        <f>IF(AND(E427="Accepted",ISNUMBER(M427)),M427*1.150779448,"")</f>
      </c>
      <c r="O427" s="163"/>
      <c r="P427" s="163" t="str">
        <f>IF(AND(E427="Accepted",ISNUMBER(O427)),O427*1.150779448,"")</f>
      </c>
      <c r="Q427" s="163"/>
      <c r="R427" s="155" t="str"/>
      <c r="S427" s="155" t="str"/>
      <c r="T427" s="155" t="str"/>
      <c r="U427" s="163" t="str">
        <f>IF(E427&lt;&gt;"Accepted","",IF(AND(N427="",P427=""),"",MAX(N427,P427)))</f>
      </c>
      <c r="V427" s="155" t="str">
        <v>2026-03-18 08:55 PDT</v>
      </c>
      <c r="W427" s="153" t="n">
        <v>0</v>
      </c>
      <c r="X427" s="163"/>
      <c r="Y427" s="163"/>
      <c r="Z427" s="163"/>
      <c r="AA427" s="153" t="n">
        <v>-117.8837</v>
      </c>
      <c r="AB427" s="153" t="n">
        <v>34.9054</v>
      </c>
      <c r="AC427" s="153" t="n">
        <v>702</v>
      </c>
      <c r="AD427" s="175" t="str">
        <v>KEDW 181555Z 00000KT 50SM FEW300 15/05 A3013 RMK AO2A SLP190 T01450048</v>
      </c>
    </row>
    <row r="428" hidden="0">
      <c r="A428" s="150" t="str">
        <v>2026-03-18 16:55 UTC</v>
      </c>
      <c r="B428" s="155" t="str">
        <v>2026-03-18 09:55 PDT</v>
      </c>
      <c r="C428" s="155" t="str">
        <v>2026-03-18</v>
      </c>
      <c r="D428" s="155" t="str">
        <v>March</v>
      </c>
      <c r="E428" s="154" t="str">
        <v>Accepted</v>
      </c>
      <c r="F428" s="155" t="str">
        <v>000</v>
      </c>
      <c r="G428" s="153" t="n">
        <v>0</v>
      </c>
      <c r="H428" s="155" t="str">
        <v>Calm</v>
      </c>
      <c r="I428" s="153" t="n">
        <v>180</v>
      </c>
      <c r="J428" s="155" t="str">
        <v>Calm</v>
      </c>
      <c r="K428" s="153" t="n">
        <v>0</v>
      </c>
      <c r="L428" s="153" t="n">
        <f>IF(E428="Accepted",K428*1.150779448,"")</f>
        <v>0</v>
      </c>
      <c r="M428" s="163"/>
      <c r="N428" s="163" t="str">
        <f>IF(AND(E428="Accepted",ISNUMBER(M428)),M428*1.150779448,"")</f>
      </c>
      <c r="O428" s="163"/>
      <c r="P428" s="163" t="str">
        <f>IF(AND(E428="Accepted",ISNUMBER(O428)),O428*1.150779448,"")</f>
      </c>
      <c r="Q428" s="163"/>
      <c r="R428" s="155" t="str"/>
      <c r="S428" s="155" t="str"/>
      <c r="T428" s="155" t="str"/>
      <c r="U428" s="163" t="str">
        <f>IF(E428&lt;&gt;"Accepted","",IF(AND(N428="",P428=""),"",MAX(N428,P428)))</f>
      </c>
      <c r="V428" s="155" t="str">
        <v>2026-03-18 09:55 PDT</v>
      </c>
      <c r="W428" s="153" t="n">
        <v>0</v>
      </c>
      <c r="X428" s="163"/>
      <c r="Y428" s="163"/>
      <c r="Z428" s="163"/>
      <c r="AA428" s="153" t="n">
        <v>-117.8837</v>
      </c>
      <c r="AB428" s="153" t="n">
        <v>34.9054</v>
      </c>
      <c r="AC428" s="153" t="n">
        <v>702</v>
      </c>
      <c r="AD428" s="175" t="str">
        <v>KEDW 181655Z 00000KT 70SM FEW300 19/06 A3015 RMK AO2A SLP194 T01910062</v>
      </c>
    </row>
    <row r="429" hidden="0">
      <c r="A429" s="150" t="str">
        <v>2026-03-18 17:55 UTC</v>
      </c>
      <c r="B429" s="155" t="str">
        <v>2026-03-18 10:55 PDT</v>
      </c>
      <c r="C429" s="155" t="str">
        <v>2026-03-18</v>
      </c>
      <c r="D429" s="155" t="str">
        <v>March</v>
      </c>
      <c r="E429" s="154" t="str">
        <v>Accepted</v>
      </c>
      <c r="F429" s="155" t="str">
        <v>060</v>
      </c>
      <c r="G429" s="153" t="n">
        <v>60</v>
      </c>
      <c r="H429" s="155" t="str">
        <v>NE</v>
      </c>
      <c r="I429" s="153" t="n">
        <v>240</v>
      </c>
      <c r="J429" s="155" t="str">
        <v>SW</v>
      </c>
      <c r="K429" s="153" t="n">
        <v>3</v>
      </c>
      <c r="L429" s="153" t="n">
        <f>IF(E429="Accepted",K429*1.150779448,"")</f>
        <v>3.452338344</v>
      </c>
      <c r="M429" s="163"/>
      <c r="N429" s="163" t="str">
        <f>IF(AND(E429="Accepted",ISNUMBER(M429)),M429*1.150779448,"")</f>
      </c>
      <c r="O429" s="163"/>
      <c r="P429" s="163" t="str">
        <f>IF(AND(E429="Accepted",ISNUMBER(O429)),O429*1.150779448,"")</f>
      </c>
      <c r="Q429" s="163"/>
      <c r="R429" s="155" t="str"/>
      <c r="S429" s="155" t="str"/>
      <c r="T429" s="155" t="str"/>
      <c r="U429" s="163" t="str">
        <f>IF(E429&lt;&gt;"Accepted","",IF(AND(N429="",P429=""),"",MAX(N429,P429)))</f>
      </c>
      <c r="V429" s="155" t="str">
        <v>2026-03-18 10:55 PDT</v>
      </c>
      <c r="W429" s="153" t="n">
        <v>3</v>
      </c>
      <c r="X429" s="163"/>
      <c r="Y429" s="163"/>
      <c r="Z429" s="163"/>
      <c r="AA429" s="153" t="n">
        <v>-117.8837</v>
      </c>
      <c r="AB429" s="153" t="n">
        <v>34.9054</v>
      </c>
      <c r="AC429" s="153" t="n">
        <v>702</v>
      </c>
      <c r="AD429" s="175" t="str">
        <v>KEDW 181755Z 06003KT 60SM FEW400 23/06 A3015 RMK AO2A SLP194 T02260055 10226 20085 50010</v>
      </c>
    </row>
    <row r="430" hidden="0">
      <c r="A430" s="150" t="str">
        <v>2026-03-18 18:55 UTC</v>
      </c>
      <c r="B430" s="155" t="str">
        <v>2026-03-18 11:55 PDT</v>
      </c>
      <c r="C430" s="155" t="str">
        <v>2026-03-18</v>
      </c>
      <c r="D430" s="155" t="str">
        <v>March</v>
      </c>
      <c r="E430" s="154" t="str">
        <v>Accepted</v>
      </c>
      <c r="F430" s="155" t="str">
        <v>020</v>
      </c>
      <c r="G430" s="153" t="n">
        <v>20</v>
      </c>
      <c r="H430" s="155" t="str">
        <v>N</v>
      </c>
      <c r="I430" s="153" t="n">
        <v>200</v>
      </c>
      <c r="J430" s="155" t="str">
        <v>S</v>
      </c>
      <c r="K430" s="153" t="n">
        <v>5</v>
      </c>
      <c r="L430" s="153" t="n">
        <f>IF(E430="Accepted",K430*1.150779448,"")</f>
        <v>5.75389724</v>
      </c>
      <c r="M430" s="163"/>
      <c r="N430" s="163" t="str">
        <f>IF(AND(E430="Accepted",ISNUMBER(M430)),M430*1.150779448,"")</f>
      </c>
      <c r="O430" s="163"/>
      <c r="P430" s="163" t="str">
        <f>IF(AND(E430="Accepted",ISNUMBER(O430)),O430*1.150779448,"")</f>
      </c>
      <c r="Q430" s="163"/>
      <c r="R430" s="155" t="str"/>
      <c r="S430" s="155" t="str"/>
      <c r="T430" s="155" t="str"/>
      <c r="U430" s="163" t="str">
        <f>IF(E430&lt;&gt;"Accepted","",IF(AND(N430="",P430=""),"",MAX(N430,P430)))</f>
      </c>
      <c r="V430" s="155" t="str">
        <v>2026-03-18 11:55 PDT</v>
      </c>
      <c r="W430" s="153" t="n">
        <v>5</v>
      </c>
      <c r="X430" s="163"/>
      <c r="Y430" s="163"/>
      <c r="Z430" s="163"/>
      <c r="AA430" s="153" t="n">
        <v>-117.8837</v>
      </c>
      <c r="AB430" s="153" t="n">
        <v>34.9054</v>
      </c>
      <c r="AC430" s="153" t="n">
        <v>702</v>
      </c>
      <c r="AD430" s="175" t="str">
        <v>KEDW 181855Z 02005KT 90SM FEW400 26/04 A3013 RMK AO2A SLP186 T02620040</v>
      </c>
    </row>
    <row r="431" hidden="0">
      <c r="A431" s="150" t="str">
        <v>2026-03-18 19:55 UTC</v>
      </c>
      <c r="B431" s="155" t="str">
        <v>2026-03-18 12:55 PDT</v>
      </c>
      <c r="C431" s="155" t="str">
        <v>2026-03-18</v>
      </c>
      <c r="D431" s="155" t="str">
        <v>March</v>
      </c>
      <c r="E431" s="154" t="str">
        <v>Accepted</v>
      </c>
      <c r="F431" s="155" t="str">
        <v>010</v>
      </c>
      <c r="G431" s="153" t="n">
        <v>10</v>
      </c>
      <c r="H431" s="155" t="str">
        <v>N</v>
      </c>
      <c r="I431" s="153" t="n">
        <v>190</v>
      </c>
      <c r="J431" s="155" t="str">
        <v>S</v>
      </c>
      <c r="K431" s="153" t="n">
        <v>6</v>
      </c>
      <c r="L431" s="153" t="n">
        <f>IF(E431="Accepted",K431*1.150779448,"")</f>
        <v>6.904676688</v>
      </c>
      <c r="M431" s="163"/>
      <c r="N431" s="163" t="str">
        <f>IF(AND(E431="Accepted",ISNUMBER(M431)),M431*1.150779448,"")</f>
      </c>
      <c r="O431" s="163"/>
      <c r="P431" s="163" t="str">
        <f>IF(AND(E431="Accepted",ISNUMBER(O431)),O431*1.150779448,"")</f>
      </c>
      <c r="Q431" s="163"/>
      <c r="R431" s="155" t="str"/>
      <c r="S431" s="155" t="str"/>
      <c r="T431" s="155" t="str"/>
      <c r="U431" s="163" t="str">
        <f>IF(E431&lt;&gt;"Accepted","",IF(AND(N431="",P431=""),"",MAX(N431,P431)))</f>
      </c>
      <c r="V431" s="155" t="str">
        <v>2026-03-18 12:55 PDT</v>
      </c>
      <c r="W431" s="153" t="n">
        <v>6</v>
      </c>
      <c r="X431" s="163"/>
      <c r="Y431" s="163"/>
      <c r="Z431" s="163"/>
      <c r="AA431" s="153" t="n">
        <v>-117.8837</v>
      </c>
      <c r="AB431" s="153" t="n">
        <v>34.9054</v>
      </c>
      <c r="AC431" s="153" t="n">
        <v>702</v>
      </c>
      <c r="AD431" s="175" t="str">
        <v>KEDW 181955Z COR AUTO 01006KT 90SM FEW400 30/05 A3011 RMK AO2 SLP178 T03030048 COR 2036</v>
      </c>
    </row>
    <row r="432" hidden="0">
      <c r="A432" s="150" t="str">
        <v>2026-03-18 20:55 UTC</v>
      </c>
      <c r="B432" s="155" t="str">
        <v>2026-03-18 13:55 PDT</v>
      </c>
      <c r="C432" s="155" t="str">
        <v>2026-03-18</v>
      </c>
      <c r="D432" s="155" t="str">
        <v>March</v>
      </c>
      <c r="E432" s="154" t="str">
        <v>Accepted</v>
      </c>
      <c r="F432" s="155" t="str">
        <v>010</v>
      </c>
      <c r="G432" s="153" t="n">
        <v>10</v>
      </c>
      <c r="H432" s="155" t="str">
        <v>N</v>
      </c>
      <c r="I432" s="153" t="n">
        <v>190</v>
      </c>
      <c r="J432" s="155" t="str">
        <v>S</v>
      </c>
      <c r="K432" s="153" t="n">
        <v>5</v>
      </c>
      <c r="L432" s="153" t="n">
        <f>IF(E432="Accepted",K432*1.150779448,"")</f>
        <v>5.75389724</v>
      </c>
      <c r="M432" s="163"/>
      <c r="N432" s="163" t="str">
        <f>IF(AND(E432="Accepted",ISNUMBER(M432)),M432*1.150779448,"")</f>
      </c>
      <c r="O432" s="163"/>
      <c r="P432" s="163" t="str">
        <f>IF(AND(E432="Accepted",ISNUMBER(O432)),O432*1.150779448,"")</f>
      </c>
      <c r="Q432" s="163"/>
      <c r="R432" s="155" t="str"/>
      <c r="S432" s="155" t="str"/>
      <c r="T432" s="155" t="str"/>
      <c r="U432" s="163" t="str">
        <f>IF(E432&lt;&gt;"Accepted","",IF(AND(N432="",P432=""),"",MAX(N432,P432)))</f>
      </c>
      <c r="V432" s="155" t="str">
        <v>2026-03-18 13:55 PDT</v>
      </c>
      <c r="W432" s="153" t="n">
        <v>5</v>
      </c>
      <c r="X432" s="163"/>
      <c r="Y432" s="163"/>
      <c r="Z432" s="163"/>
      <c r="AA432" s="153" t="n">
        <v>-117.8837</v>
      </c>
      <c r="AB432" s="153" t="n">
        <v>34.9054</v>
      </c>
      <c r="AC432" s="153" t="n">
        <v>702</v>
      </c>
      <c r="AD432" s="175" t="str">
        <v>KEDW 182055Z 01005KT 90SM CLR 32/02 A3009 RMK AO2A SLP171 T03240024 57017</v>
      </c>
    </row>
    <row r="433" hidden="0">
      <c r="A433" s="150" t="str">
        <v>2026-03-18 21:55 UTC</v>
      </c>
      <c r="B433" s="155" t="str">
        <v>2026-03-18 14:55 PDT</v>
      </c>
      <c r="C433" s="155" t="str">
        <v>2026-03-18</v>
      </c>
      <c r="D433" s="155" t="str">
        <v>March</v>
      </c>
      <c r="E433" s="154" t="str">
        <v>Accepted</v>
      </c>
      <c r="F433" s="155" t="str">
        <v>330</v>
      </c>
      <c r="G433" s="153" t="n">
        <v>330</v>
      </c>
      <c r="H433" s="155" t="str">
        <v>NW</v>
      </c>
      <c r="I433" s="153" t="n">
        <v>150</v>
      </c>
      <c r="J433" s="155" t="str">
        <v>SE</v>
      </c>
      <c r="K433" s="153" t="n">
        <v>6</v>
      </c>
      <c r="L433" s="153" t="n">
        <f>IF(E433="Accepted",K433*1.150779448,"")</f>
        <v>6.904676688</v>
      </c>
      <c r="M433" s="163"/>
      <c r="N433" s="163" t="str">
        <f>IF(AND(E433="Accepted",ISNUMBER(M433)),M433*1.150779448,"")</f>
      </c>
      <c r="O433" s="163"/>
      <c r="P433" s="163" t="str">
        <f>IF(AND(E433="Accepted",ISNUMBER(O433)),O433*1.150779448,"")</f>
      </c>
      <c r="Q433" s="163"/>
      <c r="R433" s="155" t="str"/>
      <c r="S433" s="155" t="str"/>
      <c r="T433" s="155" t="str"/>
      <c r="U433" s="163" t="str">
        <f>IF(E433&lt;&gt;"Accepted","",IF(AND(N433="",P433=""),"",MAX(N433,P433)))</f>
      </c>
      <c r="V433" s="155" t="str">
        <v>2026-03-18 14:55 PDT</v>
      </c>
      <c r="W433" s="153" t="n">
        <v>6</v>
      </c>
      <c r="X433" s="163"/>
      <c r="Y433" s="163"/>
      <c r="Z433" s="163"/>
      <c r="AA433" s="153" t="n">
        <v>-117.8837</v>
      </c>
      <c r="AB433" s="153" t="n">
        <v>34.9054</v>
      </c>
      <c r="AC433" s="153" t="n">
        <v>702</v>
      </c>
      <c r="AD433" s="175" t="str">
        <v>KEDW 182155Z 33006KT 90SM CLR 33/M01 A3007 RMK AO2A SLP163 T03341011</v>
      </c>
    </row>
    <row r="434" hidden="0">
      <c r="A434" s="150" t="str">
        <v>2026-03-18 22:55 UTC</v>
      </c>
      <c r="B434" s="155" t="str">
        <v>2026-03-18 15:55 PDT</v>
      </c>
      <c r="C434" s="155" t="str">
        <v>2026-03-18</v>
      </c>
      <c r="D434" s="155" t="str">
        <v>March</v>
      </c>
      <c r="E434" s="154" t="str">
        <v>Accepted</v>
      </c>
      <c r="F434" s="155" t="str">
        <v>000</v>
      </c>
      <c r="G434" s="153" t="n">
        <v>0</v>
      </c>
      <c r="H434" s="155" t="str">
        <v>Calm</v>
      </c>
      <c r="I434" s="153" t="n">
        <v>180</v>
      </c>
      <c r="J434" s="155" t="str">
        <v>Calm</v>
      </c>
      <c r="K434" s="153" t="n">
        <v>0</v>
      </c>
      <c r="L434" s="153" t="n">
        <f>IF(E434="Accepted",K434*1.150779448,"")</f>
        <v>0</v>
      </c>
      <c r="M434" s="163"/>
      <c r="N434" s="163" t="str">
        <f>IF(AND(E434="Accepted",ISNUMBER(M434)),M434*1.150779448,"")</f>
      </c>
      <c r="O434" s="163"/>
      <c r="P434" s="163" t="str">
        <f>IF(AND(E434="Accepted",ISNUMBER(O434)),O434*1.150779448,"")</f>
      </c>
      <c r="Q434" s="163"/>
      <c r="R434" s="155" t="str"/>
      <c r="S434" s="155" t="str"/>
      <c r="T434" s="155" t="str"/>
      <c r="U434" s="163" t="str">
        <f>IF(E434&lt;&gt;"Accepted","",IF(AND(N434="",P434=""),"",MAX(N434,P434)))</f>
      </c>
      <c r="V434" s="155" t="str">
        <v>2026-03-18 15:55 PDT</v>
      </c>
      <c r="W434" s="153" t="n">
        <v>0</v>
      </c>
      <c r="X434" s="163"/>
      <c r="Y434" s="163"/>
      <c r="Z434" s="163"/>
      <c r="AA434" s="153" t="n">
        <v>-117.8837</v>
      </c>
      <c r="AB434" s="153" t="n">
        <v>34.9054</v>
      </c>
      <c r="AC434" s="153" t="n">
        <v>702</v>
      </c>
      <c r="AD434" s="175" t="str">
        <v>KEDW 182255Z 00000KT 90SM FEW350 33/M07 A3006 RMK AO2A SLP159 T03341071</v>
      </c>
    </row>
    <row r="435" hidden="0">
      <c r="A435" s="150" t="str">
        <v>2026-03-18 23:55 UTC</v>
      </c>
      <c r="B435" s="155" t="str">
        <v>2026-03-18 16:55 PDT</v>
      </c>
      <c r="C435" s="155" t="str">
        <v>2026-03-18</v>
      </c>
      <c r="D435" s="155" t="str">
        <v>March</v>
      </c>
      <c r="E435" s="154" t="str">
        <v>Accepted</v>
      </c>
      <c r="F435" s="155" t="str">
        <v>290</v>
      </c>
      <c r="G435" s="153" t="n">
        <v>290</v>
      </c>
      <c r="H435" s="155" t="str">
        <v>W</v>
      </c>
      <c r="I435" s="153" t="n">
        <v>110</v>
      </c>
      <c r="J435" s="155" t="str">
        <v>E</v>
      </c>
      <c r="K435" s="153" t="n">
        <v>4</v>
      </c>
      <c r="L435" s="153" t="n">
        <f>IF(E435="Accepted",K435*1.150779448,"")</f>
        <v>4.603117792</v>
      </c>
      <c r="M435" s="163"/>
      <c r="N435" s="163" t="str">
        <f>IF(AND(E435="Accepted",ISNUMBER(M435)),M435*1.150779448,"")</f>
      </c>
      <c r="O435" s="163"/>
      <c r="P435" s="163" t="str">
        <f>IF(AND(E435="Accepted",ISNUMBER(O435)),O435*1.150779448,"")</f>
      </c>
      <c r="Q435" s="163"/>
      <c r="R435" s="155" t="str"/>
      <c r="S435" s="155" t="str"/>
      <c r="T435" s="155" t="str"/>
      <c r="U435" s="163" t="str">
        <f>IF(E435&lt;&gt;"Accepted","",IF(AND(N435="",P435=""),"",MAX(N435,P435)))</f>
      </c>
      <c r="V435" s="155" t="str">
        <v>2026-03-18 16:55 PDT</v>
      </c>
      <c r="W435" s="153" t="n">
        <v>4</v>
      </c>
      <c r="X435" s="163"/>
      <c r="Y435" s="163"/>
      <c r="Z435" s="163"/>
      <c r="AA435" s="153" t="n">
        <v>-117.8837</v>
      </c>
      <c r="AB435" s="153" t="n">
        <v>34.9054</v>
      </c>
      <c r="AC435" s="153" t="n">
        <v>702</v>
      </c>
      <c r="AD435" s="175" t="str">
        <v>KEDW 182355Z 29004KT 90SM CLR 34/M09 A3004 RMK AO2A SLP153 T03401087 10346 20227 57016</v>
      </c>
    </row>
    <row r="436" hidden="0">
      <c r="A436" s="150" t="str">
        <v>2026-03-19 00:55 UTC</v>
      </c>
      <c r="B436" s="155" t="str">
        <v>2026-03-18 17:55 PDT</v>
      </c>
      <c r="C436" s="155" t="str">
        <v>2026-03-18</v>
      </c>
      <c r="D436" s="155" t="str">
        <v>March</v>
      </c>
      <c r="E436" s="154" t="str">
        <v>Accepted</v>
      </c>
      <c r="F436" s="155" t="str">
        <v>240</v>
      </c>
      <c r="G436" s="153" t="n">
        <v>240</v>
      </c>
      <c r="H436" s="155" t="str">
        <v>SW</v>
      </c>
      <c r="I436" s="153" t="n">
        <v>60</v>
      </c>
      <c r="J436" s="155" t="str">
        <v>NE</v>
      </c>
      <c r="K436" s="153" t="n">
        <v>5</v>
      </c>
      <c r="L436" s="153" t="n">
        <f>IF(E436="Accepted",K436*1.150779448,"")</f>
        <v>5.75389724</v>
      </c>
      <c r="M436" s="163"/>
      <c r="N436" s="163" t="str">
        <f>IF(AND(E436="Accepted",ISNUMBER(M436)),M436*1.150779448,"")</f>
      </c>
      <c r="O436" s="163"/>
      <c r="P436" s="163" t="str">
        <f>IF(AND(E436="Accepted",ISNUMBER(O436)),O436*1.150779448,"")</f>
      </c>
      <c r="Q436" s="163"/>
      <c r="R436" s="155" t="str"/>
      <c r="S436" s="155" t="str"/>
      <c r="T436" s="155" t="str"/>
      <c r="U436" s="163" t="str">
        <f>IF(E436&lt;&gt;"Accepted","",IF(AND(N436="",P436=""),"",MAX(N436,P436)))</f>
      </c>
      <c r="V436" s="155" t="str">
        <v>2026-03-18 17:55 PDT</v>
      </c>
      <c r="W436" s="153" t="n">
        <v>5</v>
      </c>
      <c r="X436" s="163"/>
      <c r="Y436" s="163"/>
      <c r="Z436" s="163"/>
      <c r="AA436" s="153" t="n">
        <v>-117.8837</v>
      </c>
      <c r="AB436" s="153" t="n">
        <v>34.9054</v>
      </c>
      <c r="AC436" s="153" t="n">
        <v>702</v>
      </c>
      <c r="AD436" s="175" t="str">
        <v>KEDW 190055Z 24005KT 60SM FEW400 34/M03 A3004 RMK AO2A SLP153 T03391034</v>
      </c>
    </row>
    <row r="437" hidden="0">
      <c r="A437" s="150" t="str">
        <v>2026-03-19 01:55 UTC</v>
      </c>
      <c r="B437" s="155" t="str">
        <v>2026-03-18 18:55 PDT</v>
      </c>
      <c r="C437" s="155" t="str">
        <v>2026-03-18</v>
      </c>
      <c r="D437" s="155" t="str">
        <v>March</v>
      </c>
      <c r="E437" s="154" t="str">
        <v>Accepted</v>
      </c>
      <c r="F437" s="155" t="str">
        <v>240</v>
      </c>
      <c r="G437" s="153" t="n">
        <v>240</v>
      </c>
      <c r="H437" s="155" t="str">
        <v>SW</v>
      </c>
      <c r="I437" s="153" t="n">
        <v>60</v>
      </c>
      <c r="J437" s="155" t="str">
        <v>NE</v>
      </c>
      <c r="K437" s="153" t="n">
        <v>6</v>
      </c>
      <c r="L437" s="153" t="n">
        <f>IF(E437="Accepted",K437*1.150779448,"")</f>
        <v>6.904676688</v>
      </c>
      <c r="M437" s="163"/>
      <c r="N437" s="163" t="str">
        <f>IF(AND(E437="Accepted",ISNUMBER(M437)),M437*1.150779448,"")</f>
      </c>
      <c r="O437" s="163"/>
      <c r="P437" s="163" t="str">
        <f>IF(AND(E437="Accepted",ISNUMBER(O437)),O437*1.150779448,"")</f>
      </c>
      <c r="Q437" s="163"/>
      <c r="R437" s="155" t="str"/>
      <c r="S437" s="155" t="str"/>
      <c r="T437" s="155" t="str"/>
      <c r="U437" s="163" t="str">
        <f>IF(E437&lt;&gt;"Accepted","",IF(AND(N437="",P437=""),"",MAX(N437,P437)))</f>
      </c>
      <c r="V437" s="155" t="str">
        <v>2026-03-18 18:55 PDT</v>
      </c>
      <c r="W437" s="153" t="n">
        <v>6</v>
      </c>
      <c r="X437" s="163"/>
      <c r="Y437" s="163"/>
      <c r="Z437" s="163"/>
      <c r="AA437" s="153" t="n">
        <v>-117.8837</v>
      </c>
      <c r="AB437" s="153" t="n">
        <v>34.9054</v>
      </c>
      <c r="AC437" s="153" t="n">
        <v>702</v>
      </c>
      <c r="AD437" s="175" t="str">
        <v>KEDW 190155Z 24006KT 60SM FEW400 28/M01 A3004 RMK AO2A SLP159 T0284100</v>
      </c>
    </row>
    <row r="438" hidden="0">
      <c r="A438" s="150" t="str">
        <v>2026-03-19 02:55 UTC</v>
      </c>
      <c r="B438" s="155" t="str">
        <v>2026-03-18 19:55 PDT</v>
      </c>
      <c r="C438" s="155" t="str">
        <v>2026-03-18</v>
      </c>
      <c r="D438" s="155" t="str">
        <v>March</v>
      </c>
      <c r="E438" s="154" t="str">
        <v>Accepted</v>
      </c>
      <c r="F438" s="155" t="str">
        <v>280</v>
      </c>
      <c r="G438" s="153" t="n">
        <v>280</v>
      </c>
      <c r="H438" s="155" t="str">
        <v>W</v>
      </c>
      <c r="I438" s="153" t="n">
        <v>100</v>
      </c>
      <c r="J438" s="155" t="str">
        <v>E</v>
      </c>
      <c r="K438" s="153" t="n">
        <v>8</v>
      </c>
      <c r="L438" s="153" t="n">
        <f>IF(E438="Accepted",K438*1.150779448,"")</f>
        <v>9.206235584</v>
      </c>
      <c r="M438" s="163"/>
      <c r="N438" s="163" t="str">
        <f>IF(AND(E438="Accepted",ISNUMBER(M438)),M438*1.150779448,"")</f>
      </c>
      <c r="O438" s="163"/>
      <c r="P438" s="163" t="str">
        <f>IF(AND(E438="Accepted",ISNUMBER(O438)),O438*1.150779448,"")</f>
      </c>
      <c r="Q438" s="163"/>
      <c r="R438" s="155" t="str"/>
      <c r="S438" s="155" t="str"/>
      <c r="T438" s="155" t="str"/>
      <c r="U438" s="163" t="str">
        <f>IF(E438&lt;&gt;"Accepted","",IF(AND(N438="",P438=""),"",MAX(N438,P438)))</f>
      </c>
      <c r="V438" s="155" t="str">
        <v>2026-03-18 19:55 PDT</v>
      </c>
      <c r="W438" s="153" t="n">
        <v>8</v>
      </c>
      <c r="X438" s="163"/>
      <c r="Y438" s="163"/>
      <c r="Z438" s="163"/>
      <c r="AA438" s="153" t="n">
        <v>-117.8837</v>
      </c>
      <c r="AB438" s="153" t="n">
        <v>34.9054</v>
      </c>
      <c r="AC438" s="153" t="n">
        <v>702</v>
      </c>
      <c r="AD438" s="175" t="str">
        <v>KEDW 190255Z 28008KT 40SM FEW400 27/M01 A3006 RMK AO2A SLP163 T02691011 53006</v>
      </c>
    </row>
    <row r="439" hidden="0">
      <c r="A439" s="150" t="str">
        <v>2026-03-19 03:55 UTC</v>
      </c>
      <c r="B439" s="155" t="str">
        <v>2026-03-18 20:55 PDT</v>
      </c>
      <c r="C439" s="155" t="str">
        <v>2026-03-18</v>
      </c>
      <c r="D439" s="155" t="str">
        <v>March</v>
      </c>
      <c r="E439" s="154" t="str">
        <v>Accepted</v>
      </c>
      <c r="F439" s="155" t="str">
        <v>250</v>
      </c>
      <c r="G439" s="153" t="n">
        <v>250</v>
      </c>
      <c r="H439" s="155" t="str">
        <v>W</v>
      </c>
      <c r="I439" s="153" t="n">
        <v>70</v>
      </c>
      <c r="J439" s="155" t="str">
        <v>E</v>
      </c>
      <c r="K439" s="153" t="n">
        <v>7</v>
      </c>
      <c r="L439" s="153" t="n">
        <f>IF(E439="Accepted",K439*1.150779448,"")</f>
        <v>8.055456136</v>
      </c>
      <c r="M439" s="163"/>
      <c r="N439" s="163" t="str">
        <f>IF(AND(E439="Accepted",ISNUMBER(M439)),M439*1.150779448,"")</f>
      </c>
      <c r="O439" s="163"/>
      <c r="P439" s="163" t="str">
        <f>IF(AND(E439="Accepted",ISNUMBER(O439)),O439*1.150779448,"")</f>
      </c>
      <c r="Q439" s="163"/>
      <c r="R439" s="155" t="str"/>
      <c r="S439" s="155" t="str"/>
      <c r="T439" s="155" t="str"/>
      <c r="U439" s="163" t="str">
        <f>IF(E439&lt;&gt;"Accepted","",IF(AND(N439="",P439=""),"",MAX(N439,P439)))</f>
      </c>
      <c r="V439" s="155" t="str">
        <v>2026-03-18 20:55 PDT</v>
      </c>
      <c r="W439" s="153" t="n">
        <v>7</v>
      </c>
      <c r="X439" s="163"/>
      <c r="Y439" s="163"/>
      <c r="Z439" s="163"/>
      <c r="AA439" s="153" t="n">
        <v>-117.8837</v>
      </c>
      <c r="AB439" s="153" t="n">
        <v>34.9054</v>
      </c>
      <c r="AC439" s="153" t="n">
        <v>702</v>
      </c>
      <c r="AD439" s="175" t="str">
        <v>KEDW 190355Z 25007KT 40SM FEW400 22/05 A3008 RMK AO2A SLP173 T02200054</v>
      </c>
    </row>
    <row r="440" hidden="0">
      <c r="A440" s="150" t="str">
        <v>2026-03-19 04:55 UTC</v>
      </c>
      <c r="B440" s="155" t="str">
        <v>2026-03-18 21:55 PDT</v>
      </c>
      <c r="C440" s="155" t="str">
        <v>2026-03-18</v>
      </c>
      <c r="D440" s="155" t="str">
        <v>March</v>
      </c>
      <c r="E440" s="154" t="str">
        <v>Accepted</v>
      </c>
      <c r="F440" s="155" t="str">
        <v>190</v>
      </c>
      <c r="G440" s="153" t="n">
        <v>190</v>
      </c>
      <c r="H440" s="155" t="str">
        <v>S</v>
      </c>
      <c r="I440" s="153" t="n">
        <v>10</v>
      </c>
      <c r="J440" s="155" t="str">
        <v>N</v>
      </c>
      <c r="K440" s="153" t="n">
        <v>7</v>
      </c>
      <c r="L440" s="153" t="n">
        <f>IF(E440="Accepted",K440*1.150779448,"")</f>
        <v>8.055456136</v>
      </c>
      <c r="M440" s="163"/>
      <c r="N440" s="163" t="str">
        <f>IF(AND(E440="Accepted",ISNUMBER(M440)),M440*1.150779448,"")</f>
      </c>
      <c r="O440" s="163"/>
      <c r="P440" s="163" t="str">
        <f>IF(AND(E440="Accepted",ISNUMBER(O440)),O440*1.150779448,"")</f>
      </c>
      <c r="Q440" s="163"/>
      <c r="R440" s="155" t="str"/>
      <c r="S440" s="155" t="str"/>
      <c r="T440" s="155" t="str"/>
      <c r="U440" s="163" t="str">
        <f>IF(E440&lt;&gt;"Accepted","",IF(AND(N440="",P440=""),"",MAX(N440,P440)))</f>
      </c>
      <c r="V440" s="155" t="str">
        <v>2026-03-18 21:55 PDT</v>
      </c>
      <c r="W440" s="153" t="n">
        <v>7</v>
      </c>
      <c r="X440" s="163"/>
      <c r="Y440" s="163"/>
      <c r="Z440" s="163"/>
      <c r="AA440" s="153" t="n">
        <v>-117.8837</v>
      </c>
      <c r="AB440" s="153" t="n">
        <v>34.9054</v>
      </c>
      <c r="AC440" s="153" t="n">
        <v>702</v>
      </c>
      <c r="AD440" s="175" t="str">
        <v>KEDW 190455Z 19007KT 40SM FEW400 21/09 A3010 RMK AO2A SLP177 T02050094</v>
      </c>
    </row>
    <row r="441" hidden="0">
      <c r="A441" s="150" t="str">
        <v>2026-03-19 05:55 UTC</v>
      </c>
      <c r="B441" s="155" t="str">
        <v>2026-03-18 22:55 PDT</v>
      </c>
      <c r="C441" s="155" t="str">
        <v>2026-03-18</v>
      </c>
      <c r="D441" s="155" t="str">
        <v>March</v>
      </c>
      <c r="E441" s="154" t="str">
        <v>Accepted</v>
      </c>
      <c r="F441" s="155" t="str">
        <v>190</v>
      </c>
      <c r="G441" s="153" t="n">
        <v>190</v>
      </c>
      <c r="H441" s="155" t="str">
        <v>S</v>
      </c>
      <c r="I441" s="153" t="n">
        <v>10</v>
      </c>
      <c r="J441" s="155" t="str">
        <v>N</v>
      </c>
      <c r="K441" s="153" t="n">
        <v>6</v>
      </c>
      <c r="L441" s="153" t="n">
        <f>IF(E441="Accepted",K441*1.150779448,"")</f>
        <v>6.904676688</v>
      </c>
      <c r="M441" s="163"/>
      <c r="N441" s="163" t="str">
        <f>IF(AND(E441="Accepted",ISNUMBER(M441)),M441*1.150779448,"")</f>
      </c>
      <c r="O441" s="163"/>
      <c r="P441" s="163" t="str">
        <f>IF(AND(E441="Accepted",ISNUMBER(O441)),O441*1.150779448,"")</f>
      </c>
      <c r="Q441" s="163"/>
      <c r="R441" s="155" t="str"/>
      <c r="S441" s="155" t="str"/>
      <c r="T441" s="155" t="str"/>
      <c r="U441" s="163" t="str">
        <f>IF(E441&lt;&gt;"Accepted","",IF(AND(N441="",P441=""),"",MAX(N441,P441)))</f>
      </c>
      <c r="V441" s="155" t="str">
        <v>2026-03-18 22:55 PDT</v>
      </c>
      <c r="W441" s="153" t="n">
        <v>6</v>
      </c>
      <c r="X441" s="163"/>
      <c r="Y441" s="163"/>
      <c r="Z441" s="163"/>
      <c r="AA441" s="153" t="n">
        <v>-117.8837</v>
      </c>
      <c r="AB441" s="153" t="n">
        <v>34.9054</v>
      </c>
      <c r="AC441" s="153" t="n">
        <v>702</v>
      </c>
      <c r="AD441" s="175" t="str">
        <v>KEDW 190555Z AUTO 19006KT 10SM CLR 19/09 A3012 RMK AO2 SLP182 T01850087 10345 20183 52018 $</v>
      </c>
    </row>
    <row r="442" hidden="0">
      <c r="A442" s="150" t="str">
        <v>2026-03-19 06:55 UTC</v>
      </c>
      <c r="B442" s="155" t="str">
        <v>2026-03-18 23:55 PDT</v>
      </c>
      <c r="C442" s="155" t="str">
        <v>2026-03-18</v>
      </c>
      <c r="D442" s="155" t="str">
        <v>March</v>
      </c>
      <c r="E442" s="154" t="str">
        <v>Accepted</v>
      </c>
      <c r="F442" s="155" t="str">
        <v>200</v>
      </c>
      <c r="G442" s="153" t="n">
        <v>200</v>
      </c>
      <c r="H442" s="155" t="str">
        <v>S</v>
      </c>
      <c r="I442" s="153" t="n">
        <v>20</v>
      </c>
      <c r="J442" s="155" t="str">
        <v>N</v>
      </c>
      <c r="K442" s="153" t="n">
        <v>7</v>
      </c>
      <c r="L442" s="153" t="n">
        <f>IF(E442="Accepted",K442*1.150779448,"")</f>
        <v>8.055456136</v>
      </c>
      <c r="M442" s="163"/>
      <c r="N442" s="163" t="str">
        <f>IF(AND(E442="Accepted",ISNUMBER(M442)),M442*1.150779448,"")</f>
      </c>
      <c r="O442" s="163"/>
      <c r="P442" s="163" t="str">
        <f>IF(AND(E442="Accepted",ISNUMBER(O442)),O442*1.150779448,"")</f>
      </c>
      <c r="Q442" s="163"/>
      <c r="R442" s="155" t="str"/>
      <c r="S442" s="155" t="str"/>
      <c r="T442" s="155" t="str"/>
      <c r="U442" s="163" t="str">
        <f>IF(E442&lt;&gt;"Accepted","",IF(AND(N442="",P442=""),"",MAX(N442,P442)))</f>
      </c>
      <c r="V442" s="155" t="str">
        <v>2026-03-18 23:55 PDT</v>
      </c>
      <c r="W442" s="153" t="n">
        <v>7</v>
      </c>
      <c r="X442" s="163"/>
      <c r="Y442" s="163"/>
      <c r="Z442" s="163"/>
      <c r="AA442" s="153" t="n">
        <v>-117.8837</v>
      </c>
      <c r="AB442" s="153" t="n">
        <v>34.9054</v>
      </c>
      <c r="AC442" s="153" t="n">
        <v>702</v>
      </c>
      <c r="AD442" s="175" t="str">
        <v>KEDW 190655Z AUTO 20007KT 10SM CLR 19/07 A3012 RMK AO2 SLP180 T01850067 $</v>
      </c>
    </row>
    <row r="443" hidden="0">
      <c r="A443" s="150" t="str">
        <v>2026-03-19 07:55 UTC</v>
      </c>
      <c r="B443" s="155" t="str">
        <v>2026-03-19 00:55 PDT</v>
      </c>
      <c r="C443" s="155" t="str">
        <v>2026-03-19</v>
      </c>
      <c r="D443" s="155" t="str">
        <v>March</v>
      </c>
      <c r="E443" s="154" t="str">
        <v>Accepted</v>
      </c>
      <c r="F443" s="155" t="str">
        <v>230</v>
      </c>
      <c r="G443" s="153" t="n">
        <v>230</v>
      </c>
      <c r="H443" s="155" t="str">
        <v>SW</v>
      </c>
      <c r="I443" s="153" t="n">
        <v>50</v>
      </c>
      <c r="J443" s="155" t="str">
        <v>NE</v>
      </c>
      <c r="K443" s="153" t="n">
        <v>6</v>
      </c>
      <c r="L443" s="153" t="n">
        <f>IF(E443="Accepted",K443*1.150779448,"")</f>
        <v>6.904676688</v>
      </c>
      <c r="M443" s="163"/>
      <c r="N443" s="163" t="str">
        <f>IF(AND(E443="Accepted",ISNUMBER(M443)),M443*1.150779448,"")</f>
      </c>
      <c r="O443" s="163"/>
      <c r="P443" s="163" t="str">
        <f>IF(AND(E443="Accepted",ISNUMBER(O443)),O443*1.150779448,"")</f>
      </c>
      <c r="Q443" s="163"/>
      <c r="R443" s="155" t="str"/>
      <c r="S443" s="155" t="str"/>
      <c r="T443" s="155" t="str"/>
      <c r="U443" s="163" t="str">
        <f>IF(E443&lt;&gt;"Accepted","",IF(AND(N443="",P443=""),"",MAX(N443,P443)))</f>
      </c>
      <c r="V443" s="155" t="str">
        <v>2026-03-19 00:55 PDT</v>
      </c>
      <c r="W443" s="153" t="n">
        <v>6</v>
      </c>
      <c r="X443" s="163"/>
      <c r="Y443" s="163"/>
      <c r="Z443" s="163"/>
      <c r="AA443" s="153" t="n">
        <v>-117.8837</v>
      </c>
      <c r="AB443" s="153" t="n">
        <v>34.9054</v>
      </c>
      <c r="AC443" s="153" t="n">
        <v>702</v>
      </c>
      <c r="AD443" s="175" t="str">
        <v>KEDW 190755Z AUTO 23006KT 10SM CLR 16/07 A3011 RMK AO2 SLP177 T01550068 403460085 $</v>
      </c>
    </row>
    <row r="444" hidden="0">
      <c r="A444" s="150" t="str">
        <v>2026-03-19 08:55 UTC</v>
      </c>
      <c r="B444" s="155" t="str">
        <v>2026-03-19 01:55 PDT</v>
      </c>
      <c r="C444" s="155" t="str">
        <v>2026-03-19</v>
      </c>
      <c r="D444" s="155" t="str">
        <v>March</v>
      </c>
      <c r="E444" s="154" t="str">
        <v>Accepted</v>
      </c>
      <c r="F444" s="155" t="str">
        <v>240</v>
      </c>
      <c r="G444" s="153" t="n">
        <v>240</v>
      </c>
      <c r="H444" s="155" t="str">
        <v>SW</v>
      </c>
      <c r="I444" s="153" t="n">
        <v>60</v>
      </c>
      <c r="J444" s="155" t="str">
        <v>NE</v>
      </c>
      <c r="K444" s="153" t="n">
        <v>6</v>
      </c>
      <c r="L444" s="153" t="n">
        <f>IF(E444="Accepted",K444*1.150779448,"")</f>
        <v>6.904676688</v>
      </c>
      <c r="M444" s="163"/>
      <c r="N444" s="163" t="str">
        <f>IF(AND(E444="Accepted",ISNUMBER(M444)),M444*1.150779448,"")</f>
      </c>
      <c r="O444" s="163"/>
      <c r="P444" s="163" t="str">
        <f>IF(AND(E444="Accepted",ISNUMBER(O444)),O444*1.150779448,"")</f>
      </c>
      <c r="Q444" s="163"/>
      <c r="R444" s="155" t="str"/>
      <c r="S444" s="155" t="str"/>
      <c r="T444" s="155" t="str"/>
      <c r="U444" s="163" t="str">
        <f>IF(E444&lt;&gt;"Accepted","",IF(AND(N444="",P444=""),"",MAX(N444,P444)))</f>
      </c>
      <c r="V444" s="155" t="str">
        <v>2026-03-19 01:55 PDT</v>
      </c>
      <c r="W444" s="153" t="n">
        <v>6</v>
      </c>
      <c r="X444" s="163"/>
      <c r="Y444" s="163"/>
      <c r="Z444" s="163"/>
      <c r="AA444" s="153" t="n">
        <v>-117.8837</v>
      </c>
      <c r="AB444" s="153" t="n">
        <v>34.9054</v>
      </c>
      <c r="AC444" s="153" t="n">
        <v>702</v>
      </c>
      <c r="AD444" s="175" t="str">
        <v>KEDW 190855Z AUTO 24006KT 10SM CLR 14/07 A3012 RMK AO2 SLP180 T01440074 55000 $</v>
      </c>
    </row>
    <row r="445" hidden="0">
      <c r="A445" s="150" t="str">
        <v>2026-03-19 09:55 UTC</v>
      </c>
      <c r="B445" s="155" t="str">
        <v>2026-03-19 02:55 PDT</v>
      </c>
      <c r="C445" s="155" t="str">
        <v>2026-03-19</v>
      </c>
      <c r="D445" s="155" t="str">
        <v>March</v>
      </c>
      <c r="E445" s="154" t="str">
        <v>Accepted</v>
      </c>
      <c r="F445" s="155" t="str">
        <v>230</v>
      </c>
      <c r="G445" s="153" t="n">
        <v>230</v>
      </c>
      <c r="H445" s="155" t="str">
        <v>SW</v>
      </c>
      <c r="I445" s="153" t="n">
        <v>50</v>
      </c>
      <c r="J445" s="155" t="str">
        <v>NE</v>
      </c>
      <c r="K445" s="153" t="n">
        <v>4</v>
      </c>
      <c r="L445" s="153" t="n">
        <f>IF(E445="Accepted",K445*1.150779448,"")</f>
        <v>4.603117792</v>
      </c>
      <c r="M445" s="163"/>
      <c r="N445" s="163" t="str">
        <f>IF(AND(E445="Accepted",ISNUMBER(M445)),M445*1.150779448,"")</f>
      </c>
      <c r="O445" s="163"/>
      <c r="P445" s="163" t="str">
        <f>IF(AND(E445="Accepted",ISNUMBER(O445)),O445*1.150779448,"")</f>
      </c>
      <c r="Q445" s="163"/>
      <c r="R445" s="155" t="str"/>
      <c r="S445" s="155" t="str"/>
      <c r="T445" s="155" t="str"/>
      <c r="U445" s="163" t="str">
        <f>IF(E445&lt;&gt;"Accepted","",IF(AND(N445="",P445=""),"",MAX(N445,P445)))</f>
      </c>
      <c r="V445" s="155" t="str">
        <v>2026-03-19 02:55 PDT</v>
      </c>
      <c r="W445" s="153" t="n">
        <v>4</v>
      </c>
      <c r="X445" s="163"/>
      <c r="Y445" s="163"/>
      <c r="Z445" s="163"/>
      <c r="AA445" s="153" t="n">
        <v>-117.8837</v>
      </c>
      <c r="AB445" s="153" t="n">
        <v>34.9054</v>
      </c>
      <c r="AC445" s="153" t="n">
        <v>702</v>
      </c>
      <c r="AD445" s="175" t="str">
        <v>KEDW 190955Z AUTO 23004KT 10SM CLR 14/08 A3011 RMK AO2 SLP175 T01400077 $</v>
      </c>
    </row>
    <row r="446" hidden="0">
      <c r="A446" s="150" t="str">
        <v>2026-03-19 12:55 UTC</v>
      </c>
      <c r="B446" s="155" t="str">
        <v>2026-03-19 05:55 PDT</v>
      </c>
      <c r="C446" s="155" t="str">
        <v>2026-03-19</v>
      </c>
      <c r="D446" s="155" t="str">
        <v>March</v>
      </c>
      <c r="E446" s="154" t="str">
        <v>Accepted</v>
      </c>
      <c r="F446" s="155" t="str">
        <v>010</v>
      </c>
      <c r="G446" s="153" t="n">
        <v>10</v>
      </c>
      <c r="H446" s="155" t="str">
        <v>N</v>
      </c>
      <c r="I446" s="153" t="n">
        <v>190</v>
      </c>
      <c r="J446" s="155" t="str">
        <v>S</v>
      </c>
      <c r="K446" s="153" t="n">
        <v>5</v>
      </c>
      <c r="L446" s="153" t="n">
        <f>IF(E446="Accepted",K446*1.150779448,"")</f>
        <v>5.75389724</v>
      </c>
      <c r="M446" s="163"/>
      <c r="N446" s="163" t="str">
        <f>IF(AND(E446="Accepted",ISNUMBER(M446)),M446*1.150779448,"")</f>
      </c>
      <c r="O446" s="163"/>
      <c r="P446" s="163" t="str">
        <f>IF(AND(E446="Accepted",ISNUMBER(O446)),O446*1.150779448,"")</f>
      </c>
      <c r="Q446" s="163"/>
      <c r="R446" s="155" t="str"/>
      <c r="S446" s="155" t="str"/>
      <c r="T446" s="155" t="str"/>
      <c r="U446" s="163" t="str">
        <f>IF(E446&lt;&gt;"Accepted","",IF(AND(N446="",P446=""),"",MAX(N446,P446)))</f>
      </c>
      <c r="V446" s="155" t="str">
        <v>2026-03-19 05:55 PDT</v>
      </c>
      <c r="W446" s="153" t="n">
        <v>5</v>
      </c>
      <c r="X446" s="163"/>
      <c r="Y446" s="163"/>
      <c r="Z446" s="163"/>
      <c r="AA446" s="153" t="n">
        <v>-117.8837</v>
      </c>
      <c r="AB446" s="153" t="n">
        <v>34.9054</v>
      </c>
      <c r="AC446" s="153" t="n">
        <v>702</v>
      </c>
      <c r="AD446" s="175" t="str">
        <v>KEDW 191255Z 01005KT 40SM CLR 11/06 A3011 RMK AO2A SLP178 T01140059</v>
      </c>
    </row>
    <row r="447" hidden="0">
      <c r="A447" s="150" t="str">
        <v>2026-03-19 13:55 UTC</v>
      </c>
      <c r="B447" s="155" t="str">
        <v>2026-03-19 06:55 PDT</v>
      </c>
      <c r="C447" s="155" t="str">
        <v>2026-03-19</v>
      </c>
      <c r="D447" s="155" t="str">
        <v>March</v>
      </c>
      <c r="E447" s="154" t="str">
        <v>Accepted</v>
      </c>
      <c r="F447" s="155" t="str">
        <v>330</v>
      </c>
      <c r="G447" s="153" t="n">
        <v>330</v>
      </c>
      <c r="H447" s="155" t="str">
        <v>NW</v>
      </c>
      <c r="I447" s="153" t="n">
        <v>150</v>
      </c>
      <c r="J447" s="155" t="str">
        <v>SE</v>
      </c>
      <c r="K447" s="153" t="n">
        <v>4</v>
      </c>
      <c r="L447" s="153" t="n">
        <f>IF(E447="Accepted",K447*1.150779448,"")</f>
        <v>4.603117792</v>
      </c>
      <c r="M447" s="163"/>
      <c r="N447" s="163" t="str">
        <f>IF(AND(E447="Accepted",ISNUMBER(M447)),M447*1.150779448,"")</f>
      </c>
      <c r="O447" s="163"/>
      <c r="P447" s="163" t="str">
        <f>IF(AND(E447="Accepted",ISNUMBER(O447)),O447*1.150779448,"")</f>
      </c>
      <c r="Q447" s="163"/>
      <c r="R447" s="155" t="str"/>
      <c r="S447" s="155" t="str"/>
      <c r="T447" s="155" t="str"/>
      <c r="U447" s="163" t="str">
        <f>IF(E447&lt;&gt;"Accepted","",IF(AND(N447="",P447=""),"",MAX(N447,P447)))</f>
      </c>
      <c r="V447" s="155" t="str">
        <v>2026-03-19 06:55 PDT</v>
      </c>
      <c r="W447" s="153" t="n">
        <v>4</v>
      </c>
      <c r="X447" s="163"/>
      <c r="Y447" s="163"/>
      <c r="Z447" s="163"/>
      <c r="AA447" s="153" t="n">
        <v>-117.8837</v>
      </c>
      <c r="AB447" s="153" t="n">
        <v>34.9054</v>
      </c>
      <c r="AC447" s="153" t="n">
        <v>702</v>
      </c>
      <c r="AD447" s="175" t="str">
        <v>KEDW 191355Z COR 33004KT 40SM FEW400 11/06 A3013 RMK AO2 SLP187 T01120063 $ COR 1406</v>
      </c>
    </row>
    <row r="448" hidden="0">
      <c r="A448" s="150" t="str">
        <v>2026-03-19 14:55 UTC</v>
      </c>
      <c r="B448" s="155" t="str">
        <v>2026-03-19 07:55 PDT</v>
      </c>
      <c r="C448" s="155" t="str">
        <v>2026-03-19</v>
      </c>
      <c r="D448" s="155" t="str">
        <v>March</v>
      </c>
      <c r="E448" s="154" t="str">
        <v>Accepted</v>
      </c>
      <c r="F448" s="155" t="str">
        <v>000</v>
      </c>
      <c r="G448" s="153" t="n">
        <v>0</v>
      </c>
      <c r="H448" s="155" t="str">
        <v>Calm</v>
      </c>
      <c r="I448" s="153" t="n">
        <v>180</v>
      </c>
      <c r="J448" s="155" t="str">
        <v>Calm</v>
      </c>
      <c r="K448" s="153" t="n">
        <v>0</v>
      </c>
      <c r="L448" s="153" t="n">
        <f>IF(E448="Accepted",K448*1.150779448,"")</f>
        <v>0</v>
      </c>
      <c r="M448" s="163"/>
      <c r="N448" s="163" t="str">
        <f>IF(AND(E448="Accepted",ISNUMBER(M448)),M448*1.150779448,"")</f>
      </c>
      <c r="O448" s="163"/>
      <c r="P448" s="163" t="str">
        <f>IF(AND(E448="Accepted",ISNUMBER(O448)),O448*1.150779448,"")</f>
      </c>
      <c r="Q448" s="163"/>
      <c r="R448" s="155" t="str"/>
      <c r="S448" s="155" t="str"/>
      <c r="T448" s="155" t="str"/>
      <c r="U448" s="163" t="str">
        <f>IF(E448&lt;&gt;"Accepted","",IF(AND(N448="",P448=""),"",MAX(N448,P448)))</f>
      </c>
      <c r="V448" s="155" t="str">
        <v>2026-03-19 07:55 PDT</v>
      </c>
      <c r="W448" s="153" t="n">
        <v>0</v>
      </c>
      <c r="X448" s="163"/>
      <c r="Y448" s="163"/>
      <c r="Z448" s="163"/>
      <c r="AA448" s="153" t="n">
        <v>-117.8837</v>
      </c>
      <c r="AB448" s="153" t="n">
        <v>34.9054</v>
      </c>
      <c r="AC448" s="153" t="n">
        <v>702</v>
      </c>
      <c r="AD448" s="175" t="str">
        <v>KEDW 191455Z 00000KT 50SM FEW400 13/07 A3015 RMK AO2A SLP194 T01290067</v>
      </c>
    </row>
    <row r="449" hidden="0">
      <c r="A449" s="150" t="str">
        <v>2026-03-19 15:55 UTC</v>
      </c>
      <c r="B449" s="155" t="str">
        <v>2026-03-19 08:55 PDT</v>
      </c>
      <c r="C449" s="155" t="str">
        <v>2026-03-19</v>
      </c>
      <c r="D449" s="155" t="str">
        <v>March</v>
      </c>
      <c r="E449" s="154" t="str">
        <v>Accepted</v>
      </c>
      <c r="F449" s="155" t="str">
        <v>020</v>
      </c>
      <c r="G449" s="153" t="n">
        <v>20</v>
      </c>
      <c r="H449" s="155" t="str">
        <v>N</v>
      </c>
      <c r="I449" s="153" t="n">
        <v>200</v>
      </c>
      <c r="J449" s="155" t="str">
        <v>S</v>
      </c>
      <c r="K449" s="153" t="n">
        <v>3</v>
      </c>
      <c r="L449" s="153" t="n">
        <f>IF(E449="Accepted",K449*1.150779448,"")</f>
        <v>3.452338344</v>
      </c>
      <c r="M449" s="163"/>
      <c r="N449" s="163" t="str">
        <f>IF(AND(E449="Accepted",ISNUMBER(M449)),M449*1.150779448,"")</f>
      </c>
      <c r="O449" s="163"/>
      <c r="P449" s="163" t="str">
        <f>IF(AND(E449="Accepted",ISNUMBER(O449)),O449*1.150779448,"")</f>
      </c>
      <c r="Q449" s="163"/>
      <c r="R449" s="155" t="str"/>
      <c r="S449" s="155" t="str"/>
      <c r="T449" s="155" t="str"/>
      <c r="U449" s="163" t="str">
        <f>IF(E449&lt;&gt;"Accepted","",IF(AND(N449="",P449=""),"",MAX(N449,P449)))</f>
      </c>
      <c r="V449" s="155" t="str">
        <v>2026-03-19 08:55 PDT</v>
      </c>
      <c r="W449" s="153" t="n">
        <v>3</v>
      </c>
      <c r="X449" s="163"/>
      <c r="Y449" s="163"/>
      <c r="Z449" s="163"/>
      <c r="AA449" s="153" t="n">
        <v>-117.8837</v>
      </c>
      <c r="AB449" s="153" t="n">
        <v>34.9054</v>
      </c>
      <c r="AC449" s="153" t="n">
        <v>702</v>
      </c>
      <c r="AD449" s="175" t="str">
        <v>KEDW 191555Z 02003KT 40SM FEW400 16/07 A3018 RMK AO2A SLP206 T01580073</v>
      </c>
    </row>
    <row r="450" hidden="0">
      <c r="A450" s="150" t="str">
        <v>2026-03-19 16:55 UTC</v>
      </c>
      <c r="B450" s="155" t="str">
        <v>2026-03-19 09:55 PDT</v>
      </c>
      <c r="C450" s="155" t="str">
        <v>2026-03-19</v>
      </c>
      <c r="D450" s="155" t="str">
        <v>March</v>
      </c>
      <c r="E450" s="154" t="str">
        <v>Accepted</v>
      </c>
      <c r="F450" s="155" t="str">
        <v>000</v>
      </c>
      <c r="G450" s="153" t="n">
        <v>0</v>
      </c>
      <c r="H450" s="155" t="str">
        <v>Calm</v>
      </c>
      <c r="I450" s="153" t="n">
        <v>180</v>
      </c>
      <c r="J450" s="155" t="str">
        <v>Calm</v>
      </c>
      <c r="K450" s="153" t="n">
        <v>0</v>
      </c>
      <c r="L450" s="153" t="n">
        <f>IF(E450="Accepted",K450*1.150779448,"")</f>
        <v>0</v>
      </c>
      <c r="M450" s="163"/>
      <c r="N450" s="163" t="str">
        <f>IF(AND(E450="Accepted",ISNUMBER(M450)),M450*1.150779448,"")</f>
      </c>
      <c r="O450" s="163"/>
      <c r="P450" s="163" t="str">
        <f>IF(AND(E450="Accepted",ISNUMBER(O450)),O450*1.150779448,"")</f>
      </c>
      <c r="Q450" s="163"/>
      <c r="R450" s="155" t="str"/>
      <c r="S450" s="155" t="str"/>
      <c r="T450" s="155" t="str"/>
      <c r="U450" s="163" t="str">
        <f>IF(E450&lt;&gt;"Accepted","",IF(AND(N450="",P450=""),"",MAX(N450,P450)))</f>
      </c>
      <c r="V450" s="155" t="str">
        <v>2026-03-19 09:55 PDT</v>
      </c>
      <c r="W450" s="153" t="n">
        <v>0</v>
      </c>
      <c r="X450" s="163"/>
      <c r="Y450" s="163"/>
      <c r="Z450" s="163"/>
      <c r="AA450" s="153" t="n">
        <v>-117.8837</v>
      </c>
      <c r="AB450" s="153" t="n">
        <v>34.9054</v>
      </c>
      <c r="AC450" s="153" t="n">
        <v>702</v>
      </c>
      <c r="AD450" s="175" t="str">
        <v>KEDW 191655Z 00000KT 40SM FEW400 20/08 A3018 RMK AO2A SLP204 T01950076</v>
      </c>
    </row>
    <row r="451" hidden="0">
      <c r="A451" s="150" t="str">
        <v>2026-03-19 17:55 UTC</v>
      </c>
      <c r="B451" s="155" t="str">
        <v>2026-03-19 10:55 PDT</v>
      </c>
      <c r="C451" s="155" t="str">
        <v>2026-03-19</v>
      </c>
      <c r="D451" s="155" t="str">
        <v>March</v>
      </c>
      <c r="E451" s="154" t="str">
        <v>Accepted</v>
      </c>
      <c r="F451" s="155" t="str">
        <v>000</v>
      </c>
      <c r="G451" s="153" t="n">
        <v>0</v>
      </c>
      <c r="H451" s="155" t="str">
        <v>Calm</v>
      </c>
      <c r="I451" s="153" t="n">
        <v>180</v>
      </c>
      <c r="J451" s="155" t="str">
        <v>Calm</v>
      </c>
      <c r="K451" s="153" t="n">
        <v>0</v>
      </c>
      <c r="L451" s="153" t="n">
        <f>IF(E451="Accepted",K451*1.150779448,"")</f>
        <v>0</v>
      </c>
      <c r="M451" s="163"/>
      <c r="N451" s="163" t="str">
        <f>IF(AND(E451="Accepted",ISNUMBER(M451)),M451*1.150779448,"")</f>
      </c>
      <c r="O451" s="163"/>
      <c r="P451" s="163" t="str">
        <f>IF(AND(E451="Accepted",ISNUMBER(O451)),O451*1.150779448,"")</f>
      </c>
      <c r="Q451" s="163"/>
      <c r="R451" s="155" t="str"/>
      <c r="S451" s="155" t="str"/>
      <c r="T451" s="155" t="str"/>
      <c r="U451" s="163" t="str">
        <f>IF(E451&lt;&gt;"Accepted","",IF(AND(N451="",P451=""),"",MAX(N451,P451)))</f>
      </c>
      <c r="V451" s="155" t="str">
        <v>2026-03-19 10:55 PDT</v>
      </c>
      <c r="W451" s="153" t="n">
        <v>0</v>
      </c>
      <c r="X451" s="163"/>
      <c r="Y451" s="163"/>
      <c r="Z451" s="163"/>
      <c r="AA451" s="153" t="n">
        <v>-117.8837</v>
      </c>
      <c r="AB451" s="153" t="n">
        <v>34.9054</v>
      </c>
      <c r="AC451" s="153" t="n">
        <v>702</v>
      </c>
      <c r="AD451" s="175" t="str">
        <v>KEDW 191755Z 00000KT 40SM CLR 25/08 A3018 RMK AO2A SLP202 T02450076 10245 20109 50009</v>
      </c>
    </row>
    <row r="452" hidden="0">
      <c r="A452" s="150" t="str">
        <v>2026-03-19 18:55 UTC</v>
      </c>
      <c r="B452" s="155" t="str">
        <v>2026-03-19 11:55 PDT</v>
      </c>
      <c r="C452" s="155" t="str">
        <v>2026-03-19</v>
      </c>
      <c r="D452" s="155" t="str">
        <v>March</v>
      </c>
      <c r="E452" s="154" t="str">
        <v>Accepted</v>
      </c>
      <c r="F452" s="155" t="str">
        <v>100</v>
      </c>
      <c r="G452" s="153" t="n">
        <v>100</v>
      </c>
      <c r="H452" s="155" t="str">
        <v>E</v>
      </c>
      <c r="I452" s="153" t="n">
        <v>280</v>
      </c>
      <c r="J452" s="155" t="str">
        <v>W</v>
      </c>
      <c r="K452" s="153" t="n">
        <v>3</v>
      </c>
      <c r="L452" s="153" t="n">
        <f>IF(E452="Accepted",K452*1.150779448,"")</f>
        <v>3.452338344</v>
      </c>
      <c r="M452" s="163"/>
      <c r="N452" s="163" t="str">
        <f>IF(AND(E452="Accepted",ISNUMBER(M452)),M452*1.150779448,"")</f>
      </c>
      <c r="O452" s="163"/>
      <c r="P452" s="163" t="str">
        <f>IF(AND(E452="Accepted",ISNUMBER(O452)),O452*1.150779448,"")</f>
      </c>
      <c r="Q452" s="163"/>
      <c r="R452" s="155" t="str"/>
      <c r="S452" s="155" t="str"/>
      <c r="T452" s="155" t="str"/>
      <c r="U452" s="163" t="str">
        <f>IF(E452&lt;&gt;"Accepted","",IF(AND(N452="",P452=""),"",MAX(N452,P452)))</f>
      </c>
      <c r="V452" s="155" t="str">
        <v>2026-03-19 11:55 PDT</v>
      </c>
      <c r="W452" s="153" t="n">
        <v>3</v>
      </c>
      <c r="X452" s="163"/>
      <c r="Y452" s="163"/>
      <c r="Z452" s="163"/>
      <c r="AA452" s="153" t="n">
        <v>-117.8837</v>
      </c>
      <c r="AB452" s="153" t="n">
        <v>34.9054</v>
      </c>
      <c r="AC452" s="153" t="n">
        <v>702</v>
      </c>
      <c r="AD452" s="175" t="str">
        <v>KEDW 191855Z 10003KT 40SM CLR 28/05 A3016 RMK AO2A SLP194 T02790054</v>
      </c>
    </row>
    <row r="453" hidden="0">
      <c r="A453" s="150" t="str">
        <v>2026-03-19 19:55 UTC</v>
      </c>
      <c r="B453" s="155" t="str">
        <v>2026-03-19 12:55 PDT</v>
      </c>
      <c r="C453" s="155" t="str">
        <v>2026-03-19</v>
      </c>
      <c r="D453" s="155" t="str">
        <v>March</v>
      </c>
      <c r="E453" s="154" t="str">
        <v>Accepted</v>
      </c>
      <c r="F453" s="155" t="str">
        <v>040</v>
      </c>
      <c r="G453" s="153" t="n">
        <v>40</v>
      </c>
      <c r="H453" s="155" t="str">
        <v>NE</v>
      </c>
      <c r="I453" s="153" t="n">
        <v>220</v>
      </c>
      <c r="J453" s="155" t="str">
        <v>SW</v>
      </c>
      <c r="K453" s="153" t="n">
        <v>3</v>
      </c>
      <c r="L453" s="153" t="n">
        <f>IF(E453="Accepted",K453*1.150779448,"")</f>
        <v>3.452338344</v>
      </c>
      <c r="M453" s="163"/>
      <c r="N453" s="163" t="str">
        <f>IF(AND(E453="Accepted",ISNUMBER(M453)),M453*1.150779448,"")</f>
      </c>
      <c r="O453" s="163"/>
      <c r="P453" s="163" t="str">
        <f>IF(AND(E453="Accepted",ISNUMBER(O453)),O453*1.150779448,"")</f>
      </c>
      <c r="Q453" s="163"/>
      <c r="R453" s="155" t="str"/>
      <c r="S453" s="155" t="str"/>
      <c r="T453" s="155" t="str"/>
      <c r="U453" s="163" t="str">
        <f>IF(E453&lt;&gt;"Accepted","",IF(AND(N453="",P453=""),"",MAX(N453,P453)))</f>
      </c>
      <c r="V453" s="155" t="str">
        <v>2026-03-19 12:55 PDT</v>
      </c>
      <c r="W453" s="153" t="n">
        <v>3</v>
      </c>
      <c r="X453" s="163"/>
      <c r="Y453" s="163"/>
      <c r="Z453" s="163"/>
      <c r="AA453" s="153" t="n">
        <v>-117.8837</v>
      </c>
      <c r="AB453" s="153" t="n">
        <v>34.9054</v>
      </c>
      <c r="AC453" s="153" t="n">
        <v>702</v>
      </c>
      <c r="AD453" s="175" t="str">
        <v>KEDW 191955Z 04003KT 40SM CLR 29/04 A3014 RMK AO2A SLP188 T02940041</v>
      </c>
    </row>
    <row r="454" hidden="0">
      <c r="A454" s="150" t="str">
        <v>2026-03-19 20:55 UTC</v>
      </c>
      <c r="B454" s="155" t="str">
        <v>2026-03-19 13:55 PDT</v>
      </c>
      <c r="C454" s="155" t="str">
        <v>2026-03-19</v>
      </c>
      <c r="D454" s="155" t="str">
        <v>March</v>
      </c>
      <c r="E454" s="154" t="str">
        <v>Accepted</v>
      </c>
      <c r="F454" s="155" t="str">
        <v>000</v>
      </c>
      <c r="G454" s="153" t="n">
        <v>0</v>
      </c>
      <c r="H454" s="155" t="str">
        <v>Calm</v>
      </c>
      <c r="I454" s="153" t="n">
        <v>180</v>
      </c>
      <c r="J454" s="155" t="str">
        <v>Calm</v>
      </c>
      <c r="K454" s="153" t="n">
        <v>0</v>
      </c>
      <c r="L454" s="153" t="n">
        <f>IF(E454="Accepted",K454*1.150779448,"")</f>
        <v>0</v>
      </c>
      <c r="M454" s="163"/>
      <c r="N454" s="163" t="str">
        <f>IF(AND(E454="Accepted",ISNUMBER(M454)),M454*1.150779448,"")</f>
      </c>
      <c r="O454" s="163"/>
      <c r="P454" s="163" t="str">
        <f>IF(AND(E454="Accepted",ISNUMBER(O454)),O454*1.150779448,"")</f>
      </c>
      <c r="Q454" s="163"/>
      <c r="R454" s="155" t="str"/>
      <c r="S454" s="155" t="str"/>
      <c r="T454" s="155" t="str"/>
      <c r="U454" s="163" t="str">
        <f>IF(E454&lt;&gt;"Accepted","",IF(AND(N454="",P454=""),"",MAX(N454,P454)))</f>
      </c>
      <c r="V454" s="155" t="str">
        <v>2026-03-19 13:55 PDT</v>
      </c>
      <c r="W454" s="153" t="n">
        <v>0</v>
      </c>
      <c r="X454" s="163"/>
      <c r="Y454" s="163"/>
      <c r="Z454" s="163"/>
      <c r="AA454" s="153" t="n">
        <v>-117.8837</v>
      </c>
      <c r="AB454" s="153" t="n">
        <v>34.9054</v>
      </c>
      <c r="AC454" s="153" t="n">
        <v>702</v>
      </c>
      <c r="AD454" s="175" t="str">
        <v>KEDW 192055Z 00000KT 70SM CLR 31/01 A3011 RMK AO2A SLP177 T03070011 57021</v>
      </c>
    </row>
    <row r="455" hidden="0">
      <c r="A455" s="150" t="str">
        <v>2026-03-19 21:55 UTC</v>
      </c>
      <c r="B455" s="155" t="str">
        <v>2026-03-19 14:55 PDT</v>
      </c>
      <c r="C455" s="155" t="str">
        <v>2026-03-19</v>
      </c>
      <c r="D455" s="155" t="str">
        <v>March</v>
      </c>
      <c r="E455" s="154" t="str">
        <v>Accepted</v>
      </c>
      <c r="F455" s="155" t="str">
        <v>000</v>
      </c>
      <c r="G455" s="153" t="n">
        <v>0</v>
      </c>
      <c r="H455" s="155" t="str">
        <v>Calm</v>
      </c>
      <c r="I455" s="153" t="n">
        <v>180</v>
      </c>
      <c r="J455" s="155" t="str">
        <v>Calm</v>
      </c>
      <c r="K455" s="153" t="n">
        <v>0</v>
      </c>
      <c r="L455" s="153" t="n">
        <f>IF(E455="Accepted",K455*1.150779448,"")</f>
        <v>0</v>
      </c>
      <c r="M455" s="163"/>
      <c r="N455" s="163" t="str">
        <f>IF(AND(E455="Accepted",ISNUMBER(M455)),M455*1.150779448,"")</f>
      </c>
      <c r="O455" s="163"/>
      <c r="P455" s="163" t="str">
        <f>IF(AND(E455="Accepted",ISNUMBER(O455)),O455*1.150779448,"")</f>
      </c>
      <c r="Q455" s="163"/>
      <c r="R455" s="155" t="str"/>
      <c r="S455" s="155" t="str"/>
      <c r="T455" s="155" t="str"/>
      <c r="U455" s="163" t="str">
        <f>IF(E455&lt;&gt;"Accepted","",IF(AND(N455="",P455=""),"",MAX(N455,P455)))</f>
      </c>
      <c r="V455" s="155" t="str">
        <v>2026-03-19 14:55 PDT</v>
      </c>
      <c r="W455" s="153" t="n">
        <v>0</v>
      </c>
      <c r="X455" s="163"/>
      <c r="Y455" s="163"/>
      <c r="Z455" s="163"/>
      <c r="AA455" s="153" t="n">
        <v>-117.8837</v>
      </c>
      <c r="AB455" s="153" t="n">
        <v>34.9054</v>
      </c>
      <c r="AC455" s="153" t="n">
        <v>702</v>
      </c>
      <c r="AD455" s="175" t="str">
        <v>KEDW 192155Z 00000KT 70SM CLR 33/M04 A3008 RMK AO2A SLP165 T03271043</v>
      </c>
    </row>
    <row r="456" hidden="0">
      <c r="A456" s="150" t="str">
        <v>2026-03-19 22:55 UTC</v>
      </c>
      <c r="B456" s="155" t="str">
        <v>2026-03-19 15:55 PDT</v>
      </c>
      <c r="C456" s="155" t="str">
        <v>2026-03-19</v>
      </c>
      <c r="D456" s="155" t="str">
        <v>March</v>
      </c>
      <c r="E456" s="154" t="str">
        <v>Accepted</v>
      </c>
      <c r="F456" s="155" t="str">
        <v>040</v>
      </c>
      <c r="G456" s="153" t="n">
        <v>40</v>
      </c>
      <c r="H456" s="155" t="str">
        <v>NE</v>
      </c>
      <c r="I456" s="153" t="n">
        <v>220</v>
      </c>
      <c r="J456" s="155" t="str">
        <v>SW</v>
      </c>
      <c r="K456" s="153" t="n">
        <v>4</v>
      </c>
      <c r="L456" s="153" t="n">
        <f>IF(E456="Accepted",K456*1.150779448,"")</f>
        <v>4.603117792</v>
      </c>
      <c r="M456" s="163"/>
      <c r="N456" s="163" t="str">
        <f>IF(AND(E456="Accepted",ISNUMBER(M456)),M456*1.150779448,"")</f>
      </c>
      <c r="O456" s="163"/>
      <c r="P456" s="163" t="str">
        <f>IF(AND(E456="Accepted",ISNUMBER(O456)),O456*1.150779448,"")</f>
      </c>
      <c r="Q456" s="163"/>
      <c r="R456" s="155" t="str"/>
      <c r="S456" s="155" t="str"/>
      <c r="T456" s="155" t="str"/>
      <c r="U456" s="163" t="str">
        <f>IF(E456&lt;&gt;"Accepted","",IF(AND(N456="",P456=""),"",MAX(N456,P456)))</f>
      </c>
      <c r="V456" s="155" t="str">
        <v>2026-03-19 15:55 PDT</v>
      </c>
      <c r="W456" s="153" t="n">
        <v>4</v>
      </c>
      <c r="X456" s="163"/>
      <c r="Y456" s="163"/>
      <c r="Z456" s="163"/>
      <c r="AA456" s="153" t="n">
        <v>-117.8837</v>
      </c>
      <c r="AB456" s="153" t="n">
        <v>34.9054</v>
      </c>
      <c r="AC456" s="153" t="n">
        <v>702</v>
      </c>
      <c r="AD456" s="175" t="str">
        <v>KEDW 192255Z 04004KT 70SM CLR 34/M07 A3006 RMK AO2A SLPNO T03391068</v>
      </c>
    </row>
    <row r="457" hidden="0">
      <c r="A457" s="150" t="str">
        <v>2026-03-19 23:55 UTC</v>
      </c>
      <c r="B457" s="155" t="str">
        <v>2026-03-19 16:55 PDT</v>
      </c>
      <c r="C457" s="155" t="str">
        <v>2026-03-19</v>
      </c>
      <c r="D457" s="155" t="str">
        <v>March</v>
      </c>
      <c r="E457" s="154" t="str">
        <v>Accepted</v>
      </c>
      <c r="F457" s="155" t="str">
        <v>140</v>
      </c>
      <c r="G457" s="153" t="n">
        <v>140</v>
      </c>
      <c r="H457" s="155" t="str">
        <v>SE</v>
      </c>
      <c r="I457" s="153" t="n">
        <v>320</v>
      </c>
      <c r="J457" s="155" t="str">
        <v>NW</v>
      </c>
      <c r="K457" s="153" t="n">
        <v>3</v>
      </c>
      <c r="L457" s="153" t="n">
        <f>IF(E457="Accepted",K457*1.150779448,"")</f>
        <v>3.452338344</v>
      </c>
      <c r="M457" s="163"/>
      <c r="N457" s="163" t="str">
        <f>IF(AND(E457="Accepted",ISNUMBER(M457)),M457*1.150779448,"")</f>
      </c>
      <c r="O457" s="163"/>
      <c r="P457" s="163" t="str">
        <f>IF(AND(E457="Accepted",ISNUMBER(O457)),O457*1.150779448,"")</f>
      </c>
      <c r="Q457" s="163"/>
      <c r="R457" s="155" t="str"/>
      <c r="S457" s="155" t="str"/>
      <c r="T457" s="155" t="str"/>
      <c r="U457" s="163" t="str">
        <f>IF(E457&lt;&gt;"Accepted","",IF(AND(N457="",P457=""),"",MAX(N457,P457)))</f>
      </c>
      <c r="V457" s="155" t="str">
        <v>2026-03-19 16:55 PDT</v>
      </c>
      <c r="W457" s="153" t="n">
        <v>3</v>
      </c>
      <c r="X457" s="163"/>
      <c r="Y457" s="163"/>
      <c r="Z457" s="163"/>
      <c r="AA457" s="153" t="n">
        <v>-117.8837</v>
      </c>
      <c r="AB457" s="153" t="n">
        <v>34.9054</v>
      </c>
      <c r="AC457" s="153" t="n">
        <v>702</v>
      </c>
      <c r="AD457" s="175" t="str">
        <v>KEDW 192355Z 14003KT 70SM CLR 34/M05 A3004 RMK AO2A SLPNO T03381051 10339 20247 57022</v>
      </c>
    </row>
    <row r="458" hidden="0">
      <c r="A458" s="150" t="str">
        <v>2026-03-20 00:55 UTC</v>
      </c>
      <c r="B458" s="155" t="str">
        <v>2026-03-19 17:55 PDT</v>
      </c>
      <c r="C458" s="155" t="str">
        <v>2026-03-19</v>
      </c>
      <c r="D458" s="155" t="str">
        <v>March</v>
      </c>
      <c r="E458" s="154" t="str">
        <v>Accepted</v>
      </c>
      <c r="F458" s="155" t="str">
        <v>210</v>
      </c>
      <c r="G458" s="153" t="n">
        <v>210</v>
      </c>
      <c r="H458" s="155" t="str">
        <v>SW</v>
      </c>
      <c r="I458" s="153" t="n">
        <v>30</v>
      </c>
      <c r="J458" s="155" t="str">
        <v>NE</v>
      </c>
      <c r="K458" s="153" t="n">
        <v>4</v>
      </c>
      <c r="L458" s="153" t="n">
        <f>IF(E458="Accepted",K458*1.150779448,"")</f>
        <v>4.603117792</v>
      </c>
      <c r="M458" s="163"/>
      <c r="N458" s="163" t="str">
        <f>IF(AND(E458="Accepted",ISNUMBER(M458)),M458*1.150779448,"")</f>
      </c>
      <c r="O458" s="163"/>
      <c r="P458" s="163" t="str">
        <f>IF(AND(E458="Accepted",ISNUMBER(O458)),O458*1.150779448,"")</f>
      </c>
      <c r="Q458" s="163"/>
      <c r="R458" s="155" t="str"/>
      <c r="S458" s="155" t="str"/>
      <c r="T458" s="155" t="str"/>
      <c r="U458" s="163" t="str">
        <f>IF(E458&lt;&gt;"Accepted","",IF(AND(N458="",P458=""),"",MAX(N458,P458)))</f>
      </c>
      <c r="V458" s="155" t="str">
        <v>2026-03-19 17:55 PDT</v>
      </c>
      <c r="W458" s="153" t="n">
        <v>4</v>
      </c>
      <c r="X458" s="163"/>
      <c r="Y458" s="163"/>
      <c r="Z458" s="163"/>
      <c r="AA458" s="153" t="n">
        <v>-117.8837</v>
      </c>
      <c r="AB458" s="153" t="n">
        <v>34.9054</v>
      </c>
      <c r="AC458" s="153" t="n">
        <v>702</v>
      </c>
      <c r="AD458" s="175" t="str">
        <v>KEDW 200055Z 21004KT 70SM CLR 34/M01 A3004 RMK AO2A SLP153 T03391007</v>
      </c>
    </row>
    <row r="459" hidden="0">
      <c r="A459" s="150" t="str">
        <v>2026-03-20 01:55 UTC</v>
      </c>
      <c r="B459" s="155" t="str">
        <v>2026-03-19 18:55 PDT</v>
      </c>
      <c r="C459" s="155" t="str">
        <v>2026-03-19</v>
      </c>
      <c r="D459" s="155" t="str">
        <v>March</v>
      </c>
      <c r="E459" s="154" t="str">
        <v>Accepted</v>
      </c>
      <c r="F459" s="155" t="str">
        <v>000</v>
      </c>
      <c r="G459" s="153" t="n">
        <v>0</v>
      </c>
      <c r="H459" s="155" t="str">
        <v>Calm</v>
      </c>
      <c r="I459" s="153" t="n">
        <v>180</v>
      </c>
      <c r="J459" s="155" t="str">
        <v>Calm</v>
      </c>
      <c r="K459" s="153" t="n">
        <v>0</v>
      </c>
      <c r="L459" s="153" t="n">
        <f>IF(E459="Accepted",K459*1.150779448,"")</f>
        <v>0</v>
      </c>
      <c r="M459" s="163"/>
      <c r="N459" s="163" t="str">
        <f>IF(AND(E459="Accepted",ISNUMBER(M459)),M459*1.150779448,"")</f>
      </c>
      <c r="O459" s="163"/>
      <c r="P459" s="163" t="str">
        <f>IF(AND(E459="Accepted",ISNUMBER(O459)),O459*1.150779448,"")</f>
      </c>
      <c r="Q459" s="163"/>
      <c r="R459" s="155" t="str"/>
      <c r="S459" s="155" t="str"/>
      <c r="T459" s="155" t="str"/>
      <c r="U459" s="163" t="str">
        <f>IF(E459&lt;&gt;"Accepted","",IF(AND(N459="",P459=""),"",MAX(N459,P459)))</f>
      </c>
      <c r="V459" s="155" t="str">
        <v>2026-03-19 18:55 PDT</v>
      </c>
      <c r="W459" s="153" t="n">
        <v>0</v>
      </c>
      <c r="X459" s="163"/>
      <c r="Y459" s="163"/>
      <c r="Z459" s="163"/>
      <c r="AA459" s="153" t="n">
        <v>-117.8837</v>
      </c>
      <c r="AB459" s="153" t="n">
        <v>34.9054</v>
      </c>
      <c r="AC459" s="153" t="n">
        <v>702</v>
      </c>
      <c r="AD459" s="175" t="str">
        <v>KEDW 200155Z 00000KT 60SM CLR 30/05 A3004 RMK AO2A SLP155 T02970050</v>
      </c>
    </row>
    <row r="460" hidden="0">
      <c r="A460" s="150" t="str">
        <v>2026-03-20 02:55 UTC</v>
      </c>
      <c r="B460" s="155" t="str">
        <v>2026-03-19 19:55 PDT</v>
      </c>
      <c r="C460" s="155" t="str">
        <v>2026-03-19</v>
      </c>
      <c r="D460" s="155" t="str">
        <v>March</v>
      </c>
      <c r="E460" s="154" t="str">
        <v>Accepted</v>
      </c>
      <c r="F460" s="155" t="str">
        <v>000</v>
      </c>
      <c r="G460" s="153" t="n">
        <v>0</v>
      </c>
      <c r="H460" s="155" t="str">
        <v>Calm</v>
      </c>
      <c r="I460" s="153" t="n">
        <v>180</v>
      </c>
      <c r="J460" s="155" t="str">
        <v>Calm</v>
      </c>
      <c r="K460" s="153" t="n">
        <v>0</v>
      </c>
      <c r="L460" s="153" t="n">
        <f>IF(E460="Accepted",K460*1.150779448,"")</f>
        <v>0</v>
      </c>
      <c r="M460" s="163"/>
      <c r="N460" s="163" t="str">
        <f>IF(AND(E460="Accepted",ISNUMBER(M460)),M460*1.150779448,"")</f>
      </c>
      <c r="O460" s="163"/>
      <c r="P460" s="163" t="str">
        <f>IF(AND(E460="Accepted",ISNUMBER(O460)),O460*1.150779448,"")</f>
      </c>
      <c r="Q460" s="163"/>
      <c r="R460" s="155" t="str"/>
      <c r="S460" s="155" t="str"/>
      <c r="T460" s="155" t="str"/>
      <c r="U460" s="163" t="str">
        <f>IF(E460&lt;&gt;"Accepted","",IF(AND(N460="",P460=""),"",MAX(N460,P460)))</f>
      </c>
      <c r="V460" s="155" t="str">
        <v>2026-03-19 19:55 PDT</v>
      </c>
      <c r="W460" s="153" t="n">
        <v>0</v>
      </c>
      <c r="X460" s="163"/>
      <c r="Y460" s="163"/>
      <c r="Z460" s="163"/>
      <c r="AA460" s="153" t="n">
        <v>-117.8837</v>
      </c>
      <c r="AB460" s="153" t="n">
        <v>34.9054</v>
      </c>
      <c r="AC460" s="153" t="n">
        <v>702</v>
      </c>
      <c r="AD460" s="175" t="str">
        <v>KEDW 200255Z 00000KT 40SM CLR 28/05 A3004 RMK AO2A SLP156 T02750045 55002</v>
      </c>
    </row>
    <row r="461" hidden="0">
      <c r="A461" s="150" t="str">
        <v>2026-03-20 03:55 UTC</v>
      </c>
      <c r="B461" s="155" t="str">
        <v>2026-03-19 20:55 PDT</v>
      </c>
      <c r="C461" s="155" t="str">
        <v>2026-03-19</v>
      </c>
      <c r="D461" s="155" t="str">
        <v>March</v>
      </c>
      <c r="E461" s="154" t="str">
        <v>Accepted</v>
      </c>
      <c r="F461" s="155" t="str">
        <v>280</v>
      </c>
      <c r="G461" s="153" t="n">
        <v>280</v>
      </c>
      <c r="H461" s="155" t="str">
        <v>W</v>
      </c>
      <c r="I461" s="153" t="n">
        <v>100</v>
      </c>
      <c r="J461" s="155" t="str">
        <v>E</v>
      </c>
      <c r="K461" s="153" t="n">
        <v>3</v>
      </c>
      <c r="L461" s="153" t="n">
        <f>IF(E461="Accepted",K461*1.150779448,"")</f>
        <v>3.452338344</v>
      </c>
      <c r="M461" s="163"/>
      <c r="N461" s="163" t="str">
        <f>IF(AND(E461="Accepted",ISNUMBER(M461)),M461*1.150779448,"")</f>
      </c>
      <c r="O461" s="163"/>
      <c r="P461" s="163" t="str">
        <f>IF(AND(E461="Accepted",ISNUMBER(O461)),O461*1.150779448,"")</f>
      </c>
      <c r="Q461" s="163"/>
      <c r="R461" s="155" t="str"/>
      <c r="S461" s="155" t="str"/>
      <c r="T461" s="155" t="str"/>
      <c r="U461" s="163" t="str">
        <f>IF(E461&lt;&gt;"Accepted","",IF(AND(N461="",P461=""),"",MAX(N461,P461)))</f>
      </c>
      <c r="V461" s="155" t="str">
        <v>2026-03-19 20:55 PDT</v>
      </c>
      <c r="W461" s="153" t="n">
        <v>3</v>
      </c>
      <c r="X461" s="163"/>
      <c r="Y461" s="163"/>
      <c r="Z461" s="163"/>
      <c r="AA461" s="153" t="n">
        <v>-117.8837</v>
      </c>
      <c r="AB461" s="153" t="n">
        <v>34.9054</v>
      </c>
      <c r="AC461" s="153" t="n">
        <v>702</v>
      </c>
      <c r="AD461" s="175" t="str">
        <v>KEDW 200355Z 28003KT 40SM CLR 23/07 A3006 RMK AO2A SLP164 T02290066</v>
      </c>
    </row>
    <row r="462" hidden="0">
      <c r="A462" s="150" t="str">
        <v>2026-03-20 04:55 UTC</v>
      </c>
      <c r="B462" s="155" t="str">
        <v>2026-03-19 21:55 PDT</v>
      </c>
      <c r="C462" s="155" t="str">
        <v>2026-03-19</v>
      </c>
      <c r="D462" s="155" t="str">
        <v>March</v>
      </c>
      <c r="E462" s="154" t="str">
        <v>Accepted</v>
      </c>
      <c r="F462" s="155" t="str">
        <v>200</v>
      </c>
      <c r="G462" s="153" t="n">
        <v>200</v>
      </c>
      <c r="H462" s="155" t="str">
        <v>S</v>
      </c>
      <c r="I462" s="153" t="n">
        <v>20</v>
      </c>
      <c r="J462" s="155" t="str">
        <v>N</v>
      </c>
      <c r="K462" s="153" t="n">
        <v>6</v>
      </c>
      <c r="L462" s="153" t="n">
        <f>IF(E462="Accepted",K462*1.150779448,"")</f>
        <v>6.904676688</v>
      </c>
      <c r="M462" s="163"/>
      <c r="N462" s="163" t="str">
        <f>IF(AND(E462="Accepted",ISNUMBER(M462)),M462*1.150779448,"")</f>
      </c>
      <c r="O462" s="163"/>
      <c r="P462" s="163" t="str">
        <f>IF(AND(E462="Accepted",ISNUMBER(O462)),O462*1.150779448,"")</f>
      </c>
      <c r="Q462" s="163"/>
      <c r="R462" s="155" t="str"/>
      <c r="S462" s="155" t="str"/>
      <c r="T462" s="155" t="str"/>
      <c r="U462" s="163" t="str">
        <f>IF(E462&lt;&gt;"Accepted","",IF(AND(N462="",P462=""),"",MAX(N462,P462)))</f>
      </c>
      <c r="V462" s="155" t="str">
        <v>2026-03-19 21:55 PDT</v>
      </c>
      <c r="W462" s="153" t="n">
        <v>6</v>
      </c>
      <c r="X462" s="163"/>
      <c r="Y462" s="163"/>
      <c r="Z462" s="163"/>
      <c r="AA462" s="153" t="n">
        <v>-117.8837</v>
      </c>
      <c r="AB462" s="153" t="n">
        <v>34.9054</v>
      </c>
      <c r="AC462" s="153" t="n">
        <v>702</v>
      </c>
      <c r="AD462" s="175" t="str">
        <v>KEDW 200455Z 20006KT 40SM CLR 19/09 A3007 RMK AO2A SLP168 T01920085</v>
      </c>
    </row>
    <row r="463" hidden="0">
      <c r="A463" s="150" t="str">
        <v>2026-03-20 05:55 UTC</v>
      </c>
      <c r="B463" s="155" t="str">
        <v>2026-03-19 22:55 PDT</v>
      </c>
      <c r="C463" s="155" t="str">
        <v>2026-03-19</v>
      </c>
      <c r="D463" s="155" t="str">
        <v>March</v>
      </c>
      <c r="E463" s="154" t="str">
        <v>Accepted</v>
      </c>
      <c r="F463" s="155" t="str">
        <v>230</v>
      </c>
      <c r="G463" s="153" t="n">
        <v>230</v>
      </c>
      <c r="H463" s="155" t="str">
        <v>SW</v>
      </c>
      <c r="I463" s="153" t="n">
        <v>50</v>
      </c>
      <c r="J463" s="155" t="str">
        <v>NE</v>
      </c>
      <c r="K463" s="153" t="n">
        <v>5</v>
      </c>
      <c r="L463" s="153" t="n">
        <f>IF(E463="Accepted",K463*1.150779448,"")</f>
        <v>5.75389724</v>
      </c>
      <c r="M463" s="163"/>
      <c r="N463" s="163" t="str">
        <f>IF(AND(E463="Accepted",ISNUMBER(M463)),M463*1.150779448,"")</f>
      </c>
      <c r="O463" s="163"/>
      <c r="P463" s="163" t="str">
        <f>IF(AND(E463="Accepted",ISNUMBER(O463)),O463*1.150779448,"")</f>
      </c>
      <c r="Q463" s="163"/>
      <c r="R463" s="155" t="str"/>
      <c r="S463" s="155" t="str"/>
      <c r="T463" s="155" t="str"/>
      <c r="U463" s="163" t="str">
        <f>IF(E463&lt;&gt;"Accepted","",IF(AND(N463="",P463=""),"",MAX(N463,P463)))</f>
      </c>
      <c r="V463" s="155" t="str">
        <v>2026-03-19 22:55 PDT</v>
      </c>
      <c r="W463" s="153" t="n">
        <v>5</v>
      </c>
      <c r="X463" s="163"/>
      <c r="Y463" s="163"/>
      <c r="Z463" s="163"/>
      <c r="AA463" s="153" t="n">
        <v>-117.8837</v>
      </c>
      <c r="AB463" s="153" t="n">
        <v>34.9054</v>
      </c>
      <c r="AC463" s="153" t="n">
        <v>702</v>
      </c>
      <c r="AD463" s="175" t="str">
        <v>KEDW 200555Z AUTO 23005KT 10SM CLR 18/10 A3008 RMK AO2 SLP169 T01760100 10347 20176 52014 $</v>
      </c>
    </row>
    <row r="464" hidden="0">
      <c r="A464" s="150" t="str">
        <v>2026-03-20 06:55 UTC</v>
      </c>
      <c r="B464" s="155" t="str">
        <v>2026-03-19 23:55 PDT</v>
      </c>
      <c r="C464" s="155" t="str">
        <v>2026-03-19</v>
      </c>
      <c r="D464" s="155" t="str">
        <v>March</v>
      </c>
      <c r="E464" s="154" t="str">
        <v>Accepted</v>
      </c>
      <c r="F464" s="155" t="str">
        <v>240</v>
      </c>
      <c r="G464" s="153" t="n">
        <v>240</v>
      </c>
      <c r="H464" s="155" t="str">
        <v>SW</v>
      </c>
      <c r="I464" s="153" t="n">
        <v>60</v>
      </c>
      <c r="J464" s="155" t="str">
        <v>NE</v>
      </c>
      <c r="K464" s="153" t="n">
        <v>5</v>
      </c>
      <c r="L464" s="153" t="n">
        <f>IF(E464="Accepted",K464*1.150779448,"")</f>
        <v>5.75389724</v>
      </c>
      <c r="M464" s="163"/>
      <c r="N464" s="163" t="str">
        <f>IF(AND(E464="Accepted",ISNUMBER(M464)),M464*1.150779448,"")</f>
      </c>
      <c r="O464" s="163"/>
      <c r="P464" s="163" t="str">
        <f>IF(AND(E464="Accepted",ISNUMBER(O464)),O464*1.150779448,"")</f>
      </c>
      <c r="Q464" s="163"/>
      <c r="R464" s="155" t="str"/>
      <c r="S464" s="155" t="str"/>
      <c r="T464" s="155" t="str"/>
      <c r="U464" s="163" t="str">
        <f>IF(E464&lt;&gt;"Accepted","",IF(AND(N464="",P464=""),"",MAX(N464,P464)))</f>
      </c>
      <c r="V464" s="155" t="str">
        <v>2026-03-19 23:55 PDT</v>
      </c>
      <c r="W464" s="153" t="n">
        <v>5</v>
      </c>
      <c r="X464" s="163"/>
      <c r="Y464" s="163"/>
      <c r="Z464" s="163"/>
      <c r="AA464" s="153" t="n">
        <v>-117.8837</v>
      </c>
      <c r="AB464" s="153" t="n">
        <v>34.9054</v>
      </c>
      <c r="AC464" s="153" t="n">
        <v>702</v>
      </c>
      <c r="AD464" s="175" t="str">
        <v>KEDW 200655Z AUTO 24005KT 10SM CLR 16/10 A3009 RMK AO2 SLP171 T01620098 $</v>
      </c>
    </row>
    <row r="465" hidden="0">
      <c r="A465" s="150" t="str">
        <v>2026-03-20 07:55 UTC</v>
      </c>
      <c r="B465" s="155" t="str">
        <v>2026-03-20 00:55 PDT</v>
      </c>
      <c r="C465" s="155" t="str">
        <v>2026-03-20</v>
      </c>
      <c r="D465" s="155" t="str">
        <v>March</v>
      </c>
      <c r="E465" s="154" t="str">
        <v>Accepted</v>
      </c>
      <c r="F465" s="155" t="str">
        <v>220</v>
      </c>
      <c r="G465" s="153" t="n">
        <v>220</v>
      </c>
      <c r="H465" s="155" t="str">
        <v>SW</v>
      </c>
      <c r="I465" s="153" t="n">
        <v>40</v>
      </c>
      <c r="J465" s="155" t="str">
        <v>NE</v>
      </c>
      <c r="K465" s="153" t="n">
        <v>6</v>
      </c>
      <c r="L465" s="153" t="n">
        <f>IF(E465="Accepted",K465*1.150779448,"")</f>
        <v>6.904676688</v>
      </c>
      <c r="M465" s="163"/>
      <c r="N465" s="163" t="str">
        <f>IF(AND(E465="Accepted",ISNUMBER(M465)),M465*1.150779448,"")</f>
      </c>
      <c r="O465" s="163"/>
      <c r="P465" s="163" t="str">
        <f>IF(AND(E465="Accepted",ISNUMBER(O465)),O465*1.150779448,"")</f>
      </c>
      <c r="Q465" s="163"/>
      <c r="R465" s="155" t="str"/>
      <c r="S465" s="155" t="str"/>
      <c r="T465" s="155" t="str"/>
      <c r="U465" s="163" t="str">
        <f>IF(E465&lt;&gt;"Accepted","",IF(AND(N465="",P465=""),"",MAX(N465,P465)))</f>
      </c>
      <c r="V465" s="155" t="str">
        <v>2026-03-20 00:55 PDT</v>
      </c>
      <c r="W465" s="153" t="n">
        <v>6</v>
      </c>
      <c r="X465" s="163"/>
      <c r="Y465" s="163"/>
      <c r="Z465" s="163"/>
      <c r="AA465" s="153" t="n">
        <v>-117.8837</v>
      </c>
      <c r="AB465" s="153" t="n">
        <v>34.9054</v>
      </c>
      <c r="AC465" s="153" t="n">
        <v>702</v>
      </c>
      <c r="AD465" s="175" t="str">
        <v>KEDW 200755Z AUTO 22006KT 10SM CLR 15/10 A3009 RMK AO2 SLP171 T01520095 403470109 $</v>
      </c>
    </row>
    <row r="466" hidden="0">
      <c r="A466" s="150" t="str">
        <v>2026-03-20 08:55 UTC</v>
      </c>
      <c r="B466" s="155" t="str">
        <v>2026-03-20 01:55 PDT</v>
      </c>
      <c r="C466" s="155" t="str">
        <v>2026-03-20</v>
      </c>
      <c r="D466" s="155" t="str">
        <v>March</v>
      </c>
      <c r="E466" s="154" t="str">
        <v>Accepted</v>
      </c>
      <c r="F466" s="155" t="str">
        <v>000</v>
      </c>
      <c r="G466" s="153" t="n">
        <v>0</v>
      </c>
      <c r="H466" s="155" t="str">
        <v>Calm</v>
      </c>
      <c r="I466" s="153" t="n">
        <v>180</v>
      </c>
      <c r="J466" s="155" t="str">
        <v>Calm</v>
      </c>
      <c r="K466" s="153" t="n">
        <v>0</v>
      </c>
      <c r="L466" s="153" t="n">
        <f>IF(E466="Accepted",K466*1.150779448,"")</f>
        <v>0</v>
      </c>
      <c r="M466" s="163"/>
      <c r="N466" s="163" t="str">
        <f>IF(AND(E466="Accepted",ISNUMBER(M466)),M466*1.150779448,"")</f>
      </c>
      <c r="O466" s="163"/>
      <c r="P466" s="163" t="str">
        <f>IF(AND(E466="Accepted",ISNUMBER(O466)),O466*1.150779448,"")</f>
      </c>
      <c r="Q466" s="163"/>
      <c r="R466" s="155" t="str"/>
      <c r="S466" s="155" t="str"/>
      <c r="T466" s="155" t="str"/>
      <c r="U466" s="163" t="str">
        <f>IF(E466&lt;&gt;"Accepted","",IF(AND(N466="",P466=""),"",MAX(N466,P466)))</f>
      </c>
      <c r="V466" s="155" t="str">
        <v>2026-03-20 01:55 PDT</v>
      </c>
      <c r="W466" s="153" t="n">
        <v>0</v>
      </c>
      <c r="X466" s="163"/>
      <c r="Y466" s="163"/>
      <c r="Z466" s="163"/>
      <c r="AA466" s="153" t="n">
        <v>-117.8837</v>
      </c>
      <c r="AB466" s="153" t="n">
        <v>34.9054</v>
      </c>
      <c r="AC466" s="153" t="n">
        <v>702</v>
      </c>
      <c r="AD466" s="175" t="str">
        <v>KEDW 200855Z AUTO 00000KT 10SM CLR 13/08 A3009 RMK AO2 SLP171 T01300083 50002 $</v>
      </c>
    </row>
    <row r="467" hidden="0">
      <c r="A467" s="150" t="str">
        <v>2026-03-20 09:55 UTC</v>
      </c>
      <c r="B467" s="155" t="str">
        <v>2026-03-20 02:55 PDT</v>
      </c>
      <c r="C467" s="155" t="str">
        <v>2026-03-20</v>
      </c>
      <c r="D467" s="155" t="str">
        <v>March</v>
      </c>
      <c r="E467" s="154" t="str">
        <v>Accepted</v>
      </c>
      <c r="F467" s="155" t="str">
        <v>000</v>
      </c>
      <c r="G467" s="153" t="n">
        <v>0</v>
      </c>
      <c r="H467" s="155" t="str">
        <v>Calm</v>
      </c>
      <c r="I467" s="153" t="n">
        <v>180</v>
      </c>
      <c r="J467" s="155" t="str">
        <v>Calm</v>
      </c>
      <c r="K467" s="153" t="n">
        <v>0</v>
      </c>
      <c r="L467" s="153" t="n">
        <f>IF(E467="Accepted",K467*1.150779448,"")</f>
        <v>0</v>
      </c>
      <c r="M467" s="163"/>
      <c r="N467" s="163" t="str">
        <f>IF(AND(E467="Accepted",ISNUMBER(M467)),M467*1.150779448,"")</f>
      </c>
      <c r="O467" s="163"/>
      <c r="P467" s="163" t="str">
        <f>IF(AND(E467="Accepted",ISNUMBER(O467)),O467*1.150779448,"")</f>
      </c>
      <c r="Q467" s="163"/>
      <c r="R467" s="155" t="str"/>
      <c r="S467" s="155" t="str"/>
      <c r="T467" s="155" t="str"/>
      <c r="U467" s="163" t="str">
        <f>IF(E467&lt;&gt;"Accepted","",IF(AND(N467="",P467=""),"",MAX(N467,P467)))</f>
      </c>
      <c r="V467" s="155" t="str">
        <v>2026-03-20 02:55 PDT</v>
      </c>
      <c r="W467" s="153" t="n">
        <v>0</v>
      </c>
      <c r="X467" s="163"/>
      <c r="Y467" s="163"/>
      <c r="Z467" s="163"/>
      <c r="AA467" s="153" t="n">
        <v>-117.8837</v>
      </c>
      <c r="AB467" s="153" t="n">
        <v>34.9054</v>
      </c>
      <c r="AC467" s="153" t="n">
        <v>702</v>
      </c>
      <c r="AD467" s="175" t="str">
        <v>KEDW 200955Z AUTO 00000KT 10SM CLR 13/08 A3008 RMK AO2 SLP166 T01310082 $</v>
      </c>
    </row>
    <row r="468" hidden="0">
      <c r="A468" s="150" t="str">
        <v>2026-03-20 10:55 UTC</v>
      </c>
      <c r="B468" s="155" t="str">
        <v>2026-03-20 03:55 PDT</v>
      </c>
      <c r="C468" s="155" t="str">
        <v>2026-03-20</v>
      </c>
      <c r="D468" s="155" t="str">
        <v>March</v>
      </c>
      <c r="E468" s="154" t="str">
        <v>Accepted</v>
      </c>
      <c r="F468" s="155" t="str">
        <v>000</v>
      </c>
      <c r="G468" s="153" t="n">
        <v>0</v>
      </c>
      <c r="H468" s="155" t="str">
        <v>Calm</v>
      </c>
      <c r="I468" s="153" t="n">
        <v>180</v>
      </c>
      <c r="J468" s="155" t="str">
        <v>Calm</v>
      </c>
      <c r="K468" s="153" t="n">
        <v>0</v>
      </c>
      <c r="L468" s="153" t="n">
        <f>IF(E468="Accepted",K468*1.150779448,"")</f>
        <v>0</v>
      </c>
      <c r="M468" s="163"/>
      <c r="N468" s="163" t="str">
        <f>IF(AND(E468="Accepted",ISNUMBER(M468)),M468*1.150779448,"")</f>
      </c>
      <c r="O468" s="163"/>
      <c r="P468" s="163" t="str">
        <f>IF(AND(E468="Accepted",ISNUMBER(O468)),O468*1.150779448,"")</f>
      </c>
      <c r="Q468" s="163"/>
      <c r="R468" s="155" t="str"/>
      <c r="S468" s="155" t="str"/>
      <c r="T468" s="155" t="str"/>
      <c r="U468" s="163" t="str">
        <f>IF(E468&lt;&gt;"Accepted","",IF(AND(N468="",P468=""),"",MAX(N468,P468)))</f>
      </c>
      <c r="V468" s="155" t="str">
        <v>2026-03-20 03:55 PDT</v>
      </c>
      <c r="W468" s="153" t="n">
        <v>0</v>
      </c>
      <c r="X468" s="163"/>
      <c r="Y468" s="163"/>
      <c r="Z468" s="163"/>
      <c r="AA468" s="153" t="n">
        <v>-117.8837</v>
      </c>
      <c r="AB468" s="153" t="n">
        <v>34.9054</v>
      </c>
      <c r="AC468" s="153" t="n">
        <v>702</v>
      </c>
      <c r="AD468" s="175" t="str">
        <v>KEDW 201055Z AUTO 00000KT 10SM CLR 13/08 A3007 RMK AO2 SLP163 T01280079 $</v>
      </c>
    </row>
    <row r="469" hidden="0">
      <c r="A469" s="150" t="str">
        <v>2026-03-20 11:55 UTC</v>
      </c>
      <c r="B469" s="155" t="str">
        <v>2026-03-20 04:55 PDT</v>
      </c>
      <c r="C469" s="155" t="str">
        <v>2026-03-20</v>
      </c>
      <c r="D469" s="155" t="str">
        <v>March</v>
      </c>
      <c r="E469" s="154" t="str">
        <v>Accepted</v>
      </c>
      <c r="F469" s="155" t="str">
        <v>000</v>
      </c>
      <c r="G469" s="153" t="n">
        <v>0</v>
      </c>
      <c r="H469" s="155" t="str">
        <v>Calm</v>
      </c>
      <c r="I469" s="153" t="n">
        <v>180</v>
      </c>
      <c r="J469" s="155" t="str">
        <v>Calm</v>
      </c>
      <c r="K469" s="153" t="n">
        <v>0</v>
      </c>
      <c r="L469" s="153" t="n">
        <f>IF(E469="Accepted",K469*1.150779448,"")</f>
        <v>0</v>
      </c>
      <c r="M469" s="163"/>
      <c r="N469" s="163" t="str">
        <f>IF(AND(E469="Accepted",ISNUMBER(M469)),M469*1.150779448,"")</f>
      </c>
      <c r="O469" s="163"/>
      <c r="P469" s="163" t="str">
        <f>IF(AND(E469="Accepted",ISNUMBER(O469)),O469*1.150779448,"")</f>
      </c>
      <c r="Q469" s="163"/>
      <c r="R469" s="155" t="str"/>
      <c r="S469" s="155" t="str"/>
      <c r="T469" s="155" t="str"/>
      <c r="U469" s="163" t="str">
        <f>IF(E469&lt;&gt;"Accepted","",IF(AND(N469="",P469=""),"",MAX(N469,P469)))</f>
      </c>
      <c r="V469" s="155" t="str">
        <v>2026-03-20 04:55 PDT</v>
      </c>
      <c r="W469" s="153" t="n">
        <v>0</v>
      </c>
      <c r="X469" s="163"/>
      <c r="Y469" s="163"/>
      <c r="Z469" s="163"/>
      <c r="AA469" s="153" t="n">
        <v>-117.8837</v>
      </c>
      <c r="AB469" s="153" t="n">
        <v>34.9054</v>
      </c>
      <c r="AC469" s="153" t="n">
        <v>702</v>
      </c>
      <c r="AD469" s="175" t="str">
        <v>KEDW 201155Z AUTO 00000KT 10SM CLR 13/07 A3007 RMK AO2 SLP163 T01270074 10175 20117 57007 $</v>
      </c>
    </row>
    <row r="470" hidden="0">
      <c r="A470" s="150" t="str">
        <v>2026-03-20 12:55 UTC</v>
      </c>
      <c r="B470" s="155" t="str">
        <v>2026-03-20 05:55 PDT</v>
      </c>
      <c r="C470" s="155" t="str">
        <v>2026-03-20</v>
      </c>
      <c r="D470" s="155" t="str">
        <v>March</v>
      </c>
      <c r="E470" s="154" t="str">
        <v>Accepted</v>
      </c>
      <c r="F470" s="155" t="str">
        <v>000</v>
      </c>
      <c r="G470" s="153" t="n">
        <v>0</v>
      </c>
      <c r="H470" s="155" t="str">
        <v>Calm</v>
      </c>
      <c r="I470" s="153" t="n">
        <v>180</v>
      </c>
      <c r="J470" s="155" t="str">
        <v>Calm</v>
      </c>
      <c r="K470" s="153" t="n">
        <v>0</v>
      </c>
      <c r="L470" s="153" t="n">
        <f>IF(E470="Accepted",K470*1.150779448,"")</f>
        <v>0</v>
      </c>
      <c r="M470" s="163"/>
      <c r="N470" s="163" t="str">
        <f>IF(AND(E470="Accepted",ISNUMBER(M470)),M470*1.150779448,"")</f>
      </c>
      <c r="O470" s="163"/>
      <c r="P470" s="163" t="str">
        <f>IF(AND(E470="Accepted",ISNUMBER(O470)),O470*1.150779448,"")</f>
      </c>
      <c r="Q470" s="163"/>
      <c r="R470" s="155" t="str"/>
      <c r="S470" s="155" t="str"/>
      <c r="T470" s="155" t="str"/>
      <c r="U470" s="163" t="str">
        <f>IF(E470&lt;&gt;"Accepted","",IF(AND(N470="",P470=""),"",MAX(N470,P470)))</f>
      </c>
      <c r="V470" s="155" t="str">
        <v>2026-03-20 05:55 PDT</v>
      </c>
      <c r="W470" s="153" t="n">
        <v>0</v>
      </c>
      <c r="X470" s="163"/>
      <c r="Y470" s="163"/>
      <c r="Z470" s="163"/>
      <c r="AA470" s="153" t="n">
        <v>-117.8837</v>
      </c>
      <c r="AB470" s="153" t="n">
        <v>34.9054</v>
      </c>
      <c r="AC470" s="153" t="n">
        <v>702</v>
      </c>
      <c r="AD470" s="175" t="str">
        <v>KEDW 201255Z 00000KT 40SM CLR 11/07 A3007 RMK AO2A SLP164 T01050066</v>
      </c>
    </row>
    <row r="471" hidden="0">
      <c r="A471" s="150" t="str">
        <v>2026-03-20 13:55 UTC</v>
      </c>
      <c r="B471" s="155" t="str">
        <v>2026-03-20 06:55 PDT</v>
      </c>
      <c r="C471" s="155" t="str">
        <v>2026-03-20</v>
      </c>
      <c r="D471" s="155" t="str">
        <v>March</v>
      </c>
      <c r="E471" s="154" t="str">
        <v>Accepted</v>
      </c>
      <c r="F471" s="155" t="str">
        <v>000</v>
      </c>
      <c r="G471" s="153" t="n">
        <v>0</v>
      </c>
      <c r="H471" s="155" t="str">
        <v>Calm</v>
      </c>
      <c r="I471" s="153" t="n">
        <v>180</v>
      </c>
      <c r="J471" s="155" t="str">
        <v>Calm</v>
      </c>
      <c r="K471" s="153" t="n">
        <v>0</v>
      </c>
      <c r="L471" s="153" t="n">
        <f>IF(E471="Accepted",K471*1.150779448,"")</f>
        <v>0</v>
      </c>
      <c r="M471" s="163"/>
      <c r="N471" s="163" t="str">
        <f>IF(AND(E471="Accepted",ISNUMBER(M471)),M471*1.150779448,"")</f>
      </c>
      <c r="O471" s="163"/>
      <c r="P471" s="163" t="str">
        <f>IF(AND(E471="Accepted",ISNUMBER(O471)),O471*1.150779448,"")</f>
      </c>
      <c r="Q471" s="163"/>
      <c r="R471" s="155" t="str"/>
      <c r="S471" s="155" t="str"/>
      <c r="T471" s="155" t="str"/>
      <c r="U471" s="163" t="str">
        <f>IF(E471&lt;&gt;"Accepted","",IF(AND(N471="",P471=""),"",MAX(N471,P471)))</f>
      </c>
      <c r="V471" s="155" t="str">
        <v>2026-03-20 06:55 PDT</v>
      </c>
      <c r="W471" s="153" t="n">
        <v>0</v>
      </c>
      <c r="X471" s="163"/>
      <c r="Y471" s="163"/>
      <c r="Z471" s="163"/>
      <c r="AA471" s="153" t="n">
        <v>-117.8837</v>
      </c>
      <c r="AB471" s="153" t="n">
        <v>34.9054</v>
      </c>
      <c r="AC471" s="153" t="n">
        <v>702</v>
      </c>
      <c r="AD471" s="175" t="str">
        <v>KEDW 201355Z 00000KT 50SM CLR 11/05 A3008 RMK AO2A SLP170 T01050046</v>
      </c>
    </row>
    <row r="472" hidden="0">
      <c r="A472" s="150" t="str">
        <v>2026-03-20 14:55 UTC</v>
      </c>
      <c r="B472" s="155" t="str">
        <v>2026-03-20 07:55 PDT</v>
      </c>
      <c r="C472" s="155" t="str">
        <v>2026-03-20</v>
      </c>
      <c r="D472" s="155" t="str">
        <v>March</v>
      </c>
      <c r="E472" s="154" t="str">
        <v>Accepted</v>
      </c>
      <c r="F472" s="155" t="str">
        <v>000</v>
      </c>
      <c r="G472" s="153" t="n">
        <v>0</v>
      </c>
      <c r="H472" s="155" t="str">
        <v>Calm</v>
      </c>
      <c r="I472" s="153" t="n">
        <v>180</v>
      </c>
      <c r="J472" s="155" t="str">
        <v>Calm</v>
      </c>
      <c r="K472" s="153" t="n">
        <v>0</v>
      </c>
      <c r="L472" s="153" t="n">
        <f>IF(E472="Accepted",K472*1.150779448,"")</f>
        <v>0</v>
      </c>
      <c r="M472" s="163"/>
      <c r="N472" s="163" t="str">
        <f>IF(AND(E472="Accepted",ISNUMBER(M472)),M472*1.150779448,"")</f>
      </c>
      <c r="O472" s="163"/>
      <c r="P472" s="163" t="str">
        <f>IF(AND(E472="Accepted",ISNUMBER(O472)),O472*1.150779448,"")</f>
      </c>
      <c r="Q472" s="163"/>
      <c r="R472" s="155" t="str"/>
      <c r="S472" s="155" t="str"/>
      <c r="T472" s="155" t="str"/>
      <c r="U472" s="163" t="str">
        <f>IF(E472&lt;&gt;"Accepted","",IF(AND(N472="",P472=""),"",MAX(N472,P472)))</f>
      </c>
      <c r="V472" s="155" t="str">
        <v>2026-03-20 07:55 PDT</v>
      </c>
      <c r="W472" s="153" t="n">
        <v>0</v>
      </c>
      <c r="X472" s="163"/>
      <c r="Y472" s="163"/>
      <c r="Z472" s="163"/>
      <c r="AA472" s="153" t="n">
        <v>-117.8837</v>
      </c>
      <c r="AB472" s="153" t="n">
        <v>34.9054</v>
      </c>
      <c r="AC472" s="153" t="n">
        <v>702</v>
      </c>
      <c r="AD472" s="175" t="str">
        <v>KEDW 201455Z 00000KT 40SM CLR 12/06 A3009 RMK AO2A SLP173 T01200063 52008</v>
      </c>
    </row>
    <row r="473" hidden="0">
      <c r="A473" s="150" t="str">
        <v>2026-03-20 15:55 UTC</v>
      </c>
      <c r="B473" s="155" t="str">
        <v>2026-03-20 08:55 PDT</v>
      </c>
      <c r="C473" s="155" t="str">
        <v>2026-03-20</v>
      </c>
      <c r="D473" s="155" t="str">
        <v>March</v>
      </c>
      <c r="E473" s="154" t="str">
        <v>Accepted</v>
      </c>
      <c r="F473" s="155" t="str">
        <v>000</v>
      </c>
      <c r="G473" s="153" t="n">
        <v>0</v>
      </c>
      <c r="H473" s="155" t="str">
        <v>Calm</v>
      </c>
      <c r="I473" s="153" t="n">
        <v>180</v>
      </c>
      <c r="J473" s="155" t="str">
        <v>Calm</v>
      </c>
      <c r="K473" s="153" t="n">
        <v>0</v>
      </c>
      <c r="L473" s="153" t="n">
        <f>IF(E473="Accepted",K473*1.150779448,"")</f>
        <v>0</v>
      </c>
      <c r="M473" s="163"/>
      <c r="N473" s="163" t="str">
        <f>IF(AND(E473="Accepted",ISNUMBER(M473)),M473*1.150779448,"")</f>
      </c>
      <c r="O473" s="163"/>
      <c r="P473" s="163" t="str">
        <f>IF(AND(E473="Accepted",ISNUMBER(O473)),O473*1.150779448,"")</f>
      </c>
      <c r="Q473" s="163"/>
      <c r="R473" s="155" t="str"/>
      <c r="S473" s="155" t="str"/>
      <c r="T473" s="155" t="str"/>
      <c r="U473" s="163" t="str">
        <f>IF(E473&lt;&gt;"Accepted","",IF(AND(N473="",P473=""),"",MAX(N473,P473)))</f>
      </c>
      <c r="V473" s="155" t="str">
        <v>2026-03-20 08:55 PDT</v>
      </c>
      <c r="W473" s="153" t="n">
        <v>0</v>
      </c>
      <c r="X473" s="163"/>
      <c r="Y473" s="163"/>
      <c r="Z473" s="163"/>
      <c r="AA473" s="153" t="n">
        <v>-117.8837</v>
      </c>
      <c r="AB473" s="153" t="n">
        <v>34.9054</v>
      </c>
      <c r="AC473" s="153" t="n">
        <v>702</v>
      </c>
      <c r="AD473" s="175" t="str">
        <v>KEDW 201555Z 00000KT 40SM CLR 16/09 A3010 RMK AO2A SLP178 T01620087</v>
      </c>
    </row>
    <row r="474" hidden="0">
      <c r="A474" s="150" t="str">
        <v>2026-03-20 16:55 UTC</v>
      </c>
      <c r="B474" s="155" t="str">
        <v>2026-03-20 09:55 PDT</v>
      </c>
      <c r="C474" s="155" t="str">
        <v>2026-03-20</v>
      </c>
      <c r="D474" s="155" t="str">
        <v>March</v>
      </c>
      <c r="E474" s="154" t="str">
        <v>Accepted</v>
      </c>
      <c r="F474" s="155" t="str">
        <v>000</v>
      </c>
      <c r="G474" s="153" t="n">
        <v>0</v>
      </c>
      <c r="H474" s="155" t="str">
        <v>Calm</v>
      </c>
      <c r="I474" s="153" t="n">
        <v>180</v>
      </c>
      <c r="J474" s="155" t="str">
        <v>Calm</v>
      </c>
      <c r="K474" s="153" t="n">
        <v>0</v>
      </c>
      <c r="L474" s="153" t="n">
        <f>IF(E474="Accepted",K474*1.150779448,"")</f>
        <v>0</v>
      </c>
      <c r="M474" s="163"/>
      <c r="N474" s="163" t="str">
        <f>IF(AND(E474="Accepted",ISNUMBER(M474)),M474*1.150779448,"")</f>
      </c>
      <c r="O474" s="163"/>
      <c r="P474" s="163" t="str">
        <f>IF(AND(E474="Accepted",ISNUMBER(O474)),O474*1.150779448,"")</f>
      </c>
      <c r="Q474" s="163"/>
      <c r="R474" s="155" t="str"/>
      <c r="S474" s="155" t="str"/>
      <c r="T474" s="155" t="str"/>
      <c r="U474" s="163" t="str">
        <f>IF(E474&lt;&gt;"Accepted","",IF(AND(N474="",P474=""),"",MAX(N474,P474)))</f>
      </c>
      <c r="V474" s="155" t="str">
        <v>2026-03-20 09:55 PDT</v>
      </c>
      <c r="W474" s="153" t="n">
        <v>0</v>
      </c>
      <c r="X474" s="163"/>
      <c r="Y474" s="163"/>
      <c r="Z474" s="163"/>
      <c r="AA474" s="153" t="n">
        <v>-117.8837</v>
      </c>
      <c r="AB474" s="153" t="n">
        <v>34.9054</v>
      </c>
      <c r="AC474" s="153" t="n">
        <v>702</v>
      </c>
      <c r="AD474" s="175" t="str">
        <v>KEDW 201655Z 00000KT 40SM CLR 20/09 A3010 RMK AO2A SLP177 T02010093</v>
      </c>
    </row>
    <row r="475" hidden="0">
      <c r="A475" s="150" t="str">
        <v>2026-03-20 17:55 UTC</v>
      </c>
      <c r="B475" s="155" t="str">
        <v>2026-03-20 10:55 PDT</v>
      </c>
      <c r="C475" s="155" t="str">
        <v>2026-03-20</v>
      </c>
      <c r="D475" s="155" t="str">
        <v>March</v>
      </c>
      <c r="E475" s="154" t="str">
        <v>Accepted</v>
      </c>
      <c r="F475" s="155" t="str">
        <v>030</v>
      </c>
      <c r="G475" s="153" t="n">
        <v>30</v>
      </c>
      <c r="H475" s="155" t="str">
        <v>NE</v>
      </c>
      <c r="I475" s="153" t="n">
        <v>210</v>
      </c>
      <c r="J475" s="155" t="str">
        <v>SW</v>
      </c>
      <c r="K475" s="153" t="n">
        <v>3</v>
      </c>
      <c r="L475" s="153" t="n">
        <f>IF(E475="Accepted",K475*1.150779448,"")</f>
        <v>3.452338344</v>
      </c>
      <c r="M475" s="163"/>
      <c r="N475" s="163" t="str">
        <f>IF(AND(E475="Accepted",ISNUMBER(M475)),M475*1.150779448,"")</f>
      </c>
      <c r="O475" s="163"/>
      <c r="P475" s="163" t="str">
        <f>IF(AND(E475="Accepted",ISNUMBER(O475)),O475*1.150779448,"")</f>
      </c>
      <c r="Q475" s="163"/>
      <c r="R475" s="155" t="str"/>
      <c r="S475" s="155" t="str"/>
      <c r="T475" s="155" t="str"/>
      <c r="U475" s="163" t="str">
        <f>IF(E475&lt;&gt;"Accepted","",IF(AND(N475="",P475=""),"",MAX(N475,P475)))</f>
      </c>
      <c r="V475" s="155" t="str">
        <v>2026-03-20 10:55 PDT</v>
      </c>
      <c r="W475" s="153" t="n">
        <v>3</v>
      </c>
      <c r="X475" s="163"/>
      <c r="Y475" s="163"/>
      <c r="Z475" s="163"/>
      <c r="AA475" s="153" t="n">
        <v>-117.8837</v>
      </c>
      <c r="AB475" s="153" t="n">
        <v>34.9054</v>
      </c>
      <c r="AC475" s="153" t="n">
        <v>702</v>
      </c>
      <c r="AD475" s="175" t="str">
        <v>KEDW 201755Z 03003KT 40SM CLR 24/08 A3009 RMK AO2A SLP172 T02360080 10236 20097 50001</v>
      </c>
    </row>
    <row r="476" hidden="0">
      <c r="A476" s="150" t="str">
        <v>2026-03-20 18:55 UTC</v>
      </c>
      <c r="B476" s="155" t="str">
        <v>2026-03-20 11:55 PDT</v>
      </c>
      <c r="C476" s="155" t="str">
        <v>2026-03-20</v>
      </c>
      <c r="D476" s="155" t="str">
        <v>March</v>
      </c>
      <c r="E476" s="154" t="str">
        <v>Accepted</v>
      </c>
      <c r="F476" s="155" t="str">
        <v>000</v>
      </c>
      <c r="G476" s="153" t="n">
        <v>0</v>
      </c>
      <c r="H476" s="155" t="str">
        <v>Calm</v>
      </c>
      <c r="I476" s="153" t="n">
        <v>180</v>
      </c>
      <c r="J476" s="155" t="str">
        <v>Calm</v>
      </c>
      <c r="K476" s="153" t="n">
        <v>0</v>
      </c>
      <c r="L476" s="153" t="n">
        <f>IF(E476="Accepted",K476*1.150779448,"")</f>
        <v>0</v>
      </c>
      <c r="M476" s="163"/>
      <c r="N476" s="163" t="str">
        <f>IF(AND(E476="Accepted",ISNUMBER(M476)),M476*1.150779448,"")</f>
      </c>
      <c r="O476" s="163"/>
      <c r="P476" s="163" t="str">
        <f>IF(AND(E476="Accepted",ISNUMBER(O476)),O476*1.150779448,"")</f>
      </c>
      <c r="Q476" s="163"/>
      <c r="R476" s="155" t="str"/>
      <c r="S476" s="155" t="str"/>
      <c r="T476" s="155" t="str"/>
      <c r="U476" s="163" t="str">
        <f>IF(E476&lt;&gt;"Accepted","",IF(AND(N476="",P476=""),"",MAX(N476,P476)))</f>
      </c>
      <c r="V476" s="155" t="str">
        <v>2026-03-20 11:55 PDT</v>
      </c>
      <c r="W476" s="153" t="n">
        <v>0</v>
      </c>
      <c r="X476" s="163"/>
      <c r="Y476" s="163"/>
      <c r="Z476" s="163"/>
      <c r="AA476" s="153" t="n">
        <v>-117.8837</v>
      </c>
      <c r="AB476" s="153" t="n">
        <v>34.9054</v>
      </c>
      <c r="AC476" s="153" t="n">
        <v>702</v>
      </c>
      <c r="AD476" s="175" t="str">
        <v>KEDW 201855Z COR 00000KT 40SM CLR 27/09 A3008 RMK AO2A SLP167 T02680087 COR 2008</v>
      </c>
    </row>
    <row r="477" hidden="0">
      <c r="A477" s="150" t="str">
        <v>2026-03-20 19:55 UTC</v>
      </c>
      <c r="B477" s="155" t="str">
        <v>2026-03-20 12:55 PDT</v>
      </c>
      <c r="C477" s="155" t="str">
        <v>2026-03-20</v>
      </c>
      <c r="D477" s="155" t="str">
        <v>March</v>
      </c>
      <c r="E477" s="154" t="str">
        <v>Accepted</v>
      </c>
      <c r="F477" s="155" t="str">
        <v>020</v>
      </c>
      <c r="G477" s="153" t="n">
        <v>20</v>
      </c>
      <c r="H477" s="155" t="str">
        <v>N</v>
      </c>
      <c r="I477" s="153" t="n">
        <v>200</v>
      </c>
      <c r="J477" s="155" t="str">
        <v>S</v>
      </c>
      <c r="K477" s="153" t="n">
        <v>3</v>
      </c>
      <c r="L477" s="153" t="n">
        <f>IF(E477="Accepted",K477*1.150779448,"")</f>
        <v>3.452338344</v>
      </c>
      <c r="M477" s="163"/>
      <c r="N477" s="163" t="str">
        <f>IF(AND(E477="Accepted",ISNUMBER(M477)),M477*1.150779448,"")</f>
      </c>
      <c r="O477" s="163"/>
      <c r="P477" s="163" t="str">
        <f>IF(AND(E477="Accepted",ISNUMBER(O477)),O477*1.150779448,"")</f>
      </c>
      <c r="Q477" s="163"/>
      <c r="R477" s="155" t="str"/>
      <c r="S477" s="155" t="str"/>
      <c r="T477" s="155" t="str"/>
      <c r="U477" s="163" t="str">
        <f>IF(E477&lt;&gt;"Accepted","",IF(AND(N477="",P477=""),"",MAX(N477,P477)))</f>
      </c>
      <c r="V477" s="155" t="str">
        <v>2026-03-20 12:55 PDT</v>
      </c>
      <c r="W477" s="153" t="n">
        <v>3</v>
      </c>
      <c r="X477" s="163"/>
      <c r="Y477" s="163"/>
      <c r="Z477" s="163"/>
      <c r="AA477" s="153" t="n">
        <v>-117.8837</v>
      </c>
      <c r="AB477" s="153" t="n">
        <v>34.9054</v>
      </c>
      <c r="AC477" s="153" t="n">
        <v>702</v>
      </c>
      <c r="AD477" s="175" t="str">
        <v>KEDW 201955Z 02003KT 40SM CLR 30/03 A3006 RMK AO2A SLP159 T03020032</v>
      </c>
    </row>
    <row r="478" hidden="0">
      <c r="A478" s="150" t="str">
        <v>2026-03-20 20:55 UTC</v>
      </c>
      <c r="B478" s="155" t="str">
        <v>2026-03-20 13:55 PDT</v>
      </c>
      <c r="C478" s="155" t="str">
        <v>2026-03-20</v>
      </c>
      <c r="D478" s="155" t="str">
        <v>March</v>
      </c>
      <c r="E478" s="154" t="str">
        <v>Accepted</v>
      </c>
      <c r="F478" s="155" t="str">
        <v>000</v>
      </c>
      <c r="G478" s="153" t="n">
        <v>0</v>
      </c>
      <c r="H478" s="155" t="str">
        <v>Calm</v>
      </c>
      <c r="I478" s="153" t="n">
        <v>180</v>
      </c>
      <c r="J478" s="155" t="str">
        <v>Calm</v>
      </c>
      <c r="K478" s="153" t="n">
        <v>0</v>
      </c>
      <c r="L478" s="153" t="n">
        <f>IF(E478="Accepted",K478*1.150779448,"")</f>
        <v>0</v>
      </c>
      <c r="M478" s="163"/>
      <c r="N478" s="163" t="str">
        <f>IF(AND(E478="Accepted",ISNUMBER(M478)),M478*1.150779448,"")</f>
      </c>
      <c r="O478" s="163"/>
      <c r="P478" s="163" t="str">
        <f>IF(AND(E478="Accepted",ISNUMBER(O478)),O478*1.150779448,"")</f>
      </c>
      <c r="Q478" s="163"/>
      <c r="R478" s="155" t="str"/>
      <c r="S478" s="155" t="str"/>
      <c r="T478" s="155" t="str"/>
      <c r="U478" s="163" t="str">
        <f>IF(E478&lt;&gt;"Accepted","",IF(AND(N478="",P478=""),"",MAX(N478,P478)))</f>
      </c>
      <c r="V478" s="155" t="str">
        <v>2026-03-20 13:55 PDT</v>
      </c>
      <c r="W478" s="153" t="n">
        <v>0</v>
      </c>
      <c r="X478" s="163"/>
      <c r="Y478" s="163"/>
      <c r="Z478" s="163"/>
      <c r="AA478" s="153" t="n">
        <v>-117.8837</v>
      </c>
      <c r="AB478" s="153" t="n">
        <v>34.9054</v>
      </c>
      <c r="AC478" s="153" t="n">
        <v>702</v>
      </c>
      <c r="AD478" s="175" t="str">
        <v>KEDW 202055Z COR 00000KT 70SM CLR 33/M00 A3002 RMK AO2A SLP146 T03291003 57024 COR 2106</v>
      </c>
    </row>
    <row r="479" hidden="0">
      <c r="A479" s="150" t="str">
        <v>2026-03-20 21:55 UTC</v>
      </c>
      <c r="B479" s="155" t="str">
        <v>2026-03-20 14:55 PDT</v>
      </c>
      <c r="C479" s="155" t="str">
        <v>2026-03-20</v>
      </c>
      <c r="D479" s="155" t="str">
        <v>March</v>
      </c>
      <c r="E479" s="154" t="str">
        <v>Accepted</v>
      </c>
      <c r="F479" s="155" t="str">
        <v>080</v>
      </c>
      <c r="G479" s="153" t="n">
        <v>80</v>
      </c>
      <c r="H479" s="155" t="str">
        <v>E</v>
      </c>
      <c r="I479" s="153" t="n">
        <v>260</v>
      </c>
      <c r="J479" s="155" t="str">
        <v>W</v>
      </c>
      <c r="K479" s="153" t="n">
        <v>4</v>
      </c>
      <c r="L479" s="153" t="n">
        <f>IF(E479="Accepted",K479*1.150779448,"")</f>
        <v>4.603117792</v>
      </c>
      <c r="M479" s="163"/>
      <c r="N479" s="163" t="str">
        <f>IF(AND(E479="Accepted",ISNUMBER(M479)),M479*1.150779448,"")</f>
      </c>
      <c r="O479" s="163"/>
      <c r="P479" s="163" t="str">
        <f>IF(AND(E479="Accepted",ISNUMBER(O479)),O479*1.150779448,"")</f>
      </c>
      <c r="Q479" s="163"/>
      <c r="R479" s="155" t="str"/>
      <c r="S479" s="155" t="str"/>
      <c r="T479" s="155" t="str"/>
      <c r="U479" s="163" t="str">
        <f>IF(E479&lt;&gt;"Accepted","",IF(AND(N479="",P479=""),"",MAX(N479,P479)))</f>
      </c>
      <c r="V479" s="155" t="str">
        <v>2026-03-20 14:55 PDT</v>
      </c>
      <c r="W479" s="153" t="n">
        <v>4</v>
      </c>
      <c r="X479" s="163"/>
      <c r="Y479" s="163"/>
      <c r="Z479" s="163"/>
      <c r="AA479" s="153" t="n">
        <v>-117.8837</v>
      </c>
      <c r="AB479" s="153" t="n">
        <v>34.9054</v>
      </c>
      <c r="AC479" s="153" t="n">
        <v>702</v>
      </c>
      <c r="AD479" s="175" t="str">
        <v>KEDW 202155Z 08004KT 70SM CLR 35/M01 A2999 RMK AO2A SLP134 T03471014</v>
      </c>
    </row>
    <row r="480" hidden="0">
      <c r="A480" s="150" t="str">
        <v>2026-03-20 22:55 UTC</v>
      </c>
      <c r="B480" s="155" t="str">
        <v>2026-03-20 15:55 PDT</v>
      </c>
      <c r="C480" s="155" t="str">
        <v>2026-03-20</v>
      </c>
      <c r="D480" s="155" t="str">
        <v>March</v>
      </c>
      <c r="E480" s="154" t="str">
        <v>Accepted</v>
      </c>
      <c r="F480" s="155" t="str">
        <v>140</v>
      </c>
      <c r="G480" s="153" t="n">
        <v>140</v>
      </c>
      <c r="H480" s="155" t="str">
        <v>SE</v>
      </c>
      <c r="I480" s="153" t="n">
        <v>320</v>
      </c>
      <c r="J480" s="155" t="str">
        <v>NW</v>
      </c>
      <c r="K480" s="153" t="n">
        <v>3</v>
      </c>
      <c r="L480" s="153" t="n">
        <f>IF(E480="Accepted",K480*1.150779448,"")</f>
        <v>3.452338344</v>
      </c>
      <c r="M480" s="163"/>
      <c r="N480" s="163" t="str">
        <f>IF(AND(E480="Accepted",ISNUMBER(M480)),M480*1.150779448,"")</f>
      </c>
      <c r="O480" s="163"/>
      <c r="P480" s="163" t="str">
        <f>IF(AND(E480="Accepted",ISNUMBER(O480)),O480*1.150779448,"")</f>
      </c>
      <c r="Q480" s="163"/>
      <c r="R480" s="155" t="str"/>
      <c r="S480" s="155" t="str"/>
      <c r="T480" s="155" t="str"/>
      <c r="U480" s="163" t="str">
        <f>IF(E480&lt;&gt;"Accepted","",IF(AND(N480="",P480=""),"",MAX(N480,P480)))</f>
      </c>
      <c r="V480" s="155" t="str">
        <v>2026-03-20 15:55 PDT</v>
      </c>
      <c r="W480" s="153" t="n">
        <v>3</v>
      </c>
      <c r="X480" s="163"/>
      <c r="Y480" s="163"/>
      <c r="Z480" s="163"/>
      <c r="AA480" s="153" t="n">
        <v>-117.8837</v>
      </c>
      <c r="AB480" s="153" t="n">
        <v>34.9054</v>
      </c>
      <c r="AC480" s="153" t="n">
        <v>702</v>
      </c>
      <c r="AD480" s="175" t="str">
        <v>KEDW 202255Z 14003KT 70SM CLR 35/M04 A2997 RMK AO2A SLP127 T03491043</v>
      </c>
    </row>
    <row r="481" hidden="0">
      <c r="A481" s="150" t="str">
        <v>2026-03-20 23:55 UTC</v>
      </c>
      <c r="B481" s="155" t="str">
        <v>2026-03-20 16:55 PDT</v>
      </c>
      <c r="C481" s="155" t="str">
        <v>2026-03-20</v>
      </c>
      <c r="D481" s="155" t="str">
        <v>March</v>
      </c>
      <c r="E481" s="154" t="str">
        <v>Accepted</v>
      </c>
      <c r="F481" s="155" t="str">
        <v>260</v>
      </c>
      <c r="G481" s="153" t="n">
        <v>260</v>
      </c>
      <c r="H481" s="155" t="str">
        <v>W</v>
      </c>
      <c r="I481" s="153" t="n">
        <v>80</v>
      </c>
      <c r="J481" s="155" t="str">
        <v>E</v>
      </c>
      <c r="K481" s="153" t="n">
        <v>6</v>
      </c>
      <c r="L481" s="153" t="n">
        <f>IF(E481="Accepted",K481*1.150779448,"")</f>
        <v>6.904676688</v>
      </c>
      <c r="M481" s="163"/>
      <c r="N481" s="163" t="str">
        <f>IF(AND(E481="Accepted",ISNUMBER(M481)),M481*1.150779448,"")</f>
      </c>
      <c r="O481" s="163"/>
      <c r="P481" s="163" t="str">
        <f>IF(AND(E481="Accepted",ISNUMBER(O481)),O481*1.150779448,"")</f>
      </c>
      <c r="Q481" s="163"/>
      <c r="R481" s="155" t="str"/>
      <c r="S481" s="155" t="str"/>
      <c r="T481" s="155" t="str"/>
      <c r="U481" s="163" t="str">
        <f>IF(E481&lt;&gt;"Accepted","",IF(AND(N481="",P481=""),"",MAX(N481,P481)))</f>
      </c>
      <c r="V481" s="155" t="str">
        <v>2026-03-20 16:55 PDT</v>
      </c>
      <c r="W481" s="153" t="n">
        <v>6</v>
      </c>
      <c r="X481" s="163"/>
      <c r="Y481" s="163"/>
      <c r="Z481" s="163"/>
      <c r="AA481" s="153" t="n">
        <v>-117.8837</v>
      </c>
      <c r="AB481" s="153" t="n">
        <v>34.9054</v>
      </c>
      <c r="AC481" s="153" t="n">
        <v>702</v>
      </c>
      <c r="AD481" s="175" t="str">
        <v>KEDW 202355Z 26006KT 70SM CLR 35/M02 A2995 RMK AO2A SLP120 T03531024 10360 20233 57023</v>
      </c>
    </row>
    <row r="482" hidden="0">
      <c r="A482" s="150" t="str">
        <v>2026-03-21 00:55 UTC</v>
      </c>
      <c r="B482" s="155" t="str">
        <v>2026-03-20 17:55 PDT</v>
      </c>
      <c r="C482" s="155" t="str">
        <v>2026-03-20</v>
      </c>
      <c r="D482" s="155" t="str">
        <v>March</v>
      </c>
      <c r="E482" s="154" t="str">
        <v>Accepted</v>
      </c>
      <c r="F482" s="155" t="str">
        <v>250</v>
      </c>
      <c r="G482" s="153" t="n">
        <v>250</v>
      </c>
      <c r="H482" s="155" t="str">
        <v>W</v>
      </c>
      <c r="I482" s="153" t="n">
        <v>70</v>
      </c>
      <c r="J482" s="155" t="str">
        <v>E</v>
      </c>
      <c r="K482" s="153" t="n">
        <v>13</v>
      </c>
      <c r="L482" s="153" t="n">
        <f>IF(E482="Accepted",K482*1.150779448,"")</f>
        <v>14.960132824</v>
      </c>
      <c r="M482" s="163"/>
      <c r="N482" s="163" t="str">
        <f>IF(AND(E482="Accepted",ISNUMBER(M482)),M482*1.150779448,"")</f>
      </c>
      <c r="O482" s="163"/>
      <c r="P482" s="163" t="str">
        <f>IF(AND(E482="Accepted",ISNUMBER(O482)),O482*1.150779448,"")</f>
      </c>
      <c r="Q482" s="163"/>
      <c r="R482" s="155" t="str"/>
      <c r="S482" s="155" t="str"/>
      <c r="T482" s="155" t="str"/>
      <c r="U482" s="163" t="str">
        <f>IF(E482&lt;&gt;"Accepted","",IF(AND(N482="",P482=""),"",MAX(N482,P482)))</f>
      </c>
      <c r="V482" s="155" t="str">
        <v>2026-03-20 17:55 PDT</v>
      </c>
      <c r="W482" s="153" t="n">
        <v>13</v>
      </c>
      <c r="X482" s="163"/>
      <c r="Y482" s="163"/>
      <c r="Z482" s="163"/>
      <c r="AA482" s="153" t="n">
        <v>-117.8837</v>
      </c>
      <c r="AB482" s="153" t="n">
        <v>34.9054</v>
      </c>
      <c r="AC482" s="153" t="n">
        <v>702</v>
      </c>
      <c r="AD482" s="175" t="str">
        <v>KEDW 210055Z 25013KT 70SM CLR 34/M03 A2994 RMK AO2A SLP119 T03411033</v>
      </c>
    </row>
    <row r="483" hidden="0">
      <c r="A483" s="150" t="str">
        <v>2026-03-21 01:55 UTC</v>
      </c>
      <c r="B483" s="155" t="str">
        <v>2026-03-20 18:55 PDT</v>
      </c>
      <c r="C483" s="155" t="str">
        <v>2026-03-20</v>
      </c>
      <c r="D483" s="155" t="str">
        <v>March</v>
      </c>
      <c r="E483" s="154" t="str">
        <v>Accepted</v>
      </c>
      <c r="F483" s="155" t="str">
        <v>250</v>
      </c>
      <c r="G483" s="153" t="n">
        <v>250</v>
      </c>
      <c r="H483" s="155" t="str">
        <v>W</v>
      </c>
      <c r="I483" s="153" t="n">
        <v>70</v>
      </c>
      <c r="J483" s="155" t="str">
        <v>E</v>
      </c>
      <c r="K483" s="153" t="n">
        <v>11</v>
      </c>
      <c r="L483" s="153" t="n">
        <f>IF(E483="Accepted",K483*1.150779448,"")</f>
        <v>12.658573928</v>
      </c>
      <c r="M483" s="163"/>
      <c r="N483" s="163" t="str">
        <f>IF(AND(E483="Accepted",ISNUMBER(M483)),M483*1.150779448,"")</f>
      </c>
      <c r="O483" s="163"/>
      <c r="P483" s="163" t="str">
        <f>IF(AND(E483="Accepted",ISNUMBER(O483)),O483*1.150779448,"")</f>
      </c>
      <c r="Q483" s="163"/>
      <c r="R483" s="155" t="str"/>
      <c r="S483" s="155" t="str"/>
      <c r="T483" s="155" t="str"/>
      <c r="U483" s="163" t="str">
        <f>IF(E483&lt;&gt;"Accepted","",IF(AND(N483="",P483=""),"",MAX(N483,P483)))</f>
      </c>
      <c r="V483" s="155" t="str">
        <v>2026-03-20 18:55 PDT</v>
      </c>
      <c r="W483" s="153" t="n">
        <v>11</v>
      </c>
      <c r="X483" s="163"/>
      <c r="Y483" s="163"/>
      <c r="Z483" s="163"/>
      <c r="AA483" s="153" t="n">
        <v>-117.8837</v>
      </c>
      <c r="AB483" s="153" t="n">
        <v>34.9054</v>
      </c>
      <c r="AC483" s="153" t="n">
        <v>702</v>
      </c>
      <c r="AD483" s="175" t="str">
        <v>KEDW 210155Z 25011KT 60SM CLR 30/01 A2995 RMK AO2A SLP125 T03030008</v>
      </c>
    </row>
    <row r="484" hidden="0">
      <c r="A484" s="150" t="str">
        <v>2026-03-21 02:55 UTC</v>
      </c>
      <c r="B484" s="155" t="str">
        <v>2026-03-20 19:55 PDT</v>
      </c>
      <c r="C484" s="155" t="str">
        <v>2026-03-20</v>
      </c>
      <c r="D484" s="155" t="str">
        <v>March</v>
      </c>
      <c r="E484" s="154" t="str">
        <v>Accepted</v>
      </c>
      <c r="F484" s="155" t="str">
        <v>240</v>
      </c>
      <c r="G484" s="153" t="n">
        <v>240</v>
      </c>
      <c r="H484" s="155" t="str">
        <v>SW</v>
      </c>
      <c r="I484" s="153" t="n">
        <v>60</v>
      </c>
      <c r="J484" s="155" t="str">
        <v>NE</v>
      </c>
      <c r="K484" s="153" t="n">
        <v>9</v>
      </c>
      <c r="L484" s="153" t="n">
        <f>IF(E484="Accepted",K484*1.150779448,"")</f>
        <v>10.357015032</v>
      </c>
      <c r="M484" s="163"/>
      <c r="N484" s="163" t="str">
        <f>IF(AND(E484="Accepted",ISNUMBER(M484)),M484*1.150779448,"")</f>
      </c>
      <c r="O484" s="163"/>
      <c r="P484" s="163" t="str">
        <f>IF(AND(E484="Accepted",ISNUMBER(O484)),O484*1.150779448,"")</f>
      </c>
      <c r="Q484" s="163"/>
      <c r="R484" s="155" t="str"/>
      <c r="S484" s="155" t="str"/>
      <c r="T484" s="155" t="str"/>
      <c r="U484" s="163" t="str">
        <f>IF(E484&lt;&gt;"Accepted","",IF(AND(N484="",P484=""),"",MAX(N484,P484)))</f>
      </c>
      <c r="V484" s="155" t="str">
        <v>2026-03-20 19:55 PDT</v>
      </c>
      <c r="W484" s="153" t="n">
        <v>9</v>
      </c>
      <c r="X484" s="163"/>
      <c r="Y484" s="163"/>
      <c r="Z484" s="163"/>
      <c r="AA484" s="153" t="n">
        <v>-117.8837</v>
      </c>
      <c r="AB484" s="153" t="n">
        <v>34.9054</v>
      </c>
      <c r="AC484" s="153" t="n">
        <v>702</v>
      </c>
      <c r="AD484" s="175" t="str">
        <v>KEDW 210255Z 24009KT 40SM CLR 27/08 A2995 RMK AO2A SLP125 T02670077 53002</v>
      </c>
    </row>
    <row r="485" hidden="0">
      <c r="A485" s="150" t="str">
        <v>2026-03-21 03:55 UTC</v>
      </c>
      <c r="B485" s="155" t="str">
        <v>2026-03-20 20:55 PDT</v>
      </c>
      <c r="C485" s="155" t="str">
        <v>2026-03-20</v>
      </c>
      <c r="D485" s="155" t="str">
        <v>March</v>
      </c>
      <c r="E485" s="154" t="str">
        <v>Accepted</v>
      </c>
      <c r="F485" s="155" t="str">
        <v>230</v>
      </c>
      <c r="G485" s="153" t="n">
        <v>230</v>
      </c>
      <c r="H485" s="155" t="str">
        <v>SW</v>
      </c>
      <c r="I485" s="153" t="n">
        <v>50</v>
      </c>
      <c r="J485" s="155" t="str">
        <v>NE</v>
      </c>
      <c r="K485" s="153" t="n">
        <v>8</v>
      </c>
      <c r="L485" s="153" t="n">
        <f>IF(E485="Accepted",K485*1.150779448,"")</f>
        <v>9.206235584</v>
      </c>
      <c r="M485" s="163"/>
      <c r="N485" s="163" t="str">
        <f>IF(AND(E485="Accepted",ISNUMBER(M485)),M485*1.150779448,"")</f>
      </c>
      <c r="O485" s="163"/>
      <c r="P485" s="163" t="str">
        <f>IF(AND(E485="Accepted",ISNUMBER(O485)),O485*1.150779448,"")</f>
      </c>
      <c r="Q485" s="163"/>
      <c r="R485" s="155" t="str"/>
      <c r="S485" s="155" t="str"/>
      <c r="T485" s="155" t="str"/>
      <c r="U485" s="163" t="str">
        <f>IF(E485&lt;&gt;"Accepted","",IF(AND(N485="",P485=""),"",MAX(N485,P485)))</f>
      </c>
      <c r="V485" s="155" t="str">
        <v>2026-03-20 20:55 PDT</v>
      </c>
      <c r="W485" s="153" t="n">
        <v>8</v>
      </c>
      <c r="X485" s="163"/>
      <c r="Y485" s="163"/>
      <c r="Z485" s="163"/>
      <c r="AA485" s="153" t="n">
        <v>-117.8837</v>
      </c>
      <c r="AB485" s="153" t="n">
        <v>34.9054</v>
      </c>
      <c r="AC485" s="153" t="n">
        <v>702</v>
      </c>
      <c r="AD485" s="175" t="str">
        <v>KEDW 210355Z 23008KT 40SM CLR 24/07 A2997 RMK AO2A SLP132 T02370073</v>
      </c>
    </row>
    <row r="486" hidden="0">
      <c r="A486" s="150" t="str">
        <v>2026-03-21 04:55 UTC</v>
      </c>
      <c r="B486" s="155" t="str">
        <v>2026-03-20 21:55 PDT</v>
      </c>
      <c r="C486" s="155" t="str">
        <v>2026-03-20</v>
      </c>
      <c r="D486" s="155" t="str">
        <v>March</v>
      </c>
      <c r="E486" s="154" t="str">
        <v>Accepted</v>
      </c>
      <c r="F486" s="155" t="str">
        <v>170</v>
      </c>
      <c r="G486" s="153" t="n">
        <v>170</v>
      </c>
      <c r="H486" s="155" t="str">
        <v>S</v>
      </c>
      <c r="I486" s="153" t="n">
        <v>350</v>
      </c>
      <c r="J486" s="155" t="str">
        <v>N</v>
      </c>
      <c r="K486" s="153" t="n">
        <v>3</v>
      </c>
      <c r="L486" s="153" t="n">
        <f>IF(E486="Accepted",K486*1.150779448,"")</f>
        <v>3.452338344</v>
      </c>
      <c r="M486" s="163"/>
      <c r="N486" s="163" t="str">
        <f>IF(AND(E486="Accepted",ISNUMBER(M486)),M486*1.150779448,"")</f>
      </c>
      <c r="O486" s="163"/>
      <c r="P486" s="163" t="str">
        <f>IF(AND(E486="Accepted",ISNUMBER(O486)),O486*1.150779448,"")</f>
      </c>
      <c r="Q486" s="163"/>
      <c r="R486" s="155" t="str"/>
      <c r="S486" s="155" t="str"/>
      <c r="T486" s="155" t="str"/>
      <c r="U486" s="163" t="str">
        <f>IF(E486&lt;&gt;"Accepted","",IF(AND(N486="",P486=""),"",MAX(N486,P486)))</f>
      </c>
      <c r="V486" s="155" t="str">
        <v>2026-03-20 21:55 PDT</v>
      </c>
      <c r="W486" s="153" t="n">
        <v>3</v>
      </c>
      <c r="X486" s="163"/>
      <c r="Y486" s="163"/>
      <c r="Z486" s="163"/>
      <c r="AA486" s="153" t="n">
        <v>-117.8837</v>
      </c>
      <c r="AB486" s="153" t="n">
        <v>34.9054</v>
      </c>
      <c r="AC486" s="153" t="n">
        <v>702</v>
      </c>
      <c r="AD486" s="175" t="str">
        <v>KEDW 210455Z 17003KT 40SM CLR 20/07 A2998 RMK AO2A SLP135 T01980072</v>
      </c>
    </row>
    <row r="487" hidden="0">
      <c r="A487" s="150" t="str">
        <v>2026-03-21 05:55 UTC</v>
      </c>
      <c r="B487" s="155" t="str">
        <v>2026-03-20 22:55 PDT</v>
      </c>
      <c r="C487" s="155" t="str">
        <v>2026-03-20</v>
      </c>
      <c r="D487" s="155" t="str">
        <v>March</v>
      </c>
      <c r="E487" s="154" t="str">
        <v>Accepted</v>
      </c>
      <c r="F487" s="155" t="str">
        <v>220</v>
      </c>
      <c r="G487" s="153" t="n">
        <v>220</v>
      </c>
      <c r="H487" s="155" t="str">
        <v>SW</v>
      </c>
      <c r="I487" s="153" t="n">
        <v>40</v>
      </c>
      <c r="J487" s="155" t="str">
        <v>NE</v>
      </c>
      <c r="K487" s="153" t="n">
        <v>6</v>
      </c>
      <c r="L487" s="153" t="n">
        <f>IF(E487="Accepted",K487*1.150779448,"")</f>
        <v>6.904676688</v>
      </c>
      <c r="M487" s="163"/>
      <c r="N487" s="163" t="str">
        <f>IF(AND(E487="Accepted",ISNUMBER(M487)),M487*1.150779448,"")</f>
      </c>
      <c r="O487" s="163"/>
      <c r="P487" s="163" t="str">
        <f>IF(AND(E487="Accepted",ISNUMBER(O487)),O487*1.150779448,"")</f>
      </c>
      <c r="Q487" s="163"/>
      <c r="R487" s="155" t="str"/>
      <c r="S487" s="155" t="str"/>
      <c r="T487" s="155" t="str"/>
      <c r="U487" s="163" t="str">
        <f>IF(E487&lt;&gt;"Accepted","",IF(AND(N487="",P487=""),"",MAX(N487,P487)))</f>
      </c>
      <c r="V487" s="155" t="str">
        <v>2026-03-20 22:55 PDT</v>
      </c>
      <c r="W487" s="153" t="n">
        <v>6</v>
      </c>
      <c r="X487" s="163"/>
      <c r="Y487" s="163"/>
      <c r="Z487" s="163"/>
      <c r="AA487" s="153" t="n">
        <v>-117.8837</v>
      </c>
      <c r="AB487" s="153" t="n">
        <v>34.9054</v>
      </c>
      <c r="AC487" s="153" t="n">
        <v>702</v>
      </c>
      <c r="AD487" s="175" t="str">
        <v>KEDW 210555Z AUTO 22006KT 10SM CLR 18/08 A2998 RMK AO2 SLP134 T01750078 10354 20174 50008 $</v>
      </c>
    </row>
    <row r="488" hidden="0">
      <c r="A488" s="150" t="str">
        <v>2026-03-21 06:55 UTC</v>
      </c>
      <c r="B488" s="155" t="str">
        <v>2026-03-20 23:55 PDT</v>
      </c>
      <c r="C488" s="155" t="str">
        <v>2026-03-20</v>
      </c>
      <c r="D488" s="155" t="str">
        <v>March</v>
      </c>
      <c r="E488" s="154" t="str">
        <v>Accepted</v>
      </c>
      <c r="F488" s="155" t="str">
        <v>220</v>
      </c>
      <c r="G488" s="153" t="n">
        <v>220</v>
      </c>
      <c r="H488" s="155" t="str">
        <v>SW</v>
      </c>
      <c r="I488" s="153" t="n">
        <v>40</v>
      </c>
      <c r="J488" s="155" t="str">
        <v>NE</v>
      </c>
      <c r="K488" s="153" t="n">
        <v>5</v>
      </c>
      <c r="L488" s="153" t="n">
        <f>IF(E488="Accepted",K488*1.150779448,"")</f>
        <v>5.75389724</v>
      </c>
      <c r="M488" s="163"/>
      <c r="N488" s="163" t="str">
        <f>IF(AND(E488="Accepted",ISNUMBER(M488)),M488*1.150779448,"")</f>
      </c>
      <c r="O488" s="163"/>
      <c r="P488" s="163" t="str">
        <f>IF(AND(E488="Accepted",ISNUMBER(O488)),O488*1.150779448,"")</f>
      </c>
      <c r="Q488" s="163"/>
      <c r="R488" s="155" t="str"/>
      <c r="S488" s="155" t="str"/>
      <c r="T488" s="155" t="str"/>
      <c r="U488" s="163" t="str">
        <f>IF(E488&lt;&gt;"Accepted","",IF(AND(N488="",P488=""),"",MAX(N488,P488)))</f>
      </c>
      <c r="V488" s="155" t="str">
        <v>2026-03-20 23:55 PDT</v>
      </c>
      <c r="W488" s="153" t="n">
        <v>5</v>
      </c>
      <c r="X488" s="163"/>
      <c r="Y488" s="163"/>
      <c r="Z488" s="163"/>
      <c r="AA488" s="153" t="n">
        <v>-117.8837</v>
      </c>
      <c r="AB488" s="153" t="n">
        <v>34.9054</v>
      </c>
      <c r="AC488" s="153" t="n">
        <v>702</v>
      </c>
      <c r="AD488" s="175" t="str">
        <v>KEDW 210655Z AUTO 22005KT 10SM CLR 16/05 A2997 RMK AO2 SLP131 T01590052 $</v>
      </c>
    </row>
    <row r="489" hidden="0">
      <c r="A489" s="150" t="str">
        <v>2026-03-21 07:55 UTC</v>
      </c>
      <c r="B489" s="155" t="str">
        <v>2026-03-21 00:55 PDT</v>
      </c>
      <c r="C489" s="155" t="str">
        <v>2026-03-21</v>
      </c>
      <c r="D489" s="155" t="str">
        <v>March</v>
      </c>
      <c r="E489" s="154" t="str">
        <v>Accepted</v>
      </c>
      <c r="F489" s="155" t="str">
        <v>180</v>
      </c>
      <c r="G489" s="153" t="n">
        <v>180</v>
      </c>
      <c r="H489" s="155" t="str">
        <v>S</v>
      </c>
      <c r="I489" s="153" t="n">
        <v>0</v>
      </c>
      <c r="J489" s="155" t="str">
        <v>N</v>
      </c>
      <c r="K489" s="153" t="n">
        <v>10</v>
      </c>
      <c r="L489" s="153" t="n">
        <f>IF(E489="Accepted",K489*1.150779448,"")</f>
        <v>11.50779448</v>
      </c>
      <c r="M489" s="163"/>
      <c r="N489" s="163" t="str">
        <f>IF(AND(E489="Accepted",ISNUMBER(M489)),M489*1.150779448,"")</f>
      </c>
      <c r="O489" s="163"/>
      <c r="P489" s="163" t="str">
        <f>IF(AND(E489="Accepted",ISNUMBER(O489)),O489*1.150779448,"")</f>
      </c>
      <c r="Q489" s="163"/>
      <c r="R489" s="155" t="str"/>
      <c r="S489" s="155" t="str"/>
      <c r="T489" s="155" t="str"/>
      <c r="U489" s="163" t="str">
        <f>IF(E489&lt;&gt;"Accepted","",IF(AND(N489="",P489=""),"",MAX(N489,P489)))</f>
      </c>
      <c r="V489" s="155" t="str">
        <v>2026-03-21 00:55 PDT</v>
      </c>
      <c r="W489" s="153" t="n">
        <v>10</v>
      </c>
      <c r="X489" s="163"/>
      <c r="Y489" s="163"/>
      <c r="Z489" s="163"/>
      <c r="AA489" s="153" t="n">
        <v>-117.8837</v>
      </c>
      <c r="AB489" s="153" t="n">
        <v>34.9054</v>
      </c>
      <c r="AC489" s="153" t="n">
        <v>702</v>
      </c>
      <c r="AD489" s="175" t="str">
        <v>KEDW 210755Z AUTO 18010KT 10SM CLR 18/03 A2997 RMK AO2 SLP127 T01750030 403600097 $</v>
      </c>
    </row>
    <row r="490" hidden="0">
      <c r="A490" s="150" t="str">
        <v>2026-03-21 08:55 UTC</v>
      </c>
      <c r="B490" s="155" t="str">
        <v>2026-03-21 01:55 PDT</v>
      </c>
      <c r="C490" s="155" t="str">
        <v>2026-03-21</v>
      </c>
      <c r="D490" s="155" t="str">
        <v>March</v>
      </c>
      <c r="E490" s="154" t="str">
        <v>Accepted</v>
      </c>
      <c r="F490" s="155" t="str">
        <v>000</v>
      </c>
      <c r="G490" s="153" t="n">
        <v>0</v>
      </c>
      <c r="H490" s="155" t="str">
        <v>Calm</v>
      </c>
      <c r="I490" s="153" t="n">
        <v>180</v>
      </c>
      <c r="J490" s="155" t="str">
        <v>Calm</v>
      </c>
      <c r="K490" s="153" t="n">
        <v>0</v>
      </c>
      <c r="L490" s="153" t="n">
        <f>IF(E490="Accepted",K490*1.150779448,"")</f>
        <v>0</v>
      </c>
      <c r="M490" s="163"/>
      <c r="N490" s="163" t="str">
        <f>IF(AND(E490="Accepted",ISNUMBER(M490)),M490*1.150779448,"")</f>
      </c>
      <c r="O490" s="163"/>
      <c r="P490" s="163" t="str">
        <f>IF(AND(E490="Accepted",ISNUMBER(O490)),O490*1.150779448,"")</f>
      </c>
      <c r="Q490" s="163"/>
      <c r="R490" s="155" t="str"/>
      <c r="S490" s="155" t="str"/>
      <c r="T490" s="155" t="str"/>
      <c r="U490" s="163" t="str">
        <f>IF(E490&lt;&gt;"Accepted","",IF(AND(N490="",P490=""),"",MAX(N490,P490)))</f>
      </c>
      <c r="V490" s="155" t="str">
        <v>2026-03-21 01:55 PDT</v>
      </c>
      <c r="W490" s="153" t="n">
        <v>0</v>
      </c>
      <c r="X490" s="163"/>
      <c r="Y490" s="163"/>
      <c r="Z490" s="163"/>
      <c r="AA490" s="153" t="n">
        <v>-117.8837</v>
      </c>
      <c r="AB490" s="153" t="n">
        <v>34.9054</v>
      </c>
      <c r="AC490" s="153" t="n">
        <v>702</v>
      </c>
      <c r="AD490" s="175" t="str">
        <v>KEDW 210855Z AUTO 00000KT 10SM CLR 15/04 A2997 RMK AO2 SLP127 T01480036 56004 $</v>
      </c>
    </row>
    <row r="491" hidden="0">
      <c r="A491" s="150" t="str">
        <v>2026-03-21 09:55 UTC</v>
      </c>
      <c r="B491" s="155" t="str">
        <v>2026-03-21 02:55 PDT</v>
      </c>
      <c r="C491" s="155" t="str">
        <v>2026-03-21</v>
      </c>
      <c r="D491" s="155" t="str">
        <v>March</v>
      </c>
      <c r="E491" s="154" t="str">
        <v>Accepted</v>
      </c>
      <c r="F491" s="155" t="str">
        <v>000</v>
      </c>
      <c r="G491" s="153" t="n">
        <v>0</v>
      </c>
      <c r="H491" s="155" t="str">
        <v>Calm</v>
      </c>
      <c r="I491" s="153" t="n">
        <v>180</v>
      </c>
      <c r="J491" s="155" t="str">
        <v>Calm</v>
      </c>
      <c r="K491" s="153" t="n">
        <v>0</v>
      </c>
      <c r="L491" s="153" t="n">
        <f>IF(E491="Accepted",K491*1.150779448,"")</f>
        <v>0</v>
      </c>
      <c r="M491" s="163"/>
      <c r="N491" s="163" t="str">
        <f>IF(AND(E491="Accepted",ISNUMBER(M491)),M491*1.150779448,"")</f>
      </c>
      <c r="O491" s="163"/>
      <c r="P491" s="163" t="str">
        <f>IF(AND(E491="Accepted",ISNUMBER(O491)),O491*1.150779448,"")</f>
      </c>
      <c r="Q491" s="163"/>
      <c r="R491" s="155" t="str"/>
      <c r="S491" s="155" t="str"/>
      <c r="T491" s="155" t="str"/>
      <c r="U491" s="163" t="str">
        <f>IF(E491&lt;&gt;"Accepted","",IF(AND(N491="",P491=""),"",MAX(N491,P491)))</f>
      </c>
      <c r="V491" s="155" t="str">
        <v>2026-03-21 02:55 PDT</v>
      </c>
      <c r="W491" s="153" t="n">
        <v>0</v>
      </c>
      <c r="X491" s="163"/>
      <c r="Y491" s="163"/>
      <c r="Z491" s="163"/>
      <c r="AA491" s="153" t="n">
        <v>-117.8837</v>
      </c>
      <c r="AB491" s="153" t="n">
        <v>34.9054</v>
      </c>
      <c r="AC491" s="153" t="n">
        <v>702</v>
      </c>
      <c r="AD491" s="175" t="str">
        <v>KEDW 210955Z AUTO 00000KT 10SM CLR 15/03 A2997 RMK AO2 SLP126 T01460034 $</v>
      </c>
    </row>
    <row r="492" hidden="0">
      <c r="A492" s="150" t="str">
        <v>2026-03-21 10:55 UTC</v>
      </c>
      <c r="B492" s="155" t="str">
        <v>2026-03-21 03:55 PDT</v>
      </c>
      <c r="C492" s="155" t="str">
        <v>2026-03-21</v>
      </c>
      <c r="D492" s="155" t="str">
        <v>March</v>
      </c>
      <c r="E492" s="154" t="str">
        <v>Accepted</v>
      </c>
      <c r="F492" s="155" t="str">
        <v>220</v>
      </c>
      <c r="G492" s="153" t="n">
        <v>220</v>
      </c>
      <c r="H492" s="155" t="str">
        <v>SW</v>
      </c>
      <c r="I492" s="153" t="n">
        <v>40</v>
      </c>
      <c r="J492" s="155" t="str">
        <v>NE</v>
      </c>
      <c r="K492" s="153" t="n">
        <v>3</v>
      </c>
      <c r="L492" s="153" t="n">
        <f>IF(E492="Accepted",K492*1.150779448,"")</f>
        <v>3.452338344</v>
      </c>
      <c r="M492" s="163"/>
      <c r="N492" s="163" t="str">
        <f>IF(AND(E492="Accepted",ISNUMBER(M492)),M492*1.150779448,"")</f>
      </c>
      <c r="O492" s="163"/>
      <c r="P492" s="163" t="str">
        <f>IF(AND(E492="Accepted",ISNUMBER(O492)),O492*1.150779448,"")</f>
      </c>
      <c r="Q492" s="163"/>
      <c r="R492" s="155" t="str"/>
      <c r="S492" s="155" t="str"/>
      <c r="T492" s="155" t="str"/>
      <c r="U492" s="163" t="str">
        <f>IF(E492&lt;&gt;"Accepted","",IF(AND(N492="",P492=""),"",MAX(N492,P492)))</f>
      </c>
      <c r="V492" s="155" t="str">
        <v>2026-03-21 03:55 PDT</v>
      </c>
      <c r="W492" s="153" t="n">
        <v>3</v>
      </c>
      <c r="X492" s="163"/>
      <c r="Y492" s="163"/>
      <c r="Z492" s="163"/>
      <c r="AA492" s="153" t="n">
        <v>-117.8837</v>
      </c>
      <c r="AB492" s="153" t="n">
        <v>34.9054</v>
      </c>
      <c r="AC492" s="153" t="n">
        <v>702</v>
      </c>
      <c r="AD492" s="175" t="str">
        <v>KEDW 211055Z AUTO 22003KT 10SM CLR 14/03 A2995 RMK AO2 SLP120 T01430031 $</v>
      </c>
    </row>
    <row r="493" hidden="0">
      <c r="A493" s="150" t="str">
        <v>2026-03-21 11:55 UTC</v>
      </c>
      <c r="B493" s="155" t="str">
        <v>2026-03-21 04:55 PDT</v>
      </c>
      <c r="C493" s="155" t="str">
        <v>2026-03-21</v>
      </c>
      <c r="D493" s="155" t="str">
        <v>March</v>
      </c>
      <c r="E493" s="154" t="str">
        <v>Accepted</v>
      </c>
      <c r="F493" s="155" t="str">
        <v>000</v>
      </c>
      <c r="G493" s="153" t="n">
        <v>0</v>
      </c>
      <c r="H493" s="155" t="str">
        <v>Calm</v>
      </c>
      <c r="I493" s="153" t="n">
        <v>180</v>
      </c>
      <c r="J493" s="155" t="str">
        <v>Calm</v>
      </c>
      <c r="K493" s="153" t="n">
        <v>0</v>
      </c>
      <c r="L493" s="153" t="n">
        <f>IF(E493="Accepted",K493*1.150779448,"")</f>
        <v>0</v>
      </c>
      <c r="M493" s="163"/>
      <c r="N493" s="163" t="str">
        <f>IF(AND(E493="Accepted",ISNUMBER(M493)),M493*1.150779448,"")</f>
      </c>
      <c r="O493" s="163"/>
      <c r="P493" s="163" t="str">
        <f>IF(AND(E493="Accepted",ISNUMBER(O493)),O493*1.150779448,"")</f>
      </c>
      <c r="Q493" s="163"/>
      <c r="R493" s="155" t="str"/>
      <c r="S493" s="155" t="str"/>
      <c r="T493" s="155" t="str"/>
      <c r="U493" s="163" t="str">
        <f>IF(E493&lt;&gt;"Accepted","",IF(AND(N493="",P493=""),"",MAX(N493,P493)))</f>
      </c>
      <c r="V493" s="155" t="str">
        <v>2026-03-21 04:55 PDT</v>
      </c>
      <c r="W493" s="153" t="n">
        <v>0</v>
      </c>
      <c r="X493" s="163"/>
      <c r="Y493" s="163"/>
      <c r="Z493" s="163"/>
      <c r="AA493" s="153" t="n">
        <v>-117.8837</v>
      </c>
      <c r="AB493" s="153" t="n">
        <v>34.9054</v>
      </c>
      <c r="AC493" s="153" t="n">
        <v>702</v>
      </c>
      <c r="AD493" s="175" t="str">
        <v>KEDW 211155Z AUTO 00000KT 10SM CLR 12/04 A2994 RMK AO2 SLP117 T01230040 10181 20122 57008 $</v>
      </c>
    </row>
    <row r="494" hidden="0">
      <c r="A494" s="150" t="str">
        <v>2026-03-21 12:55 UTC</v>
      </c>
      <c r="B494" s="155" t="str">
        <v>2026-03-21 05:55 PDT</v>
      </c>
      <c r="C494" s="155" t="str">
        <v>2026-03-21</v>
      </c>
      <c r="D494" s="155" t="str">
        <v>March</v>
      </c>
      <c r="E494" s="154" t="str">
        <v>Accepted</v>
      </c>
      <c r="F494" s="155" t="str">
        <v>000</v>
      </c>
      <c r="G494" s="153" t="n">
        <v>0</v>
      </c>
      <c r="H494" s="155" t="str">
        <v>Calm</v>
      </c>
      <c r="I494" s="153" t="n">
        <v>180</v>
      </c>
      <c r="J494" s="155" t="str">
        <v>Calm</v>
      </c>
      <c r="K494" s="153" t="n">
        <v>0</v>
      </c>
      <c r="L494" s="153" t="n">
        <f>IF(E494="Accepted",K494*1.150779448,"")</f>
        <v>0</v>
      </c>
      <c r="M494" s="163"/>
      <c r="N494" s="163" t="str">
        <f>IF(AND(E494="Accepted",ISNUMBER(M494)),M494*1.150779448,"")</f>
      </c>
      <c r="O494" s="163"/>
      <c r="P494" s="163" t="str">
        <f>IF(AND(E494="Accepted",ISNUMBER(O494)),O494*1.150779448,"")</f>
      </c>
      <c r="Q494" s="163"/>
      <c r="R494" s="155" t="str"/>
      <c r="S494" s="155" t="str"/>
      <c r="T494" s="155" t="str"/>
      <c r="U494" s="163" t="str">
        <f>IF(E494&lt;&gt;"Accepted","",IF(AND(N494="",P494=""),"",MAX(N494,P494)))</f>
      </c>
      <c r="V494" s="155" t="str">
        <v>2026-03-21 05:55 PDT</v>
      </c>
      <c r="W494" s="153" t="n">
        <v>0</v>
      </c>
      <c r="X494" s="163"/>
      <c r="Y494" s="163"/>
      <c r="Z494" s="163"/>
      <c r="AA494" s="153" t="n">
        <v>-117.8837</v>
      </c>
      <c r="AB494" s="153" t="n">
        <v>34.9054</v>
      </c>
      <c r="AC494" s="153" t="n">
        <v>702</v>
      </c>
      <c r="AD494" s="175" t="str">
        <v>KEDW 211255Z AUTO 00000KT 10SM CLR 12/04 A2995 RMK AO2 SLP122 T01210036 $</v>
      </c>
    </row>
    <row r="495" hidden="0">
      <c r="A495" s="150" t="str">
        <v>2026-03-21 13:55 UTC</v>
      </c>
      <c r="B495" s="155" t="str">
        <v>2026-03-21 06:55 PDT</v>
      </c>
      <c r="C495" s="155" t="str">
        <v>2026-03-21</v>
      </c>
      <c r="D495" s="155" t="str">
        <v>March</v>
      </c>
      <c r="E495" s="154" t="str">
        <v>Accepted</v>
      </c>
      <c r="F495" s="155" t="str">
        <v>000</v>
      </c>
      <c r="G495" s="153" t="n">
        <v>0</v>
      </c>
      <c r="H495" s="155" t="str">
        <v>Calm</v>
      </c>
      <c r="I495" s="153" t="n">
        <v>180</v>
      </c>
      <c r="J495" s="155" t="str">
        <v>Calm</v>
      </c>
      <c r="K495" s="153" t="n">
        <v>0</v>
      </c>
      <c r="L495" s="153" t="n">
        <f>IF(E495="Accepted",K495*1.150779448,"")</f>
        <v>0</v>
      </c>
      <c r="M495" s="163"/>
      <c r="N495" s="163" t="str">
        <f>IF(AND(E495="Accepted",ISNUMBER(M495)),M495*1.150779448,"")</f>
      </c>
      <c r="O495" s="163"/>
      <c r="P495" s="163" t="str">
        <f>IF(AND(E495="Accepted",ISNUMBER(O495)),O495*1.150779448,"")</f>
      </c>
      <c r="Q495" s="163"/>
      <c r="R495" s="155" t="str"/>
      <c r="S495" s="155" t="str"/>
      <c r="T495" s="155" t="str"/>
      <c r="U495" s="163" t="str">
        <f>IF(E495&lt;&gt;"Accepted","",IF(AND(N495="",P495=""),"",MAX(N495,P495)))</f>
      </c>
      <c r="V495" s="155" t="str">
        <v>2026-03-21 06:55 PDT</v>
      </c>
      <c r="W495" s="153" t="n">
        <v>0</v>
      </c>
      <c r="X495" s="163"/>
      <c r="Y495" s="163"/>
      <c r="Z495" s="163"/>
      <c r="AA495" s="153" t="n">
        <v>-117.8837</v>
      </c>
      <c r="AB495" s="153" t="n">
        <v>34.9054</v>
      </c>
      <c r="AC495" s="153" t="n">
        <v>702</v>
      </c>
      <c r="AD495" s="175" t="str">
        <v>KEDW 211355Z AUTO 00000KT 10SM CLR 10/03 A2996 RMK AO2 SLP129 T01030033 $</v>
      </c>
    </row>
    <row r="496" hidden="0">
      <c r="A496" s="150" t="str">
        <v>2026-03-21 14:55 UTC</v>
      </c>
      <c r="B496" s="155" t="str">
        <v>2026-03-21 07:55 PDT</v>
      </c>
      <c r="C496" s="155" t="str">
        <v>2026-03-21</v>
      </c>
      <c r="D496" s="155" t="str">
        <v>March</v>
      </c>
      <c r="E496" s="154" t="str">
        <v>Accepted</v>
      </c>
      <c r="F496" s="155" t="str">
        <v>360</v>
      </c>
      <c r="G496" s="153" t="n">
        <v>360</v>
      </c>
      <c r="H496" s="155" t="str">
        <v>N</v>
      </c>
      <c r="I496" s="153" t="n">
        <v>180</v>
      </c>
      <c r="J496" s="155" t="str">
        <v>S</v>
      </c>
      <c r="K496" s="153" t="n">
        <v>3</v>
      </c>
      <c r="L496" s="153" t="n">
        <f>IF(E496="Accepted",K496*1.150779448,"")</f>
        <v>3.452338344</v>
      </c>
      <c r="M496" s="163"/>
      <c r="N496" s="163" t="str">
        <f>IF(AND(E496="Accepted",ISNUMBER(M496)),M496*1.150779448,"")</f>
      </c>
      <c r="O496" s="163"/>
      <c r="P496" s="163" t="str">
        <f>IF(AND(E496="Accepted",ISNUMBER(O496)),O496*1.150779448,"")</f>
      </c>
      <c r="Q496" s="163"/>
      <c r="R496" s="155" t="str"/>
      <c r="S496" s="155" t="str"/>
      <c r="T496" s="155" t="str"/>
      <c r="U496" s="163" t="str">
        <f>IF(E496&lt;&gt;"Accepted","",IF(AND(N496="",P496=""),"",MAX(N496,P496)))</f>
      </c>
      <c r="V496" s="155" t="str">
        <v>2026-03-21 07:55 PDT</v>
      </c>
      <c r="W496" s="153" t="n">
        <v>3</v>
      </c>
      <c r="X496" s="163"/>
      <c r="Y496" s="163"/>
      <c r="Z496" s="163"/>
      <c r="AA496" s="153" t="n">
        <v>-117.8837</v>
      </c>
      <c r="AB496" s="153" t="n">
        <v>34.9054</v>
      </c>
      <c r="AC496" s="153" t="n">
        <v>702</v>
      </c>
      <c r="AD496" s="175" t="str">
        <v>KEDW 211455Z AUTO 36003KT 10SM CLR 13/03 A2997 RMK AO2 SLP132 T01300034 52009 $</v>
      </c>
    </row>
    <row r="497" hidden="0">
      <c r="A497" s="150" t="str">
        <v>2026-03-21 15:55 UTC</v>
      </c>
      <c r="B497" s="155" t="str">
        <v>2026-03-21 08:55 PDT</v>
      </c>
      <c r="C497" s="155" t="str">
        <v>2026-03-21</v>
      </c>
      <c r="D497" s="155" t="str">
        <v>March</v>
      </c>
      <c r="E497" s="154" t="str">
        <v>Accepted</v>
      </c>
      <c r="F497" s="155" t="str">
        <v>000</v>
      </c>
      <c r="G497" s="153" t="n">
        <v>0</v>
      </c>
      <c r="H497" s="155" t="str">
        <v>Calm</v>
      </c>
      <c r="I497" s="153" t="n">
        <v>180</v>
      </c>
      <c r="J497" s="155" t="str">
        <v>Calm</v>
      </c>
      <c r="K497" s="153" t="n">
        <v>0</v>
      </c>
      <c r="L497" s="153" t="n">
        <f>IF(E497="Accepted",K497*1.150779448,"")</f>
        <v>0</v>
      </c>
      <c r="M497" s="163"/>
      <c r="N497" s="163" t="str">
        <f>IF(AND(E497="Accepted",ISNUMBER(M497)),M497*1.150779448,"")</f>
      </c>
      <c r="O497" s="163"/>
      <c r="P497" s="163" t="str">
        <f>IF(AND(E497="Accepted",ISNUMBER(O497)),O497*1.150779448,"")</f>
      </c>
      <c r="Q497" s="163"/>
      <c r="R497" s="155" t="str"/>
      <c r="S497" s="155" t="str"/>
      <c r="T497" s="155" t="str"/>
      <c r="U497" s="163" t="str">
        <f>IF(E497&lt;&gt;"Accepted","",IF(AND(N497="",P497=""),"",MAX(N497,P497)))</f>
      </c>
      <c r="V497" s="155" t="str">
        <v>2026-03-21 08:55 PDT</v>
      </c>
      <c r="W497" s="153" t="n">
        <v>0</v>
      </c>
      <c r="X497" s="163"/>
      <c r="Y497" s="163"/>
      <c r="Z497" s="163"/>
      <c r="AA497" s="153" t="n">
        <v>-117.8837</v>
      </c>
      <c r="AB497" s="153" t="n">
        <v>34.9054</v>
      </c>
      <c r="AC497" s="153" t="n">
        <v>702</v>
      </c>
      <c r="AD497" s="175" t="str">
        <v>KEDW 211555Z AUTO 00000KT 10SM CLR 16/04 A2998 RMK AO2 SLP135 T01550042 $</v>
      </c>
    </row>
    <row r="498" hidden="0">
      <c r="A498" s="150" t="str">
        <v>2026-03-21 16:55 UTC</v>
      </c>
      <c r="B498" s="155" t="str">
        <v>2026-03-21 09:55 PDT</v>
      </c>
      <c r="C498" s="155" t="str">
        <v>2026-03-21</v>
      </c>
      <c r="D498" s="155" t="str">
        <v>March</v>
      </c>
      <c r="E498" s="154" t="str">
        <v>Accepted</v>
      </c>
      <c r="F498" s="155" t="str">
        <v>000</v>
      </c>
      <c r="G498" s="153" t="n">
        <v>0</v>
      </c>
      <c r="H498" s="155" t="str">
        <v>Calm</v>
      </c>
      <c r="I498" s="153" t="n">
        <v>180</v>
      </c>
      <c r="J498" s="155" t="str">
        <v>Calm</v>
      </c>
      <c r="K498" s="153" t="n">
        <v>0</v>
      </c>
      <c r="L498" s="153" t="n">
        <f>IF(E498="Accepted",K498*1.150779448,"")</f>
        <v>0</v>
      </c>
      <c r="M498" s="163"/>
      <c r="N498" s="163" t="str">
        <f>IF(AND(E498="Accepted",ISNUMBER(M498)),M498*1.150779448,"")</f>
      </c>
      <c r="O498" s="163"/>
      <c r="P498" s="163" t="str">
        <f>IF(AND(E498="Accepted",ISNUMBER(O498)),O498*1.150779448,"")</f>
      </c>
      <c r="Q498" s="163"/>
      <c r="R498" s="155" t="str"/>
      <c r="S498" s="155" t="str"/>
      <c r="T498" s="155" t="str"/>
      <c r="U498" s="163" t="str">
        <f>IF(E498&lt;&gt;"Accepted","",IF(AND(N498="",P498=""),"",MAX(N498,P498)))</f>
      </c>
      <c r="V498" s="155" t="str">
        <v>2026-03-21 09:55 PDT</v>
      </c>
      <c r="W498" s="153" t="n">
        <v>0</v>
      </c>
      <c r="X498" s="163"/>
      <c r="Y498" s="163"/>
      <c r="Z498" s="163"/>
      <c r="AA498" s="153" t="n">
        <v>-117.8837</v>
      </c>
      <c r="AB498" s="153" t="n">
        <v>34.9054</v>
      </c>
      <c r="AC498" s="153" t="n">
        <v>702</v>
      </c>
      <c r="AD498" s="175" t="str">
        <v>KEDW 211655Z 00000KT 70SM SCT220 20/04 A2999 RMK AO2A SLP139 T02030043</v>
      </c>
    </row>
    <row r="499" hidden="0">
      <c r="A499" s="150" t="str">
        <v>2026-03-21 17:55 UTC</v>
      </c>
      <c r="B499" s="155" t="str">
        <v>2026-03-21 10:55 PDT</v>
      </c>
      <c r="C499" s="155" t="str">
        <v>2026-03-21</v>
      </c>
      <c r="D499" s="155" t="str">
        <v>March</v>
      </c>
      <c r="E499" s="154" t="str">
        <v>Accepted</v>
      </c>
      <c r="F499" s="155" t="str">
        <v>240</v>
      </c>
      <c r="G499" s="153" t="n">
        <v>240</v>
      </c>
      <c r="H499" s="155" t="str">
        <v>SW</v>
      </c>
      <c r="I499" s="153" t="n">
        <v>60</v>
      </c>
      <c r="J499" s="155" t="str">
        <v>NE</v>
      </c>
      <c r="K499" s="153" t="n">
        <v>8</v>
      </c>
      <c r="L499" s="153" t="n">
        <f>IF(E499="Accepted",K499*1.150779448,"")</f>
        <v>9.206235584</v>
      </c>
      <c r="M499" s="163"/>
      <c r="N499" s="163" t="str">
        <f>IF(AND(E499="Accepted",ISNUMBER(M499)),M499*1.150779448,"")</f>
      </c>
      <c r="O499" s="163"/>
      <c r="P499" s="163" t="str">
        <f>IF(AND(E499="Accepted",ISNUMBER(O499)),O499*1.150779448,"")</f>
      </c>
      <c r="Q499" s="163"/>
      <c r="R499" s="155" t="str"/>
      <c r="S499" s="155" t="str"/>
      <c r="T499" s="155" t="str"/>
      <c r="U499" s="163" t="str">
        <f>IF(E499&lt;&gt;"Accepted","",IF(AND(N499="",P499=""),"",MAX(N499,P499)))</f>
      </c>
      <c r="V499" s="155" t="str">
        <v>2026-03-21 10:55 PDT</v>
      </c>
      <c r="W499" s="153" t="n">
        <v>8</v>
      </c>
      <c r="X499" s="163"/>
      <c r="Y499" s="163"/>
      <c r="Z499" s="163"/>
      <c r="AA499" s="153" t="n">
        <v>-117.8837</v>
      </c>
      <c r="AB499" s="153" t="n">
        <v>34.9054</v>
      </c>
      <c r="AC499" s="153" t="n">
        <v>702</v>
      </c>
      <c r="AD499" s="175" t="str">
        <v>KEDW 211755Z 24008KT 70SM SCT220 28/02 A2998 RMK AO2A SLP132 T02820024 10282 20095 50003</v>
      </c>
    </row>
    <row r="500" hidden="0">
      <c r="A500" s="150" t="str">
        <v>2026-03-21 18:55 UTC</v>
      </c>
      <c r="B500" s="155" t="str">
        <v>2026-03-21 11:55 PDT</v>
      </c>
      <c r="C500" s="155" t="str">
        <v>2026-03-21</v>
      </c>
      <c r="D500" s="155" t="str">
        <v>March</v>
      </c>
      <c r="E500" s="154" t="str">
        <v>Accepted</v>
      </c>
      <c r="F500" s="155" t="str">
        <v>240</v>
      </c>
      <c r="G500" s="153" t="n">
        <v>240</v>
      </c>
      <c r="H500" s="155" t="str">
        <v>SW</v>
      </c>
      <c r="I500" s="153" t="n">
        <v>60</v>
      </c>
      <c r="J500" s="155" t="str">
        <v>NE</v>
      </c>
      <c r="K500" s="153" t="n">
        <v>10</v>
      </c>
      <c r="L500" s="153" t="n">
        <f>IF(E500="Accepted",K500*1.150779448,"")</f>
        <v>11.50779448</v>
      </c>
      <c r="M500" s="163"/>
      <c r="N500" s="163" t="str">
        <f>IF(AND(E500="Accepted",ISNUMBER(M500)),M500*1.150779448,"")</f>
      </c>
      <c r="O500" s="163"/>
      <c r="P500" s="163" t="str">
        <f>IF(AND(E500="Accepted",ISNUMBER(O500)),O500*1.150779448,"")</f>
      </c>
      <c r="Q500" s="163"/>
      <c r="R500" s="155" t="str"/>
      <c r="S500" s="155" t="str"/>
      <c r="T500" s="155" t="str"/>
      <c r="U500" s="163" t="str">
        <f>IF(E500&lt;&gt;"Accepted","",IF(AND(N500="",P500=""),"",MAX(N500,P500)))</f>
      </c>
      <c r="V500" s="155" t="str">
        <v>2026-03-21 11:55 PDT</v>
      </c>
      <c r="W500" s="153" t="n">
        <v>10</v>
      </c>
      <c r="X500" s="163"/>
      <c r="Y500" s="163"/>
      <c r="Z500" s="163"/>
      <c r="AA500" s="153" t="n">
        <v>-117.8837</v>
      </c>
      <c r="AB500" s="153" t="n">
        <v>34.9054</v>
      </c>
      <c r="AC500" s="153" t="n">
        <v>702</v>
      </c>
      <c r="AD500" s="175" t="str">
        <v>KEDW 211855Z 24010KT 70SM SCT220 31/M02 A2996 RMK AO2A SLP125 T03071020</v>
      </c>
    </row>
    <row r="501" hidden="0">
      <c r="A501" s="150" t="str">
        <v>2026-03-21 19:55 UTC</v>
      </c>
      <c r="B501" s="155" t="str">
        <v>2026-03-21 12:55 PDT</v>
      </c>
      <c r="C501" s="155" t="str">
        <v>2026-03-21</v>
      </c>
      <c r="D501" s="155" t="str">
        <v>March</v>
      </c>
      <c r="E501" s="154" t="str">
        <v>Accepted</v>
      </c>
      <c r="F501" s="155" t="str">
        <v>250</v>
      </c>
      <c r="G501" s="153" t="n">
        <v>250</v>
      </c>
      <c r="H501" s="155" t="str">
        <v>W</v>
      </c>
      <c r="I501" s="153" t="n">
        <v>70</v>
      </c>
      <c r="J501" s="155" t="str">
        <v>E</v>
      </c>
      <c r="K501" s="153" t="n">
        <v>15</v>
      </c>
      <c r="L501" s="153" t="n">
        <f>IF(E501="Accepted",K501*1.150779448,"")</f>
        <v>17.261691719999998</v>
      </c>
      <c r="M501" s="153" t="n">
        <v>20</v>
      </c>
      <c r="N501" s="153" t="n">
        <f>IF(AND(E501="Accepted",ISNUMBER(M501)),M501*1.150779448,"")</f>
        <v>23.01558896</v>
      </c>
      <c r="O501" s="163"/>
      <c r="P501" s="163" t="str">
        <f>IF(AND(E501="Accepted",ISNUMBER(O501)),O501*1.150779448,"")</f>
      </c>
      <c r="Q501" s="163"/>
      <c r="R501" s="155" t="str"/>
      <c r="S501" s="155" t="str"/>
      <c r="T501" s="155" t="str"/>
      <c r="U501" s="153" t="n">
        <f>IF(E501&lt;&gt;"Accepted","",IF(AND(N501="",P501=""),"",MAX(N501,P501)))</f>
        <v>23.01558896</v>
      </c>
      <c r="V501" s="155" t="str">
        <v>2026-03-21 12:55 PDT</v>
      </c>
      <c r="W501" s="153" t="n">
        <v>15</v>
      </c>
      <c r="X501" s="153" t="n">
        <v>20</v>
      </c>
      <c r="Y501" s="163"/>
      <c r="Z501" s="163"/>
      <c r="AA501" s="153" t="n">
        <v>-117.8837</v>
      </c>
      <c r="AB501" s="153" t="n">
        <v>34.9054</v>
      </c>
      <c r="AC501" s="153" t="n">
        <v>702</v>
      </c>
      <c r="AD501" s="175" t="str">
        <v>KEDW 211955Z 25015G20KT 70SM SCT220 32/M06 A2994 RMK AO2A SLP116 T03231062</v>
      </c>
    </row>
    <row r="502" hidden="0">
      <c r="A502" s="150" t="str">
        <v>2026-03-21 20:55 UTC</v>
      </c>
      <c r="B502" s="155" t="str">
        <v>2026-03-21 13:55 PDT</v>
      </c>
      <c r="C502" s="155" t="str">
        <v>2026-03-21</v>
      </c>
      <c r="D502" s="155" t="str">
        <v>March</v>
      </c>
      <c r="E502" s="154" t="str">
        <v>Accepted</v>
      </c>
      <c r="F502" s="155" t="str">
        <v>210</v>
      </c>
      <c r="G502" s="153" t="n">
        <v>210</v>
      </c>
      <c r="H502" s="155" t="str">
        <v>SW</v>
      </c>
      <c r="I502" s="153" t="n">
        <v>30</v>
      </c>
      <c r="J502" s="155" t="str">
        <v>NE</v>
      </c>
      <c r="K502" s="153" t="n">
        <v>12</v>
      </c>
      <c r="L502" s="153" t="n">
        <f>IF(E502="Accepted",K502*1.150779448,"")</f>
        <v>13.809353376</v>
      </c>
      <c r="M502" s="153" t="n">
        <v>20</v>
      </c>
      <c r="N502" s="153" t="n">
        <f>IF(AND(E502="Accepted",ISNUMBER(M502)),M502*1.150779448,"")</f>
        <v>23.01558896</v>
      </c>
      <c r="O502" s="163"/>
      <c r="P502" s="163" t="str">
        <f>IF(AND(E502="Accepted",ISNUMBER(O502)),O502*1.150779448,"")</f>
      </c>
      <c r="Q502" s="163"/>
      <c r="R502" s="155" t="str"/>
      <c r="S502" s="155" t="str"/>
      <c r="T502" s="155" t="str"/>
      <c r="U502" s="153" t="n">
        <f>IF(E502&lt;&gt;"Accepted","",IF(AND(N502="",P502=""),"",MAX(N502,P502)))</f>
        <v>23.01558896</v>
      </c>
      <c r="V502" s="155" t="str">
        <v>2026-03-21 13:55 PDT</v>
      </c>
      <c r="W502" s="153" t="n">
        <v>12</v>
      </c>
      <c r="X502" s="153" t="n">
        <v>20</v>
      </c>
      <c r="Y502" s="163"/>
      <c r="Z502" s="163"/>
      <c r="AA502" s="153" t="n">
        <v>-117.8837</v>
      </c>
      <c r="AB502" s="153" t="n">
        <v>34.9054</v>
      </c>
      <c r="AC502" s="153" t="n">
        <v>702</v>
      </c>
      <c r="AD502" s="175" t="str">
        <v>KEDW 212055Z 21012G20KT 60SM SCT220 33/M06 A2992 RMK AO2A SLP110 T03281058 57021</v>
      </c>
    </row>
    <row r="503" hidden="0">
      <c r="A503" s="150" t="str">
        <v>2026-03-21 21:55 UTC</v>
      </c>
      <c r="B503" s="155" t="str">
        <v>2026-03-21 14:55 PDT</v>
      </c>
      <c r="C503" s="155" t="str">
        <v>2026-03-21</v>
      </c>
      <c r="D503" s="155" t="str">
        <v>March</v>
      </c>
      <c r="E503" s="154" t="str">
        <v>Accepted</v>
      </c>
      <c r="F503" s="155" t="str">
        <v>230</v>
      </c>
      <c r="G503" s="153" t="n">
        <v>230</v>
      </c>
      <c r="H503" s="155" t="str">
        <v>SW</v>
      </c>
      <c r="I503" s="153" t="n">
        <v>50</v>
      </c>
      <c r="J503" s="155" t="str">
        <v>NE</v>
      </c>
      <c r="K503" s="153" t="n">
        <v>19</v>
      </c>
      <c r="L503" s="153" t="n">
        <f>IF(E503="Accepted",K503*1.150779448,"")</f>
        <v>21.864809512</v>
      </c>
      <c r="M503" s="153" t="n">
        <v>23</v>
      </c>
      <c r="N503" s="153" t="n">
        <f>IF(AND(E503="Accepted",ISNUMBER(M503)),M503*1.150779448,"")</f>
        <v>26.467927304</v>
      </c>
      <c r="O503" s="163"/>
      <c r="P503" s="163" t="str">
        <f>IF(AND(E503="Accepted",ISNUMBER(O503)),O503*1.150779448,"")</f>
      </c>
      <c r="Q503" s="163"/>
      <c r="R503" s="155" t="str"/>
      <c r="S503" s="155" t="str"/>
      <c r="T503" s="155" t="str"/>
      <c r="U503" s="153" t="n">
        <f>IF(E503&lt;&gt;"Accepted","",IF(AND(N503="",P503=""),"",MAX(N503,P503)))</f>
        <v>26.467927304</v>
      </c>
      <c r="V503" s="155" t="str">
        <v>2026-03-21 14:55 PDT</v>
      </c>
      <c r="W503" s="153" t="n">
        <v>19</v>
      </c>
      <c r="X503" s="153" t="n">
        <v>23</v>
      </c>
      <c r="Y503" s="163"/>
      <c r="Z503" s="163"/>
      <c r="AA503" s="153" t="n">
        <v>-117.8837</v>
      </c>
      <c r="AB503" s="153" t="n">
        <v>34.9054</v>
      </c>
      <c r="AC503" s="153" t="n">
        <v>702</v>
      </c>
      <c r="AD503" s="175" t="str">
        <v>KEDW 212155Z 23019G23KT 60SM BKN220 33/M04 A2990 RMK AO2A SLP103 T03311040</v>
      </c>
    </row>
    <row r="504" hidden="0">
      <c r="A504" s="150" t="str">
        <v>2026-03-21 22:10 UTC</v>
      </c>
      <c r="B504" s="155" t="str">
        <v>2026-03-21 15:10 PDT</v>
      </c>
      <c r="C504" s="155" t="str">
        <v>2026-03-21</v>
      </c>
      <c r="D504" s="155" t="str">
        <v>March</v>
      </c>
      <c r="E504" s="154" t="str">
        <v>Accepted</v>
      </c>
      <c r="F504" s="155" t="str">
        <v>230</v>
      </c>
      <c r="G504" s="153" t="n">
        <v>230</v>
      </c>
      <c r="H504" s="155" t="str">
        <v>SW</v>
      </c>
      <c r="I504" s="153" t="n">
        <v>50</v>
      </c>
      <c r="J504" s="155" t="str">
        <v>NE</v>
      </c>
      <c r="K504" s="153" t="n">
        <v>16</v>
      </c>
      <c r="L504" s="153" t="n">
        <f>IF(E504="Accepted",K504*1.150779448,"")</f>
        <v>18.412471168</v>
      </c>
      <c r="M504" s="153" t="n">
        <v>25</v>
      </c>
      <c r="N504" s="153" t="n">
        <f>IF(AND(E504="Accepted",ISNUMBER(M504)),M504*1.150779448,"")</f>
        <v>28.7694862</v>
      </c>
      <c r="O504" s="163"/>
      <c r="P504" s="163" t="str">
        <f>IF(AND(E504="Accepted",ISNUMBER(O504)),O504*1.150779448,"")</f>
      </c>
      <c r="Q504" s="163"/>
      <c r="R504" s="155" t="str"/>
      <c r="S504" s="155" t="str"/>
      <c r="T504" s="155" t="str"/>
      <c r="U504" s="153" t="n">
        <f>IF(E504&lt;&gt;"Accepted","",IF(AND(N504="",P504=""),"",MAX(N504,P504)))</f>
        <v>28.7694862</v>
      </c>
      <c r="V504" s="155" t="str">
        <v>2026-03-21 15:10 PDT</v>
      </c>
      <c r="W504" s="153" t="n">
        <v>16</v>
      </c>
      <c r="X504" s="153" t="n">
        <v>25</v>
      </c>
      <c r="Y504" s="163"/>
      <c r="Z504" s="163"/>
      <c r="AA504" s="153" t="n">
        <v>-117.8837</v>
      </c>
      <c r="AB504" s="153" t="n">
        <v>34.9054</v>
      </c>
      <c r="AC504" s="153" t="n">
        <v>702</v>
      </c>
      <c r="AD504" s="175" t="str">
        <v>KEDW 212210Z COR 23016G25KT 70SM BKN250 33/M02 A2990 RMK AO2A SLP103 COR 2211</v>
      </c>
    </row>
    <row r="505" hidden="0">
      <c r="A505" s="150" t="str">
        <v>2026-03-21 22:55 UTC</v>
      </c>
      <c r="B505" s="155" t="str">
        <v>2026-03-21 15:55 PDT</v>
      </c>
      <c r="C505" s="155" t="str">
        <v>2026-03-21</v>
      </c>
      <c r="D505" s="155" t="str">
        <v>March</v>
      </c>
      <c r="E505" s="154" t="str">
        <v>Accepted</v>
      </c>
      <c r="F505" s="155" t="str">
        <v>240</v>
      </c>
      <c r="G505" s="153" t="n">
        <v>240</v>
      </c>
      <c r="H505" s="155" t="str">
        <v>SW</v>
      </c>
      <c r="I505" s="153" t="n">
        <v>60</v>
      </c>
      <c r="J505" s="155" t="str">
        <v>NE</v>
      </c>
      <c r="K505" s="153" t="n">
        <v>20</v>
      </c>
      <c r="L505" s="153" t="n">
        <f>IF(E505="Accepted",K505*1.150779448,"")</f>
        <v>23.01558896</v>
      </c>
      <c r="M505" s="153" t="n">
        <v>25</v>
      </c>
      <c r="N505" s="153" t="n">
        <f>IF(AND(E505="Accepted",ISNUMBER(M505)),M505*1.150779448,"")</f>
        <v>28.7694862</v>
      </c>
      <c r="O505" s="153" t="n">
        <v>27</v>
      </c>
      <c r="P505" s="153" t="n">
        <f>IF(AND(E505="Accepted",ISNUMBER(O505)),O505*1.150779448,"")</f>
        <v>31.071045096</v>
      </c>
      <c r="Q505" s="153" t="n">
        <v>240</v>
      </c>
      <c r="R505" s="155" t="str">
        <v>08</v>
      </c>
      <c r="S505" s="155" t="str">
        <v>2026-03-21 22:08 UTC</v>
      </c>
      <c r="T505" s="155" t="str">
        <v>2026-03-21 15:08 PDT</v>
      </c>
      <c r="U505" s="153" t="n">
        <f>IF(E505&lt;&gt;"Accepted","",IF(AND(N505="",P505=""),"",MAX(N505,P505)))</f>
        <v>31.071045096</v>
      </c>
      <c r="V505" s="155" t="str">
        <v>2026-03-21 15:08 PDT</v>
      </c>
      <c r="W505" s="153" t="n">
        <v>20</v>
      </c>
      <c r="X505" s="153" t="n">
        <v>25</v>
      </c>
      <c r="Y505" s="153" t="n">
        <v>27</v>
      </c>
      <c r="Z505" s="153" t="n">
        <v>240</v>
      </c>
      <c r="AA505" s="153" t="n">
        <v>-117.8837</v>
      </c>
      <c r="AB505" s="153" t="n">
        <v>34.9054</v>
      </c>
      <c r="AC505" s="153" t="n">
        <v>702</v>
      </c>
      <c r="AD505" s="175" t="str">
        <v>KEDW 212255Z 24020G25KT 60SM FEW160 BKN250 32/M01 A2989 RMK AO2A PK WND 24027/08 SLP101 T03241007</v>
      </c>
    </row>
    <row r="506" hidden="0">
      <c r="A506" s="150" t="str">
        <v>2026-03-21 23:55 UTC</v>
      </c>
      <c r="B506" s="155" t="str">
        <v>2026-03-21 16:55 PDT</v>
      </c>
      <c r="C506" s="155" t="str">
        <v>2026-03-21</v>
      </c>
      <c r="D506" s="155" t="str">
        <v>March</v>
      </c>
      <c r="E506" s="154" t="str">
        <v>Accepted</v>
      </c>
      <c r="F506" s="155" t="str">
        <v>220</v>
      </c>
      <c r="G506" s="153" t="n">
        <v>220</v>
      </c>
      <c r="H506" s="155" t="str">
        <v>SW</v>
      </c>
      <c r="I506" s="153" t="n">
        <v>40</v>
      </c>
      <c r="J506" s="155" t="str">
        <v>NE</v>
      </c>
      <c r="K506" s="153" t="n">
        <v>19</v>
      </c>
      <c r="L506" s="153" t="n">
        <f>IF(E506="Accepted",K506*1.150779448,"")</f>
        <v>21.864809512</v>
      </c>
      <c r="M506" s="163"/>
      <c r="N506" s="163" t="str">
        <f>IF(AND(E506="Accepted",ISNUMBER(M506)),M506*1.150779448,"")</f>
      </c>
      <c r="O506" s="153" t="n">
        <v>29</v>
      </c>
      <c r="P506" s="153" t="n">
        <f>IF(AND(E506="Accepted",ISNUMBER(O506)),O506*1.150779448,"")</f>
        <v>33.372603992</v>
      </c>
      <c r="Q506" s="153" t="n">
        <v>230</v>
      </c>
      <c r="R506" s="155" t="str">
        <v>36</v>
      </c>
      <c r="S506" s="155" t="str">
        <v>2026-03-21 23:36 UTC</v>
      </c>
      <c r="T506" s="155" t="str">
        <v>2026-03-21 16:36 PDT</v>
      </c>
      <c r="U506" s="153" t="n">
        <f>IF(E506&lt;&gt;"Accepted","",IF(AND(N506="",P506=""),"",MAX(N506,P506)))</f>
        <v>33.372603992</v>
      </c>
      <c r="V506" s="155" t="str">
        <v>2026-03-21 16:36 PDT</v>
      </c>
      <c r="W506" s="153" t="n">
        <v>19</v>
      </c>
      <c r="X506" s="163"/>
      <c r="Y506" s="153" t="n">
        <v>29</v>
      </c>
      <c r="Z506" s="153" t="n">
        <v>230</v>
      </c>
      <c r="AA506" s="153" t="n">
        <v>-117.8837</v>
      </c>
      <c r="AB506" s="153" t="n">
        <v>34.9054</v>
      </c>
      <c r="AC506" s="153" t="n">
        <v>702</v>
      </c>
      <c r="AD506" s="175" t="str">
        <v>KEDW 212355Z 22019KT 70SM SCT170 BKN250 31/M01 A2988 RMK AO2A PK WND 23029/36 SLP099 T03131015 10333 20283 57012</v>
      </c>
    </row>
    <row r="507" hidden="0">
      <c r="A507" s="150" t="str">
        <v>2026-03-22 00:55 UTC</v>
      </c>
      <c r="B507" s="155" t="str">
        <v>2026-03-21 17:55 PDT</v>
      </c>
      <c r="C507" s="155" t="str">
        <v>2026-03-21</v>
      </c>
      <c r="D507" s="155" t="str">
        <v>March</v>
      </c>
      <c r="E507" s="154" t="str">
        <v>Accepted</v>
      </c>
      <c r="F507" s="155" t="str">
        <v>230</v>
      </c>
      <c r="G507" s="153" t="n">
        <v>230</v>
      </c>
      <c r="H507" s="155" t="str">
        <v>SW</v>
      </c>
      <c r="I507" s="153" t="n">
        <v>50</v>
      </c>
      <c r="J507" s="155" t="str">
        <v>NE</v>
      </c>
      <c r="K507" s="153" t="n">
        <v>17</v>
      </c>
      <c r="L507" s="153" t="n">
        <f>IF(E507="Accepted",K507*1.150779448,"")</f>
        <v>19.563250616</v>
      </c>
      <c r="M507" s="163"/>
      <c r="N507" s="163" t="str">
        <f>IF(AND(E507="Accepted",ISNUMBER(M507)),M507*1.150779448,"")</f>
      </c>
      <c r="O507" s="153" t="n">
        <v>27</v>
      </c>
      <c r="P507" s="153" t="n">
        <f>IF(AND(E507="Accepted",ISNUMBER(O507)),O507*1.150779448,"")</f>
        <v>31.071045096</v>
      </c>
      <c r="Q507" s="153" t="n">
        <v>230</v>
      </c>
      <c r="R507" s="155" t="str">
        <v>31</v>
      </c>
      <c r="S507" s="155" t="str">
        <v>2026-03-22 00:31 UTC</v>
      </c>
      <c r="T507" s="155" t="str">
        <v>2026-03-21 17:31 PDT</v>
      </c>
      <c r="U507" s="153" t="n">
        <f>IF(E507&lt;&gt;"Accepted","",IF(AND(N507="",P507=""),"",MAX(N507,P507)))</f>
        <v>31.071045096</v>
      </c>
      <c r="V507" s="155" t="str">
        <v>2026-03-21 17:31 PDT</v>
      </c>
      <c r="W507" s="153" t="n">
        <v>17</v>
      </c>
      <c r="X507" s="163"/>
      <c r="Y507" s="153" t="n">
        <v>27</v>
      </c>
      <c r="Z507" s="153" t="n">
        <v>230</v>
      </c>
      <c r="AA507" s="153" t="n">
        <v>-117.8837</v>
      </c>
      <c r="AB507" s="153" t="n">
        <v>34.9054</v>
      </c>
      <c r="AC507" s="153" t="n">
        <v>702</v>
      </c>
      <c r="AD507" s="175" t="str">
        <v>KEDW 220055Z 23017KT 70SM SCT170 BKN250 30/M01 A2989 RMK AO2A PK WND 23027/31 SLP103 T02951008</v>
      </c>
    </row>
    <row r="508" hidden="0">
      <c r="A508" s="150" t="str">
        <v>2026-03-22 01:55 UTC</v>
      </c>
      <c r="B508" s="155" t="str">
        <v>2026-03-21 18:55 PDT</v>
      </c>
      <c r="C508" s="155" t="str">
        <v>2026-03-21</v>
      </c>
      <c r="D508" s="155" t="str">
        <v>March</v>
      </c>
      <c r="E508" s="154" t="str">
        <v>Accepted</v>
      </c>
      <c r="F508" s="155" t="str">
        <v>240</v>
      </c>
      <c r="G508" s="153" t="n">
        <v>240</v>
      </c>
      <c r="H508" s="155" t="str">
        <v>SW</v>
      </c>
      <c r="I508" s="153" t="n">
        <v>60</v>
      </c>
      <c r="J508" s="155" t="str">
        <v>NE</v>
      </c>
      <c r="K508" s="153" t="n">
        <v>12</v>
      </c>
      <c r="L508" s="153" t="n">
        <f>IF(E508="Accepted",K508*1.150779448,"")</f>
        <v>13.809353376</v>
      </c>
      <c r="M508" s="163"/>
      <c r="N508" s="163" t="str">
        <f>IF(AND(E508="Accepted",ISNUMBER(M508)),M508*1.150779448,"")</f>
      </c>
      <c r="O508" s="163"/>
      <c r="P508" s="163" t="str">
        <f>IF(AND(E508="Accepted",ISNUMBER(O508)),O508*1.150779448,"")</f>
      </c>
      <c r="Q508" s="163"/>
      <c r="R508" s="155" t="str"/>
      <c r="S508" s="155" t="str"/>
      <c r="T508" s="155" t="str"/>
      <c r="U508" s="163" t="str">
        <f>IF(E508&lt;&gt;"Accepted","",IF(AND(N508="",P508=""),"",MAX(N508,P508)))</f>
      </c>
      <c r="V508" s="155" t="str">
        <v>2026-03-21 18:55 PDT</v>
      </c>
      <c r="W508" s="153" t="n">
        <v>12</v>
      </c>
      <c r="X508" s="163"/>
      <c r="Y508" s="163"/>
      <c r="Z508" s="163"/>
      <c r="AA508" s="153" t="n">
        <v>-117.8837</v>
      </c>
      <c r="AB508" s="153" t="n">
        <v>34.9054</v>
      </c>
      <c r="AC508" s="153" t="n">
        <v>702</v>
      </c>
      <c r="AD508" s="175" t="str">
        <v>KEDW 220155Z AUTO 24012KT 10SM CLR 26/M01 A2990 RMK AO2 SLP111 T02631007 $</v>
      </c>
    </row>
    <row r="509" hidden="0">
      <c r="A509" s="150" t="str">
        <v>2026-03-22 02:55 UTC</v>
      </c>
      <c r="B509" s="155" t="str">
        <v>2026-03-21 19:55 PDT</v>
      </c>
      <c r="C509" s="155" t="str">
        <v>2026-03-21</v>
      </c>
      <c r="D509" s="155" t="str">
        <v>March</v>
      </c>
      <c r="E509" s="154" t="str">
        <v>Accepted</v>
      </c>
      <c r="F509" s="155" t="str">
        <v>240</v>
      </c>
      <c r="G509" s="153" t="n">
        <v>240</v>
      </c>
      <c r="H509" s="155" t="str">
        <v>SW</v>
      </c>
      <c r="I509" s="153" t="n">
        <v>60</v>
      </c>
      <c r="J509" s="155" t="str">
        <v>NE</v>
      </c>
      <c r="K509" s="153" t="n">
        <v>11</v>
      </c>
      <c r="L509" s="153" t="n">
        <f>IF(E509="Accepted",K509*1.150779448,"")</f>
        <v>12.658573928</v>
      </c>
      <c r="M509" s="163"/>
      <c r="N509" s="163" t="str">
        <f>IF(AND(E509="Accepted",ISNUMBER(M509)),M509*1.150779448,"")</f>
      </c>
      <c r="O509" s="163"/>
      <c r="P509" s="163" t="str">
        <f>IF(AND(E509="Accepted",ISNUMBER(O509)),O509*1.150779448,"")</f>
      </c>
      <c r="Q509" s="163"/>
      <c r="R509" s="155" t="str"/>
      <c r="S509" s="155" t="str"/>
      <c r="T509" s="155" t="str"/>
      <c r="U509" s="163" t="str">
        <f>IF(E509&lt;&gt;"Accepted","",IF(AND(N509="",P509=""),"",MAX(N509,P509)))</f>
      </c>
      <c r="V509" s="155" t="str">
        <v>2026-03-21 19:55 PDT</v>
      </c>
      <c r="W509" s="153" t="n">
        <v>11</v>
      </c>
      <c r="X509" s="163"/>
      <c r="Y509" s="163"/>
      <c r="Z509" s="163"/>
      <c r="AA509" s="153" t="n">
        <v>-117.8837</v>
      </c>
      <c r="AB509" s="153" t="n">
        <v>34.9054</v>
      </c>
      <c r="AC509" s="153" t="n">
        <v>702</v>
      </c>
      <c r="AD509" s="175" t="str">
        <v>KEDW 220255Z AUTO 24011KT 10SM CLR 24/02 A2991 RMK AO2 SLP113 T02360024 52009 $</v>
      </c>
    </row>
    <row r="510" hidden="0">
      <c r="A510" s="150" t="str">
        <v>2026-03-22 03:55 UTC</v>
      </c>
      <c r="B510" s="155" t="str">
        <v>2026-03-21 20:55 PDT</v>
      </c>
      <c r="C510" s="155" t="str">
        <v>2026-03-21</v>
      </c>
      <c r="D510" s="155" t="str">
        <v>March</v>
      </c>
      <c r="E510" s="154" t="str">
        <v>Accepted</v>
      </c>
      <c r="F510" s="155" t="str">
        <v>230</v>
      </c>
      <c r="G510" s="153" t="n">
        <v>230</v>
      </c>
      <c r="H510" s="155" t="str">
        <v>SW</v>
      </c>
      <c r="I510" s="153" t="n">
        <v>50</v>
      </c>
      <c r="J510" s="155" t="str">
        <v>NE</v>
      </c>
      <c r="K510" s="153" t="n">
        <v>9</v>
      </c>
      <c r="L510" s="153" t="n">
        <f>IF(E510="Accepted",K510*1.150779448,"")</f>
        <v>10.357015032</v>
      </c>
      <c r="M510" s="163"/>
      <c r="N510" s="163" t="str">
        <f>IF(AND(E510="Accepted",ISNUMBER(M510)),M510*1.150779448,"")</f>
      </c>
      <c r="O510" s="163"/>
      <c r="P510" s="163" t="str">
        <f>IF(AND(E510="Accepted",ISNUMBER(O510)),O510*1.150779448,"")</f>
      </c>
      <c r="Q510" s="163"/>
      <c r="R510" s="155" t="str"/>
      <c r="S510" s="155" t="str"/>
      <c r="T510" s="155" t="str"/>
      <c r="U510" s="163" t="str">
        <f>IF(E510&lt;&gt;"Accepted","",IF(AND(N510="",P510=""),"",MAX(N510,P510)))</f>
      </c>
      <c r="V510" s="155" t="str">
        <v>2026-03-21 20:55 PDT</v>
      </c>
      <c r="W510" s="153" t="n">
        <v>9</v>
      </c>
      <c r="X510" s="163"/>
      <c r="Y510" s="163"/>
      <c r="Z510" s="163"/>
      <c r="AA510" s="153" t="n">
        <v>-117.8837</v>
      </c>
      <c r="AB510" s="153" t="n">
        <v>34.9054</v>
      </c>
      <c r="AC510" s="153" t="n">
        <v>702</v>
      </c>
      <c r="AD510" s="175" t="str">
        <v>KEDW 220355Z AUTO 23009KT 10SM CLR 22/05 A2991 RMK AO2 SLP113 T02190049 $</v>
      </c>
    </row>
    <row r="511" hidden="0">
      <c r="A511" s="150" t="str">
        <v>2026-03-22 04:55 UTC</v>
      </c>
      <c r="B511" s="155" t="str">
        <v>2026-03-21 21:55 PDT</v>
      </c>
      <c r="C511" s="155" t="str">
        <v>2026-03-21</v>
      </c>
      <c r="D511" s="155" t="str">
        <v>March</v>
      </c>
      <c r="E511" s="154" t="str">
        <v>Accepted</v>
      </c>
      <c r="F511" s="155" t="str">
        <v>230</v>
      </c>
      <c r="G511" s="153" t="n">
        <v>230</v>
      </c>
      <c r="H511" s="155" t="str">
        <v>SW</v>
      </c>
      <c r="I511" s="153" t="n">
        <v>50</v>
      </c>
      <c r="J511" s="155" t="str">
        <v>NE</v>
      </c>
      <c r="K511" s="153" t="n">
        <v>10</v>
      </c>
      <c r="L511" s="153" t="n">
        <f>IF(E511="Accepted",K511*1.150779448,"")</f>
        <v>11.50779448</v>
      </c>
      <c r="M511" s="163"/>
      <c r="N511" s="163" t="str">
        <f>IF(AND(E511="Accepted",ISNUMBER(M511)),M511*1.150779448,"")</f>
      </c>
      <c r="O511" s="163"/>
      <c r="P511" s="163" t="str">
        <f>IF(AND(E511="Accepted",ISNUMBER(O511)),O511*1.150779448,"")</f>
      </c>
      <c r="Q511" s="163"/>
      <c r="R511" s="155" t="str"/>
      <c r="S511" s="155" t="str"/>
      <c r="T511" s="155" t="str"/>
      <c r="U511" s="163" t="str">
        <f>IF(E511&lt;&gt;"Accepted","",IF(AND(N511="",P511=""),"",MAX(N511,P511)))</f>
      </c>
      <c r="V511" s="155" t="str">
        <v>2026-03-21 21:55 PDT</v>
      </c>
      <c r="W511" s="153" t="n">
        <v>10</v>
      </c>
      <c r="X511" s="163"/>
      <c r="Y511" s="163"/>
      <c r="Z511" s="163"/>
      <c r="AA511" s="153" t="n">
        <v>-117.8837</v>
      </c>
      <c r="AB511" s="153" t="n">
        <v>34.9054</v>
      </c>
      <c r="AC511" s="153" t="n">
        <v>702</v>
      </c>
      <c r="AD511" s="175" t="str">
        <v>KEDW 220455Z AUTO 23010KT 10SM CLR 21/06 A2992 RMK AO2 SLP114 T02140061 $</v>
      </c>
    </row>
    <row r="512" hidden="0">
      <c r="A512" s="150" t="str">
        <v>2026-03-22 05:55 UTC</v>
      </c>
      <c r="B512" s="155" t="str">
        <v>2026-03-21 22:55 PDT</v>
      </c>
      <c r="C512" s="155" t="str">
        <v>2026-03-21</v>
      </c>
      <c r="D512" s="155" t="str">
        <v>March</v>
      </c>
      <c r="E512" s="154" t="str">
        <v>Accepted</v>
      </c>
      <c r="F512" s="155" t="str">
        <v>210</v>
      </c>
      <c r="G512" s="153" t="n">
        <v>210</v>
      </c>
      <c r="H512" s="155" t="str">
        <v>SW</v>
      </c>
      <c r="I512" s="153" t="n">
        <v>30</v>
      </c>
      <c r="J512" s="155" t="str">
        <v>NE</v>
      </c>
      <c r="K512" s="153" t="n">
        <v>10</v>
      </c>
      <c r="L512" s="153" t="n">
        <f>IF(E512="Accepted",K512*1.150779448,"")</f>
        <v>11.50779448</v>
      </c>
      <c r="M512" s="163"/>
      <c r="N512" s="163" t="str">
        <f>IF(AND(E512="Accepted",ISNUMBER(M512)),M512*1.150779448,"")</f>
      </c>
      <c r="O512" s="163"/>
      <c r="P512" s="163" t="str">
        <f>IF(AND(E512="Accepted",ISNUMBER(O512)),O512*1.150779448,"")</f>
      </c>
      <c r="Q512" s="163"/>
      <c r="R512" s="155" t="str"/>
      <c r="S512" s="155" t="str"/>
      <c r="T512" s="155" t="str"/>
      <c r="U512" s="163" t="str">
        <f>IF(E512&lt;&gt;"Accepted","",IF(AND(N512="",P512=""),"",MAX(N512,P512)))</f>
      </c>
      <c r="V512" s="155" t="str">
        <v>2026-03-21 22:55 PDT</v>
      </c>
      <c r="W512" s="153" t="n">
        <v>10</v>
      </c>
      <c r="X512" s="163"/>
      <c r="Y512" s="163"/>
      <c r="Z512" s="163"/>
      <c r="AA512" s="153" t="n">
        <v>-117.8837</v>
      </c>
      <c r="AB512" s="153" t="n">
        <v>34.9054</v>
      </c>
      <c r="AC512" s="153" t="n">
        <v>702</v>
      </c>
      <c r="AD512" s="175" t="str">
        <v>KEDW 220555Z AUTO 21010KT 10SM CLR 20/06 A2991 RMK AO2 SLP107 T02040060 10312 20204 50001 $</v>
      </c>
    </row>
    <row r="513" hidden="0">
      <c r="A513" s="150" t="str">
        <v>2026-03-22 06:55 UTC</v>
      </c>
      <c r="B513" s="155" t="str">
        <v>2026-03-21 23:55 PDT</v>
      </c>
      <c r="C513" s="155" t="str">
        <v>2026-03-21</v>
      </c>
      <c r="D513" s="155" t="str">
        <v>March</v>
      </c>
      <c r="E513" s="154" t="str">
        <v>Accepted</v>
      </c>
      <c r="F513" s="155" t="str">
        <v>210</v>
      </c>
      <c r="G513" s="153" t="n">
        <v>210</v>
      </c>
      <c r="H513" s="155" t="str">
        <v>SW</v>
      </c>
      <c r="I513" s="153" t="n">
        <v>30</v>
      </c>
      <c r="J513" s="155" t="str">
        <v>NE</v>
      </c>
      <c r="K513" s="153" t="n">
        <v>10</v>
      </c>
      <c r="L513" s="153" t="n">
        <f>IF(E513="Accepted",K513*1.150779448,"")</f>
        <v>11.50779448</v>
      </c>
      <c r="M513" s="163"/>
      <c r="N513" s="163" t="str">
        <f>IF(AND(E513="Accepted",ISNUMBER(M513)),M513*1.150779448,"")</f>
      </c>
      <c r="O513" s="163"/>
      <c r="P513" s="163" t="str">
        <f>IF(AND(E513="Accepted",ISNUMBER(O513)),O513*1.150779448,"")</f>
      </c>
      <c r="Q513" s="163"/>
      <c r="R513" s="155" t="str"/>
      <c r="S513" s="155" t="str"/>
      <c r="T513" s="155" t="str"/>
      <c r="U513" s="163" t="str">
        <f>IF(E513&lt;&gt;"Accepted","",IF(AND(N513="",P513=""),"",MAX(N513,P513)))</f>
      </c>
      <c r="V513" s="155" t="str">
        <v>2026-03-21 23:55 PDT</v>
      </c>
      <c r="W513" s="153" t="n">
        <v>10</v>
      </c>
      <c r="X513" s="163"/>
      <c r="Y513" s="163"/>
      <c r="Z513" s="163"/>
      <c r="AA513" s="153" t="n">
        <v>-117.8837</v>
      </c>
      <c r="AB513" s="153" t="n">
        <v>34.9054</v>
      </c>
      <c r="AC513" s="153" t="n">
        <v>702</v>
      </c>
      <c r="AD513" s="175" t="str">
        <v>KEDW 220655Z AUTO 21010KT 10SM CLR 19/05 A2991 RMK AO2 SLP106 T01870048 $</v>
      </c>
    </row>
    <row r="514" hidden="0">
      <c r="A514" s="150" t="str">
        <v>2026-03-22 07:55 UTC</v>
      </c>
      <c r="B514" s="155" t="str">
        <v>2026-03-22 00:55 PDT</v>
      </c>
      <c r="C514" s="155" t="str">
        <v>2026-03-22</v>
      </c>
      <c r="D514" s="155" t="str">
        <v>March</v>
      </c>
      <c r="E514" s="154" t="str">
        <v>Accepted</v>
      </c>
      <c r="F514" s="155" t="str">
        <v>220</v>
      </c>
      <c r="G514" s="153" t="n">
        <v>220</v>
      </c>
      <c r="H514" s="155" t="str">
        <v>SW</v>
      </c>
      <c r="I514" s="153" t="n">
        <v>40</v>
      </c>
      <c r="J514" s="155" t="str">
        <v>NE</v>
      </c>
      <c r="K514" s="153" t="n">
        <v>11</v>
      </c>
      <c r="L514" s="153" t="n">
        <f>IF(E514="Accepted",K514*1.150779448,"")</f>
        <v>12.658573928</v>
      </c>
      <c r="M514" s="163"/>
      <c r="N514" s="163" t="str">
        <f>IF(AND(E514="Accepted",ISNUMBER(M514)),M514*1.150779448,"")</f>
      </c>
      <c r="O514" s="163"/>
      <c r="P514" s="163" t="str">
        <f>IF(AND(E514="Accepted",ISNUMBER(O514)),O514*1.150779448,"")</f>
      </c>
      <c r="Q514" s="163"/>
      <c r="R514" s="155" t="str"/>
      <c r="S514" s="155" t="str"/>
      <c r="T514" s="155" t="str"/>
      <c r="U514" s="163" t="str">
        <f>IF(E514&lt;&gt;"Accepted","",IF(AND(N514="",P514=""),"",MAX(N514,P514)))</f>
      </c>
      <c r="V514" s="155" t="str">
        <v>2026-03-22 00:55 PDT</v>
      </c>
      <c r="W514" s="153" t="n">
        <v>11</v>
      </c>
      <c r="X514" s="163"/>
      <c r="Y514" s="163"/>
      <c r="Z514" s="163"/>
      <c r="AA514" s="153" t="n">
        <v>-117.8837</v>
      </c>
      <c r="AB514" s="153" t="n">
        <v>34.9054</v>
      </c>
      <c r="AC514" s="153" t="n">
        <v>702</v>
      </c>
      <c r="AD514" s="175" t="str">
        <v>KEDW 220755Z AUTO 22011KT 10SM CLR 18/05 A2991 RMK AO2 SLP106 T01790051 403330095 $</v>
      </c>
    </row>
    <row r="515" hidden="0">
      <c r="A515" s="150" t="str">
        <v>2026-03-22 08:55 UTC</v>
      </c>
      <c r="B515" s="155" t="str">
        <v>2026-03-22 01:55 PDT</v>
      </c>
      <c r="C515" s="155" t="str">
        <v>2026-03-22</v>
      </c>
      <c r="D515" s="155" t="str">
        <v>March</v>
      </c>
      <c r="E515" s="154" t="str">
        <v>Accepted</v>
      </c>
      <c r="F515" s="155" t="str">
        <v>230</v>
      </c>
      <c r="G515" s="153" t="n">
        <v>230</v>
      </c>
      <c r="H515" s="155" t="str">
        <v>SW</v>
      </c>
      <c r="I515" s="153" t="n">
        <v>50</v>
      </c>
      <c r="J515" s="155" t="str">
        <v>NE</v>
      </c>
      <c r="K515" s="153" t="n">
        <v>10</v>
      </c>
      <c r="L515" s="153" t="n">
        <f>IF(E515="Accepted",K515*1.150779448,"")</f>
        <v>11.50779448</v>
      </c>
      <c r="M515" s="163"/>
      <c r="N515" s="163" t="str">
        <f>IF(AND(E515="Accepted",ISNUMBER(M515)),M515*1.150779448,"")</f>
      </c>
      <c r="O515" s="163"/>
      <c r="P515" s="163" t="str">
        <f>IF(AND(E515="Accepted",ISNUMBER(O515)),O515*1.150779448,"")</f>
      </c>
      <c r="Q515" s="163"/>
      <c r="R515" s="155" t="str"/>
      <c r="S515" s="155" t="str"/>
      <c r="T515" s="155" t="str"/>
      <c r="U515" s="163" t="str">
        <f>IF(E515&lt;&gt;"Accepted","",IF(AND(N515="",P515=""),"",MAX(N515,P515)))</f>
      </c>
      <c r="V515" s="155" t="str">
        <v>2026-03-22 01:55 PDT</v>
      </c>
      <c r="W515" s="153" t="n">
        <v>10</v>
      </c>
      <c r="X515" s="163"/>
      <c r="Y515" s="163"/>
      <c r="Z515" s="163"/>
      <c r="AA515" s="153" t="n">
        <v>-117.8837</v>
      </c>
      <c r="AB515" s="153" t="n">
        <v>34.9054</v>
      </c>
      <c r="AC515" s="153" t="n">
        <v>702</v>
      </c>
      <c r="AD515" s="175" t="str">
        <v>KEDW 220855Z AUTO 23010KT 10SM CLR 18/06 A2991 RMK AO2 SLP106 T01760061 50000 $</v>
      </c>
    </row>
    <row r="516" hidden="0">
      <c r="A516" s="150" t="str">
        <v>2026-03-22 09:55 UTC</v>
      </c>
      <c r="B516" s="155" t="str">
        <v>2026-03-22 02:55 PDT</v>
      </c>
      <c r="C516" s="155" t="str">
        <v>2026-03-22</v>
      </c>
      <c r="D516" s="155" t="str">
        <v>March</v>
      </c>
      <c r="E516" s="154" t="str">
        <v>Accepted</v>
      </c>
      <c r="F516" s="155" t="str">
        <v>220</v>
      </c>
      <c r="G516" s="153" t="n">
        <v>220</v>
      </c>
      <c r="H516" s="155" t="str">
        <v>SW</v>
      </c>
      <c r="I516" s="153" t="n">
        <v>40</v>
      </c>
      <c r="J516" s="155" t="str">
        <v>NE</v>
      </c>
      <c r="K516" s="153" t="n">
        <v>11</v>
      </c>
      <c r="L516" s="153" t="n">
        <f>IF(E516="Accepted",K516*1.150779448,"")</f>
        <v>12.658573928</v>
      </c>
      <c r="M516" s="163"/>
      <c r="N516" s="163" t="str">
        <f>IF(AND(E516="Accepted",ISNUMBER(M516)),M516*1.150779448,"")</f>
      </c>
      <c r="O516" s="163"/>
      <c r="P516" s="163" t="str">
        <f>IF(AND(E516="Accepted",ISNUMBER(O516)),O516*1.150779448,"")</f>
      </c>
      <c r="Q516" s="163"/>
      <c r="R516" s="155" t="str"/>
      <c r="S516" s="155" t="str"/>
      <c r="T516" s="155" t="str"/>
      <c r="U516" s="163" t="str">
        <f>IF(E516&lt;&gt;"Accepted","",IF(AND(N516="",P516=""),"",MAX(N516,P516)))</f>
      </c>
      <c r="V516" s="155" t="str">
        <v>2026-03-22 02:55 PDT</v>
      </c>
      <c r="W516" s="153" t="n">
        <v>11</v>
      </c>
      <c r="X516" s="163"/>
      <c r="Y516" s="163"/>
      <c r="Z516" s="163"/>
      <c r="AA516" s="153" t="n">
        <v>-117.8837</v>
      </c>
      <c r="AB516" s="153" t="n">
        <v>34.9054</v>
      </c>
      <c r="AC516" s="153" t="n">
        <v>702</v>
      </c>
      <c r="AD516" s="175" t="str">
        <v>KEDW 220955Z AUTO 22011KT 10SM CLR 17/09 A2989 RMK AO2 SLP099 T01670089 $</v>
      </c>
    </row>
    <row r="517" hidden="0">
      <c r="A517" s="150" t="str">
        <v>2026-03-22 10:55 UTC</v>
      </c>
      <c r="B517" s="155" t="str">
        <v>2026-03-22 03:55 PDT</v>
      </c>
      <c r="C517" s="155" t="str">
        <v>2026-03-22</v>
      </c>
      <c r="D517" s="155" t="str">
        <v>March</v>
      </c>
      <c r="E517" s="154" t="str">
        <v>Accepted</v>
      </c>
      <c r="F517" s="155" t="str">
        <v>210</v>
      </c>
      <c r="G517" s="153" t="n">
        <v>210</v>
      </c>
      <c r="H517" s="155" t="str">
        <v>SW</v>
      </c>
      <c r="I517" s="153" t="n">
        <v>30</v>
      </c>
      <c r="J517" s="155" t="str">
        <v>NE</v>
      </c>
      <c r="K517" s="153" t="n">
        <v>9</v>
      </c>
      <c r="L517" s="153" t="n">
        <f>IF(E517="Accepted",K517*1.150779448,"")</f>
        <v>10.357015032</v>
      </c>
      <c r="M517" s="163"/>
      <c r="N517" s="163" t="str">
        <f>IF(AND(E517="Accepted",ISNUMBER(M517)),M517*1.150779448,"")</f>
      </c>
      <c r="O517" s="163"/>
      <c r="P517" s="163" t="str">
        <f>IF(AND(E517="Accepted",ISNUMBER(O517)),O517*1.150779448,"")</f>
      </c>
      <c r="Q517" s="163"/>
      <c r="R517" s="155" t="str"/>
      <c r="S517" s="155" t="str"/>
      <c r="T517" s="155" t="str"/>
      <c r="U517" s="163" t="str">
        <f>IF(E517&lt;&gt;"Accepted","",IF(AND(N517="",P517=""),"",MAX(N517,P517)))</f>
      </c>
      <c r="V517" s="155" t="str">
        <v>2026-03-22 03:55 PDT</v>
      </c>
      <c r="W517" s="153" t="n">
        <v>9</v>
      </c>
      <c r="X517" s="163"/>
      <c r="Y517" s="163"/>
      <c r="Z517" s="163"/>
      <c r="AA517" s="153" t="n">
        <v>-117.8837</v>
      </c>
      <c r="AB517" s="153" t="n">
        <v>34.9054</v>
      </c>
      <c r="AC517" s="153" t="n">
        <v>702</v>
      </c>
      <c r="AD517" s="175" t="str">
        <v>KEDW 221055Z AUTO 21009KT 10SM CLR 16/10 A2989 RMK AO2 SLP100 T01560104 $</v>
      </c>
    </row>
    <row r="518" hidden="0">
      <c r="A518" s="150" t="str">
        <v>2026-03-22 11:55 UTC</v>
      </c>
      <c r="B518" s="155" t="str">
        <v>2026-03-22 04:55 PDT</v>
      </c>
      <c r="C518" s="155" t="str">
        <v>2026-03-22</v>
      </c>
      <c r="D518" s="155" t="str">
        <v>March</v>
      </c>
      <c r="E518" s="154" t="str">
        <v>Accepted</v>
      </c>
      <c r="F518" s="155" t="str">
        <v>220</v>
      </c>
      <c r="G518" s="153" t="n">
        <v>220</v>
      </c>
      <c r="H518" s="155" t="str">
        <v>SW</v>
      </c>
      <c r="I518" s="153" t="n">
        <v>40</v>
      </c>
      <c r="J518" s="155" t="str">
        <v>NE</v>
      </c>
      <c r="K518" s="153" t="n">
        <v>9</v>
      </c>
      <c r="L518" s="153" t="n">
        <f>IF(E518="Accepted",K518*1.150779448,"")</f>
        <v>10.357015032</v>
      </c>
      <c r="M518" s="163"/>
      <c r="N518" s="163" t="str">
        <f>IF(AND(E518="Accepted",ISNUMBER(M518)),M518*1.150779448,"")</f>
      </c>
      <c r="O518" s="163"/>
      <c r="P518" s="163" t="str">
        <f>IF(AND(E518="Accepted",ISNUMBER(O518)),O518*1.150779448,"")</f>
      </c>
      <c r="Q518" s="163"/>
      <c r="R518" s="155" t="str"/>
      <c r="S518" s="155" t="str"/>
      <c r="T518" s="155" t="str"/>
      <c r="U518" s="163" t="str">
        <f>IF(E518&lt;&gt;"Accepted","",IF(AND(N518="",P518=""),"",MAX(N518,P518)))</f>
      </c>
      <c r="V518" s="155" t="str">
        <v>2026-03-22 04:55 PDT</v>
      </c>
      <c r="W518" s="153" t="n">
        <v>9</v>
      </c>
      <c r="X518" s="163"/>
      <c r="Y518" s="163"/>
      <c r="Z518" s="163"/>
      <c r="AA518" s="153" t="n">
        <v>-117.8837</v>
      </c>
      <c r="AB518" s="153" t="n">
        <v>34.9054</v>
      </c>
      <c r="AC518" s="153" t="n">
        <v>702</v>
      </c>
      <c r="AD518" s="175" t="str">
        <v>KEDW 221155Z AUTO 22009KT 10SM CLR 15/10 A2988 RMK AO2 SLP098 T01520100 10204 20151 56009 $</v>
      </c>
    </row>
    <row r="519" hidden="0">
      <c r="A519" s="150" t="str">
        <v>2026-03-22 12:55 UTC</v>
      </c>
      <c r="B519" s="155" t="str">
        <v>2026-03-22 05:55 PDT</v>
      </c>
      <c r="C519" s="155" t="str">
        <v>2026-03-22</v>
      </c>
      <c r="D519" s="155" t="str">
        <v>March</v>
      </c>
      <c r="E519" s="154" t="str">
        <v>Accepted</v>
      </c>
      <c r="F519" s="155" t="str">
        <v>220</v>
      </c>
      <c r="G519" s="153" t="n">
        <v>220</v>
      </c>
      <c r="H519" s="155" t="str">
        <v>SW</v>
      </c>
      <c r="I519" s="153" t="n">
        <v>40</v>
      </c>
      <c r="J519" s="155" t="str">
        <v>NE</v>
      </c>
      <c r="K519" s="153" t="n">
        <v>7</v>
      </c>
      <c r="L519" s="153" t="n">
        <f>IF(E519="Accepted",K519*1.150779448,"")</f>
        <v>8.055456136</v>
      </c>
      <c r="M519" s="163"/>
      <c r="N519" s="163" t="str">
        <f>IF(AND(E519="Accepted",ISNUMBER(M519)),M519*1.150779448,"")</f>
      </c>
      <c r="O519" s="163"/>
      <c r="P519" s="163" t="str">
        <f>IF(AND(E519="Accepted",ISNUMBER(O519)),O519*1.150779448,"")</f>
      </c>
      <c r="Q519" s="163"/>
      <c r="R519" s="155" t="str"/>
      <c r="S519" s="155" t="str"/>
      <c r="T519" s="155" t="str"/>
      <c r="U519" s="163" t="str">
        <f>IF(E519&lt;&gt;"Accepted","",IF(AND(N519="",P519=""),"",MAX(N519,P519)))</f>
      </c>
      <c r="V519" s="155" t="str">
        <v>2026-03-22 05:55 PDT</v>
      </c>
      <c r="W519" s="153" t="n">
        <v>7</v>
      </c>
      <c r="X519" s="163"/>
      <c r="Y519" s="163"/>
      <c r="Z519" s="163"/>
      <c r="AA519" s="153" t="n">
        <v>-117.8837</v>
      </c>
      <c r="AB519" s="153" t="n">
        <v>34.9054</v>
      </c>
      <c r="AC519" s="153" t="n">
        <v>702</v>
      </c>
      <c r="AD519" s="175" t="str">
        <v>KEDW 221255Z AUTO 22007KT 10SM CLR 15/09 A2989 RMK AO2 SLP102 T01450087 $</v>
      </c>
    </row>
    <row r="520" hidden="0">
      <c r="A520" s="150" t="str">
        <v>2026-03-22 13:55 UTC</v>
      </c>
      <c r="B520" s="155" t="str">
        <v>2026-03-22 06:55 PDT</v>
      </c>
      <c r="C520" s="155" t="str">
        <v>2026-03-22</v>
      </c>
      <c r="D520" s="155" t="str">
        <v>March</v>
      </c>
      <c r="E520" s="154" t="str">
        <v>Accepted</v>
      </c>
      <c r="F520" s="155" t="str">
        <v>290</v>
      </c>
      <c r="G520" s="153" t="n">
        <v>290</v>
      </c>
      <c r="H520" s="155" t="str">
        <v>W</v>
      </c>
      <c r="I520" s="153" t="n">
        <v>110</v>
      </c>
      <c r="J520" s="155" t="str">
        <v>E</v>
      </c>
      <c r="K520" s="153" t="n">
        <v>3</v>
      </c>
      <c r="L520" s="153" t="n">
        <f>IF(E520="Accepted",K520*1.150779448,"")</f>
        <v>3.452338344</v>
      </c>
      <c r="M520" s="163"/>
      <c r="N520" s="163" t="str">
        <f>IF(AND(E520="Accepted",ISNUMBER(M520)),M520*1.150779448,"")</f>
      </c>
      <c r="O520" s="163"/>
      <c r="P520" s="163" t="str">
        <f>IF(AND(E520="Accepted",ISNUMBER(O520)),O520*1.150779448,"")</f>
      </c>
      <c r="Q520" s="163"/>
      <c r="R520" s="155" t="str"/>
      <c r="S520" s="155" t="str"/>
      <c r="T520" s="155" t="str"/>
      <c r="U520" s="163" t="str">
        <f>IF(E520&lt;&gt;"Accepted","",IF(AND(N520="",P520=""),"",MAX(N520,P520)))</f>
      </c>
      <c r="V520" s="155" t="str">
        <v>2026-03-22 06:55 PDT</v>
      </c>
      <c r="W520" s="153" t="n">
        <v>3</v>
      </c>
      <c r="X520" s="163"/>
      <c r="Y520" s="163"/>
      <c r="Z520" s="163"/>
      <c r="AA520" s="153" t="n">
        <v>-117.8837</v>
      </c>
      <c r="AB520" s="153" t="n">
        <v>34.9054</v>
      </c>
      <c r="AC520" s="153" t="n">
        <v>702</v>
      </c>
      <c r="AD520" s="175" t="str">
        <v>KEDW 221355Z AUTO 29003KT 10SM FEW230 12/07 A2991 RMK AO2 SLP113 T01230068 $</v>
      </c>
    </row>
    <row r="521" hidden="0">
      <c r="A521" s="150" t="str">
        <v>2026-03-22 14:55 UTC</v>
      </c>
      <c r="B521" s="155" t="str">
        <v>2026-03-22 07:55 PDT</v>
      </c>
      <c r="C521" s="155" t="str">
        <v>2026-03-22</v>
      </c>
      <c r="D521" s="155" t="str">
        <v>March</v>
      </c>
      <c r="E521" s="154" t="str">
        <v>Accepted</v>
      </c>
      <c r="F521" s="155" t="str">
        <v>000</v>
      </c>
      <c r="G521" s="153" t="n">
        <v>0</v>
      </c>
      <c r="H521" s="155" t="str">
        <v>Calm</v>
      </c>
      <c r="I521" s="153" t="n">
        <v>180</v>
      </c>
      <c r="J521" s="155" t="str">
        <v>Calm</v>
      </c>
      <c r="K521" s="153" t="n">
        <v>0</v>
      </c>
      <c r="L521" s="153" t="n">
        <f>IF(E521="Accepted",K521*1.150779448,"")</f>
        <v>0</v>
      </c>
      <c r="M521" s="163"/>
      <c r="N521" s="163" t="str">
        <f>IF(AND(E521="Accepted",ISNUMBER(M521)),M521*1.150779448,"")</f>
      </c>
      <c r="O521" s="163"/>
      <c r="P521" s="163" t="str">
        <f>IF(AND(E521="Accepted",ISNUMBER(O521)),O521*1.150779448,"")</f>
      </c>
      <c r="Q521" s="163"/>
      <c r="R521" s="155" t="str"/>
      <c r="S521" s="155" t="str"/>
      <c r="T521" s="155" t="str"/>
      <c r="U521" s="163" t="str">
        <f>IF(E521&lt;&gt;"Accepted","",IF(AND(N521="",P521=""),"",MAX(N521,P521)))</f>
      </c>
      <c r="V521" s="155" t="str">
        <v>2026-03-22 07:55 PDT</v>
      </c>
      <c r="W521" s="153" t="n">
        <v>0</v>
      </c>
      <c r="X521" s="163"/>
      <c r="Y521" s="163"/>
      <c r="Z521" s="163"/>
      <c r="AA521" s="153" t="n">
        <v>-117.8837</v>
      </c>
      <c r="AB521" s="153" t="n">
        <v>34.9054</v>
      </c>
      <c r="AC521" s="153" t="n">
        <v>702</v>
      </c>
      <c r="AD521" s="175" t="str">
        <v>KEDW 221455Z AUTO 00000KT 10SM CLR 13/08 A2993 RMK AO2 SLP121 T01280075 52016 $</v>
      </c>
    </row>
    <row r="522" hidden="0">
      <c r="A522" s="150" t="str">
        <v>2026-03-22 15:55 UTC</v>
      </c>
      <c r="B522" s="155" t="str">
        <v>2026-03-22 08:55 PDT</v>
      </c>
      <c r="C522" s="155" t="str">
        <v>2026-03-22</v>
      </c>
      <c r="D522" s="155" t="str">
        <v>March</v>
      </c>
      <c r="E522" s="154" t="str">
        <v>Accepted</v>
      </c>
      <c r="F522" s="155" t="str">
        <v>000</v>
      </c>
      <c r="G522" s="153" t="n">
        <v>0</v>
      </c>
      <c r="H522" s="155" t="str">
        <v>Calm</v>
      </c>
      <c r="I522" s="153" t="n">
        <v>180</v>
      </c>
      <c r="J522" s="155" t="str">
        <v>Calm</v>
      </c>
      <c r="K522" s="153" t="n">
        <v>0</v>
      </c>
      <c r="L522" s="153" t="n">
        <f>IF(E522="Accepted",K522*1.150779448,"")</f>
        <v>0</v>
      </c>
      <c r="M522" s="163"/>
      <c r="N522" s="163" t="str">
        <f>IF(AND(E522="Accepted",ISNUMBER(M522)),M522*1.150779448,"")</f>
      </c>
      <c r="O522" s="163"/>
      <c r="P522" s="163" t="str">
        <f>IF(AND(E522="Accepted",ISNUMBER(O522)),O522*1.150779448,"")</f>
      </c>
      <c r="Q522" s="163"/>
      <c r="R522" s="155" t="str"/>
      <c r="S522" s="155" t="str"/>
      <c r="T522" s="155" t="str"/>
      <c r="U522" s="163" t="str">
        <f>IF(E522&lt;&gt;"Accepted","",IF(AND(N522="",P522=""),"",MAX(N522,P522)))</f>
      </c>
      <c r="V522" s="155" t="str">
        <v>2026-03-22 08:55 PDT</v>
      </c>
      <c r="W522" s="153" t="n">
        <v>0</v>
      </c>
      <c r="X522" s="163"/>
      <c r="Y522" s="163"/>
      <c r="Z522" s="163"/>
      <c r="AA522" s="153" t="n">
        <v>-117.8837</v>
      </c>
      <c r="AB522" s="153" t="n">
        <v>34.9054</v>
      </c>
      <c r="AC522" s="153" t="n">
        <v>702</v>
      </c>
      <c r="AD522" s="175" t="str">
        <v>KEDW 221555Z AUTO 00000KT 10SM CLR 17/08 A2995 RMK AO2 SLP127 T01670079 $</v>
      </c>
    </row>
    <row r="523" hidden="0">
      <c r="A523" s="150" t="str">
        <v>2026-03-22 16:55 UTC</v>
      </c>
      <c r="B523" s="155" t="str">
        <v>2026-03-22 09:55 PDT</v>
      </c>
      <c r="C523" s="155" t="str">
        <v>2026-03-22</v>
      </c>
      <c r="D523" s="155" t="str">
        <v>March</v>
      </c>
      <c r="E523" s="154" t="str">
        <v>Accepted</v>
      </c>
      <c r="F523" s="155" t="str">
        <v>000</v>
      </c>
      <c r="G523" s="153" t="n">
        <v>0</v>
      </c>
      <c r="H523" s="155" t="str">
        <v>Calm</v>
      </c>
      <c r="I523" s="153" t="n">
        <v>180</v>
      </c>
      <c r="J523" s="155" t="str">
        <v>Calm</v>
      </c>
      <c r="K523" s="153" t="n">
        <v>0</v>
      </c>
      <c r="L523" s="153" t="n">
        <f>IF(E523="Accepted",K523*1.150779448,"")</f>
        <v>0</v>
      </c>
      <c r="M523" s="163"/>
      <c r="N523" s="163" t="str">
        <f>IF(AND(E523="Accepted",ISNUMBER(M523)),M523*1.150779448,"")</f>
      </c>
      <c r="O523" s="163"/>
      <c r="P523" s="163" t="str">
        <f>IF(AND(E523="Accepted",ISNUMBER(O523)),O523*1.150779448,"")</f>
      </c>
      <c r="Q523" s="163"/>
      <c r="R523" s="155" t="str"/>
      <c r="S523" s="155" t="str"/>
      <c r="T523" s="155" t="str"/>
      <c r="U523" s="163" t="str">
        <f>IF(E523&lt;&gt;"Accepted","",IF(AND(N523="",P523=""),"",MAX(N523,P523)))</f>
      </c>
      <c r="V523" s="155" t="str">
        <v>2026-03-22 09:55 PDT</v>
      </c>
      <c r="W523" s="153" t="n">
        <v>0</v>
      </c>
      <c r="X523" s="163"/>
      <c r="Y523" s="163"/>
      <c r="Z523" s="163"/>
      <c r="AA523" s="153" t="n">
        <v>-117.8837</v>
      </c>
      <c r="AB523" s="153" t="n">
        <v>34.9054</v>
      </c>
      <c r="AC523" s="153" t="n">
        <v>702</v>
      </c>
      <c r="AD523" s="175" t="str">
        <v>KEDW 221655Z 00000KT 60SM FEW180 SCT250 18/09 A2995 RMK AO2A SLP125 T01820087</v>
      </c>
    </row>
    <row r="524" hidden="0">
      <c r="A524" s="150" t="str">
        <v>2026-03-22 17:55 UTC</v>
      </c>
      <c r="B524" s="155" t="str">
        <v>2026-03-22 10:55 PDT</v>
      </c>
      <c r="C524" s="155" t="str">
        <v>2026-03-22</v>
      </c>
      <c r="D524" s="155" t="str">
        <v>March</v>
      </c>
      <c r="E524" s="154" t="str">
        <v>Accepted</v>
      </c>
      <c r="F524" s="155" t="str">
        <v>200</v>
      </c>
      <c r="G524" s="153" t="n">
        <v>200</v>
      </c>
      <c r="H524" s="155" t="str">
        <v>S</v>
      </c>
      <c r="I524" s="153" t="n">
        <v>20</v>
      </c>
      <c r="J524" s="155" t="str">
        <v>N</v>
      </c>
      <c r="K524" s="153" t="n">
        <v>6</v>
      </c>
      <c r="L524" s="153" t="n">
        <f>IF(E524="Accepted",K524*1.150779448,"")</f>
        <v>6.904676688</v>
      </c>
      <c r="M524" s="163"/>
      <c r="N524" s="163" t="str">
        <f>IF(AND(E524="Accepted",ISNUMBER(M524)),M524*1.150779448,"")</f>
      </c>
      <c r="O524" s="163"/>
      <c r="P524" s="163" t="str">
        <f>IF(AND(E524="Accepted",ISNUMBER(O524)),O524*1.150779448,"")</f>
      </c>
      <c r="Q524" s="163"/>
      <c r="R524" s="155" t="str"/>
      <c r="S524" s="155" t="str"/>
      <c r="T524" s="155" t="str"/>
      <c r="U524" s="163" t="str">
        <f>IF(E524&lt;&gt;"Accepted","",IF(AND(N524="",P524=""),"",MAX(N524,P524)))</f>
      </c>
      <c r="V524" s="155" t="str">
        <v>2026-03-22 10:55 PDT</v>
      </c>
      <c r="W524" s="153" t="n">
        <v>6</v>
      </c>
      <c r="X524" s="163"/>
      <c r="Y524" s="163"/>
      <c r="Z524" s="163"/>
      <c r="AA524" s="153" t="n">
        <v>-117.8837</v>
      </c>
      <c r="AB524" s="153" t="n">
        <v>34.9054</v>
      </c>
      <c r="AC524" s="153" t="n">
        <v>702</v>
      </c>
      <c r="AD524" s="175" t="str">
        <v>KEDW 221755Z 20006KT 60SM FEW180 SCT250 24/09 A2995 RMK AO2A SLP123 T02380094 10238 20122 50005</v>
      </c>
    </row>
    <row r="525" hidden="0">
      <c r="A525" s="150" t="str">
        <v>2026-03-22 18:55 UTC</v>
      </c>
      <c r="B525" s="155" t="str">
        <v>2026-03-22 11:55 PDT</v>
      </c>
      <c r="C525" s="155" t="str">
        <v>2026-03-22</v>
      </c>
      <c r="D525" s="155" t="str">
        <v>March</v>
      </c>
      <c r="E525" s="154" t="str">
        <v>Accepted</v>
      </c>
      <c r="F525" s="155" t="str">
        <v>270</v>
      </c>
      <c r="G525" s="153" t="n">
        <v>270</v>
      </c>
      <c r="H525" s="155" t="str">
        <v>W</v>
      </c>
      <c r="I525" s="153" t="n">
        <v>90</v>
      </c>
      <c r="J525" s="155" t="str">
        <v>E</v>
      </c>
      <c r="K525" s="153" t="n">
        <v>3</v>
      </c>
      <c r="L525" s="153" t="n">
        <f>IF(E525="Accepted",K525*1.150779448,"")</f>
        <v>3.452338344</v>
      </c>
      <c r="M525" s="163"/>
      <c r="N525" s="163" t="str">
        <f>IF(AND(E525="Accepted",ISNUMBER(M525)),M525*1.150779448,"")</f>
      </c>
      <c r="O525" s="163"/>
      <c r="P525" s="163" t="str">
        <f>IF(AND(E525="Accepted",ISNUMBER(O525)),O525*1.150779448,"")</f>
      </c>
      <c r="Q525" s="163"/>
      <c r="R525" s="155" t="str"/>
      <c r="S525" s="155" t="str"/>
      <c r="T525" s="155" t="str"/>
      <c r="U525" s="163" t="str">
        <f>IF(E525&lt;&gt;"Accepted","",IF(AND(N525="",P525=""),"",MAX(N525,P525)))</f>
      </c>
      <c r="V525" s="155" t="str">
        <v>2026-03-22 11:55 PDT</v>
      </c>
      <c r="W525" s="153" t="n">
        <v>3</v>
      </c>
      <c r="X525" s="163"/>
      <c r="Y525" s="163"/>
      <c r="Z525" s="163"/>
      <c r="AA525" s="153" t="n">
        <v>-117.8837</v>
      </c>
      <c r="AB525" s="153" t="n">
        <v>34.9054</v>
      </c>
      <c r="AC525" s="153" t="n">
        <v>702</v>
      </c>
      <c r="AD525" s="175" t="str">
        <v>KEDW 221855Z COR 27003KT 70SM FEW180 SCT250 27/06 A2994 RMK AO2A SLP118 T02680062 COR 1907</v>
      </c>
    </row>
    <row r="526" hidden="0">
      <c r="A526" s="150" t="str">
        <v>2026-03-22 19:55 UTC</v>
      </c>
      <c r="B526" s="155" t="str">
        <v>2026-03-22 12:55 PDT</v>
      </c>
      <c r="C526" s="155" t="str">
        <v>2026-03-22</v>
      </c>
      <c r="D526" s="155" t="str">
        <v>March</v>
      </c>
      <c r="E526" s="154" t="str">
        <v>Accepted</v>
      </c>
      <c r="F526" s="155" t="str">
        <v>000</v>
      </c>
      <c r="G526" s="153" t="n">
        <v>0</v>
      </c>
      <c r="H526" s="155" t="str">
        <v>Calm</v>
      </c>
      <c r="I526" s="153" t="n">
        <v>180</v>
      </c>
      <c r="J526" s="155" t="str">
        <v>Calm</v>
      </c>
      <c r="K526" s="153" t="n">
        <v>0</v>
      </c>
      <c r="L526" s="153" t="n">
        <f>IF(E526="Accepted",K526*1.150779448,"")</f>
        <v>0</v>
      </c>
      <c r="M526" s="163"/>
      <c r="N526" s="163" t="str">
        <f>IF(AND(E526="Accepted",ISNUMBER(M526)),M526*1.150779448,"")</f>
      </c>
      <c r="O526" s="163"/>
      <c r="P526" s="163" t="str">
        <f>IF(AND(E526="Accepted",ISNUMBER(O526)),O526*1.150779448,"")</f>
      </c>
      <c r="Q526" s="163"/>
      <c r="R526" s="155" t="str"/>
      <c r="S526" s="155" t="str"/>
      <c r="T526" s="155" t="str"/>
      <c r="U526" s="163" t="str">
        <f>IF(E526&lt;&gt;"Accepted","",IF(AND(N526="",P526=""),"",MAX(N526,P526)))</f>
      </c>
      <c r="V526" s="155" t="str">
        <v>2026-03-22 12:55 PDT</v>
      </c>
      <c r="W526" s="153" t="n">
        <v>0</v>
      </c>
      <c r="X526" s="163"/>
      <c r="Y526" s="163"/>
      <c r="Z526" s="163"/>
      <c r="AA526" s="153" t="n">
        <v>-117.8837</v>
      </c>
      <c r="AB526" s="153" t="n">
        <v>34.9054</v>
      </c>
      <c r="AC526" s="153" t="n">
        <v>702</v>
      </c>
      <c r="AD526" s="175" t="str">
        <v>KEDW 221955Z 00000KT 70SM FEW180 SCT250 29/04 A2992 RMK AO2A SLP110 T02880036</v>
      </c>
    </row>
    <row r="527" hidden="0">
      <c r="A527" s="150" t="str">
        <v>2026-03-22 20:55 UTC</v>
      </c>
      <c r="B527" s="155" t="str">
        <v>2026-03-22 13:55 PDT</v>
      </c>
      <c r="C527" s="155" t="str">
        <v>2026-03-22</v>
      </c>
      <c r="D527" s="155" t="str">
        <v>March</v>
      </c>
      <c r="E527" s="154" t="str">
        <v>Accepted</v>
      </c>
      <c r="F527" s="155" t="str">
        <v>080</v>
      </c>
      <c r="G527" s="153" t="n">
        <v>80</v>
      </c>
      <c r="H527" s="155" t="str">
        <v>E</v>
      </c>
      <c r="I527" s="153" t="n">
        <v>260</v>
      </c>
      <c r="J527" s="155" t="str">
        <v>W</v>
      </c>
      <c r="K527" s="153" t="n">
        <v>6</v>
      </c>
      <c r="L527" s="153" t="n">
        <f>IF(E527="Accepted",K527*1.150779448,"")</f>
        <v>6.904676688</v>
      </c>
      <c r="M527" s="163"/>
      <c r="N527" s="163" t="str">
        <f>IF(AND(E527="Accepted",ISNUMBER(M527)),M527*1.150779448,"")</f>
      </c>
      <c r="O527" s="163"/>
      <c r="P527" s="163" t="str">
        <f>IF(AND(E527="Accepted",ISNUMBER(O527)),O527*1.150779448,"")</f>
      </c>
      <c r="Q527" s="163"/>
      <c r="R527" s="155" t="str"/>
      <c r="S527" s="155" t="str"/>
      <c r="T527" s="155" t="str"/>
      <c r="U527" s="163" t="str">
        <f>IF(E527&lt;&gt;"Accepted","",IF(AND(N527="",P527=""),"",MAX(N527,P527)))</f>
      </c>
      <c r="V527" s="155" t="str">
        <v>2026-03-22 13:55 PDT</v>
      </c>
      <c r="W527" s="153" t="n">
        <v>6</v>
      </c>
      <c r="X527" s="163"/>
      <c r="Y527" s="163"/>
      <c r="Z527" s="163"/>
      <c r="AA527" s="153" t="n">
        <v>-117.8837</v>
      </c>
      <c r="AB527" s="153" t="n">
        <v>34.9054</v>
      </c>
      <c r="AC527" s="153" t="n">
        <v>702</v>
      </c>
      <c r="AD527" s="175" t="str">
        <v>KEDW 222055Z 08006KT 70SM FEW180 SCT250 31/02 A2989 RMK AO2A SLP100 T03050018 57018</v>
      </c>
    </row>
    <row r="528" hidden="0">
      <c r="A528" s="150" t="str">
        <v>2026-03-22 21:55 UTC</v>
      </c>
      <c r="B528" s="155" t="str">
        <v>2026-03-22 14:55 PDT</v>
      </c>
      <c r="C528" s="155" t="str">
        <v>2026-03-22</v>
      </c>
      <c r="D528" s="155" t="str">
        <v>March</v>
      </c>
      <c r="E528" s="154" t="str">
        <v>Accepted</v>
      </c>
      <c r="F528" s="155" t="str">
        <v>000</v>
      </c>
      <c r="G528" s="153" t="n">
        <v>0</v>
      </c>
      <c r="H528" s="155" t="str">
        <v>Calm</v>
      </c>
      <c r="I528" s="153" t="n">
        <v>180</v>
      </c>
      <c r="J528" s="155" t="str">
        <v>Calm</v>
      </c>
      <c r="K528" s="153" t="n">
        <v>0</v>
      </c>
      <c r="L528" s="153" t="n">
        <f>IF(E528="Accepted",K528*1.150779448,"")</f>
        <v>0</v>
      </c>
      <c r="M528" s="163"/>
      <c r="N528" s="163" t="str">
        <f>IF(AND(E528="Accepted",ISNUMBER(M528)),M528*1.150779448,"")</f>
      </c>
      <c r="O528" s="163"/>
      <c r="P528" s="163" t="str">
        <f>IF(AND(E528="Accepted",ISNUMBER(O528)),O528*1.150779448,"")</f>
      </c>
      <c r="Q528" s="163"/>
      <c r="R528" s="155" t="str"/>
      <c r="S528" s="155" t="str"/>
      <c r="T528" s="155" t="str"/>
      <c r="U528" s="163" t="str">
        <f>IF(E528&lt;&gt;"Accepted","",IF(AND(N528="",P528=""),"",MAX(N528,P528)))</f>
      </c>
      <c r="V528" s="155" t="str">
        <v>2026-03-22 14:55 PDT</v>
      </c>
      <c r="W528" s="153" t="n">
        <v>0</v>
      </c>
      <c r="X528" s="163"/>
      <c r="Y528" s="163"/>
      <c r="Z528" s="163"/>
      <c r="AA528" s="153" t="n">
        <v>-117.8837</v>
      </c>
      <c r="AB528" s="153" t="n">
        <v>34.9054</v>
      </c>
      <c r="AC528" s="153" t="n">
        <v>702</v>
      </c>
      <c r="AD528" s="175" t="str">
        <v>KEDW 222155Z 00000KT 70SM FEW150 FEW250 31/01 A2987 RMK AO2A SLP093 T03090012</v>
      </c>
    </row>
    <row r="529" hidden="0">
      <c r="A529" s="150" t="str">
        <v>2026-03-22 22:55 UTC</v>
      </c>
      <c r="B529" s="155" t="str">
        <v>2026-03-22 15:55 PDT</v>
      </c>
      <c r="C529" s="155" t="str">
        <v>2026-03-22</v>
      </c>
      <c r="D529" s="155" t="str">
        <v>March</v>
      </c>
      <c r="E529" s="154" t="str">
        <v>Accepted</v>
      </c>
      <c r="F529" s="155" t="str">
        <v>000</v>
      </c>
      <c r="G529" s="153" t="n">
        <v>0</v>
      </c>
      <c r="H529" s="155" t="str">
        <v>Calm</v>
      </c>
      <c r="I529" s="153" t="n">
        <v>180</v>
      </c>
      <c r="J529" s="155" t="str">
        <v>Calm</v>
      </c>
      <c r="K529" s="153" t="n">
        <v>0</v>
      </c>
      <c r="L529" s="153" t="n">
        <f>IF(E529="Accepted",K529*1.150779448,"")</f>
        <v>0</v>
      </c>
      <c r="M529" s="163"/>
      <c r="N529" s="163" t="str">
        <f>IF(AND(E529="Accepted",ISNUMBER(M529)),M529*1.150779448,"")</f>
      </c>
      <c r="O529" s="163"/>
      <c r="P529" s="163" t="str">
        <f>IF(AND(E529="Accepted",ISNUMBER(O529)),O529*1.150779448,"")</f>
      </c>
      <c r="Q529" s="163"/>
      <c r="R529" s="155" t="str"/>
      <c r="S529" s="155" t="str"/>
      <c r="T529" s="155" t="str"/>
      <c r="U529" s="163" t="str">
        <f>IF(E529&lt;&gt;"Accepted","",IF(AND(N529="",P529=""),"",MAX(N529,P529)))</f>
      </c>
      <c r="V529" s="155" t="str">
        <v>2026-03-22 15:55 PDT</v>
      </c>
      <c r="W529" s="153" t="n">
        <v>0</v>
      </c>
      <c r="X529" s="163"/>
      <c r="Y529" s="163"/>
      <c r="Z529" s="163"/>
      <c r="AA529" s="153" t="n">
        <v>-117.8837</v>
      </c>
      <c r="AB529" s="153" t="n">
        <v>34.9054</v>
      </c>
      <c r="AC529" s="153" t="n">
        <v>702</v>
      </c>
      <c r="AD529" s="175" t="str">
        <v>KEDW 222255Z 00000KT 70SM FEW150 FEW250 33/02 A2986 RMK AO2A SLP090 T03260016</v>
      </c>
    </row>
    <row r="530" hidden="0">
      <c r="A530" s="150" t="str">
        <v>2026-03-22 23:55 UTC</v>
      </c>
      <c r="B530" s="155" t="str">
        <v>2026-03-22 16:55 PDT</v>
      </c>
      <c r="C530" s="155" t="str">
        <v>2026-03-22</v>
      </c>
      <c r="D530" s="155" t="str">
        <v>March</v>
      </c>
      <c r="E530" s="154" t="str">
        <v>Accepted</v>
      </c>
      <c r="F530" s="155" t="str">
        <v>190</v>
      </c>
      <c r="G530" s="153" t="n">
        <v>190</v>
      </c>
      <c r="H530" s="155" t="str">
        <v>S</v>
      </c>
      <c r="I530" s="153" t="n">
        <v>10</v>
      </c>
      <c r="J530" s="155" t="str">
        <v>N</v>
      </c>
      <c r="K530" s="153" t="n">
        <v>3</v>
      </c>
      <c r="L530" s="153" t="n">
        <f>IF(E530="Accepted",K530*1.150779448,"")</f>
        <v>3.452338344</v>
      </c>
      <c r="M530" s="163"/>
      <c r="N530" s="163" t="str">
        <f>IF(AND(E530="Accepted",ISNUMBER(M530)),M530*1.150779448,"")</f>
      </c>
      <c r="O530" s="163"/>
      <c r="P530" s="163" t="str">
        <f>IF(AND(E530="Accepted",ISNUMBER(O530)),O530*1.150779448,"")</f>
      </c>
      <c r="Q530" s="163"/>
      <c r="R530" s="155" t="str"/>
      <c r="S530" s="155" t="str"/>
      <c r="T530" s="155" t="str"/>
      <c r="U530" s="163" t="str">
        <f>IF(E530&lt;&gt;"Accepted","",IF(AND(N530="",P530=""),"",MAX(N530,P530)))</f>
      </c>
      <c r="V530" s="155" t="str">
        <v>2026-03-22 16:55 PDT</v>
      </c>
      <c r="W530" s="153" t="n">
        <v>3</v>
      </c>
      <c r="X530" s="163"/>
      <c r="Y530" s="163"/>
      <c r="Z530" s="163"/>
      <c r="AA530" s="153" t="n">
        <v>-117.8837</v>
      </c>
      <c r="AB530" s="153" t="n">
        <v>34.9054</v>
      </c>
      <c r="AC530" s="153" t="n">
        <v>702</v>
      </c>
      <c r="AD530" s="175" t="str">
        <v>KEDW 222355Z 19003KT 70SM FEW150 FEW250 33/01 A2984 RMK AO2A SLP083 T03280007 10329 20239 57015</v>
      </c>
    </row>
    <row r="531" hidden="0">
      <c r="A531" s="150" t="str">
        <v>2026-03-23 00:55 UTC</v>
      </c>
      <c r="B531" s="155" t="str">
        <v>2026-03-22 17:55 PDT</v>
      </c>
      <c r="C531" s="155" t="str">
        <v>2026-03-22</v>
      </c>
      <c r="D531" s="155" t="str">
        <v>March</v>
      </c>
      <c r="E531" s="154" t="str">
        <v>Accepted</v>
      </c>
      <c r="F531" s="155" t="str">
        <v>000</v>
      </c>
      <c r="G531" s="153" t="n">
        <v>0</v>
      </c>
      <c r="H531" s="155" t="str">
        <v>Calm</v>
      </c>
      <c r="I531" s="153" t="n">
        <v>180</v>
      </c>
      <c r="J531" s="155" t="str">
        <v>Calm</v>
      </c>
      <c r="K531" s="153" t="n">
        <v>0</v>
      </c>
      <c r="L531" s="153" t="n">
        <f>IF(E531="Accepted",K531*1.150779448,"")</f>
        <v>0</v>
      </c>
      <c r="M531" s="163"/>
      <c r="N531" s="163" t="str">
        <f>IF(AND(E531="Accepted",ISNUMBER(M531)),M531*1.150779448,"")</f>
      </c>
      <c r="O531" s="163"/>
      <c r="P531" s="163" t="str">
        <f>IF(AND(E531="Accepted",ISNUMBER(O531)),O531*1.150779448,"")</f>
      </c>
      <c r="Q531" s="163"/>
      <c r="R531" s="155" t="str"/>
      <c r="S531" s="155" t="str"/>
      <c r="T531" s="155" t="str"/>
      <c r="U531" s="163" t="str">
        <f>IF(E531&lt;&gt;"Accepted","",IF(AND(N531="",P531=""),"",MAX(N531,P531)))</f>
      </c>
      <c r="V531" s="155" t="str">
        <v>2026-03-22 17:55 PDT</v>
      </c>
      <c r="W531" s="153" t="n">
        <v>0</v>
      </c>
      <c r="X531" s="163"/>
      <c r="Y531" s="163"/>
      <c r="Z531" s="163"/>
      <c r="AA531" s="153" t="n">
        <v>-117.8837</v>
      </c>
      <c r="AB531" s="153" t="n">
        <v>34.9054</v>
      </c>
      <c r="AC531" s="153" t="n">
        <v>702</v>
      </c>
      <c r="AD531" s="175" t="str">
        <v>KEDW 230055Z 00000KT 80SM FEW150 FEW250 32/00 A2984 RMK AO2A SLP084 T03220003</v>
      </c>
    </row>
    <row r="532" hidden="0">
      <c r="A532" s="150" t="str">
        <v>2026-03-23 01:55 UTC</v>
      </c>
      <c r="B532" s="155" t="str">
        <v>2026-03-22 18:55 PDT</v>
      </c>
      <c r="C532" s="155" t="str">
        <v>2026-03-22</v>
      </c>
      <c r="D532" s="155" t="str">
        <v>March</v>
      </c>
      <c r="E532" s="154" t="str">
        <v>Accepted</v>
      </c>
      <c r="F532" s="155" t="str">
        <v>280</v>
      </c>
      <c r="G532" s="153" t="n">
        <v>280</v>
      </c>
      <c r="H532" s="155" t="str">
        <v>W</v>
      </c>
      <c r="I532" s="153" t="n">
        <v>100</v>
      </c>
      <c r="J532" s="155" t="str">
        <v>E</v>
      </c>
      <c r="K532" s="153" t="n">
        <v>12</v>
      </c>
      <c r="L532" s="153" t="n">
        <f>IF(E532="Accepted",K532*1.150779448,"")</f>
        <v>13.809353376</v>
      </c>
      <c r="M532" s="163"/>
      <c r="N532" s="163" t="str">
        <f>IF(AND(E532="Accepted",ISNUMBER(M532)),M532*1.150779448,"")</f>
      </c>
      <c r="O532" s="163"/>
      <c r="P532" s="163" t="str">
        <f>IF(AND(E532="Accepted",ISNUMBER(O532)),O532*1.150779448,"")</f>
      </c>
      <c r="Q532" s="163"/>
      <c r="R532" s="155" t="str"/>
      <c r="S532" s="155" t="str"/>
      <c r="T532" s="155" t="str"/>
      <c r="U532" s="163" t="str">
        <f>IF(E532&lt;&gt;"Accepted","",IF(AND(N532="",P532=""),"",MAX(N532,P532)))</f>
      </c>
      <c r="V532" s="155" t="str">
        <v>2026-03-22 18:55 PDT</v>
      </c>
      <c r="W532" s="153" t="n">
        <v>12</v>
      </c>
      <c r="X532" s="163"/>
      <c r="Y532" s="163"/>
      <c r="Z532" s="163"/>
      <c r="AA532" s="153" t="n">
        <v>-117.8837</v>
      </c>
      <c r="AB532" s="153" t="n">
        <v>34.9054</v>
      </c>
      <c r="AC532" s="153" t="n">
        <v>702</v>
      </c>
      <c r="AD532" s="175" t="str">
        <v>KEDW 230155Z AUTO 28012KT 10SM CLR 28/10 A2984 RMK AO2 SLP087 T02750098 $</v>
      </c>
    </row>
    <row r="533" hidden="0">
      <c r="A533" s="150" t="str">
        <v>2026-03-23 02:55 UTC</v>
      </c>
      <c r="B533" s="155" t="str">
        <v>2026-03-22 19:55 PDT</v>
      </c>
      <c r="C533" s="155" t="str">
        <v>2026-03-22</v>
      </c>
      <c r="D533" s="155" t="str">
        <v>March</v>
      </c>
      <c r="E533" s="154" t="str">
        <v>Accepted</v>
      </c>
      <c r="F533" s="155" t="str">
        <v>230</v>
      </c>
      <c r="G533" s="153" t="n">
        <v>230</v>
      </c>
      <c r="H533" s="155" t="str">
        <v>SW</v>
      </c>
      <c r="I533" s="153" t="n">
        <v>50</v>
      </c>
      <c r="J533" s="155" t="str">
        <v>NE</v>
      </c>
      <c r="K533" s="153" t="n">
        <v>8</v>
      </c>
      <c r="L533" s="153" t="n">
        <f>IF(E533="Accepted",K533*1.150779448,"")</f>
        <v>9.206235584</v>
      </c>
      <c r="M533" s="163"/>
      <c r="N533" s="163" t="str">
        <f>IF(AND(E533="Accepted",ISNUMBER(M533)),M533*1.150779448,"")</f>
      </c>
      <c r="O533" s="163"/>
      <c r="P533" s="163" t="str">
        <f>IF(AND(E533="Accepted",ISNUMBER(O533)),O533*1.150779448,"")</f>
      </c>
      <c r="Q533" s="163"/>
      <c r="R533" s="155" t="str"/>
      <c r="S533" s="155" t="str"/>
      <c r="T533" s="155" t="str"/>
      <c r="U533" s="163" t="str">
        <f>IF(E533&lt;&gt;"Accepted","",IF(AND(N533="",P533=""),"",MAX(N533,P533)))</f>
      </c>
      <c r="V533" s="155" t="str">
        <v>2026-03-22 19:55 PDT</v>
      </c>
      <c r="W533" s="153" t="n">
        <v>8</v>
      </c>
      <c r="X533" s="163"/>
      <c r="Y533" s="163"/>
      <c r="Z533" s="163"/>
      <c r="AA533" s="153" t="n">
        <v>-117.8837</v>
      </c>
      <c r="AB533" s="153" t="n">
        <v>34.9054</v>
      </c>
      <c r="AC533" s="153" t="n">
        <v>702</v>
      </c>
      <c r="AD533" s="175" t="str">
        <v>KEDW 230255Z AUTO 23008KT 10SM CLR 25/10 A2986 RMK AO2 SLP096 T02480099 53006 $</v>
      </c>
    </row>
    <row r="534" hidden="0">
      <c r="A534" s="150" t="str">
        <v>2026-03-23 03:55 UTC</v>
      </c>
      <c r="B534" s="155" t="str">
        <v>2026-03-22 20:55 PDT</v>
      </c>
      <c r="C534" s="155" t="str">
        <v>2026-03-22</v>
      </c>
      <c r="D534" s="155" t="str">
        <v>March</v>
      </c>
      <c r="E534" s="154" t="str">
        <v>Accepted</v>
      </c>
      <c r="F534" s="155" t="str">
        <v>240</v>
      </c>
      <c r="G534" s="153" t="n">
        <v>240</v>
      </c>
      <c r="H534" s="155" t="str">
        <v>SW</v>
      </c>
      <c r="I534" s="153" t="n">
        <v>60</v>
      </c>
      <c r="J534" s="155" t="str">
        <v>NE</v>
      </c>
      <c r="K534" s="153" t="n">
        <v>10</v>
      </c>
      <c r="L534" s="153" t="n">
        <f>IF(E534="Accepted",K534*1.150779448,"")</f>
        <v>11.50779448</v>
      </c>
      <c r="M534" s="163"/>
      <c r="N534" s="163" t="str">
        <f>IF(AND(E534="Accepted",ISNUMBER(M534)),M534*1.150779448,"")</f>
      </c>
      <c r="O534" s="163"/>
      <c r="P534" s="163" t="str">
        <f>IF(AND(E534="Accepted",ISNUMBER(O534)),O534*1.150779448,"")</f>
      </c>
      <c r="Q534" s="163"/>
      <c r="R534" s="155" t="str"/>
      <c r="S534" s="155" t="str"/>
      <c r="T534" s="155" t="str"/>
      <c r="U534" s="163" t="str">
        <f>IF(E534&lt;&gt;"Accepted","",IF(AND(N534="",P534=""),"",MAX(N534,P534)))</f>
      </c>
      <c r="V534" s="155" t="str">
        <v>2026-03-22 20:55 PDT</v>
      </c>
      <c r="W534" s="153" t="n">
        <v>10</v>
      </c>
      <c r="X534" s="163"/>
      <c r="Y534" s="163"/>
      <c r="Z534" s="163"/>
      <c r="AA534" s="153" t="n">
        <v>-117.8837</v>
      </c>
      <c r="AB534" s="153" t="n">
        <v>34.9054</v>
      </c>
      <c r="AC534" s="153" t="n">
        <v>702</v>
      </c>
      <c r="AD534" s="175" t="str">
        <v>KEDW 230355Z AUTO 24010KT 10SM CLR 22/11 A2989 RMK AO2 SLP106 T02190110 $</v>
      </c>
    </row>
    <row r="535" hidden="0">
      <c r="A535" s="150" t="str">
        <v>2026-03-23 04:55 UTC</v>
      </c>
      <c r="B535" s="155" t="str">
        <v>2026-03-22 21:55 PDT</v>
      </c>
      <c r="C535" s="155" t="str">
        <v>2026-03-22</v>
      </c>
      <c r="D535" s="155" t="str">
        <v>March</v>
      </c>
      <c r="E535" s="154" t="str">
        <v>Accepted</v>
      </c>
      <c r="F535" s="155" t="str">
        <v>230</v>
      </c>
      <c r="G535" s="153" t="n">
        <v>230</v>
      </c>
      <c r="H535" s="155" t="str">
        <v>SW</v>
      </c>
      <c r="I535" s="153" t="n">
        <v>50</v>
      </c>
      <c r="J535" s="155" t="str">
        <v>NE</v>
      </c>
      <c r="K535" s="153" t="n">
        <v>10</v>
      </c>
      <c r="L535" s="153" t="n">
        <f>IF(E535="Accepted",K535*1.150779448,"")</f>
        <v>11.50779448</v>
      </c>
      <c r="M535" s="163"/>
      <c r="N535" s="163" t="str">
        <f>IF(AND(E535="Accepted",ISNUMBER(M535)),M535*1.150779448,"")</f>
      </c>
      <c r="O535" s="163"/>
      <c r="P535" s="163" t="str">
        <f>IF(AND(E535="Accepted",ISNUMBER(O535)),O535*1.150779448,"")</f>
      </c>
      <c r="Q535" s="163"/>
      <c r="R535" s="155" t="str"/>
      <c r="S535" s="155" t="str"/>
      <c r="T535" s="155" t="str"/>
      <c r="U535" s="163" t="str">
        <f>IF(E535&lt;&gt;"Accepted","",IF(AND(N535="",P535=""),"",MAX(N535,P535)))</f>
      </c>
      <c r="V535" s="155" t="str">
        <v>2026-03-22 21:55 PDT</v>
      </c>
      <c r="W535" s="153" t="n">
        <v>10</v>
      </c>
      <c r="X535" s="163"/>
      <c r="Y535" s="163"/>
      <c r="Z535" s="163"/>
      <c r="AA535" s="153" t="n">
        <v>-117.8837</v>
      </c>
      <c r="AB535" s="153" t="n">
        <v>34.9054</v>
      </c>
      <c r="AC535" s="153" t="n">
        <v>702</v>
      </c>
      <c r="AD535" s="175" t="str">
        <v>KEDW 230455Z AUTO 23010KT 10SM CLR 21/10 A2992 RMK AO2 SLP115 T02090101 $</v>
      </c>
    </row>
    <row r="536" hidden="0">
      <c r="A536" s="150" t="str">
        <v>2026-03-23 05:55 UTC</v>
      </c>
      <c r="B536" s="155" t="str">
        <v>2026-03-22 22:55 PDT</v>
      </c>
      <c r="C536" s="155" t="str">
        <v>2026-03-22</v>
      </c>
      <c r="D536" s="155" t="str">
        <v>March</v>
      </c>
      <c r="E536" s="154" t="str">
        <v>Accepted</v>
      </c>
      <c r="F536" s="155" t="str">
        <v>210</v>
      </c>
      <c r="G536" s="153" t="n">
        <v>210</v>
      </c>
      <c r="H536" s="155" t="str">
        <v>SW</v>
      </c>
      <c r="I536" s="153" t="n">
        <v>30</v>
      </c>
      <c r="J536" s="155" t="str">
        <v>NE</v>
      </c>
      <c r="K536" s="153" t="n">
        <v>11</v>
      </c>
      <c r="L536" s="153" t="n">
        <f>IF(E536="Accepted",K536*1.150779448,"")</f>
        <v>12.658573928</v>
      </c>
      <c r="M536" s="163"/>
      <c r="N536" s="163" t="str">
        <f>IF(AND(E536="Accepted",ISNUMBER(M536)),M536*1.150779448,"")</f>
      </c>
      <c r="O536" s="163"/>
      <c r="P536" s="163" t="str">
        <f>IF(AND(E536="Accepted",ISNUMBER(O536)),O536*1.150779448,"")</f>
      </c>
      <c r="Q536" s="163"/>
      <c r="R536" s="155" t="str"/>
      <c r="S536" s="155" t="str"/>
      <c r="T536" s="155" t="str"/>
      <c r="U536" s="163" t="str">
        <f>IF(E536&lt;&gt;"Accepted","",IF(AND(N536="",P536=""),"",MAX(N536,P536)))</f>
      </c>
      <c r="V536" s="155" t="str">
        <v>2026-03-22 22:55 PDT</v>
      </c>
      <c r="W536" s="153" t="n">
        <v>11</v>
      </c>
      <c r="X536" s="163"/>
      <c r="Y536" s="163"/>
      <c r="Z536" s="163"/>
      <c r="AA536" s="153" t="n">
        <v>-117.8837</v>
      </c>
      <c r="AB536" s="153" t="n">
        <v>34.9054</v>
      </c>
      <c r="AC536" s="153" t="n">
        <v>702</v>
      </c>
      <c r="AD536" s="175" t="str">
        <v>KEDW 230555Z AUTO 21011KT 10SM CLR 20/09 A2992 RMK AO2 SLP112 T01990089 10328 20198 50017 $</v>
      </c>
    </row>
    <row r="537" hidden="0">
      <c r="A537" s="150" t="str">
        <v>2026-03-23 06:55 UTC</v>
      </c>
      <c r="B537" s="155" t="str">
        <v>2026-03-22 23:55 PDT</v>
      </c>
      <c r="C537" s="155" t="str">
        <v>2026-03-22</v>
      </c>
      <c r="D537" s="155" t="str">
        <v>March</v>
      </c>
      <c r="E537" s="154" t="str">
        <v>Accepted</v>
      </c>
      <c r="F537" s="155" t="str">
        <v>230</v>
      </c>
      <c r="G537" s="153" t="n">
        <v>230</v>
      </c>
      <c r="H537" s="155" t="str">
        <v>SW</v>
      </c>
      <c r="I537" s="153" t="n">
        <v>50</v>
      </c>
      <c r="J537" s="155" t="str">
        <v>NE</v>
      </c>
      <c r="K537" s="153" t="n">
        <v>9</v>
      </c>
      <c r="L537" s="153" t="n">
        <f>IF(E537="Accepted",K537*1.150779448,"")</f>
        <v>10.357015032</v>
      </c>
      <c r="M537" s="163"/>
      <c r="N537" s="163" t="str">
        <f>IF(AND(E537="Accepted",ISNUMBER(M537)),M537*1.150779448,"")</f>
      </c>
      <c r="O537" s="163"/>
      <c r="P537" s="163" t="str">
        <f>IF(AND(E537="Accepted",ISNUMBER(O537)),O537*1.150779448,"")</f>
      </c>
      <c r="Q537" s="163"/>
      <c r="R537" s="155" t="str"/>
      <c r="S537" s="155" t="str"/>
      <c r="T537" s="155" t="str"/>
      <c r="U537" s="163" t="str">
        <f>IF(E537&lt;&gt;"Accepted","",IF(AND(N537="",P537=""),"",MAX(N537,P537)))</f>
      </c>
      <c r="V537" s="155" t="str">
        <v>2026-03-22 23:55 PDT</v>
      </c>
      <c r="W537" s="153" t="n">
        <v>9</v>
      </c>
      <c r="X537" s="163"/>
      <c r="Y537" s="163"/>
      <c r="Z537" s="163"/>
      <c r="AA537" s="153" t="n">
        <v>-117.8837</v>
      </c>
      <c r="AB537" s="153" t="n">
        <v>34.9054</v>
      </c>
      <c r="AC537" s="153" t="n">
        <v>702</v>
      </c>
      <c r="AD537" s="175" t="str">
        <v>KEDW 230655Z AUTO 23009KT 10SM CLR 18/09 A2992 RMK AO2 SLP112 T01840086 $</v>
      </c>
    </row>
    <row r="538" hidden="0">
      <c r="A538" s="150" t="str">
        <v>2026-03-23 07:55 UTC</v>
      </c>
      <c r="B538" s="155" t="str">
        <v>2026-03-23 00:55 PDT</v>
      </c>
      <c r="C538" s="155" t="str">
        <v>2026-03-23</v>
      </c>
      <c r="D538" s="155" t="str">
        <v>March</v>
      </c>
      <c r="E538" s="154" t="str">
        <v>Accepted</v>
      </c>
      <c r="F538" s="155" t="str">
        <v>230</v>
      </c>
      <c r="G538" s="153" t="n">
        <v>230</v>
      </c>
      <c r="H538" s="155" t="str">
        <v>SW</v>
      </c>
      <c r="I538" s="153" t="n">
        <v>50</v>
      </c>
      <c r="J538" s="155" t="str">
        <v>NE</v>
      </c>
      <c r="K538" s="153" t="n">
        <v>11</v>
      </c>
      <c r="L538" s="153" t="n">
        <f>IF(E538="Accepted",K538*1.150779448,"")</f>
        <v>12.658573928</v>
      </c>
      <c r="M538" s="163"/>
      <c r="N538" s="163" t="str">
        <f>IF(AND(E538="Accepted",ISNUMBER(M538)),M538*1.150779448,"")</f>
      </c>
      <c r="O538" s="163"/>
      <c r="P538" s="163" t="str">
        <f>IF(AND(E538="Accepted",ISNUMBER(O538)),O538*1.150779448,"")</f>
      </c>
      <c r="Q538" s="163"/>
      <c r="R538" s="155" t="str"/>
      <c r="S538" s="155" t="str"/>
      <c r="T538" s="155" t="str"/>
      <c r="U538" s="163" t="str">
        <f>IF(E538&lt;&gt;"Accepted","",IF(AND(N538="",P538=""),"",MAX(N538,P538)))</f>
      </c>
      <c r="V538" s="155" t="str">
        <v>2026-03-23 00:55 PDT</v>
      </c>
      <c r="W538" s="153" t="n">
        <v>11</v>
      </c>
      <c r="X538" s="163"/>
      <c r="Y538" s="163"/>
      <c r="Z538" s="163"/>
      <c r="AA538" s="153" t="n">
        <v>-117.8837</v>
      </c>
      <c r="AB538" s="153" t="n">
        <v>34.9054</v>
      </c>
      <c r="AC538" s="153" t="n">
        <v>702</v>
      </c>
      <c r="AD538" s="175" t="str">
        <v>KEDW 230755Z AUTO 23011KT 10SM CLR 17/08 A2991 RMK AO2 SLP108 T01740080 403290122 $</v>
      </c>
    </row>
    <row r="539" hidden="0">
      <c r="A539" s="150" t="str">
        <v>2026-03-23 08:55 UTC</v>
      </c>
      <c r="B539" s="155" t="str">
        <v>2026-03-23 01:55 PDT</v>
      </c>
      <c r="C539" s="155" t="str">
        <v>2026-03-23</v>
      </c>
      <c r="D539" s="155" t="str">
        <v>March</v>
      </c>
      <c r="E539" s="154" t="str">
        <v>Accepted</v>
      </c>
      <c r="F539" s="155" t="str">
        <v>200</v>
      </c>
      <c r="G539" s="153" t="n">
        <v>200</v>
      </c>
      <c r="H539" s="155" t="str">
        <v>S</v>
      </c>
      <c r="I539" s="153" t="n">
        <v>20</v>
      </c>
      <c r="J539" s="155" t="str">
        <v>N</v>
      </c>
      <c r="K539" s="153" t="n">
        <v>8</v>
      </c>
      <c r="L539" s="153" t="n">
        <f>IF(E539="Accepted",K539*1.150779448,"")</f>
        <v>9.206235584</v>
      </c>
      <c r="M539" s="163"/>
      <c r="N539" s="163" t="str">
        <f>IF(AND(E539="Accepted",ISNUMBER(M539)),M539*1.150779448,"")</f>
      </c>
      <c r="O539" s="163"/>
      <c r="P539" s="163" t="str">
        <f>IF(AND(E539="Accepted",ISNUMBER(O539)),O539*1.150779448,"")</f>
      </c>
      <c r="Q539" s="163"/>
      <c r="R539" s="155" t="str"/>
      <c r="S539" s="155" t="str"/>
      <c r="T539" s="155" t="str"/>
      <c r="U539" s="163" t="str">
        <f>IF(E539&lt;&gt;"Accepted","",IF(AND(N539="",P539=""),"",MAX(N539,P539)))</f>
      </c>
      <c r="V539" s="155" t="str">
        <v>2026-03-23 01:55 PDT</v>
      </c>
      <c r="W539" s="153" t="n">
        <v>8</v>
      </c>
      <c r="X539" s="163"/>
      <c r="Y539" s="163"/>
      <c r="Z539" s="163"/>
      <c r="AA539" s="153" t="n">
        <v>-117.8837</v>
      </c>
      <c r="AB539" s="153" t="n">
        <v>34.9054</v>
      </c>
      <c r="AC539" s="153" t="n">
        <v>702</v>
      </c>
      <c r="AD539" s="175" t="str">
        <v>KEDW 230855Z AUTO 20008KT 10SM CLR 16/08 A2992 RMK AO2 SLP111 T01600075 55001 $</v>
      </c>
    </row>
    <row r="540" hidden="0">
      <c r="A540" s="150" t="str">
        <v>2026-03-23 09:55 UTC</v>
      </c>
      <c r="B540" s="155" t="str">
        <v>2026-03-23 02:55 PDT</v>
      </c>
      <c r="C540" s="155" t="str">
        <v>2026-03-23</v>
      </c>
      <c r="D540" s="155" t="str">
        <v>March</v>
      </c>
      <c r="E540" s="154" t="str">
        <v>Accepted</v>
      </c>
      <c r="F540" s="155" t="str">
        <v>200</v>
      </c>
      <c r="G540" s="153" t="n">
        <v>200</v>
      </c>
      <c r="H540" s="155" t="str">
        <v>S</v>
      </c>
      <c r="I540" s="153" t="n">
        <v>20</v>
      </c>
      <c r="J540" s="155" t="str">
        <v>N</v>
      </c>
      <c r="K540" s="153" t="n">
        <v>8</v>
      </c>
      <c r="L540" s="153" t="n">
        <f>IF(E540="Accepted",K540*1.150779448,"")</f>
        <v>9.206235584</v>
      </c>
      <c r="M540" s="163"/>
      <c r="N540" s="163" t="str">
        <f>IF(AND(E540="Accepted",ISNUMBER(M540)),M540*1.150779448,"")</f>
      </c>
      <c r="O540" s="163"/>
      <c r="P540" s="163" t="str">
        <f>IF(AND(E540="Accepted",ISNUMBER(O540)),O540*1.150779448,"")</f>
      </c>
      <c r="Q540" s="163"/>
      <c r="R540" s="155" t="str"/>
      <c r="S540" s="155" t="str"/>
      <c r="T540" s="155" t="str"/>
      <c r="U540" s="163" t="str">
        <f>IF(E540&lt;&gt;"Accepted","",IF(AND(N540="",P540=""),"",MAX(N540,P540)))</f>
      </c>
      <c r="V540" s="155" t="str">
        <v>2026-03-23 02:55 PDT</v>
      </c>
      <c r="W540" s="153" t="n">
        <v>8</v>
      </c>
      <c r="X540" s="163"/>
      <c r="Y540" s="163"/>
      <c r="Z540" s="163"/>
      <c r="AA540" s="153" t="n">
        <v>-117.8837</v>
      </c>
      <c r="AB540" s="153" t="n">
        <v>34.9054</v>
      </c>
      <c r="AC540" s="153" t="n">
        <v>702</v>
      </c>
      <c r="AD540" s="175" t="str">
        <v>KEDW 230955Z AUTO 20008KT 10SM CLR 15/07 A2991 RMK AO2 SLP108 T01520067 $</v>
      </c>
    </row>
    <row r="541" hidden="0">
      <c r="A541" s="150" t="str">
        <v>2026-03-23 10:55 UTC</v>
      </c>
      <c r="B541" s="155" t="str">
        <v>2026-03-23 03:55 PDT</v>
      </c>
      <c r="C541" s="155" t="str">
        <v>2026-03-23</v>
      </c>
      <c r="D541" s="155" t="str">
        <v>March</v>
      </c>
      <c r="E541" s="154" t="str">
        <v>Accepted</v>
      </c>
      <c r="F541" s="155" t="str">
        <v>210</v>
      </c>
      <c r="G541" s="153" t="n">
        <v>210</v>
      </c>
      <c r="H541" s="155" t="str">
        <v>SW</v>
      </c>
      <c r="I541" s="153" t="n">
        <v>30</v>
      </c>
      <c r="J541" s="155" t="str">
        <v>NE</v>
      </c>
      <c r="K541" s="153" t="n">
        <v>7</v>
      </c>
      <c r="L541" s="153" t="n">
        <f>IF(E541="Accepted",K541*1.150779448,"")</f>
        <v>8.055456136</v>
      </c>
      <c r="M541" s="163"/>
      <c r="N541" s="163" t="str">
        <f>IF(AND(E541="Accepted",ISNUMBER(M541)),M541*1.150779448,"")</f>
      </c>
      <c r="O541" s="163"/>
      <c r="P541" s="163" t="str">
        <f>IF(AND(E541="Accepted",ISNUMBER(O541)),O541*1.150779448,"")</f>
      </c>
      <c r="Q541" s="163"/>
      <c r="R541" s="155" t="str"/>
      <c r="S541" s="155" t="str"/>
      <c r="T541" s="155" t="str"/>
      <c r="U541" s="163" t="str">
        <f>IF(E541&lt;&gt;"Accepted","",IF(AND(N541="",P541=""),"",MAX(N541,P541)))</f>
      </c>
      <c r="V541" s="155" t="str">
        <v>2026-03-23 03:55 PDT</v>
      </c>
      <c r="W541" s="153" t="n">
        <v>7</v>
      </c>
      <c r="X541" s="163"/>
      <c r="Y541" s="163"/>
      <c r="Z541" s="163"/>
      <c r="AA541" s="153" t="n">
        <v>-117.8837</v>
      </c>
      <c r="AB541" s="153" t="n">
        <v>34.9054</v>
      </c>
      <c r="AC541" s="153" t="n">
        <v>702</v>
      </c>
      <c r="AD541" s="175" t="str">
        <v>KEDW 231055Z AUTO 21007KT 10SM CLR 15/07 A2990 RMK AO2 SLP103 T01510066 $</v>
      </c>
    </row>
    <row r="542" hidden="0">
      <c r="A542" s="150" t="str">
        <v>2026-03-23 11:55 UTC</v>
      </c>
      <c r="B542" s="155" t="str">
        <v>2026-03-23 04:55 PDT</v>
      </c>
      <c r="C542" s="155" t="str">
        <v>2026-03-23</v>
      </c>
      <c r="D542" s="155" t="str">
        <v>March</v>
      </c>
      <c r="E542" s="154" t="str">
        <v>Accepted</v>
      </c>
      <c r="F542" s="155" t="str">
        <v>210</v>
      </c>
      <c r="G542" s="153" t="n">
        <v>210</v>
      </c>
      <c r="H542" s="155" t="str">
        <v>SW</v>
      </c>
      <c r="I542" s="153" t="n">
        <v>30</v>
      </c>
      <c r="J542" s="155" t="str">
        <v>NE</v>
      </c>
      <c r="K542" s="153" t="n">
        <v>7</v>
      </c>
      <c r="L542" s="153" t="n">
        <f>IF(E542="Accepted",K542*1.150779448,"")</f>
        <v>8.055456136</v>
      </c>
      <c r="M542" s="163"/>
      <c r="N542" s="163" t="str">
        <f>IF(AND(E542="Accepted",ISNUMBER(M542)),M542*1.150779448,"")</f>
      </c>
      <c r="O542" s="163"/>
      <c r="P542" s="163" t="str">
        <f>IF(AND(E542="Accepted",ISNUMBER(O542)),O542*1.150779448,"")</f>
      </c>
      <c r="Q542" s="163"/>
      <c r="R542" s="155" t="str"/>
      <c r="S542" s="155" t="str"/>
      <c r="T542" s="155" t="str"/>
      <c r="U542" s="163" t="str">
        <f>IF(E542&lt;&gt;"Accepted","",IF(AND(N542="",P542=""),"",MAX(N542,P542)))</f>
      </c>
      <c r="V542" s="155" t="str">
        <v>2026-03-23 04:55 PDT</v>
      </c>
      <c r="W542" s="153" t="n">
        <v>7</v>
      </c>
      <c r="X542" s="163"/>
      <c r="Y542" s="163"/>
      <c r="Z542" s="163"/>
      <c r="AA542" s="153" t="n">
        <v>-117.8837</v>
      </c>
      <c r="AB542" s="153" t="n">
        <v>34.9054</v>
      </c>
      <c r="AC542" s="153" t="n">
        <v>702</v>
      </c>
      <c r="AD542" s="175" t="str">
        <v>KEDW 231155Z AUTO 21007KT 10SM CLR 14/06 A2990 RMK AO2 SLP104 T01410064 10198 20136 56005 $</v>
      </c>
    </row>
    <row r="543" hidden="0">
      <c r="A543" s="150" t="str">
        <v>2026-03-23 12:55 UTC</v>
      </c>
      <c r="B543" s="155" t="str">
        <v>2026-03-23 05:55 PDT</v>
      </c>
      <c r="C543" s="155" t="str">
        <v>2026-03-23</v>
      </c>
      <c r="D543" s="155" t="str">
        <v>March</v>
      </c>
      <c r="E543" s="154" t="str">
        <v>Accepted</v>
      </c>
      <c r="F543" s="155" t="str">
        <v>230</v>
      </c>
      <c r="G543" s="153" t="n">
        <v>230</v>
      </c>
      <c r="H543" s="155" t="str">
        <v>SW</v>
      </c>
      <c r="I543" s="153" t="n">
        <v>50</v>
      </c>
      <c r="J543" s="155" t="str">
        <v>NE</v>
      </c>
      <c r="K543" s="153" t="n">
        <v>5</v>
      </c>
      <c r="L543" s="153" t="n">
        <f>IF(E543="Accepted",K543*1.150779448,"")</f>
        <v>5.75389724</v>
      </c>
      <c r="M543" s="163"/>
      <c r="N543" s="163" t="str">
        <f>IF(AND(E543="Accepted",ISNUMBER(M543)),M543*1.150779448,"")</f>
      </c>
      <c r="O543" s="163"/>
      <c r="P543" s="163" t="str">
        <f>IF(AND(E543="Accepted",ISNUMBER(O543)),O543*1.150779448,"")</f>
      </c>
      <c r="Q543" s="163"/>
      <c r="R543" s="155" t="str"/>
      <c r="S543" s="155" t="str"/>
      <c r="T543" s="155" t="str"/>
      <c r="U543" s="163" t="str">
        <f>IF(E543&lt;&gt;"Accepted","",IF(AND(N543="",P543=""),"",MAX(N543,P543)))</f>
      </c>
      <c r="V543" s="155" t="str">
        <v>2026-03-23 05:55 PDT</v>
      </c>
      <c r="W543" s="153" t="n">
        <v>5</v>
      </c>
      <c r="X543" s="163"/>
      <c r="Y543" s="163"/>
      <c r="Z543" s="163"/>
      <c r="AA543" s="153" t="n">
        <v>-117.8837</v>
      </c>
      <c r="AB543" s="153" t="n">
        <v>34.9054</v>
      </c>
      <c r="AC543" s="153" t="n">
        <v>702</v>
      </c>
      <c r="AD543" s="175" t="str">
        <v>KEDW 231255Z 23005KT 40SM FEW300 13/05 A2991 RMK AO2A SLP108 T01260050</v>
      </c>
    </row>
    <row r="544" hidden="0">
      <c r="A544" s="150" t="str">
        <v>2026-03-23 13:55 UTC</v>
      </c>
      <c r="B544" s="155" t="str">
        <v>2026-03-23 06:55 PDT</v>
      </c>
      <c r="C544" s="155" t="str">
        <v>2026-03-23</v>
      </c>
      <c r="D544" s="155" t="str">
        <v>March</v>
      </c>
      <c r="E544" s="154" t="str">
        <v>Accepted</v>
      </c>
      <c r="F544" s="155" t="str">
        <v>220</v>
      </c>
      <c r="G544" s="153" t="n">
        <v>220</v>
      </c>
      <c r="H544" s="155" t="str">
        <v>SW</v>
      </c>
      <c r="I544" s="153" t="n">
        <v>40</v>
      </c>
      <c r="J544" s="155" t="str">
        <v>NE</v>
      </c>
      <c r="K544" s="153" t="n">
        <v>5</v>
      </c>
      <c r="L544" s="153" t="n">
        <f>IF(E544="Accepted",K544*1.150779448,"")</f>
        <v>5.75389724</v>
      </c>
      <c r="M544" s="163"/>
      <c r="N544" s="163" t="str">
        <f>IF(AND(E544="Accepted",ISNUMBER(M544)),M544*1.150779448,"")</f>
      </c>
      <c r="O544" s="163"/>
      <c r="P544" s="163" t="str">
        <f>IF(AND(E544="Accepted",ISNUMBER(O544)),O544*1.150779448,"")</f>
      </c>
      <c r="Q544" s="163"/>
      <c r="R544" s="155" t="str"/>
      <c r="S544" s="155" t="str"/>
      <c r="T544" s="155" t="str"/>
      <c r="U544" s="163" t="str">
        <f>IF(E544&lt;&gt;"Accepted","",IF(AND(N544="",P544=""),"",MAX(N544,P544)))</f>
      </c>
      <c r="V544" s="155" t="str">
        <v>2026-03-23 06:55 PDT</v>
      </c>
      <c r="W544" s="153" t="n">
        <v>5</v>
      </c>
      <c r="X544" s="163"/>
      <c r="Y544" s="163"/>
      <c r="Z544" s="163"/>
      <c r="AA544" s="153" t="n">
        <v>-117.8837</v>
      </c>
      <c r="AB544" s="153" t="n">
        <v>34.9054</v>
      </c>
      <c r="AC544" s="153" t="n">
        <v>702</v>
      </c>
      <c r="AD544" s="175" t="str">
        <v>KEDW 231355Z 22005KT 50SM FEW300 11/05 A2993 RMK AO2A SLP120 T01120046</v>
      </c>
    </row>
    <row r="545" hidden="0">
      <c r="A545" s="150" t="str">
        <v>2026-03-23 14:55 UTC</v>
      </c>
      <c r="B545" s="155" t="str">
        <v>2026-03-23 07:55 PDT</v>
      </c>
      <c r="C545" s="155" t="str">
        <v>2026-03-23</v>
      </c>
      <c r="D545" s="155" t="str">
        <v>March</v>
      </c>
      <c r="E545" s="154" t="str">
        <v>Accepted</v>
      </c>
      <c r="F545" s="155" t="str">
        <v>000</v>
      </c>
      <c r="G545" s="153" t="n">
        <v>0</v>
      </c>
      <c r="H545" s="155" t="str">
        <v>Calm</v>
      </c>
      <c r="I545" s="153" t="n">
        <v>180</v>
      </c>
      <c r="J545" s="155" t="str">
        <v>Calm</v>
      </c>
      <c r="K545" s="153" t="n">
        <v>0</v>
      </c>
      <c r="L545" s="153" t="n">
        <f>IF(E545="Accepted",K545*1.150779448,"")</f>
        <v>0</v>
      </c>
      <c r="M545" s="163"/>
      <c r="N545" s="163" t="str">
        <f>IF(AND(E545="Accepted",ISNUMBER(M545)),M545*1.150779448,"")</f>
      </c>
      <c r="O545" s="163"/>
      <c r="P545" s="163" t="str">
        <f>IF(AND(E545="Accepted",ISNUMBER(O545)),O545*1.150779448,"")</f>
      </c>
      <c r="Q545" s="163"/>
      <c r="R545" s="155" t="str"/>
      <c r="S545" s="155" t="str"/>
      <c r="T545" s="155" t="str"/>
      <c r="U545" s="163" t="str">
        <f>IF(E545&lt;&gt;"Accepted","",IF(AND(N545="",P545=""),"",MAX(N545,P545)))</f>
      </c>
      <c r="V545" s="155" t="str">
        <v>2026-03-23 07:55 PDT</v>
      </c>
      <c r="W545" s="153" t="n">
        <v>0</v>
      </c>
      <c r="X545" s="163"/>
      <c r="Y545" s="163"/>
      <c r="Z545" s="163"/>
      <c r="AA545" s="153" t="n">
        <v>-117.8837</v>
      </c>
      <c r="AB545" s="153" t="n">
        <v>34.9054</v>
      </c>
      <c r="AC545" s="153" t="n">
        <v>702</v>
      </c>
      <c r="AD545" s="175" t="str">
        <v>KEDW 231455Z 00000KT 40SM FEW300 13/07 A2995 RMK AO2A SLP127 T01270065 52018</v>
      </c>
    </row>
    <row r="546" hidden="0">
      <c r="A546" s="150" t="str">
        <v>2026-03-23 15:55 UTC</v>
      </c>
      <c r="B546" s="155" t="str">
        <v>2026-03-23 08:55 PDT</v>
      </c>
      <c r="C546" s="155" t="str">
        <v>2026-03-23</v>
      </c>
      <c r="D546" s="155" t="str">
        <v>March</v>
      </c>
      <c r="E546" s="154" t="str">
        <v>Accepted</v>
      </c>
      <c r="F546" s="155" t="str">
        <v>000</v>
      </c>
      <c r="G546" s="153" t="n">
        <v>0</v>
      </c>
      <c r="H546" s="155" t="str">
        <v>Calm</v>
      </c>
      <c r="I546" s="153" t="n">
        <v>180</v>
      </c>
      <c r="J546" s="155" t="str">
        <v>Calm</v>
      </c>
      <c r="K546" s="153" t="n">
        <v>0</v>
      </c>
      <c r="L546" s="153" t="n">
        <f>IF(E546="Accepted",K546*1.150779448,"")</f>
        <v>0</v>
      </c>
      <c r="M546" s="163"/>
      <c r="N546" s="163" t="str">
        <f>IF(AND(E546="Accepted",ISNUMBER(M546)),M546*1.150779448,"")</f>
      </c>
      <c r="O546" s="163"/>
      <c r="P546" s="163" t="str">
        <f>IF(AND(E546="Accepted",ISNUMBER(O546)),O546*1.150779448,"")</f>
      </c>
      <c r="Q546" s="163"/>
      <c r="R546" s="155" t="str"/>
      <c r="S546" s="155" t="str"/>
      <c r="T546" s="155" t="str"/>
      <c r="U546" s="163" t="str">
        <f>IF(E546&lt;&gt;"Accepted","",IF(AND(N546="",P546=""),"",MAX(N546,P546)))</f>
      </c>
      <c r="V546" s="155" t="str">
        <v>2026-03-23 08:55 PDT</v>
      </c>
      <c r="W546" s="153" t="n">
        <v>0</v>
      </c>
      <c r="X546" s="163"/>
      <c r="Y546" s="163"/>
      <c r="Z546" s="163"/>
      <c r="AA546" s="153" t="n">
        <v>-117.8837</v>
      </c>
      <c r="AB546" s="153" t="n">
        <v>34.9054</v>
      </c>
      <c r="AC546" s="153" t="n">
        <v>702</v>
      </c>
      <c r="AD546" s="175" t="str">
        <v>KEDW 231555Z 00000KT 40SM FEW300 16/07 A2997 RMK AO2A SLP133 T01560066</v>
      </c>
    </row>
    <row r="547" hidden="0">
      <c r="A547" s="150" t="str">
        <v>2026-03-23 16:55 UTC</v>
      </c>
      <c r="B547" s="155" t="str">
        <v>2026-03-23 09:55 PDT</v>
      </c>
      <c r="C547" s="155" t="str">
        <v>2026-03-23</v>
      </c>
      <c r="D547" s="155" t="str">
        <v>March</v>
      </c>
      <c r="E547" s="154" t="str">
        <v>Accepted</v>
      </c>
      <c r="F547" s="155" t="str">
        <v>060</v>
      </c>
      <c r="G547" s="153" t="n">
        <v>60</v>
      </c>
      <c r="H547" s="155" t="str">
        <v>NE</v>
      </c>
      <c r="I547" s="153" t="n">
        <v>240</v>
      </c>
      <c r="J547" s="155" t="str">
        <v>SW</v>
      </c>
      <c r="K547" s="153" t="n">
        <v>6</v>
      </c>
      <c r="L547" s="153" t="n">
        <f>IF(E547="Accepted",K547*1.150779448,"")</f>
        <v>6.904676688</v>
      </c>
      <c r="M547" s="163"/>
      <c r="N547" s="163" t="str">
        <f>IF(AND(E547="Accepted",ISNUMBER(M547)),M547*1.150779448,"")</f>
      </c>
      <c r="O547" s="163"/>
      <c r="P547" s="163" t="str">
        <f>IF(AND(E547="Accepted",ISNUMBER(O547)),O547*1.150779448,"")</f>
      </c>
      <c r="Q547" s="163"/>
      <c r="R547" s="155" t="str"/>
      <c r="S547" s="155" t="str"/>
      <c r="T547" s="155" t="str"/>
      <c r="U547" s="163" t="str">
        <f>IF(E547&lt;&gt;"Accepted","",IF(AND(N547="",P547=""),"",MAX(N547,P547)))</f>
      </c>
      <c r="V547" s="155" t="str">
        <v>2026-03-23 09:55 PDT</v>
      </c>
      <c r="W547" s="153" t="n">
        <v>6</v>
      </c>
      <c r="X547" s="163"/>
      <c r="Y547" s="163"/>
      <c r="Z547" s="163"/>
      <c r="AA547" s="153" t="n">
        <v>-117.8837</v>
      </c>
      <c r="AB547" s="153" t="n">
        <v>34.9054</v>
      </c>
      <c r="AC547" s="153" t="n">
        <v>702</v>
      </c>
      <c r="AD547" s="175" t="str">
        <v>KEDW 231655Z 06006KT 40SM FEW250 21/08 A2998 RMK AO2A SLP134 T02110080</v>
      </c>
    </row>
    <row r="548" hidden="0">
      <c r="A548" s="150" t="str">
        <v>2026-03-23 17:55 UTC</v>
      </c>
      <c r="B548" s="155" t="str">
        <v>2026-03-23 10:55 PDT</v>
      </c>
      <c r="C548" s="155" t="str">
        <v>2026-03-23</v>
      </c>
      <c r="D548" s="155" t="str">
        <v>March</v>
      </c>
      <c r="E548" s="154" t="str">
        <v>Accepted</v>
      </c>
      <c r="F548" s="155" t="str">
        <v>170</v>
      </c>
      <c r="G548" s="153" t="n">
        <v>170</v>
      </c>
      <c r="H548" s="155" t="str">
        <v>S</v>
      </c>
      <c r="I548" s="153" t="n">
        <v>350</v>
      </c>
      <c r="J548" s="155" t="str">
        <v>N</v>
      </c>
      <c r="K548" s="153" t="n">
        <v>3</v>
      </c>
      <c r="L548" s="153" t="n">
        <f>IF(E548="Accepted",K548*1.150779448,"")</f>
        <v>3.452338344</v>
      </c>
      <c r="M548" s="163"/>
      <c r="N548" s="163" t="str">
        <f>IF(AND(E548="Accepted",ISNUMBER(M548)),M548*1.150779448,"")</f>
      </c>
      <c r="O548" s="163"/>
      <c r="P548" s="163" t="str">
        <f>IF(AND(E548="Accepted",ISNUMBER(O548)),O548*1.150779448,"")</f>
      </c>
      <c r="Q548" s="163"/>
      <c r="R548" s="155" t="str"/>
      <c r="S548" s="155" t="str"/>
      <c r="T548" s="155" t="str"/>
      <c r="U548" s="163" t="str">
        <f>IF(E548&lt;&gt;"Accepted","",IF(AND(N548="",P548=""),"",MAX(N548,P548)))</f>
      </c>
      <c r="V548" s="155" t="str">
        <v>2026-03-23 10:55 PDT</v>
      </c>
      <c r="W548" s="153" t="n">
        <v>3</v>
      </c>
      <c r="X548" s="163"/>
      <c r="Y548" s="163"/>
      <c r="Z548" s="163"/>
      <c r="AA548" s="153" t="n">
        <v>-117.8837</v>
      </c>
      <c r="AB548" s="153" t="n">
        <v>34.9054</v>
      </c>
      <c r="AC548" s="153" t="n">
        <v>702</v>
      </c>
      <c r="AD548" s="175" t="str">
        <v>KEDW 231755Z 17003KT 50SM FEW300 26/10 A2997 RMK AO2A SLP129 T02630096 10263 20111 50004</v>
      </c>
    </row>
    <row r="549" hidden="0">
      <c r="A549" s="150" t="str">
        <v>2026-03-23 18:55 UTC</v>
      </c>
      <c r="B549" s="155" t="str">
        <v>2026-03-23 11:55 PDT</v>
      </c>
      <c r="C549" s="155" t="str">
        <v>2026-03-23</v>
      </c>
      <c r="D549" s="155" t="str">
        <v>March</v>
      </c>
      <c r="E549" s="154" t="str">
        <v>Accepted</v>
      </c>
      <c r="F549" s="155" t="str">
        <v>000</v>
      </c>
      <c r="G549" s="153" t="n">
        <v>0</v>
      </c>
      <c r="H549" s="155" t="str">
        <v>Calm</v>
      </c>
      <c r="I549" s="153" t="n">
        <v>180</v>
      </c>
      <c r="J549" s="155" t="str">
        <v>Calm</v>
      </c>
      <c r="K549" s="153" t="n">
        <v>0</v>
      </c>
      <c r="L549" s="153" t="n">
        <f>IF(E549="Accepted",K549*1.150779448,"")</f>
        <v>0</v>
      </c>
      <c r="M549" s="163"/>
      <c r="N549" s="163" t="str">
        <f>IF(AND(E549="Accepted",ISNUMBER(M549)),M549*1.150779448,"")</f>
      </c>
      <c r="O549" s="163"/>
      <c r="P549" s="163" t="str">
        <f>IF(AND(E549="Accepted",ISNUMBER(O549)),O549*1.150779448,"")</f>
      </c>
      <c r="Q549" s="163"/>
      <c r="R549" s="155" t="str"/>
      <c r="S549" s="155" t="str"/>
      <c r="T549" s="155" t="str"/>
      <c r="U549" s="163" t="str">
        <f>IF(E549&lt;&gt;"Accepted","",IF(AND(N549="",P549=""),"",MAX(N549,P549)))</f>
      </c>
      <c r="V549" s="155" t="str">
        <v>2026-03-23 11:55 PDT</v>
      </c>
      <c r="W549" s="153" t="n">
        <v>0</v>
      </c>
      <c r="X549" s="163"/>
      <c r="Y549" s="163"/>
      <c r="Z549" s="163"/>
      <c r="AA549" s="153" t="n">
        <v>-117.8837</v>
      </c>
      <c r="AB549" s="153" t="n">
        <v>34.9054</v>
      </c>
      <c r="AC549" s="153" t="n">
        <v>702</v>
      </c>
      <c r="AD549" s="175" t="str">
        <v>KEDW 231855Z 00000KT 40SM FEW300 29/06 A2996 RMK AO2A SLP124 T02850059</v>
      </c>
    </row>
    <row r="550" hidden="0">
      <c r="A550" s="150" t="str">
        <v>2026-03-23 19:55 UTC</v>
      </c>
      <c r="B550" s="155" t="str">
        <v>2026-03-23 12:55 PDT</v>
      </c>
      <c r="C550" s="155" t="str">
        <v>2026-03-23</v>
      </c>
      <c r="D550" s="155" t="str">
        <v>March</v>
      </c>
      <c r="E550" s="154" t="str">
        <v>Accepted</v>
      </c>
      <c r="F550" s="155" t="str">
        <v>000</v>
      </c>
      <c r="G550" s="153" t="n">
        <v>0</v>
      </c>
      <c r="H550" s="155" t="str">
        <v>Calm</v>
      </c>
      <c r="I550" s="153" t="n">
        <v>180</v>
      </c>
      <c r="J550" s="155" t="str">
        <v>Calm</v>
      </c>
      <c r="K550" s="153" t="n">
        <v>0</v>
      </c>
      <c r="L550" s="153" t="n">
        <f>IF(E550="Accepted",K550*1.150779448,"")</f>
        <v>0</v>
      </c>
      <c r="M550" s="163"/>
      <c r="N550" s="163" t="str">
        <f>IF(AND(E550="Accepted",ISNUMBER(M550)),M550*1.150779448,"")</f>
      </c>
      <c r="O550" s="163"/>
      <c r="P550" s="163" t="str">
        <f>IF(AND(E550="Accepted",ISNUMBER(O550)),O550*1.150779448,"")</f>
      </c>
      <c r="Q550" s="163"/>
      <c r="R550" s="155" t="str"/>
      <c r="S550" s="155" t="str"/>
      <c r="T550" s="155" t="str"/>
      <c r="U550" s="163" t="str">
        <f>IF(E550&lt;&gt;"Accepted","",IF(AND(N550="",P550=""),"",MAX(N550,P550)))</f>
      </c>
      <c r="V550" s="155" t="str">
        <v>2026-03-23 12:55 PDT</v>
      </c>
      <c r="W550" s="153" t="n">
        <v>0</v>
      </c>
      <c r="X550" s="163"/>
      <c r="Y550" s="163"/>
      <c r="Z550" s="163"/>
      <c r="AA550" s="153" t="n">
        <v>-117.8837</v>
      </c>
      <c r="AB550" s="153" t="n">
        <v>34.9054</v>
      </c>
      <c r="AC550" s="153" t="n">
        <v>702</v>
      </c>
      <c r="AD550" s="175" t="str">
        <v>KEDW 231955Z 00000KT 40SM FEW300 30/06 A2994 RMK AO2A SLP117 T03020061</v>
      </c>
    </row>
    <row r="551" hidden="0">
      <c r="A551" s="150" t="str">
        <v>2026-03-23 20:55 UTC</v>
      </c>
      <c r="B551" s="155" t="str">
        <v>2026-03-23 13:55 PDT</v>
      </c>
      <c r="C551" s="155" t="str">
        <v>2026-03-23</v>
      </c>
      <c r="D551" s="155" t="str">
        <v>March</v>
      </c>
      <c r="E551" s="154" t="str">
        <v>Accepted</v>
      </c>
      <c r="F551" s="155" t="str">
        <v>240</v>
      </c>
      <c r="G551" s="153" t="n">
        <v>240</v>
      </c>
      <c r="H551" s="155" t="str">
        <v>SW</v>
      </c>
      <c r="I551" s="153" t="n">
        <v>60</v>
      </c>
      <c r="J551" s="155" t="str">
        <v>NE</v>
      </c>
      <c r="K551" s="153" t="n">
        <v>9</v>
      </c>
      <c r="L551" s="153" t="n">
        <f>IF(E551="Accepted",K551*1.150779448,"")</f>
        <v>10.357015032</v>
      </c>
      <c r="M551" s="163"/>
      <c r="N551" s="163" t="str">
        <f>IF(AND(E551="Accepted",ISNUMBER(M551)),M551*1.150779448,"")</f>
      </c>
      <c r="O551" s="163"/>
      <c r="P551" s="163" t="str">
        <f>IF(AND(E551="Accepted",ISNUMBER(O551)),O551*1.150779448,"")</f>
      </c>
      <c r="Q551" s="163"/>
      <c r="R551" s="155" t="str"/>
      <c r="S551" s="155" t="str"/>
      <c r="T551" s="155" t="str"/>
      <c r="U551" s="163" t="str">
        <f>IF(E551&lt;&gt;"Accepted","",IF(AND(N551="",P551=""),"",MAX(N551,P551)))</f>
      </c>
      <c r="V551" s="155" t="str">
        <v>2026-03-23 13:55 PDT</v>
      </c>
      <c r="W551" s="153" t="n">
        <v>9</v>
      </c>
      <c r="X551" s="163"/>
      <c r="Y551" s="163"/>
      <c r="Z551" s="163"/>
      <c r="AA551" s="153" t="n">
        <v>-117.8837</v>
      </c>
      <c r="AB551" s="153" t="n">
        <v>34.9054</v>
      </c>
      <c r="AC551" s="153" t="n">
        <v>702</v>
      </c>
      <c r="AD551" s="175" t="str">
        <v>KEDW 232055Z 24009KT 40SM FEW250 32/05 A2991 RMK AO2A SLP107 T03240050 58017</v>
      </c>
    </row>
    <row r="552" hidden="0">
      <c r="A552" s="150" t="str">
        <v>2026-03-23 21:55 UTC</v>
      </c>
      <c r="B552" s="155" t="str">
        <v>2026-03-23 14:55 PDT</v>
      </c>
      <c r="C552" s="155" t="str">
        <v>2026-03-23</v>
      </c>
      <c r="D552" s="155" t="str">
        <v>March</v>
      </c>
      <c r="E552" s="154" t="str">
        <v>Accepted</v>
      </c>
      <c r="F552" s="155" t="str">
        <v>280</v>
      </c>
      <c r="G552" s="153" t="n">
        <v>280</v>
      </c>
      <c r="H552" s="155" t="str">
        <v>W</v>
      </c>
      <c r="I552" s="153" t="n">
        <v>100</v>
      </c>
      <c r="J552" s="155" t="str">
        <v>E</v>
      </c>
      <c r="K552" s="153" t="n">
        <v>9</v>
      </c>
      <c r="L552" s="153" t="n">
        <f>IF(E552="Accepted",K552*1.150779448,"")</f>
        <v>10.357015032</v>
      </c>
      <c r="M552" s="163"/>
      <c r="N552" s="163" t="str">
        <f>IF(AND(E552="Accepted",ISNUMBER(M552)),M552*1.150779448,"")</f>
      </c>
      <c r="O552" s="163"/>
      <c r="P552" s="163" t="str">
        <f>IF(AND(E552="Accepted",ISNUMBER(O552)),O552*1.150779448,"")</f>
      </c>
      <c r="Q552" s="163"/>
      <c r="R552" s="155" t="str"/>
      <c r="S552" s="155" t="str"/>
      <c r="T552" s="155" t="str"/>
      <c r="U552" s="163" t="str">
        <f>IF(E552&lt;&gt;"Accepted","",IF(AND(N552="",P552=""),"",MAX(N552,P552)))</f>
      </c>
      <c r="V552" s="155" t="str">
        <v>2026-03-23 14:55 PDT</v>
      </c>
      <c r="W552" s="153" t="n">
        <v>9</v>
      </c>
      <c r="X552" s="163"/>
      <c r="Y552" s="163"/>
      <c r="Z552" s="163"/>
      <c r="AA552" s="153" t="n">
        <v>-117.8837</v>
      </c>
      <c r="AB552" s="153" t="n">
        <v>34.9054</v>
      </c>
      <c r="AC552" s="153" t="n">
        <v>702</v>
      </c>
      <c r="AD552" s="175" t="str">
        <v>KEDW 232155Z 28009KT 40SM FEW300 32/05 A2990 RMK AO2A SLP103 T03230049</v>
      </c>
    </row>
    <row r="553" hidden="0">
      <c r="A553" s="150" t="str">
        <v>2026-03-23 22:55 UTC</v>
      </c>
      <c r="B553" s="155" t="str">
        <v>2026-03-23 15:55 PDT</v>
      </c>
      <c r="C553" s="155" t="str">
        <v>2026-03-23</v>
      </c>
      <c r="D553" s="155" t="str">
        <v>March</v>
      </c>
      <c r="E553" s="154" t="str">
        <v>Accepted</v>
      </c>
      <c r="F553" s="155" t="str">
        <v>270</v>
      </c>
      <c r="G553" s="153" t="n">
        <v>270</v>
      </c>
      <c r="H553" s="155" t="str">
        <v>W</v>
      </c>
      <c r="I553" s="153" t="n">
        <v>90</v>
      </c>
      <c r="J553" s="155" t="str">
        <v>E</v>
      </c>
      <c r="K553" s="153" t="n">
        <v>13</v>
      </c>
      <c r="L553" s="153" t="n">
        <f>IF(E553="Accepted",K553*1.150779448,"")</f>
        <v>14.960132824</v>
      </c>
      <c r="M553" s="163"/>
      <c r="N553" s="163" t="str">
        <f>IF(AND(E553="Accepted",ISNUMBER(M553)),M553*1.150779448,"")</f>
      </c>
      <c r="O553" s="163"/>
      <c r="P553" s="163" t="str">
        <f>IF(AND(E553="Accepted",ISNUMBER(O553)),O553*1.150779448,"")</f>
      </c>
      <c r="Q553" s="163"/>
      <c r="R553" s="155" t="str"/>
      <c r="S553" s="155" t="str"/>
      <c r="T553" s="155" t="str"/>
      <c r="U553" s="163" t="str">
        <f>IF(E553&lt;&gt;"Accepted","",IF(AND(N553="",P553=""),"",MAX(N553,P553)))</f>
      </c>
      <c r="V553" s="155" t="str">
        <v>2026-03-23 15:55 PDT</v>
      </c>
      <c r="W553" s="153" t="n">
        <v>13</v>
      </c>
      <c r="X553" s="163"/>
      <c r="Y553" s="163"/>
      <c r="Z553" s="163"/>
      <c r="AA553" s="153" t="n">
        <v>-117.8837</v>
      </c>
      <c r="AB553" s="153" t="n">
        <v>34.9054</v>
      </c>
      <c r="AC553" s="153" t="n">
        <v>702</v>
      </c>
      <c r="AD553" s="175" t="str">
        <v>KEDW 232255Z COR 27013KT 40SM FEW300 33/03 A2989 RMK AO2A SLP100 T03290028 COR 2309</v>
      </c>
    </row>
    <row r="554" hidden="0">
      <c r="A554" s="150" t="str">
        <v>2026-03-23 23:55 UTC</v>
      </c>
      <c r="B554" s="155" t="str">
        <v>2026-03-23 16:55 PDT</v>
      </c>
      <c r="C554" s="155" t="str">
        <v>2026-03-23</v>
      </c>
      <c r="D554" s="155" t="str">
        <v>March</v>
      </c>
      <c r="E554" s="154" t="str">
        <v>Accepted</v>
      </c>
      <c r="F554" s="155" t="str">
        <v>270</v>
      </c>
      <c r="G554" s="153" t="n">
        <v>270</v>
      </c>
      <c r="H554" s="155" t="str">
        <v>W</v>
      </c>
      <c r="I554" s="153" t="n">
        <v>90</v>
      </c>
      <c r="J554" s="155" t="str">
        <v>E</v>
      </c>
      <c r="K554" s="153" t="n">
        <v>15</v>
      </c>
      <c r="L554" s="153" t="n">
        <f>IF(E554="Accepted",K554*1.150779448,"")</f>
        <v>17.261691719999998</v>
      </c>
      <c r="M554" s="153" t="n">
        <v>19</v>
      </c>
      <c r="N554" s="153" t="n">
        <f>IF(AND(E554="Accepted",ISNUMBER(M554)),M554*1.150779448,"")</f>
        <v>21.864809512</v>
      </c>
      <c r="O554" s="163"/>
      <c r="P554" s="163" t="str">
        <f>IF(AND(E554="Accepted",ISNUMBER(O554)),O554*1.150779448,"")</f>
      </c>
      <c r="Q554" s="163"/>
      <c r="R554" s="155" t="str"/>
      <c r="S554" s="155" t="str"/>
      <c r="T554" s="155" t="str"/>
      <c r="U554" s="153" t="n">
        <f>IF(E554&lt;&gt;"Accepted","",IF(AND(N554="",P554=""),"",MAX(N554,P554)))</f>
        <v>21.864809512</v>
      </c>
      <c r="V554" s="155" t="str">
        <v>2026-03-23 16:55 PDT</v>
      </c>
      <c r="W554" s="153" t="n">
        <v>15</v>
      </c>
      <c r="X554" s="153" t="n">
        <v>19</v>
      </c>
      <c r="Y554" s="163"/>
      <c r="Z554" s="163"/>
      <c r="AA554" s="153" t="n">
        <v>-117.8837</v>
      </c>
      <c r="AB554" s="153" t="n">
        <v>34.9054</v>
      </c>
      <c r="AC554" s="153" t="n">
        <v>702</v>
      </c>
      <c r="AD554" s="175" t="str">
        <v>KEDW 232355Z 27015G19KT 40SM FEW300 32/03 A2988 RMK AO2A SLP098 T03240033 10331 20265 57010</v>
      </c>
    </row>
    <row r="555" hidden="0">
      <c r="A555" s="150" t="str">
        <v>2026-03-24 00:55 UTC</v>
      </c>
      <c r="B555" s="155" t="str">
        <v>2026-03-23 17:55 PDT</v>
      </c>
      <c r="C555" s="155" t="str">
        <v>2026-03-23</v>
      </c>
      <c r="D555" s="155" t="str">
        <v>March</v>
      </c>
      <c r="E555" s="154" t="str">
        <v>Accepted</v>
      </c>
      <c r="F555" s="155" t="str">
        <v>270</v>
      </c>
      <c r="G555" s="153" t="n">
        <v>270</v>
      </c>
      <c r="H555" s="155" t="str">
        <v>W</v>
      </c>
      <c r="I555" s="153" t="n">
        <v>90</v>
      </c>
      <c r="J555" s="155" t="str">
        <v>E</v>
      </c>
      <c r="K555" s="153" t="n">
        <v>14</v>
      </c>
      <c r="L555" s="153" t="n">
        <f>IF(E555="Accepted",K555*1.150779448,"")</f>
        <v>16.110912272</v>
      </c>
      <c r="M555" s="163"/>
      <c r="N555" s="163" t="str">
        <f>IF(AND(E555="Accepted",ISNUMBER(M555)),M555*1.150779448,"")</f>
      </c>
      <c r="O555" s="163"/>
      <c r="P555" s="163" t="str">
        <f>IF(AND(E555="Accepted",ISNUMBER(O555)),O555*1.150779448,"")</f>
      </c>
      <c r="Q555" s="163"/>
      <c r="R555" s="155" t="str"/>
      <c r="S555" s="155" t="str"/>
      <c r="T555" s="155" t="str"/>
      <c r="U555" s="163" t="str">
        <f>IF(E555&lt;&gt;"Accepted","",IF(AND(N555="",P555=""),"",MAX(N555,P555)))</f>
      </c>
      <c r="V555" s="155" t="str">
        <v>2026-03-23 17:55 PDT</v>
      </c>
      <c r="W555" s="153" t="n">
        <v>14</v>
      </c>
      <c r="X555" s="163"/>
      <c r="Y555" s="163"/>
      <c r="Z555" s="163"/>
      <c r="AA555" s="153" t="n">
        <v>-117.8837</v>
      </c>
      <c r="AB555" s="153" t="n">
        <v>34.9054</v>
      </c>
      <c r="AC555" s="153" t="n">
        <v>702</v>
      </c>
      <c r="AD555" s="175" t="str">
        <v>KEDW 240055Z 27014KT 40SM FEW300 31/04 A2989 RMK AO2A SLP102 T03060036</v>
      </c>
    </row>
    <row r="556" hidden="0">
      <c r="A556" s="150" t="str">
        <v>2026-03-24 01:55 UTC</v>
      </c>
      <c r="B556" s="155" t="str">
        <v>2026-03-23 18:55 PDT</v>
      </c>
      <c r="C556" s="155" t="str">
        <v>2026-03-23</v>
      </c>
      <c r="D556" s="155" t="str">
        <v>March</v>
      </c>
      <c r="E556" s="154" t="str">
        <v>Accepted</v>
      </c>
      <c r="F556" s="155" t="str">
        <v>240</v>
      </c>
      <c r="G556" s="153" t="n">
        <v>240</v>
      </c>
      <c r="H556" s="155" t="str">
        <v>SW</v>
      </c>
      <c r="I556" s="153" t="n">
        <v>60</v>
      </c>
      <c r="J556" s="155" t="str">
        <v>NE</v>
      </c>
      <c r="K556" s="153" t="n">
        <v>12</v>
      </c>
      <c r="L556" s="153" t="n">
        <f>IF(E556="Accepted",K556*1.150779448,"")</f>
        <v>13.809353376</v>
      </c>
      <c r="M556" s="163"/>
      <c r="N556" s="163" t="str">
        <f>IF(AND(E556="Accepted",ISNUMBER(M556)),M556*1.150779448,"")</f>
      </c>
      <c r="O556" s="163"/>
      <c r="P556" s="163" t="str">
        <f>IF(AND(E556="Accepted",ISNUMBER(O556)),O556*1.150779448,"")</f>
      </c>
      <c r="Q556" s="163"/>
      <c r="R556" s="155" t="str"/>
      <c r="S556" s="155" t="str"/>
      <c r="T556" s="155" t="str"/>
      <c r="U556" s="163" t="str">
        <f>IF(E556&lt;&gt;"Accepted","",IF(AND(N556="",P556=""),"",MAX(N556,P556)))</f>
      </c>
      <c r="V556" s="155" t="str">
        <v>2026-03-23 18:55 PDT</v>
      </c>
      <c r="W556" s="153" t="n">
        <v>12</v>
      </c>
      <c r="X556" s="163"/>
      <c r="Y556" s="163"/>
      <c r="Z556" s="163"/>
      <c r="AA556" s="153" t="n">
        <v>-117.8837</v>
      </c>
      <c r="AB556" s="153" t="n">
        <v>34.9054</v>
      </c>
      <c r="AC556" s="153" t="n">
        <v>702</v>
      </c>
      <c r="AD556" s="175" t="str">
        <v>KEDW 240155Z 24012KT 50SM FEW300 27/04 A2990 RMK AO2A SLP109 T02710042</v>
      </c>
    </row>
    <row r="557" hidden="0">
      <c r="A557" s="150" t="str">
        <v>2026-03-24 02:23 UTC</v>
      </c>
      <c r="B557" s="155" t="str">
        <v>2026-03-23 19:23 PDT</v>
      </c>
      <c r="C557" s="155" t="str">
        <v>2026-03-23</v>
      </c>
      <c r="D557" s="155" t="str">
        <v>March</v>
      </c>
      <c r="E557" s="154" t="str">
        <v>Accepted</v>
      </c>
      <c r="F557" s="155" t="str">
        <v>270</v>
      </c>
      <c r="G557" s="153" t="n">
        <v>270</v>
      </c>
      <c r="H557" s="155" t="str">
        <v>W</v>
      </c>
      <c r="I557" s="153" t="n">
        <v>90</v>
      </c>
      <c r="J557" s="155" t="str">
        <v>E</v>
      </c>
      <c r="K557" s="153" t="n">
        <v>15</v>
      </c>
      <c r="L557" s="153" t="n">
        <f>IF(E557="Accepted",K557*1.150779448,"")</f>
        <v>17.261691719999998</v>
      </c>
      <c r="M557" s="153" t="n">
        <v>20</v>
      </c>
      <c r="N557" s="153" t="n">
        <f>IF(AND(E557="Accepted",ISNUMBER(M557)),M557*1.150779448,"")</f>
        <v>23.01558896</v>
      </c>
      <c r="O557" s="163"/>
      <c r="P557" s="163" t="str">
        <f>IF(AND(E557="Accepted",ISNUMBER(O557)),O557*1.150779448,"")</f>
      </c>
      <c r="Q557" s="163"/>
      <c r="R557" s="155" t="str"/>
      <c r="S557" s="155" t="str"/>
      <c r="T557" s="155" t="str"/>
      <c r="U557" s="153" t="n">
        <f>IF(E557&lt;&gt;"Accepted","",IF(AND(N557="",P557=""),"",MAX(N557,P557)))</f>
        <v>23.01558896</v>
      </c>
      <c r="V557" s="155" t="str">
        <v>2026-03-23 19:23 PDT</v>
      </c>
      <c r="W557" s="153" t="n">
        <v>15</v>
      </c>
      <c r="X557" s="153" t="n">
        <v>20</v>
      </c>
      <c r="Y557" s="163"/>
      <c r="Z557" s="163"/>
      <c r="AA557" s="153" t="n">
        <v>-117.8837</v>
      </c>
      <c r="AB557" s="153" t="n">
        <v>34.9054</v>
      </c>
      <c r="AC557" s="153" t="n">
        <v>702</v>
      </c>
      <c r="AD557" s="175" t="str">
        <v>KEDW 240223Z 27015G20KT 40SM FEW300 26/03 A2991 RMK AO2A SLP113</v>
      </c>
    </row>
    <row r="558" hidden="0">
      <c r="A558" s="150" t="str">
        <v>2026-03-24 02:55 UTC</v>
      </c>
      <c r="B558" s="155" t="str">
        <v>2026-03-23 19:55 PDT</v>
      </c>
      <c r="C558" s="155" t="str">
        <v>2026-03-23</v>
      </c>
      <c r="D558" s="155" t="str">
        <v>March</v>
      </c>
      <c r="E558" s="154" t="str">
        <v>Accepted</v>
      </c>
      <c r="F558" s="155" t="str">
        <v>220</v>
      </c>
      <c r="G558" s="153" t="n">
        <v>220</v>
      </c>
      <c r="H558" s="155" t="str">
        <v>SW</v>
      </c>
      <c r="I558" s="153" t="n">
        <v>40</v>
      </c>
      <c r="J558" s="155" t="str">
        <v>NE</v>
      </c>
      <c r="K558" s="153" t="n">
        <v>8</v>
      </c>
      <c r="L558" s="153" t="n">
        <f>IF(E558="Accepted",K558*1.150779448,"")</f>
        <v>9.206235584</v>
      </c>
      <c r="M558" s="153" t="n">
        <v>18</v>
      </c>
      <c r="N558" s="153" t="n">
        <f>IF(AND(E558="Accepted",ISNUMBER(M558)),M558*1.150779448,"")</f>
        <v>20.714030064</v>
      </c>
      <c r="O558" s="163"/>
      <c r="P558" s="163" t="str">
        <f>IF(AND(E558="Accepted",ISNUMBER(O558)),O558*1.150779448,"")</f>
      </c>
      <c r="Q558" s="163"/>
      <c r="R558" s="155" t="str"/>
      <c r="S558" s="155" t="str"/>
      <c r="T558" s="155" t="str"/>
      <c r="U558" s="153" t="n">
        <f>IF(E558&lt;&gt;"Accepted","",IF(AND(N558="",P558=""),"",MAX(N558,P558)))</f>
        <v>20.714030064</v>
      </c>
      <c r="V558" s="155" t="str">
        <v>2026-03-23 19:55 PDT</v>
      </c>
      <c r="W558" s="153" t="n">
        <v>8</v>
      </c>
      <c r="X558" s="153" t="n">
        <v>18</v>
      </c>
      <c r="Y558" s="163"/>
      <c r="Z558" s="163"/>
      <c r="AA558" s="153" t="n">
        <v>-117.8837</v>
      </c>
      <c r="AB558" s="153" t="n">
        <v>34.9054</v>
      </c>
      <c r="AC558" s="153" t="n">
        <v>702</v>
      </c>
      <c r="AD558" s="175" t="str">
        <v>KEDW 240255Z 22008G18KT 30SM FEW320 25/03 A2992 RMK AO2A SLP116 T02450026 52013</v>
      </c>
    </row>
    <row r="559" hidden="0">
      <c r="A559" s="150" t="str">
        <v>2026-03-24 03:55 UTC</v>
      </c>
      <c r="B559" s="155" t="str">
        <v>2026-03-23 20:55 PDT</v>
      </c>
      <c r="C559" s="155" t="str">
        <v>2026-03-23</v>
      </c>
      <c r="D559" s="155" t="str">
        <v>March</v>
      </c>
      <c r="E559" s="154" t="str">
        <v>Accepted</v>
      </c>
      <c r="F559" s="155" t="str">
        <v>220</v>
      </c>
      <c r="G559" s="153" t="n">
        <v>220</v>
      </c>
      <c r="H559" s="155" t="str">
        <v>SW</v>
      </c>
      <c r="I559" s="153" t="n">
        <v>40</v>
      </c>
      <c r="J559" s="155" t="str">
        <v>NE</v>
      </c>
      <c r="K559" s="153" t="n">
        <v>10</v>
      </c>
      <c r="L559" s="153" t="n">
        <f>IF(E559="Accepted",K559*1.150779448,"")</f>
        <v>11.50779448</v>
      </c>
      <c r="M559" s="163"/>
      <c r="N559" s="163" t="str">
        <f>IF(AND(E559="Accepted",ISNUMBER(M559)),M559*1.150779448,"")</f>
      </c>
      <c r="O559" s="163"/>
      <c r="P559" s="163" t="str">
        <f>IF(AND(E559="Accepted",ISNUMBER(O559)),O559*1.150779448,"")</f>
      </c>
      <c r="Q559" s="163"/>
      <c r="R559" s="155" t="str"/>
      <c r="S559" s="155" t="str"/>
      <c r="T559" s="155" t="str"/>
      <c r="U559" s="163" t="str">
        <f>IF(E559&lt;&gt;"Accepted","",IF(AND(N559="",P559=""),"",MAX(N559,P559)))</f>
      </c>
      <c r="V559" s="155" t="str">
        <v>2026-03-23 20:55 PDT</v>
      </c>
      <c r="W559" s="153" t="n">
        <v>10</v>
      </c>
      <c r="X559" s="163"/>
      <c r="Y559" s="163"/>
      <c r="Z559" s="163"/>
      <c r="AA559" s="153" t="n">
        <v>-117.8837</v>
      </c>
      <c r="AB559" s="153" t="n">
        <v>34.9054</v>
      </c>
      <c r="AC559" s="153" t="n">
        <v>702</v>
      </c>
      <c r="AD559" s="175" t="str">
        <v>KEDW 240355Z 22010KT 40SM FEW320 22/03 A2994 RMK AO2A SLP123 T02160028</v>
      </c>
    </row>
    <row r="560" hidden="0">
      <c r="A560" s="150" t="str">
        <v>2026-03-24 04:55 UTC</v>
      </c>
      <c r="B560" s="155" t="str">
        <v>2026-03-23 21:55 PDT</v>
      </c>
      <c r="C560" s="155" t="str">
        <v>2026-03-23</v>
      </c>
      <c r="D560" s="155" t="str">
        <v>March</v>
      </c>
      <c r="E560" s="154" t="str">
        <v>Accepted</v>
      </c>
      <c r="F560" s="155" t="str">
        <v>220</v>
      </c>
      <c r="G560" s="153" t="n">
        <v>220</v>
      </c>
      <c r="H560" s="155" t="str">
        <v>SW</v>
      </c>
      <c r="I560" s="153" t="n">
        <v>40</v>
      </c>
      <c r="J560" s="155" t="str">
        <v>NE</v>
      </c>
      <c r="K560" s="153" t="n">
        <v>11</v>
      </c>
      <c r="L560" s="153" t="n">
        <f>IF(E560="Accepted",K560*1.150779448,"")</f>
        <v>12.658573928</v>
      </c>
      <c r="M560" s="163"/>
      <c r="N560" s="163" t="str">
        <f>IF(AND(E560="Accepted",ISNUMBER(M560)),M560*1.150779448,"")</f>
      </c>
      <c r="O560" s="163"/>
      <c r="P560" s="163" t="str">
        <f>IF(AND(E560="Accepted",ISNUMBER(O560)),O560*1.150779448,"")</f>
      </c>
      <c r="Q560" s="163"/>
      <c r="R560" s="155" t="str"/>
      <c r="S560" s="155" t="str"/>
      <c r="T560" s="155" t="str"/>
      <c r="U560" s="163" t="str">
        <f>IF(E560&lt;&gt;"Accepted","",IF(AND(N560="",P560=""),"",MAX(N560,P560)))</f>
      </c>
      <c r="V560" s="155" t="str">
        <v>2026-03-23 21:55 PDT</v>
      </c>
      <c r="W560" s="153" t="n">
        <v>11</v>
      </c>
      <c r="X560" s="163"/>
      <c r="Y560" s="163"/>
      <c r="Z560" s="163"/>
      <c r="AA560" s="153" t="n">
        <v>-117.8837</v>
      </c>
      <c r="AB560" s="153" t="n">
        <v>34.9054</v>
      </c>
      <c r="AC560" s="153" t="n">
        <v>702</v>
      </c>
      <c r="AD560" s="175" t="str">
        <v>KEDW 240455Z 22011KT 40SM FEW320 21/01 A2995 RMK AO2A SLP124 T02060014</v>
      </c>
    </row>
    <row r="561" hidden="0">
      <c r="A561" s="150" t="str">
        <v>2026-03-24 05:55 UTC</v>
      </c>
      <c r="B561" s="155" t="str">
        <v>2026-03-23 22:55 PDT</v>
      </c>
      <c r="C561" s="155" t="str">
        <v>2026-03-23</v>
      </c>
      <c r="D561" s="155" t="str">
        <v>March</v>
      </c>
      <c r="E561" s="154" t="str">
        <v>Accepted</v>
      </c>
      <c r="F561" s="155" t="str">
        <v>200</v>
      </c>
      <c r="G561" s="153" t="n">
        <v>200</v>
      </c>
      <c r="H561" s="155" t="str">
        <v>S</v>
      </c>
      <c r="I561" s="153" t="n">
        <v>20</v>
      </c>
      <c r="J561" s="155" t="str">
        <v>N</v>
      </c>
      <c r="K561" s="153" t="n">
        <v>10</v>
      </c>
      <c r="L561" s="153" t="n">
        <f>IF(E561="Accepted",K561*1.150779448,"")</f>
        <v>11.50779448</v>
      </c>
      <c r="M561" s="163"/>
      <c r="N561" s="163" t="str">
        <f>IF(AND(E561="Accepted",ISNUMBER(M561)),M561*1.150779448,"")</f>
      </c>
      <c r="O561" s="163"/>
      <c r="P561" s="163" t="str">
        <f>IF(AND(E561="Accepted",ISNUMBER(O561)),O561*1.150779448,"")</f>
      </c>
      <c r="Q561" s="163"/>
      <c r="R561" s="155" t="str"/>
      <c r="S561" s="155" t="str"/>
      <c r="T561" s="155" t="str"/>
      <c r="U561" s="163" t="str">
        <f>IF(E561&lt;&gt;"Accepted","",IF(AND(N561="",P561=""),"",MAX(N561,P561)))</f>
      </c>
      <c r="V561" s="155" t="str">
        <v>2026-03-23 22:55 PDT</v>
      </c>
      <c r="W561" s="153" t="n">
        <v>10</v>
      </c>
      <c r="X561" s="163"/>
      <c r="Y561" s="163"/>
      <c r="Z561" s="163"/>
      <c r="AA561" s="153" t="n">
        <v>-117.8837</v>
      </c>
      <c r="AB561" s="153" t="n">
        <v>34.9054</v>
      </c>
      <c r="AC561" s="153" t="n">
        <v>702</v>
      </c>
      <c r="AD561" s="175" t="str">
        <v>KEDW 240555Z AUTO 20010KT 10SM CLR 19/00 A2995 RMK AO2 SLP122 T01910002 10323 20191 51008 $</v>
      </c>
    </row>
    <row r="562" hidden="0">
      <c r="A562" s="150" t="str">
        <v>2026-03-24 06:55 UTC</v>
      </c>
      <c r="B562" s="155" t="str">
        <v>2026-03-23 23:55 PDT</v>
      </c>
      <c r="C562" s="155" t="str">
        <v>2026-03-23</v>
      </c>
      <c r="D562" s="155" t="str">
        <v>March</v>
      </c>
      <c r="E562" s="154" t="str">
        <v>Accepted</v>
      </c>
      <c r="F562" s="155" t="str">
        <v>220</v>
      </c>
      <c r="G562" s="153" t="n">
        <v>220</v>
      </c>
      <c r="H562" s="155" t="str">
        <v>SW</v>
      </c>
      <c r="I562" s="153" t="n">
        <v>40</v>
      </c>
      <c r="J562" s="155" t="str">
        <v>NE</v>
      </c>
      <c r="K562" s="153" t="n">
        <v>13</v>
      </c>
      <c r="L562" s="153" t="n">
        <f>IF(E562="Accepted",K562*1.150779448,"")</f>
        <v>14.960132824</v>
      </c>
      <c r="M562" s="163"/>
      <c r="N562" s="163" t="str">
        <f>IF(AND(E562="Accepted",ISNUMBER(M562)),M562*1.150779448,"")</f>
      </c>
      <c r="O562" s="163"/>
      <c r="P562" s="163" t="str">
        <f>IF(AND(E562="Accepted",ISNUMBER(O562)),O562*1.150779448,"")</f>
      </c>
      <c r="Q562" s="163"/>
      <c r="R562" s="155" t="str"/>
      <c r="S562" s="155" t="str"/>
      <c r="T562" s="155" t="str"/>
      <c r="U562" s="163" t="str">
        <f>IF(E562&lt;&gt;"Accepted","",IF(AND(N562="",P562=""),"",MAX(N562,P562)))</f>
      </c>
      <c r="V562" s="155" t="str">
        <v>2026-03-23 23:55 PDT</v>
      </c>
      <c r="W562" s="153" t="n">
        <v>13</v>
      </c>
      <c r="X562" s="163"/>
      <c r="Y562" s="163"/>
      <c r="Z562" s="163"/>
      <c r="AA562" s="153" t="n">
        <v>-117.8837</v>
      </c>
      <c r="AB562" s="153" t="n">
        <v>34.9054</v>
      </c>
      <c r="AC562" s="153" t="n">
        <v>702</v>
      </c>
      <c r="AD562" s="175" t="str">
        <v>KEDW 240655Z AUTO 22013KT 10SM CLR 19/00 A2995 RMK AO2 SLP120 T01870003 $</v>
      </c>
    </row>
    <row r="563" hidden="0">
      <c r="A563" s="150" t="str">
        <v>2026-03-24 07:55 UTC</v>
      </c>
      <c r="B563" s="155" t="str">
        <v>2026-03-24 00:55 PDT</v>
      </c>
      <c r="C563" s="155" t="str">
        <v>2026-03-24</v>
      </c>
      <c r="D563" s="155" t="str">
        <v>March</v>
      </c>
      <c r="E563" s="154" t="str">
        <v>Accepted</v>
      </c>
      <c r="F563" s="155" t="str">
        <v>230</v>
      </c>
      <c r="G563" s="153" t="n">
        <v>230</v>
      </c>
      <c r="H563" s="155" t="str">
        <v>SW</v>
      </c>
      <c r="I563" s="153" t="n">
        <v>50</v>
      </c>
      <c r="J563" s="155" t="str">
        <v>NE</v>
      </c>
      <c r="K563" s="153" t="n">
        <v>11</v>
      </c>
      <c r="L563" s="153" t="n">
        <f>IF(E563="Accepted",K563*1.150779448,"")</f>
        <v>12.658573928</v>
      </c>
      <c r="M563" s="163"/>
      <c r="N563" s="163" t="str">
        <f>IF(AND(E563="Accepted",ISNUMBER(M563)),M563*1.150779448,"")</f>
      </c>
      <c r="O563" s="163"/>
      <c r="P563" s="163" t="str">
        <f>IF(AND(E563="Accepted",ISNUMBER(O563)),O563*1.150779448,"")</f>
      </c>
      <c r="Q563" s="163"/>
      <c r="R563" s="155" t="str"/>
      <c r="S563" s="155" t="str"/>
      <c r="T563" s="155" t="str"/>
      <c r="U563" s="163" t="str">
        <f>IF(E563&lt;&gt;"Accepted","",IF(AND(N563="",P563=""),"",MAX(N563,P563)))</f>
      </c>
      <c r="V563" s="155" t="str">
        <v>2026-03-24 00:55 PDT</v>
      </c>
      <c r="W563" s="153" t="n">
        <v>11</v>
      </c>
      <c r="X563" s="163"/>
      <c r="Y563" s="163"/>
      <c r="Z563" s="163"/>
      <c r="AA563" s="153" t="n">
        <v>-117.8837</v>
      </c>
      <c r="AB563" s="153" t="n">
        <v>34.9054</v>
      </c>
      <c r="AC563" s="153" t="n">
        <v>702</v>
      </c>
      <c r="AD563" s="175" t="str">
        <v>KEDW 240755Z AUTO 23011KT 10SM CLR 19/M00 A2996 RMK AO2 SLP123 T01851004 403310111 $</v>
      </c>
    </row>
    <row r="564" hidden="0">
      <c r="A564" s="150" t="str">
        <v>2026-03-24 08:55 UTC</v>
      </c>
      <c r="B564" s="155" t="str">
        <v>2026-03-24 01:55 PDT</v>
      </c>
      <c r="C564" s="155" t="str">
        <v>2026-03-24</v>
      </c>
      <c r="D564" s="155" t="str">
        <v>March</v>
      </c>
      <c r="E564" s="154" t="str">
        <v>Accepted</v>
      </c>
      <c r="F564" s="155" t="str">
        <v>210</v>
      </c>
      <c r="G564" s="153" t="n">
        <v>210</v>
      </c>
      <c r="H564" s="155" t="str">
        <v>SW</v>
      </c>
      <c r="I564" s="153" t="n">
        <v>30</v>
      </c>
      <c r="J564" s="155" t="str">
        <v>NE</v>
      </c>
      <c r="K564" s="153" t="n">
        <v>8</v>
      </c>
      <c r="L564" s="153" t="n">
        <f>IF(E564="Accepted",K564*1.150779448,"")</f>
        <v>9.206235584</v>
      </c>
      <c r="M564" s="163"/>
      <c r="N564" s="163" t="str">
        <f>IF(AND(E564="Accepted",ISNUMBER(M564)),M564*1.150779448,"")</f>
      </c>
      <c r="O564" s="163"/>
      <c r="P564" s="163" t="str">
        <f>IF(AND(E564="Accepted",ISNUMBER(O564)),O564*1.150779448,"")</f>
      </c>
      <c r="Q564" s="163"/>
      <c r="R564" s="155" t="str"/>
      <c r="S564" s="155" t="str"/>
      <c r="T564" s="155" t="str"/>
      <c r="U564" s="163" t="str">
        <f>IF(E564&lt;&gt;"Accepted","",IF(AND(N564="",P564=""),"",MAX(N564,P564)))</f>
      </c>
      <c r="V564" s="155" t="str">
        <v>2026-03-24 01:55 PDT</v>
      </c>
      <c r="W564" s="153" t="n">
        <v>8</v>
      </c>
      <c r="X564" s="163"/>
      <c r="Y564" s="163"/>
      <c r="Z564" s="163"/>
      <c r="AA564" s="153" t="n">
        <v>-117.8837</v>
      </c>
      <c r="AB564" s="153" t="n">
        <v>34.9054</v>
      </c>
      <c r="AC564" s="153" t="n">
        <v>702</v>
      </c>
      <c r="AD564" s="175" t="str">
        <v>KEDW 240855Z AUTO 21008KT 10SM CLR 18/00 A2997 RMK AO2 SLP126 T01780000 52006 $</v>
      </c>
    </row>
    <row r="565" hidden="0">
      <c r="A565" s="150" t="str">
        <v>2026-03-24 09:55 UTC</v>
      </c>
      <c r="B565" s="155" t="str">
        <v>2026-03-24 02:55 PDT</v>
      </c>
      <c r="C565" s="155" t="str">
        <v>2026-03-24</v>
      </c>
      <c r="D565" s="155" t="str">
        <v>March</v>
      </c>
      <c r="E565" s="154" t="str">
        <v>Accepted</v>
      </c>
      <c r="F565" s="155" t="str">
        <v>220</v>
      </c>
      <c r="G565" s="153" t="n">
        <v>220</v>
      </c>
      <c r="H565" s="155" t="str">
        <v>SW</v>
      </c>
      <c r="I565" s="153" t="n">
        <v>40</v>
      </c>
      <c r="J565" s="155" t="str">
        <v>NE</v>
      </c>
      <c r="K565" s="153" t="n">
        <v>7</v>
      </c>
      <c r="L565" s="153" t="n">
        <f>IF(E565="Accepted",K565*1.150779448,"")</f>
        <v>8.055456136</v>
      </c>
      <c r="M565" s="163"/>
      <c r="N565" s="163" t="str">
        <f>IF(AND(E565="Accepted",ISNUMBER(M565)),M565*1.150779448,"")</f>
      </c>
      <c r="O565" s="163"/>
      <c r="P565" s="163" t="str">
        <f>IF(AND(E565="Accepted",ISNUMBER(O565)),O565*1.150779448,"")</f>
      </c>
      <c r="Q565" s="163"/>
      <c r="R565" s="155" t="str"/>
      <c r="S565" s="155" t="str"/>
      <c r="T565" s="155" t="str"/>
      <c r="U565" s="163" t="str">
        <f>IF(E565&lt;&gt;"Accepted","",IF(AND(N565="",P565=""),"",MAX(N565,P565)))</f>
      </c>
      <c r="V565" s="155" t="str">
        <v>2026-03-24 02:55 PDT</v>
      </c>
      <c r="W565" s="153" t="n">
        <v>7</v>
      </c>
      <c r="X565" s="163"/>
      <c r="Y565" s="163"/>
      <c r="Z565" s="163"/>
      <c r="AA565" s="153" t="n">
        <v>-117.8837</v>
      </c>
      <c r="AB565" s="153" t="n">
        <v>34.9054</v>
      </c>
      <c r="AC565" s="153" t="n">
        <v>702</v>
      </c>
      <c r="AD565" s="175" t="str">
        <v>KEDW 240955Z AUTO 22007KT 10SM CLR 16/00 A2996 RMK AO2 SLP124 T01640001 $</v>
      </c>
    </row>
    <row r="566" hidden="0">
      <c r="A566" s="150" t="str">
        <v>2026-03-24 10:55 UTC</v>
      </c>
      <c r="B566" s="155" t="str">
        <v>2026-03-24 03:55 PDT</v>
      </c>
      <c r="C566" s="155" t="str">
        <v>2026-03-24</v>
      </c>
      <c r="D566" s="155" t="str">
        <v>March</v>
      </c>
      <c r="E566" s="154" t="str">
        <v>Accepted</v>
      </c>
      <c r="F566" s="155" t="str">
        <v>000</v>
      </c>
      <c r="G566" s="153" t="n">
        <v>0</v>
      </c>
      <c r="H566" s="155" t="str">
        <v>Calm</v>
      </c>
      <c r="I566" s="153" t="n">
        <v>180</v>
      </c>
      <c r="J566" s="155" t="str">
        <v>Calm</v>
      </c>
      <c r="K566" s="153" t="n">
        <v>0</v>
      </c>
      <c r="L566" s="153" t="n">
        <f>IF(E566="Accepted",K566*1.150779448,"")</f>
        <v>0</v>
      </c>
      <c r="M566" s="163"/>
      <c r="N566" s="163" t="str">
        <f>IF(AND(E566="Accepted",ISNUMBER(M566)),M566*1.150779448,"")</f>
      </c>
      <c r="O566" s="163"/>
      <c r="P566" s="163" t="str">
        <f>IF(AND(E566="Accepted",ISNUMBER(O566)),O566*1.150779448,"")</f>
      </c>
      <c r="Q566" s="163"/>
      <c r="R566" s="155" t="str"/>
      <c r="S566" s="155" t="str"/>
      <c r="T566" s="155" t="str"/>
      <c r="U566" s="163" t="str">
        <f>IF(E566&lt;&gt;"Accepted","",IF(AND(N566="",P566=""),"",MAX(N566,P566)))</f>
      </c>
      <c r="V566" s="155" t="str">
        <v>2026-03-24 03:55 PDT</v>
      </c>
      <c r="W566" s="153" t="n">
        <v>0</v>
      </c>
      <c r="X566" s="163"/>
      <c r="Y566" s="163"/>
      <c r="Z566" s="163"/>
      <c r="AA566" s="153" t="n">
        <v>-117.8837</v>
      </c>
      <c r="AB566" s="153" t="n">
        <v>34.9054</v>
      </c>
      <c r="AC566" s="153" t="n">
        <v>702</v>
      </c>
      <c r="AD566" s="175" t="str">
        <v>KEDW 241055Z AUTO 00000KT 10SM CLR 13/01 A2996 RMK AO2 SLP125 T01310014 $</v>
      </c>
    </row>
    <row r="567" hidden="0">
      <c r="A567" s="150" t="str">
        <v>2026-03-24 11:55 UTC</v>
      </c>
      <c r="B567" s="155" t="str">
        <v>2026-03-24 04:55 PDT</v>
      </c>
      <c r="C567" s="155" t="str">
        <v>2026-03-24</v>
      </c>
      <c r="D567" s="155" t="str">
        <v>March</v>
      </c>
      <c r="E567" s="154" t="str">
        <v>Accepted</v>
      </c>
      <c r="F567" s="155" t="str">
        <v>220</v>
      </c>
      <c r="G567" s="153" t="n">
        <v>220</v>
      </c>
      <c r="H567" s="155" t="str">
        <v>SW</v>
      </c>
      <c r="I567" s="153" t="n">
        <v>40</v>
      </c>
      <c r="J567" s="155" t="str">
        <v>NE</v>
      </c>
      <c r="K567" s="153" t="n">
        <v>5</v>
      </c>
      <c r="L567" s="153" t="n">
        <f>IF(E567="Accepted",K567*1.150779448,"")</f>
        <v>5.75389724</v>
      </c>
      <c r="M567" s="163"/>
      <c r="N567" s="163" t="str">
        <f>IF(AND(E567="Accepted",ISNUMBER(M567)),M567*1.150779448,"")</f>
      </c>
      <c r="O567" s="163"/>
      <c r="P567" s="163" t="str">
        <f>IF(AND(E567="Accepted",ISNUMBER(O567)),O567*1.150779448,"")</f>
      </c>
      <c r="Q567" s="163"/>
      <c r="R567" s="155" t="str"/>
      <c r="S567" s="155" t="str"/>
      <c r="T567" s="155" t="str"/>
      <c r="U567" s="163" t="str">
        <f>IF(E567&lt;&gt;"Accepted","",IF(AND(N567="",P567=""),"",MAX(N567,P567)))</f>
      </c>
      <c r="V567" s="155" t="str">
        <v>2026-03-24 04:55 PDT</v>
      </c>
      <c r="W567" s="153" t="n">
        <v>5</v>
      </c>
      <c r="X567" s="163"/>
      <c r="Y567" s="163"/>
      <c r="Z567" s="163"/>
      <c r="AA567" s="153" t="n">
        <v>-117.8837</v>
      </c>
      <c r="AB567" s="153" t="n">
        <v>34.9054</v>
      </c>
      <c r="AC567" s="153" t="n">
        <v>702</v>
      </c>
      <c r="AD567" s="175" t="str">
        <v>KEDW 241155Z AUTO 22005KT 10SM CLR 13/02 A2997 RMK AO2 SLP129 T01310020 10198 20121 55000 $</v>
      </c>
    </row>
    <row r="568" hidden="0">
      <c r="A568" s="150" t="str">
        <v>2026-03-24 12:55 UTC</v>
      </c>
      <c r="B568" s="155" t="str">
        <v>2026-03-24 05:55 PDT</v>
      </c>
      <c r="C568" s="155" t="str">
        <v>2026-03-24</v>
      </c>
      <c r="D568" s="155" t="str">
        <v>March</v>
      </c>
      <c r="E568" s="154" t="str">
        <v>Accepted</v>
      </c>
      <c r="F568" s="155" t="str">
        <v>180</v>
      </c>
      <c r="G568" s="153" t="n">
        <v>180</v>
      </c>
      <c r="H568" s="155" t="str">
        <v>S</v>
      </c>
      <c r="I568" s="153" t="n">
        <v>0</v>
      </c>
      <c r="J568" s="155" t="str">
        <v>N</v>
      </c>
      <c r="K568" s="153" t="n">
        <v>4</v>
      </c>
      <c r="L568" s="153" t="n">
        <f>IF(E568="Accepted",K568*1.150779448,"")</f>
        <v>4.603117792</v>
      </c>
      <c r="M568" s="163"/>
      <c r="N568" s="163" t="str">
        <f>IF(AND(E568="Accepted",ISNUMBER(M568)),M568*1.150779448,"")</f>
      </c>
      <c r="O568" s="163"/>
      <c r="P568" s="163" t="str">
        <f>IF(AND(E568="Accepted",ISNUMBER(O568)),O568*1.150779448,"")</f>
      </c>
      <c r="Q568" s="163"/>
      <c r="R568" s="155" t="str"/>
      <c r="S568" s="155" t="str"/>
      <c r="T568" s="155" t="str"/>
      <c r="U568" s="163" t="str">
        <f>IF(E568&lt;&gt;"Accepted","",IF(AND(N568="",P568=""),"",MAX(N568,P568)))</f>
      </c>
      <c r="V568" s="155" t="str">
        <v>2026-03-24 05:55 PDT</v>
      </c>
      <c r="W568" s="153" t="n">
        <v>4</v>
      </c>
      <c r="X568" s="163"/>
      <c r="Y568" s="163"/>
      <c r="Z568" s="163"/>
      <c r="AA568" s="153" t="n">
        <v>-117.8837</v>
      </c>
      <c r="AB568" s="153" t="n">
        <v>34.9054</v>
      </c>
      <c r="AC568" s="153" t="n">
        <v>702</v>
      </c>
      <c r="AD568" s="175" t="str">
        <v>KEDW 241255Z 18004KT 40SM FEW340 12/03 A2998 RMK AO2A SLP134 T01220026</v>
      </c>
    </row>
    <row r="569" hidden="0">
      <c r="A569" s="150" t="str">
        <v>2026-03-24 13:55 UTC</v>
      </c>
      <c r="B569" s="155" t="str">
        <v>2026-03-24 06:55 PDT</v>
      </c>
      <c r="C569" s="155" t="str">
        <v>2026-03-24</v>
      </c>
      <c r="D569" s="155" t="str">
        <v>March</v>
      </c>
      <c r="E569" s="154" t="str">
        <v>Accepted</v>
      </c>
      <c r="F569" s="155" t="str">
        <v>000</v>
      </c>
      <c r="G569" s="153" t="n">
        <v>0</v>
      </c>
      <c r="H569" s="155" t="str">
        <v>Calm</v>
      </c>
      <c r="I569" s="153" t="n">
        <v>180</v>
      </c>
      <c r="J569" s="155" t="str">
        <v>Calm</v>
      </c>
      <c r="K569" s="153" t="n">
        <v>0</v>
      </c>
      <c r="L569" s="153" t="n">
        <f>IF(E569="Accepted",K569*1.150779448,"")</f>
        <v>0</v>
      </c>
      <c r="M569" s="163"/>
      <c r="N569" s="163" t="str">
        <f>IF(AND(E569="Accepted",ISNUMBER(M569)),M569*1.150779448,"")</f>
      </c>
      <c r="O569" s="163"/>
      <c r="P569" s="163" t="str">
        <f>IF(AND(E569="Accepted",ISNUMBER(O569)),O569*1.150779448,"")</f>
      </c>
      <c r="Q569" s="163"/>
      <c r="R569" s="155" t="str"/>
      <c r="S569" s="155" t="str"/>
      <c r="T569" s="155" t="str"/>
      <c r="U569" s="163" t="str">
        <f>IF(E569&lt;&gt;"Accepted","",IF(AND(N569="",P569=""),"",MAX(N569,P569)))</f>
      </c>
      <c r="V569" s="155" t="str">
        <v>2026-03-24 06:55 PDT</v>
      </c>
      <c r="W569" s="153" t="n">
        <v>0</v>
      </c>
      <c r="X569" s="163"/>
      <c r="Y569" s="163"/>
      <c r="Z569" s="163"/>
      <c r="AA569" s="153" t="n">
        <v>-117.8837</v>
      </c>
      <c r="AB569" s="153" t="n">
        <v>34.9054</v>
      </c>
      <c r="AC569" s="153" t="n">
        <v>702</v>
      </c>
      <c r="AD569" s="175" t="str">
        <v>KEDW 241355Z 00000KT 50SM FEW250 SCT350 12/02 A2999 RMK AO2A SLP139 T01230022</v>
      </c>
    </row>
    <row r="570" hidden="0">
      <c r="A570" s="150" t="str">
        <v>2026-03-24 14:55 UTC</v>
      </c>
      <c r="B570" s="155" t="str">
        <v>2026-03-24 07:55 PDT</v>
      </c>
      <c r="C570" s="155" t="str">
        <v>2026-03-24</v>
      </c>
      <c r="D570" s="155" t="str">
        <v>March</v>
      </c>
      <c r="E570" s="154" t="str">
        <v>Accepted</v>
      </c>
      <c r="F570" s="155" t="str">
        <v>000</v>
      </c>
      <c r="G570" s="153" t="n">
        <v>0</v>
      </c>
      <c r="H570" s="155" t="str">
        <v>Calm</v>
      </c>
      <c r="I570" s="153" t="n">
        <v>180</v>
      </c>
      <c r="J570" s="155" t="str">
        <v>Calm</v>
      </c>
      <c r="K570" s="153" t="n">
        <v>0</v>
      </c>
      <c r="L570" s="153" t="n">
        <f>IF(E570="Accepted",K570*1.150779448,"")</f>
        <v>0</v>
      </c>
      <c r="M570" s="163"/>
      <c r="N570" s="163" t="str">
        <f>IF(AND(E570="Accepted",ISNUMBER(M570)),M570*1.150779448,"")</f>
      </c>
      <c r="O570" s="163"/>
      <c r="P570" s="163" t="str">
        <f>IF(AND(E570="Accepted",ISNUMBER(O570)),O570*1.150779448,"")</f>
      </c>
      <c r="Q570" s="163"/>
      <c r="R570" s="155" t="str"/>
      <c r="S570" s="155" t="str"/>
      <c r="T570" s="155" t="str"/>
      <c r="U570" s="163" t="str">
        <f>IF(E570&lt;&gt;"Accepted","",IF(AND(N570="",P570=""),"",MAX(N570,P570)))</f>
      </c>
      <c r="V570" s="155" t="str">
        <v>2026-03-24 07:55 PDT</v>
      </c>
      <c r="W570" s="153" t="n">
        <v>0</v>
      </c>
      <c r="X570" s="163"/>
      <c r="Y570" s="163"/>
      <c r="Z570" s="163"/>
      <c r="AA570" s="153" t="n">
        <v>-117.8837</v>
      </c>
      <c r="AB570" s="153" t="n">
        <v>34.9054</v>
      </c>
      <c r="AC570" s="153" t="n">
        <v>702</v>
      </c>
      <c r="AD570" s="175" t="str">
        <v>KEDW 241455Z 00000KT 40SM FEW250 SCT350 16/06 A3001 RMK AO2A SLP146 T01560055 52013</v>
      </c>
    </row>
    <row r="571" hidden="0">
      <c r="A571" s="150" t="str">
        <v>2026-03-24 15:55 UTC</v>
      </c>
      <c r="B571" s="155" t="str">
        <v>2026-03-24 08:55 PDT</v>
      </c>
      <c r="C571" s="155" t="str">
        <v>2026-03-24</v>
      </c>
      <c r="D571" s="155" t="str">
        <v>March</v>
      </c>
      <c r="E571" s="154" t="str">
        <v>Accepted</v>
      </c>
      <c r="F571" s="155" t="str">
        <v>020</v>
      </c>
      <c r="G571" s="153" t="n">
        <v>20</v>
      </c>
      <c r="H571" s="155" t="str">
        <v>N</v>
      </c>
      <c r="I571" s="153" t="n">
        <v>200</v>
      </c>
      <c r="J571" s="155" t="str">
        <v>S</v>
      </c>
      <c r="K571" s="153" t="n">
        <v>3</v>
      </c>
      <c r="L571" s="153" t="n">
        <f>IF(E571="Accepted",K571*1.150779448,"")</f>
        <v>3.452338344</v>
      </c>
      <c r="M571" s="163"/>
      <c r="N571" s="163" t="str">
        <f>IF(AND(E571="Accepted",ISNUMBER(M571)),M571*1.150779448,"")</f>
      </c>
      <c r="O571" s="163"/>
      <c r="P571" s="163" t="str">
        <f>IF(AND(E571="Accepted",ISNUMBER(O571)),O571*1.150779448,"")</f>
      </c>
      <c r="Q571" s="163"/>
      <c r="R571" s="155" t="str"/>
      <c r="S571" s="155" t="str"/>
      <c r="T571" s="155" t="str"/>
      <c r="U571" s="163" t="str">
        <f>IF(E571&lt;&gt;"Accepted","",IF(AND(N571="",P571=""),"",MAX(N571,P571)))</f>
      </c>
      <c r="V571" s="155" t="str">
        <v>2026-03-24 08:55 PDT</v>
      </c>
      <c r="W571" s="153" t="n">
        <v>3</v>
      </c>
      <c r="X571" s="163"/>
      <c r="Y571" s="163"/>
      <c r="Z571" s="163"/>
      <c r="AA571" s="153" t="n">
        <v>-117.8837</v>
      </c>
      <c r="AB571" s="153" t="n">
        <v>34.9054</v>
      </c>
      <c r="AC571" s="153" t="n">
        <v>702</v>
      </c>
      <c r="AD571" s="175" t="str">
        <v>KEDW 241555Z 02003KT 40SM FEW250 FEW350 16/04 A3001 RMK AO2A SLP147 T01620036</v>
      </c>
    </row>
    <row r="572" hidden="0">
      <c r="A572" s="150" t="str">
        <v>2026-03-24 16:55 UTC</v>
      </c>
      <c r="B572" s="155" t="str">
        <v>2026-03-24 09:55 PDT</v>
      </c>
      <c r="C572" s="155" t="str">
        <v>2026-03-24</v>
      </c>
      <c r="D572" s="155" t="str">
        <v>March</v>
      </c>
      <c r="E572" s="154" t="str">
        <v>Accepted</v>
      </c>
      <c r="F572" s="155" t="str">
        <v>000</v>
      </c>
      <c r="G572" s="153" t="n">
        <v>0</v>
      </c>
      <c r="H572" s="155" t="str">
        <v>Calm</v>
      </c>
      <c r="I572" s="153" t="n">
        <v>180</v>
      </c>
      <c r="J572" s="155" t="str">
        <v>Calm</v>
      </c>
      <c r="K572" s="153" t="n">
        <v>0</v>
      </c>
      <c r="L572" s="153" t="n">
        <f>IF(E572="Accepted",K572*1.150779448,"")</f>
        <v>0</v>
      </c>
      <c r="M572" s="163"/>
      <c r="N572" s="163" t="str">
        <f>IF(AND(E572="Accepted",ISNUMBER(M572)),M572*1.150779448,"")</f>
      </c>
      <c r="O572" s="163"/>
      <c r="P572" s="163" t="str">
        <f>IF(AND(E572="Accepted",ISNUMBER(O572)),O572*1.150779448,"")</f>
      </c>
      <c r="Q572" s="163"/>
      <c r="R572" s="155" t="str"/>
      <c r="S572" s="155" t="str"/>
      <c r="T572" s="155" t="str"/>
      <c r="U572" s="163" t="str">
        <f>IF(E572&lt;&gt;"Accepted","",IF(AND(N572="",P572=""),"",MAX(N572,P572)))</f>
      </c>
      <c r="V572" s="155" t="str">
        <v>2026-03-24 09:55 PDT</v>
      </c>
      <c r="W572" s="153" t="n">
        <v>0</v>
      </c>
      <c r="X572" s="163"/>
      <c r="Y572" s="163"/>
      <c r="Z572" s="163"/>
      <c r="AA572" s="153" t="n">
        <v>-117.8837</v>
      </c>
      <c r="AB572" s="153" t="n">
        <v>34.9054</v>
      </c>
      <c r="AC572" s="153" t="n">
        <v>702</v>
      </c>
      <c r="AD572" s="175" t="str">
        <v>KEDW 241655Z 00000KT 40SM FEW250 FEW350 21/06 A3003 RMK AO2A SLP151 T02080063</v>
      </c>
    </row>
    <row r="573" hidden="0">
      <c r="A573" s="150" t="str">
        <v>2026-03-24 17:55 UTC</v>
      </c>
      <c r="B573" s="155" t="str">
        <v>2026-03-24 10:55 PDT</v>
      </c>
      <c r="C573" s="155" t="str">
        <v>2026-03-24</v>
      </c>
      <c r="D573" s="155" t="str">
        <v>March</v>
      </c>
      <c r="E573" s="154" t="str">
        <v>Accepted</v>
      </c>
      <c r="F573" s="155" t="str">
        <v>000</v>
      </c>
      <c r="G573" s="153" t="n">
        <v>0</v>
      </c>
      <c r="H573" s="155" t="str">
        <v>Calm</v>
      </c>
      <c r="I573" s="153" t="n">
        <v>180</v>
      </c>
      <c r="J573" s="155" t="str">
        <v>Calm</v>
      </c>
      <c r="K573" s="153" t="n">
        <v>0</v>
      </c>
      <c r="L573" s="153" t="n">
        <f>IF(E573="Accepted",K573*1.150779448,"")</f>
        <v>0</v>
      </c>
      <c r="M573" s="163"/>
      <c r="N573" s="163" t="str">
        <f>IF(AND(E573="Accepted",ISNUMBER(M573)),M573*1.150779448,"")</f>
      </c>
      <c r="O573" s="163"/>
      <c r="P573" s="163" t="str">
        <f>IF(AND(E573="Accepted",ISNUMBER(O573)),O573*1.150779448,"")</f>
      </c>
      <c r="Q573" s="163"/>
      <c r="R573" s="155" t="str"/>
      <c r="S573" s="155" t="str"/>
      <c r="T573" s="155" t="str"/>
      <c r="U573" s="163" t="str">
        <f>IF(E573&lt;&gt;"Accepted","",IF(AND(N573="",P573=""),"",MAX(N573,P573)))</f>
      </c>
      <c r="V573" s="155" t="str">
        <v>2026-03-24 10:55 PDT</v>
      </c>
      <c r="W573" s="153" t="n">
        <v>0</v>
      </c>
      <c r="X573" s="163"/>
      <c r="Y573" s="163"/>
      <c r="Z573" s="163"/>
      <c r="AA573" s="153" t="n">
        <v>-117.8837</v>
      </c>
      <c r="AB573" s="153" t="n">
        <v>34.9054</v>
      </c>
      <c r="AC573" s="153" t="n">
        <v>702</v>
      </c>
      <c r="AD573" s="175" t="str">
        <v>KEDW 241755Z 00000KT 40SM FEW350 24/07 A3003 RMK AO2A SLP150 T02430070 10243 20113 51007</v>
      </c>
    </row>
    <row r="574" hidden="0">
      <c r="A574" s="150" t="str">
        <v>2026-03-24 18:55 UTC</v>
      </c>
      <c r="B574" s="155" t="str">
        <v>2026-03-24 11:55 PDT</v>
      </c>
      <c r="C574" s="155" t="str">
        <v>2026-03-24</v>
      </c>
      <c r="D574" s="155" t="str">
        <v>March</v>
      </c>
      <c r="E574" s="154" t="str">
        <v>Accepted</v>
      </c>
      <c r="F574" s="155" t="str">
        <v>130</v>
      </c>
      <c r="G574" s="153" t="n">
        <v>130</v>
      </c>
      <c r="H574" s="155" t="str">
        <v>SE</v>
      </c>
      <c r="I574" s="153" t="n">
        <v>310</v>
      </c>
      <c r="J574" s="155" t="str">
        <v>NW</v>
      </c>
      <c r="K574" s="153" t="n">
        <v>3</v>
      </c>
      <c r="L574" s="153" t="n">
        <f>IF(E574="Accepted",K574*1.150779448,"")</f>
        <v>3.452338344</v>
      </c>
      <c r="M574" s="163"/>
      <c r="N574" s="163" t="str">
        <f>IF(AND(E574="Accepted",ISNUMBER(M574)),M574*1.150779448,"")</f>
      </c>
      <c r="O574" s="163"/>
      <c r="P574" s="163" t="str">
        <f>IF(AND(E574="Accepted",ISNUMBER(O574)),O574*1.150779448,"")</f>
      </c>
      <c r="Q574" s="163"/>
      <c r="R574" s="155" t="str"/>
      <c r="S574" s="155" t="str"/>
      <c r="T574" s="155" t="str"/>
      <c r="U574" s="163" t="str">
        <f>IF(E574&lt;&gt;"Accepted","",IF(AND(N574="",P574=""),"",MAX(N574,P574)))</f>
      </c>
      <c r="V574" s="155" t="str">
        <v>2026-03-24 11:55 PDT</v>
      </c>
      <c r="W574" s="153" t="n">
        <v>3</v>
      </c>
      <c r="X574" s="163"/>
      <c r="Y574" s="163"/>
      <c r="Z574" s="163"/>
      <c r="AA574" s="153" t="n">
        <v>-117.8837</v>
      </c>
      <c r="AB574" s="153" t="n">
        <v>34.9054</v>
      </c>
      <c r="AC574" s="153" t="n">
        <v>702</v>
      </c>
      <c r="AD574" s="175" t="str">
        <v>KEDW 241855Z 13003KT 40SM FEW350 28/04 A3002 RMK AO2A SLP146 T02800043</v>
      </c>
    </row>
    <row r="575" hidden="0">
      <c r="A575" s="150" t="str">
        <v>2026-03-24 19:55 UTC</v>
      </c>
      <c r="B575" s="155" t="str">
        <v>2026-03-24 12:55 PDT</v>
      </c>
      <c r="C575" s="155" t="str">
        <v>2026-03-24</v>
      </c>
      <c r="D575" s="155" t="str">
        <v>March</v>
      </c>
      <c r="E575" s="154" t="str">
        <v>Accepted</v>
      </c>
      <c r="F575" s="155" t="str">
        <v>160</v>
      </c>
      <c r="G575" s="153" t="n">
        <v>160</v>
      </c>
      <c r="H575" s="155" t="str">
        <v>S</v>
      </c>
      <c r="I575" s="153" t="n">
        <v>340</v>
      </c>
      <c r="J575" s="155" t="str">
        <v>N</v>
      </c>
      <c r="K575" s="153" t="n">
        <v>3</v>
      </c>
      <c r="L575" s="153" t="n">
        <f>IF(E575="Accepted",K575*1.150779448,"")</f>
        <v>3.452338344</v>
      </c>
      <c r="M575" s="163"/>
      <c r="N575" s="163" t="str">
        <f>IF(AND(E575="Accepted",ISNUMBER(M575)),M575*1.150779448,"")</f>
      </c>
      <c r="O575" s="163"/>
      <c r="P575" s="163" t="str">
        <f>IF(AND(E575="Accepted",ISNUMBER(O575)),O575*1.150779448,"")</f>
      </c>
      <c r="Q575" s="163"/>
      <c r="R575" s="155" t="str"/>
      <c r="S575" s="155" t="str"/>
      <c r="T575" s="155" t="str"/>
      <c r="U575" s="163" t="str">
        <f>IF(E575&lt;&gt;"Accepted","",IF(AND(N575="",P575=""),"",MAX(N575,P575)))</f>
      </c>
      <c r="V575" s="155" t="str">
        <v>2026-03-24 12:55 PDT</v>
      </c>
      <c r="W575" s="153" t="n">
        <v>3</v>
      </c>
      <c r="X575" s="163"/>
      <c r="Y575" s="163"/>
      <c r="Z575" s="163"/>
      <c r="AA575" s="153" t="n">
        <v>-117.8837</v>
      </c>
      <c r="AB575" s="153" t="n">
        <v>34.9054</v>
      </c>
      <c r="AC575" s="153" t="n">
        <v>702</v>
      </c>
      <c r="AD575" s="175" t="str">
        <v>KEDW 241955Z 16003KT 40SM FEW350 30/06 A3000 RMK AO2A SLP138 T02960063</v>
      </c>
    </row>
    <row r="576" hidden="0">
      <c r="A576" s="150" t="str">
        <v>2026-03-24 20:55 UTC</v>
      </c>
      <c r="B576" s="155" t="str">
        <v>2026-03-24 13:55 PDT</v>
      </c>
      <c r="C576" s="155" t="str">
        <v>2026-03-24</v>
      </c>
      <c r="D576" s="155" t="str">
        <v>March</v>
      </c>
      <c r="E576" s="154" t="str">
        <v>Accepted</v>
      </c>
      <c r="F576" s="155" t="str">
        <v>150</v>
      </c>
      <c r="G576" s="153" t="n">
        <v>150</v>
      </c>
      <c r="H576" s="155" t="str">
        <v>SE</v>
      </c>
      <c r="I576" s="153" t="n">
        <v>330</v>
      </c>
      <c r="J576" s="155" t="str">
        <v>NW</v>
      </c>
      <c r="K576" s="153" t="n">
        <v>4</v>
      </c>
      <c r="L576" s="153" t="n">
        <f>IF(E576="Accepted",K576*1.150779448,"")</f>
        <v>4.603117792</v>
      </c>
      <c r="M576" s="163"/>
      <c r="N576" s="163" t="str">
        <f>IF(AND(E576="Accepted",ISNUMBER(M576)),M576*1.150779448,"")</f>
      </c>
      <c r="O576" s="163"/>
      <c r="P576" s="163" t="str">
        <f>IF(AND(E576="Accepted",ISNUMBER(O576)),O576*1.150779448,"")</f>
      </c>
      <c r="Q576" s="163"/>
      <c r="R576" s="155" t="str"/>
      <c r="S576" s="155" t="str"/>
      <c r="T576" s="155" t="str"/>
      <c r="U576" s="163" t="str">
        <f>IF(E576&lt;&gt;"Accepted","",IF(AND(N576="",P576=""),"",MAX(N576,P576)))</f>
      </c>
      <c r="V576" s="155" t="str">
        <v>2026-03-24 13:55 PDT</v>
      </c>
      <c r="W576" s="153" t="n">
        <v>4</v>
      </c>
      <c r="X576" s="163"/>
      <c r="Y576" s="163"/>
      <c r="Z576" s="163"/>
      <c r="AA576" s="153" t="n">
        <v>-117.8837</v>
      </c>
      <c r="AB576" s="153" t="n">
        <v>34.9054</v>
      </c>
      <c r="AC576" s="153" t="n">
        <v>702</v>
      </c>
      <c r="AD576" s="175" t="str">
        <v>KEDW 242055Z 15004KT 40SM FEW350 31/05 A2998 RMK AO2A SLP131 T03110047 57018</v>
      </c>
    </row>
    <row r="577" hidden="0">
      <c r="A577" s="150" t="str">
        <v>2026-03-24 21:55 UTC</v>
      </c>
      <c r="B577" s="155" t="str">
        <v>2026-03-24 14:55 PDT</v>
      </c>
      <c r="C577" s="155" t="str">
        <v>2026-03-24</v>
      </c>
      <c r="D577" s="155" t="str">
        <v>March</v>
      </c>
      <c r="E577" s="154" t="str">
        <v>Accepted</v>
      </c>
      <c r="F577" s="155" t="str">
        <v>230</v>
      </c>
      <c r="G577" s="153" t="n">
        <v>230</v>
      </c>
      <c r="H577" s="155" t="str">
        <v>SW</v>
      </c>
      <c r="I577" s="153" t="n">
        <v>50</v>
      </c>
      <c r="J577" s="155" t="str">
        <v>NE</v>
      </c>
      <c r="K577" s="153" t="n">
        <v>4</v>
      </c>
      <c r="L577" s="153" t="n">
        <f>IF(E577="Accepted",K577*1.150779448,"")</f>
        <v>4.603117792</v>
      </c>
      <c r="M577" s="163"/>
      <c r="N577" s="163" t="str">
        <f>IF(AND(E577="Accepted",ISNUMBER(M577)),M577*1.150779448,"")</f>
      </c>
      <c r="O577" s="163"/>
      <c r="P577" s="163" t="str">
        <f>IF(AND(E577="Accepted",ISNUMBER(O577)),O577*1.150779448,"")</f>
      </c>
      <c r="Q577" s="163"/>
      <c r="R577" s="155" t="str"/>
      <c r="S577" s="155" t="str"/>
      <c r="T577" s="155" t="str"/>
      <c r="U577" s="163" t="str">
        <f>IF(E577&lt;&gt;"Accepted","",IF(AND(N577="",P577=""),"",MAX(N577,P577)))</f>
      </c>
      <c r="V577" s="155" t="str">
        <v>2026-03-24 14:55 PDT</v>
      </c>
      <c r="W577" s="153" t="n">
        <v>4</v>
      </c>
      <c r="X577" s="163"/>
      <c r="Y577" s="163"/>
      <c r="Z577" s="163"/>
      <c r="AA577" s="153" t="n">
        <v>-117.8837</v>
      </c>
      <c r="AB577" s="153" t="n">
        <v>34.9054</v>
      </c>
      <c r="AC577" s="153" t="n">
        <v>702</v>
      </c>
      <c r="AD577" s="175" t="str">
        <v>KEDW 242155Z 23004KT 40SM FEW300 33/04 A2995 RMK AO2A SLP119 T03260044</v>
      </c>
    </row>
    <row r="578" hidden="0">
      <c r="A578" s="150" t="str">
        <v>2026-03-24 22:55 UTC</v>
      </c>
      <c r="B578" s="155" t="str">
        <v>2026-03-24 15:55 PDT</v>
      </c>
      <c r="C578" s="155" t="str">
        <v>2026-03-24</v>
      </c>
      <c r="D578" s="155" t="str">
        <v>March</v>
      </c>
      <c r="E578" s="154" t="str">
        <v>Accepted</v>
      </c>
      <c r="F578" s="155" t="str">
        <v>230</v>
      </c>
      <c r="G578" s="153" t="n">
        <v>230</v>
      </c>
      <c r="H578" s="155" t="str">
        <v>SW</v>
      </c>
      <c r="I578" s="153" t="n">
        <v>50</v>
      </c>
      <c r="J578" s="155" t="str">
        <v>NE</v>
      </c>
      <c r="K578" s="153" t="n">
        <v>10</v>
      </c>
      <c r="L578" s="153" t="n">
        <f>IF(E578="Accepted",K578*1.150779448,"")</f>
        <v>11.50779448</v>
      </c>
      <c r="M578" s="163"/>
      <c r="N578" s="163" t="str">
        <f>IF(AND(E578="Accepted",ISNUMBER(M578)),M578*1.150779448,"")</f>
      </c>
      <c r="O578" s="163"/>
      <c r="P578" s="163" t="str">
        <f>IF(AND(E578="Accepted",ISNUMBER(O578)),O578*1.150779448,"")</f>
      </c>
      <c r="Q578" s="163"/>
      <c r="R578" s="155" t="str"/>
      <c r="S578" s="155" t="str"/>
      <c r="T578" s="155" t="str"/>
      <c r="U578" s="163" t="str">
        <f>IF(E578&lt;&gt;"Accepted","",IF(AND(N578="",P578=""),"",MAX(N578,P578)))</f>
      </c>
      <c r="V578" s="155" t="str">
        <v>2026-03-24 15:55 PDT</v>
      </c>
      <c r="W578" s="153" t="n">
        <v>10</v>
      </c>
      <c r="X578" s="163"/>
      <c r="Y578" s="163"/>
      <c r="Z578" s="163"/>
      <c r="AA578" s="153" t="n">
        <v>-117.8837</v>
      </c>
      <c r="AB578" s="153" t="n">
        <v>34.9054</v>
      </c>
      <c r="AC578" s="153" t="n">
        <v>702</v>
      </c>
      <c r="AD578" s="175" t="str">
        <v>KEDW 242255Z 23010KT 50SM FEW350 34/02 A2993 RMK AO2A SLP114 T03350023</v>
      </c>
    </row>
    <row r="579" hidden="0">
      <c r="A579" s="150" t="str">
        <v>2026-03-24 23:55 UTC</v>
      </c>
      <c r="B579" s="155" t="str">
        <v>2026-03-24 16:55 PDT</v>
      </c>
      <c r="C579" s="155" t="str">
        <v>2026-03-24</v>
      </c>
      <c r="D579" s="155" t="str">
        <v>March</v>
      </c>
      <c r="E579" s="154" t="str">
        <v>Accepted</v>
      </c>
      <c r="F579" s="155" t="str">
        <v>220</v>
      </c>
      <c r="G579" s="153" t="n">
        <v>220</v>
      </c>
      <c r="H579" s="155" t="str">
        <v>SW</v>
      </c>
      <c r="I579" s="153" t="n">
        <v>40</v>
      </c>
      <c r="J579" s="155" t="str">
        <v>NE</v>
      </c>
      <c r="K579" s="153" t="n">
        <v>12</v>
      </c>
      <c r="L579" s="153" t="n">
        <f>IF(E579="Accepted",K579*1.150779448,"")</f>
        <v>13.809353376</v>
      </c>
      <c r="M579" s="163"/>
      <c r="N579" s="163" t="str">
        <f>IF(AND(E579="Accepted",ISNUMBER(M579)),M579*1.150779448,"")</f>
      </c>
      <c r="O579" s="163"/>
      <c r="P579" s="163" t="str">
        <f>IF(AND(E579="Accepted",ISNUMBER(O579)),O579*1.150779448,"")</f>
      </c>
      <c r="Q579" s="163"/>
      <c r="R579" s="155" t="str"/>
      <c r="S579" s="155" t="str"/>
      <c r="T579" s="155" t="str"/>
      <c r="U579" s="163" t="str">
        <f>IF(E579&lt;&gt;"Accepted","",IF(AND(N579="",P579=""),"",MAX(N579,P579)))</f>
      </c>
      <c r="V579" s="155" t="str">
        <v>2026-03-24 16:55 PDT</v>
      </c>
      <c r="W579" s="153" t="n">
        <v>12</v>
      </c>
      <c r="X579" s="163"/>
      <c r="Y579" s="163"/>
      <c r="Z579" s="163"/>
      <c r="AA579" s="153" t="n">
        <v>-117.8837</v>
      </c>
      <c r="AB579" s="153" t="n">
        <v>34.9054</v>
      </c>
      <c r="AC579" s="153" t="n">
        <v>702</v>
      </c>
      <c r="AD579" s="175" t="str">
        <v>KEDW 242355Z 22012KT 60SM FEW350 33/03 A2993 RMK AO2A SLP115 T03330031 10339 20244 56014</v>
      </c>
    </row>
    <row r="580" hidden="0">
      <c r="A580" s="150" t="str">
        <v>2026-03-25 00:55 UTC</v>
      </c>
      <c r="B580" s="155" t="str">
        <v>2026-03-24 17:55 PDT</v>
      </c>
      <c r="C580" s="155" t="str">
        <v>2026-03-24</v>
      </c>
      <c r="D580" s="155" t="str">
        <v>March</v>
      </c>
      <c r="E580" s="154" t="str">
        <v>Accepted</v>
      </c>
      <c r="F580" s="155" t="str">
        <v>240</v>
      </c>
      <c r="G580" s="153" t="n">
        <v>240</v>
      </c>
      <c r="H580" s="155" t="str">
        <v>SW</v>
      </c>
      <c r="I580" s="153" t="n">
        <v>60</v>
      </c>
      <c r="J580" s="155" t="str">
        <v>NE</v>
      </c>
      <c r="K580" s="153" t="n">
        <v>15</v>
      </c>
      <c r="L580" s="153" t="n">
        <f>IF(E580="Accepted",K580*1.150779448,"")</f>
        <v>17.261691719999998</v>
      </c>
      <c r="M580" s="163"/>
      <c r="N580" s="163" t="str">
        <f>IF(AND(E580="Accepted",ISNUMBER(M580)),M580*1.150779448,"")</f>
      </c>
      <c r="O580" s="163"/>
      <c r="P580" s="163" t="str">
        <f>IF(AND(E580="Accepted",ISNUMBER(O580)),O580*1.150779448,"")</f>
      </c>
      <c r="Q580" s="163"/>
      <c r="R580" s="155" t="str"/>
      <c r="S580" s="155" t="str"/>
      <c r="T580" s="155" t="str"/>
      <c r="U580" s="163" t="str">
        <f>IF(E580&lt;&gt;"Accepted","",IF(AND(N580="",P580=""),"",MAX(N580,P580)))</f>
      </c>
      <c r="V580" s="155" t="str">
        <v>2026-03-24 17:55 PDT</v>
      </c>
      <c r="W580" s="153" t="n">
        <v>15</v>
      </c>
      <c r="X580" s="163"/>
      <c r="Y580" s="163"/>
      <c r="Z580" s="163"/>
      <c r="AA580" s="153" t="n">
        <v>-117.8837</v>
      </c>
      <c r="AB580" s="153" t="n">
        <v>34.9054</v>
      </c>
      <c r="AC580" s="153" t="n">
        <v>702</v>
      </c>
      <c r="AD580" s="175" t="str">
        <v>KEDW 250055Z 24015KT 50SM FEW350 31/05 A2993 RMK AO2A SLP116 T03100047</v>
      </c>
    </row>
    <row r="581" hidden="0">
      <c r="A581" s="150" t="str">
        <v>2026-03-25 01:55 UTC</v>
      </c>
      <c r="B581" s="155" t="str">
        <v>2026-03-24 18:55 PDT</v>
      </c>
      <c r="C581" s="155" t="str">
        <v>2026-03-24</v>
      </c>
      <c r="D581" s="155" t="str">
        <v>March</v>
      </c>
      <c r="E581" s="154" t="str">
        <v>Accepted</v>
      </c>
      <c r="F581" s="155" t="str">
        <v>260</v>
      </c>
      <c r="G581" s="153" t="n">
        <v>260</v>
      </c>
      <c r="H581" s="155" t="str">
        <v>W</v>
      </c>
      <c r="I581" s="153" t="n">
        <v>80</v>
      </c>
      <c r="J581" s="155" t="str">
        <v>E</v>
      </c>
      <c r="K581" s="153" t="n">
        <v>15</v>
      </c>
      <c r="L581" s="153" t="n">
        <f>IF(E581="Accepted",K581*1.150779448,"")</f>
        <v>17.261691719999998</v>
      </c>
      <c r="M581" s="163"/>
      <c r="N581" s="163" t="str">
        <f>IF(AND(E581="Accepted",ISNUMBER(M581)),M581*1.150779448,"")</f>
      </c>
      <c r="O581" s="163"/>
      <c r="P581" s="163" t="str">
        <f>IF(AND(E581="Accepted",ISNUMBER(O581)),O581*1.150779448,"")</f>
      </c>
      <c r="Q581" s="163"/>
      <c r="R581" s="155" t="str"/>
      <c r="S581" s="155" t="str"/>
      <c r="T581" s="155" t="str"/>
      <c r="U581" s="163" t="str">
        <f>IF(E581&lt;&gt;"Accepted","",IF(AND(N581="",P581=""),"",MAX(N581,P581)))</f>
      </c>
      <c r="V581" s="155" t="str">
        <v>2026-03-24 18:55 PDT</v>
      </c>
      <c r="W581" s="153" t="n">
        <v>15</v>
      </c>
      <c r="X581" s="163"/>
      <c r="Y581" s="163"/>
      <c r="Z581" s="163"/>
      <c r="AA581" s="153" t="n">
        <v>-117.8837</v>
      </c>
      <c r="AB581" s="153" t="n">
        <v>34.9054</v>
      </c>
      <c r="AC581" s="153" t="n">
        <v>702</v>
      </c>
      <c r="AD581" s="175" t="str">
        <v>KEDW 250155Z 26015KT 50SM FEW350 28/06 A2993 RMK AO2A SLP118 T02800061</v>
      </c>
    </row>
    <row r="582" hidden="0">
      <c r="A582" s="150" t="str">
        <v>2026-03-25 02:55 UTC</v>
      </c>
      <c r="B582" s="155" t="str">
        <v>2026-03-24 19:55 PDT</v>
      </c>
      <c r="C582" s="155" t="str">
        <v>2026-03-24</v>
      </c>
      <c r="D582" s="155" t="str">
        <v>March</v>
      </c>
      <c r="E582" s="154" t="str">
        <v>Accepted</v>
      </c>
      <c r="F582" s="155" t="str">
        <v>260</v>
      </c>
      <c r="G582" s="153" t="n">
        <v>260</v>
      </c>
      <c r="H582" s="155" t="str">
        <v>W</v>
      </c>
      <c r="I582" s="153" t="n">
        <v>80</v>
      </c>
      <c r="J582" s="155" t="str">
        <v>E</v>
      </c>
      <c r="K582" s="153" t="n">
        <v>16</v>
      </c>
      <c r="L582" s="153" t="n">
        <f>IF(E582="Accepted",K582*1.150779448,"")</f>
        <v>18.412471168</v>
      </c>
      <c r="M582" s="163"/>
      <c r="N582" s="163" t="str">
        <f>IF(AND(E582="Accepted",ISNUMBER(M582)),M582*1.150779448,"")</f>
      </c>
      <c r="O582" s="163"/>
      <c r="P582" s="163" t="str">
        <f>IF(AND(E582="Accepted",ISNUMBER(O582)),O582*1.150779448,"")</f>
      </c>
      <c r="Q582" s="163"/>
      <c r="R582" s="155" t="str"/>
      <c r="S582" s="155" t="str"/>
      <c r="T582" s="155" t="str"/>
      <c r="U582" s="163" t="str">
        <f>IF(E582&lt;&gt;"Accepted","",IF(AND(N582="",P582=""),"",MAX(N582,P582)))</f>
      </c>
      <c r="V582" s="155" t="str">
        <v>2026-03-24 19:55 PDT</v>
      </c>
      <c r="W582" s="153" t="n">
        <v>16</v>
      </c>
      <c r="X582" s="163"/>
      <c r="Y582" s="163"/>
      <c r="Z582" s="163"/>
      <c r="AA582" s="153" t="n">
        <v>-117.8837</v>
      </c>
      <c r="AB582" s="153" t="n">
        <v>34.9054</v>
      </c>
      <c r="AC582" s="153" t="n">
        <v>702</v>
      </c>
      <c r="AD582" s="175" t="str">
        <v>KEDW 250255Z 26016KT 40SM CLR 26/04 A2995 RMK AO2A SLP124 T02550040 53006</v>
      </c>
    </row>
    <row r="583" hidden="0">
      <c r="A583" s="150" t="str">
        <v>2026-03-25 03:55 UTC</v>
      </c>
      <c r="B583" s="155" t="str">
        <v>2026-03-24 20:55 PDT</v>
      </c>
      <c r="C583" s="155" t="str">
        <v>2026-03-24</v>
      </c>
      <c r="D583" s="155" t="str">
        <v>March</v>
      </c>
      <c r="E583" s="154" t="str">
        <v>Accepted</v>
      </c>
      <c r="F583" s="155" t="str">
        <v>240</v>
      </c>
      <c r="G583" s="153" t="n">
        <v>240</v>
      </c>
      <c r="H583" s="155" t="str">
        <v>SW</v>
      </c>
      <c r="I583" s="153" t="n">
        <v>60</v>
      </c>
      <c r="J583" s="155" t="str">
        <v>NE</v>
      </c>
      <c r="K583" s="153" t="n">
        <v>13</v>
      </c>
      <c r="L583" s="153" t="n">
        <f>IF(E583="Accepted",K583*1.150779448,"")</f>
        <v>14.960132824</v>
      </c>
      <c r="M583" s="163"/>
      <c r="N583" s="163" t="str">
        <f>IF(AND(E583="Accepted",ISNUMBER(M583)),M583*1.150779448,"")</f>
      </c>
      <c r="O583" s="163"/>
      <c r="P583" s="163" t="str">
        <f>IF(AND(E583="Accepted",ISNUMBER(O583)),O583*1.150779448,"")</f>
      </c>
      <c r="Q583" s="163"/>
      <c r="R583" s="155" t="str"/>
      <c r="S583" s="155" t="str"/>
      <c r="T583" s="155" t="str"/>
      <c r="U583" s="163" t="str">
        <f>IF(E583&lt;&gt;"Accepted","",IF(AND(N583="",P583=""),"",MAX(N583,P583)))</f>
      </c>
      <c r="V583" s="155" t="str">
        <v>2026-03-24 20:55 PDT</v>
      </c>
      <c r="W583" s="153" t="n">
        <v>13</v>
      </c>
      <c r="X583" s="163"/>
      <c r="Y583" s="163"/>
      <c r="Z583" s="163"/>
      <c r="AA583" s="153" t="n">
        <v>-117.8837</v>
      </c>
      <c r="AB583" s="153" t="n">
        <v>34.9054</v>
      </c>
      <c r="AC583" s="153" t="n">
        <v>702</v>
      </c>
      <c r="AD583" s="175" t="str">
        <v>KEDW 250355Z 24013KT 40SM CLR 23/04 A2996 RMK AO2A SLP129 T02310036</v>
      </c>
    </row>
    <row r="584" hidden="0">
      <c r="A584" s="150" t="str">
        <v>2026-03-25 04:55 UTC</v>
      </c>
      <c r="B584" s="155" t="str">
        <v>2026-03-24 21:55 PDT</v>
      </c>
      <c r="C584" s="155" t="str">
        <v>2026-03-24</v>
      </c>
      <c r="D584" s="155" t="str">
        <v>March</v>
      </c>
      <c r="E584" s="154" t="str">
        <v>Accepted</v>
      </c>
      <c r="F584" s="155" t="str">
        <v>240</v>
      </c>
      <c r="G584" s="153" t="n">
        <v>240</v>
      </c>
      <c r="H584" s="155" t="str">
        <v>SW</v>
      </c>
      <c r="I584" s="153" t="n">
        <v>60</v>
      </c>
      <c r="J584" s="155" t="str">
        <v>NE</v>
      </c>
      <c r="K584" s="153" t="n">
        <v>9</v>
      </c>
      <c r="L584" s="153" t="n">
        <f>IF(E584="Accepted",K584*1.150779448,"")</f>
        <v>10.357015032</v>
      </c>
      <c r="M584" s="163"/>
      <c r="N584" s="163" t="str">
        <f>IF(AND(E584="Accepted",ISNUMBER(M584)),M584*1.150779448,"")</f>
      </c>
      <c r="O584" s="163"/>
      <c r="P584" s="163" t="str">
        <f>IF(AND(E584="Accepted",ISNUMBER(O584)),O584*1.150779448,"")</f>
      </c>
      <c r="Q584" s="163"/>
      <c r="R584" s="155" t="str"/>
      <c r="S584" s="155" t="str"/>
      <c r="T584" s="155" t="str"/>
      <c r="U584" s="163" t="str">
        <f>IF(E584&lt;&gt;"Accepted","",IF(AND(N584="",P584=""),"",MAX(N584,P584)))</f>
      </c>
      <c r="V584" s="155" t="str">
        <v>2026-03-24 21:55 PDT</v>
      </c>
      <c r="W584" s="153" t="n">
        <v>9</v>
      </c>
      <c r="X584" s="163"/>
      <c r="Y584" s="163"/>
      <c r="Z584" s="163"/>
      <c r="AA584" s="153" t="n">
        <v>-117.8837</v>
      </c>
      <c r="AB584" s="153" t="n">
        <v>34.9054</v>
      </c>
      <c r="AC584" s="153" t="n">
        <v>702</v>
      </c>
      <c r="AD584" s="175" t="str">
        <v>KEDW 250455Z 24009KT 40SM CLR 22/04 A2998 RMK AO2A SLP134 T02170038</v>
      </c>
    </row>
    <row r="585" hidden="0">
      <c r="A585" s="150" t="str">
        <v>2026-03-25 05:55 UTC</v>
      </c>
      <c r="B585" s="155" t="str">
        <v>2026-03-24 22:55 PDT</v>
      </c>
      <c r="C585" s="155" t="str">
        <v>2026-03-24</v>
      </c>
      <c r="D585" s="155" t="str">
        <v>March</v>
      </c>
      <c r="E585" s="154" t="str">
        <v>Accepted</v>
      </c>
      <c r="F585" s="155" t="str">
        <v>230</v>
      </c>
      <c r="G585" s="153" t="n">
        <v>230</v>
      </c>
      <c r="H585" s="155" t="str">
        <v>SW</v>
      </c>
      <c r="I585" s="153" t="n">
        <v>50</v>
      </c>
      <c r="J585" s="155" t="str">
        <v>NE</v>
      </c>
      <c r="K585" s="153" t="n">
        <v>10</v>
      </c>
      <c r="L585" s="153" t="n">
        <f>IF(E585="Accepted",K585*1.150779448,"")</f>
        <v>11.50779448</v>
      </c>
      <c r="M585" s="163"/>
      <c r="N585" s="163" t="str">
        <f>IF(AND(E585="Accepted",ISNUMBER(M585)),M585*1.150779448,"")</f>
      </c>
      <c r="O585" s="163"/>
      <c r="P585" s="163" t="str">
        <f>IF(AND(E585="Accepted",ISNUMBER(O585)),O585*1.150779448,"")</f>
      </c>
      <c r="Q585" s="163"/>
      <c r="R585" s="155" t="str"/>
      <c r="S585" s="155" t="str"/>
      <c r="T585" s="155" t="str"/>
      <c r="U585" s="163" t="str">
        <f>IF(E585&lt;&gt;"Accepted","",IF(AND(N585="",P585=""),"",MAX(N585,P585)))</f>
      </c>
      <c r="V585" s="155" t="str">
        <v>2026-03-24 22:55 PDT</v>
      </c>
      <c r="W585" s="153" t="n">
        <v>10</v>
      </c>
      <c r="X585" s="163"/>
      <c r="Y585" s="163"/>
      <c r="Z585" s="163"/>
      <c r="AA585" s="153" t="n">
        <v>-117.8837</v>
      </c>
      <c r="AB585" s="153" t="n">
        <v>34.9054</v>
      </c>
      <c r="AC585" s="153" t="n">
        <v>702</v>
      </c>
      <c r="AD585" s="175" t="str">
        <v>KEDW 250555Z AUTO 23010KT 10SM CLR 21/04 A2998 RMK AO2 SLP132 T02100041 10332 20205 52010 $</v>
      </c>
    </row>
    <row r="586" hidden="0">
      <c r="A586" s="150" t="str">
        <v>2026-03-25 06:55 UTC</v>
      </c>
      <c r="B586" s="155" t="str">
        <v>2026-03-24 23:55 PDT</v>
      </c>
      <c r="C586" s="155" t="str">
        <v>2026-03-24</v>
      </c>
      <c r="D586" s="155" t="str">
        <v>March</v>
      </c>
      <c r="E586" s="154" t="str">
        <v>Accepted</v>
      </c>
      <c r="F586" s="155" t="str">
        <v>250</v>
      </c>
      <c r="G586" s="153" t="n">
        <v>250</v>
      </c>
      <c r="H586" s="155" t="str">
        <v>W</v>
      </c>
      <c r="I586" s="153" t="n">
        <v>70</v>
      </c>
      <c r="J586" s="155" t="str">
        <v>E</v>
      </c>
      <c r="K586" s="153" t="n">
        <v>10</v>
      </c>
      <c r="L586" s="153" t="n">
        <f>IF(E586="Accepted",K586*1.150779448,"")</f>
        <v>11.50779448</v>
      </c>
      <c r="M586" s="163"/>
      <c r="N586" s="163" t="str">
        <f>IF(AND(E586="Accepted",ISNUMBER(M586)),M586*1.150779448,"")</f>
      </c>
      <c r="O586" s="163"/>
      <c r="P586" s="163" t="str">
        <f>IF(AND(E586="Accepted",ISNUMBER(O586)),O586*1.150779448,"")</f>
      </c>
      <c r="Q586" s="163"/>
      <c r="R586" s="155" t="str"/>
      <c r="S586" s="155" t="str"/>
      <c r="T586" s="155" t="str"/>
      <c r="U586" s="163" t="str">
        <f>IF(E586&lt;&gt;"Accepted","",IF(AND(N586="",P586=""),"",MAX(N586,P586)))</f>
      </c>
      <c r="V586" s="155" t="str">
        <v>2026-03-24 23:55 PDT</v>
      </c>
      <c r="W586" s="153" t="n">
        <v>10</v>
      </c>
      <c r="X586" s="163"/>
      <c r="Y586" s="163"/>
      <c r="Z586" s="163"/>
      <c r="AA586" s="153" t="n">
        <v>-117.8837</v>
      </c>
      <c r="AB586" s="153" t="n">
        <v>34.9054</v>
      </c>
      <c r="AC586" s="153" t="n">
        <v>702</v>
      </c>
      <c r="AD586" s="175" t="str">
        <v>KEDW 250655Z AUTO 25010KT 10SM CLR 21/04 A2998 RMK AO2 SLP130 T02080035 $</v>
      </c>
    </row>
    <row r="587" hidden="0">
      <c r="A587" s="150" t="str">
        <v>2026-03-25 07:55 UTC</v>
      </c>
      <c r="B587" s="155" t="str">
        <v>2026-03-25 00:55 PDT</v>
      </c>
      <c r="C587" s="155" t="str">
        <v>2026-03-25</v>
      </c>
      <c r="D587" s="155" t="str">
        <v>March</v>
      </c>
      <c r="E587" s="154" t="str">
        <v>Accepted</v>
      </c>
      <c r="F587" s="155" t="str">
        <v>240</v>
      </c>
      <c r="G587" s="153" t="n">
        <v>240</v>
      </c>
      <c r="H587" s="155" t="str">
        <v>SW</v>
      </c>
      <c r="I587" s="153" t="n">
        <v>60</v>
      </c>
      <c r="J587" s="155" t="str">
        <v>NE</v>
      </c>
      <c r="K587" s="153" t="n">
        <v>9</v>
      </c>
      <c r="L587" s="153" t="n">
        <f>IF(E587="Accepted",K587*1.150779448,"")</f>
        <v>10.357015032</v>
      </c>
      <c r="M587" s="163"/>
      <c r="N587" s="163" t="str">
        <f>IF(AND(E587="Accepted",ISNUMBER(M587)),M587*1.150779448,"")</f>
      </c>
      <c r="O587" s="163"/>
      <c r="P587" s="163" t="str">
        <f>IF(AND(E587="Accepted",ISNUMBER(O587)),O587*1.150779448,"")</f>
      </c>
      <c r="Q587" s="163"/>
      <c r="R587" s="155" t="str"/>
      <c r="S587" s="155" t="str"/>
      <c r="T587" s="155" t="str"/>
      <c r="U587" s="163" t="str">
        <f>IF(E587&lt;&gt;"Accepted","",IF(AND(N587="",P587=""),"",MAX(N587,P587)))</f>
      </c>
      <c r="V587" s="155" t="str">
        <v>2026-03-25 00:55 PDT</v>
      </c>
      <c r="W587" s="153" t="n">
        <v>9</v>
      </c>
      <c r="X587" s="163"/>
      <c r="Y587" s="163"/>
      <c r="Z587" s="163"/>
      <c r="AA587" s="153" t="n">
        <v>-117.8837</v>
      </c>
      <c r="AB587" s="153" t="n">
        <v>34.9054</v>
      </c>
      <c r="AC587" s="153" t="n">
        <v>702</v>
      </c>
      <c r="AD587" s="175" t="str">
        <v>KEDW 250755Z AUTO 24009KT 10SM CLR 18/05 A2998 RMK AO2 SLP131 T01840052 403390113 $</v>
      </c>
    </row>
    <row r="588" hidden="0">
      <c r="A588" s="150" t="str">
        <v>2026-03-25 08:55 UTC</v>
      </c>
      <c r="B588" s="155" t="str">
        <v>2026-03-25 01:55 PDT</v>
      </c>
      <c r="C588" s="155" t="str">
        <v>2026-03-25</v>
      </c>
      <c r="D588" s="155" t="str">
        <v>March</v>
      </c>
      <c r="E588" s="154" t="str">
        <v>Accepted</v>
      </c>
      <c r="F588" s="155" t="str">
        <v>240</v>
      </c>
      <c r="G588" s="153" t="n">
        <v>240</v>
      </c>
      <c r="H588" s="155" t="str">
        <v>SW</v>
      </c>
      <c r="I588" s="153" t="n">
        <v>60</v>
      </c>
      <c r="J588" s="155" t="str">
        <v>NE</v>
      </c>
      <c r="K588" s="153" t="n">
        <v>6</v>
      </c>
      <c r="L588" s="153" t="n">
        <f>IF(E588="Accepted",K588*1.150779448,"")</f>
        <v>6.904676688</v>
      </c>
      <c r="M588" s="163"/>
      <c r="N588" s="163" t="str">
        <f>IF(AND(E588="Accepted",ISNUMBER(M588)),M588*1.150779448,"")</f>
      </c>
      <c r="O588" s="163"/>
      <c r="P588" s="163" t="str">
        <f>IF(AND(E588="Accepted",ISNUMBER(O588)),O588*1.150779448,"")</f>
      </c>
      <c r="Q588" s="163"/>
      <c r="R588" s="155" t="str"/>
      <c r="S588" s="155" t="str"/>
      <c r="T588" s="155" t="str"/>
      <c r="U588" s="163" t="str">
        <f>IF(E588&lt;&gt;"Accepted","",IF(AND(N588="",P588=""),"",MAX(N588,P588)))</f>
      </c>
      <c r="V588" s="155" t="str">
        <v>2026-03-25 01:55 PDT</v>
      </c>
      <c r="W588" s="153" t="n">
        <v>6</v>
      </c>
      <c r="X588" s="163"/>
      <c r="Y588" s="163"/>
      <c r="Z588" s="163"/>
      <c r="AA588" s="153" t="n">
        <v>-117.8837</v>
      </c>
      <c r="AB588" s="153" t="n">
        <v>34.9054</v>
      </c>
      <c r="AC588" s="153" t="n">
        <v>702</v>
      </c>
      <c r="AD588" s="175" t="str">
        <v>KEDW 250855Z AUTO 24006KT 10SM CLR 17/07 A2998 RMK AO2 SLP131 T01710066 53001 $</v>
      </c>
    </row>
    <row r="589" hidden="0">
      <c r="A589" s="150" t="str">
        <v>2026-03-25 09:55 UTC</v>
      </c>
      <c r="B589" s="155" t="str">
        <v>2026-03-25 02:55 PDT</v>
      </c>
      <c r="C589" s="155" t="str">
        <v>2026-03-25</v>
      </c>
      <c r="D589" s="155" t="str">
        <v>March</v>
      </c>
      <c r="E589" s="154" t="str">
        <v>Accepted</v>
      </c>
      <c r="F589" s="155" t="str">
        <v>220</v>
      </c>
      <c r="G589" s="153" t="n">
        <v>220</v>
      </c>
      <c r="H589" s="155" t="str">
        <v>SW</v>
      </c>
      <c r="I589" s="153" t="n">
        <v>40</v>
      </c>
      <c r="J589" s="155" t="str">
        <v>NE</v>
      </c>
      <c r="K589" s="153" t="n">
        <v>6</v>
      </c>
      <c r="L589" s="153" t="n">
        <f>IF(E589="Accepted",K589*1.150779448,"")</f>
        <v>6.904676688</v>
      </c>
      <c r="M589" s="163"/>
      <c r="N589" s="163" t="str">
        <f>IF(AND(E589="Accepted",ISNUMBER(M589)),M589*1.150779448,"")</f>
      </c>
      <c r="O589" s="163"/>
      <c r="P589" s="163" t="str">
        <f>IF(AND(E589="Accepted",ISNUMBER(O589)),O589*1.150779448,"")</f>
      </c>
      <c r="Q589" s="163"/>
      <c r="R589" s="155" t="str"/>
      <c r="S589" s="155" t="str"/>
      <c r="T589" s="155" t="str"/>
      <c r="U589" s="163" t="str">
        <f>IF(E589&lt;&gt;"Accepted","",IF(AND(N589="",P589=""),"",MAX(N589,P589)))</f>
      </c>
      <c r="V589" s="155" t="str">
        <v>2026-03-25 02:55 PDT</v>
      </c>
      <c r="W589" s="153" t="n">
        <v>6</v>
      </c>
      <c r="X589" s="163"/>
      <c r="Y589" s="163"/>
      <c r="Z589" s="163"/>
      <c r="AA589" s="153" t="n">
        <v>-117.8837</v>
      </c>
      <c r="AB589" s="153" t="n">
        <v>34.9054</v>
      </c>
      <c r="AC589" s="153" t="n">
        <v>702</v>
      </c>
      <c r="AD589" s="175" t="str">
        <v>KEDW 250955Z AUTO 22006KT 10SM CLR 16/05 A2997 RMK AO2 SLP127 T01580051 $</v>
      </c>
    </row>
    <row r="590" hidden="0">
      <c r="A590" s="150" t="str">
        <v>2026-03-25 10:55 UTC</v>
      </c>
      <c r="B590" s="155" t="str">
        <v>2026-03-25 03:55 PDT</v>
      </c>
      <c r="C590" s="155" t="str">
        <v>2026-03-25</v>
      </c>
      <c r="D590" s="155" t="str">
        <v>March</v>
      </c>
      <c r="E590" s="154" t="str">
        <v>Accepted</v>
      </c>
      <c r="F590" s="155" t="str">
        <v>270</v>
      </c>
      <c r="G590" s="153" t="n">
        <v>270</v>
      </c>
      <c r="H590" s="155" t="str">
        <v>W</v>
      </c>
      <c r="I590" s="153" t="n">
        <v>90</v>
      </c>
      <c r="J590" s="155" t="str">
        <v>E</v>
      </c>
      <c r="K590" s="153" t="n">
        <v>3</v>
      </c>
      <c r="L590" s="153" t="n">
        <f>IF(E590="Accepted",K590*1.150779448,"")</f>
        <v>3.452338344</v>
      </c>
      <c r="M590" s="163"/>
      <c r="N590" s="163" t="str">
        <f>IF(AND(E590="Accepted",ISNUMBER(M590)),M590*1.150779448,"")</f>
      </c>
      <c r="O590" s="163"/>
      <c r="P590" s="163" t="str">
        <f>IF(AND(E590="Accepted",ISNUMBER(O590)),O590*1.150779448,"")</f>
      </c>
      <c r="Q590" s="163"/>
      <c r="R590" s="155" t="str"/>
      <c r="S590" s="155" t="str"/>
      <c r="T590" s="155" t="str"/>
      <c r="U590" s="163" t="str">
        <f>IF(E590&lt;&gt;"Accepted","",IF(AND(N590="",P590=""),"",MAX(N590,P590)))</f>
      </c>
      <c r="V590" s="155" t="str">
        <v>2026-03-25 03:55 PDT</v>
      </c>
      <c r="W590" s="153" t="n">
        <v>3</v>
      </c>
      <c r="X590" s="163"/>
      <c r="Y590" s="163"/>
      <c r="Z590" s="163"/>
      <c r="AA590" s="153" t="n">
        <v>-117.8837</v>
      </c>
      <c r="AB590" s="153" t="n">
        <v>34.9054</v>
      </c>
      <c r="AC590" s="153" t="n">
        <v>702</v>
      </c>
      <c r="AD590" s="175" t="str">
        <v>KEDW 251055Z AUTO 27003KT 10SM CLR 14/05 A2997 RMK AO2 SLP127 T01430051 $</v>
      </c>
    </row>
    <row r="591" hidden="0">
      <c r="A591" s="150" t="str">
        <v>2026-03-25 11:55 UTC</v>
      </c>
      <c r="B591" s="155" t="str">
        <v>2026-03-25 04:55 PDT</v>
      </c>
      <c r="C591" s="155" t="str">
        <v>2026-03-25</v>
      </c>
      <c r="D591" s="155" t="str">
        <v>March</v>
      </c>
      <c r="E591" s="154" t="str">
        <v>Accepted</v>
      </c>
      <c r="F591" s="155" t="str">
        <v>340</v>
      </c>
      <c r="G591" s="153" t="n">
        <v>340</v>
      </c>
      <c r="H591" s="155" t="str">
        <v>N</v>
      </c>
      <c r="I591" s="153" t="n">
        <v>160</v>
      </c>
      <c r="J591" s="155" t="str">
        <v>S</v>
      </c>
      <c r="K591" s="153" t="n">
        <v>3</v>
      </c>
      <c r="L591" s="153" t="n">
        <f>IF(E591="Accepted",K591*1.150779448,"")</f>
        <v>3.452338344</v>
      </c>
      <c r="M591" s="163"/>
      <c r="N591" s="163" t="str">
        <f>IF(AND(E591="Accepted",ISNUMBER(M591)),M591*1.150779448,"")</f>
      </c>
      <c r="O591" s="163"/>
      <c r="P591" s="163" t="str">
        <f>IF(AND(E591="Accepted",ISNUMBER(O591)),O591*1.150779448,"")</f>
      </c>
      <c r="Q591" s="163"/>
      <c r="R591" s="155" t="str"/>
      <c r="S591" s="155" t="str"/>
      <c r="T591" s="155" t="str"/>
      <c r="U591" s="163" t="str">
        <f>IF(E591&lt;&gt;"Accepted","",IF(AND(N591="",P591=""),"",MAX(N591,P591)))</f>
      </c>
      <c r="V591" s="155" t="str">
        <v>2026-03-25 04:55 PDT</v>
      </c>
      <c r="W591" s="153" t="n">
        <v>3</v>
      </c>
      <c r="X591" s="163"/>
      <c r="Y591" s="163"/>
      <c r="Z591" s="163"/>
      <c r="AA591" s="153" t="n">
        <v>-117.8837</v>
      </c>
      <c r="AB591" s="153" t="n">
        <v>34.9054</v>
      </c>
      <c r="AC591" s="153" t="n">
        <v>702</v>
      </c>
      <c r="AD591" s="175" t="str">
        <v>KEDW 251155Z AUTO 34003KT 10SM CLR 14/05 A2997 RMK AO2 SLP127 T01360047 10209 20135 57005 $</v>
      </c>
    </row>
    <row r="592" hidden="0">
      <c r="A592" s="150" t="str">
        <v>2026-03-25 12:55 UTC</v>
      </c>
      <c r="B592" s="155" t="str">
        <v>2026-03-25 05:55 PDT</v>
      </c>
      <c r="C592" s="155" t="str">
        <v>2026-03-25</v>
      </c>
      <c r="D592" s="155" t="str">
        <v>March</v>
      </c>
      <c r="E592" s="154" t="str">
        <v>Accepted</v>
      </c>
      <c r="F592" s="155" t="str">
        <v>000</v>
      </c>
      <c r="G592" s="153" t="n">
        <v>0</v>
      </c>
      <c r="H592" s="155" t="str">
        <v>Calm</v>
      </c>
      <c r="I592" s="153" t="n">
        <v>180</v>
      </c>
      <c r="J592" s="155" t="str">
        <v>Calm</v>
      </c>
      <c r="K592" s="153" t="n">
        <v>0</v>
      </c>
      <c r="L592" s="153" t="n">
        <f>IF(E592="Accepted",K592*1.150779448,"")</f>
        <v>0</v>
      </c>
      <c r="M592" s="163"/>
      <c r="N592" s="163" t="str">
        <f>IF(AND(E592="Accepted",ISNUMBER(M592)),M592*1.150779448,"")</f>
      </c>
      <c r="O592" s="163"/>
      <c r="P592" s="163" t="str">
        <f>IF(AND(E592="Accepted",ISNUMBER(O592)),O592*1.150779448,"")</f>
      </c>
      <c r="Q592" s="163"/>
      <c r="R592" s="155" t="str"/>
      <c r="S592" s="155" t="str"/>
      <c r="T592" s="155" t="str"/>
      <c r="U592" s="163" t="str">
        <f>IF(E592&lt;&gt;"Accepted","",IF(AND(N592="",P592=""),"",MAX(N592,P592)))</f>
      </c>
      <c r="V592" s="155" t="str">
        <v>2026-03-25 05:55 PDT</v>
      </c>
      <c r="W592" s="153" t="n">
        <v>0</v>
      </c>
      <c r="X592" s="163"/>
      <c r="Y592" s="163"/>
      <c r="Z592" s="163"/>
      <c r="AA592" s="153" t="n">
        <v>-117.8837</v>
      </c>
      <c r="AB592" s="153" t="n">
        <v>34.9054</v>
      </c>
      <c r="AC592" s="153" t="n">
        <v>702</v>
      </c>
      <c r="AD592" s="175" t="str">
        <v>KEDW 251255Z 00000KT 40SM CLR 12/05 A2997 RMK AO2A SLP131 T01190048</v>
      </c>
    </row>
    <row r="593" hidden="0">
      <c r="A593" s="150" t="str">
        <v>2026-03-25 13:55 UTC</v>
      </c>
      <c r="B593" s="155" t="str">
        <v>2026-03-25 06:55 PDT</v>
      </c>
      <c r="C593" s="155" t="str">
        <v>2026-03-25</v>
      </c>
      <c r="D593" s="155" t="str">
        <v>March</v>
      </c>
      <c r="E593" s="154" t="str">
        <v>Accepted</v>
      </c>
      <c r="F593" s="155" t="str">
        <v>000</v>
      </c>
      <c r="G593" s="153" t="n">
        <v>0</v>
      </c>
      <c r="H593" s="155" t="str">
        <v>Calm</v>
      </c>
      <c r="I593" s="153" t="n">
        <v>180</v>
      </c>
      <c r="J593" s="155" t="str">
        <v>Calm</v>
      </c>
      <c r="K593" s="153" t="n">
        <v>0</v>
      </c>
      <c r="L593" s="153" t="n">
        <f>IF(E593="Accepted",K593*1.150779448,"")</f>
        <v>0</v>
      </c>
      <c r="M593" s="163"/>
      <c r="N593" s="163" t="str">
        <f>IF(AND(E593="Accepted",ISNUMBER(M593)),M593*1.150779448,"")</f>
      </c>
      <c r="O593" s="163"/>
      <c r="P593" s="163" t="str">
        <f>IF(AND(E593="Accepted",ISNUMBER(O593)),O593*1.150779448,"")</f>
      </c>
      <c r="Q593" s="163"/>
      <c r="R593" s="155" t="str"/>
      <c r="S593" s="155" t="str"/>
      <c r="T593" s="155" t="str"/>
      <c r="U593" s="163" t="str">
        <f>IF(E593&lt;&gt;"Accepted","",IF(AND(N593="",P593=""),"",MAX(N593,P593)))</f>
      </c>
      <c r="V593" s="155" t="str">
        <v>2026-03-25 06:55 PDT</v>
      </c>
      <c r="W593" s="153" t="n">
        <v>0</v>
      </c>
      <c r="X593" s="163"/>
      <c r="Y593" s="163"/>
      <c r="Z593" s="163"/>
      <c r="AA593" s="153" t="n">
        <v>-117.8837</v>
      </c>
      <c r="AB593" s="153" t="n">
        <v>34.9054</v>
      </c>
      <c r="AC593" s="153" t="n">
        <v>702</v>
      </c>
      <c r="AD593" s="175" t="str">
        <v>KEDW 251355Z 00000KT 50SM CLR 11/04 A2998 RMK AO2A SLP137 T01110039</v>
      </c>
    </row>
    <row r="594" hidden="0">
      <c r="A594" s="150" t="str">
        <v>2026-03-25 14:55 UTC</v>
      </c>
      <c r="B594" s="155" t="str">
        <v>2026-03-25 07:55 PDT</v>
      </c>
      <c r="C594" s="155" t="str">
        <v>2026-03-25</v>
      </c>
      <c r="D594" s="155" t="str">
        <v>March</v>
      </c>
      <c r="E594" s="154" t="str">
        <v>Accepted</v>
      </c>
      <c r="F594" s="155" t="str">
        <v>000</v>
      </c>
      <c r="G594" s="153" t="n">
        <v>0</v>
      </c>
      <c r="H594" s="155" t="str">
        <v>Calm</v>
      </c>
      <c r="I594" s="153" t="n">
        <v>180</v>
      </c>
      <c r="J594" s="155" t="str">
        <v>Calm</v>
      </c>
      <c r="K594" s="153" t="n">
        <v>0</v>
      </c>
      <c r="L594" s="153" t="n">
        <f>IF(E594="Accepted",K594*1.150779448,"")</f>
        <v>0</v>
      </c>
      <c r="M594" s="163"/>
      <c r="N594" s="163" t="str">
        <f>IF(AND(E594="Accepted",ISNUMBER(M594)),M594*1.150779448,"")</f>
      </c>
      <c r="O594" s="163"/>
      <c r="P594" s="163" t="str">
        <f>IF(AND(E594="Accepted",ISNUMBER(O594)),O594*1.150779448,"")</f>
      </c>
      <c r="Q594" s="163"/>
      <c r="R594" s="155" t="str"/>
      <c r="S594" s="155" t="str"/>
      <c r="T594" s="155" t="str"/>
      <c r="U594" s="163" t="str">
        <f>IF(E594&lt;&gt;"Accepted","",IF(AND(N594="",P594=""),"",MAX(N594,P594)))</f>
      </c>
      <c r="V594" s="155" t="str">
        <v>2026-03-25 07:55 PDT</v>
      </c>
      <c r="W594" s="153" t="n">
        <v>0</v>
      </c>
      <c r="X594" s="163"/>
      <c r="Y594" s="163"/>
      <c r="Z594" s="163"/>
      <c r="AA594" s="153" t="n">
        <v>-117.8837</v>
      </c>
      <c r="AB594" s="153" t="n">
        <v>34.9054</v>
      </c>
      <c r="AC594" s="153" t="n">
        <v>702</v>
      </c>
      <c r="AD594" s="175" t="str">
        <v>KEDW 251455Z 00000KT 40SM CLR 15/05 A3000 RMK AO2A SLP142 T01490054 52008</v>
      </c>
    </row>
    <row r="595" hidden="0">
      <c r="A595" s="150" t="str">
        <v>2026-03-25 15:55 UTC</v>
      </c>
      <c r="B595" s="155" t="str">
        <v>2026-03-25 08:55 PDT</v>
      </c>
      <c r="C595" s="155" t="str">
        <v>2026-03-25</v>
      </c>
      <c r="D595" s="155" t="str">
        <v>March</v>
      </c>
      <c r="E595" s="154" t="str">
        <v>Accepted</v>
      </c>
      <c r="F595" s="155" t="str">
        <v>220</v>
      </c>
      <c r="G595" s="153" t="n">
        <v>220</v>
      </c>
      <c r="H595" s="155" t="str">
        <v>SW</v>
      </c>
      <c r="I595" s="153" t="n">
        <v>40</v>
      </c>
      <c r="J595" s="155" t="str">
        <v>NE</v>
      </c>
      <c r="K595" s="153" t="n">
        <v>4</v>
      </c>
      <c r="L595" s="153" t="n">
        <f>IF(E595="Accepted",K595*1.150779448,"")</f>
        <v>4.603117792</v>
      </c>
      <c r="M595" s="163"/>
      <c r="N595" s="163" t="str">
        <f>IF(AND(E595="Accepted",ISNUMBER(M595)),M595*1.150779448,"")</f>
      </c>
      <c r="O595" s="163"/>
      <c r="P595" s="163" t="str">
        <f>IF(AND(E595="Accepted",ISNUMBER(O595)),O595*1.150779448,"")</f>
      </c>
      <c r="Q595" s="163"/>
      <c r="R595" s="155" t="str"/>
      <c r="S595" s="155" t="str"/>
      <c r="T595" s="155" t="str"/>
      <c r="U595" s="163" t="str">
        <f>IF(E595&lt;&gt;"Accepted","",IF(AND(N595="",P595=""),"",MAX(N595,P595)))</f>
      </c>
      <c r="V595" s="155" t="str">
        <v>2026-03-25 08:55 PDT</v>
      </c>
      <c r="W595" s="153" t="n">
        <v>4</v>
      </c>
      <c r="X595" s="163"/>
      <c r="Y595" s="163"/>
      <c r="Z595" s="163"/>
      <c r="AA595" s="153" t="n">
        <v>-117.8837</v>
      </c>
      <c r="AB595" s="153" t="n">
        <v>34.9054</v>
      </c>
      <c r="AC595" s="153" t="n">
        <v>702</v>
      </c>
      <c r="AD595" s="175" t="str">
        <v>KEDW 251555Z 22004KT 40SM CLR 19/06 A3000 RMK AO2A SLP141 T01930057</v>
      </c>
    </row>
    <row r="596" hidden="0">
      <c r="A596" s="150" t="str">
        <v>2026-03-25 16:55 UTC</v>
      </c>
      <c r="B596" s="155" t="str">
        <v>2026-03-25 09:55 PDT</v>
      </c>
      <c r="C596" s="155" t="str">
        <v>2026-03-25</v>
      </c>
      <c r="D596" s="155" t="str">
        <v>March</v>
      </c>
      <c r="E596" s="154" t="str">
        <v>Accepted</v>
      </c>
      <c r="F596" s="155" t="str">
        <v>210</v>
      </c>
      <c r="G596" s="153" t="n">
        <v>210</v>
      </c>
      <c r="H596" s="155" t="str">
        <v>SW</v>
      </c>
      <c r="I596" s="153" t="n">
        <v>30</v>
      </c>
      <c r="J596" s="155" t="str">
        <v>NE</v>
      </c>
      <c r="K596" s="153" t="n">
        <v>9</v>
      </c>
      <c r="L596" s="153" t="n">
        <f>IF(E596="Accepted",K596*1.150779448,"")</f>
        <v>10.357015032</v>
      </c>
      <c r="M596" s="163"/>
      <c r="N596" s="163" t="str">
        <f>IF(AND(E596="Accepted",ISNUMBER(M596)),M596*1.150779448,"")</f>
      </c>
      <c r="O596" s="163"/>
      <c r="P596" s="163" t="str">
        <f>IF(AND(E596="Accepted",ISNUMBER(O596)),O596*1.150779448,"")</f>
      </c>
      <c r="Q596" s="163"/>
      <c r="R596" s="155" t="str"/>
      <c r="S596" s="155" t="str"/>
      <c r="T596" s="155" t="str"/>
      <c r="U596" s="163" t="str">
        <f>IF(E596&lt;&gt;"Accepted","",IF(AND(N596="",P596=""),"",MAX(N596,P596)))</f>
      </c>
      <c r="V596" s="155" t="str">
        <v>2026-03-25 09:55 PDT</v>
      </c>
      <c r="W596" s="153" t="n">
        <v>9</v>
      </c>
      <c r="X596" s="163"/>
      <c r="Y596" s="163"/>
      <c r="Z596" s="163"/>
      <c r="AA596" s="153" t="n">
        <v>-117.8837</v>
      </c>
      <c r="AB596" s="153" t="n">
        <v>34.9054</v>
      </c>
      <c r="AC596" s="153" t="n">
        <v>702</v>
      </c>
      <c r="AD596" s="175" t="str">
        <v>KEDW 251655Z 21009KT 40SM CLR 25/05 A3000 RMK AO2A SLP139 T02500052</v>
      </c>
    </row>
    <row r="597" hidden="0">
      <c r="A597" s="150" t="str">
        <v>2026-03-25 17:55 UTC</v>
      </c>
      <c r="B597" s="155" t="str">
        <v>2026-03-25 10:55 PDT</v>
      </c>
      <c r="C597" s="155" t="str">
        <v>2026-03-25</v>
      </c>
      <c r="D597" s="155" t="str">
        <v>March</v>
      </c>
      <c r="E597" s="154" t="str">
        <v>Accepted</v>
      </c>
      <c r="F597" s="155" t="str">
        <v>240</v>
      </c>
      <c r="G597" s="153" t="n">
        <v>240</v>
      </c>
      <c r="H597" s="155" t="str">
        <v>SW</v>
      </c>
      <c r="I597" s="153" t="n">
        <v>60</v>
      </c>
      <c r="J597" s="155" t="str">
        <v>NE</v>
      </c>
      <c r="K597" s="153" t="n">
        <v>11</v>
      </c>
      <c r="L597" s="153" t="n">
        <f>IF(E597="Accepted",K597*1.150779448,"")</f>
        <v>12.658573928</v>
      </c>
      <c r="M597" s="163"/>
      <c r="N597" s="163" t="str">
        <f>IF(AND(E597="Accepted",ISNUMBER(M597)),M597*1.150779448,"")</f>
      </c>
      <c r="O597" s="163"/>
      <c r="P597" s="163" t="str">
        <f>IF(AND(E597="Accepted",ISNUMBER(O597)),O597*1.150779448,"")</f>
      </c>
      <c r="Q597" s="163"/>
      <c r="R597" s="155" t="str"/>
      <c r="S597" s="155" t="str"/>
      <c r="T597" s="155" t="str"/>
      <c r="U597" s="163" t="str">
        <f>IF(E597&lt;&gt;"Accepted","",IF(AND(N597="",P597=""),"",MAX(N597,P597)))</f>
      </c>
      <c r="V597" s="155" t="str">
        <v>2026-03-25 10:55 PDT</v>
      </c>
      <c r="W597" s="153" t="n">
        <v>11</v>
      </c>
      <c r="X597" s="163"/>
      <c r="Y597" s="163"/>
      <c r="Z597" s="163"/>
      <c r="AA597" s="153" t="n">
        <v>-117.8837</v>
      </c>
      <c r="AB597" s="153" t="n">
        <v>34.9054</v>
      </c>
      <c r="AC597" s="153" t="n">
        <v>702</v>
      </c>
      <c r="AD597" s="175" t="str">
        <v>KEDW 251755Z 24011KT 40SM FEW300 28/05 A3000 RMK AO2A SLP138 T02750045 10275 20106 50001</v>
      </c>
    </row>
    <row r="598" hidden="0">
      <c r="A598" s="150" t="str">
        <v>2026-03-25 18:55 UTC</v>
      </c>
      <c r="B598" s="155" t="str">
        <v>2026-03-25 11:55 PDT</v>
      </c>
      <c r="C598" s="155" t="str">
        <v>2026-03-25</v>
      </c>
      <c r="D598" s="155" t="str">
        <v>March</v>
      </c>
      <c r="E598" s="154" t="str">
        <v>Accepted</v>
      </c>
      <c r="F598" s="155" t="str">
        <v>240</v>
      </c>
      <c r="G598" s="153" t="n">
        <v>240</v>
      </c>
      <c r="H598" s="155" t="str">
        <v>SW</v>
      </c>
      <c r="I598" s="153" t="n">
        <v>60</v>
      </c>
      <c r="J598" s="155" t="str">
        <v>NE</v>
      </c>
      <c r="K598" s="153" t="n">
        <v>10</v>
      </c>
      <c r="L598" s="153" t="n">
        <f>IF(E598="Accepted",K598*1.150779448,"")</f>
        <v>11.50779448</v>
      </c>
      <c r="M598" s="163"/>
      <c r="N598" s="163" t="str">
        <f>IF(AND(E598="Accepted",ISNUMBER(M598)),M598*1.150779448,"")</f>
      </c>
      <c r="O598" s="163"/>
      <c r="P598" s="163" t="str">
        <f>IF(AND(E598="Accepted",ISNUMBER(O598)),O598*1.150779448,"")</f>
      </c>
      <c r="Q598" s="163"/>
      <c r="R598" s="155" t="str"/>
      <c r="S598" s="155" t="str"/>
      <c r="T598" s="155" t="str"/>
      <c r="U598" s="163" t="str">
        <f>IF(E598&lt;&gt;"Accepted","",IF(AND(N598="",P598=""),"",MAX(N598,P598)))</f>
      </c>
      <c r="V598" s="155" t="str">
        <v>2026-03-25 11:55 PDT</v>
      </c>
      <c r="W598" s="153" t="n">
        <v>10</v>
      </c>
      <c r="X598" s="163"/>
      <c r="Y598" s="163"/>
      <c r="Z598" s="163"/>
      <c r="AA598" s="153" t="n">
        <v>-117.8837</v>
      </c>
      <c r="AB598" s="153" t="n">
        <v>34.9054</v>
      </c>
      <c r="AC598" s="153" t="n">
        <v>702</v>
      </c>
      <c r="AD598" s="175" t="str">
        <v>KEDW 251855Z 24010KT 50SM FEW300 30/03 A2998 RMK AO2A SLP130 T02950034</v>
      </c>
    </row>
    <row r="599" hidden="0">
      <c r="A599" s="150" t="str">
        <v>2026-03-25 19:55 UTC</v>
      </c>
      <c r="B599" s="155" t="str">
        <v>2026-03-25 12:55 PDT</v>
      </c>
      <c r="C599" s="155" t="str">
        <v>2026-03-25</v>
      </c>
      <c r="D599" s="155" t="str">
        <v>March</v>
      </c>
      <c r="E599" s="154" t="str">
        <v>Accepted</v>
      </c>
      <c r="F599" s="155" t="str">
        <v>230</v>
      </c>
      <c r="G599" s="153" t="n">
        <v>230</v>
      </c>
      <c r="H599" s="155" t="str">
        <v>SW</v>
      </c>
      <c r="I599" s="153" t="n">
        <v>50</v>
      </c>
      <c r="J599" s="155" t="str">
        <v>NE</v>
      </c>
      <c r="K599" s="153" t="n">
        <v>11</v>
      </c>
      <c r="L599" s="153" t="n">
        <f>IF(E599="Accepted",K599*1.150779448,"")</f>
        <v>12.658573928</v>
      </c>
      <c r="M599" s="153" t="n">
        <v>16</v>
      </c>
      <c r="N599" s="153" t="n">
        <f>IF(AND(E599="Accepted",ISNUMBER(M599)),M599*1.150779448,"")</f>
        <v>18.412471168</v>
      </c>
      <c r="O599" s="163"/>
      <c r="P599" s="163" t="str">
        <f>IF(AND(E599="Accepted",ISNUMBER(O599)),O599*1.150779448,"")</f>
      </c>
      <c r="Q599" s="163"/>
      <c r="R599" s="155" t="str"/>
      <c r="S599" s="155" t="str"/>
      <c r="T599" s="155" t="str"/>
      <c r="U599" s="153" t="n">
        <f>IF(E599&lt;&gt;"Accepted","",IF(AND(N599="",P599=""),"",MAX(N599,P599)))</f>
        <v>18.412471168</v>
      </c>
      <c r="V599" s="155" t="str">
        <v>2026-03-25 12:55 PDT</v>
      </c>
      <c r="W599" s="153" t="n">
        <v>11</v>
      </c>
      <c r="X599" s="153" t="n">
        <v>16</v>
      </c>
      <c r="Y599" s="163"/>
      <c r="Z599" s="163"/>
      <c r="AA599" s="153" t="n">
        <v>-117.8837</v>
      </c>
      <c r="AB599" s="153" t="n">
        <v>34.9054</v>
      </c>
      <c r="AC599" s="153" t="n">
        <v>702</v>
      </c>
      <c r="AD599" s="175" t="str">
        <v>KEDW 251955Z 23011G16KT 40SM FEW300 31/00 A2995 RMK AO2A SLP119 T03090003</v>
      </c>
    </row>
    <row r="600" hidden="0">
      <c r="A600" s="150" t="str">
        <v>2026-03-25 20:55 UTC</v>
      </c>
      <c r="B600" s="155" t="str">
        <v>2026-03-25 13:55 PDT</v>
      </c>
      <c r="C600" s="155" t="str">
        <v>2026-03-25</v>
      </c>
      <c r="D600" s="155" t="str">
        <v>March</v>
      </c>
      <c r="E600" s="154" t="str">
        <v>Accepted</v>
      </c>
      <c r="F600" s="155" t="str">
        <v>260</v>
      </c>
      <c r="G600" s="153" t="n">
        <v>260</v>
      </c>
      <c r="H600" s="155" t="str">
        <v>W</v>
      </c>
      <c r="I600" s="153" t="n">
        <v>80</v>
      </c>
      <c r="J600" s="155" t="str">
        <v>E</v>
      </c>
      <c r="K600" s="153" t="n">
        <v>12</v>
      </c>
      <c r="L600" s="153" t="n">
        <f>IF(E600="Accepted",K600*1.150779448,"")</f>
        <v>13.809353376</v>
      </c>
      <c r="M600" s="153" t="n">
        <v>19</v>
      </c>
      <c r="N600" s="153" t="n">
        <f>IF(AND(E600="Accepted",ISNUMBER(M600)),M600*1.150779448,"")</f>
        <v>21.864809512</v>
      </c>
      <c r="O600" s="163"/>
      <c r="P600" s="163" t="str">
        <f>IF(AND(E600="Accepted",ISNUMBER(O600)),O600*1.150779448,"")</f>
      </c>
      <c r="Q600" s="163"/>
      <c r="R600" s="155" t="str"/>
      <c r="S600" s="155" t="str"/>
      <c r="T600" s="155" t="str"/>
      <c r="U600" s="153" t="n">
        <f>IF(E600&lt;&gt;"Accepted","",IF(AND(N600="",P600=""),"",MAX(N600,P600)))</f>
        <v>21.864809512</v>
      </c>
      <c r="V600" s="155" t="str">
        <v>2026-03-25 13:55 PDT</v>
      </c>
      <c r="W600" s="153" t="n">
        <v>12</v>
      </c>
      <c r="X600" s="153" t="n">
        <v>19</v>
      </c>
      <c r="Y600" s="163"/>
      <c r="Z600" s="163"/>
      <c r="AA600" s="153" t="n">
        <v>-117.8837</v>
      </c>
      <c r="AB600" s="153" t="n">
        <v>34.9054</v>
      </c>
      <c r="AC600" s="153" t="n">
        <v>702</v>
      </c>
      <c r="AD600" s="175" t="str">
        <v>KEDW 252055Z 26012G19KT 60SM FEW300 32/00 A2992 RMK AO2A SLP109 T03230004 57024</v>
      </c>
    </row>
    <row r="601" hidden="0">
      <c r="A601" s="150" t="str">
        <v>2026-03-25 21:53 UTC</v>
      </c>
      <c r="B601" s="155" t="str">
        <v>2026-03-25 14:53 PDT</v>
      </c>
      <c r="C601" s="155" t="str">
        <v>2026-03-25</v>
      </c>
      <c r="D601" s="155" t="str">
        <v>March</v>
      </c>
      <c r="E601" s="154" t="str">
        <v>Accepted</v>
      </c>
      <c r="F601" s="155" t="str">
        <v>240</v>
      </c>
      <c r="G601" s="153" t="n">
        <v>240</v>
      </c>
      <c r="H601" s="155" t="str">
        <v>SW</v>
      </c>
      <c r="I601" s="153" t="n">
        <v>60</v>
      </c>
      <c r="J601" s="155" t="str">
        <v>NE</v>
      </c>
      <c r="K601" s="153" t="n">
        <v>14</v>
      </c>
      <c r="L601" s="153" t="n">
        <f>IF(E601="Accepted",K601*1.150779448,"")</f>
        <v>16.110912272</v>
      </c>
      <c r="M601" s="153" t="n">
        <v>20</v>
      </c>
      <c r="N601" s="153" t="n">
        <f>IF(AND(E601="Accepted",ISNUMBER(M601)),M601*1.150779448,"")</f>
        <v>23.01558896</v>
      </c>
      <c r="O601" s="163"/>
      <c r="P601" s="163" t="str">
        <f>IF(AND(E601="Accepted",ISNUMBER(O601)),O601*1.150779448,"")</f>
      </c>
      <c r="Q601" s="163"/>
      <c r="R601" s="155" t="str"/>
      <c r="S601" s="155" t="str"/>
      <c r="T601" s="155" t="str"/>
      <c r="U601" s="153" t="n">
        <f>IF(E601&lt;&gt;"Accepted","",IF(AND(N601="",P601=""),"",MAX(N601,P601)))</f>
        <v>23.01558896</v>
      </c>
      <c r="V601" s="155" t="str">
        <v>2026-03-25 14:53 PDT</v>
      </c>
      <c r="W601" s="153" t="n">
        <v>14</v>
      </c>
      <c r="X601" s="153" t="n">
        <v>20</v>
      </c>
      <c r="Y601" s="163"/>
      <c r="Z601" s="163"/>
      <c r="AA601" s="153" t="n">
        <v>-117.8837</v>
      </c>
      <c r="AB601" s="153" t="n">
        <v>34.9054</v>
      </c>
      <c r="AC601" s="153" t="n">
        <v>702</v>
      </c>
      <c r="AD601" s="175" t="str">
        <v>KEDW 252153Z 24014G20KT 60SM FEW300 33/M01 A2989 RMK AO2A SLP100</v>
      </c>
    </row>
    <row r="602" hidden="0">
      <c r="A602" s="150" t="str">
        <v>2026-03-25 21:55 UTC</v>
      </c>
      <c r="B602" s="155" t="str">
        <v>2026-03-25 14:55 PDT</v>
      </c>
      <c r="C602" s="155" t="str">
        <v>2026-03-25</v>
      </c>
      <c r="D602" s="155" t="str">
        <v>March</v>
      </c>
      <c r="E602" s="154" t="str">
        <v>Accepted</v>
      </c>
      <c r="F602" s="155" t="str">
        <v>240</v>
      </c>
      <c r="G602" s="153" t="n">
        <v>240</v>
      </c>
      <c r="H602" s="155" t="str">
        <v>SW</v>
      </c>
      <c r="I602" s="153" t="n">
        <v>60</v>
      </c>
      <c r="J602" s="155" t="str">
        <v>NE</v>
      </c>
      <c r="K602" s="153" t="n">
        <v>16</v>
      </c>
      <c r="L602" s="153" t="n">
        <f>IF(E602="Accepted",K602*1.150779448,"")</f>
        <v>18.412471168</v>
      </c>
      <c r="M602" s="153" t="n">
        <v>20</v>
      </c>
      <c r="N602" s="153" t="n">
        <f>IF(AND(E602="Accepted",ISNUMBER(M602)),M602*1.150779448,"")</f>
        <v>23.01558896</v>
      </c>
      <c r="O602" s="163"/>
      <c r="P602" s="163" t="str">
        <f>IF(AND(E602="Accepted",ISNUMBER(O602)),O602*1.150779448,"")</f>
      </c>
      <c r="Q602" s="163"/>
      <c r="R602" s="155" t="str"/>
      <c r="S602" s="155" t="str"/>
      <c r="T602" s="155" t="str"/>
      <c r="U602" s="153" t="n">
        <f>IF(E602&lt;&gt;"Accepted","",IF(AND(N602="",P602=""),"",MAX(N602,P602)))</f>
        <v>23.01558896</v>
      </c>
      <c r="V602" s="155" t="str">
        <v>2026-03-25 14:55 PDT</v>
      </c>
      <c r="W602" s="153" t="n">
        <v>16</v>
      </c>
      <c r="X602" s="153" t="n">
        <v>20</v>
      </c>
      <c r="Y602" s="163"/>
      <c r="Z602" s="163"/>
      <c r="AA602" s="153" t="n">
        <v>-117.8837</v>
      </c>
      <c r="AB602" s="153" t="n">
        <v>34.9054</v>
      </c>
      <c r="AC602" s="153" t="n">
        <v>702</v>
      </c>
      <c r="AD602" s="175" t="str">
        <v>KEDW 252155Z 24016G20KT 50SM FEW300 33/M00 A2989 RMK AO2A SLP100 T03311001</v>
      </c>
    </row>
    <row r="603" hidden="0">
      <c r="A603" s="150" t="str">
        <v>2026-03-25 22:29 UTC</v>
      </c>
      <c r="B603" s="155" t="str">
        <v>2026-03-25 15:29 PDT</v>
      </c>
      <c r="C603" s="155" t="str">
        <v>2026-03-25</v>
      </c>
      <c r="D603" s="155" t="str">
        <v>March</v>
      </c>
      <c r="E603" s="154" t="str">
        <v>Accepted</v>
      </c>
      <c r="F603" s="155" t="str">
        <v>250</v>
      </c>
      <c r="G603" s="153" t="n">
        <v>250</v>
      </c>
      <c r="H603" s="155" t="str">
        <v>W</v>
      </c>
      <c r="I603" s="153" t="n">
        <v>70</v>
      </c>
      <c r="J603" s="155" t="str">
        <v>E</v>
      </c>
      <c r="K603" s="153" t="n">
        <v>21</v>
      </c>
      <c r="L603" s="153" t="n">
        <f>IF(E603="Accepted",K603*1.150779448,"")</f>
        <v>24.166368408</v>
      </c>
      <c r="M603" s="153" t="n">
        <v>25</v>
      </c>
      <c r="N603" s="153" t="n">
        <f>IF(AND(E603="Accepted",ISNUMBER(M603)),M603*1.150779448,"")</f>
        <v>28.7694862</v>
      </c>
      <c r="O603" s="163"/>
      <c r="P603" s="163" t="str">
        <f>IF(AND(E603="Accepted",ISNUMBER(O603)),O603*1.150779448,"")</f>
      </c>
      <c r="Q603" s="163"/>
      <c r="R603" s="155" t="str"/>
      <c r="S603" s="155" t="str"/>
      <c r="T603" s="155" t="str"/>
      <c r="U603" s="153" t="n">
        <f>IF(E603&lt;&gt;"Accepted","",IF(AND(N603="",P603=""),"",MAX(N603,P603)))</f>
        <v>28.7694862</v>
      </c>
      <c r="V603" s="155" t="str">
        <v>2026-03-25 15:29 PDT</v>
      </c>
      <c r="W603" s="153" t="n">
        <v>21</v>
      </c>
      <c r="X603" s="153" t="n">
        <v>25</v>
      </c>
      <c r="Y603" s="163"/>
      <c r="Z603" s="163"/>
      <c r="AA603" s="153" t="n">
        <v>-117.8837</v>
      </c>
      <c r="AB603" s="153" t="n">
        <v>34.9054</v>
      </c>
      <c r="AC603" s="153" t="n">
        <v>702</v>
      </c>
      <c r="AD603" s="175" t="str">
        <v>KEDW 252229Z 25021G25KT 50SM FEW300 32/04 A2989 RMK AO2A SLP100</v>
      </c>
    </row>
    <row r="604" hidden="0">
      <c r="A604" s="150" t="str">
        <v>2026-03-25 22:55 UTC</v>
      </c>
      <c r="B604" s="155" t="str">
        <v>2026-03-25 15:55 PDT</v>
      </c>
      <c r="C604" s="155" t="str">
        <v>2026-03-25</v>
      </c>
      <c r="D604" s="155" t="str">
        <v>March</v>
      </c>
      <c r="E604" s="154" t="str">
        <v>Accepted</v>
      </c>
      <c r="F604" s="155" t="str">
        <v>240</v>
      </c>
      <c r="G604" s="153" t="n">
        <v>240</v>
      </c>
      <c r="H604" s="155" t="str">
        <v>SW</v>
      </c>
      <c r="I604" s="153" t="n">
        <v>60</v>
      </c>
      <c r="J604" s="155" t="str">
        <v>NE</v>
      </c>
      <c r="K604" s="153" t="n">
        <v>19</v>
      </c>
      <c r="L604" s="153" t="n">
        <f>IF(E604="Accepted",K604*1.150779448,"")</f>
        <v>21.864809512</v>
      </c>
      <c r="M604" s="153" t="n">
        <v>26</v>
      </c>
      <c r="N604" s="153" t="n">
        <f>IF(AND(E604="Accepted",ISNUMBER(M604)),M604*1.150779448,"")</f>
        <v>29.920265648</v>
      </c>
      <c r="O604" s="153" t="n">
        <v>28</v>
      </c>
      <c r="P604" s="153" t="n">
        <f>IF(AND(E604="Accepted",ISNUMBER(O604)),O604*1.150779448,"")</f>
        <v>32.221824544</v>
      </c>
      <c r="Q604" s="153" t="n">
        <v>210</v>
      </c>
      <c r="R604" s="155" t="str">
        <v>49</v>
      </c>
      <c r="S604" s="155" t="str">
        <v>2026-03-25 22:49 UTC</v>
      </c>
      <c r="T604" s="155" t="str">
        <v>2026-03-25 15:49 PDT</v>
      </c>
      <c r="U604" s="153" t="n">
        <f>IF(E604&lt;&gt;"Accepted","",IF(AND(N604="",P604=""),"",MAX(N604,P604)))</f>
        <v>32.221824544</v>
      </c>
      <c r="V604" s="155" t="str">
        <v>2026-03-25 15:49 PDT</v>
      </c>
      <c r="W604" s="153" t="n">
        <v>19</v>
      </c>
      <c r="X604" s="153" t="n">
        <v>26</v>
      </c>
      <c r="Y604" s="153" t="n">
        <v>28</v>
      </c>
      <c r="Z604" s="153" t="n">
        <v>210</v>
      </c>
      <c r="AA604" s="153" t="n">
        <v>-117.8837</v>
      </c>
      <c r="AB604" s="153" t="n">
        <v>34.9054</v>
      </c>
      <c r="AC604" s="153" t="n">
        <v>702</v>
      </c>
      <c r="AD604" s="175" t="str">
        <v>KEDW 252255Z 24019G26KT 40SM FEW300 31/06 A2989 RMK AO2A PK WND 21028/49 SLP101 T03120063</v>
      </c>
    </row>
    <row r="605" hidden="0">
      <c r="A605" s="150" t="str">
        <v>2026-03-25 23:55 UTC</v>
      </c>
      <c r="B605" s="155" t="str">
        <v>2026-03-25 16:55 PDT</v>
      </c>
      <c r="C605" s="155" t="str">
        <v>2026-03-25</v>
      </c>
      <c r="D605" s="155" t="str">
        <v>March</v>
      </c>
      <c r="E605" s="154" t="str">
        <v>Accepted</v>
      </c>
      <c r="F605" s="155" t="str">
        <v>250</v>
      </c>
      <c r="G605" s="153" t="n">
        <v>250</v>
      </c>
      <c r="H605" s="155" t="str">
        <v>W</v>
      </c>
      <c r="I605" s="153" t="n">
        <v>70</v>
      </c>
      <c r="J605" s="155" t="str">
        <v>E</v>
      </c>
      <c r="K605" s="153" t="n">
        <v>22</v>
      </c>
      <c r="L605" s="153" t="n">
        <f>IF(E605="Accepted",K605*1.150779448,"")</f>
        <v>25.317147856</v>
      </c>
      <c r="M605" s="163"/>
      <c r="N605" s="163" t="str">
        <f>IF(AND(E605="Accepted",ISNUMBER(M605)),M605*1.150779448,"")</f>
      </c>
      <c r="O605" s="153" t="n">
        <v>28</v>
      </c>
      <c r="P605" s="153" t="n">
        <f>IF(AND(E605="Accepted",ISNUMBER(O605)),O605*1.150779448,"")</f>
        <v>32.221824544</v>
      </c>
      <c r="Q605" s="153" t="n">
        <v>260</v>
      </c>
      <c r="R605" s="155" t="str">
        <v>48</v>
      </c>
      <c r="S605" s="155" t="str">
        <v>2026-03-25 23:48 UTC</v>
      </c>
      <c r="T605" s="155" t="str">
        <v>2026-03-25 16:48 PDT</v>
      </c>
      <c r="U605" s="153" t="n">
        <f>IF(E605&lt;&gt;"Accepted","",IF(AND(N605="",P605=""),"",MAX(N605,P605)))</f>
        <v>32.221824544</v>
      </c>
      <c r="V605" s="155" t="str">
        <v>2026-03-25 16:48 PDT</v>
      </c>
      <c r="W605" s="153" t="n">
        <v>22</v>
      </c>
      <c r="X605" s="163"/>
      <c r="Y605" s="153" t="n">
        <v>28</v>
      </c>
      <c r="Z605" s="153" t="n">
        <v>260</v>
      </c>
      <c r="AA605" s="153" t="n">
        <v>-117.8837</v>
      </c>
      <c r="AB605" s="153" t="n">
        <v>34.9054</v>
      </c>
      <c r="AC605" s="153" t="n">
        <v>702</v>
      </c>
      <c r="AD605" s="175" t="str">
        <v>KEDW 252355Z COR 25022KT 40SM CLR 31/M02 A2988 RMK AO2A PK WND 26028/48 SLP099 T03061021 10331 20276 57012 COR 0010</v>
      </c>
    </row>
    <row r="606" hidden="0">
      <c r="A606" s="150" t="str">
        <v>2026-03-26 00:55 UTC</v>
      </c>
      <c r="B606" s="155" t="str">
        <v>2026-03-25 17:55 PDT</v>
      </c>
      <c r="C606" s="155" t="str">
        <v>2026-03-25</v>
      </c>
      <c r="D606" s="155" t="str">
        <v>March</v>
      </c>
      <c r="E606" s="154" t="str">
        <v>Accepted</v>
      </c>
      <c r="F606" s="155" t="str">
        <v>240</v>
      </c>
      <c r="G606" s="153" t="n">
        <v>240</v>
      </c>
      <c r="H606" s="155" t="str">
        <v>SW</v>
      </c>
      <c r="I606" s="153" t="n">
        <v>60</v>
      </c>
      <c r="J606" s="155" t="str">
        <v>NE</v>
      </c>
      <c r="K606" s="153" t="n">
        <v>15</v>
      </c>
      <c r="L606" s="153" t="n">
        <f>IF(E606="Accepted",K606*1.150779448,"")</f>
        <v>17.261691719999998</v>
      </c>
      <c r="M606" s="153" t="n">
        <v>18</v>
      </c>
      <c r="N606" s="153" t="n">
        <f>IF(AND(E606="Accepted",ISNUMBER(M606)),M606*1.150779448,"")</f>
        <v>20.714030064</v>
      </c>
      <c r="O606" s="153" t="n">
        <v>28</v>
      </c>
      <c r="P606" s="153" t="n">
        <f>IF(AND(E606="Accepted",ISNUMBER(O606)),O606*1.150779448,"")</f>
        <v>32.221824544</v>
      </c>
      <c r="Q606" s="153" t="n">
        <v>250</v>
      </c>
      <c r="R606" s="155" t="str">
        <v>03</v>
      </c>
      <c r="S606" s="155" t="str">
        <v>2026-03-26 00:03 UTC</v>
      </c>
      <c r="T606" s="155" t="str">
        <v>2026-03-25 17:03 PDT</v>
      </c>
      <c r="U606" s="153" t="n">
        <f>IF(E606&lt;&gt;"Accepted","",IF(AND(N606="",P606=""),"",MAX(N606,P606)))</f>
        <v>32.221824544</v>
      </c>
      <c r="V606" s="155" t="str">
        <v>2026-03-25 17:03 PDT</v>
      </c>
      <c r="W606" s="153" t="n">
        <v>15</v>
      </c>
      <c r="X606" s="153" t="n">
        <v>18</v>
      </c>
      <c r="Y606" s="153" t="n">
        <v>28</v>
      </c>
      <c r="Z606" s="153" t="n">
        <v>250</v>
      </c>
      <c r="AA606" s="153" t="n">
        <v>-117.8837</v>
      </c>
      <c r="AB606" s="153" t="n">
        <v>34.9054</v>
      </c>
      <c r="AC606" s="153" t="n">
        <v>702</v>
      </c>
      <c r="AD606" s="175" t="str">
        <v>KEDW 260055Z 24015G18KT 50SM CLR 29/04 A2988 RMK AO2A PK WND 25028/03 SLP101 T02910038</v>
      </c>
    </row>
    <row r="607" hidden="0">
      <c r="A607" s="150" t="str">
        <v>2026-03-26 01:33 UTC</v>
      </c>
      <c r="B607" s="155" t="str">
        <v>2026-03-25 18:33 PDT</v>
      </c>
      <c r="C607" s="155" t="str">
        <v>2026-03-25</v>
      </c>
      <c r="D607" s="155" t="str">
        <v>March</v>
      </c>
      <c r="E607" s="154" t="str">
        <v>Accepted</v>
      </c>
      <c r="F607" s="155" t="str">
        <v>250</v>
      </c>
      <c r="G607" s="153" t="n">
        <v>250</v>
      </c>
      <c r="H607" s="155" t="str">
        <v>W</v>
      </c>
      <c r="I607" s="153" t="n">
        <v>70</v>
      </c>
      <c r="J607" s="155" t="str">
        <v>E</v>
      </c>
      <c r="K607" s="153" t="n">
        <v>22</v>
      </c>
      <c r="L607" s="153" t="n">
        <f>IF(E607="Accepted",K607*1.150779448,"")</f>
        <v>25.317147856</v>
      </c>
      <c r="M607" s="153" t="n">
        <v>28</v>
      </c>
      <c r="N607" s="153" t="n">
        <f>IF(AND(E607="Accepted",ISNUMBER(M607)),M607*1.150779448,"")</f>
        <v>32.221824544</v>
      </c>
      <c r="O607" s="163"/>
      <c r="P607" s="163" t="str">
        <f>IF(AND(E607="Accepted",ISNUMBER(O607)),O607*1.150779448,"")</f>
      </c>
      <c r="Q607" s="163"/>
      <c r="R607" s="155" t="str"/>
      <c r="S607" s="155" t="str"/>
      <c r="T607" s="155" t="str"/>
      <c r="U607" s="153" t="n">
        <f>IF(E607&lt;&gt;"Accepted","",IF(AND(N607="",P607=""),"",MAX(N607,P607)))</f>
        <v>32.221824544</v>
      </c>
      <c r="V607" s="155" t="str">
        <v>2026-03-25 18:33 PDT</v>
      </c>
      <c r="W607" s="153" t="n">
        <v>22</v>
      </c>
      <c r="X607" s="153" t="n">
        <v>28</v>
      </c>
      <c r="Y607" s="163"/>
      <c r="Z607" s="163"/>
      <c r="AA607" s="153" t="n">
        <v>-117.8837</v>
      </c>
      <c r="AB607" s="153" t="n">
        <v>34.9054</v>
      </c>
      <c r="AC607" s="153" t="n">
        <v>702</v>
      </c>
      <c r="AD607" s="175" t="str">
        <v>KEDW 260133Z 25022G28KT 50SM CLR 26/02 A2989 RMK SLP107</v>
      </c>
    </row>
    <row r="608" hidden="0">
      <c r="A608" s="150" t="str">
        <v>2026-03-26 01:55 UTC</v>
      </c>
      <c r="B608" s="155" t="str">
        <v>2026-03-25 18:55 PDT</v>
      </c>
      <c r="C608" s="155" t="str">
        <v>2026-03-25</v>
      </c>
      <c r="D608" s="155" t="str">
        <v>March</v>
      </c>
      <c r="E608" s="154" t="str">
        <v>Accepted</v>
      </c>
      <c r="F608" s="155" t="str">
        <v>250</v>
      </c>
      <c r="G608" s="153" t="n">
        <v>250</v>
      </c>
      <c r="H608" s="155" t="str">
        <v>W</v>
      </c>
      <c r="I608" s="153" t="n">
        <v>70</v>
      </c>
      <c r="J608" s="155" t="str">
        <v>E</v>
      </c>
      <c r="K608" s="153" t="n">
        <v>20</v>
      </c>
      <c r="L608" s="153" t="n">
        <f>IF(E608="Accepted",K608*1.150779448,"")</f>
        <v>23.01558896</v>
      </c>
      <c r="M608" s="153" t="n">
        <v>27</v>
      </c>
      <c r="N608" s="153" t="n">
        <f>IF(AND(E608="Accepted",ISNUMBER(M608)),M608*1.150779448,"")</f>
        <v>31.071045096</v>
      </c>
      <c r="O608" s="153" t="n">
        <v>30</v>
      </c>
      <c r="P608" s="153" t="n">
        <f>IF(AND(E608="Accepted",ISNUMBER(O608)),O608*1.150779448,"")</f>
        <v>34.523383439999996</v>
      </c>
      <c r="Q608" s="153" t="n">
        <v>240</v>
      </c>
      <c r="R608" s="155" t="str">
        <v>47</v>
      </c>
      <c r="S608" s="155" t="str">
        <v>2026-03-26 01:47 UTC</v>
      </c>
      <c r="T608" s="155" t="str">
        <v>2026-03-25 18:47 PDT</v>
      </c>
      <c r="U608" s="153" t="n">
        <f>IF(E608&lt;&gt;"Accepted","",IF(AND(N608="",P608=""),"",MAX(N608,P608)))</f>
        <v>34.523383439999996</v>
      </c>
      <c r="V608" s="155" t="str">
        <v>2026-03-25 18:47 PDT</v>
      </c>
      <c r="W608" s="153" t="n">
        <v>20</v>
      </c>
      <c r="X608" s="153" t="n">
        <v>27</v>
      </c>
      <c r="Y608" s="153" t="n">
        <v>30</v>
      </c>
      <c r="Z608" s="153" t="n">
        <v>240</v>
      </c>
      <c r="AA608" s="153" t="n">
        <v>-117.8837</v>
      </c>
      <c r="AB608" s="153" t="n">
        <v>34.9054</v>
      </c>
      <c r="AC608" s="153" t="n">
        <v>702</v>
      </c>
      <c r="AD608" s="175" t="str">
        <v>KEDW 260155Z 25020G27KT 50SM CLR 25/03 A2990 RMK AO2A PK WND 24030/47 SLP111 T02490029</v>
      </c>
    </row>
    <row r="609" hidden="0">
      <c r="A609" s="150" t="str">
        <v>2026-03-26 02:55 UTC</v>
      </c>
      <c r="B609" s="155" t="str">
        <v>2026-03-25 19:55 PDT</v>
      </c>
      <c r="C609" s="155" t="str">
        <v>2026-03-25</v>
      </c>
      <c r="D609" s="155" t="str">
        <v>March</v>
      </c>
      <c r="E609" s="154" t="str">
        <v>Accepted</v>
      </c>
      <c r="F609" s="155" t="str">
        <v>250</v>
      </c>
      <c r="G609" s="153" t="n">
        <v>250</v>
      </c>
      <c r="H609" s="155" t="str">
        <v>W</v>
      </c>
      <c r="I609" s="153" t="n">
        <v>70</v>
      </c>
      <c r="J609" s="155" t="str">
        <v>E</v>
      </c>
      <c r="K609" s="153" t="n">
        <v>20</v>
      </c>
      <c r="L609" s="153" t="n">
        <f>IF(E609="Accepted",K609*1.150779448,"")</f>
        <v>23.01558896</v>
      </c>
      <c r="M609" s="153" t="n">
        <v>25</v>
      </c>
      <c r="N609" s="153" t="n">
        <f>IF(AND(E609="Accepted",ISNUMBER(M609)),M609*1.150779448,"")</f>
        <v>28.7694862</v>
      </c>
      <c r="O609" s="153" t="n">
        <v>27</v>
      </c>
      <c r="P609" s="153" t="n">
        <f>IF(AND(E609="Accepted",ISNUMBER(O609)),O609*1.150779448,"")</f>
        <v>31.071045096</v>
      </c>
      <c r="Q609" s="153" t="n">
        <v>240</v>
      </c>
      <c r="R609" s="155" t="str">
        <v>04</v>
      </c>
      <c r="S609" s="155" t="str">
        <v>2026-03-26 02:04 UTC</v>
      </c>
      <c r="T609" s="155" t="str">
        <v>2026-03-25 19:04 PDT</v>
      </c>
      <c r="U609" s="153" t="n">
        <f>IF(E609&lt;&gt;"Accepted","",IF(AND(N609="",P609=""),"",MAX(N609,P609)))</f>
        <v>31.071045096</v>
      </c>
      <c r="V609" s="155" t="str">
        <v>2026-03-25 19:04 PDT</v>
      </c>
      <c r="W609" s="153" t="n">
        <v>20</v>
      </c>
      <c r="X609" s="153" t="n">
        <v>25</v>
      </c>
      <c r="Y609" s="153" t="n">
        <v>27</v>
      </c>
      <c r="Z609" s="153" t="n">
        <v>240</v>
      </c>
      <c r="AA609" s="153" t="n">
        <v>-117.8837</v>
      </c>
      <c r="AB609" s="153" t="n">
        <v>34.9054</v>
      </c>
      <c r="AC609" s="153" t="n">
        <v>702</v>
      </c>
      <c r="AD609" s="175" t="str">
        <v>KEDW 260255Z 25020G25KT 40SM CLR 23/02 A2990 RMK AO2A PK WND 24027/04 SLP109 T02290018 53006</v>
      </c>
    </row>
    <row r="610" hidden="0">
      <c r="A610" s="150" t="str">
        <v>2026-03-26 03:55 UTC</v>
      </c>
      <c r="B610" s="155" t="str">
        <v>2026-03-25 20:55 PDT</v>
      </c>
      <c r="C610" s="155" t="str">
        <v>2026-03-25</v>
      </c>
      <c r="D610" s="155" t="str">
        <v>March</v>
      </c>
      <c r="E610" s="154" t="str">
        <v>Accepted</v>
      </c>
      <c r="F610" s="155" t="str">
        <v>250</v>
      </c>
      <c r="G610" s="153" t="n">
        <v>250</v>
      </c>
      <c r="H610" s="155" t="str">
        <v>W</v>
      </c>
      <c r="I610" s="153" t="n">
        <v>70</v>
      </c>
      <c r="J610" s="155" t="str">
        <v>E</v>
      </c>
      <c r="K610" s="153" t="n">
        <v>12</v>
      </c>
      <c r="L610" s="153" t="n">
        <f>IF(E610="Accepted",K610*1.150779448,"")</f>
        <v>13.809353376</v>
      </c>
      <c r="M610" s="163"/>
      <c r="N610" s="163" t="str">
        <f>IF(AND(E610="Accepted",ISNUMBER(M610)),M610*1.150779448,"")</f>
      </c>
      <c r="O610" s="153" t="n">
        <v>26</v>
      </c>
      <c r="P610" s="153" t="n">
        <f>IF(AND(E610="Accepted",ISNUMBER(O610)),O610*1.150779448,"")</f>
        <v>29.920265648</v>
      </c>
      <c r="Q610" s="153" t="n">
        <v>250</v>
      </c>
      <c r="R610" s="155" t="str">
        <v>02</v>
      </c>
      <c r="S610" s="155" t="str">
        <v>2026-03-26 03:02 UTC</v>
      </c>
      <c r="T610" s="155" t="str">
        <v>2026-03-25 20:02 PDT</v>
      </c>
      <c r="U610" s="153" t="n">
        <f>IF(E610&lt;&gt;"Accepted","",IF(AND(N610="",P610=""),"",MAX(N610,P610)))</f>
        <v>29.920265648</v>
      </c>
      <c r="V610" s="155" t="str">
        <v>2026-03-25 20:02 PDT</v>
      </c>
      <c r="W610" s="153" t="n">
        <v>12</v>
      </c>
      <c r="X610" s="163"/>
      <c r="Y610" s="153" t="n">
        <v>26</v>
      </c>
      <c r="Z610" s="153" t="n">
        <v>250</v>
      </c>
      <c r="AA610" s="153" t="n">
        <v>-117.8837</v>
      </c>
      <c r="AB610" s="153" t="n">
        <v>34.9054</v>
      </c>
      <c r="AC610" s="153" t="n">
        <v>702</v>
      </c>
      <c r="AD610" s="175" t="str">
        <v>KEDW 260355Z 25012KT 40SM CLR 22/01 A2992 RMK AO2A PK WND 25026/02 SLP114 T02150006</v>
      </c>
    </row>
    <row r="611" hidden="0">
      <c r="A611" s="150" t="str">
        <v>2026-03-26 04:55 UTC</v>
      </c>
      <c r="B611" s="155" t="str">
        <v>2026-03-25 21:55 PDT</v>
      </c>
      <c r="C611" s="155" t="str">
        <v>2026-03-25</v>
      </c>
      <c r="D611" s="155" t="str">
        <v>March</v>
      </c>
      <c r="E611" s="154" t="str">
        <v>Accepted</v>
      </c>
      <c r="F611" s="155" t="str">
        <v>230</v>
      </c>
      <c r="G611" s="153" t="n">
        <v>230</v>
      </c>
      <c r="H611" s="155" t="str">
        <v>SW</v>
      </c>
      <c r="I611" s="153" t="n">
        <v>50</v>
      </c>
      <c r="J611" s="155" t="str">
        <v>NE</v>
      </c>
      <c r="K611" s="153" t="n">
        <v>14</v>
      </c>
      <c r="L611" s="153" t="n">
        <f>IF(E611="Accepted",K611*1.150779448,"")</f>
        <v>16.110912272</v>
      </c>
      <c r="M611" s="163"/>
      <c r="N611" s="163" t="str">
        <f>IF(AND(E611="Accepted",ISNUMBER(M611)),M611*1.150779448,"")</f>
      </c>
      <c r="O611" s="163"/>
      <c r="P611" s="163" t="str">
        <f>IF(AND(E611="Accepted",ISNUMBER(O611)),O611*1.150779448,"")</f>
      </c>
      <c r="Q611" s="163"/>
      <c r="R611" s="155" t="str"/>
      <c r="S611" s="155" t="str"/>
      <c r="T611" s="155" t="str"/>
      <c r="U611" s="163" t="str">
        <f>IF(E611&lt;&gt;"Accepted","",IF(AND(N611="",P611=""),"",MAX(N611,P611)))</f>
      </c>
      <c r="V611" s="155" t="str">
        <v>2026-03-25 21:55 PDT</v>
      </c>
      <c r="W611" s="153" t="n">
        <v>14</v>
      </c>
      <c r="X611" s="163"/>
      <c r="Y611" s="163"/>
      <c r="Z611" s="163"/>
      <c r="AA611" s="153" t="n">
        <v>-117.8837</v>
      </c>
      <c r="AB611" s="153" t="n">
        <v>34.9054</v>
      </c>
      <c r="AC611" s="153" t="n">
        <v>702</v>
      </c>
      <c r="AD611" s="175" t="str">
        <v>KEDW 260455Z 23014KT 40SM CLR 20/01 A2993 RMK AO2A SLP115 T01960006</v>
      </c>
    </row>
    <row r="612" hidden="0">
      <c r="A612" s="150" t="str">
        <v>2026-03-26 05:55 UTC</v>
      </c>
      <c r="B612" s="155" t="str">
        <v>2026-03-25 22:55 PDT</v>
      </c>
      <c r="C612" s="155" t="str">
        <v>2026-03-25</v>
      </c>
      <c r="D612" s="155" t="str">
        <v>March</v>
      </c>
      <c r="E612" s="154" t="str">
        <v>Accepted</v>
      </c>
      <c r="F612" s="155" t="str">
        <v>240</v>
      </c>
      <c r="G612" s="153" t="n">
        <v>240</v>
      </c>
      <c r="H612" s="155" t="str">
        <v>SW</v>
      </c>
      <c r="I612" s="153" t="n">
        <v>60</v>
      </c>
      <c r="J612" s="155" t="str">
        <v>NE</v>
      </c>
      <c r="K612" s="153" t="n">
        <v>15</v>
      </c>
      <c r="L612" s="153" t="n">
        <f>IF(E612="Accepted",K612*1.150779448,"")</f>
        <v>17.261691719999998</v>
      </c>
      <c r="M612" s="153" t="n">
        <v>24</v>
      </c>
      <c r="N612" s="153" t="n">
        <f>IF(AND(E612="Accepted",ISNUMBER(M612)),M612*1.150779448,"")</f>
        <v>27.618706752</v>
      </c>
      <c r="O612" s="163"/>
      <c r="P612" s="163" t="str">
        <f>IF(AND(E612="Accepted",ISNUMBER(O612)),O612*1.150779448,"")</f>
      </c>
      <c r="Q612" s="163"/>
      <c r="R612" s="155" t="str"/>
      <c r="S612" s="155" t="str"/>
      <c r="T612" s="155" t="str"/>
      <c r="U612" s="153" t="n">
        <f>IF(E612&lt;&gt;"Accepted","",IF(AND(N612="",P612=""),"",MAX(N612,P612)))</f>
        <v>27.618706752</v>
      </c>
      <c r="V612" s="155" t="str">
        <v>2026-03-25 22:55 PDT</v>
      </c>
      <c r="W612" s="153" t="n">
        <v>15</v>
      </c>
      <c r="X612" s="153" t="n">
        <v>24</v>
      </c>
      <c r="Y612" s="163"/>
      <c r="Z612" s="163"/>
      <c r="AA612" s="153" t="n">
        <v>-117.8837</v>
      </c>
      <c r="AB612" s="153" t="n">
        <v>34.9054</v>
      </c>
      <c r="AC612" s="153" t="n">
        <v>702</v>
      </c>
      <c r="AD612" s="175" t="str">
        <v>KEDW 260555Z AUTO 24015G24KT 10SM CLR 20/00 A2992 RMK AO2 SLP110 T02030002 10305 20196 50007 $</v>
      </c>
    </row>
    <row r="613" hidden="0">
      <c r="A613" s="150" t="str">
        <v>2026-03-26 06:55 UTC</v>
      </c>
      <c r="B613" s="155" t="str">
        <v>2026-03-25 23:55 PDT</v>
      </c>
      <c r="C613" s="155" t="str">
        <v>2026-03-25</v>
      </c>
      <c r="D613" s="155" t="str">
        <v>March</v>
      </c>
      <c r="E613" s="154" t="str">
        <v>Accepted</v>
      </c>
      <c r="F613" s="155" t="str">
        <v>220</v>
      </c>
      <c r="G613" s="153" t="n">
        <v>220</v>
      </c>
      <c r="H613" s="155" t="str">
        <v>SW</v>
      </c>
      <c r="I613" s="153" t="n">
        <v>40</v>
      </c>
      <c r="J613" s="155" t="str">
        <v>NE</v>
      </c>
      <c r="K613" s="153" t="n">
        <v>11</v>
      </c>
      <c r="L613" s="153" t="n">
        <f>IF(E613="Accepted",K613*1.150779448,"")</f>
        <v>12.658573928</v>
      </c>
      <c r="M613" s="163"/>
      <c r="N613" s="163" t="str">
        <f>IF(AND(E613="Accepted",ISNUMBER(M613)),M613*1.150779448,"")</f>
      </c>
      <c r="O613" s="163"/>
      <c r="P613" s="163" t="str">
        <f>IF(AND(E613="Accepted",ISNUMBER(O613)),O613*1.150779448,"")</f>
      </c>
      <c r="Q613" s="163"/>
      <c r="R613" s="155" t="str"/>
      <c r="S613" s="155" t="str"/>
      <c r="T613" s="155" t="str"/>
      <c r="U613" s="163" t="str">
        <f>IF(E613&lt;&gt;"Accepted","",IF(AND(N613="",P613=""),"",MAX(N613,P613)))</f>
      </c>
      <c r="V613" s="155" t="str">
        <v>2026-03-25 23:55 PDT</v>
      </c>
      <c r="W613" s="153" t="n">
        <v>11</v>
      </c>
      <c r="X613" s="163"/>
      <c r="Y613" s="163"/>
      <c r="Z613" s="163"/>
      <c r="AA613" s="153" t="n">
        <v>-117.8837</v>
      </c>
      <c r="AB613" s="153" t="n">
        <v>34.9054</v>
      </c>
      <c r="AC613" s="153" t="n">
        <v>702</v>
      </c>
      <c r="AD613" s="175" t="str">
        <v>KEDW 260655Z AUTO 22011KT 10SM CLR 19/M00 A2992 RMK AO2 SLP110 T01941001 $</v>
      </c>
    </row>
    <row r="614" hidden="0">
      <c r="A614" s="150" t="str">
        <v>2026-03-26 07:55 UTC</v>
      </c>
      <c r="B614" s="155" t="str">
        <v>2026-03-26 00:55 PDT</v>
      </c>
      <c r="C614" s="155" t="str">
        <v>2026-03-26</v>
      </c>
      <c r="D614" s="155" t="str">
        <v>March</v>
      </c>
      <c r="E614" s="154" t="str">
        <v>Accepted</v>
      </c>
      <c r="F614" s="155" t="str">
        <v>200</v>
      </c>
      <c r="G614" s="153" t="n">
        <v>200</v>
      </c>
      <c r="H614" s="155" t="str">
        <v>S</v>
      </c>
      <c r="I614" s="153" t="n">
        <v>20</v>
      </c>
      <c r="J614" s="155" t="str">
        <v>N</v>
      </c>
      <c r="K614" s="153" t="n">
        <v>9</v>
      </c>
      <c r="L614" s="153" t="n">
        <f>IF(E614="Accepted",K614*1.150779448,"")</f>
        <v>10.357015032</v>
      </c>
      <c r="M614" s="163"/>
      <c r="N614" s="163" t="str">
        <f>IF(AND(E614="Accepted",ISNUMBER(M614)),M614*1.150779448,"")</f>
      </c>
      <c r="O614" s="163"/>
      <c r="P614" s="163" t="str">
        <f>IF(AND(E614="Accepted",ISNUMBER(O614)),O614*1.150779448,"")</f>
      </c>
      <c r="Q614" s="163"/>
      <c r="R614" s="155" t="str"/>
      <c r="S614" s="155" t="str"/>
      <c r="T614" s="155" t="str"/>
      <c r="U614" s="163" t="str">
        <f>IF(E614&lt;&gt;"Accepted","",IF(AND(N614="",P614=""),"",MAX(N614,P614)))</f>
      </c>
      <c r="V614" s="155" t="str">
        <v>2026-03-26 00:55 PDT</v>
      </c>
      <c r="W614" s="153" t="n">
        <v>9</v>
      </c>
      <c r="X614" s="163"/>
      <c r="Y614" s="163"/>
      <c r="Z614" s="163"/>
      <c r="AA614" s="153" t="n">
        <v>-117.8837</v>
      </c>
      <c r="AB614" s="153" t="n">
        <v>34.9054</v>
      </c>
      <c r="AC614" s="153" t="n">
        <v>702</v>
      </c>
      <c r="AD614" s="175" t="str">
        <v>KEDW 260755Z AUTO 20009KT 10SM CLR 17/01 A2994 RMK AO2 SLP117 T01690009 403310106 $</v>
      </c>
    </row>
    <row r="615" hidden="0">
      <c r="A615" s="150" t="str">
        <v>2026-03-26 08:55 UTC</v>
      </c>
      <c r="B615" s="155" t="str">
        <v>2026-03-26 01:55 PDT</v>
      </c>
      <c r="C615" s="155" t="str">
        <v>2026-03-26</v>
      </c>
      <c r="D615" s="155" t="str">
        <v>March</v>
      </c>
      <c r="E615" s="154" t="str">
        <v>Accepted</v>
      </c>
      <c r="F615" s="155" t="str">
        <v>240</v>
      </c>
      <c r="G615" s="153" t="n">
        <v>240</v>
      </c>
      <c r="H615" s="155" t="str">
        <v>SW</v>
      </c>
      <c r="I615" s="153" t="n">
        <v>60</v>
      </c>
      <c r="J615" s="155" t="str">
        <v>NE</v>
      </c>
      <c r="K615" s="153" t="n">
        <v>14</v>
      </c>
      <c r="L615" s="153" t="n">
        <f>IF(E615="Accepted",K615*1.150779448,"")</f>
        <v>16.110912272</v>
      </c>
      <c r="M615" s="163"/>
      <c r="N615" s="163" t="str">
        <f>IF(AND(E615="Accepted",ISNUMBER(M615)),M615*1.150779448,"")</f>
      </c>
      <c r="O615" s="153" t="n">
        <v>30</v>
      </c>
      <c r="P615" s="153" t="n">
        <f>IF(AND(E615="Accepted",ISNUMBER(O615)),O615*1.150779448,"")</f>
        <v>34.523383439999996</v>
      </c>
      <c r="Q615" s="153" t="n">
        <v>230</v>
      </c>
      <c r="R615" s="155" t="str">
        <v>38</v>
      </c>
      <c r="S615" s="155" t="str">
        <v>2026-03-26 08:38 UTC</v>
      </c>
      <c r="T615" s="155" t="str">
        <v>2026-03-26 01:38 PDT</v>
      </c>
      <c r="U615" s="153" t="n">
        <f>IF(E615&lt;&gt;"Accepted","",IF(AND(N615="",P615=""),"",MAX(N615,P615)))</f>
        <v>34.523383439999996</v>
      </c>
      <c r="V615" s="155" t="str">
        <v>2026-03-26 01:38 PDT</v>
      </c>
      <c r="W615" s="153" t="n">
        <v>14</v>
      </c>
      <c r="X615" s="163"/>
      <c r="Y615" s="153" t="n">
        <v>30</v>
      </c>
      <c r="Z615" s="153" t="n">
        <v>230</v>
      </c>
      <c r="AA615" s="153" t="n">
        <v>-117.8837</v>
      </c>
      <c r="AB615" s="153" t="n">
        <v>34.9054</v>
      </c>
      <c r="AC615" s="153" t="n">
        <v>702</v>
      </c>
      <c r="AD615" s="175" t="str">
        <v>KEDW 260855Z AUTO 24014KT 10SM CLR 20/03 A2993 RMK AO2 PK WND 23030/38 SLP111 T01960033 53000 $</v>
      </c>
    </row>
    <row r="616" hidden="0">
      <c r="A616" s="150" t="str">
        <v>2026-03-26 09:55 UTC</v>
      </c>
      <c r="B616" s="155" t="str">
        <v>2026-03-26 02:55 PDT</v>
      </c>
      <c r="C616" s="155" t="str">
        <v>2026-03-26</v>
      </c>
      <c r="D616" s="155" t="str">
        <v>March</v>
      </c>
      <c r="E616" s="154" t="str">
        <v>Accepted</v>
      </c>
      <c r="F616" s="155" t="str">
        <v>220</v>
      </c>
      <c r="G616" s="153" t="n">
        <v>220</v>
      </c>
      <c r="H616" s="155" t="str">
        <v>SW</v>
      </c>
      <c r="I616" s="153" t="n">
        <v>40</v>
      </c>
      <c r="J616" s="155" t="str">
        <v>NE</v>
      </c>
      <c r="K616" s="153" t="n">
        <v>15</v>
      </c>
      <c r="L616" s="153" t="n">
        <f>IF(E616="Accepted",K616*1.150779448,"")</f>
        <v>17.261691719999998</v>
      </c>
      <c r="M616" s="153" t="n">
        <v>21</v>
      </c>
      <c r="N616" s="153" t="n">
        <f>IF(AND(E616="Accepted",ISNUMBER(M616)),M616*1.150779448,"")</f>
        <v>24.166368408</v>
      </c>
      <c r="O616" s="163"/>
      <c r="P616" s="163" t="str">
        <f>IF(AND(E616="Accepted",ISNUMBER(O616)),O616*1.150779448,"")</f>
      </c>
      <c r="Q616" s="163"/>
      <c r="R616" s="155" t="str"/>
      <c r="S616" s="155" t="str"/>
      <c r="T616" s="155" t="str"/>
      <c r="U616" s="153" t="n">
        <f>IF(E616&lt;&gt;"Accepted","",IF(AND(N616="",P616=""),"",MAX(N616,P616)))</f>
        <v>24.166368408</v>
      </c>
      <c r="V616" s="155" t="str">
        <v>2026-03-26 02:55 PDT</v>
      </c>
      <c r="W616" s="153" t="n">
        <v>15</v>
      </c>
      <c r="X616" s="153" t="n">
        <v>21</v>
      </c>
      <c r="Y616" s="163"/>
      <c r="Z616" s="163"/>
      <c r="AA616" s="153" t="n">
        <v>-117.8837</v>
      </c>
      <c r="AB616" s="153" t="n">
        <v>34.9054</v>
      </c>
      <c r="AC616" s="153" t="n">
        <v>702</v>
      </c>
      <c r="AD616" s="175" t="str">
        <v>KEDW 260955Z AUTO 22015G21KT 10SM CLR 19/06 A2992 RMK AO2 SLP108 T01890060 $</v>
      </c>
    </row>
    <row r="617" hidden="0">
      <c r="A617" s="150" t="str">
        <v>2026-03-26 10:55 UTC</v>
      </c>
      <c r="B617" s="155" t="str">
        <v>2026-03-26 03:55 PDT</v>
      </c>
      <c r="C617" s="155" t="str">
        <v>2026-03-26</v>
      </c>
      <c r="D617" s="155" t="str">
        <v>March</v>
      </c>
      <c r="E617" s="154" t="str">
        <v>Accepted</v>
      </c>
      <c r="F617" s="155" t="str">
        <v>230</v>
      </c>
      <c r="G617" s="153" t="n">
        <v>230</v>
      </c>
      <c r="H617" s="155" t="str">
        <v>SW</v>
      </c>
      <c r="I617" s="153" t="n">
        <v>50</v>
      </c>
      <c r="J617" s="155" t="str">
        <v>NE</v>
      </c>
      <c r="K617" s="153" t="n">
        <v>16</v>
      </c>
      <c r="L617" s="153" t="n">
        <f>IF(E617="Accepted",K617*1.150779448,"")</f>
        <v>18.412471168</v>
      </c>
      <c r="M617" s="163"/>
      <c r="N617" s="163" t="str">
        <f>IF(AND(E617="Accepted",ISNUMBER(M617)),M617*1.150779448,"")</f>
      </c>
      <c r="O617" s="163"/>
      <c r="P617" s="163" t="str">
        <f>IF(AND(E617="Accepted",ISNUMBER(O617)),O617*1.150779448,"")</f>
      </c>
      <c r="Q617" s="163"/>
      <c r="R617" s="155" t="str"/>
      <c r="S617" s="155" t="str"/>
      <c r="T617" s="155" t="str"/>
      <c r="U617" s="163" t="str">
        <f>IF(E617&lt;&gt;"Accepted","",IF(AND(N617="",P617=""),"",MAX(N617,P617)))</f>
      </c>
      <c r="V617" s="155" t="str">
        <v>2026-03-26 03:55 PDT</v>
      </c>
      <c r="W617" s="153" t="n">
        <v>16</v>
      </c>
      <c r="X617" s="163"/>
      <c r="Y617" s="163"/>
      <c r="Z617" s="163"/>
      <c r="AA617" s="153" t="n">
        <v>-117.8837</v>
      </c>
      <c r="AB617" s="153" t="n">
        <v>34.9054</v>
      </c>
      <c r="AC617" s="153" t="n">
        <v>702</v>
      </c>
      <c r="AD617" s="175" t="str">
        <v>KEDW 261055Z AUTO 23016KT 10SM CLR 19/05 A2992 RMK AO2 SLP109 T01880053 $</v>
      </c>
    </row>
    <row r="618" hidden="0">
      <c r="A618" s="150" t="str">
        <v>2026-03-26 11:55 UTC</v>
      </c>
      <c r="B618" s="155" t="str">
        <v>2026-03-26 04:55 PDT</v>
      </c>
      <c r="C618" s="155" t="str">
        <v>2026-03-26</v>
      </c>
      <c r="D618" s="155" t="str">
        <v>March</v>
      </c>
      <c r="E618" s="154" t="str">
        <v>Accepted</v>
      </c>
      <c r="F618" s="155" t="str">
        <v>220</v>
      </c>
      <c r="G618" s="153" t="n">
        <v>220</v>
      </c>
      <c r="H618" s="155" t="str">
        <v>SW</v>
      </c>
      <c r="I618" s="153" t="n">
        <v>40</v>
      </c>
      <c r="J618" s="155" t="str">
        <v>NE</v>
      </c>
      <c r="K618" s="153" t="n">
        <v>13</v>
      </c>
      <c r="L618" s="153" t="n">
        <f>IF(E618="Accepted",K618*1.150779448,"")</f>
        <v>14.960132824</v>
      </c>
      <c r="M618" s="163"/>
      <c r="N618" s="163" t="str">
        <f>IF(AND(E618="Accepted",ISNUMBER(M618)),M618*1.150779448,"")</f>
      </c>
      <c r="O618" s="163"/>
      <c r="P618" s="163" t="str">
        <f>IF(AND(E618="Accepted",ISNUMBER(O618)),O618*1.150779448,"")</f>
      </c>
      <c r="Q618" s="163"/>
      <c r="R618" s="155" t="str"/>
      <c r="S618" s="155" t="str"/>
      <c r="T618" s="155" t="str"/>
      <c r="U618" s="163" t="str">
        <f>IF(E618&lt;&gt;"Accepted","",IF(AND(N618="",P618=""),"",MAX(N618,P618)))</f>
      </c>
      <c r="V618" s="155" t="str">
        <v>2026-03-26 04:55 PDT</v>
      </c>
      <c r="W618" s="153" t="n">
        <v>13</v>
      </c>
      <c r="X618" s="163"/>
      <c r="Y618" s="163"/>
      <c r="Z618" s="163"/>
      <c r="AA618" s="153" t="n">
        <v>-117.8837</v>
      </c>
      <c r="AB618" s="153" t="n">
        <v>34.9054</v>
      </c>
      <c r="AC618" s="153" t="n">
        <v>702</v>
      </c>
      <c r="AD618" s="175" t="str">
        <v>KEDW 261155Z AUTO 22013KT 10SM CLR 17/03 A2991 RMK AO2 SLP107 T01670034 10207 20157 56005 $</v>
      </c>
    </row>
    <row r="619" hidden="0">
      <c r="A619" s="150" t="str">
        <v>2026-03-26 12:55 UTC</v>
      </c>
      <c r="B619" s="155" t="str">
        <v>2026-03-26 05:55 PDT</v>
      </c>
      <c r="C619" s="155" t="str">
        <v>2026-03-26</v>
      </c>
      <c r="D619" s="155" t="str">
        <v>March</v>
      </c>
      <c r="E619" s="154" t="str">
        <v>Accepted</v>
      </c>
      <c r="F619" s="155" t="str">
        <v>230</v>
      </c>
      <c r="G619" s="153" t="n">
        <v>230</v>
      </c>
      <c r="H619" s="155" t="str">
        <v>SW</v>
      </c>
      <c r="I619" s="153" t="n">
        <v>50</v>
      </c>
      <c r="J619" s="155" t="str">
        <v>NE</v>
      </c>
      <c r="K619" s="153" t="n">
        <v>12</v>
      </c>
      <c r="L619" s="153" t="n">
        <f>IF(E619="Accepted",K619*1.150779448,"")</f>
        <v>13.809353376</v>
      </c>
      <c r="M619" s="163"/>
      <c r="N619" s="163" t="str">
        <f>IF(AND(E619="Accepted",ISNUMBER(M619)),M619*1.150779448,"")</f>
      </c>
      <c r="O619" s="163"/>
      <c r="P619" s="163" t="str">
        <f>IF(AND(E619="Accepted",ISNUMBER(O619)),O619*1.150779448,"")</f>
      </c>
      <c r="Q619" s="163"/>
      <c r="R619" s="155" t="str"/>
      <c r="S619" s="155" t="str"/>
      <c r="T619" s="155" t="str"/>
      <c r="U619" s="163" t="str">
        <f>IF(E619&lt;&gt;"Accepted","",IF(AND(N619="",P619=""),"",MAX(N619,P619)))</f>
      </c>
      <c r="V619" s="155" t="str">
        <v>2026-03-26 05:55 PDT</v>
      </c>
      <c r="W619" s="153" t="n">
        <v>12</v>
      </c>
      <c r="X619" s="163"/>
      <c r="Y619" s="163"/>
      <c r="Z619" s="163"/>
      <c r="AA619" s="153" t="n">
        <v>-117.8837</v>
      </c>
      <c r="AB619" s="153" t="n">
        <v>34.9054</v>
      </c>
      <c r="AC619" s="153" t="n">
        <v>702</v>
      </c>
      <c r="AD619" s="175" t="str">
        <v>KEDW 261255Z 23012KT 40SM FEW350 15/04 A2993 RMK AO2A SLP116 T01460043</v>
      </c>
    </row>
    <row r="620" hidden="0">
      <c r="A620" s="150" t="str">
        <v>2026-03-26 13:55 UTC</v>
      </c>
      <c r="B620" s="155" t="str">
        <v>2026-03-26 06:55 PDT</v>
      </c>
      <c r="C620" s="155" t="str">
        <v>2026-03-26</v>
      </c>
      <c r="D620" s="155" t="str">
        <v>March</v>
      </c>
      <c r="E620" s="154" t="str">
        <v>Accepted</v>
      </c>
      <c r="F620" s="155" t="str">
        <v>220</v>
      </c>
      <c r="G620" s="153" t="n">
        <v>220</v>
      </c>
      <c r="H620" s="155" t="str">
        <v>SW</v>
      </c>
      <c r="I620" s="153" t="n">
        <v>40</v>
      </c>
      <c r="J620" s="155" t="str">
        <v>NE</v>
      </c>
      <c r="K620" s="153" t="n">
        <v>11</v>
      </c>
      <c r="L620" s="153" t="n">
        <f>IF(E620="Accepted",K620*1.150779448,"")</f>
        <v>12.658573928</v>
      </c>
      <c r="M620" s="163"/>
      <c r="N620" s="163" t="str">
        <f>IF(AND(E620="Accepted",ISNUMBER(M620)),M620*1.150779448,"")</f>
      </c>
      <c r="O620" s="163"/>
      <c r="P620" s="163" t="str">
        <f>IF(AND(E620="Accepted",ISNUMBER(O620)),O620*1.150779448,"")</f>
      </c>
      <c r="Q620" s="163"/>
      <c r="R620" s="155" t="str"/>
      <c r="S620" s="155" t="str"/>
      <c r="T620" s="155" t="str"/>
      <c r="U620" s="163" t="str">
        <f>IF(E620&lt;&gt;"Accepted","",IF(AND(N620="",P620=""),"",MAX(N620,P620)))</f>
      </c>
      <c r="V620" s="155" t="str">
        <v>2026-03-26 06:55 PDT</v>
      </c>
      <c r="W620" s="153" t="n">
        <v>11</v>
      </c>
      <c r="X620" s="163"/>
      <c r="Y620" s="163"/>
      <c r="Z620" s="163"/>
      <c r="AA620" s="153" t="n">
        <v>-117.8837</v>
      </c>
      <c r="AB620" s="153" t="n">
        <v>34.9054</v>
      </c>
      <c r="AC620" s="153" t="n">
        <v>702</v>
      </c>
      <c r="AD620" s="175" t="str">
        <v>KEDW 261355Z 22011KT 50SM SCT380 14/05 A2993 RMK AO2A SLP120 T01370051</v>
      </c>
    </row>
    <row r="621" hidden="0">
      <c r="A621" s="150" t="str">
        <v>2026-03-26 14:55 UTC</v>
      </c>
      <c r="B621" s="155" t="str">
        <v>2026-03-26 07:55 PDT</v>
      </c>
      <c r="C621" s="155" t="str">
        <v>2026-03-26</v>
      </c>
      <c r="D621" s="155" t="str">
        <v>March</v>
      </c>
      <c r="E621" s="154" t="str">
        <v>Accepted</v>
      </c>
      <c r="F621" s="155" t="str">
        <v>210</v>
      </c>
      <c r="G621" s="153" t="n">
        <v>210</v>
      </c>
      <c r="H621" s="155" t="str">
        <v>SW</v>
      </c>
      <c r="I621" s="153" t="n">
        <v>30</v>
      </c>
      <c r="J621" s="155" t="str">
        <v>NE</v>
      </c>
      <c r="K621" s="153" t="n">
        <v>10</v>
      </c>
      <c r="L621" s="153" t="n">
        <f>IF(E621="Accepted",K621*1.150779448,"")</f>
        <v>11.50779448</v>
      </c>
      <c r="M621" s="163"/>
      <c r="N621" s="163" t="str">
        <f>IF(AND(E621="Accepted",ISNUMBER(M621)),M621*1.150779448,"")</f>
      </c>
      <c r="O621" s="163"/>
      <c r="P621" s="163" t="str">
        <f>IF(AND(E621="Accepted",ISNUMBER(O621)),O621*1.150779448,"")</f>
      </c>
      <c r="Q621" s="163"/>
      <c r="R621" s="155" t="str"/>
      <c r="S621" s="155" t="str"/>
      <c r="T621" s="155" t="str"/>
      <c r="U621" s="163" t="str">
        <f>IF(E621&lt;&gt;"Accepted","",IF(AND(N621="",P621=""),"",MAX(N621,P621)))</f>
      </c>
      <c r="V621" s="155" t="str">
        <v>2026-03-26 07:55 PDT</v>
      </c>
      <c r="W621" s="153" t="n">
        <v>10</v>
      </c>
      <c r="X621" s="163"/>
      <c r="Y621" s="163"/>
      <c r="Z621" s="163"/>
      <c r="AA621" s="153" t="n">
        <v>-117.8837</v>
      </c>
      <c r="AB621" s="153" t="n">
        <v>34.9054</v>
      </c>
      <c r="AC621" s="153" t="n">
        <v>702</v>
      </c>
      <c r="AD621" s="175" t="str">
        <v>KEDW 261455Z 21010KT 50SM SCT340 16/06 A2995 RMK AO2A SLP127 T01580062 52013</v>
      </c>
    </row>
    <row r="622" hidden="0">
      <c r="A622" s="150" t="str">
        <v>2026-03-26 15:55 UTC</v>
      </c>
      <c r="B622" s="155" t="str">
        <v>2026-03-26 08:55 PDT</v>
      </c>
      <c r="C622" s="155" t="str">
        <v>2026-03-26</v>
      </c>
      <c r="D622" s="155" t="str">
        <v>March</v>
      </c>
      <c r="E622" s="154" t="str">
        <v>Accepted</v>
      </c>
      <c r="F622" s="155" t="str">
        <v>210</v>
      </c>
      <c r="G622" s="153" t="n">
        <v>210</v>
      </c>
      <c r="H622" s="155" t="str">
        <v>SW</v>
      </c>
      <c r="I622" s="153" t="n">
        <v>30</v>
      </c>
      <c r="J622" s="155" t="str">
        <v>NE</v>
      </c>
      <c r="K622" s="153" t="n">
        <v>9</v>
      </c>
      <c r="L622" s="153" t="n">
        <f>IF(E622="Accepted",K622*1.150779448,"")</f>
        <v>10.357015032</v>
      </c>
      <c r="M622" s="163"/>
      <c r="N622" s="163" t="str">
        <f>IF(AND(E622="Accepted",ISNUMBER(M622)),M622*1.150779448,"")</f>
      </c>
      <c r="O622" s="163"/>
      <c r="P622" s="163" t="str">
        <f>IF(AND(E622="Accepted",ISNUMBER(O622)),O622*1.150779448,"")</f>
      </c>
      <c r="Q622" s="163"/>
      <c r="R622" s="155" t="str"/>
      <c r="S622" s="155" t="str"/>
      <c r="T622" s="155" t="str"/>
      <c r="U622" s="163" t="str">
        <f>IF(E622&lt;&gt;"Accepted","",IF(AND(N622="",P622=""),"",MAX(N622,P622)))</f>
      </c>
      <c r="V622" s="155" t="str">
        <v>2026-03-26 08:55 PDT</v>
      </c>
      <c r="W622" s="153" t="n">
        <v>9</v>
      </c>
      <c r="X622" s="163"/>
      <c r="Y622" s="163"/>
      <c r="Z622" s="163"/>
      <c r="AA622" s="153" t="n">
        <v>-117.8837</v>
      </c>
      <c r="AB622" s="153" t="n">
        <v>34.9054</v>
      </c>
      <c r="AC622" s="153" t="n">
        <v>702</v>
      </c>
      <c r="AD622" s="175" t="str">
        <v>KEDW 261555Z 21009KT 60SM SCT320 18/07 A2998 RMK AO2A SLP135 T01840072</v>
      </c>
    </row>
    <row r="623" hidden="0">
      <c r="A623" s="150" t="str">
        <v>2026-03-26 16:55 UTC</v>
      </c>
      <c r="B623" s="155" t="str">
        <v>2026-03-26 09:55 PDT</v>
      </c>
      <c r="C623" s="155" t="str">
        <v>2026-03-26</v>
      </c>
      <c r="D623" s="155" t="str">
        <v>March</v>
      </c>
      <c r="E623" s="154" t="str">
        <v>Accepted</v>
      </c>
      <c r="F623" s="155" t="str">
        <v>260</v>
      </c>
      <c r="G623" s="153" t="n">
        <v>260</v>
      </c>
      <c r="H623" s="155" t="str">
        <v>W</v>
      </c>
      <c r="I623" s="153" t="n">
        <v>80</v>
      </c>
      <c r="J623" s="155" t="str">
        <v>E</v>
      </c>
      <c r="K623" s="153" t="n">
        <v>4</v>
      </c>
      <c r="L623" s="153" t="n">
        <f>IF(E623="Accepted",K623*1.150779448,"")</f>
        <v>4.603117792</v>
      </c>
      <c r="M623" s="163"/>
      <c r="N623" s="163" t="str">
        <f>IF(AND(E623="Accepted",ISNUMBER(M623)),M623*1.150779448,"")</f>
      </c>
      <c r="O623" s="163"/>
      <c r="P623" s="163" t="str">
        <f>IF(AND(E623="Accepted",ISNUMBER(O623)),O623*1.150779448,"")</f>
      </c>
      <c r="Q623" s="163"/>
      <c r="R623" s="155" t="str"/>
      <c r="S623" s="155" t="str"/>
      <c r="T623" s="155" t="str"/>
      <c r="U623" s="163" t="str">
        <f>IF(E623&lt;&gt;"Accepted","",IF(AND(N623="",P623=""),"",MAX(N623,P623)))</f>
      </c>
      <c r="V623" s="155" t="str">
        <v>2026-03-26 09:55 PDT</v>
      </c>
      <c r="W623" s="153" t="n">
        <v>4</v>
      </c>
      <c r="X623" s="163"/>
      <c r="Y623" s="163"/>
      <c r="Z623" s="163"/>
      <c r="AA623" s="153" t="n">
        <v>-117.8837</v>
      </c>
      <c r="AB623" s="153" t="n">
        <v>34.9054</v>
      </c>
      <c r="AC623" s="153" t="n">
        <v>702</v>
      </c>
      <c r="AD623" s="175" t="str">
        <v>KEDW 261655Z 26004KT 60SM SCT320 24/03 A2998 RMK AO2A SLP133 T02380031</v>
      </c>
    </row>
    <row r="624" hidden="0">
      <c r="A624" s="150" t="str">
        <v>2026-03-26 19:55 UTC</v>
      </c>
      <c r="B624" s="155" t="str">
        <v>2026-03-26 12:55 PDT</v>
      </c>
      <c r="C624" s="155" t="str">
        <v>2026-03-26</v>
      </c>
      <c r="D624" s="155" t="str">
        <v>March</v>
      </c>
      <c r="E624" s="154" t="str">
        <v>Accepted</v>
      </c>
      <c r="F624" s="155" t="str">
        <v>040</v>
      </c>
      <c r="G624" s="153" t="n">
        <v>40</v>
      </c>
      <c r="H624" s="155" t="str">
        <v>NE</v>
      </c>
      <c r="I624" s="153" t="n">
        <v>220</v>
      </c>
      <c r="J624" s="155" t="str">
        <v>SW</v>
      </c>
      <c r="K624" s="153" t="n">
        <v>5</v>
      </c>
      <c r="L624" s="153" t="n">
        <f>IF(E624="Accepted",K624*1.150779448,"")</f>
        <v>5.75389724</v>
      </c>
      <c r="M624" s="163"/>
      <c r="N624" s="163" t="str">
        <f>IF(AND(E624="Accepted",ISNUMBER(M624)),M624*1.150779448,"")</f>
      </c>
      <c r="O624" s="163"/>
      <c r="P624" s="163" t="str">
        <f>IF(AND(E624="Accepted",ISNUMBER(O624)),O624*1.150779448,"")</f>
      </c>
      <c r="Q624" s="163"/>
      <c r="R624" s="155" t="str"/>
      <c r="S624" s="155" t="str"/>
      <c r="T624" s="155" t="str"/>
      <c r="U624" s="163" t="str">
        <f>IF(E624&lt;&gt;"Accepted","",IF(AND(N624="",P624=""),"",MAX(N624,P624)))</f>
      </c>
      <c r="V624" s="155" t="str">
        <v>2026-03-26 12:55 PDT</v>
      </c>
      <c r="W624" s="153" t="n">
        <v>5</v>
      </c>
      <c r="X624" s="163"/>
      <c r="Y624" s="163"/>
      <c r="Z624" s="163"/>
      <c r="AA624" s="153" t="n">
        <v>-117.8837</v>
      </c>
      <c r="AB624" s="153" t="n">
        <v>34.9054</v>
      </c>
      <c r="AC624" s="153" t="n">
        <v>702</v>
      </c>
      <c r="AD624" s="175" t="str">
        <v>KEDW 261955Z 04005KT 70SM SCT320 29/M01 A2996 RMK AO2A SLP125 T02861006</v>
      </c>
    </row>
    <row r="625" hidden="0">
      <c r="A625" s="150" t="str">
        <v>2026-03-26 20:55 UTC</v>
      </c>
      <c r="B625" s="155" t="str">
        <v>2026-03-26 13:55 PDT</v>
      </c>
      <c r="C625" s="155" t="str">
        <v>2026-03-26</v>
      </c>
      <c r="D625" s="155" t="str">
        <v>March</v>
      </c>
      <c r="E625" s="154" t="str">
        <v>Accepted</v>
      </c>
      <c r="F625" s="155" t="str">
        <v>000</v>
      </c>
      <c r="G625" s="153" t="n">
        <v>0</v>
      </c>
      <c r="H625" s="155" t="str">
        <v>Calm</v>
      </c>
      <c r="I625" s="153" t="n">
        <v>180</v>
      </c>
      <c r="J625" s="155" t="str">
        <v>Calm</v>
      </c>
      <c r="K625" s="153" t="n">
        <v>0</v>
      </c>
      <c r="L625" s="153" t="n">
        <f>IF(E625="Accepted",K625*1.150779448,"")</f>
        <v>0</v>
      </c>
      <c r="M625" s="163"/>
      <c r="N625" s="163" t="str">
        <f>IF(AND(E625="Accepted",ISNUMBER(M625)),M625*1.150779448,"")</f>
      </c>
      <c r="O625" s="163"/>
      <c r="P625" s="163" t="str">
        <f>IF(AND(E625="Accepted",ISNUMBER(O625)),O625*1.150779448,"")</f>
      </c>
      <c r="Q625" s="163"/>
      <c r="R625" s="155" t="str"/>
      <c r="S625" s="155" t="str"/>
      <c r="T625" s="155" t="str"/>
      <c r="U625" s="163" t="str">
        <f>IF(E625&lt;&gt;"Accepted","",IF(AND(N625="",P625=""),"",MAX(N625,P625)))</f>
      </c>
      <c r="V625" s="155" t="str">
        <v>2026-03-26 13:55 PDT</v>
      </c>
      <c r="W625" s="153" t="n">
        <v>0</v>
      </c>
      <c r="X625" s="163"/>
      <c r="Y625" s="163"/>
      <c r="Z625" s="163"/>
      <c r="AA625" s="153" t="n">
        <v>-117.8837</v>
      </c>
      <c r="AB625" s="153" t="n">
        <v>34.9054</v>
      </c>
      <c r="AC625" s="153" t="n">
        <v>702</v>
      </c>
      <c r="AD625" s="175" t="str">
        <v>KEDW 262055Z 00000KT 70SM SCT320 29/M03 A2994 RMK AO2A SLP117 T02921031 57017</v>
      </c>
    </row>
    <row r="626" hidden="0">
      <c r="A626" s="150" t="str">
        <v>2026-03-26 23:55 UTC</v>
      </c>
      <c r="B626" s="155" t="str">
        <v>2026-03-26 16:55 PDT</v>
      </c>
      <c r="C626" s="155" t="str">
        <v>2026-03-26</v>
      </c>
      <c r="D626" s="155" t="str">
        <v>March</v>
      </c>
      <c r="E626" s="154" t="str">
        <v>Accepted</v>
      </c>
      <c r="F626" s="155" t="str">
        <v>010</v>
      </c>
      <c r="G626" s="153" t="n">
        <v>10</v>
      </c>
      <c r="H626" s="155" t="str">
        <v>N</v>
      </c>
      <c r="I626" s="153" t="n">
        <v>190</v>
      </c>
      <c r="J626" s="155" t="str">
        <v>S</v>
      </c>
      <c r="K626" s="153" t="n">
        <v>3</v>
      </c>
      <c r="L626" s="153" t="n">
        <f>IF(E626="Accepted",K626*1.150779448,"")</f>
        <v>3.452338344</v>
      </c>
      <c r="M626" s="163"/>
      <c r="N626" s="163" t="str">
        <f>IF(AND(E626="Accepted",ISNUMBER(M626)),M626*1.150779448,"")</f>
      </c>
      <c r="O626" s="163"/>
      <c r="P626" s="163" t="str">
        <f>IF(AND(E626="Accepted",ISNUMBER(O626)),O626*1.150779448,"")</f>
      </c>
      <c r="Q626" s="163"/>
      <c r="R626" s="155" t="str"/>
      <c r="S626" s="155" t="str"/>
      <c r="T626" s="155" t="str"/>
      <c r="U626" s="163" t="str">
        <f>IF(E626&lt;&gt;"Accepted","",IF(AND(N626="",P626=""),"",MAX(N626,P626)))</f>
      </c>
      <c r="V626" s="155" t="str">
        <v>2026-03-26 16:55 PDT</v>
      </c>
      <c r="W626" s="153" t="n">
        <v>3</v>
      </c>
      <c r="X626" s="163"/>
      <c r="Y626" s="163"/>
      <c r="Z626" s="163"/>
      <c r="AA626" s="153" t="n">
        <v>-117.8837</v>
      </c>
      <c r="AB626" s="153" t="n">
        <v>34.9054</v>
      </c>
      <c r="AC626" s="153" t="n">
        <v>702</v>
      </c>
      <c r="AD626" s="175" t="str">
        <v>KEDW 262355Z 01003KT 70SM SCT370 32/M04 A2989 RMK AO2A SLP100 T03171037 10317 20250 57016</v>
      </c>
    </row>
    <row r="627" hidden="0">
      <c r="A627" s="150" t="str">
        <v>2026-03-27 02:55 UTC</v>
      </c>
      <c r="B627" s="155" t="str">
        <v>2026-03-26 19:55 PDT</v>
      </c>
      <c r="C627" s="155" t="str">
        <v>2026-03-26</v>
      </c>
      <c r="D627" s="155" t="str">
        <v>March</v>
      </c>
      <c r="E627" s="154" t="str">
        <v>Accepted</v>
      </c>
      <c r="F627" s="155" t="str">
        <v>280</v>
      </c>
      <c r="G627" s="153" t="n">
        <v>280</v>
      </c>
      <c r="H627" s="155" t="str">
        <v>W</v>
      </c>
      <c r="I627" s="153" t="n">
        <v>100</v>
      </c>
      <c r="J627" s="155" t="str">
        <v>E</v>
      </c>
      <c r="K627" s="153" t="n">
        <v>7</v>
      </c>
      <c r="L627" s="153" t="n">
        <f>IF(E627="Accepted",K627*1.150779448,"")</f>
        <v>8.055456136</v>
      </c>
      <c r="M627" s="163"/>
      <c r="N627" s="163" t="str">
        <f>IF(AND(E627="Accepted",ISNUMBER(M627)),M627*1.150779448,"")</f>
      </c>
      <c r="O627" s="163"/>
      <c r="P627" s="163" t="str">
        <f>IF(AND(E627="Accepted",ISNUMBER(O627)),O627*1.150779448,"")</f>
      </c>
      <c r="Q627" s="163"/>
      <c r="R627" s="155" t="str"/>
      <c r="S627" s="155" t="str"/>
      <c r="T627" s="155" t="str"/>
      <c r="U627" s="163" t="str">
        <f>IF(E627&lt;&gt;"Accepted","",IF(AND(N627="",P627=""),"",MAX(N627,P627)))</f>
      </c>
      <c r="V627" s="155" t="str">
        <v>2026-03-26 19:55 PDT</v>
      </c>
      <c r="W627" s="153" t="n">
        <v>7</v>
      </c>
      <c r="X627" s="163"/>
      <c r="Y627" s="163"/>
      <c r="Z627" s="163"/>
      <c r="AA627" s="153" t="n">
        <v>-117.8837</v>
      </c>
      <c r="AB627" s="153" t="n">
        <v>34.9054</v>
      </c>
      <c r="AC627" s="153" t="n">
        <v>702</v>
      </c>
      <c r="AD627" s="175" t="str">
        <v>KEDW 270255Z 28007KT 40SM SCT380 25/07 A2990 RMK AO2A SLP108 T02500071 53005</v>
      </c>
    </row>
    <row r="628" hidden="0">
      <c r="A628" s="150" t="str">
        <v>2026-03-27 03:55 UTC</v>
      </c>
      <c r="B628" s="155" t="str">
        <v>2026-03-26 20:55 PDT</v>
      </c>
      <c r="C628" s="155" t="str">
        <v>2026-03-26</v>
      </c>
      <c r="D628" s="155" t="str">
        <v>March</v>
      </c>
      <c r="E628" s="154" t="str">
        <v>Accepted</v>
      </c>
      <c r="F628" s="155" t="str">
        <v>210</v>
      </c>
      <c r="G628" s="153" t="n">
        <v>210</v>
      </c>
      <c r="H628" s="155" t="str">
        <v>SW</v>
      </c>
      <c r="I628" s="153" t="n">
        <v>30</v>
      </c>
      <c r="J628" s="155" t="str">
        <v>NE</v>
      </c>
      <c r="K628" s="153" t="n">
        <v>4</v>
      </c>
      <c r="L628" s="153" t="n">
        <f>IF(E628="Accepted",K628*1.150779448,"")</f>
        <v>4.603117792</v>
      </c>
      <c r="M628" s="163"/>
      <c r="N628" s="163" t="str">
        <f>IF(AND(E628="Accepted",ISNUMBER(M628)),M628*1.150779448,"")</f>
      </c>
      <c r="O628" s="163"/>
      <c r="P628" s="163" t="str">
        <f>IF(AND(E628="Accepted",ISNUMBER(O628)),O628*1.150779448,"")</f>
      </c>
      <c r="Q628" s="163"/>
      <c r="R628" s="155" t="str"/>
      <c r="S628" s="155" t="str"/>
      <c r="T628" s="155" t="str"/>
      <c r="U628" s="163" t="str">
        <f>IF(E628&lt;&gt;"Accepted","",IF(AND(N628="",P628=""),"",MAX(N628,P628)))</f>
      </c>
      <c r="V628" s="155" t="str">
        <v>2026-03-26 20:55 PDT</v>
      </c>
      <c r="W628" s="153" t="n">
        <v>4</v>
      </c>
      <c r="X628" s="163"/>
      <c r="Y628" s="163"/>
      <c r="Z628" s="163"/>
      <c r="AA628" s="153" t="n">
        <v>-117.8837</v>
      </c>
      <c r="AB628" s="153" t="n">
        <v>34.9054</v>
      </c>
      <c r="AC628" s="153" t="n">
        <v>702</v>
      </c>
      <c r="AD628" s="175" t="str">
        <v>KEDW 270355Z AUTO 21004KT 10SM CLR 22/08 A2993 RMK AO2 SLP118 T02200081 $</v>
      </c>
    </row>
    <row r="629" hidden="0">
      <c r="A629" s="150" t="str">
        <v>2026-03-27 04:55 UTC</v>
      </c>
      <c r="B629" s="155" t="str">
        <v>2026-03-26 21:55 PDT</v>
      </c>
      <c r="C629" s="155" t="str">
        <v>2026-03-26</v>
      </c>
      <c r="D629" s="155" t="str">
        <v>March</v>
      </c>
      <c r="E629" s="154" t="str">
        <v>Accepted</v>
      </c>
      <c r="F629" s="155" t="str">
        <v>200</v>
      </c>
      <c r="G629" s="153" t="n">
        <v>200</v>
      </c>
      <c r="H629" s="155" t="str">
        <v>S</v>
      </c>
      <c r="I629" s="153" t="n">
        <v>20</v>
      </c>
      <c r="J629" s="155" t="str">
        <v>N</v>
      </c>
      <c r="K629" s="153" t="n">
        <v>6</v>
      </c>
      <c r="L629" s="153" t="n">
        <f>IF(E629="Accepted",K629*1.150779448,"")</f>
        <v>6.904676688</v>
      </c>
      <c r="M629" s="163"/>
      <c r="N629" s="163" t="str">
        <f>IF(AND(E629="Accepted",ISNUMBER(M629)),M629*1.150779448,"")</f>
      </c>
      <c r="O629" s="163"/>
      <c r="P629" s="163" t="str">
        <f>IF(AND(E629="Accepted",ISNUMBER(O629)),O629*1.150779448,"")</f>
      </c>
      <c r="Q629" s="163"/>
      <c r="R629" s="155" t="str"/>
      <c r="S629" s="155" t="str"/>
      <c r="T629" s="155" t="str"/>
      <c r="U629" s="163" t="str">
        <f>IF(E629&lt;&gt;"Accepted","",IF(AND(N629="",P629=""),"",MAX(N629,P629)))</f>
      </c>
      <c r="V629" s="155" t="str">
        <v>2026-03-26 21:55 PDT</v>
      </c>
      <c r="W629" s="153" t="n">
        <v>6</v>
      </c>
      <c r="X629" s="163"/>
      <c r="Y629" s="163"/>
      <c r="Z629" s="163"/>
      <c r="AA629" s="153" t="n">
        <v>-117.8837</v>
      </c>
      <c r="AB629" s="153" t="n">
        <v>34.9054</v>
      </c>
      <c r="AC629" s="153" t="n">
        <v>702</v>
      </c>
      <c r="AD629" s="175" t="str">
        <v>KEDW 270455Z 20006KT 40SM FEW370 19/09 A2995 RMK AO2A SLP124 T01890091</v>
      </c>
    </row>
    <row r="630" hidden="0">
      <c r="A630" s="150" t="str">
        <v>2026-03-27 05:55 UTC</v>
      </c>
      <c r="B630" s="155" t="str">
        <v>2026-03-26 22:55 PDT</v>
      </c>
      <c r="C630" s="155" t="str">
        <v>2026-03-26</v>
      </c>
      <c r="D630" s="155" t="str">
        <v>March</v>
      </c>
      <c r="E630" s="154" t="str">
        <v>Accepted</v>
      </c>
      <c r="F630" s="155" t="str">
        <v>210</v>
      </c>
      <c r="G630" s="153" t="n">
        <v>210</v>
      </c>
      <c r="H630" s="155" t="str">
        <v>SW</v>
      </c>
      <c r="I630" s="153" t="n">
        <v>30</v>
      </c>
      <c r="J630" s="155" t="str">
        <v>NE</v>
      </c>
      <c r="K630" s="153" t="n">
        <v>6</v>
      </c>
      <c r="L630" s="153" t="n">
        <f>IF(E630="Accepted",K630*1.150779448,"")</f>
        <v>6.904676688</v>
      </c>
      <c r="M630" s="163"/>
      <c r="N630" s="163" t="str">
        <f>IF(AND(E630="Accepted",ISNUMBER(M630)),M630*1.150779448,"")</f>
      </c>
      <c r="O630" s="163"/>
      <c r="P630" s="163" t="str">
        <f>IF(AND(E630="Accepted",ISNUMBER(O630)),O630*1.150779448,"")</f>
      </c>
      <c r="Q630" s="163"/>
      <c r="R630" s="155" t="str"/>
      <c r="S630" s="155" t="str"/>
      <c r="T630" s="155" t="str"/>
      <c r="U630" s="163" t="str">
        <f>IF(E630&lt;&gt;"Accepted","",IF(AND(N630="",P630=""),"",MAX(N630,P630)))</f>
      </c>
      <c r="V630" s="155" t="str">
        <v>2026-03-26 22:55 PDT</v>
      </c>
      <c r="W630" s="153" t="n">
        <v>6</v>
      </c>
      <c r="X630" s="163"/>
      <c r="Y630" s="163"/>
      <c r="Z630" s="163"/>
      <c r="AA630" s="153" t="n">
        <v>-117.8837</v>
      </c>
      <c r="AB630" s="153" t="n">
        <v>34.9054</v>
      </c>
      <c r="AC630" s="153" t="n">
        <v>702</v>
      </c>
      <c r="AD630" s="175" t="str">
        <v>KEDW 270555Z 21006KT 40SM FEW370 18/07 A2995 RMK AO2A SLP124 T01780072 10317 20178 51016</v>
      </c>
    </row>
    <row r="631" hidden="0">
      <c r="A631" s="150" t="str">
        <v>2026-03-27 07:55 UTC</v>
      </c>
      <c r="B631" s="155" t="str">
        <v>2026-03-27 00:55 PDT</v>
      </c>
      <c r="C631" s="155" t="str">
        <v>2026-03-27</v>
      </c>
      <c r="D631" s="155" t="str">
        <v>March</v>
      </c>
      <c r="E631" s="154" t="str">
        <v>Accepted</v>
      </c>
      <c r="F631" s="155" t="str">
        <v>180</v>
      </c>
      <c r="G631" s="153" t="n">
        <v>180</v>
      </c>
      <c r="H631" s="155" t="str">
        <v>S</v>
      </c>
      <c r="I631" s="153" t="n">
        <v>0</v>
      </c>
      <c r="J631" s="155" t="str">
        <v>N</v>
      </c>
      <c r="K631" s="153" t="n">
        <v>5</v>
      </c>
      <c r="L631" s="153" t="n">
        <f>IF(E631="Accepted",K631*1.150779448,"")</f>
        <v>5.75389724</v>
      </c>
      <c r="M631" s="163"/>
      <c r="N631" s="163" t="str">
        <f>IF(AND(E631="Accepted",ISNUMBER(M631)),M631*1.150779448,"")</f>
      </c>
      <c r="O631" s="163"/>
      <c r="P631" s="163" t="str">
        <f>IF(AND(E631="Accepted",ISNUMBER(O631)),O631*1.150779448,"")</f>
      </c>
      <c r="Q631" s="163"/>
      <c r="R631" s="155" t="str"/>
      <c r="S631" s="155" t="str"/>
      <c r="T631" s="155" t="str"/>
      <c r="U631" s="163" t="str">
        <f>IF(E631&lt;&gt;"Accepted","",IF(AND(N631="",P631=""),"",MAX(N631,P631)))</f>
      </c>
      <c r="V631" s="155" t="str">
        <v>2026-03-27 00:55 PDT</v>
      </c>
      <c r="W631" s="153" t="n">
        <v>5</v>
      </c>
      <c r="X631" s="163"/>
      <c r="Y631" s="163"/>
      <c r="Z631" s="163"/>
      <c r="AA631" s="153" t="n">
        <v>-117.8837</v>
      </c>
      <c r="AB631" s="153" t="n">
        <v>34.9054</v>
      </c>
      <c r="AC631" s="153" t="n">
        <v>702</v>
      </c>
      <c r="AD631" s="175" t="str">
        <v>KEDW 270755Z AUTO 18005KT 10SM CLR 14/07 A2996 RMK AO2 SLP127 T01370070 403170134 $</v>
      </c>
    </row>
    <row r="632" hidden="0">
      <c r="A632" s="150" t="str">
        <v>2026-03-27 08:55 UTC</v>
      </c>
      <c r="B632" s="155" t="str">
        <v>2026-03-27 01:55 PDT</v>
      </c>
      <c r="C632" s="155" t="str">
        <v>2026-03-27</v>
      </c>
      <c r="D632" s="155" t="str">
        <v>March</v>
      </c>
      <c r="E632" s="154" t="str">
        <v>Accepted</v>
      </c>
      <c r="F632" s="155" t="str">
        <v>230</v>
      </c>
      <c r="G632" s="153" t="n">
        <v>230</v>
      </c>
      <c r="H632" s="155" t="str">
        <v>SW</v>
      </c>
      <c r="I632" s="153" t="n">
        <v>50</v>
      </c>
      <c r="J632" s="155" t="str">
        <v>NE</v>
      </c>
      <c r="K632" s="153" t="n">
        <v>4</v>
      </c>
      <c r="L632" s="153" t="n">
        <f>IF(E632="Accepted",K632*1.150779448,"")</f>
        <v>4.603117792</v>
      </c>
      <c r="M632" s="163"/>
      <c r="N632" s="163" t="str">
        <f>IF(AND(E632="Accepted",ISNUMBER(M632)),M632*1.150779448,"")</f>
      </c>
      <c r="O632" s="163"/>
      <c r="P632" s="163" t="str">
        <f>IF(AND(E632="Accepted",ISNUMBER(O632)),O632*1.150779448,"")</f>
      </c>
      <c r="Q632" s="163"/>
      <c r="R632" s="155" t="str"/>
      <c r="S632" s="155" t="str"/>
      <c r="T632" s="155" t="str"/>
      <c r="U632" s="163" t="str">
        <f>IF(E632&lt;&gt;"Accepted","",IF(AND(N632="",P632=""),"",MAX(N632,P632)))</f>
      </c>
      <c r="V632" s="155" t="str">
        <v>2026-03-27 01:55 PDT</v>
      </c>
      <c r="W632" s="153" t="n">
        <v>4</v>
      </c>
      <c r="X632" s="163"/>
      <c r="Y632" s="163"/>
      <c r="Z632" s="163"/>
      <c r="AA632" s="153" t="n">
        <v>-117.8837</v>
      </c>
      <c r="AB632" s="153" t="n">
        <v>34.9054</v>
      </c>
      <c r="AC632" s="153" t="n">
        <v>702</v>
      </c>
      <c r="AD632" s="175" t="str">
        <v>KEDW 270855Z AUTO 23004KT 10SM CLR 13/07 A2996 RMK AO2 SLP127 T01290065 50002 $</v>
      </c>
    </row>
    <row r="633" hidden="0">
      <c r="A633" s="150" t="str">
        <v>2026-03-27 10:55 UTC</v>
      </c>
      <c r="B633" s="155" t="str">
        <v>2026-03-27 03:55 PDT</v>
      </c>
      <c r="C633" s="155" t="str">
        <v>2026-03-27</v>
      </c>
      <c r="D633" s="155" t="str">
        <v>March</v>
      </c>
      <c r="E633" s="154" t="str">
        <v>Accepted</v>
      </c>
      <c r="F633" s="155" t="str">
        <v>000</v>
      </c>
      <c r="G633" s="153" t="n">
        <v>0</v>
      </c>
      <c r="H633" s="155" t="str">
        <v>Calm</v>
      </c>
      <c r="I633" s="153" t="n">
        <v>180</v>
      </c>
      <c r="J633" s="155" t="str">
        <v>Calm</v>
      </c>
      <c r="K633" s="153" t="n">
        <v>0</v>
      </c>
      <c r="L633" s="153" t="n">
        <f>IF(E633="Accepted",K633*1.150779448,"")</f>
        <v>0</v>
      </c>
      <c r="M633" s="163"/>
      <c r="N633" s="163" t="str">
        <f>IF(AND(E633="Accepted",ISNUMBER(M633)),M633*1.150779448,"")</f>
      </c>
      <c r="O633" s="163"/>
      <c r="P633" s="163" t="str">
        <f>IF(AND(E633="Accepted",ISNUMBER(O633)),O633*1.150779448,"")</f>
      </c>
      <c r="Q633" s="163"/>
      <c r="R633" s="155" t="str"/>
      <c r="S633" s="155" t="str"/>
      <c r="T633" s="155" t="str"/>
      <c r="U633" s="163" t="str">
        <f>IF(E633&lt;&gt;"Accepted","",IF(AND(N633="",P633=""),"",MAX(N633,P633)))</f>
      </c>
      <c r="V633" s="155" t="str">
        <v>2026-03-27 03:55 PDT</v>
      </c>
      <c r="W633" s="153" t="n">
        <v>0</v>
      </c>
      <c r="X633" s="163"/>
      <c r="Y633" s="163"/>
      <c r="Z633" s="163"/>
      <c r="AA633" s="153" t="n">
        <v>-117.8837</v>
      </c>
      <c r="AB633" s="153" t="n">
        <v>34.9054</v>
      </c>
      <c r="AC633" s="153" t="n">
        <v>702</v>
      </c>
      <c r="AD633" s="175" t="str">
        <v>KEDW 271055Z AUTO 00000KT 10SM CLR 12/05 A2995 RMK AO2 SLP123 T01200049 $</v>
      </c>
    </row>
    <row r="634" hidden="0">
      <c r="A634" s="150" t="str">
        <v>2026-03-27 11:55 UTC</v>
      </c>
      <c r="B634" s="155" t="str">
        <v>2026-03-27 04:55 PDT</v>
      </c>
      <c r="C634" s="155" t="str">
        <v>2026-03-27</v>
      </c>
      <c r="D634" s="155" t="str">
        <v>March</v>
      </c>
      <c r="E634" s="154" t="str">
        <v>Accepted</v>
      </c>
      <c r="F634" s="155" t="str">
        <v>000</v>
      </c>
      <c r="G634" s="153" t="n">
        <v>0</v>
      </c>
      <c r="H634" s="155" t="str">
        <v>Calm</v>
      </c>
      <c r="I634" s="153" t="n">
        <v>180</v>
      </c>
      <c r="J634" s="155" t="str">
        <v>Calm</v>
      </c>
      <c r="K634" s="153" t="n">
        <v>0</v>
      </c>
      <c r="L634" s="153" t="n">
        <f>IF(E634="Accepted",K634*1.150779448,"")</f>
        <v>0</v>
      </c>
      <c r="M634" s="163"/>
      <c r="N634" s="163" t="str">
        <f>IF(AND(E634="Accepted",ISNUMBER(M634)),M634*1.150779448,"")</f>
      </c>
      <c r="O634" s="163"/>
      <c r="P634" s="163" t="str">
        <f>IF(AND(E634="Accepted",ISNUMBER(O634)),O634*1.150779448,"")</f>
      </c>
      <c r="Q634" s="163"/>
      <c r="R634" s="155" t="str"/>
      <c r="S634" s="155" t="str"/>
      <c r="T634" s="155" t="str"/>
      <c r="U634" s="163" t="str">
        <f>IF(E634&lt;&gt;"Accepted","",IF(AND(N634="",P634=""),"",MAX(N634,P634)))</f>
      </c>
      <c r="V634" s="155" t="str">
        <v>2026-03-27 04:55 PDT</v>
      </c>
      <c r="W634" s="153" t="n">
        <v>0</v>
      </c>
      <c r="X634" s="163"/>
      <c r="Y634" s="163"/>
      <c r="Z634" s="163"/>
      <c r="AA634" s="153" t="n">
        <v>-117.8837</v>
      </c>
      <c r="AB634" s="153" t="n">
        <v>34.9054</v>
      </c>
      <c r="AC634" s="153" t="n">
        <v>702</v>
      </c>
      <c r="AD634" s="175" t="str">
        <v>KEDW 271155Z AUTO 00000KT 10SM CLR 11/05 A2996 RMK AO2 SLP127 T01090052 10178 20109 53001 $</v>
      </c>
    </row>
    <row r="635" hidden="0">
      <c r="A635" s="150" t="str">
        <v>2026-03-27 14:55 UTC</v>
      </c>
      <c r="B635" s="155" t="str">
        <v>2026-03-27 07:55 PDT</v>
      </c>
      <c r="C635" s="155" t="str">
        <v>2026-03-27</v>
      </c>
      <c r="D635" s="155" t="str">
        <v>March</v>
      </c>
      <c r="E635" s="154" t="str">
        <v>Accepted</v>
      </c>
      <c r="F635" s="155" t="str">
        <v>000</v>
      </c>
      <c r="G635" s="153" t="n">
        <v>0</v>
      </c>
      <c r="H635" s="155" t="str">
        <v>Calm</v>
      </c>
      <c r="I635" s="153" t="n">
        <v>180</v>
      </c>
      <c r="J635" s="155" t="str">
        <v>Calm</v>
      </c>
      <c r="K635" s="153" t="n">
        <v>0</v>
      </c>
      <c r="L635" s="153" t="n">
        <f>IF(E635="Accepted",K635*1.150779448,"")</f>
        <v>0</v>
      </c>
      <c r="M635" s="163"/>
      <c r="N635" s="163" t="str">
        <f>IF(AND(E635="Accepted",ISNUMBER(M635)),M635*1.150779448,"")</f>
      </c>
      <c r="O635" s="163"/>
      <c r="P635" s="163" t="str">
        <f>IF(AND(E635="Accepted",ISNUMBER(O635)),O635*1.150779448,"")</f>
      </c>
      <c r="Q635" s="163"/>
      <c r="R635" s="155" t="str"/>
      <c r="S635" s="155" t="str"/>
      <c r="T635" s="155" t="str"/>
      <c r="U635" s="163" t="str">
        <f>IF(E635&lt;&gt;"Accepted","",IF(AND(N635="",P635=""),"",MAX(N635,P635)))</f>
      </c>
      <c r="V635" s="155" t="str">
        <v>2026-03-27 07:55 PDT</v>
      </c>
      <c r="W635" s="153" t="n">
        <v>0</v>
      </c>
      <c r="X635" s="163"/>
      <c r="Y635" s="163"/>
      <c r="Z635" s="163"/>
      <c r="AA635" s="153" t="n">
        <v>-117.8837</v>
      </c>
      <c r="AB635" s="153" t="n">
        <v>34.9054</v>
      </c>
      <c r="AC635" s="153" t="n">
        <v>702</v>
      </c>
      <c r="AD635" s="175" t="str">
        <v>KEDW 271455Z 00000KT 40SM SCT340 12/05 A3001 RMK AO2A SLP149 T01230048 52017</v>
      </c>
    </row>
    <row r="636" hidden="0">
      <c r="A636" s="150" t="str">
        <v>2026-03-27 18:55 UTC</v>
      </c>
      <c r="B636" s="155" t="str">
        <v>2026-03-27 11:55 PDT</v>
      </c>
      <c r="C636" s="155" t="str">
        <v>2026-03-27</v>
      </c>
      <c r="D636" s="155" t="str">
        <v>March</v>
      </c>
      <c r="E636" s="154" t="str">
        <v>Accepted</v>
      </c>
      <c r="F636" s="155" t="str">
        <v>010</v>
      </c>
      <c r="G636" s="153" t="n">
        <v>10</v>
      </c>
      <c r="H636" s="155" t="str">
        <v>N</v>
      </c>
      <c r="I636" s="153" t="n">
        <v>190</v>
      </c>
      <c r="J636" s="155" t="str">
        <v>S</v>
      </c>
      <c r="K636" s="153" t="n">
        <v>6</v>
      </c>
      <c r="L636" s="153" t="n">
        <f>IF(E636="Accepted",K636*1.150779448,"")</f>
        <v>6.904676688</v>
      </c>
      <c r="M636" s="163"/>
      <c r="N636" s="163" t="str">
        <f>IF(AND(E636="Accepted",ISNUMBER(M636)),M636*1.150779448,"")</f>
      </c>
      <c r="O636" s="163"/>
      <c r="P636" s="163" t="str">
        <f>IF(AND(E636="Accepted",ISNUMBER(O636)),O636*1.150779448,"")</f>
      </c>
      <c r="Q636" s="163"/>
      <c r="R636" s="155" t="str"/>
      <c r="S636" s="155" t="str"/>
      <c r="T636" s="155" t="str"/>
      <c r="U636" s="163" t="str">
        <f>IF(E636&lt;&gt;"Accepted","",IF(AND(N636="",P636=""),"",MAX(N636,P636)))</f>
      </c>
      <c r="V636" s="155" t="str">
        <v>2026-03-27 11:55 PDT</v>
      </c>
      <c r="W636" s="153" t="n">
        <v>6</v>
      </c>
      <c r="X636" s="163"/>
      <c r="Y636" s="163"/>
      <c r="Z636" s="163"/>
      <c r="AA636" s="153" t="n">
        <v>-117.8837</v>
      </c>
      <c r="AB636" s="153" t="n">
        <v>34.9054</v>
      </c>
      <c r="AC636" s="153" t="n">
        <v>702</v>
      </c>
      <c r="AD636" s="175" t="str">
        <v>KEDW 271855Z 01006KT 50SM SCT330 27/00 A3000 RMK AO2A SLP141 T02720000</v>
      </c>
    </row>
    <row r="637" hidden="0">
      <c r="A637" s="150" t="str">
        <v>2026-03-27 19:55 UTC</v>
      </c>
      <c r="B637" s="155" t="str">
        <v>2026-03-27 12:55 PDT</v>
      </c>
      <c r="C637" s="155" t="str">
        <v>2026-03-27</v>
      </c>
      <c r="D637" s="155" t="str">
        <v>March</v>
      </c>
      <c r="E637" s="154" t="str">
        <v>Accepted</v>
      </c>
      <c r="F637" s="155" t="str">
        <v>080</v>
      </c>
      <c r="G637" s="153" t="n">
        <v>80</v>
      </c>
      <c r="H637" s="155" t="str">
        <v>E</v>
      </c>
      <c r="I637" s="153" t="n">
        <v>260</v>
      </c>
      <c r="J637" s="155" t="str">
        <v>W</v>
      </c>
      <c r="K637" s="153" t="n">
        <v>7</v>
      </c>
      <c r="L637" s="153" t="n">
        <f>IF(E637="Accepted",K637*1.150779448,"")</f>
        <v>8.055456136</v>
      </c>
      <c r="M637" s="163"/>
      <c r="N637" s="163" t="str">
        <f>IF(AND(E637="Accepted",ISNUMBER(M637)),M637*1.150779448,"")</f>
      </c>
      <c r="O637" s="163"/>
      <c r="P637" s="163" t="str">
        <f>IF(AND(E637="Accepted",ISNUMBER(O637)),O637*1.150779448,"")</f>
      </c>
      <c r="Q637" s="163"/>
      <c r="R637" s="155" t="str"/>
      <c r="S637" s="155" t="str"/>
      <c r="T637" s="155" t="str"/>
      <c r="U637" s="163" t="str">
        <f>IF(E637&lt;&gt;"Accepted","",IF(AND(N637="",P637=""),"",MAX(N637,P637)))</f>
      </c>
      <c r="V637" s="155" t="str">
        <v>2026-03-27 12:55 PDT</v>
      </c>
      <c r="W637" s="153" t="n">
        <v>7</v>
      </c>
      <c r="X637" s="163"/>
      <c r="Y637" s="163"/>
      <c r="Z637" s="163"/>
      <c r="AA637" s="153" t="n">
        <v>-117.8837</v>
      </c>
      <c r="AB637" s="153" t="n">
        <v>34.9054</v>
      </c>
      <c r="AC637" s="153" t="n">
        <v>702</v>
      </c>
      <c r="AD637" s="175" t="str">
        <v>KEDW 271955Z 08007KT 50SM SCT340 31/M07 A2996 RMK AO2A SLP126 T03101071</v>
      </c>
    </row>
    <row r="638" hidden="0">
      <c r="A638" s="150" t="str">
        <v>2026-03-27 23:55 UTC</v>
      </c>
      <c r="B638" s="155" t="str">
        <v>2026-03-27 16:55 PDT</v>
      </c>
      <c r="C638" s="155" t="str">
        <v>2026-03-27</v>
      </c>
      <c r="D638" s="155" t="str">
        <v>March</v>
      </c>
      <c r="E638" s="154" t="str">
        <v>Accepted</v>
      </c>
      <c r="F638" s="155" t="str">
        <v>240</v>
      </c>
      <c r="G638" s="153" t="n">
        <v>240</v>
      </c>
      <c r="H638" s="155" t="str">
        <v>SW</v>
      </c>
      <c r="I638" s="153" t="n">
        <v>60</v>
      </c>
      <c r="J638" s="155" t="str">
        <v>NE</v>
      </c>
      <c r="K638" s="153" t="n">
        <v>15</v>
      </c>
      <c r="L638" s="153" t="n">
        <f>IF(E638="Accepted",K638*1.150779448,"")</f>
        <v>17.261691719999998</v>
      </c>
      <c r="M638" s="163"/>
      <c r="N638" s="163" t="str">
        <f>IF(AND(E638="Accepted",ISNUMBER(M638)),M638*1.150779448,"")</f>
      </c>
      <c r="O638" s="163"/>
      <c r="P638" s="163" t="str">
        <f>IF(AND(E638="Accepted",ISNUMBER(O638)),O638*1.150779448,"")</f>
      </c>
      <c r="Q638" s="163"/>
      <c r="R638" s="155" t="str"/>
      <c r="S638" s="155" t="str"/>
      <c r="T638" s="155" t="str"/>
      <c r="U638" s="163" t="str">
        <f>IF(E638&lt;&gt;"Accepted","",IF(AND(N638="",P638=""),"",MAX(N638,P638)))</f>
      </c>
      <c r="V638" s="155" t="str">
        <v>2026-03-27 16:55 PDT</v>
      </c>
      <c r="W638" s="153" t="n">
        <v>15</v>
      </c>
      <c r="X638" s="163"/>
      <c r="Y638" s="163"/>
      <c r="Z638" s="163"/>
      <c r="AA638" s="153" t="n">
        <v>-117.8837</v>
      </c>
      <c r="AB638" s="153" t="n">
        <v>34.9054</v>
      </c>
      <c r="AC638" s="153" t="n">
        <v>702</v>
      </c>
      <c r="AD638" s="175" t="str">
        <v>KEDW 272355Z 24015KT 60SM FEW250 BKN340 32/M04 A2987 RMK AO2A SLP096 T03161038 10331 20234 56019</v>
      </c>
    </row>
    <row r="639" hidden="0">
      <c r="A639" s="150" t="str">
        <v>2026-03-28 00:55 UTC</v>
      </c>
      <c r="B639" s="155" t="str">
        <v>2026-03-27 17:55 PDT</v>
      </c>
      <c r="C639" s="155" t="str">
        <v>2026-03-27</v>
      </c>
      <c r="D639" s="155" t="str">
        <v>March</v>
      </c>
      <c r="E639" s="154" t="str">
        <v>Accepted</v>
      </c>
      <c r="F639" s="155" t="str">
        <v>240</v>
      </c>
      <c r="G639" s="153" t="n">
        <v>240</v>
      </c>
      <c r="H639" s="155" t="str">
        <v>SW</v>
      </c>
      <c r="I639" s="153" t="n">
        <v>60</v>
      </c>
      <c r="J639" s="155" t="str">
        <v>NE</v>
      </c>
      <c r="K639" s="153" t="n">
        <v>17</v>
      </c>
      <c r="L639" s="153" t="n">
        <f>IF(E639="Accepted",K639*1.150779448,"")</f>
        <v>19.563250616</v>
      </c>
      <c r="M639" s="163"/>
      <c r="N639" s="163" t="str">
        <f>IF(AND(E639="Accepted",ISNUMBER(M639)),M639*1.150779448,"")</f>
      </c>
      <c r="O639" s="153" t="n">
        <v>28</v>
      </c>
      <c r="P639" s="153" t="n">
        <f>IF(AND(E639="Accepted",ISNUMBER(O639)),O639*1.150779448,"")</f>
        <v>32.221824544</v>
      </c>
      <c r="Q639" s="153" t="n">
        <v>240</v>
      </c>
      <c r="R639" s="155" t="str">
        <v>32</v>
      </c>
      <c r="S639" s="155" t="str">
        <v>2026-03-28 00:32 UTC</v>
      </c>
      <c r="T639" s="155" t="str">
        <v>2026-03-27 17:32 PDT</v>
      </c>
      <c r="U639" s="153" t="n">
        <f>IF(E639&lt;&gt;"Accepted","",IF(AND(N639="",P639=""),"",MAX(N639,P639)))</f>
        <v>32.221824544</v>
      </c>
      <c r="V639" s="155" t="str">
        <v>2026-03-27 17:32 PDT</v>
      </c>
      <c r="W639" s="153" t="n">
        <v>17</v>
      </c>
      <c r="X639" s="163"/>
      <c r="Y639" s="153" t="n">
        <v>28</v>
      </c>
      <c r="Z639" s="153" t="n">
        <v>240</v>
      </c>
      <c r="AA639" s="153" t="n">
        <v>-117.8837</v>
      </c>
      <c r="AB639" s="153" t="n">
        <v>34.9054</v>
      </c>
      <c r="AC639" s="153" t="n">
        <v>702</v>
      </c>
      <c r="AD639" s="175" t="str">
        <v>KEDW 280055Z 24017KT 50SM FEW250 BKN340 28/05 A2989 RMK AO2A PK WND 24028/32 SLP106 T02830045</v>
      </c>
    </row>
    <row r="640" hidden="0">
      <c r="A640" s="150" t="str">
        <v>2026-03-28 01:55 UTC</v>
      </c>
      <c r="B640" s="155" t="str">
        <v>2026-03-27 18:55 PDT</v>
      </c>
      <c r="C640" s="155" t="str">
        <v>2026-03-27</v>
      </c>
      <c r="D640" s="155" t="str">
        <v>March</v>
      </c>
      <c r="E640" s="154" t="str">
        <v>Accepted</v>
      </c>
      <c r="F640" s="155" t="str">
        <v>240</v>
      </c>
      <c r="G640" s="153" t="n">
        <v>240</v>
      </c>
      <c r="H640" s="155" t="str">
        <v>SW</v>
      </c>
      <c r="I640" s="153" t="n">
        <v>60</v>
      </c>
      <c r="J640" s="155" t="str">
        <v>NE</v>
      </c>
      <c r="K640" s="153" t="n">
        <v>13</v>
      </c>
      <c r="L640" s="153" t="n">
        <f>IF(E640="Accepted",K640*1.150779448,"")</f>
        <v>14.960132824</v>
      </c>
      <c r="M640" s="163"/>
      <c r="N640" s="163" t="str">
        <f>IF(AND(E640="Accepted",ISNUMBER(M640)),M640*1.150779448,"")</f>
      </c>
      <c r="O640" s="163"/>
      <c r="P640" s="163" t="str">
        <f>IF(AND(E640="Accepted",ISNUMBER(O640)),O640*1.150779448,"")</f>
      </c>
      <c r="Q640" s="163"/>
      <c r="R640" s="155" t="str"/>
      <c r="S640" s="155" t="str"/>
      <c r="T640" s="155" t="str"/>
      <c r="U640" s="163" t="str">
        <f>IF(E640&lt;&gt;"Accepted","",IF(AND(N640="",P640=""),"",MAX(N640,P640)))</f>
      </c>
      <c r="V640" s="155" t="str">
        <v>2026-03-27 18:55 PDT</v>
      </c>
      <c r="W640" s="153" t="n">
        <v>13</v>
      </c>
      <c r="X640" s="163"/>
      <c r="Y640" s="163"/>
      <c r="Z640" s="163"/>
      <c r="AA640" s="153" t="n">
        <v>-117.8837</v>
      </c>
      <c r="AB640" s="153" t="n">
        <v>34.9054</v>
      </c>
      <c r="AC640" s="153" t="n">
        <v>702</v>
      </c>
      <c r="AD640" s="175" t="str">
        <v>KEDW 280155Z 24013KT 50SM FEW200 BKN270 27/M00 A2990 RMK AO2A SLP111 T02711001</v>
      </c>
    </row>
    <row r="641" hidden="0">
      <c r="A641" s="150" t="str">
        <v>2026-03-28 03:55 UTC</v>
      </c>
      <c r="B641" s="155" t="str">
        <v>2026-03-27 20:55 PDT</v>
      </c>
      <c r="C641" s="155" t="str">
        <v>2026-03-27</v>
      </c>
      <c r="D641" s="155" t="str">
        <v>March</v>
      </c>
      <c r="E641" s="154" t="str">
        <v>Accepted</v>
      </c>
      <c r="F641" s="155" t="str">
        <v>260</v>
      </c>
      <c r="G641" s="153" t="n">
        <v>260</v>
      </c>
      <c r="H641" s="155" t="str">
        <v>W</v>
      </c>
      <c r="I641" s="153" t="n">
        <v>80</v>
      </c>
      <c r="J641" s="155" t="str">
        <v>E</v>
      </c>
      <c r="K641" s="153" t="n">
        <v>12</v>
      </c>
      <c r="L641" s="153" t="n">
        <f>IF(E641="Accepted",K641*1.150779448,"")</f>
        <v>13.809353376</v>
      </c>
      <c r="M641" s="163"/>
      <c r="N641" s="163" t="str">
        <f>IF(AND(E641="Accepted",ISNUMBER(M641)),M641*1.150779448,"")</f>
      </c>
      <c r="O641" s="163"/>
      <c r="P641" s="163" t="str">
        <f>IF(AND(E641="Accepted",ISNUMBER(O641)),O641*1.150779448,"")</f>
      </c>
      <c r="Q641" s="163"/>
      <c r="R641" s="155" t="str"/>
      <c r="S641" s="155" t="str"/>
      <c r="T641" s="155" t="str"/>
      <c r="U641" s="163" t="str">
        <f>IF(E641&lt;&gt;"Accepted","",IF(AND(N641="",P641=""),"",MAX(N641,P641)))</f>
      </c>
      <c r="V641" s="155" t="str">
        <v>2026-03-27 20:55 PDT</v>
      </c>
      <c r="W641" s="153" t="n">
        <v>12</v>
      </c>
      <c r="X641" s="163"/>
      <c r="Y641" s="163"/>
      <c r="Z641" s="163"/>
      <c r="AA641" s="153" t="n">
        <v>-117.8837</v>
      </c>
      <c r="AB641" s="153" t="n">
        <v>34.9054</v>
      </c>
      <c r="AC641" s="153" t="n">
        <v>702</v>
      </c>
      <c r="AD641" s="175" t="str">
        <v>KEDW 280355Z 26012KT 40SM SCT370 24/M03 A2994 RMK AO2A SLP123 T02361029</v>
      </c>
    </row>
    <row r="642" hidden="0">
      <c r="A642" s="150" t="str">
        <v>2026-03-28 04:55 UTC</v>
      </c>
      <c r="B642" s="155" t="str">
        <v>2026-03-27 21:55 PDT</v>
      </c>
      <c r="C642" s="155" t="str">
        <v>2026-03-27</v>
      </c>
      <c r="D642" s="155" t="str">
        <v>March</v>
      </c>
      <c r="E642" s="154" t="str">
        <v>Accepted</v>
      </c>
      <c r="F642" s="155" t="str">
        <v>270</v>
      </c>
      <c r="G642" s="153" t="n">
        <v>270</v>
      </c>
      <c r="H642" s="155" t="str">
        <v>W</v>
      </c>
      <c r="I642" s="153" t="n">
        <v>90</v>
      </c>
      <c r="J642" s="155" t="str">
        <v>E</v>
      </c>
      <c r="K642" s="153" t="n">
        <v>8</v>
      </c>
      <c r="L642" s="153" t="n">
        <f>IF(E642="Accepted",K642*1.150779448,"")</f>
        <v>9.206235584</v>
      </c>
      <c r="M642" s="163"/>
      <c r="N642" s="163" t="str">
        <f>IF(AND(E642="Accepted",ISNUMBER(M642)),M642*1.150779448,"")</f>
      </c>
      <c r="O642" s="163"/>
      <c r="P642" s="163" t="str">
        <f>IF(AND(E642="Accepted",ISNUMBER(O642)),O642*1.150779448,"")</f>
      </c>
      <c r="Q642" s="163"/>
      <c r="R642" s="155" t="str"/>
      <c r="S642" s="155" t="str"/>
      <c r="T642" s="155" t="str"/>
      <c r="U642" s="163" t="str">
        <f>IF(E642&lt;&gt;"Accepted","",IF(AND(N642="",P642=""),"",MAX(N642,P642)))</f>
      </c>
      <c r="V642" s="155" t="str">
        <v>2026-03-27 21:55 PDT</v>
      </c>
      <c r="W642" s="153" t="n">
        <v>8</v>
      </c>
      <c r="X642" s="163"/>
      <c r="Y642" s="163"/>
      <c r="Z642" s="163"/>
      <c r="AA642" s="153" t="n">
        <v>-117.8837</v>
      </c>
      <c r="AB642" s="153" t="n">
        <v>34.9054</v>
      </c>
      <c r="AC642" s="153" t="n">
        <v>702</v>
      </c>
      <c r="AD642" s="175" t="str">
        <v>KEDW 280455Z 27008KT 40SM BKN370 22/M07 A2995 RMK AO2A SLP124 T02191068</v>
      </c>
    </row>
    <row r="643" hidden="0">
      <c r="A643" s="150" t="str">
        <v>2026-03-28 06:55 UTC</v>
      </c>
      <c r="B643" s="155" t="str">
        <v>2026-03-27 23:55 PDT</v>
      </c>
      <c r="C643" s="155" t="str">
        <v>2026-03-27</v>
      </c>
      <c r="D643" s="155" t="str">
        <v>March</v>
      </c>
      <c r="E643" s="154" t="str">
        <v>Accepted</v>
      </c>
      <c r="F643" s="155" t="str">
        <v>260</v>
      </c>
      <c r="G643" s="153" t="n">
        <v>260</v>
      </c>
      <c r="H643" s="155" t="str">
        <v>W</v>
      </c>
      <c r="I643" s="153" t="n">
        <v>80</v>
      </c>
      <c r="J643" s="155" t="str">
        <v>E</v>
      </c>
      <c r="K643" s="153" t="n">
        <v>10</v>
      </c>
      <c r="L643" s="153" t="n">
        <f>IF(E643="Accepted",K643*1.150779448,"")</f>
        <v>11.50779448</v>
      </c>
      <c r="M643" s="163"/>
      <c r="N643" s="163" t="str">
        <f>IF(AND(E643="Accepted",ISNUMBER(M643)),M643*1.150779448,"")</f>
      </c>
      <c r="O643" s="163"/>
      <c r="P643" s="163" t="str">
        <f>IF(AND(E643="Accepted",ISNUMBER(O643)),O643*1.150779448,"")</f>
      </c>
      <c r="Q643" s="163"/>
      <c r="R643" s="155" t="str"/>
      <c r="S643" s="155" t="str"/>
      <c r="T643" s="155" t="str"/>
      <c r="U643" s="163" t="str">
        <f>IF(E643&lt;&gt;"Accepted","",IF(AND(N643="",P643=""),"",MAX(N643,P643)))</f>
      </c>
      <c r="V643" s="155" t="str">
        <v>2026-03-27 23:55 PDT</v>
      </c>
      <c r="W643" s="153" t="n">
        <v>10</v>
      </c>
      <c r="X643" s="163"/>
      <c r="Y643" s="163"/>
      <c r="Z643" s="163"/>
      <c r="AA643" s="153" t="n">
        <v>-117.8837</v>
      </c>
      <c r="AB643" s="153" t="n">
        <v>34.9054</v>
      </c>
      <c r="AC643" s="153" t="n">
        <v>702</v>
      </c>
      <c r="AD643" s="175" t="str">
        <v>KEDW 280655Z AUTO 26010KT 10SM CLR 21/M08 A2996 RMK AO2 SLP124 T02081077 $</v>
      </c>
    </row>
    <row r="644" hidden="0">
      <c r="A644" s="150" t="str">
        <v>2026-03-28 07:55 UTC</v>
      </c>
      <c r="B644" s="155" t="str">
        <v>2026-03-28 00:55 PDT</v>
      </c>
      <c r="C644" s="155" t="str">
        <v>2026-03-28</v>
      </c>
      <c r="D644" s="155" t="str">
        <v>March</v>
      </c>
      <c r="E644" s="154" t="str">
        <v>Accepted</v>
      </c>
      <c r="F644" s="155" t="str">
        <v>000</v>
      </c>
      <c r="G644" s="153" t="n">
        <v>0</v>
      </c>
      <c r="H644" s="155" t="str">
        <v>Calm</v>
      </c>
      <c r="I644" s="153" t="n">
        <v>180</v>
      </c>
      <c r="J644" s="155" t="str">
        <v>Calm</v>
      </c>
      <c r="K644" s="153" t="n">
        <v>0</v>
      </c>
      <c r="L644" s="153" t="n">
        <f>IF(E644="Accepted",K644*1.150779448,"")</f>
        <v>0</v>
      </c>
      <c r="M644" s="163"/>
      <c r="N644" s="163" t="str">
        <f>IF(AND(E644="Accepted",ISNUMBER(M644)),M644*1.150779448,"")</f>
      </c>
      <c r="O644" s="163"/>
      <c r="P644" s="163" t="str">
        <f>IF(AND(E644="Accepted",ISNUMBER(O644)),O644*1.150779448,"")</f>
      </c>
      <c r="Q644" s="163"/>
      <c r="R644" s="155" t="str"/>
      <c r="S644" s="155" t="str"/>
      <c r="T644" s="155" t="str"/>
      <c r="U644" s="163" t="str">
        <f>IF(E644&lt;&gt;"Accepted","",IF(AND(N644="",P644=""),"",MAX(N644,P644)))</f>
      </c>
      <c r="V644" s="155" t="str">
        <v>2026-03-28 00:55 PDT</v>
      </c>
      <c r="W644" s="153" t="n">
        <v>0</v>
      </c>
      <c r="X644" s="163"/>
      <c r="Y644" s="163"/>
      <c r="Z644" s="163"/>
      <c r="AA644" s="153" t="n">
        <v>-117.8837</v>
      </c>
      <c r="AB644" s="153" t="n">
        <v>34.9054</v>
      </c>
      <c r="AC644" s="153" t="n">
        <v>702</v>
      </c>
      <c r="AD644" s="175" t="str">
        <v>KEDW 280755Z AUTO 00000KT 10SM CLR 17/M02 A2996 RMK AO2 SLP124 T01731024 403310093 $</v>
      </c>
    </row>
    <row r="645" hidden="0">
      <c r="A645" s="150" t="str">
        <v>2026-03-28 10:55 UTC</v>
      </c>
      <c r="B645" s="155" t="str">
        <v>2026-03-28 03:55 PDT</v>
      </c>
      <c r="C645" s="155" t="str">
        <v>2026-03-28</v>
      </c>
      <c r="D645" s="155" t="str">
        <v>March</v>
      </c>
      <c r="E645" s="154" t="str">
        <v>Accepted</v>
      </c>
      <c r="F645" s="155" t="str">
        <v>000</v>
      </c>
      <c r="G645" s="153" t="n">
        <v>0</v>
      </c>
      <c r="H645" s="155" t="str">
        <v>Calm</v>
      </c>
      <c r="I645" s="153" t="n">
        <v>180</v>
      </c>
      <c r="J645" s="155" t="str">
        <v>Calm</v>
      </c>
      <c r="K645" s="153" t="n">
        <v>0</v>
      </c>
      <c r="L645" s="153" t="n">
        <f>IF(E645="Accepted",K645*1.150779448,"")</f>
        <v>0</v>
      </c>
      <c r="M645" s="163"/>
      <c r="N645" s="163" t="str">
        <f>IF(AND(E645="Accepted",ISNUMBER(M645)),M645*1.150779448,"")</f>
      </c>
      <c r="O645" s="163"/>
      <c r="P645" s="163" t="str">
        <f>IF(AND(E645="Accepted",ISNUMBER(O645)),O645*1.150779448,"")</f>
      </c>
      <c r="Q645" s="163"/>
      <c r="R645" s="155" t="str"/>
      <c r="S645" s="155" t="str"/>
      <c r="T645" s="155" t="str"/>
      <c r="U645" s="163" t="str">
        <f>IF(E645&lt;&gt;"Accepted","",IF(AND(N645="",P645=""),"",MAX(N645,P645)))</f>
      </c>
      <c r="V645" s="155" t="str">
        <v>2026-03-28 03:55 PDT</v>
      </c>
      <c r="W645" s="153" t="n">
        <v>0</v>
      </c>
      <c r="X645" s="163"/>
      <c r="Y645" s="163"/>
      <c r="Z645" s="163"/>
      <c r="AA645" s="153" t="n">
        <v>-117.8837</v>
      </c>
      <c r="AB645" s="153" t="n">
        <v>34.9054</v>
      </c>
      <c r="AC645" s="153" t="n">
        <v>702</v>
      </c>
      <c r="AD645" s="175" t="str">
        <v>KEDW 281055Z AUTO 00000KT 10SM CLR 13/M00 A2996 RMK AO2 SLP125 T01321005 $</v>
      </c>
    </row>
    <row r="646" hidden="0">
      <c r="A646" s="150" t="str">
        <v>2026-03-28 11:55 UTC</v>
      </c>
      <c r="B646" s="155" t="str">
        <v>2026-03-28 04:55 PDT</v>
      </c>
      <c r="C646" s="155" t="str">
        <v>2026-03-28</v>
      </c>
      <c r="D646" s="155" t="str">
        <v>March</v>
      </c>
      <c r="E646" s="154" t="str">
        <v>Accepted</v>
      </c>
      <c r="F646" s="155" t="str">
        <v>200</v>
      </c>
      <c r="G646" s="153" t="n">
        <v>200</v>
      </c>
      <c r="H646" s="155" t="str">
        <v>S</v>
      </c>
      <c r="I646" s="153" t="n">
        <v>20</v>
      </c>
      <c r="J646" s="155" t="str">
        <v>N</v>
      </c>
      <c r="K646" s="153" t="n">
        <v>8</v>
      </c>
      <c r="L646" s="153" t="n">
        <f>IF(E646="Accepted",K646*1.150779448,"")</f>
        <v>9.206235584</v>
      </c>
      <c r="M646" s="163"/>
      <c r="N646" s="163" t="str">
        <f>IF(AND(E646="Accepted",ISNUMBER(M646)),M646*1.150779448,"")</f>
      </c>
      <c r="O646" s="163"/>
      <c r="P646" s="163" t="str">
        <f>IF(AND(E646="Accepted",ISNUMBER(O646)),O646*1.150779448,"")</f>
      </c>
      <c r="Q646" s="163"/>
      <c r="R646" s="155" t="str"/>
      <c r="S646" s="155" t="str"/>
      <c r="T646" s="155" t="str"/>
      <c r="U646" s="163" t="str">
        <f>IF(E646&lt;&gt;"Accepted","",IF(AND(N646="",P646=""),"",MAX(N646,P646)))</f>
      </c>
      <c r="V646" s="155" t="str">
        <v>2026-03-28 04:55 PDT</v>
      </c>
      <c r="W646" s="153" t="n">
        <v>8</v>
      </c>
      <c r="X646" s="163"/>
      <c r="Y646" s="163"/>
      <c r="Z646" s="163"/>
      <c r="AA646" s="153" t="n">
        <v>-117.8837</v>
      </c>
      <c r="AB646" s="153" t="n">
        <v>34.9054</v>
      </c>
      <c r="AC646" s="153" t="n">
        <v>702</v>
      </c>
      <c r="AD646" s="175" t="str">
        <v>KEDW 281155Z AUTO 20008KT 10SM CLR 13/M01 A2996 RMK AO2 SLP126 T01271009 10215 20125 53001 $</v>
      </c>
    </row>
    <row r="647" hidden="0">
      <c r="A647" s="150" t="str">
        <v>2026-03-28 12:55 UTC</v>
      </c>
      <c r="B647" s="155" t="str">
        <v>2026-03-28 05:55 PDT</v>
      </c>
      <c r="C647" s="155" t="str">
        <v>2026-03-28</v>
      </c>
      <c r="D647" s="155" t="str">
        <v>March</v>
      </c>
      <c r="E647" s="154" t="str">
        <v>Accepted</v>
      </c>
      <c r="F647" s="155" t="str">
        <v>230</v>
      </c>
      <c r="G647" s="153" t="n">
        <v>230</v>
      </c>
      <c r="H647" s="155" t="str">
        <v>SW</v>
      </c>
      <c r="I647" s="153" t="n">
        <v>50</v>
      </c>
      <c r="J647" s="155" t="str">
        <v>NE</v>
      </c>
      <c r="K647" s="153" t="n">
        <v>6</v>
      </c>
      <c r="L647" s="153" t="n">
        <f>IF(E647="Accepted",K647*1.150779448,"")</f>
        <v>6.904676688</v>
      </c>
      <c r="M647" s="163"/>
      <c r="N647" s="163" t="str">
        <f>IF(AND(E647="Accepted",ISNUMBER(M647)),M647*1.150779448,"")</f>
      </c>
      <c r="O647" s="163"/>
      <c r="P647" s="163" t="str">
        <f>IF(AND(E647="Accepted",ISNUMBER(O647)),O647*1.150779448,"")</f>
      </c>
      <c r="Q647" s="163"/>
      <c r="R647" s="155" t="str"/>
      <c r="S647" s="155" t="str"/>
      <c r="T647" s="155" t="str"/>
      <c r="U647" s="163" t="str">
        <f>IF(E647&lt;&gt;"Accepted","",IF(AND(N647="",P647=""),"",MAX(N647,P647)))</f>
      </c>
      <c r="V647" s="155" t="str">
        <v>2026-03-28 05:55 PDT</v>
      </c>
      <c r="W647" s="153" t="n">
        <v>6</v>
      </c>
      <c r="X647" s="163"/>
      <c r="Y647" s="163"/>
      <c r="Z647" s="163"/>
      <c r="AA647" s="153" t="n">
        <v>-117.8837</v>
      </c>
      <c r="AB647" s="153" t="n">
        <v>34.9054</v>
      </c>
      <c r="AC647" s="153" t="n">
        <v>702</v>
      </c>
      <c r="AD647" s="175" t="str">
        <v>KEDW 281255Z AUTO 23006KT 10SM CLR 10/00 A2997 RMK AO2 SLP133 T00960000 $</v>
      </c>
    </row>
    <row r="648" hidden="0">
      <c r="A648" s="150" t="str">
        <v>2026-03-28 15:55 UTC</v>
      </c>
      <c r="B648" s="155" t="str">
        <v>2026-03-28 08:55 PDT</v>
      </c>
      <c r="C648" s="155" t="str">
        <v>2026-03-28</v>
      </c>
      <c r="D648" s="155" t="str">
        <v>March</v>
      </c>
      <c r="E648" s="154" t="str">
        <v>Accepted</v>
      </c>
      <c r="F648" s="155" t="str">
        <v>200</v>
      </c>
      <c r="G648" s="153" t="n">
        <v>200</v>
      </c>
      <c r="H648" s="155" t="str">
        <v>S</v>
      </c>
      <c r="I648" s="153" t="n">
        <v>20</v>
      </c>
      <c r="J648" s="155" t="str">
        <v>N</v>
      </c>
      <c r="K648" s="153" t="n">
        <v>10</v>
      </c>
      <c r="L648" s="153" t="n">
        <f>IF(E648="Accepted",K648*1.150779448,"")</f>
        <v>11.50779448</v>
      </c>
      <c r="M648" s="163"/>
      <c r="N648" s="163" t="str">
        <f>IF(AND(E648="Accepted",ISNUMBER(M648)),M648*1.150779448,"")</f>
      </c>
      <c r="O648" s="163"/>
      <c r="P648" s="163" t="str">
        <f>IF(AND(E648="Accepted",ISNUMBER(O648)),O648*1.150779448,"")</f>
      </c>
      <c r="Q648" s="163"/>
      <c r="R648" s="155" t="str"/>
      <c r="S648" s="155" t="str"/>
      <c r="T648" s="155" t="str"/>
      <c r="U648" s="163" t="str">
        <f>IF(E648&lt;&gt;"Accepted","",IF(AND(N648="",P648=""),"",MAX(N648,P648)))</f>
      </c>
      <c r="V648" s="155" t="str">
        <v>2026-03-28 08:55 PDT</v>
      </c>
      <c r="W648" s="153" t="n">
        <v>10</v>
      </c>
      <c r="X648" s="163"/>
      <c r="Y648" s="163"/>
      <c r="Z648" s="163"/>
      <c r="AA648" s="153" t="n">
        <v>-117.8837</v>
      </c>
      <c r="AB648" s="153" t="n">
        <v>34.9054</v>
      </c>
      <c r="AC648" s="153" t="n">
        <v>702</v>
      </c>
      <c r="AD648" s="175" t="str">
        <v>KEDW 281555Z AUTO 20010KT 10SM CLR 19/03 A3000 RMK AO2 SLP141 T01860032 $</v>
      </c>
    </row>
    <row r="649" hidden="0">
      <c r="A649" s="150" t="str">
        <v>2026-03-28 16:55 UTC</v>
      </c>
      <c r="B649" s="155" t="str">
        <v>2026-03-28 09:55 PDT</v>
      </c>
      <c r="C649" s="155" t="str">
        <v>2026-03-28</v>
      </c>
      <c r="D649" s="155" t="str">
        <v>March</v>
      </c>
      <c r="E649" s="154" t="str">
        <v>Accepted</v>
      </c>
      <c r="F649" s="155" t="str">
        <v>220</v>
      </c>
      <c r="G649" s="153" t="n">
        <v>220</v>
      </c>
      <c r="H649" s="155" t="str">
        <v>SW</v>
      </c>
      <c r="I649" s="153" t="n">
        <v>40</v>
      </c>
      <c r="J649" s="155" t="str">
        <v>NE</v>
      </c>
      <c r="K649" s="153" t="n">
        <v>14</v>
      </c>
      <c r="L649" s="153" t="n">
        <f>IF(E649="Accepted",K649*1.150779448,"")</f>
        <v>16.110912272</v>
      </c>
      <c r="M649" s="163"/>
      <c r="N649" s="163" t="str">
        <f>IF(AND(E649="Accepted",ISNUMBER(M649)),M649*1.150779448,"")</f>
      </c>
      <c r="O649" s="163"/>
      <c r="P649" s="163" t="str">
        <f>IF(AND(E649="Accepted",ISNUMBER(O649)),O649*1.150779448,"")</f>
      </c>
      <c r="Q649" s="163"/>
      <c r="R649" s="155" t="str"/>
      <c r="S649" s="155" t="str"/>
      <c r="T649" s="155" t="str"/>
      <c r="U649" s="163" t="str">
        <f>IF(E649&lt;&gt;"Accepted","",IF(AND(N649="",P649=""),"",MAX(N649,P649)))</f>
      </c>
      <c r="V649" s="155" t="str">
        <v>2026-03-28 09:55 PDT</v>
      </c>
      <c r="W649" s="153" t="n">
        <v>14</v>
      </c>
      <c r="X649" s="163"/>
      <c r="Y649" s="163"/>
      <c r="Z649" s="163"/>
      <c r="AA649" s="153" t="n">
        <v>-117.8837</v>
      </c>
      <c r="AB649" s="153" t="n">
        <v>34.9054</v>
      </c>
      <c r="AC649" s="153" t="n">
        <v>702</v>
      </c>
      <c r="AD649" s="175" t="str">
        <v>KEDW 281655Z AUTO 22014KT 10SM CLR 24/05 A3001 RMK AO2 SLP142 T02370046 $</v>
      </c>
    </row>
    <row r="650" hidden="0">
      <c r="A650" s="150" t="str">
        <v>2026-03-28 17:55 UTC</v>
      </c>
      <c r="B650" s="155" t="str">
        <v>2026-03-28 10:55 PDT</v>
      </c>
      <c r="C650" s="155" t="str">
        <v>2026-03-28</v>
      </c>
      <c r="D650" s="155" t="str">
        <v>March</v>
      </c>
      <c r="E650" s="154" t="str">
        <v>Accepted</v>
      </c>
      <c r="F650" s="155" t="str">
        <v>230</v>
      </c>
      <c r="G650" s="153" t="n">
        <v>230</v>
      </c>
      <c r="H650" s="155" t="str">
        <v>SW</v>
      </c>
      <c r="I650" s="153" t="n">
        <v>50</v>
      </c>
      <c r="J650" s="155" t="str">
        <v>NE</v>
      </c>
      <c r="K650" s="153" t="n">
        <v>13</v>
      </c>
      <c r="L650" s="153" t="n">
        <f>IF(E650="Accepted",K650*1.150779448,"")</f>
        <v>14.960132824</v>
      </c>
      <c r="M650" s="163"/>
      <c r="N650" s="163" t="str">
        <f>IF(AND(E650="Accepted",ISNUMBER(M650)),M650*1.150779448,"")</f>
      </c>
      <c r="O650" s="163"/>
      <c r="P650" s="163" t="str">
        <f>IF(AND(E650="Accepted",ISNUMBER(O650)),O650*1.150779448,"")</f>
      </c>
      <c r="Q650" s="163"/>
      <c r="R650" s="155" t="str"/>
      <c r="S650" s="155" t="str"/>
      <c r="T650" s="155" t="str"/>
      <c r="U650" s="163" t="str">
        <f>IF(E650&lt;&gt;"Accepted","",IF(AND(N650="",P650=""),"",MAX(N650,P650)))</f>
      </c>
      <c r="V650" s="155" t="str">
        <v>2026-03-28 10:55 PDT</v>
      </c>
      <c r="W650" s="153" t="n">
        <v>13</v>
      </c>
      <c r="X650" s="163"/>
      <c r="Y650" s="163"/>
      <c r="Z650" s="163"/>
      <c r="AA650" s="153" t="n">
        <v>-117.8837</v>
      </c>
      <c r="AB650" s="153" t="n">
        <v>34.9054</v>
      </c>
      <c r="AC650" s="153" t="n">
        <v>702</v>
      </c>
      <c r="AD650" s="175" t="str">
        <v>KEDW 281755Z 23013KT 70SM FEW250 27/01 A3001 RMK AO2A SLP141 T02660011 10266 20090 50003</v>
      </c>
    </row>
    <row r="651" hidden="0">
      <c r="A651" s="150" t="str">
        <v>2026-03-28 18:55 UTC</v>
      </c>
      <c r="B651" s="155" t="str">
        <v>2026-03-28 11:55 PDT</v>
      </c>
      <c r="C651" s="155" t="str">
        <v>2026-03-28</v>
      </c>
      <c r="D651" s="155" t="str">
        <v>March</v>
      </c>
      <c r="E651" s="154" t="str">
        <v>Accepted</v>
      </c>
      <c r="F651" s="155" t="str">
        <v>230</v>
      </c>
      <c r="G651" s="153" t="n">
        <v>230</v>
      </c>
      <c r="H651" s="155" t="str">
        <v>SW</v>
      </c>
      <c r="I651" s="153" t="n">
        <v>50</v>
      </c>
      <c r="J651" s="155" t="str">
        <v>NE</v>
      </c>
      <c r="K651" s="153" t="n">
        <v>13</v>
      </c>
      <c r="L651" s="153" t="n">
        <f>IF(E651="Accepted",K651*1.150779448,"")</f>
        <v>14.960132824</v>
      </c>
      <c r="M651" s="163"/>
      <c r="N651" s="163" t="str">
        <f>IF(AND(E651="Accepted",ISNUMBER(M651)),M651*1.150779448,"")</f>
      </c>
      <c r="O651" s="163"/>
      <c r="P651" s="163" t="str">
        <f>IF(AND(E651="Accepted",ISNUMBER(O651)),O651*1.150779448,"")</f>
      </c>
      <c r="Q651" s="163"/>
      <c r="R651" s="155" t="str"/>
      <c r="S651" s="155" t="str"/>
      <c r="T651" s="155" t="str"/>
      <c r="U651" s="163" t="str">
        <f>IF(E651&lt;&gt;"Accepted","",IF(AND(N651="",P651=""),"",MAX(N651,P651)))</f>
      </c>
      <c r="V651" s="155" t="str">
        <v>2026-03-28 11:55 PDT</v>
      </c>
      <c r="W651" s="153" t="n">
        <v>13</v>
      </c>
      <c r="X651" s="163"/>
      <c r="Y651" s="163"/>
      <c r="Z651" s="163"/>
      <c r="AA651" s="153" t="n">
        <v>-117.8837</v>
      </c>
      <c r="AB651" s="153" t="n">
        <v>34.9054</v>
      </c>
      <c r="AC651" s="153" t="n">
        <v>702</v>
      </c>
      <c r="AD651" s="175" t="str">
        <v>KEDW 281855Z 23013KT 70SM SCT250 29/00 A2999 RMK AO2A SLP133 T02860003</v>
      </c>
    </row>
    <row r="652" hidden="0">
      <c r="A652" s="150" t="str">
        <v>2026-03-28 19:55 UTC</v>
      </c>
      <c r="B652" s="155" t="str">
        <v>2026-03-28 12:55 PDT</v>
      </c>
      <c r="C652" s="155" t="str">
        <v>2026-03-28</v>
      </c>
      <c r="D652" s="155" t="str">
        <v>March</v>
      </c>
      <c r="E652" s="154" t="str">
        <v>Accepted</v>
      </c>
      <c r="F652" s="155" t="str">
        <v>250</v>
      </c>
      <c r="G652" s="153" t="n">
        <v>250</v>
      </c>
      <c r="H652" s="155" t="str">
        <v>W</v>
      </c>
      <c r="I652" s="153" t="n">
        <v>70</v>
      </c>
      <c r="J652" s="155" t="str">
        <v>E</v>
      </c>
      <c r="K652" s="153" t="n">
        <v>14</v>
      </c>
      <c r="L652" s="153" t="n">
        <f>IF(E652="Accepted",K652*1.150779448,"")</f>
        <v>16.110912272</v>
      </c>
      <c r="M652" s="163"/>
      <c r="N652" s="163" t="str">
        <f>IF(AND(E652="Accepted",ISNUMBER(M652)),M652*1.150779448,"")</f>
      </c>
      <c r="O652" s="163"/>
      <c r="P652" s="163" t="str">
        <f>IF(AND(E652="Accepted",ISNUMBER(O652)),O652*1.150779448,"")</f>
      </c>
      <c r="Q652" s="163"/>
      <c r="R652" s="155" t="str"/>
      <c r="S652" s="155" t="str"/>
      <c r="T652" s="155" t="str"/>
      <c r="U652" s="163" t="str">
        <f>IF(E652&lt;&gt;"Accepted","",IF(AND(N652="",P652=""),"",MAX(N652,P652)))</f>
      </c>
      <c r="V652" s="155" t="str">
        <v>2026-03-28 12:55 PDT</v>
      </c>
      <c r="W652" s="153" t="n">
        <v>14</v>
      </c>
      <c r="X652" s="163"/>
      <c r="Y652" s="163"/>
      <c r="Z652" s="163"/>
      <c r="AA652" s="153" t="n">
        <v>-117.8837</v>
      </c>
      <c r="AB652" s="153" t="n">
        <v>34.9054</v>
      </c>
      <c r="AC652" s="153" t="n">
        <v>702</v>
      </c>
      <c r="AD652" s="175" t="str">
        <v>KEDW 281955Z 25014KT 70SM SCT250 30/M01 A2997 RMK AO2A SLP127 T02991015</v>
      </c>
    </row>
    <row r="653" hidden="0">
      <c r="A653" s="150" t="str">
        <v>2026-03-28 21:55 UTC</v>
      </c>
      <c r="B653" s="155" t="str">
        <v>2026-03-28 14:55 PDT</v>
      </c>
      <c r="C653" s="155" t="str">
        <v>2026-03-28</v>
      </c>
      <c r="D653" s="155" t="str">
        <v>March</v>
      </c>
      <c r="E653" s="154" t="str">
        <v>Accepted</v>
      </c>
      <c r="F653" s="155" t="str">
        <v>220</v>
      </c>
      <c r="G653" s="153" t="n">
        <v>220</v>
      </c>
      <c r="H653" s="155" t="str">
        <v>SW</v>
      </c>
      <c r="I653" s="153" t="n">
        <v>40</v>
      </c>
      <c r="J653" s="155" t="str">
        <v>NE</v>
      </c>
      <c r="K653" s="153" t="n">
        <v>14</v>
      </c>
      <c r="L653" s="153" t="n">
        <f>IF(E653="Accepted",K653*1.150779448,"")</f>
        <v>16.110912272</v>
      </c>
      <c r="M653" s="153" t="n">
        <v>19</v>
      </c>
      <c r="N653" s="153" t="n">
        <f>IF(AND(E653="Accepted",ISNUMBER(M653)),M653*1.150779448,"")</f>
        <v>21.864809512</v>
      </c>
      <c r="O653" s="163"/>
      <c r="P653" s="163" t="str">
        <f>IF(AND(E653="Accepted",ISNUMBER(O653)),O653*1.150779448,"")</f>
      </c>
      <c r="Q653" s="163"/>
      <c r="R653" s="155" t="str"/>
      <c r="S653" s="155" t="str"/>
      <c r="T653" s="155" t="str"/>
      <c r="U653" s="153" t="n">
        <f>IF(E653&lt;&gt;"Accepted","",IF(AND(N653="",P653=""),"",MAX(N653,P653)))</f>
        <v>21.864809512</v>
      </c>
      <c r="V653" s="155" t="str">
        <v>2026-03-28 14:55 PDT</v>
      </c>
      <c r="W653" s="153" t="n">
        <v>14</v>
      </c>
      <c r="X653" s="153" t="n">
        <v>19</v>
      </c>
      <c r="Y653" s="163"/>
      <c r="Z653" s="163"/>
      <c r="AA653" s="153" t="n">
        <v>-117.8837</v>
      </c>
      <c r="AB653" s="153" t="n">
        <v>34.9054</v>
      </c>
      <c r="AC653" s="153" t="n">
        <v>702</v>
      </c>
      <c r="AD653" s="175" t="str">
        <v>KEDW 282155Z 22014G19KT 70SM SCT250 31/M05 A2992 RMK AO2A SLP111 T03131054</v>
      </c>
    </row>
    <row r="654" hidden="0">
      <c r="A654" s="150" t="str">
        <v>2026-03-28 22:05 UTC</v>
      </c>
      <c r="B654" s="155" t="str">
        <v>2026-03-28 15:05 PDT</v>
      </c>
      <c r="C654" s="155" t="str">
        <v>2026-03-28</v>
      </c>
      <c r="D654" s="155" t="str">
        <v>March</v>
      </c>
      <c r="E654" s="154" t="str">
        <v>Accepted</v>
      </c>
      <c r="F654" s="155" t="str">
        <v>230</v>
      </c>
      <c r="G654" s="153" t="n">
        <v>230</v>
      </c>
      <c r="H654" s="155" t="str">
        <v>SW</v>
      </c>
      <c r="I654" s="153" t="n">
        <v>50</v>
      </c>
      <c r="J654" s="155" t="str">
        <v>NE</v>
      </c>
      <c r="K654" s="153" t="n">
        <v>14</v>
      </c>
      <c r="L654" s="153" t="n">
        <f>IF(E654="Accepted",K654*1.150779448,"")</f>
        <v>16.110912272</v>
      </c>
      <c r="M654" s="153" t="n">
        <v>20</v>
      </c>
      <c r="N654" s="153" t="n">
        <f>IF(AND(E654="Accepted",ISNUMBER(M654)),M654*1.150779448,"")</f>
        <v>23.01558896</v>
      </c>
      <c r="O654" s="163"/>
      <c r="P654" s="163" t="str">
        <f>IF(AND(E654="Accepted",ISNUMBER(O654)),O654*1.150779448,"")</f>
      </c>
      <c r="Q654" s="163"/>
      <c r="R654" s="155" t="str"/>
      <c r="S654" s="155" t="str"/>
      <c r="T654" s="155" t="str"/>
      <c r="U654" s="153" t="n">
        <f>IF(E654&lt;&gt;"Accepted","",IF(AND(N654="",P654=""),"",MAX(N654,P654)))</f>
        <v>23.01558896</v>
      </c>
      <c r="V654" s="155" t="str">
        <v>2026-03-28 15:05 PDT</v>
      </c>
      <c r="W654" s="153" t="n">
        <v>14</v>
      </c>
      <c r="X654" s="153" t="n">
        <v>20</v>
      </c>
      <c r="Y654" s="163"/>
      <c r="Z654" s="163"/>
      <c r="AA654" s="153" t="n">
        <v>-117.8837</v>
      </c>
      <c r="AB654" s="153" t="n">
        <v>34.9054</v>
      </c>
      <c r="AC654" s="153" t="n">
        <v>702</v>
      </c>
      <c r="AD654" s="175" t="str">
        <v>KEDW 282205Z 23014G20KT 70SM SCT250 31/M07 A2992 RMK AO2A SLP111</v>
      </c>
    </row>
    <row r="655" hidden="0">
      <c r="A655" s="150" t="str">
        <v>2026-03-28 22:55 UTC</v>
      </c>
      <c r="B655" s="155" t="str">
        <v>2026-03-28 15:55 PDT</v>
      </c>
      <c r="C655" s="155" t="str">
        <v>2026-03-28</v>
      </c>
      <c r="D655" s="155" t="str">
        <v>March</v>
      </c>
      <c r="E655" s="154" t="str">
        <v>Accepted</v>
      </c>
      <c r="F655" s="155" t="str">
        <v>220</v>
      </c>
      <c r="G655" s="153" t="n">
        <v>220</v>
      </c>
      <c r="H655" s="155" t="str">
        <v>SW</v>
      </c>
      <c r="I655" s="153" t="n">
        <v>40</v>
      </c>
      <c r="J655" s="155" t="str">
        <v>NE</v>
      </c>
      <c r="K655" s="153" t="n">
        <v>15</v>
      </c>
      <c r="L655" s="153" t="n">
        <f>IF(E655="Accepted",K655*1.150779448,"")</f>
        <v>17.261691719999998</v>
      </c>
      <c r="M655" s="153" t="n">
        <v>22</v>
      </c>
      <c r="N655" s="153" t="n">
        <f>IF(AND(E655="Accepted",ISNUMBER(M655)),M655*1.150779448,"")</f>
        <v>25.317147856</v>
      </c>
      <c r="O655" s="163"/>
      <c r="P655" s="163" t="str">
        <f>IF(AND(E655="Accepted",ISNUMBER(O655)),O655*1.150779448,"")</f>
      </c>
      <c r="Q655" s="163"/>
      <c r="R655" s="155" t="str"/>
      <c r="S655" s="155" t="str"/>
      <c r="T655" s="155" t="str"/>
      <c r="U655" s="153" t="n">
        <f>IF(E655&lt;&gt;"Accepted","",IF(AND(N655="",P655=""),"",MAX(N655,P655)))</f>
        <v>25.317147856</v>
      </c>
      <c r="V655" s="155" t="str">
        <v>2026-03-28 15:55 PDT</v>
      </c>
      <c r="W655" s="153" t="n">
        <v>15</v>
      </c>
      <c r="X655" s="153" t="n">
        <v>22</v>
      </c>
      <c r="Y655" s="163"/>
      <c r="Z655" s="163"/>
      <c r="AA655" s="153" t="n">
        <v>-117.8837</v>
      </c>
      <c r="AB655" s="153" t="n">
        <v>34.9054</v>
      </c>
      <c r="AC655" s="153" t="n">
        <v>702</v>
      </c>
      <c r="AD655" s="175" t="str">
        <v>KEDW 282255Z 22015G22KT 80SM SCT250 31/M09 A2991 RMK AO2A SLP109 T03121087</v>
      </c>
    </row>
    <row r="656" hidden="0">
      <c r="A656" s="150" t="str">
        <v>2026-03-29 00:55 UTC</v>
      </c>
      <c r="B656" s="155" t="str">
        <v>2026-03-28 17:55 PDT</v>
      </c>
      <c r="C656" s="155" t="str">
        <v>2026-03-28</v>
      </c>
      <c r="D656" s="155" t="str">
        <v>March</v>
      </c>
      <c r="E656" s="154" t="str">
        <v>Accepted</v>
      </c>
      <c r="F656" s="155" t="str">
        <v>240</v>
      </c>
      <c r="G656" s="153" t="n">
        <v>240</v>
      </c>
      <c r="H656" s="155" t="str">
        <v>SW</v>
      </c>
      <c r="I656" s="153" t="n">
        <v>60</v>
      </c>
      <c r="J656" s="155" t="str">
        <v>NE</v>
      </c>
      <c r="K656" s="153" t="n">
        <v>18</v>
      </c>
      <c r="L656" s="153" t="n">
        <f>IF(E656="Accepted",K656*1.150779448,"")</f>
        <v>20.714030064</v>
      </c>
      <c r="M656" s="153" t="n">
        <v>25</v>
      </c>
      <c r="N656" s="153" t="n">
        <f>IF(AND(E656="Accepted",ISNUMBER(M656)),M656*1.150779448,"")</f>
        <v>28.7694862</v>
      </c>
      <c r="O656" s="163"/>
      <c r="P656" s="163" t="str">
        <f>IF(AND(E656="Accepted",ISNUMBER(O656)),O656*1.150779448,"")</f>
      </c>
      <c r="Q656" s="163"/>
      <c r="R656" s="155" t="str"/>
      <c r="S656" s="155" t="str"/>
      <c r="T656" s="155" t="str"/>
      <c r="U656" s="153" t="n">
        <f>IF(E656&lt;&gt;"Accepted","",IF(AND(N656="",P656=""),"",MAX(N656,P656)))</f>
        <v>28.7694862</v>
      </c>
      <c r="V656" s="155" t="str">
        <v>2026-03-28 17:55 PDT</v>
      </c>
      <c r="W656" s="153" t="n">
        <v>18</v>
      </c>
      <c r="X656" s="153" t="n">
        <v>25</v>
      </c>
      <c r="Y656" s="163"/>
      <c r="Z656" s="163"/>
      <c r="AA656" s="153" t="n">
        <v>-117.8837</v>
      </c>
      <c r="AB656" s="153" t="n">
        <v>34.9054</v>
      </c>
      <c r="AC656" s="153" t="n">
        <v>702</v>
      </c>
      <c r="AD656" s="175" t="str">
        <v>KEDW 290055Z 24018G25KT 80SM SCT250 29/M04 A2991 RMK AO2A SLP113 T02861036</v>
      </c>
    </row>
    <row r="657" hidden="0">
      <c r="A657" s="150" t="str">
        <v>2026-03-29 01:55 UTC</v>
      </c>
      <c r="B657" s="155" t="str">
        <v>2026-03-28 18:55 PDT</v>
      </c>
      <c r="C657" s="155" t="str">
        <v>2026-03-28</v>
      </c>
      <c r="D657" s="155" t="str">
        <v>March</v>
      </c>
      <c r="E657" s="154" t="str">
        <v>Accepted</v>
      </c>
      <c r="F657" s="155" t="str">
        <v>240</v>
      </c>
      <c r="G657" s="153" t="n">
        <v>240</v>
      </c>
      <c r="H657" s="155" t="str">
        <v>SW</v>
      </c>
      <c r="I657" s="153" t="n">
        <v>60</v>
      </c>
      <c r="J657" s="155" t="str">
        <v>NE</v>
      </c>
      <c r="K657" s="153" t="n">
        <v>17</v>
      </c>
      <c r="L657" s="153" t="n">
        <f>IF(E657="Accepted",K657*1.150779448,"")</f>
        <v>19.563250616</v>
      </c>
      <c r="M657" s="163"/>
      <c r="N657" s="163" t="str">
        <f>IF(AND(E657="Accepted",ISNUMBER(M657)),M657*1.150779448,"")</f>
      </c>
      <c r="O657" s="163"/>
      <c r="P657" s="163" t="str">
        <f>IF(AND(E657="Accepted",ISNUMBER(O657)),O657*1.150779448,"")</f>
      </c>
      <c r="Q657" s="163"/>
      <c r="R657" s="155" t="str"/>
      <c r="S657" s="155" t="str"/>
      <c r="T657" s="155" t="str"/>
      <c r="U657" s="163" t="str">
        <f>IF(E657&lt;&gt;"Accepted","",IF(AND(N657="",P657=""),"",MAX(N657,P657)))</f>
      </c>
      <c r="V657" s="155" t="str">
        <v>2026-03-28 18:55 PDT</v>
      </c>
      <c r="W657" s="153" t="n">
        <v>17</v>
      </c>
      <c r="X657" s="163"/>
      <c r="Y657" s="163"/>
      <c r="Z657" s="163"/>
      <c r="AA657" s="153" t="n">
        <v>-117.8837</v>
      </c>
      <c r="AB657" s="153" t="n">
        <v>34.9054</v>
      </c>
      <c r="AC657" s="153" t="n">
        <v>702</v>
      </c>
      <c r="AD657" s="175" t="str">
        <v>KEDW 290155Z AUTO 24017KT 10SM CLR 26/M00 A2992 RMK AO2 SLP118 T02561005 $</v>
      </c>
    </row>
    <row r="658" hidden="0">
      <c r="A658" s="150" t="str">
        <v>2026-03-29 02:55 UTC</v>
      </c>
      <c r="B658" s="155" t="str">
        <v>2026-03-28 19:55 PDT</v>
      </c>
      <c r="C658" s="155" t="str">
        <v>2026-03-28</v>
      </c>
      <c r="D658" s="155" t="str">
        <v>March</v>
      </c>
      <c r="E658" s="154" t="str">
        <v>Accepted</v>
      </c>
      <c r="F658" s="155" t="str">
        <v>240</v>
      </c>
      <c r="G658" s="153" t="n">
        <v>240</v>
      </c>
      <c r="H658" s="155" t="str">
        <v>SW</v>
      </c>
      <c r="I658" s="153" t="n">
        <v>60</v>
      </c>
      <c r="J658" s="155" t="str">
        <v>NE</v>
      </c>
      <c r="K658" s="153" t="n">
        <v>10</v>
      </c>
      <c r="L658" s="153" t="n">
        <f>IF(E658="Accepted",K658*1.150779448,"")</f>
        <v>11.50779448</v>
      </c>
      <c r="M658" s="163"/>
      <c r="N658" s="163" t="str">
        <f>IF(AND(E658="Accepted",ISNUMBER(M658)),M658*1.150779448,"")</f>
      </c>
      <c r="O658" s="163"/>
      <c r="P658" s="163" t="str">
        <f>IF(AND(E658="Accepted",ISNUMBER(O658)),O658*1.150779448,"")</f>
      </c>
      <c r="Q658" s="163"/>
      <c r="R658" s="155" t="str"/>
      <c r="S658" s="155" t="str"/>
      <c r="T658" s="155" t="str"/>
      <c r="U658" s="163" t="str">
        <f>IF(E658&lt;&gt;"Accepted","",IF(AND(N658="",P658=""),"",MAX(N658,P658)))</f>
      </c>
      <c r="V658" s="155" t="str">
        <v>2026-03-28 19:55 PDT</v>
      </c>
      <c r="W658" s="153" t="n">
        <v>10</v>
      </c>
      <c r="X658" s="163"/>
      <c r="Y658" s="163"/>
      <c r="Z658" s="163"/>
      <c r="AA658" s="153" t="n">
        <v>-117.8837</v>
      </c>
      <c r="AB658" s="153" t="n">
        <v>34.9054</v>
      </c>
      <c r="AC658" s="153" t="n">
        <v>702</v>
      </c>
      <c r="AD658" s="175" t="str">
        <v>KEDW 290255Z AUTO 24010KT 10SM CLR 23/05 A2994 RMK AO2 SLP125 T02300045 53012 $</v>
      </c>
    </row>
    <row r="659" hidden="0">
      <c r="A659" s="150" t="str">
        <v>2026-03-29 04:55 UTC</v>
      </c>
      <c r="B659" s="155" t="str">
        <v>2026-03-28 21:55 PDT</v>
      </c>
      <c r="C659" s="155" t="str">
        <v>2026-03-28</v>
      </c>
      <c r="D659" s="155" t="str">
        <v>March</v>
      </c>
      <c r="E659" s="154" t="str">
        <v>Accepted</v>
      </c>
      <c r="F659" s="155" t="str">
        <v>230</v>
      </c>
      <c r="G659" s="153" t="n">
        <v>230</v>
      </c>
      <c r="H659" s="155" t="str">
        <v>SW</v>
      </c>
      <c r="I659" s="153" t="n">
        <v>50</v>
      </c>
      <c r="J659" s="155" t="str">
        <v>NE</v>
      </c>
      <c r="K659" s="153" t="n">
        <v>11</v>
      </c>
      <c r="L659" s="153" t="n">
        <f>IF(E659="Accepted",K659*1.150779448,"")</f>
        <v>12.658573928</v>
      </c>
      <c r="M659" s="163"/>
      <c r="N659" s="163" t="str">
        <f>IF(AND(E659="Accepted",ISNUMBER(M659)),M659*1.150779448,"")</f>
      </c>
      <c r="O659" s="163"/>
      <c r="P659" s="163" t="str">
        <f>IF(AND(E659="Accepted",ISNUMBER(O659)),O659*1.150779448,"")</f>
      </c>
      <c r="Q659" s="163"/>
      <c r="R659" s="155" t="str"/>
      <c r="S659" s="155" t="str"/>
      <c r="T659" s="155" t="str"/>
      <c r="U659" s="163" t="str">
        <f>IF(E659&lt;&gt;"Accepted","",IF(AND(N659="",P659=""),"",MAX(N659,P659)))</f>
      </c>
      <c r="V659" s="155" t="str">
        <v>2026-03-28 21:55 PDT</v>
      </c>
      <c r="W659" s="153" t="n">
        <v>11</v>
      </c>
      <c r="X659" s="163"/>
      <c r="Y659" s="163"/>
      <c r="Z659" s="163"/>
      <c r="AA659" s="153" t="n">
        <v>-117.8837</v>
      </c>
      <c r="AB659" s="153" t="n">
        <v>34.9054</v>
      </c>
      <c r="AC659" s="153" t="n">
        <v>702</v>
      </c>
      <c r="AD659" s="175" t="str">
        <v>KEDW 290455Z AUTO 23011KT 10SM CLR 20/05 A2998 RMK AO2 SLP133 T02000045 $</v>
      </c>
    </row>
    <row r="660" hidden="0">
      <c r="A660" s="150" t="str">
        <v>2026-03-29 05:55 UTC</v>
      </c>
      <c r="B660" s="155" t="str">
        <v>2026-03-28 22:55 PDT</v>
      </c>
      <c r="C660" s="155" t="str">
        <v>2026-03-28</v>
      </c>
      <c r="D660" s="155" t="str">
        <v>March</v>
      </c>
      <c r="E660" s="154" t="str">
        <v>Accepted</v>
      </c>
      <c r="F660" s="155" t="str">
        <v>230</v>
      </c>
      <c r="G660" s="153" t="n">
        <v>230</v>
      </c>
      <c r="H660" s="155" t="str">
        <v>SW</v>
      </c>
      <c r="I660" s="153" t="n">
        <v>50</v>
      </c>
      <c r="J660" s="155" t="str">
        <v>NE</v>
      </c>
      <c r="K660" s="153" t="n">
        <v>9</v>
      </c>
      <c r="L660" s="153" t="n">
        <f>IF(E660="Accepted",K660*1.150779448,"")</f>
        <v>10.357015032</v>
      </c>
      <c r="M660" s="163"/>
      <c r="N660" s="163" t="str">
        <f>IF(AND(E660="Accepted",ISNUMBER(M660)),M660*1.150779448,"")</f>
      </c>
      <c r="O660" s="163"/>
      <c r="P660" s="163" t="str">
        <f>IF(AND(E660="Accepted",ISNUMBER(O660)),O660*1.150779448,"")</f>
      </c>
      <c r="Q660" s="163"/>
      <c r="R660" s="155" t="str"/>
      <c r="S660" s="155" t="str"/>
      <c r="T660" s="155" t="str"/>
      <c r="U660" s="163" t="str">
        <f>IF(E660&lt;&gt;"Accepted","",IF(AND(N660="",P660=""),"",MAX(N660,P660)))</f>
      </c>
      <c r="V660" s="155" t="str">
        <v>2026-03-28 22:55 PDT</v>
      </c>
      <c r="W660" s="153" t="n">
        <v>9</v>
      </c>
      <c r="X660" s="163"/>
      <c r="Y660" s="163"/>
      <c r="Z660" s="163"/>
      <c r="AA660" s="153" t="n">
        <v>-117.8837</v>
      </c>
      <c r="AB660" s="153" t="n">
        <v>34.9054</v>
      </c>
      <c r="AC660" s="153" t="n">
        <v>702</v>
      </c>
      <c r="AD660" s="175" t="str">
        <v>KEDW 290555Z AUTO 23009KT 10SM CLR 19/05 A2997 RMK AO2 SLP129 T01870045 10300 20187 50011 $</v>
      </c>
    </row>
    <row r="661" hidden="0">
      <c r="A661" s="150" t="str">
        <v>2026-03-29 06:55 UTC</v>
      </c>
      <c r="B661" s="155" t="str">
        <v>2026-03-28 23:55 PDT</v>
      </c>
      <c r="C661" s="155" t="str">
        <v>2026-03-28</v>
      </c>
      <c r="D661" s="155" t="str">
        <v>March</v>
      </c>
      <c r="E661" s="154" t="str">
        <v>Accepted</v>
      </c>
      <c r="F661" s="155" t="str">
        <v>220</v>
      </c>
      <c r="G661" s="153" t="n">
        <v>220</v>
      </c>
      <c r="H661" s="155" t="str">
        <v>SW</v>
      </c>
      <c r="I661" s="153" t="n">
        <v>40</v>
      </c>
      <c r="J661" s="155" t="str">
        <v>NE</v>
      </c>
      <c r="K661" s="153" t="n">
        <v>12</v>
      </c>
      <c r="L661" s="153" t="n">
        <f>IF(E661="Accepted",K661*1.150779448,"")</f>
        <v>13.809353376</v>
      </c>
      <c r="M661" s="163"/>
      <c r="N661" s="163" t="str">
        <f>IF(AND(E661="Accepted",ISNUMBER(M661)),M661*1.150779448,"")</f>
      </c>
      <c r="O661" s="163"/>
      <c r="P661" s="163" t="str">
        <f>IF(AND(E661="Accepted",ISNUMBER(O661)),O661*1.150779448,"")</f>
      </c>
      <c r="Q661" s="163"/>
      <c r="R661" s="155" t="str"/>
      <c r="S661" s="155" t="str"/>
      <c r="T661" s="155" t="str"/>
      <c r="U661" s="163" t="str">
        <f>IF(E661&lt;&gt;"Accepted","",IF(AND(N661="",P661=""),"",MAX(N661,P661)))</f>
      </c>
      <c r="V661" s="155" t="str">
        <v>2026-03-28 23:55 PDT</v>
      </c>
      <c r="W661" s="153" t="n">
        <v>12</v>
      </c>
      <c r="X661" s="163"/>
      <c r="Y661" s="163"/>
      <c r="Z661" s="163"/>
      <c r="AA661" s="153" t="n">
        <v>-117.8837</v>
      </c>
      <c r="AB661" s="153" t="n">
        <v>34.9054</v>
      </c>
      <c r="AC661" s="153" t="n">
        <v>702</v>
      </c>
      <c r="AD661" s="175" t="str">
        <v>KEDW 290655Z AUTO 22012KT 10SM CLR 18/03 A2997 RMK AO2 SLP129 T01820033 $</v>
      </c>
    </row>
    <row r="662" hidden="0">
      <c r="A662" s="150" t="str">
        <v>2026-03-29 07:55 UTC</v>
      </c>
      <c r="B662" s="155" t="str">
        <v>2026-03-29 00:55 PDT</v>
      </c>
      <c r="C662" s="155" t="str">
        <v>2026-03-29</v>
      </c>
      <c r="D662" s="155" t="str">
        <v>March</v>
      </c>
      <c r="E662" s="154" t="str">
        <v>Accepted</v>
      </c>
      <c r="F662" s="155" t="str">
        <v>220</v>
      </c>
      <c r="G662" s="153" t="n">
        <v>220</v>
      </c>
      <c r="H662" s="155" t="str">
        <v>SW</v>
      </c>
      <c r="I662" s="153" t="n">
        <v>40</v>
      </c>
      <c r="J662" s="155" t="str">
        <v>NE</v>
      </c>
      <c r="K662" s="153" t="n">
        <v>12</v>
      </c>
      <c r="L662" s="153" t="n">
        <f>IF(E662="Accepted",K662*1.150779448,"")</f>
        <v>13.809353376</v>
      </c>
      <c r="M662" s="163"/>
      <c r="N662" s="163" t="str">
        <f>IF(AND(E662="Accepted",ISNUMBER(M662)),M662*1.150779448,"")</f>
      </c>
      <c r="O662" s="163"/>
      <c r="P662" s="163" t="str">
        <f>IF(AND(E662="Accepted",ISNUMBER(O662)),O662*1.150779448,"")</f>
      </c>
      <c r="Q662" s="163"/>
      <c r="R662" s="155" t="str"/>
      <c r="S662" s="155" t="str"/>
      <c r="T662" s="155" t="str"/>
      <c r="U662" s="163" t="str">
        <f>IF(E662&lt;&gt;"Accepted","",IF(AND(N662="",P662=""),"",MAX(N662,P662)))</f>
      </c>
      <c r="V662" s="155" t="str">
        <v>2026-03-29 00:55 PDT</v>
      </c>
      <c r="W662" s="153" t="n">
        <v>12</v>
      </c>
      <c r="X662" s="163"/>
      <c r="Y662" s="163"/>
      <c r="Z662" s="163"/>
      <c r="AA662" s="153" t="n">
        <v>-117.8837</v>
      </c>
      <c r="AB662" s="153" t="n">
        <v>34.9054</v>
      </c>
      <c r="AC662" s="153" t="n">
        <v>702</v>
      </c>
      <c r="AD662" s="175" t="str">
        <v>KEDW 290755Z AUTO 22012KT 10SM CLR 16/04 A2996 RMK AO2 SLP125 T01570035 403150090 $</v>
      </c>
    </row>
    <row r="663" hidden="0">
      <c r="A663" s="150" t="str">
        <v>2026-03-29 09:55 UTC</v>
      </c>
      <c r="B663" s="155" t="str">
        <v>2026-03-29 02:55 PDT</v>
      </c>
      <c r="C663" s="155" t="str">
        <v>2026-03-29</v>
      </c>
      <c r="D663" s="155" t="str">
        <v>March</v>
      </c>
      <c r="E663" s="154" t="str">
        <v>Accepted</v>
      </c>
      <c r="F663" s="155" t="str">
        <v>220</v>
      </c>
      <c r="G663" s="153" t="n">
        <v>220</v>
      </c>
      <c r="H663" s="155" t="str">
        <v>SW</v>
      </c>
      <c r="I663" s="153" t="n">
        <v>40</v>
      </c>
      <c r="J663" s="155" t="str">
        <v>NE</v>
      </c>
      <c r="K663" s="153" t="n">
        <v>12</v>
      </c>
      <c r="L663" s="153" t="n">
        <f>IF(E663="Accepted",K663*1.150779448,"")</f>
        <v>13.809353376</v>
      </c>
      <c r="M663" s="163"/>
      <c r="N663" s="163" t="str">
        <f>IF(AND(E663="Accepted",ISNUMBER(M663)),M663*1.150779448,"")</f>
      </c>
      <c r="O663" s="163"/>
      <c r="P663" s="163" t="str">
        <f>IF(AND(E663="Accepted",ISNUMBER(O663)),O663*1.150779448,"")</f>
      </c>
      <c r="Q663" s="163"/>
      <c r="R663" s="155" t="str"/>
      <c r="S663" s="155" t="str"/>
      <c r="T663" s="155" t="str"/>
      <c r="U663" s="163" t="str">
        <f>IF(E663&lt;&gt;"Accepted","",IF(AND(N663="",P663=""),"",MAX(N663,P663)))</f>
      </c>
      <c r="V663" s="155" t="str">
        <v>2026-03-29 02:55 PDT</v>
      </c>
      <c r="W663" s="153" t="n">
        <v>12</v>
      </c>
      <c r="X663" s="163"/>
      <c r="Y663" s="163"/>
      <c r="Z663" s="163"/>
      <c r="AA663" s="153" t="n">
        <v>-117.8837</v>
      </c>
      <c r="AB663" s="153" t="n">
        <v>34.9054</v>
      </c>
      <c r="AC663" s="153" t="n">
        <v>702</v>
      </c>
      <c r="AD663" s="175" t="str">
        <v>KEDW 290955Z AUTO 22012KT 10SM CLR 16/04 A2994 RMK AO2 SLP117 T01550039 $</v>
      </c>
    </row>
    <row r="664" hidden="0">
      <c r="A664" s="150" t="str">
        <v>2026-03-29 22:55 UTC</v>
      </c>
      <c r="B664" s="155" t="str">
        <v>2026-03-29 15:55 PDT</v>
      </c>
      <c r="C664" s="155" t="str">
        <v>2026-03-29</v>
      </c>
      <c r="D664" s="155" t="str">
        <v>March</v>
      </c>
      <c r="E664" s="154" t="str">
        <v>Accepted</v>
      </c>
      <c r="F664" s="155" t="str">
        <v>250</v>
      </c>
      <c r="G664" s="153" t="n">
        <v>250</v>
      </c>
      <c r="H664" s="155" t="str">
        <v>W</v>
      </c>
      <c r="I664" s="153" t="n">
        <v>70</v>
      </c>
      <c r="J664" s="155" t="str">
        <v>E</v>
      </c>
      <c r="K664" s="153" t="n">
        <v>17</v>
      </c>
      <c r="L664" s="153" t="n">
        <f>IF(E664="Accepted",K664*1.150779448,"")</f>
        <v>19.563250616</v>
      </c>
      <c r="M664" s="153" t="n">
        <v>22</v>
      </c>
      <c r="N664" s="153" t="n">
        <f>IF(AND(E664="Accepted",ISNUMBER(M664)),M664*1.150779448,"")</f>
        <v>25.317147856</v>
      </c>
      <c r="O664" s="163"/>
      <c r="P664" s="163" t="str">
        <f>IF(AND(E664="Accepted",ISNUMBER(O664)),O664*1.150779448,"")</f>
      </c>
      <c r="Q664" s="163"/>
      <c r="R664" s="155" t="str"/>
      <c r="S664" s="155" t="str"/>
      <c r="T664" s="155" t="str"/>
      <c r="U664" s="153" t="n">
        <f>IF(E664&lt;&gt;"Accepted","",IF(AND(N664="",P664=""),"",MAX(N664,P664)))</f>
        <v>25.317147856</v>
      </c>
      <c r="V664" s="155" t="str">
        <v>2026-03-29 15:55 PDT</v>
      </c>
      <c r="W664" s="153" t="n">
        <v>17</v>
      </c>
      <c r="X664" s="153" t="n">
        <v>22</v>
      </c>
      <c r="Y664" s="163"/>
      <c r="Z664" s="163"/>
      <c r="AA664" s="153" t="n">
        <v>-117.8837</v>
      </c>
      <c r="AB664" s="153" t="n">
        <v>34.9054</v>
      </c>
      <c r="AC664" s="153" t="n">
        <v>702</v>
      </c>
      <c r="AD664" s="175" t="str">
        <v>KEDW 292255Z 25017G22KT 70SM FEW190 31/M24 A2990 RMK AO2A SLP106 T03141236 METAR RJOI 292256Z 36003KT 9999 FEW030 BKN250 13/06 A3009 RMK AO2A SLP190 T01280061 METAR FJDG 292255Z 26009KT 9999 FEW020 SCT080 BKN220 28/23 A2975 RMK SLP071 T02780233 NNNN META</v>
      </c>
    </row>
    <row r="665" hidden="0">
      <c r="A665" s="150" t="str">
        <v>2026-03-30 02:55 UTC</v>
      </c>
      <c r="B665" s="155" t="str">
        <v>2026-03-29 19:55 PDT</v>
      </c>
      <c r="C665" s="155" t="str">
        <v>2026-03-29</v>
      </c>
      <c r="D665" s="155" t="str">
        <v>March</v>
      </c>
      <c r="E665" s="154" t="str">
        <v>Accepted</v>
      </c>
      <c r="F665" s="155" t="str">
        <v>230</v>
      </c>
      <c r="G665" s="153" t="n">
        <v>230</v>
      </c>
      <c r="H665" s="155" t="str">
        <v>SW</v>
      </c>
      <c r="I665" s="153" t="n">
        <v>50</v>
      </c>
      <c r="J665" s="155" t="str">
        <v>NE</v>
      </c>
      <c r="K665" s="153" t="n">
        <v>10</v>
      </c>
      <c r="L665" s="153" t="n">
        <f>IF(E665="Accepted",K665*1.150779448,"")</f>
        <v>11.50779448</v>
      </c>
      <c r="M665" s="163"/>
      <c r="N665" s="163" t="str">
        <f>IF(AND(E665="Accepted",ISNUMBER(M665)),M665*1.150779448,"")</f>
      </c>
      <c r="O665" s="163"/>
      <c r="P665" s="163" t="str">
        <f>IF(AND(E665="Accepted",ISNUMBER(O665)),O665*1.150779448,"")</f>
      </c>
      <c r="Q665" s="163"/>
      <c r="R665" s="155" t="str"/>
      <c r="S665" s="155" t="str"/>
      <c r="T665" s="155" t="str"/>
      <c r="U665" s="163" t="str">
        <f>IF(E665&lt;&gt;"Accepted","",IF(AND(N665="",P665=""),"",MAX(N665,P665)))</f>
      </c>
      <c r="V665" s="155" t="str">
        <v>2026-03-29 19:55 PDT</v>
      </c>
      <c r="W665" s="153" t="n">
        <v>10</v>
      </c>
      <c r="X665" s="163"/>
      <c r="Y665" s="163"/>
      <c r="Z665" s="163"/>
      <c r="AA665" s="153" t="n">
        <v>-117.8837</v>
      </c>
      <c r="AB665" s="153" t="n">
        <v>34.9054</v>
      </c>
      <c r="AC665" s="153" t="n">
        <v>702</v>
      </c>
      <c r="AD665" s="175" t="str">
        <v>KEDW 300255Z AUTO 23010KT 10SM CLR 23/M10 A2992 RMK AO2 SLP118 T02271105 53009 $</v>
      </c>
    </row>
    <row r="666" hidden="0">
      <c r="A666" s="150" t="str">
        <v>2026-03-30 06:55 UTC</v>
      </c>
      <c r="B666" s="155" t="str">
        <v>2026-03-29 23:55 PDT</v>
      </c>
      <c r="C666" s="155" t="str">
        <v>2026-03-29</v>
      </c>
      <c r="D666" s="155" t="str">
        <v>March</v>
      </c>
      <c r="E666" s="154" t="str">
        <v>Accepted</v>
      </c>
      <c r="F666" s="155" t="str">
        <v>230</v>
      </c>
      <c r="G666" s="153" t="n">
        <v>230</v>
      </c>
      <c r="H666" s="155" t="str">
        <v>SW</v>
      </c>
      <c r="I666" s="153" t="n">
        <v>50</v>
      </c>
      <c r="J666" s="155" t="str">
        <v>NE</v>
      </c>
      <c r="K666" s="153" t="n">
        <v>9</v>
      </c>
      <c r="L666" s="153" t="n">
        <f>IF(E666="Accepted",K666*1.150779448,"")</f>
        <v>10.357015032</v>
      </c>
      <c r="M666" s="163"/>
      <c r="N666" s="163" t="str">
        <f>IF(AND(E666="Accepted",ISNUMBER(M666)),M666*1.150779448,"")</f>
      </c>
      <c r="O666" s="163"/>
      <c r="P666" s="163" t="str">
        <f>IF(AND(E666="Accepted",ISNUMBER(O666)),O666*1.150779448,"")</f>
      </c>
      <c r="Q666" s="163"/>
      <c r="R666" s="155" t="str"/>
      <c r="S666" s="155" t="str"/>
      <c r="T666" s="155" t="str"/>
      <c r="U666" s="163" t="str">
        <f>IF(E666&lt;&gt;"Accepted","",IF(AND(N666="",P666=""),"",MAX(N666,P666)))</f>
      </c>
      <c r="V666" s="155" t="str">
        <v>2026-03-29 23:55 PDT</v>
      </c>
      <c r="W666" s="153" t="n">
        <v>9</v>
      </c>
      <c r="X666" s="163"/>
      <c r="Y666" s="163"/>
      <c r="Z666" s="163"/>
      <c r="AA666" s="153" t="n">
        <v>-117.8837</v>
      </c>
      <c r="AB666" s="153" t="n">
        <v>34.9054</v>
      </c>
      <c r="AC666" s="153" t="n">
        <v>702</v>
      </c>
      <c r="AD666" s="175" t="str">
        <v>KEDW 300655Z AUTO 23009KT 10SM CLR 18/03 A2994 RMK AO2 SLP118 T01770028 $</v>
      </c>
    </row>
    <row r="667" hidden="0">
      <c r="A667" s="150" t="str">
        <v>2026-03-30 09:55 UTC</v>
      </c>
      <c r="B667" s="155" t="str">
        <v>2026-03-30 02:55 PDT</v>
      </c>
      <c r="C667" s="155" t="str">
        <v>2026-03-30</v>
      </c>
      <c r="D667" s="155" t="str">
        <v>March</v>
      </c>
      <c r="E667" s="154" t="str">
        <v>Accepted</v>
      </c>
      <c r="F667" s="155" t="str">
        <v>280</v>
      </c>
      <c r="G667" s="153" t="n">
        <v>280</v>
      </c>
      <c r="H667" s="155" t="str">
        <v>W</v>
      </c>
      <c r="I667" s="153" t="n">
        <v>100</v>
      </c>
      <c r="J667" s="155" t="str">
        <v>E</v>
      </c>
      <c r="K667" s="153" t="n">
        <v>6</v>
      </c>
      <c r="L667" s="153" t="n">
        <f>IF(E667="Accepted",K667*1.150779448,"")</f>
        <v>6.904676688</v>
      </c>
      <c r="M667" s="163"/>
      <c r="N667" s="163" t="str">
        <f>IF(AND(E667="Accepted",ISNUMBER(M667)),M667*1.150779448,"")</f>
      </c>
      <c r="O667" s="163"/>
      <c r="P667" s="163" t="str">
        <f>IF(AND(E667="Accepted",ISNUMBER(O667)),O667*1.150779448,"")</f>
      </c>
      <c r="Q667" s="163"/>
      <c r="R667" s="155" t="str"/>
      <c r="S667" s="155" t="str"/>
      <c r="T667" s="155" t="str"/>
      <c r="U667" s="163" t="str">
        <f>IF(E667&lt;&gt;"Accepted","",IF(AND(N667="",P667=""),"",MAX(N667,P667)))</f>
      </c>
      <c r="V667" s="155" t="str">
        <v>2026-03-30 02:55 PDT</v>
      </c>
      <c r="W667" s="153" t="n">
        <v>6</v>
      </c>
      <c r="X667" s="163"/>
      <c r="Y667" s="163"/>
      <c r="Z667" s="163"/>
      <c r="AA667" s="153" t="n">
        <v>-117.8837</v>
      </c>
      <c r="AB667" s="153" t="n">
        <v>34.9054</v>
      </c>
      <c r="AC667" s="153" t="n">
        <v>702</v>
      </c>
      <c r="AD667" s="175" t="str">
        <v>KEDW 300955Z AUTO 28006KT 10SM CLR 16/M01 A2994 RMK AO2 SLP117 T01551011 $</v>
      </c>
    </row>
    <row r="668" hidden="0">
      <c r="A668" s="150" t="str">
        <v>2026-03-30 11:55 UTC</v>
      </c>
      <c r="B668" s="155" t="str">
        <v>2026-03-30 04:55 PDT</v>
      </c>
      <c r="C668" s="155" t="str">
        <v>2026-03-30</v>
      </c>
      <c r="D668" s="155" t="str">
        <v>March</v>
      </c>
      <c r="E668" s="154" t="str">
        <v>Accepted</v>
      </c>
      <c r="F668" s="155" t="str">
        <v>220</v>
      </c>
      <c r="G668" s="153" t="n">
        <v>220</v>
      </c>
      <c r="H668" s="155" t="str">
        <v>SW</v>
      </c>
      <c r="I668" s="153" t="n">
        <v>40</v>
      </c>
      <c r="J668" s="155" t="str">
        <v>NE</v>
      </c>
      <c r="K668" s="153" t="n">
        <v>9</v>
      </c>
      <c r="L668" s="153" t="n">
        <f>IF(E668="Accepted",K668*1.150779448,"")</f>
        <v>10.357015032</v>
      </c>
      <c r="M668" s="163"/>
      <c r="N668" s="163" t="str">
        <f>IF(AND(E668="Accepted",ISNUMBER(M668)),M668*1.150779448,"")</f>
      </c>
      <c r="O668" s="163"/>
      <c r="P668" s="163" t="str">
        <f>IF(AND(E668="Accepted",ISNUMBER(O668)),O668*1.150779448,"")</f>
      </c>
      <c r="Q668" s="163"/>
      <c r="R668" s="155" t="str"/>
      <c r="S668" s="155" t="str"/>
      <c r="T668" s="155" t="str"/>
      <c r="U668" s="163" t="str">
        <f>IF(E668&lt;&gt;"Accepted","",IF(AND(N668="",P668=""),"",MAX(N668,P668)))</f>
      </c>
      <c r="V668" s="155" t="str">
        <v>2026-03-30 04:55 PDT</v>
      </c>
      <c r="W668" s="153" t="n">
        <v>9</v>
      </c>
      <c r="X668" s="163"/>
      <c r="Y668" s="163"/>
      <c r="Z668" s="163"/>
      <c r="AA668" s="153" t="n">
        <v>-117.8837</v>
      </c>
      <c r="AB668" s="153" t="n">
        <v>34.9054</v>
      </c>
      <c r="AC668" s="153" t="n">
        <v>702</v>
      </c>
      <c r="AD668" s="175" t="str">
        <v>KEDW 301155Z AUTO 22009KT 10SM CLR 11/00 A2992 RMK AO2 SLP114 T01080002 10187 20108 57004 $</v>
      </c>
    </row>
    <row r="669" hidden="0">
      <c r="A669" s="150" t="str">
        <v>2026-03-30 12:55 UTC</v>
      </c>
      <c r="B669" s="155" t="str">
        <v>2026-03-30 05:55 PDT</v>
      </c>
      <c r="C669" s="155" t="str">
        <v>2026-03-30</v>
      </c>
      <c r="D669" s="155" t="str">
        <v>March</v>
      </c>
      <c r="E669" s="154" t="str">
        <v>Accepted</v>
      </c>
      <c r="F669" s="155" t="str">
        <v>200</v>
      </c>
      <c r="G669" s="153" t="n">
        <v>200</v>
      </c>
      <c r="H669" s="155" t="str">
        <v>S</v>
      </c>
      <c r="I669" s="153" t="n">
        <v>20</v>
      </c>
      <c r="J669" s="155" t="str">
        <v>N</v>
      </c>
      <c r="K669" s="153" t="n">
        <v>6</v>
      </c>
      <c r="L669" s="153" t="n">
        <f>IF(E669="Accepted",K669*1.150779448,"")</f>
        <v>6.904676688</v>
      </c>
      <c r="M669" s="163"/>
      <c r="N669" s="163" t="str">
        <f>IF(AND(E669="Accepted",ISNUMBER(M669)),M669*1.150779448,"")</f>
      </c>
      <c r="O669" s="163"/>
      <c r="P669" s="163" t="str">
        <f>IF(AND(E669="Accepted",ISNUMBER(O669)),O669*1.150779448,"")</f>
      </c>
      <c r="Q669" s="163"/>
      <c r="R669" s="155" t="str"/>
      <c r="S669" s="155" t="str"/>
      <c r="T669" s="155" t="str"/>
      <c r="U669" s="163" t="str">
        <f>IF(E669&lt;&gt;"Accepted","",IF(AND(N669="",P669=""),"",MAX(N669,P669)))</f>
      </c>
      <c r="V669" s="155" t="str">
        <v>2026-03-30 05:55 PDT</v>
      </c>
      <c r="W669" s="153" t="n">
        <v>6</v>
      </c>
      <c r="X669" s="163"/>
      <c r="Y669" s="163"/>
      <c r="Z669" s="163"/>
      <c r="AA669" s="153" t="n">
        <v>-117.8837</v>
      </c>
      <c r="AB669" s="153" t="n">
        <v>34.9054</v>
      </c>
      <c r="AC669" s="153" t="n">
        <v>702</v>
      </c>
      <c r="AD669" s="175" t="str">
        <v>KEDW 301255Z 20006KT 40SM FEW300 12/01 A2992 RMK AO2A SLP114 T01170010</v>
      </c>
    </row>
    <row r="670" hidden="0">
      <c r="A670" s="150" t="str">
        <v>2026-03-30 13:55 UTC</v>
      </c>
      <c r="B670" s="155" t="str">
        <v>2026-03-30 06:55 PDT</v>
      </c>
      <c r="C670" s="155" t="str">
        <v>2026-03-30</v>
      </c>
      <c r="D670" s="155" t="str">
        <v>March</v>
      </c>
      <c r="E670" s="154" t="str">
        <v>Accepted</v>
      </c>
      <c r="F670" s="155" t="str">
        <v>190</v>
      </c>
      <c r="G670" s="153" t="n">
        <v>190</v>
      </c>
      <c r="H670" s="155" t="str">
        <v>S</v>
      </c>
      <c r="I670" s="153" t="n">
        <v>10</v>
      </c>
      <c r="J670" s="155" t="str">
        <v>N</v>
      </c>
      <c r="K670" s="153" t="n">
        <v>9</v>
      </c>
      <c r="L670" s="153" t="n">
        <f>IF(E670="Accepted",K670*1.150779448,"")</f>
        <v>10.357015032</v>
      </c>
      <c r="M670" s="163"/>
      <c r="N670" s="163" t="str">
        <f>IF(AND(E670="Accepted",ISNUMBER(M670)),M670*1.150779448,"")</f>
      </c>
      <c r="O670" s="163"/>
      <c r="P670" s="163" t="str">
        <f>IF(AND(E670="Accepted",ISNUMBER(O670)),O670*1.150779448,"")</f>
      </c>
      <c r="Q670" s="163"/>
      <c r="R670" s="155" t="str"/>
      <c r="S670" s="155" t="str"/>
      <c r="T670" s="155" t="str"/>
      <c r="U670" s="163" t="str">
        <f>IF(E670&lt;&gt;"Accepted","",IF(AND(N670="",P670=""),"",MAX(N670,P670)))</f>
      </c>
      <c r="V670" s="155" t="str">
        <v>2026-03-30 06:55 PDT</v>
      </c>
      <c r="W670" s="153" t="n">
        <v>9</v>
      </c>
      <c r="X670" s="163"/>
      <c r="Y670" s="163"/>
      <c r="Z670" s="163"/>
      <c r="AA670" s="153" t="n">
        <v>-117.8837</v>
      </c>
      <c r="AB670" s="153" t="n">
        <v>34.9054</v>
      </c>
      <c r="AC670" s="153" t="n">
        <v>702</v>
      </c>
      <c r="AD670" s="175" t="str">
        <v>KEDW 301355Z 19009KT 50SM SCT240 12/01 A2992 RMK AO2A SLP116 T01180011</v>
      </c>
    </row>
    <row r="671" hidden="0">
      <c r="A671" s="150" t="str">
        <v>2026-03-30 14:55 UTC</v>
      </c>
      <c r="B671" s="155" t="str">
        <v>2026-03-30 07:55 PDT</v>
      </c>
      <c r="C671" s="155" t="str">
        <v>2026-03-30</v>
      </c>
      <c r="D671" s="155" t="str">
        <v>March</v>
      </c>
      <c r="E671" s="154" t="str">
        <v>Accepted</v>
      </c>
      <c r="F671" s="155" t="str">
        <v>200</v>
      </c>
      <c r="G671" s="153" t="n">
        <v>200</v>
      </c>
      <c r="H671" s="155" t="str">
        <v>S</v>
      </c>
      <c r="I671" s="153" t="n">
        <v>20</v>
      </c>
      <c r="J671" s="155" t="str">
        <v>N</v>
      </c>
      <c r="K671" s="153" t="n">
        <v>6</v>
      </c>
      <c r="L671" s="153" t="n">
        <f>IF(E671="Accepted",K671*1.150779448,"")</f>
        <v>6.904676688</v>
      </c>
      <c r="M671" s="163"/>
      <c r="N671" s="163" t="str">
        <f>IF(AND(E671="Accepted",ISNUMBER(M671)),M671*1.150779448,"")</f>
      </c>
      <c r="O671" s="163"/>
      <c r="P671" s="163" t="str">
        <f>IF(AND(E671="Accepted",ISNUMBER(O671)),O671*1.150779448,"")</f>
      </c>
      <c r="Q671" s="163"/>
      <c r="R671" s="155" t="str"/>
      <c r="S671" s="155" t="str"/>
      <c r="T671" s="155" t="str"/>
      <c r="U671" s="163" t="str">
        <f>IF(E671&lt;&gt;"Accepted","",IF(AND(N671="",P671=""),"",MAX(N671,P671)))</f>
      </c>
      <c r="V671" s="155" t="str">
        <v>2026-03-30 07:55 PDT</v>
      </c>
      <c r="W671" s="153" t="n">
        <v>6</v>
      </c>
      <c r="X671" s="163"/>
      <c r="Y671" s="163"/>
      <c r="Z671" s="163"/>
      <c r="AA671" s="153" t="n">
        <v>-117.8837</v>
      </c>
      <c r="AB671" s="153" t="n">
        <v>34.9054</v>
      </c>
      <c r="AC671" s="153" t="n">
        <v>702</v>
      </c>
      <c r="AD671" s="175" t="str">
        <v>KEDW 301455Z 20006KT 50SM BKN250 14/01 A2994 RMK AO2A SLP125 T01350008 53006</v>
      </c>
    </row>
    <row r="672" hidden="0">
      <c r="A672" s="150" t="str">
        <v>2026-03-30 15:55 UTC</v>
      </c>
      <c r="B672" s="155" t="str">
        <v>2026-03-30 08:55 PDT</v>
      </c>
      <c r="C672" s="155" t="str">
        <v>2026-03-30</v>
      </c>
      <c r="D672" s="155" t="str">
        <v>March</v>
      </c>
      <c r="E672" s="154" t="str">
        <v>Accepted</v>
      </c>
      <c r="F672" s="155" t="str">
        <v>210</v>
      </c>
      <c r="G672" s="153" t="n">
        <v>210</v>
      </c>
      <c r="H672" s="155" t="str">
        <v>SW</v>
      </c>
      <c r="I672" s="153" t="n">
        <v>30</v>
      </c>
      <c r="J672" s="155" t="str">
        <v>NE</v>
      </c>
      <c r="K672" s="153" t="n">
        <v>6</v>
      </c>
      <c r="L672" s="153" t="n">
        <f>IF(E672="Accepted",K672*1.150779448,"")</f>
        <v>6.904676688</v>
      </c>
      <c r="M672" s="163"/>
      <c r="N672" s="163" t="str">
        <f>IF(AND(E672="Accepted",ISNUMBER(M672)),M672*1.150779448,"")</f>
      </c>
      <c r="O672" s="163"/>
      <c r="P672" s="163" t="str">
        <f>IF(AND(E672="Accepted",ISNUMBER(O672)),O672*1.150779448,"")</f>
      </c>
      <c r="Q672" s="163"/>
      <c r="R672" s="155" t="str"/>
      <c r="S672" s="155" t="str"/>
      <c r="T672" s="155" t="str"/>
      <c r="U672" s="163" t="str">
        <f>IF(E672&lt;&gt;"Accepted","",IF(AND(N672="",P672=""),"",MAX(N672,P672)))</f>
      </c>
      <c r="V672" s="155" t="str">
        <v>2026-03-30 08:55 PDT</v>
      </c>
      <c r="W672" s="153" t="n">
        <v>6</v>
      </c>
      <c r="X672" s="163"/>
      <c r="Y672" s="163"/>
      <c r="Z672" s="163"/>
      <c r="AA672" s="153" t="n">
        <v>-117.8837</v>
      </c>
      <c r="AB672" s="153" t="n">
        <v>34.9054</v>
      </c>
      <c r="AC672" s="153" t="n">
        <v>702</v>
      </c>
      <c r="AD672" s="175" t="str">
        <v>KEDW 301555Z 21006KT 50SM BKN270 18/01 A2996 RMK AO2A SLP129 T01810007</v>
      </c>
    </row>
    <row r="673" hidden="0">
      <c r="A673" s="150" t="str">
        <v>2026-03-30 17:55 UTC</v>
      </c>
      <c r="B673" s="155" t="str">
        <v>2026-03-30 10:55 PDT</v>
      </c>
      <c r="C673" s="155" t="str">
        <v>2026-03-30</v>
      </c>
      <c r="D673" s="155" t="str">
        <v>March</v>
      </c>
      <c r="E673" s="154" t="str">
        <v>Accepted</v>
      </c>
      <c r="F673" s="155" t="str">
        <v>240</v>
      </c>
      <c r="G673" s="153" t="n">
        <v>240</v>
      </c>
      <c r="H673" s="155" t="str">
        <v>SW</v>
      </c>
      <c r="I673" s="153" t="n">
        <v>60</v>
      </c>
      <c r="J673" s="155" t="str">
        <v>NE</v>
      </c>
      <c r="K673" s="153" t="n">
        <v>10</v>
      </c>
      <c r="L673" s="153" t="n">
        <f>IF(E673="Accepted",K673*1.150779448,"")</f>
        <v>11.50779448</v>
      </c>
      <c r="M673" s="163"/>
      <c r="N673" s="163" t="str">
        <f>IF(AND(E673="Accepted",ISNUMBER(M673)),M673*1.150779448,"")</f>
      </c>
      <c r="O673" s="163"/>
      <c r="P673" s="163" t="str">
        <f>IF(AND(E673="Accepted",ISNUMBER(O673)),O673*1.150779448,"")</f>
      </c>
      <c r="Q673" s="163"/>
      <c r="R673" s="155" t="str"/>
      <c r="S673" s="155" t="str"/>
      <c r="T673" s="155" t="str"/>
      <c r="U673" s="163" t="str">
        <f>IF(E673&lt;&gt;"Accepted","",IF(AND(N673="",P673=""),"",MAX(N673,P673)))</f>
      </c>
      <c r="V673" s="155" t="str">
        <v>2026-03-30 10:55 PDT</v>
      </c>
      <c r="W673" s="153" t="n">
        <v>10</v>
      </c>
      <c r="X673" s="163"/>
      <c r="Y673" s="163"/>
      <c r="Z673" s="163"/>
      <c r="AA673" s="153" t="n">
        <v>-117.8837</v>
      </c>
      <c r="AB673" s="153" t="n">
        <v>34.9054</v>
      </c>
      <c r="AC673" s="153" t="n">
        <v>702</v>
      </c>
      <c r="AD673" s="175" t="str">
        <v>KEDW 301755Z 24010KT 60SM BKN270 25/M10 A2999 RMK AO2A SLP138 T02531099 10253 20110 52016</v>
      </c>
    </row>
    <row r="674" hidden="0">
      <c r="A674" s="150" t="str">
        <v>2026-03-30 18:25 UTC</v>
      </c>
      <c r="B674" s="155" t="str">
        <v>2026-03-30 11:25 PDT</v>
      </c>
      <c r="C674" s="155" t="str">
        <v>2026-03-30</v>
      </c>
      <c r="D674" s="155" t="str">
        <v>March</v>
      </c>
      <c r="E674" s="154" t="str">
        <v>Accepted</v>
      </c>
      <c r="F674" s="155" t="str">
        <v>240</v>
      </c>
      <c r="G674" s="153" t="n">
        <v>240</v>
      </c>
      <c r="H674" s="155" t="str">
        <v>SW</v>
      </c>
      <c r="I674" s="153" t="n">
        <v>60</v>
      </c>
      <c r="J674" s="155" t="str">
        <v>NE</v>
      </c>
      <c r="K674" s="153" t="n">
        <v>16</v>
      </c>
      <c r="L674" s="153" t="n">
        <f>IF(E674="Accepted",K674*1.150779448,"")</f>
        <v>18.412471168</v>
      </c>
      <c r="M674" s="153" t="n">
        <v>22</v>
      </c>
      <c r="N674" s="153" t="n">
        <f>IF(AND(E674="Accepted",ISNUMBER(M674)),M674*1.150779448,"")</f>
        <v>25.317147856</v>
      </c>
      <c r="O674" s="163"/>
      <c r="P674" s="163" t="str">
        <f>IF(AND(E674="Accepted",ISNUMBER(O674)),O674*1.150779448,"")</f>
      </c>
      <c r="Q674" s="163"/>
      <c r="R674" s="155" t="str"/>
      <c r="S674" s="155" t="str"/>
      <c r="T674" s="155" t="str"/>
      <c r="U674" s="153" t="n">
        <f>IF(E674&lt;&gt;"Accepted","",IF(AND(N674="",P674=""),"",MAX(N674,P674)))</f>
        <v>25.317147856</v>
      </c>
      <c r="V674" s="155" t="str">
        <v>2026-03-30 11:25 PDT</v>
      </c>
      <c r="W674" s="153" t="n">
        <v>16</v>
      </c>
      <c r="X674" s="153" t="n">
        <v>22</v>
      </c>
      <c r="Y674" s="163"/>
      <c r="Z674" s="163"/>
      <c r="AA674" s="153" t="n">
        <v>-117.8837</v>
      </c>
      <c r="AB674" s="153" t="n">
        <v>34.9054</v>
      </c>
      <c r="AC674" s="153" t="n">
        <v>702</v>
      </c>
      <c r="AD674" s="175" t="str">
        <v>KEDW 301825Z 24016G22KT 60SM BKN270 28/M18 A2998 RMK AO2A SLP132</v>
      </c>
    </row>
    <row r="675" hidden="0">
      <c r="A675" s="150" t="str">
        <v>2026-03-30 19:13 UTC</v>
      </c>
      <c r="B675" s="155" t="str">
        <v>2026-03-30 12:13 PDT</v>
      </c>
      <c r="C675" s="155" t="str">
        <v>2026-03-30</v>
      </c>
      <c r="D675" s="155" t="str">
        <v>March</v>
      </c>
      <c r="E675" s="154" t="str">
        <v>Accepted</v>
      </c>
      <c r="F675" s="155" t="str">
        <v>230</v>
      </c>
      <c r="G675" s="153" t="n">
        <v>230</v>
      </c>
      <c r="H675" s="155" t="str">
        <v>SW</v>
      </c>
      <c r="I675" s="153" t="n">
        <v>50</v>
      </c>
      <c r="J675" s="155" t="str">
        <v>NE</v>
      </c>
      <c r="K675" s="153" t="n">
        <v>20</v>
      </c>
      <c r="L675" s="153" t="n">
        <f>IF(E675="Accepted",K675*1.150779448,"")</f>
        <v>23.01558896</v>
      </c>
      <c r="M675" s="153" t="n">
        <v>25</v>
      </c>
      <c r="N675" s="153" t="n">
        <f>IF(AND(E675="Accepted",ISNUMBER(M675)),M675*1.150779448,"")</f>
        <v>28.7694862</v>
      </c>
      <c r="O675" s="163"/>
      <c r="P675" s="163" t="str">
        <f>IF(AND(E675="Accepted",ISNUMBER(O675)),O675*1.150779448,"")</f>
      </c>
      <c r="Q675" s="163"/>
      <c r="R675" s="155" t="str"/>
      <c r="S675" s="155" t="str"/>
      <c r="T675" s="155" t="str"/>
      <c r="U675" s="153" t="n">
        <f>IF(E675&lt;&gt;"Accepted","",IF(AND(N675="",P675=""),"",MAX(N675,P675)))</f>
        <v>28.7694862</v>
      </c>
      <c r="V675" s="155" t="str">
        <v>2026-03-30 12:13 PDT</v>
      </c>
      <c r="W675" s="153" t="n">
        <v>20</v>
      </c>
      <c r="X675" s="153" t="n">
        <v>25</v>
      </c>
      <c r="Y675" s="163"/>
      <c r="Z675" s="163"/>
      <c r="AA675" s="153" t="n">
        <v>-117.8837</v>
      </c>
      <c r="AB675" s="153" t="n">
        <v>34.9054</v>
      </c>
      <c r="AC675" s="153" t="n">
        <v>702</v>
      </c>
      <c r="AD675" s="175" t="str">
        <v>KEDW 301913Z 23020G25KT 50SM BKN240 28/M26 A2997 RMK SLP129 $</v>
      </c>
    </row>
    <row r="676" hidden="0">
      <c r="A676" s="150" t="str">
        <v>2026-03-30 21:55 UTC</v>
      </c>
      <c r="B676" s="155" t="str">
        <v>2026-03-30 14:55 PDT</v>
      </c>
      <c r="C676" s="155" t="str">
        <v>2026-03-30</v>
      </c>
      <c r="D676" s="155" t="str">
        <v>March</v>
      </c>
      <c r="E676" s="154" t="str">
        <v>Accepted</v>
      </c>
      <c r="F676" s="155" t="str">
        <v>230</v>
      </c>
      <c r="G676" s="153" t="n">
        <v>230</v>
      </c>
      <c r="H676" s="155" t="str">
        <v>SW</v>
      </c>
      <c r="I676" s="153" t="n">
        <v>50</v>
      </c>
      <c r="J676" s="155" t="str">
        <v>NE</v>
      </c>
      <c r="K676" s="153" t="n">
        <v>17</v>
      </c>
      <c r="L676" s="153" t="n">
        <f>IF(E676="Accepted",K676*1.150779448,"")</f>
        <v>19.563250616</v>
      </c>
      <c r="M676" s="153" t="n">
        <v>27</v>
      </c>
      <c r="N676" s="153" t="n">
        <f>IF(AND(E676="Accepted",ISNUMBER(M676)),M676*1.150779448,"")</f>
        <v>31.071045096</v>
      </c>
      <c r="O676" s="153" t="n">
        <v>30</v>
      </c>
      <c r="P676" s="153" t="n">
        <f>IF(AND(E676="Accepted",ISNUMBER(O676)),O676*1.150779448,"")</f>
        <v>34.523383439999996</v>
      </c>
      <c r="Q676" s="153" t="n">
        <v>220</v>
      </c>
      <c r="R676" s="155" t="str">
        <v>45</v>
      </c>
      <c r="S676" s="155" t="str">
        <v>2026-03-30 21:45 UTC</v>
      </c>
      <c r="T676" s="155" t="str">
        <v>2026-03-30 14:45 PDT</v>
      </c>
      <c r="U676" s="153" t="n">
        <f>IF(E676&lt;&gt;"Accepted","",IF(AND(N676="",P676=""),"",MAX(N676,P676)))</f>
        <v>34.523383439999996</v>
      </c>
      <c r="V676" s="155" t="str">
        <v>2026-03-30 14:45 PDT</v>
      </c>
      <c r="W676" s="153" t="n">
        <v>17</v>
      </c>
      <c r="X676" s="153" t="n">
        <v>27</v>
      </c>
      <c r="Y676" s="153" t="n">
        <v>30</v>
      </c>
      <c r="Z676" s="153" t="n">
        <v>220</v>
      </c>
      <c r="AA676" s="153" t="n">
        <v>-117.8837</v>
      </c>
      <c r="AB676" s="153" t="n">
        <v>34.9054</v>
      </c>
      <c r="AC676" s="153" t="n">
        <v>702</v>
      </c>
      <c r="AD676" s="175" t="str">
        <v>KEDW 302155Z 23017G27KT 50SM BKN250 29/M09 A2992 RMK AO2A PK WND 22030/45 SLP112 T02881088</v>
      </c>
    </row>
    <row r="677" hidden="0">
      <c r="A677" s="150" t="str">
        <v>2026-03-30 23:55 UTC</v>
      </c>
      <c r="B677" s="155" t="str">
        <v>2026-03-30 16:55 PDT</v>
      </c>
      <c r="C677" s="155" t="str">
        <v>2026-03-30</v>
      </c>
      <c r="D677" s="155" t="str">
        <v>March</v>
      </c>
      <c r="E677" s="154" t="str">
        <v>Accepted</v>
      </c>
      <c r="F677" s="155" t="str">
        <v>230</v>
      </c>
      <c r="G677" s="153" t="n">
        <v>230</v>
      </c>
      <c r="H677" s="155" t="str">
        <v>SW</v>
      </c>
      <c r="I677" s="153" t="n">
        <v>50</v>
      </c>
      <c r="J677" s="155" t="str">
        <v>NE</v>
      </c>
      <c r="K677" s="153" t="n">
        <v>18</v>
      </c>
      <c r="L677" s="153" t="n">
        <f>IF(E677="Accepted",K677*1.150779448,"")</f>
        <v>20.714030064</v>
      </c>
      <c r="M677" s="153" t="n">
        <v>22</v>
      </c>
      <c r="N677" s="153" t="n">
        <f>IF(AND(E677="Accepted",ISNUMBER(M677)),M677*1.150779448,"")</f>
        <v>25.317147856</v>
      </c>
      <c r="O677" s="153" t="n">
        <v>27</v>
      </c>
      <c r="P677" s="153" t="n">
        <f>IF(AND(E677="Accepted",ISNUMBER(O677)),O677*1.150779448,"")</f>
        <v>31.071045096</v>
      </c>
      <c r="Q677" s="153" t="n">
        <v>220</v>
      </c>
      <c r="R677" s="155" t="str">
        <v>2259</v>
      </c>
      <c r="S677" s="155" t="str">
        <v>2026-03-30 22:59 UTC</v>
      </c>
      <c r="T677" s="155" t="str">
        <v>2026-03-30 15:59 PDT</v>
      </c>
      <c r="U677" s="153" t="n">
        <f>IF(E677&lt;&gt;"Accepted","",IF(AND(N677="",P677=""),"",MAX(N677,P677)))</f>
        <v>31.071045096</v>
      </c>
      <c r="V677" s="155" t="str">
        <v>2026-03-30 15:59 PDT</v>
      </c>
      <c r="W677" s="153" t="n">
        <v>18</v>
      </c>
      <c r="X677" s="153" t="n">
        <v>22</v>
      </c>
      <c r="Y677" s="153" t="n">
        <v>27</v>
      </c>
      <c r="Z677" s="153" t="n">
        <v>220</v>
      </c>
      <c r="AA677" s="153" t="n">
        <v>-117.8837</v>
      </c>
      <c r="AB677" s="153" t="n">
        <v>34.9054</v>
      </c>
      <c r="AC677" s="153" t="n">
        <v>702</v>
      </c>
      <c r="AD677" s="175" t="str">
        <v>KEDW 302355Z 23018G22KT 60SM BKN220 27/M06 A2990 RMK AO2A PK WND 22027/2259 SLP109 T02681061 10292 20254 57012</v>
      </c>
    </row>
    <row r="678" hidden="0">
      <c r="A678" s="150" t="str">
        <v>2026-03-31 03:10 UTC</v>
      </c>
      <c r="B678" s="155" t="str">
        <v>2026-03-30 20:10 PDT</v>
      </c>
      <c r="C678" s="155" t="str">
        <v>2026-03-30</v>
      </c>
      <c r="D678" s="155" t="str">
        <v>March</v>
      </c>
      <c r="E678" s="154" t="str">
        <v>Accepted</v>
      </c>
      <c r="F678" s="155" t="str">
        <v>240</v>
      </c>
      <c r="G678" s="153" t="n">
        <v>240</v>
      </c>
      <c r="H678" s="155" t="str">
        <v>SW</v>
      </c>
      <c r="I678" s="153" t="n">
        <v>60</v>
      </c>
      <c r="J678" s="155" t="str">
        <v>NE</v>
      </c>
      <c r="K678" s="153" t="n">
        <v>14</v>
      </c>
      <c r="L678" s="153" t="n">
        <f>IF(E678="Accepted",K678*1.150779448,"")</f>
        <v>16.110912272</v>
      </c>
      <c r="M678" s="163"/>
      <c r="N678" s="163" t="str">
        <f>IF(AND(E678="Accepted",ISNUMBER(M678)),M678*1.150779448,"")</f>
      </c>
      <c r="O678" s="163"/>
      <c r="P678" s="163" t="str">
        <f>IF(AND(E678="Accepted",ISNUMBER(O678)),O678*1.150779448,"")</f>
      </c>
      <c r="Q678" s="163"/>
      <c r="R678" s="155" t="str"/>
      <c r="S678" s="155" t="str"/>
      <c r="T678" s="155" t="str"/>
      <c r="U678" s="163" t="str">
        <f>IF(E678&lt;&gt;"Accepted","",IF(AND(N678="",P678=""),"",MAX(N678,P678)))</f>
      </c>
      <c r="V678" s="155" t="str">
        <v>2026-03-30 20:10 PDT</v>
      </c>
      <c r="W678" s="153" t="n">
        <v>14</v>
      </c>
      <c r="X678" s="163"/>
      <c r="Y678" s="163"/>
      <c r="Z678" s="163"/>
      <c r="AA678" s="153" t="n">
        <v>-117.8837</v>
      </c>
      <c r="AB678" s="153" t="n">
        <v>34.9054</v>
      </c>
      <c r="AC678" s="153" t="n">
        <v>702</v>
      </c>
      <c r="AD678" s="175" t="str">
        <v>KEDW 310310Z COR 24014KT 40SM BKN180 21/01 A2993 RMK AO2A SLP121 COR 0321</v>
      </c>
    </row>
    <row r="679" hidden="0">
      <c r="A679" s="150" t="str">
        <v>2026-03-31 05:55 UTC</v>
      </c>
      <c r="B679" s="155" t="str">
        <v>2026-03-30 22:55 PDT</v>
      </c>
      <c r="C679" s="155" t="str">
        <v>2026-03-30</v>
      </c>
      <c r="D679" s="155" t="str">
        <v>March</v>
      </c>
      <c r="E679" s="154" t="str">
        <v>Accepted</v>
      </c>
      <c r="F679" s="155" t="str">
        <v>230</v>
      </c>
      <c r="G679" s="153" t="n">
        <v>230</v>
      </c>
      <c r="H679" s="155" t="str">
        <v>SW</v>
      </c>
      <c r="I679" s="153" t="n">
        <v>50</v>
      </c>
      <c r="J679" s="155" t="str">
        <v>NE</v>
      </c>
      <c r="K679" s="153" t="n">
        <v>8</v>
      </c>
      <c r="L679" s="153" t="n">
        <f>IF(E679="Accepted",K679*1.150779448,"")</f>
        <v>9.206235584</v>
      </c>
      <c r="M679" s="163"/>
      <c r="N679" s="163" t="str">
        <f>IF(AND(E679="Accepted",ISNUMBER(M679)),M679*1.150779448,"")</f>
      </c>
      <c r="O679" s="163"/>
      <c r="P679" s="163" t="str">
        <f>IF(AND(E679="Accepted",ISNUMBER(O679)),O679*1.150779448,"")</f>
      </c>
      <c r="Q679" s="163"/>
      <c r="R679" s="155" t="str"/>
      <c r="S679" s="155" t="str"/>
      <c r="T679" s="155" t="str"/>
      <c r="U679" s="163" t="str">
        <f>IF(E679&lt;&gt;"Accepted","",IF(AND(N679="",P679=""),"",MAX(N679,P679)))</f>
      </c>
      <c r="V679" s="155" t="str">
        <v>2026-03-30 22:55 PDT</v>
      </c>
      <c r="W679" s="153" t="n">
        <v>8</v>
      </c>
      <c r="X679" s="163"/>
      <c r="Y679" s="163"/>
      <c r="Z679" s="163"/>
      <c r="AA679" s="153" t="n">
        <v>-117.8837</v>
      </c>
      <c r="AB679" s="153" t="n">
        <v>34.9054</v>
      </c>
      <c r="AC679" s="153" t="n">
        <v>702</v>
      </c>
      <c r="AD679" s="175" t="str">
        <v>KEDW 310555Z AUTO 23008KT 10SM CLR 18/02 A2994 RMK AO2 SLP119 T01780021 10267 20178 50004 $</v>
      </c>
    </row>
    <row r="680" hidden="0">
      <c r="A680" s="150" t="str">
        <v>2026-03-31 06:55 UTC</v>
      </c>
      <c r="B680" s="155" t="str">
        <v>2026-03-30 23:55 PDT</v>
      </c>
      <c r="C680" s="155" t="str">
        <v>2026-03-30</v>
      </c>
      <c r="D680" s="155" t="str">
        <v>March</v>
      </c>
      <c r="E680" s="154" t="str">
        <v>Accepted</v>
      </c>
      <c r="F680" s="155" t="str">
        <v>250</v>
      </c>
      <c r="G680" s="153" t="n">
        <v>250</v>
      </c>
      <c r="H680" s="155" t="str">
        <v>W</v>
      </c>
      <c r="I680" s="153" t="n">
        <v>70</v>
      </c>
      <c r="J680" s="155" t="str">
        <v>E</v>
      </c>
      <c r="K680" s="153" t="n">
        <v>10</v>
      </c>
      <c r="L680" s="153" t="n">
        <f>IF(E680="Accepted",K680*1.150779448,"")</f>
        <v>11.50779448</v>
      </c>
      <c r="M680" s="163"/>
      <c r="N680" s="163" t="str">
        <f>IF(AND(E680="Accepted",ISNUMBER(M680)),M680*1.150779448,"")</f>
      </c>
      <c r="O680" s="163"/>
      <c r="P680" s="163" t="str">
        <f>IF(AND(E680="Accepted",ISNUMBER(O680)),O680*1.150779448,"")</f>
      </c>
      <c r="Q680" s="163"/>
      <c r="R680" s="155" t="str"/>
      <c r="S680" s="155" t="str"/>
      <c r="T680" s="155" t="str"/>
      <c r="U680" s="163" t="str">
        <f>IF(E680&lt;&gt;"Accepted","",IF(AND(N680="",P680=""),"",MAX(N680,P680)))</f>
      </c>
      <c r="V680" s="155" t="str">
        <v>2026-03-30 23:55 PDT</v>
      </c>
      <c r="W680" s="153" t="n">
        <v>10</v>
      </c>
      <c r="X680" s="163"/>
      <c r="Y680" s="163"/>
      <c r="Z680" s="163"/>
      <c r="AA680" s="153" t="n">
        <v>-117.8837</v>
      </c>
      <c r="AB680" s="153" t="n">
        <v>34.9054</v>
      </c>
      <c r="AC680" s="153" t="n">
        <v>702</v>
      </c>
      <c r="AD680" s="175" t="str">
        <v>KEDW 310655Z AUTO 25010KT 10SM CLR 18/M00 A2994 RMK AO2 SLP118 T01831005 $</v>
      </c>
    </row>
    <row r="681" hidden="0">
      <c r="A681" s="150" t="str">
        <v>2026-03-31 07:55 UTC</v>
      </c>
      <c r="B681" s="155" t="str">
        <v>2026-03-31 00:55 PDT</v>
      </c>
      <c r="C681" s="155" t="str">
        <v>2026-03-31</v>
      </c>
      <c r="D681" s="155" t="str">
        <v>March</v>
      </c>
      <c r="E681" s="154" t="str">
        <v>Accepted</v>
      </c>
      <c r="F681" s="155" t="str">
        <v>000</v>
      </c>
      <c r="G681" s="153" t="n">
        <v>0</v>
      </c>
      <c r="H681" s="155" t="str">
        <v>Calm</v>
      </c>
      <c r="I681" s="153" t="n">
        <v>180</v>
      </c>
      <c r="J681" s="155" t="str">
        <v>Calm</v>
      </c>
      <c r="K681" s="153" t="n">
        <v>0</v>
      </c>
      <c r="L681" s="153" t="n">
        <f>IF(E681="Accepted",K681*1.150779448,"")</f>
        <v>0</v>
      </c>
      <c r="M681" s="163"/>
      <c r="N681" s="163" t="str">
        <f>IF(AND(E681="Accepted",ISNUMBER(M681)),M681*1.150779448,"")</f>
      </c>
      <c r="O681" s="163"/>
      <c r="P681" s="163" t="str">
        <f>IF(AND(E681="Accepted",ISNUMBER(O681)),O681*1.150779448,"")</f>
      </c>
      <c r="Q681" s="163"/>
      <c r="R681" s="155" t="str"/>
      <c r="S681" s="155" t="str"/>
      <c r="T681" s="155" t="str"/>
      <c r="U681" s="163" t="str">
        <f>IF(E681&lt;&gt;"Accepted","",IF(AND(N681="",P681=""),"",MAX(N681,P681)))</f>
      </c>
      <c r="V681" s="155" t="str">
        <v>2026-03-31 00:55 PDT</v>
      </c>
      <c r="W681" s="153" t="n">
        <v>0</v>
      </c>
      <c r="X681" s="163"/>
      <c r="Y681" s="163"/>
      <c r="Z681" s="163"/>
      <c r="AA681" s="153" t="n">
        <v>-117.8837</v>
      </c>
      <c r="AB681" s="153" t="n">
        <v>34.9054</v>
      </c>
      <c r="AC681" s="153" t="n">
        <v>702</v>
      </c>
      <c r="AD681" s="175" t="str">
        <v>KEDW 310755Z AUTO 00000KT 10SM OVC160 17/01 A2993 RMK AO2 SLP115 T01670008 402920108 $</v>
      </c>
    </row>
    <row r="682" hidden="0">
      <c r="A682" s="150" t="str">
        <v>2026-03-31 08:25 UTC</v>
      </c>
      <c r="B682" s="155" t="str">
        <v>2026-03-31 01:25 PDT</v>
      </c>
      <c r="C682" s="155" t="str">
        <v>2026-03-31</v>
      </c>
      <c r="D682" s="155" t="str">
        <v>March</v>
      </c>
      <c r="E682" s="154" t="str">
        <v>Accepted</v>
      </c>
      <c r="F682" s="155" t="str">
        <v>260</v>
      </c>
      <c r="G682" s="153" t="n">
        <v>260</v>
      </c>
      <c r="H682" s="155" t="str">
        <v>W</v>
      </c>
      <c r="I682" s="153" t="n">
        <v>80</v>
      </c>
      <c r="J682" s="155" t="str">
        <v>E</v>
      </c>
      <c r="K682" s="153" t="n">
        <v>8</v>
      </c>
      <c r="L682" s="153" t="n">
        <f>IF(E682="Accepted",K682*1.150779448,"")</f>
        <v>9.206235584</v>
      </c>
      <c r="M682" s="163"/>
      <c r="N682" s="163" t="str">
        <f>IF(AND(E682="Accepted",ISNUMBER(M682)),M682*1.150779448,"")</f>
      </c>
      <c r="O682" s="163"/>
      <c r="P682" s="163" t="str">
        <f>IF(AND(E682="Accepted",ISNUMBER(O682)),O682*1.150779448,"")</f>
      </c>
      <c r="Q682" s="163"/>
      <c r="R682" s="155" t="str"/>
      <c r="S682" s="155" t="str"/>
      <c r="T682" s="155" t="str"/>
      <c r="U682" s="163" t="str">
        <f>IF(E682&lt;&gt;"Accepted","",IF(AND(N682="",P682=""),"",MAX(N682,P682)))</f>
      </c>
      <c r="V682" s="155" t="str">
        <v>2026-03-31 01:25 PDT</v>
      </c>
      <c r="W682" s="153" t="n">
        <v>8</v>
      </c>
      <c r="X682" s="163"/>
      <c r="Y682" s="163"/>
      <c r="Z682" s="163"/>
      <c r="AA682" s="153" t="n">
        <v>-117.8837</v>
      </c>
      <c r="AB682" s="153" t="n">
        <v>34.9054</v>
      </c>
      <c r="AC682" s="153" t="n">
        <v>702</v>
      </c>
      <c r="AD682" s="175" t="str">
        <v>KEDW 310825Z AUTO 26008KT 10SM FEW160 19/M03 A2992 RMK AO2 SLP110 $</v>
      </c>
    </row>
    <row r="683" hidden="0">
      <c r="A683" s="150" t="str">
        <v>2026-03-31 08:40 UTC</v>
      </c>
      <c r="B683" s="155" t="str">
        <v>2026-03-31 01:40 PDT</v>
      </c>
      <c r="C683" s="155" t="str">
        <v>2026-03-31</v>
      </c>
      <c r="D683" s="155" t="str">
        <v>March</v>
      </c>
      <c r="E683" s="154" t="str">
        <v>Accepted</v>
      </c>
      <c r="F683" s="155" t="str">
        <v>130</v>
      </c>
      <c r="G683" s="153" t="n">
        <v>130</v>
      </c>
      <c r="H683" s="155" t="str">
        <v>SE</v>
      </c>
      <c r="I683" s="153" t="n">
        <v>310</v>
      </c>
      <c r="J683" s="155" t="str">
        <v>NW</v>
      </c>
      <c r="K683" s="153" t="n">
        <v>6</v>
      </c>
      <c r="L683" s="153" t="n">
        <f>IF(E683="Accepted",K683*1.150779448,"")</f>
        <v>6.904676688</v>
      </c>
      <c r="M683" s="163"/>
      <c r="N683" s="163" t="str">
        <f>IF(AND(E683="Accepted",ISNUMBER(M683)),M683*1.150779448,"")</f>
      </c>
      <c r="O683" s="163"/>
      <c r="P683" s="163" t="str">
        <f>IF(AND(E683="Accepted",ISNUMBER(O683)),O683*1.150779448,"")</f>
      </c>
      <c r="Q683" s="163"/>
      <c r="R683" s="155" t="str"/>
      <c r="S683" s="155" t="str"/>
      <c r="T683" s="155" t="str"/>
      <c r="U683" s="163" t="str">
        <f>IF(E683&lt;&gt;"Accepted","",IF(AND(N683="",P683=""),"",MAX(N683,P683)))</f>
      </c>
      <c r="V683" s="155" t="str">
        <v>2026-03-31 01:40 PDT</v>
      </c>
      <c r="W683" s="153" t="n">
        <v>6</v>
      </c>
      <c r="X683" s="163"/>
      <c r="Y683" s="163"/>
      <c r="Z683" s="163"/>
      <c r="AA683" s="153" t="n">
        <v>-117.8837</v>
      </c>
      <c r="AB683" s="153" t="n">
        <v>34.9054</v>
      </c>
      <c r="AC683" s="153" t="n">
        <v>702</v>
      </c>
      <c r="AD683" s="175" t="str">
        <v>KEDW 310840Z AUTO 13006KT 10SM BKN170 17/M01 A2992 RMK AO2 SLP111 $</v>
      </c>
    </row>
    <row r="684" hidden="0">
      <c r="A684" s="150" t="str">
        <v>2026-03-31 08:55 UTC</v>
      </c>
      <c r="B684" s="155" t="str">
        <v>2026-03-31 01:55 PDT</v>
      </c>
      <c r="C684" s="155" t="str">
        <v>2026-03-31</v>
      </c>
      <c r="D684" s="155" t="str">
        <v>March</v>
      </c>
      <c r="E684" s="154" t="str">
        <v>Accepted</v>
      </c>
      <c r="F684" s="155" t="str">
        <v>150</v>
      </c>
      <c r="G684" s="153" t="n">
        <v>150</v>
      </c>
      <c r="H684" s="155" t="str">
        <v>SE</v>
      </c>
      <c r="I684" s="153" t="n">
        <v>330</v>
      </c>
      <c r="J684" s="155" t="str">
        <v>NW</v>
      </c>
      <c r="K684" s="153" t="n">
        <v>7</v>
      </c>
      <c r="L684" s="153" t="n">
        <f>IF(E684="Accepted",K684*1.150779448,"")</f>
        <v>8.055456136</v>
      </c>
      <c r="M684" s="163"/>
      <c r="N684" s="163" t="str">
        <f>IF(AND(E684="Accepted",ISNUMBER(M684)),M684*1.150779448,"")</f>
      </c>
      <c r="O684" s="163"/>
      <c r="P684" s="163" t="str">
        <f>IF(AND(E684="Accepted",ISNUMBER(O684)),O684*1.150779448,"")</f>
      </c>
      <c r="Q684" s="163"/>
      <c r="R684" s="155" t="str"/>
      <c r="S684" s="155" t="str"/>
      <c r="T684" s="155" t="str"/>
      <c r="U684" s="163" t="str">
        <f>IF(E684&lt;&gt;"Accepted","",IF(AND(N684="",P684=""),"",MAX(N684,P684)))</f>
      </c>
      <c r="V684" s="155" t="str">
        <v>2026-03-31 01:55 PDT</v>
      </c>
      <c r="W684" s="153" t="n">
        <v>7</v>
      </c>
      <c r="X684" s="163"/>
      <c r="Y684" s="163"/>
      <c r="Z684" s="163"/>
      <c r="AA684" s="153" t="n">
        <v>-117.8837</v>
      </c>
      <c r="AB684" s="153" t="n">
        <v>34.9054</v>
      </c>
      <c r="AC684" s="153" t="n">
        <v>702</v>
      </c>
      <c r="AD684" s="175" t="str">
        <v>KEDW 310855Z AUTO 15007KT 10SM OVC160 14/M00 A2992 RMK AO2 SLP114 T01411004 57006 $</v>
      </c>
    </row>
    <row r="685" hidden="0">
      <c r="A685" s="150" t="str">
        <v>2026-03-31 09:55 UTC</v>
      </c>
      <c r="B685" s="155" t="str">
        <v>2026-03-31 02:55 PDT</v>
      </c>
      <c r="C685" s="155" t="str">
        <v>2026-03-31</v>
      </c>
      <c r="D685" s="155" t="str">
        <v>March</v>
      </c>
      <c r="E685" s="154" t="str">
        <v>Accepted</v>
      </c>
      <c r="F685" s="155" t="str">
        <v>250</v>
      </c>
      <c r="G685" s="153" t="n">
        <v>250</v>
      </c>
      <c r="H685" s="155" t="str">
        <v>W</v>
      </c>
      <c r="I685" s="153" t="n">
        <v>70</v>
      </c>
      <c r="J685" s="155" t="str">
        <v>E</v>
      </c>
      <c r="K685" s="153" t="n">
        <v>12</v>
      </c>
      <c r="L685" s="153" t="n">
        <f>IF(E685="Accepted",K685*1.150779448,"")</f>
        <v>13.809353376</v>
      </c>
      <c r="M685" s="163"/>
      <c r="N685" s="163" t="str">
        <f>IF(AND(E685="Accepted",ISNUMBER(M685)),M685*1.150779448,"")</f>
      </c>
      <c r="O685" s="163"/>
      <c r="P685" s="163" t="str">
        <f>IF(AND(E685="Accepted",ISNUMBER(O685)),O685*1.150779448,"")</f>
      </c>
      <c r="Q685" s="163"/>
      <c r="R685" s="155" t="str"/>
      <c r="S685" s="155" t="str"/>
      <c r="T685" s="155" t="str"/>
      <c r="U685" s="163" t="str">
        <f>IF(E685&lt;&gt;"Accepted","",IF(AND(N685="",P685=""),"",MAX(N685,P685)))</f>
      </c>
      <c r="V685" s="155" t="str">
        <v>2026-03-31 02:55 PDT</v>
      </c>
      <c r="W685" s="153" t="n">
        <v>12</v>
      </c>
      <c r="X685" s="163"/>
      <c r="Y685" s="163"/>
      <c r="Z685" s="163"/>
      <c r="AA685" s="153" t="n">
        <v>-117.8837</v>
      </c>
      <c r="AB685" s="153" t="n">
        <v>34.9054</v>
      </c>
      <c r="AC685" s="153" t="n">
        <v>702</v>
      </c>
      <c r="AD685" s="175" t="str">
        <v>KEDW 310955Z AUTO 25012KT 10SM OVC150 19/M02 A2990 RMK AO2 SLP103 T01891016 $</v>
      </c>
    </row>
    <row r="686" hidden="0">
      <c r="A686" s="150" t="str">
        <v>2026-03-31 10:25 UTC</v>
      </c>
      <c r="B686" s="155" t="str">
        <v>2026-03-31 03:25 PDT</v>
      </c>
      <c r="C686" s="155" t="str">
        <v>2026-03-31</v>
      </c>
      <c r="D686" s="155" t="str">
        <v>March</v>
      </c>
      <c r="E686" s="154" t="str">
        <v>Accepted</v>
      </c>
      <c r="F686" s="155" t="str">
        <v>250</v>
      </c>
      <c r="G686" s="153" t="n">
        <v>250</v>
      </c>
      <c r="H686" s="155" t="str">
        <v>W</v>
      </c>
      <c r="I686" s="153" t="n">
        <v>70</v>
      </c>
      <c r="J686" s="155" t="str">
        <v>E</v>
      </c>
      <c r="K686" s="153" t="n">
        <v>16</v>
      </c>
      <c r="L686" s="153" t="n">
        <f>IF(E686="Accepted",K686*1.150779448,"")</f>
        <v>18.412471168</v>
      </c>
      <c r="M686" s="163"/>
      <c r="N686" s="163" t="str">
        <f>IF(AND(E686="Accepted",ISNUMBER(M686)),M686*1.150779448,"")</f>
      </c>
      <c r="O686" s="163"/>
      <c r="P686" s="163" t="str">
        <f>IF(AND(E686="Accepted",ISNUMBER(O686)),O686*1.150779448,"")</f>
      </c>
      <c r="Q686" s="163"/>
      <c r="R686" s="155" t="str"/>
      <c r="S686" s="155" t="str"/>
      <c r="T686" s="155" t="str"/>
      <c r="U686" s="163" t="str">
        <f>IF(E686&lt;&gt;"Accepted","",IF(AND(N686="",P686=""),"",MAX(N686,P686)))</f>
      </c>
      <c r="V686" s="155" t="str">
        <v>2026-03-31 03:25 PDT</v>
      </c>
      <c r="W686" s="153" t="n">
        <v>16</v>
      </c>
      <c r="X686" s="163"/>
      <c r="Y686" s="163"/>
      <c r="Z686" s="163"/>
      <c r="AA686" s="153" t="n">
        <v>-117.8837</v>
      </c>
      <c r="AB686" s="153" t="n">
        <v>34.9054</v>
      </c>
      <c r="AC686" s="153" t="n">
        <v>702</v>
      </c>
      <c r="AD686" s="175" t="str">
        <v>KEDW 311025Z AUTO 25016KT 10SM FEW140 19/M04 A2990 RMK AO2 SLP103 $</v>
      </c>
    </row>
    <row r="687" hidden="0">
      <c r="A687" s="150" t="str">
        <v>2026-03-31 10:55 UTC</v>
      </c>
      <c r="B687" s="155" t="str">
        <v>2026-03-31 03:55 PDT</v>
      </c>
      <c r="C687" s="155" t="str">
        <v>2026-03-31</v>
      </c>
      <c r="D687" s="155" t="str">
        <v>March</v>
      </c>
      <c r="E687" s="154" t="str">
        <v>Accepted</v>
      </c>
      <c r="F687" s="155" t="str">
        <v>250</v>
      </c>
      <c r="G687" s="153" t="n">
        <v>250</v>
      </c>
      <c r="H687" s="155" t="str">
        <v>W</v>
      </c>
      <c r="I687" s="153" t="n">
        <v>70</v>
      </c>
      <c r="J687" s="155" t="str">
        <v>E</v>
      </c>
      <c r="K687" s="153" t="n">
        <v>12</v>
      </c>
      <c r="L687" s="153" t="n">
        <f>IF(E687="Accepted",K687*1.150779448,"")</f>
        <v>13.809353376</v>
      </c>
      <c r="M687" s="163"/>
      <c r="N687" s="163" t="str">
        <f>IF(AND(E687="Accepted",ISNUMBER(M687)),M687*1.150779448,"")</f>
      </c>
      <c r="O687" s="163"/>
      <c r="P687" s="163" t="str">
        <f>IF(AND(E687="Accepted",ISNUMBER(O687)),O687*1.150779448,"")</f>
      </c>
      <c r="Q687" s="163"/>
      <c r="R687" s="155" t="str"/>
      <c r="S687" s="155" t="str"/>
      <c r="T687" s="155" t="str"/>
      <c r="U687" s="163" t="str">
        <f>IF(E687&lt;&gt;"Accepted","",IF(AND(N687="",P687=""),"",MAX(N687,P687)))</f>
      </c>
      <c r="V687" s="155" t="str">
        <v>2026-03-31 03:55 PDT</v>
      </c>
      <c r="W687" s="153" t="n">
        <v>12</v>
      </c>
      <c r="X687" s="163"/>
      <c r="Y687" s="163"/>
      <c r="Z687" s="163"/>
      <c r="AA687" s="153" t="n">
        <v>-117.8837</v>
      </c>
      <c r="AB687" s="153" t="n">
        <v>34.9054</v>
      </c>
      <c r="AC687" s="153" t="n">
        <v>702</v>
      </c>
      <c r="AD687" s="175" t="str">
        <v>KEDW 311055Z AUTO 25012KT 10SM CLR 19/M03 A2989 RMK AO2 SLP101 T01881028 $</v>
      </c>
    </row>
    <row r="688" hidden="0">
      <c r="A688" s="150" t="str">
        <v>2026-03-31 12:55 UTC</v>
      </c>
      <c r="B688" s="155" t="str">
        <v>2026-03-31 05:55 PDT</v>
      </c>
      <c r="C688" s="155" t="str">
        <v>2026-03-31</v>
      </c>
      <c r="D688" s="155" t="str">
        <v>March</v>
      </c>
      <c r="E688" s="154" t="str">
        <v>Accepted</v>
      </c>
      <c r="F688" s="155" t="str">
        <v>220</v>
      </c>
      <c r="G688" s="153" t="n">
        <v>220</v>
      </c>
      <c r="H688" s="155" t="str">
        <v>SW</v>
      </c>
      <c r="I688" s="153" t="n">
        <v>40</v>
      </c>
      <c r="J688" s="155" t="str">
        <v>NE</v>
      </c>
      <c r="K688" s="153" t="n">
        <v>6</v>
      </c>
      <c r="L688" s="153" t="n">
        <f>IF(E688="Accepted",K688*1.150779448,"")</f>
        <v>6.904676688</v>
      </c>
      <c r="M688" s="163"/>
      <c r="N688" s="163" t="str">
        <f>IF(AND(E688="Accepted",ISNUMBER(M688)),M688*1.150779448,"")</f>
      </c>
      <c r="O688" s="163"/>
      <c r="P688" s="163" t="str">
        <f>IF(AND(E688="Accepted",ISNUMBER(O688)),O688*1.150779448,"")</f>
      </c>
      <c r="Q688" s="163"/>
      <c r="R688" s="155" t="str"/>
      <c r="S688" s="155" t="str"/>
      <c r="T688" s="155" t="str"/>
      <c r="U688" s="163" t="str">
        <f>IF(E688&lt;&gt;"Accepted","",IF(AND(N688="",P688=""),"",MAX(N688,P688)))</f>
      </c>
      <c r="V688" s="155" t="str">
        <v>2026-03-31 05:55 PDT</v>
      </c>
      <c r="W688" s="153" t="n">
        <v>6</v>
      </c>
      <c r="X688" s="163"/>
      <c r="Y688" s="163"/>
      <c r="Z688" s="163"/>
      <c r="AA688" s="153" t="n">
        <v>-117.8837</v>
      </c>
      <c r="AB688" s="153" t="n">
        <v>34.9054</v>
      </c>
      <c r="AC688" s="153" t="n">
        <v>702</v>
      </c>
      <c r="AD688" s="175" t="str">
        <v>KEDW 311255Z 22006KT 40SM BKN110 17/03 A2990 RMK AO2A SLP107 T01660033 METAR KAPG 311255Z AUTO 22012KT 10SM CLR 19/11 A3011 RMK AO2 SLP199 T01850113 $ METAR KNKX 311055Z 00000KT 7SM OVC010 18/16 A2996 RMK AO2 SLP140 T01780156 $ METAR KTBN 311255Z AUTO 18</v>
      </c>
    </row>
    <row r="689" hidden="0">
      <c r="A689" s="150" t="str">
        <v>2026-03-31 13:10 UTC</v>
      </c>
      <c r="B689" s="155" t="str">
        <v>2026-03-31 06:10 PDT</v>
      </c>
      <c r="C689" s="155" t="str">
        <v>2026-03-31</v>
      </c>
      <c r="D689" s="155" t="str">
        <v>March</v>
      </c>
      <c r="E689" s="154" t="str">
        <v>Accepted</v>
      </c>
      <c r="F689" s="155" t="str">
        <v>200</v>
      </c>
      <c r="G689" s="153" t="n">
        <v>200</v>
      </c>
      <c r="H689" s="155" t="str">
        <v>S</v>
      </c>
      <c r="I689" s="153" t="n">
        <v>20</v>
      </c>
      <c r="J689" s="155" t="str">
        <v>N</v>
      </c>
      <c r="K689" s="153" t="n">
        <v>5</v>
      </c>
      <c r="L689" s="153" t="n">
        <f>IF(E689="Accepted",K689*1.150779448,"")</f>
        <v>5.75389724</v>
      </c>
      <c r="M689" s="163"/>
      <c r="N689" s="163" t="str">
        <f>IF(AND(E689="Accepted",ISNUMBER(M689)),M689*1.150779448,"")</f>
      </c>
      <c r="O689" s="163"/>
      <c r="P689" s="163" t="str">
        <f>IF(AND(E689="Accepted",ISNUMBER(O689)),O689*1.150779448,"")</f>
      </c>
      <c r="Q689" s="163"/>
      <c r="R689" s="155" t="str"/>
      <c r="S689" s="155" t="str"/>
      <c r="T689" s="155" t="str"/>
      <c r="U689" s="163" t="str">
        <f>IF(E689&lt;&gt;"Accepted","",IF(AND(N689="",P689=""),"",MAX(N689,P689)))</f>
      </c>
      <c r="V689" s="155" t="str">
        <v>2026-03-31 06:10 PDT</v>
      </c>
      <c r="W689" s="153" t="n">
        <v>5</v>
      </c>
      <c r="X689" s="163"/>
      <c r="Y689" s="163"/>
      <c r="Z689" s="163"/>
      <c r="AA689" s="153" t="n">
        <v>-117.8837</v>
      </c>
      <c r="AB689" s="153" t="n">
        <v>34.9054</v>
      </c>
      <c r="AC689" s="153" t="n">
        <v>702</v>
      </c>
      <c r="AD689" s="175" t="str">
        <v>KEDW 311310Z AUTO 20005KT 10SM FEW110 16/03 A2990 RMK AO2 SLP108 $ SPECI</v>
      </c>
    </row>
    <row r="690" hidden="0">
      <c r="A690" s="150" t="str">
        <v>2026-03-31 13:55 UTC</v>
      </c>
      <c r="B690" s="155" t="str">
        <v>2026-03-31 06:55 PDT</v>
      </c>
      <c r="C690" s="155" t="str">
        <v>2026-03-31</v>
      </c>
      <c r="D690" s="155" t="str">
        <v>March</v>
      </c>
      <c r="E690" s="154" t="str">
        <v>Accepted</v>
      </c>
      <c r="F690" s="155" t="str">
        <v>210</v>
      </c>
      <c r="G690" s="153" t="n">
        <v>210</v>
      </c>
      <c r="H690" s="155" t="str">
        <v>SW</v>
      </c>
      <c r="I690" s="153" t="n">
        <v>30</v>
      </c>
      <c r="J690" s="155" t="str">
        <v>NE</v>
      </c>
      <c r="K690" s="153" t="n">
        <v>7</v>
      </c>
      <c r="L690" s="153" t="n">
        <f>IF(E690="Accepted",K690*1.150779448,"")</f>
        <v>8.055456136</v>
      </c>
      <c r="M690" s="163"/>
      <c r="N690" s="163" t="str">
        <f>IF(AND(E690="Accepted",ISNUMBER(M690)),M690*1.150779448,"")</f>
      </c>
      <c r="O690" s="163"/>
      <c r="P690" s="163" t="str">
        <f>IF(AND(E690="Accepted",ISNUMBER(O690)),O690*1.150779448,"")</f>
      </c>
      <c r="Q690" s="163"/>
      <c r="R690" s="155" t="str"/>
      <c r="S690" s="155" t="str"/>
      <c r="T690" s="155" t="str"/>
      <c r="U690" s="163" t="str">
        <f>IF(E690&lt;&gt;"Accepted","",IF(AND(N690="",P690=""),"",MAX(N690,P690)))</f>
      </c>
      <c r="V690" s="155" t="str">
        <v>2026-03-31 06:55 PDT</v>
      </c>
      <c r="W690" s="153" t="n">
        <v>7</v>
      </c>
      <c r="X690" s="163"/>
      <c r="Y690" s="163"/>
      <c r="Z690" s="163"/>
      <c r="AA690" s="153" t="n">
        <v>-117.8837</v>
      </c>
      <c r="AB690" s="153" t="n">
        <v>34.9054</v>
      </c>
      <c r="AC690" s="153" t="n">
        <v>702</v>
      </c>
      <c r="AD690" s="175" t="str">
        <v>KEDW 311355Z 21007KT 70SM FEW060 OVC120 16/02 A2990 RMK AO2A SLP109 T01590016</v>
      </c>
    </row>
    <row r="691" hidden="0">
      <c r="A691" s="150" t="str">
        <v>2026-03-31 14:10 UTC</v>
      </c>
      <c r="B691" s="155" t="str">
        <v>2026-03-31 07:10 PDT</v>
      </c>
      <c r="C691" s="155" t="str">
        <v>2026-03-31</v>
      </c>
      <c r="D691" s="155" t="str">
        <v>March</v>
      </c>
      <c r="E691" s="154" t="str">
        <v>Accepted</v>
      </c>
      <c r="F691" s="155" t="str">
        <v>210</v>
      </c>
      <c r="G691" s="153" t="n">
        <v>210</v>
      </c>
      <c r="H691" s="155" t="str">
        <v>SW</v>
      </c>
      <c r="I691" s="153" t="n">
        <v>30</v>
      </c>
      <c r="J691" s="155" t="str">
        <v>NE</v>
      </c>
      <c r="K691" s="153" t="n">
        <v>6</v>
      </c>
      <c r="L691" s="153" t="n">
        <f>IF(E691="Accepted",K691*1.150779448,"")</f>
        <v>6.904676688</v>
      </c>
      <c r="M691" s="163"/>
      <c r="N691" s="163" t="str">
        <f>IF(AND(E691="Accepted",ISNUMBER(M691)),M691*1.150779448,"")</f>
      </c>
      <c r="O691" s="163"/>
      <c r="P691" s="163" t="str">
        <f>IF(AND(E691="Accepted",ISNUMBER(O691)),O691*1.150779448,"")</f>
      </c>
      <c r="Q691" s="163"/>
      <c r="R691" s="155" t="str"/>
      <c r="S691" s="155" t="str"/>
      <c r="T691" s="155" t="str"/>
      <c r="U691" s="163" t="str">
        <f>IF(E691&lt;&gt;"Accepted","",IF(AND(N691="",P691=""),"",MAX(N691,P691)))</f>
      </c>
      <c r="V691" s="155" t="str">
        <v>2026-03-31 07:10 PDT</v>
      </c>
      <c r="W691" s="153" t="n">
        <v>6</v>
      </c>
      <c r="X691" s="163"/>
      <c r="Y691" s="163"/>
      <c r="Z691" s="163"/>
      <c r="AA691" s="153" t="n">
        <v>-117.8837</v>
      </c>
      <c r="AB691" s="153" t="n">
        <v>34.9054</v>
      </c>
      <c r="AC691" s="153" t="n">
        <v>702</v>
      </c>
      <c r="AD691" s="175" t="str">
        <v>KEDW 311410Z COR AUTO 21006KT 40SM FEW060 OVC110 16/02 A2991 RMK AO2 SLP113 COR 1434</v>
      </c>
    </row>
    <row r="692" hidden="0">
      <c r="A692" s="150" t="str">
        <v>2026-03-31 14:40 UTC</v>
      </c>
      <c r="B692" s="155" t="str">
        <v>2026-03-31 07:40 PDT</v>
      </c>
      <c r="C692" s="155" t="str">
        <v>2026-03-31</v>
      </c>
      <c r="D692" s="155" t="str">
        <v>March</v>
      </c>
      <c r="E692" s="154" t="str">
        <v>Accepted</v>
      </c>
      <c r="F692" s="155" t="str">
        <v>240</v>
      </c>
      <c r="G692" s="153" t="n">
        <v>240</v>
      </c>
      <c r="H692" s="155" t="str">
        <v>SW</v>
      </c>
      <c r="I692" s="153" t="n">
        <v>60</v>
      </c>
      <c r="J692" s="155" t="str">
        <v>NE</v>
      </c>
      <c r="K692" s="153" t="n">
        <v>3</v>
      </c>
      <c r="L692" s="153" t="n">
        <f>IF(E692="Accepted",K692*1.150779448,"")</f>
        <v>3.452338344</v>
      </c>
      <c r="M692" s="163"/>
      <c r="N692" s="163" t="str">
        <f>IF(AND(E692="Accepted",ISNUMBER(M692)),M692*1.150779448,"")</f>
      </c>
      <c r="O692" s="163"/>
      <c r="P692" s="163" t="str">
        <f>IF(AND(E692="Accepted",ISNUMBER(O692)),O692*1.150779448,"")</f>
      </c>
      <c r="Q692" s="163"/>
      <c r="R692" s="155" t="str"/>
      <c r="S692" s="155" t="str"/>
      <c r="T692" s="155" t="str"/>
      <c r="U692" s="163" t="str">
        <f>IF(E692&lt;&gt;"Accepted","",IF(AND(N692="",P692=""),"",MAX(N692,P692)))</f>
      </c>
      <c r="V692" s="155" t="str">
        <v>2026-03-31 07:40 PDT</v>
      </c>
      <c r="W692" s="153" t="n">
        <v>3</v>
      </c>
      <c r="X692" s="163"/>
      <c r="Y692" s="163"/>
      <c r="Z692" s="163"/>
      <c r="AA692" s="153" t="n">
        <v>-117.8837</v>
      </c>
      <c r="AB692" s="153" t="n">
        <v>34.9054</v>
      </c>
      <c r="AC692" s="153" t="n">
        <v>702</v>
      </c>
      <c r="AD692" s="175" t="str">
        <v>KEDW 311440Z AUTO 24003KT 10SM SCT110 16/02 A2992 RMK AO2 SLP116 $ SPECI</v>
      </c>
    </row>
    <row r="693" hidden="0">
      <c r="A693" s="150" t="str">
        <v>2026-03-31 14:55 UTC</v>
      </c>
      <c r="B693" s="155" t="str">
        <v>2026-03-31 07:55 PDT</v>
      </c>
      <c r="C693" s="155" t="str">
        <v>2026-03-31</v>
      </c>
      <c r="D693" s="155" t="str">
        <v>March</v>
      </c>
      <c r="E693" s="154" t="str">
        <v>Accepted</v>
      </c>
      <c r="F693" s="155" t="str">
        <v>170</v>
      </c>
      <c r="G693" s="153" t="n">
        <v>170</v>
      </c>
      <c r="H693" s="155" t="str">
        <v>S</v>
      </c>
      <c r="I693" s="153" t="n">
        <v>350</v>
      </c>
      <c r="J693" s="155" t="str">
        <v>N</v>
      </c>
      <c r="K693" s="153" t="n">
        <v>3</v>
      </c>
      <c r="L693" s="153" t="n">
        <f>IF(E693="Accepted",K693*1.150779448,"")</f>
        <v>3.452338344</v>
      </c>
      <c r="M693" s="163"/>
      <c r="N693" s="163" t="str">
        <f>IF(AND(E693="Accepted",ISNUMBER(M693)),M693*1.150779448,"")</f>
      </c>
      <c r="O693" s="163"/>
      <c r="P693" s="163" t="str">
        <f>IF(AND(E693="Accepted",ISNUMBER(O693)),O693*1.150779448,"")</f>
      </c>
      <c r="Q693" s="163"/>
      <c r="R693" s="155" t="str"/>
      <c r="S693" s="155" t="str"/>
      <c r="T693" s="155" t="str"/>
      <c r="U693" s="163" t="str">
        <f>IF(E693&lt;&gt;"Accepted","",IF(AND(N693="",P693=""),"",MAX(N693,P693)))</f>
      </c>
      <c r="V693" s="155" t="str">
        <v>2026-03-31 07:55 PDT</v>
      </c>
      <c r="W693" s="153" t="n">
        <v>3</v>
      </c>
      <c r="X693" s="163"/>
      <c r="Y693" s="163"/>
      <c r="Z693" s="163"/>
      <c r="AA693" s="153" t="n">
        <v>-117.8837</v>
      </c>
      <c r="AB693" s="153" t="n">
        <v>34.9054</v>
      </c>
      <c r="AC693" s="153" t="n">
        <v>702</v>
      </c>
      <c r="AD693" s="175" t="str">
        <v>KEDW 311455Z 17003KT 80SM FEW060 OVC110 16/02 A2991 RMK AO2A SLP113 T01640020 51007</v>
      </c>
    </row>
    <row r="694" hidden="0">
      <c r="A694" s="150" t="str">
        <v>2026-03-31 15:10 UTC</v>
      </c>
      <c r="B694" s="155" t="str">
        <v>2026-03-31 08:10 PDT</v>
      </c>
      <c r="C694" s="155" t="str">
        <v>2026-03-31</v>
      </c>
      <c r="D694" s="155" t="str">
        <v>March</v>
      </c>
      <c r="E694" s="154" t="str">
        <v>Accepted</v>
      </c>
      <c r="F694" s="155" t="str">
        <v>250</v>
      </c>
      <c r="G694" s="153" t="n">
        <v>250</v>
      </c>
      <c r="H694" s="155" t="str">
        <v>W</v>
      </c>
      <c r="I694" s="153" t="n">
        <v>70</v>
      </c>
      <c r="J694" s="155" t="str">
        <v>E</v>
      </c>
      <c r="K694" s="153" t="n">
        <v>5</v>
      </c>
      <c r="L694" s="153" t="n">
        <f>IF(E694="Accepted",K694*1.150779448,"")</f>
        <v>5.75389724</v>
      </c>
      <c r="M694" s="163"/>
      <c r="N694" s="163" t="str">
        <f>IF(AND(E694="Accepted",ISNUMBER(M694)),M694*1.150779448,"")</f>
      </c>
      <c r="O694" s="163"/>
      <c r="P694" s="163" t="str">
        <f>IF(AND(E694="Accepted",ISNUMBER(O694)),O694*1.150779448,"")</f>
      </c>
      <c r="Q694" s="163"/>
      <c r="R694" s="155" t="str"/>
      <c r="S694" s="155" t="str"/>
      <c r="T694" s="155" t="str"/>
      <c r="U694" s="163" t="str">
        <f>IF(E694&lt;&gt;"Accepted","",IF(AND(N694="",P694=""),"",MAX(N694,P694)))</f>
      </c>
      <c r="V694" s="155" t="str">
        <v>2026-03-31 08:10 PDT</v>
      </c>
      <c r="W694" s="153" t="n">
        <v>5</v>
      </c>
      <c r="X694" s="163"/>
      <c r="Y694" s="163"/>
      <c r="Z694" s="163"/>
      <c r="AA694" s="153" t="n">
        <v>-117.8837</v>
      </c>
      <c r="AB694" s="153" t="n">
        <v>34.9054</v>
      </c>
      <c r="AC694" s="153" t="n">
        <v>702</v>
      </c>
      <c r="AD694" s="175" t="str">
        <v>KEDW 311510Z COR 25005KT 80SM FEW060 BKN110 17/02 A2992 RMK AO2A SLP116 COR 1524</v>
      </c>
    </row>
    <row r="695" hidden="0">
      <c r="A695" s="150" t="str">
        <v>2026-03-31 15:55 UTC</v>
      </c>
      <c r="B695" s="155" t="str">
        <v>2026-03-31 08:55 PDT</v>
      </c>
      <c r="C695" s="155" t="str">
        <v>2026-03-31</v>
      </c>
      <c r="D695" s="155" t="str">
        <v>March</v>
      </c>
      <c r="E695" s="154" t="str">
        <v>Accepted</v>
      </c>
      <c r="F695" s="155" t="str">
        <v>230</v>
      </c>
      <c r="G695" s="153" t="n">
        <v>230</v>
      </c>
      <c r="H695" s="155" t="str">
        <v>SW</v>
      </c>
      <c r="I695" s="153" t="n">
        <v>50</v>
      </c>
      <c r="J695" s="155" t="str">
        <v>NE</v>
      </c>
      <c r="K695" s="153" t="n">
        <v>6</v>
      </c>
      <c r="L695" s="153" t="n">
        <f>IF(E695="Accepted",K695*1.150779448,"")</f>
        <v>6.904676688</v>
      </c>
      <c r="M695" s="163"/>
      <c r="N695" s="163" t="str">
        <f>IF(AND(E695="Accepted",ISNUMBER(M695)),M695*1.150779448,"")</f>
      </c>
      <c r="O695" s="163"/>
      <c r="P695" s="163" t="str">
        <f>IF(AND(E695="Accepted",ISNUMBER(O695)),O695*1.150779448,"")</f>
      </c>
      <c r="Q695" s="163"/>
      <c r="R695" s="155" t="str"/>
      <c r="S695" s="155" t="str"/>
      <c r="T695" s="155" t="str"/>
      <c r="U695" s="163" t="str">
        <f>IF(E695&lt;&gt;"Accepted","",IF(AND(N695="",P695=""),"",MAX(N695,P695)))</f>
      </c>
      <c r="V695" s="155" t="str">
        <v>2026-03-31 08:55 PDT</v>
      </c>
      <c r="W695" s="153" t="n">
        <v>6</v>
      </c>
      <c r="X695" s="163"/>
      <c r="Y695" s="163"/>
      <c r="Z695" s="163"/>
      <c r="AA695" s="153" t="n">
        <v>-117.8837</v>
      </c>
      <c r="AB695" s="153" t="n">
        <v>34.9054</v>
      </c>
      <c r="AC695" s="153" t="n">
        <v>702</v>
      </c>
      <c r="AD695" s="175" t="str">
        <v>KEDW 311555Z 23006KT 80SM FEW060 BKN110 18/06 A2992 RMK AO2A SLP116 T01830055</v>
      </c>
    </row>
    <row r="696" hidden="0">
      <c r="A696" s="150" t="str">
        <v>2026-03-31 16:10 UTC</v>
      </c>
      <c r="B696" s="155" t="str">
        <v>2026-03-31 09:10 PDT</v>
      </c>
      <c r="C696" s="155" t="str">
        <v>2026-03-31</v>
      </c>
      <c r="D696" s="155" t="str">
        <v>March</v>
      </c>
      <c r="E696" s="154" t="str">
        <v>Accepted</v>
      </c>
      <c r="F696" s="155" t="str">
        <v>220</v>
      </c>
      <c r="G696" s="153" t="n">
        <v>220</v>
      </c>
      <c r="H696" s="155" t="str">
        <v>SW</v>
      </c>
      <c r="I696" s="153" t="n">
        <v>40</v>
      </c>
      <c r="J696" s="155" t="str">
        <v>NE</v>
      </c>
      <c r="K696" s="153" t="n">
        <v>6</v>
      </c>
      <c r="L696" s="153" t="n">
        <f>IF(E696="Accepted",K696*1.150779448,"")</f>
        <v>6.904676688</v>
      </c>
      <c r="M696" s="163"/>
      <c r="N696" s="163" t="str">
        <f>IF(AND(E696="Accepted",ISNUMBER(M696)),M696*1.150779448,"")</f>
      </c>
      <c r="O696" s="163"/>
      <c r="P696" s="163" t="str">
        <f>IF(AND(E696="Accepted",ISNUMBER(O696)),O696*1.150779448,"")</f>
      </c>
      <c r="Q696" s="163"/>
      <c r="R696" s="155" t="str"/>
      <c r="S696" s="155" t="str"/>
      <c r="T696" s="155" t="str"/>
      <c r="U696" s="163" t="str">
        <f>IF(E696&lt;&gt;"Accepted","",IF(AND(N696="",P696=""),"",MAX(N696,P696)))</f>
      </c>
      <c r="V696" s="155" t="str">
        <v>2026-03-31 09:10 PDT</v>
      </c>
      <c r="W696" s="153" t="n">
        <v>6</v>
      </c>
      <c r="X696" s="163"/>
      <c r="Y696" s="163"/>
      <c r="Z696" s="163"/>
      <c r="AA696" s="153" t="n">
        <v>-117.8837</v>
      </c>
      <c r="AB696" s="153" t="n">
        <v>34.9054</v>
      </c>
      <c r="AC696" s="153" t="n">
        <v>702</v>
      </c>
      <c r="AD696" s="175" t="str">
        <v>KEDW 311610Z COR AUTO 22006KT 80SM FEW060 BKN110 19/05 A2992 RMK AO2 SLP116 COR 1628</v>
      </c>
    </row>
    <row r="697" hidden="0">
      <c r="A697" s="150" t="str">
        <v>2026-03-31 16:55 UTC</v>
      </c>
      <c r="B697" s="155" t="str">
        <v>2026-03-31 09:55 PDT</v>
      </c>
      <c r="C697" s="155" t="str">
        <v>2026-03-31</v>
      </c>
      <c r="D697" s="155" t="str">
        <v>March</v>
      </c>
      <c r="E697" s="154" t="str">
        <v>Accepted</v>
      </c>
      <c r="F697" s="155" t="str">
        <v>250</v>
      </c>
      <c r="G697" s="153" t="n">
        <v>250</v>
      </c>
      <c r="H697" s="155" t="str">
        <v>W</v>
      </c>
      <c r="I697" s="153" t="n">
        <v>70</v>
      </c>
      <c r="J697" s="155" t="str">
        <v>E</v>
      </c>
      <c r="K697" s="153" t="n">
        <v>18</v>
      </c>
      <c r="L697" s="153" t="n">
        <f>IF(E697="Accepted",K697*1.150779448,"")</f>
        <v>20.714030064</v>
      </c>
      <c r="M697" s="163"/>
      <c r="N697" s="163" t="str">
        <f>IF(AND(E697="Accepted",ISNUMBER(M697)),M697*1.150779448,"")</f>
      </c>
      <c r="O697" s="163"/>
      <c r="P697" s="163" t="str">
        <f>IF(AND(E697="Accepted",ISNUMBER(O697)),O697*1.150779448,"")</f>
      </c>
      <c r="Q697" s="163"/>
      <c r="R697" s="155" t="str"/>
      <c r="S697" s="155" t="str"/>
      <c r="T697" s="155" t="str"/>
      <c r="U697" s="163" t="str">
        <f>IF(E697&lt;&gt;"Accepted","",IF(AND(N697="",P697=""),"",MAX(N697,P697)))</f>
      </c>
      <c r="V697" s="155" t="str">
        <v>2026-03-31 09:55 PDT</v>
      </c>
      <c r="W697" s="153" t="n">
        <v>18</v>
      </c>
      <c r="X697" s="163"/>
      <c r="Y697" s="163"/>
      <c r="Z697" s="163"/>
      <c r="AA697" s="153" t="n">
        <v>-117.8837</v>
      </c>
      <c r="AB697" s="153" t="n">
        <v>34.9054</v>
      </c>
      <c r="AC697" s="153" t="n">
        <v>702</v>
      </c>
      <c r="AD697" s="175" t="str">
        <v>KEDW 311655Z 25018KT 80SM FEW060 OVC150 19/06 A2993 RMK SLP120 T01890064 METAR PGUA 311655Z AUTO 07011KT 10SM SCT009 BKN014 BKN021 27/25 A2988 RMK AO2 CIG 008 RWY24L SLP109 T02650247 PNO $</v>
      </c>
    </row>
    <row r="698" hidden="0">
      <c r="A698" s="150" t="str">
        <v>2026-03-31 17:10 UTC</v>
      </c>
      <c r="B698" s="155" t="str">
        <v>2026-03-31 10:10 PDT</v>
      </c>
      <c r="C698" s="155" t="str">
        <v>2026-03-31</v>
      </c>
      <c r="D698" s="155" t="str">
        <v>March</v>
      </c>
      <c r="E698" s="154" t="str">
        <v>Accepted</v>
      </c>
      <c r="F698" s="155" t="str">
        <v>250</v>
      </c>
      <c r="G698" s="153" t="n">
        <v>250</v>
      </c>
      <c r="H698" s="155" t="str">
        <v>W</v>
      </c>
      <c r="I698" s="153" t="n">
        <v>70</v>
      </c>
      <c r="J698" s="155" t="str">
        <v>E</v>
      </c>
      <c r="K698" s="153" t="n">
        <v>17</v>
      </c>
      <c r="L698" s="153" t="n">
        <f>IF(E698="Accepted",K698*1.150779448,"")</f>
        <v>19.563250616</v>
      </c>
      <c r="M698" s="153" t="n">
        <v>24</v>
      </c>
      <c r="N698" s="153" t="n">
        <f>IF(AND(E698="Accepted",ISNUMBER(M698)),M698*1.150779448,"")</f>
        <v>27.618706752</v>
      </c>
      <c r="O698" s="163"/>
      <c r="P698" s="163" t="str">
        <f>IF(AND(E698="Accepted",ISNUMBER(O698)),O698*1.150779448,"")</f>
      </c>
      <c r="Q698" s="163"/>
      <c r="R698" s="155" t="str"/>
      <c r="S698" s="155" t="str"/>
      <c r="T698" s="155" t="str"/>
      <c r="U698" s="153" t="n">
        <f>IF(E698&lt;&gt;"Accepted","",IF(AND(N698="",P698=""),"",MAX(N698,P698)))</f>
        <v>27.618706752</v>
      </c>
      <c r="V698" s="155" t="str">
        <v>2026-03-31 10:10 PDT</v>
      </c>
      <c r="W698" s="153" t="n">
        <v>17</v>
      </c>
      <c r="X698" s="153" t="n">
        <v>24</v>
      </c>
      <c r="Y698" s="163"/>
      <c r="Z698" s="163"/>
      <c r="AA698" s="153" t="n">
        <v>-117.8837</v>
      </c>
      <c r="AB698" s="153" t="n">
        <v>34.9054</v>
      </c>
      <c r="AC698" s="153" t="n">
        <v>702</v>
      </c>
      <c r="AD698" s="175" t="str">
        <v>KEDW 311710Z COR 25017G24KT 80SM FEW060 OVC150 18/07 A2993 RMK AO2A SLP121 COR 1736</v>
      </c>
    </row>
    <row r="699" hidden="0">
      <c r="A699" s="150" t="str">
        <v>2026-03-31 18:10 UTC</v>
      </c>
      <c r="B699" s="155" t="str">
        <v>2026-03-31 11:10 PDT</v>
      </c>
      <c r="C699" s="155" t="str">
        <v>2026-03-31</v>
      </c>
      <c r="D699" s="155" t="str">
        <v>March</v>
      </c>
      <c r="E699" s="154" t="str">
        <v>Accepted</v>
      </c>
      <c r="F699" s="155" t="str">
        <v>250</v>
      </c>
      <c r="G699" s="153" t="n">
        <v>250</v>
      </c>
      <c r="H699" s="155" t="str">
        <v>W</v>
      </c>
      <c r="I699" s="153" t="n">
        <v>70</v>
      </c>
      <c r="J699" s="155" t="str">
        <v>E</v>
      </c>
      <c r="K699" s="153" t="n">
        <v>13</v>
      </c>
      <c r="L699" s="153" t="n">
        <f>IF(E699="Accepted",K699*1.150779448,"")</f>
        <v>14.960132824</v>
      </c>
      <c r="M699" s="163"/>
      <c r="N699" s="163" t="str">
        <f>IF(AND(E699="Accepted",ISNUMBER(M699)),M699*1.150779448,"")</f>
      </c>
      <c r="O699" s="163"/>
      <c r="P699" s="163" t="str">
        <f>IF(AND(E699="Accepted",ISNUMBER(O699)),O699*1.150779448,"")</f>
      </c>
      <c r="Q699" s="163"/>
      <c r="R699" s="155" t="str"/>
      <c r="S699" s="155" t="str"/>
      <c r="T699" s="155" t="str"/>
      <c r="U699" s="163" t="str">
        <f>IF(E699&lt;&gt;"Accepted","",IF(AND(N699="",P699=""),"",MAX(N699,P699)))</f>
      </c>
      <c r="V699" s="155" t="str">
        <v>2026-03-31 11:10 PDT</v>
      </c>
      <c r="W699" s="153" t="n">
        <v>13</v>
      </c>
      <c r="X699" s="163"/>
      <c r="Y699" s="163"/>
      <c r="Z699" s="163"/>
      <c r="AA699" s="153" t="n">
        <v>-117.8837</v>
      </c>
      <c r="AB699" s="153" t="n">
        <v>34.9054</v>
      </c>
      <c r="AC699" s="153" t="n">
        <v>702</v>
      </c>
      <c r="AD699" s="175" t="str">
        <v>KEDW 311810Z COR AUTO 25013KT 80SM FEW060 OVC150 20/05 A2994 RMK AO2 SLP123 COR 1821</v>
      </c>
    </row>
    <row r="700" hidden="0">
      <c r="A700" s="150" t="str">
        <v>2026-03-31 18:40 UTC</v>
      </c>
      <c r="B700" s="155" t="str">
        <v>2026-03-31 11:40 PDT</v>
      </c>
      <c r="C700" s="155" t="str">
        <v>2026-03-31</v>
      </c>
      <c r="D700" s="155" t="str">
        <v>March</v>
      </c>
      <c r="E700" s="154" t="str">
        <v>Accepted</v>
      </c>
      <c r="F700" s="155" t="str">
        <v>260</v>
      </c>
      <c r="G700" s="153" t="n">
        <v>260</v>
      </c>
      <c r="H700" s="155" t="str">
        <v>W</v>
      </c>
      <c r="I700" s="153" t="n">
        <v>80</v>
      </c>
      <c r="J700" s="155" t="str">
        <v>E</v>
      </c>
      <c r="K700" s="153" t="n">
        <v>11</v>
      </c>
      <c r="L700" s="153" t="n">
        <f>IF(E700="Accepted",K700*1.150779448,"")</f>
        <v>12.658573928</v>
      </c>
      <c r="M700" s="163"/>
      <c r="N700" s="163" t="str">
        <f>IF(AND(E700="Accepted",ISNUMBER(M700)),M700*1.150779448,"")</f>
      </c>
      <c r="O700" s="163"/>
      <c r="P700" s="163" t="str">
        <f>IF(AND(E700="Accepted",ISNUMBER(O700)),O700*1.150779448,"")</f>
      </c>
      <c r="Q700" s="163"/>
      <c r="R700" s="155" t="str"/>
      <c r="S700" s="155" t="str"/>
      <c r="T700" s="155" t="str"/>
      <c r="U700" s="163" t="str">
        <f>IF(E700&lt;&gt;"Accepted","",IF(AND(N700="",P700=""),"",MAX(N700,P700)))</f>
      </c>
      <c r="V700" s="155" t="str">
        <v>2026-03-31 11:40 PDT</v>
      </c>
      <c r="W700" s="153" t="n">
        <v>11</v>
      </c>
      <c r="X700" s="163"/>
      <c r="Y700" s="163"/>
      <c r="Z700" s="163"/>
      <c r="AA700" s="153" t="n">
        <v>-117.8837</v>
      </c>
      <c r="AB700" s="153" t="n">
        <v>34.9054</v>
      </c>
      <c r="AC700" s="153" t="n">
        <v>702</v>
      </c>
      <c r="AD700" s="175" t="str">
        <v>KEDW 311840Z COR 26011KT 80SM FEW060 OVC150 20/06 A2992 RMK AO2 SLP116 COR 1853</v>
      </c>
    </row>
    <row r="701" hidden="0">
      <c r="A701" s="150" t="str">
        <v>2026-03-31 18:55 UTC</v>
      </c>
      <c r="B701" s="155" t="str">
        <v>2026-03-31 11:55 PDT</v>
      </c>
      <c r="C701" s="155" t="str">
        <v>2026-03-31</v>
      </c>
      <c r="D701" s="155" t="str">
        <v>March</v>
      </c>
      <c r="E701" s="154" t="str">
        <v>Accepted</v>
      </c>
      <c r="F701" s="155" t="str">
        <v>260</v>
      </c>
      <c r="G701" s="153" t="n">
        <v>260</v>
      </c>
      <c r="H701" s="155" t="str">
        <v>W</v>
      </c>
      <c r="I701" s="153" t="n">
        <v>80</v>
      </c>
      <c r="J701" s="155" t="str">
        <v>E</v>
      </c>
      <c r="K701" s="153" t="n">
        <v>16</v>
      </c>
      <c r="L701" s="153" t="n">
        <f>IF(E701="Accepted",K701*1.150779448,"")</f>
        <v>18.412471168</v>
      </c>
      <c r="M701" s="163"/>
      <c r="N701" s="163" t="str">
        <f>IF(AND(E701="Accepted",ISNUMBER(M701)),M701*1.150779448,"")</f>
      </c>
      <c r="O701" s="163"/>
      <c r="P701" s="163" t="str">
        <f>IF(AND(E701="Accepted",ISNUMBER(O701)),O701*1.150779448,"")</f>
      </c>
      <c r="Q701" s="163"/>
      <c r="R701" s="155" t="str"/>
      <c r="S701" s="155" t="str"/>
      <c r="T701" s="155" t="str"/>
      <c r="U701" s="163" t="str">
        <f>IF(E701&lt;&gt;"Accepted","",IF(AND(N701="",P701=""),"",MAX(N701,P701)))</f>
      </c>
      <c r="V701" s="155" t="str">
        <v>2026-03-31 11:55 PDT</v>
      </c>
      <c r="W701" s="153" t="n">
        <v>16</v>
      </c>
      <c r="X701" s="163"/>
      <c r="Y701" s="163"/>
      <c r="Z701" s="163"/>
      <c r="AA701" s="153" t="n">
        <v>-117.8837</v>
      </c>
      <c r="AB701" s="153" t="n">
        <v>34.9054</v>
      </c>
      <c r="AC701" s="153" t="n">
        <v>702</v>
      </c>
      <c r="AD701" s="175" t="str">
        <v>KEDW 311855Z 26016KT 40SM FEW070 OVC140 20/05 A2993 RMK AO2A SLP120 T02020054</v>
      </c>
    </row>
    <row r="702" hidden="0">
      <c r="A702" s="150" t="str">
        <v>2026-03-31 19:10 UTC</v>
      </c>
      <c r="B702" s="155" t="str">
        <v>2026-03-31 12:10 PDT</v>
      </c>
      <c r="C702" s="155" t="str">
        <v>2026-03-31</v>
      </c>
      <c r="D702" s="155" t="str">
        <v>March</v>
      </c>
      <c r="E702" s="154" t="str">
        <v>Accepted</v>
      </c>
      <c r="F702" s="155" t="str">
        <v>260</v>
      </c>
      <c r="G702" s="153" t="n">
        <v>260</v>
      </c>
      <c r="H702" s="155" t="str">
        <v>W</v>
      </c>
      <c r="I702" s="153" t="n">
        <v>80</v>
      </c>
      <c r="J702" s="155" t="str">
        <v>E</v>
      </c>
      <c r="K702" s="153" t="n">
        <v>14</v>
      </c>
      <c r="L702" s="153" t="n">
        <f>IF(E702="Accepted",K702*1.150779448,"")</f>
        <v>16.110912272</v>
      </c>
      <c r="M702" s="163"/>
      <c r="N702" s="163" t="str">
        <f>IF(AND(E702="Accepted",ISNUMBER(M702)),M702*1.150779448,"")</f>
      </c>
      <c r="O702" s="163"/>
      <c r="P702" s="163" t="str">
        <f>IF(AND(E702="Accepted",ISNUMBER(O702)),O702*1.150779448,"")</f>
      </c>
      <c r="Q702" s="163"/>
      <c r="R702" s="155" t="str"/>
      <c r="S702" s="155" t="str"/>
      <c r="T702" s="155" t="str"/>
      <c r="U702" s="163" t="str">
        <f>IF(E702&lt;&gt;"Accepted","",IF(AND(N702="",P702=""),"",MAX(N702,P702)))</f>
      </c>
      <c r="V702" s="155" t="str">
        <v>2026-03-31 12:10 PDT</v>
      </c>
      <c r="W702" s="153" t="n">
        <v>14</v>
      </c>
      <c r="X702" s="163"/>
      <c r="Y702" s="163"/>
      <c r="Z702" s="163"/>
      <c r="AA702" s="153" t="n">
        <v>-117.8837</v>
      </c>
      <c r="AB702" s="153" t="n">
        <v>34.9054</v>
      </c>
      <c r="AC702" s="153" t="n">
        <v>702</v>
      </c>
      <c r="AD702" s="175" t="str">
        <v>KEDW 311910Z AUTO 26014KT 10SM FEW140 21/05 A2992 RMK AO2 SLP115 $</v>
      </c>
    </row>
    <row r="703" hidden="0">
      <c r="A703" s="150" t="str">
        <v>2026-03-31 19:33 UTC</v>
      </c>
      <c r="B703" s="155" t="str">
        <v>2026-03-31 12:33 PDT</v>
      </c>
      <c r="C703" s="155" t="str">
        <v>2026-03-31</v>
      </c>
      <c r="D703" s="155" t="str">
        <v>March</v>
      </c>
      <c r="E703" s="154" t="str">
        <v>Accepted</v>
      </c>
      <c r="F703" s="155" t="str">
        <v>250</v>
      </c>
      <c r="G703" s="153" t="n">
        <v>250</v>
      </c>
      <c r="H703" s="155" t="str">
        <v>W</v>
      </c>
      <c r="I703" s="153" t="n">
        <v>70</v>
      </c>
      <c r="J703" s="155" t="str">
        <v>E</v>
      </c>
      <c r="K703" s="153" t="n">
        <v>19</v>
      </c>
      <c r="L703" s="153" t="n">
        <f>IF(E703="Accepted",K703*1.150779448,"")</f>
        <v>21.864809512</v>
      </c>
      <c r="M703" s="153" t="n">
        <v>22</v>
      </c>
      <c r="N703" s="153" t="n">
        <f>IF(AND(E703="Accepted",ISNUMBER(M703)),M703*1.150779448,"")</f>
        <v>25.317147856</v>
      </c>
      <c r="O703" s="163"/>
      <c r="P703" s="163" t="str">
        <f>IF(AND(E703="Accepted",ISNUMBER(O703)),O703*1.150779448,"")</f>
      </c>
      <c r="Q703" s="163"/>
      <c r="R703" s="155" t="str"/>
      <c r="S703" s="155" t="str"/>
      <c r="T703" s="155" t="str"/>
      <c r="U703" s="153" t="n">
        <f>IF(E703&lt;&gt;"Accepted","",IF(AND(N703="",P703=""),"",MAX(N703,P703)))</f>
        <v>25.317147856</v>
      </c>
      <c r="V703" s="155" t="str">
        <v>2026-03-31 12:33 PDT</v>
      </c>
      <c r="W703" s="153" t="n">
        <v>19</v>
      </c>
      <c r="X703" s="153" t="n">
        <v>22</v>
      </c>
      <c r="Y703" s="163"/>
      <c r="Z703" s="163"/>
      <c r="AA703" s="153" t="n">
        <v>-117.8837</v>
      </c>
      <c r="AB703" s="153" t="n">
        <v>34.9054</v>
      </c>
      <c r="AC703" s="153" t="n">
        <v>702</v>
      </c>
      <c r="AD703" s="175" t="str">
        <v>KEDW 311933Z 25019G22KT 40SM FEW060 OVC140 22/02 A2990 RMK LTG DSNT NW SLP109</v>
      </c>
    </row>
    <row r="704" hidden="0">
      <c r="A704" s="150" t="str">
        <v>2026-03-31 19:40 UTC</v>
      </c>
      <c r="B704" s="155" t="str">
        <v>2026-03-31 12:40 PDT</v>
      </c>
      <c r="C704" s="155" t="str">
        <v>2026-03-31</v>
      </c>
      <c r="D704" s="155" t="str">
        <v>March</v>
      </c>
      <c r="E704" s="154" t="str">
        <v>Accepted</v>
      </c>
      <c r="F704" s="155" t="str">
        <v>250</v>
      </c>
      <c r="G704" s="153" t="n">
        <v>250</v>
      </c>
      <c r="H704" s="155" t="str">
        <v>W</v>
      </c>
      <c r="I704" s="153" t="n">
        <v>70</v>
      </c>
      <c r="J704" s="155" t="str">
        <v>E</v>
      </c>
      <c r="K704" s="153" t="n">
        <v>19</v>
      </c>
      <c r="L704" s="153" t="n">
        <f>IF(E704="Accepted",K704*1.150779448,"")</f>
        <v>21.864809512</v>
      </c>
      <c r="M704" s="163"/>
      <c r="N704" s="163" t="str">
        <f>IF(AND(E704="Accepted",ISNUMBER(M704)),M704*1.150779448,"")</f>
      </c>
      <c r="O704" s="163"/>
      <c r="P704" s="163" t="str">
        <f>IF(AND(E704="Accepted",ISNUMBER(O704)),O704*1.150779448,"")</f>
      </c>
      <c r="Q704" s="163"/>
      <c r="R704" s="155" t="str"/>
      <c r="S704" s="155" t="str"/>
      <c r="T704" s="155" t="str"/>
      <c r="U704" s="163" t="str">
        <f>IF(E704&lt;&gt;"Accepted","",IF(AND(N704="",P704=""),"",MAX(N704,P704)))</f>
      </c>
      <c r="V704" s="155" t="str">
        <v>2026-03-31 12:40 PDT</v>
      </c>
      <c r="W704" s="153" t="n">
        <v>19</v>
      </c>
      <c r="X704" s="163"/>
      <c r="Y704" s="163"/>
      <c r="Z704" s="163"/>
      <c r="AA704" s="153" t="n">
        <v>-117.8837</v>
      </c>
      <c r="AB704" s="153" t="n">
        <v>34.9054</v>
      </c>
      <c r="AC704" s="153" t="n">
        <v>702</v>
      </c>
      <c r="AD704" s="175" t="str">
        <v>KEDW 311940Z COR 25019KT 60SM FEW080 OVC140 22/01 A2991 RMK AO2A SLP111 $COR 1951</v>
      </c>
    </row>
    <row r="705" hidden="0">
      <c r="A705" s="150" t="str">
        <v>2026-03-31 19:55 UTC</v>
      </c>
      <c r="B705" s="155" t="str">
        <v>2026-03-31 12:55 PDT</v>
      </c>
      <c r="C705" s="155" t="str">
        <v>2026-03-31</v>
      </c>
      <c r="D705" s="155" t="str">
        <v>March</v>
      </c>
      <c r="E705" s="154" t="str">
        <v>Accepted</v>
      </c>
      <c r="F705" s="155" t="str">
        <v>250</v>
      </c>
      <c r="G705" s="153" t="n">
        <v>250</v>
      </c>
      <c r="H705" s="155" t="str">
        <v>W</v>
      </c>
      <c r="I705" s="153" t="n">
        <v>70</v>
      </c>
      <c r="J705" s="155" t="str">
        <v>E</v>
      </c>
      <c r="K705" s="153" t="n">
        <v>22</v>
      </c>
      <c r="L705" s="153" t="n">
        <f>IF(E705="Accepted",K705*1.150779448,"")</f>
        <v>25.317147856</v>
      </c>
      <c r="M705" s="153" t="n">
        <v>28</v>
      </c>
      <c r="N705" s="153" t="n">
        <f>IF(AND(E705="Accepted",ISNUMBER(M705)),M705*1.150779448,"")</f>
        <v>32.221824544</v>
      </c>
      <c r="O705" s="153" t="n">
        <v>30</v>
      </c>
      <c r="P705" s="153" t="n">
        <f>IF(AND(E705="Accepted",ISNUMBER(O705)),O705*1.150779448,"")</f>
        <v>34.523383439999996</v>
      </c>
      <c r="Q705" s="153" t="n">
        <v>250</v>
      </c>
      <c r="R705" s="155" t="str">
        <v>49</v>
      </c>
      <c r="S705" s="155" t="str">
        <v>2026-03-31 19:49 UTC</v>
      </c>
      <c r="T705" s="155" t="str">
        <v>2026-03-31 12:49 PDT</v>
      </c>
      <c r="U705" s="153" t="n">
        <f>IF(E705&lt;&gt;"Accepted","",IF(AND(N705="",P705=""),"",MAX(N705,P705)))</f>
        <v>34.523383439999996</v>
      </c>
      <c r="V705" s="155" t="str">
        <v>2026-03-31 12:49 PDT</v>
      </c>
      <c r="W705" s="153" t="n">
        <v>22</v>
      </c>
      <c r="X705" s="153" t="n">
        <v>28</v>
      </c>
      <c r="Y705" s="153" t="n">
        <v>30</v>
      </c>
      <c r="Z705" s="153" t="n">
        <v>250</v>
      </c>
      <c r="AA705" s="153" t="n">
        <v>-117.8837</v>
      </c>
      <c r="AB705" s="153" t="n">
        <v>34.9054</v>
      </c>
      <c r="AC705" s="153" t="n">
        <v>702</v>
      </c>
      <c r="AD705" s="175" t="str">
        <v>KEDW 311955Z 25022G28KT 60SM FEW080 OVC140 21/03 A2990 RMK AO2A PK WND 25030/49 SLP109 T02140031</v>
      </c>
    </row>
    <row r="706" hidden="0">
      <c r="A706" s="150" t="str">
        <v>2026-03-31 20:56 UTC</v>
      </c>
      <c r="B706" s="155" t="str">
        <v>2026-03-31 13:56 PDT</v>
      </c>
      <c r="C706" s="155" t="str">
        <v>2026-03-31</v>
      </c>
      <c r="D706" s="155" t="str">
        <v>March</v>
      </c>
      <c r="E706" s="154" t="str">
        <v>Accepted</v>
      </c>
      <c r="F706" s="155" t="str">
        <v>250</v>
      </c>
      <c r="G706" s="153" t="n">
        <v>250</v>
      </c>
      <c r="H706" s="155" t="str">
        <v>W</v>
      </c>
      <c r="I706" s="153" t="n">
        <v>70</v>
      </c>
      <c r="J706" s="155" t="str">
        <v>E</v>
      </c>
      <c r="K706" s="153" t="n">
        <v>12</v>
      </c>
      <c r="L706" s="153" t="n">
        <f>IF(E706="Accepted",K706*1.150779448,"")</f>
        <v>13.809353376</v>
      </c>
      <c r="M706" s="153" t="n">
        <v>19</v>
      </c>
      <c r="N706" s="153" t="n">
        <f>IF(AND(E706="Accepted",ISNUMBER(M706)),M706*1.150779448,"")</f>
        <v>21.864809512</v>
      </c>
      <c r="O706" s="153" t="n">
        <v>27</v>
      </c>
      <c r="P706" s="153" t="n">
        <f>IF(AND(E706="Accepted",ISNUMBER(O706)),O706*1.150779448,"")</f>
        <v>31.071045096</v>
      </c>
      <c r="Q706" s="153" t="n">
        <v>270</v>
      </c>
      <c r="R706" s="155" t="str">
        <v>1958</v>
      </c>
      <c r="S706" s="155" t="str">
        <v>2026-03-31 19:58 UTC</v>
      </c>
      <c r="T706" s="155" t="str">
        <v>2026-03-31 12:58 PDT</v>
      </c>
      <c r="U706" s="153" t="n">
        <f>IF(E706&lt;&gt;"Accepted","",IF(AND(N706="",P706=""),"",MAX(N706,P706)))</f>
        <v>31.071045096</v>
      </c>
      <c r="V706" s="155" t="str">
        <v>2026-03-31 12:58 PDT</v>
      </c>
      <c r="W706" s="153" t="n">
        <v>12</v>
      </c>
      <c r="X706" s="153" t="n">
        <v>19</v>
      </c>
      <c r="Y706" s="153" t="n">
        <v>27</v>
      </c>
      <c r="Z706" s="153" t="n">
        <v>270</v>
      </c>
      <c r="AA706" s="153" t="n">
        <v>-117.8837</v>
      </c>
      <c r="AB706" s="153" t="n">
        <v>34.9054</v>
      </c>
      <c r="AC706" s="153" t="n">
        <v>702</v>
      </c>
      <c r="AD706" s="175" t="str">
        <v>KEDW 312056Z 25012G19KT 60SM FEW080 OVC110 20/09 A2997 RMK AO2A PK WND 27027/1958 SLPN109 T02040089</v>
      </c>
    </row>
    <row r="707" hidden="0">
      <c r="A707" s="150" t="str">
        <v>2026-03-31 20:57 UTC</v>
      </c>
      <c r="B707" s="155" t="str">
        <v>2026-03-31 13:57 PDT</v>
      </c>
      <c r="C707" s="155" t="str">
        <v>2026-03-31</v>
      </c>
      <c r="D707" s="155" t="str">
        <v>March</v>
      </c>
      <c r="E707" s="154" t="str">
        <v>Accepted</v>
      </c>
      <c r="F707" s="155" t="str">
        <v>250</v>
      </c>
      <c r="G707" s="153" t="n">
        <v>250</v>
      </c>
      <c r="H707" s="155" t="str">
        <v>W</v>
      </c>
      <c r="I707" s="153" t="n">
        <v>70</v>
      </c>
      <c r="J707" s="155" t="str">
        <v>E</v>
      </c>
      <c r="K707" s="153" t="n">
        <v>12</v>
      </c>
      <c r="L707" s="153" t="n">
        <f>IF(E707="Accepted",K707*1.150779448,"")</f>
        <v>13.809353376</v>
      </c>
      <c r="M707" s="153" t="n">
        <v>19</v>
      </c>
      <c r="N707" s="153" t="n">
        <f>IF(AND(E707="Accepted",ISNUMBER(M707)),M707*1.150779448,"")</f>
        <v>21.864809512</v>
      </c>
      <c r="O707" s="153" t="n">
        <v>27</v>
      </c>
      <c r="P707" s="153" t="n">
        <f>IF(AND(E707="Accepted",ISNUMBER(O707)),O707*1.150779448,"")</f>
        <v>31.071045096</v>
      </c>
      <c r="Q707" s="153" t="n">
        <v>270</v>
      </c>
      <c r="R707" s="155" t="str">
        <v>00</v>
      </c>
      <c r="S707" s="155" t="str">
        <v>2026-03-31 20:00 UTC</v>
      </c>
      <c r="T707" s="155" t="str">
        <v>2026-03-31 13:00 PDT</v>
      </c>
      <c r="U707" s="153" t="n">
        <f>IF(E707&lt;&gt;"Accepted","",IF(AND(N707="",P707=""),"",MAX(N707,P707)))</f>
        <v>31.071045096</v>
      </c>
      <c r="V707" s="155" t="str">
        <v>2026-03-31 13:00 PDT</v>
      </c>
      <c r="W707" s="153" t="n">
        <v>12</v>
      </c>
      <c r="X707" s="153" t="n">
        <v>19</v>
      </c>
      <c r="Y707" s="153" t="n">
        <v>27</v>
      </c>
      <c r="Z707" s="153" t="n">
        <v>270</v>
      </c>
      <c r="AA707" s="153" t="n">
        <v>-117.8837</v>
      </c>
      <c r="AB707" s="153" t="n">
        <v>34.9054</v>
      </c>
      <c r="AC707" s="153" t="n">
        <v>702</v>
      </c>
      <c r="AD707" s="175" t="str">
        <v>KEDW 312057Z COR 25012G19KT 60SM FEW080 OVC110 20/09 A2989 RMK AO2 PK WND 27027/00 SLP109 T02040089 COR 2110</v>
      </c>
    </row>
    <row r="708" hidden="0">
      <c r="A708" s="150" t="str">
        <v>2026-03-31 21:26 UTC</v>
      </c>
      <c r="B708" s="155" t="str">
        <v>2026-03-31 14:26 PDT</v>
      </c>
      <c r="C708" s="155" t="str">
        <v>2026-03-31</v>
      </c>
      <c r="D708" s="155" t="str">
        <v>March</v>
      </c>
      <c r="E708" s="154" t="str">
        <v>Accepted</v>
      </c>
      <c r="F708" s="155" t="str">
        <v>250</v>
      </c>
      <c r="G708" s="153" t="n">
        <v>250</v>
      </c>
      <c r="H708" s="155" t="str">
        <v>W</v>
      </c>
      <c r="I708" s="153" t="n">
        <v>70</v>
      </c>
      <c r="J708" s="155" t="str">
        <v>E</v>
      </c>
      <c r="K708" s="153" t="n">
        <v>23</v>
      </c>
      <c r="L708" s="153" t="n">
        <f>IF(E708="Accepted",K708*1.150779448,"")</f>
        <v>26.467927304</v>
      </c>
      <c r="M708" s="153" t="n">
        <v>30</v>
      </c>
      <c r="N708" s="153" t="n">
        <f>IF(AND(E708="Accepted",ISNUMBER(M708)),M708*1.150779448,"")</f>
        <v>34.523383439999996</v>
      </c>
      <c r="O708" s="163"/>
      <c r="P708" s="163" t="str">
        <f>IF(AND(E708="Accepted",ISNUMBER(O708)),O708*1.150779448,"")</f>
      </c>
      <c r="Q708" s="163"/>
      <c r="R708" s="155" t="str"/>
      <c r="S708" s="155" t="str"/>
      <c r="T708" s="155" t="str"/>
      <c r="U708" s="153" t="n">
        <f>IF(E708&lt;&gt;"Accepted","",IF(AND(N708="",P708=""),"",MAX(N708,P708)))</f>
        <v>34.523383439999996</v>
      </c>
      <c r="V708" s="155" t="str">
        <v>2026-03-31 14:26 PDT</v>
      </c>
      <c r="W708" s="153" t="n">
        <v>23</v>
      </c>
      <c r="X708" s="153" t="n">
        <v>30</v>
      </c>
      <c r="Y708" s="163"/>
      <c r="Z708" s="163"/>
      <c r="AA708" s="153" t="n">
        <v>-117.8837</v>
      </c>
      <c r="AB708" s="153" t="n">
        <v>34.9054</v>
      </c>
      <c r="AC708" s="153" t="n">
        <v>702</v>
      </c>
      <c r="AD708" s="175" t="str">
        <v>KEDW 312126Z 25023G30KT 60SM FEW080 OVC110 20/06 A2989 RMK AO2A SLP107</v>
      </c>
    </row>
    <row r="709" hidden="0">
      <c r="A709" s="150" t="str">
        <v>2026-03-31 21:27 UTC</v>
      </c>
      <c r="B709" s="155" t="str">
        <v>2026-03-31 14:27 PDT</v>
      </c>
      <c r="C709" s="155" t="str">
        <v>2026-03-31</v>
      </c>
      <c r="D709" s="155" t="str">
        <v>March</v>
      </c>
      <c r="E709" s="154" t="str">
        <v>Accepted</v>
      </c>
      <c r="F709" s="155" t="str">
        <v>250</v>
      </c>
      <c r="G709" s="153" t="n">
        <v>250</v>
      </c>
      <c r="H709" s="155" t="str">
        <v>W</v>
      </c>
      <c r="I709" s="153" t="n">
        <v>70</v>
      </c>
      <c r="J709" s="155" t="str">
        <v>E</v>
      </c>
      <c r="K709" s="153" t="n">
        <v>23</v>
      </c>
      <c r="L709" s="153" t="n">
        <f>IF(E709="Accepted",K709*1.150779448,"")</f>
        <v>26.467927304</v>
      </c>
      <c r="M709" s="153" t="n">
        <v>30</v>
      </c>
      <c r="N709" s="153" t="n">
        <f>IF(AND(E709="Accepted",ISNUMBER(M709)),M709*1.150779448,"")</f>
        <v>34.523383439999996</v>
      </c>
      <c r="O709" s="163"/>
      <c r="P709" s="163" t="str">
        <f>IF(AND(E709="Accepted",ISNUMBER(O709)),O709*1.150779448,"")</f>
      </c>
      <c r="Q709" s="163"/>
      <c r="R709" s="155" t="str"/>
      <c r="S709" s="155" t="str"/>
      <c r="T709" s="155" t="str"/>
      <c r="U709" s="153" t="n">
        <f>IF(E709&lt;&gt;"Accepted","",IF(AND(N709="",P709=""),"",MAX(N709,P709)))</f>
        <v>34.523383439999996</v>
      </c>
      <c r="V709" s="155" t="str">
        <v>2026-03-31 14:27 PDT</v>
      </c>
      <c r="W709" s="153" t="n">
        <v>23</v>
      </c>
      <c r="X709" s="153" t="n">
        <v>30</v>
      </c>
      <c r="Y709" s="163"/>
      <c r="Z709" s="163"/>
      <c r="AA709" s="153" t="n">
        <v>-117.8837</v>
      </c>
      <c r="AB709" s="153" t="n">
        <v>34.9054</v>
      </c>
      <c r="AC709" s="153" t="n">
        <v>702</v>
      </c>
      <c r="AD709" s="175" t="str">
        <v>KEDW 312127Z AUTO 25023G30KT 10SM CLR 20/06 A2989 RMK AO2 SLP107 $</v>
      </c>
    </row>
    <row r="710" hidden="0">
      <c r="A710" s="150" t="str">
        <v>2026-03-31 21:55 UTC</v>
      </c>
      <c r="B710" s="155" t="str">
        <v>2026-03-31 14:55 PDT</v>
      </c>
      <c r="C710" s="155" t="str">
        <v>2026-03-31</v>
      </c>
      <c r="D710" s="155" t="str">
        <v>March</v>
      </c>
      <c r="E710" s="154" t="str">
        <v>Accepted</v>
      </c>
      <c r="F710" s="155" t="str">
        <v>230</v>
      </c>
      <c r="G710" s="153" t="n">
        <v>230</v>
      </c>
      <c r="H710" s="155" t="str">
        <v>SW</v>
      </c>
      <c r="I710" s="153" t="n">
        <v>50</v>
      </c>
      <c r="J710" s="155" t="str">
        <v>NE</v>
      </c>
      <c r="K710" s="153" t="n">
        <v>19</v>
      </c>
      <c r="L710" s="153" t="n">
        <f>IF(E710="Accepted",K710*1.150779448,"")</f>
        <v>21.864809512</v>
      </c>
      <c r="M710" s="163"/>
      <c r="N710" s="163" t="str">
        <f>IF(AND(E710="Accepted",ISNUMBER(M710)),M710*1.150779448,"")</f>
      </c>
      <c r="O710" s="153" t="n">
        <v>30</v>
      </c>
      <c r="P710" s="153" t="n">
        <f>IF(AND(E710="Accepted",ISNUMBER(O710)),O710*1.150779448,"")</f>
        <v>34.523383439999996</v>
      </c>
      <c r="Q710" s="153" t="n">
        <v>240</v>
      </c>
      <c r="R710" s="155" t="str">
        <v>06</v>
      </c>
      <c r="S710" s="155" t="str">
        <v>2026-03-31 21:06 UTC</v>
      </c>
      <c r="T710" s="155" t="str">
        <v>2026-03-31 14:06 PDT</v>
      </c>
      <c r="U710" s="153" t="n">
        <f>IF(E710&lt;&gt;"Accepted","",IF(AND(N710="",P710=""),"",MAX(N710,P710)))</f>
        <v>34.523383439999996</v>
      </c>
      <c r="V710" s="155" t="str">
        <v>2026-03-31 14:06 PDT</v>
      </c>
      <c r="W710" s="153" t="n">
        <v>19</v>
      </c>
      <c r="X710" s="163"/>
      <c r="Y710" s="153" t="n">
        <v>30</v>
      </c>
      <c r="Z710" s="153" t="n">
        <v>240</v>
      </c>
      <c r="AA710" s="153" t="n">
        <v>-117.8837</v>
      </c>
      <c r="AB710" s="153" t="n">
        <v>34.9054</v>
      </c>
      <c r="AC710" s="153" t="n">
        <v>702</v>
      </c>
      <c r="AD710" s="175" t="str">
        <v>KEDW 312155Z 23019KT 40SM FEW080 OVC110 20/06 A2989 RMK AO2A PK WND 24030/06 SLP106 T01960063</v>
      </c>
    </row>
    <row r="711" hidden="0">
      <c r="A711" s="150" t="str">
        <v>2026-03-31 22:10 UTC</v>
      </c>
      <c r="B711" s="155" t="str">
        <v>2026-03-31 15:10 PDT</v>
      </c>
      <c r="C711" s="155" t="str">
        <v>2026-03-31</v>
      </c>
      <c r="D711" s="155" t="str">
        <v>March</v>
      </c>
      <c r="E711" s="154" t="str">
        <v>Accepted</v>
      </c>
      <c r="F711" s="155" t="str">
        <v>230</v>
      </c>
      <c r="G711" s="153" t="n">
        <v>230</v>
      </c>
      <c r="H711" s="155" t="str">
        <v>SW</v>
      </c>
      <c r="I711" s="153" t="n">
        <v>50</v>
      </c>
      <c r="J711" s="155" t="str">
        <v>NE</v>
      </c>
      <c r="K711" s="153" t="n">
        <v>16</v>
      </c>
      <c r="L711" s="153" t="n">
        <f>IF(E711="Accepted",K711*1.150779448,"")</f>
        <v>18.412471168</v>
      </c>
      <c r="M711" s="163"/>
      <c r="N711" s="163" t="str">
        <f>IF(AND(E711="Accepted",ISNUMBER(M711)),M711*1.150779448,"")</f>
      </c>
      <c r="O711" s="163"/>
      <c r="P711" s="163" t="str">
        <f>IF(AND(E711="Accepted",ISNUMBER(O711)),O711*1.150779448,"")</f>
      </c>
      <c r="Q711" s="163"/>
      <c r="R711" s="155" t="str"/>
      <c r="S711" s="155" t="str"/>
      <c r="T711" s="155" t="str"/>
      <c r="U711" s="163" t="str">
        <f>IF(E711&lt;&gt;"Accepted","",IF(AND(N711="",P711=""),"",MAX(N711,P711)))</f>
      </c>
      <c r="V711" s="155" t="str">
        <v>2026-03-31 15:10 PDT</v>
      </c>
      <c r="W711" s="153" t="n">
        <v>16</v>
      </c>
      <c r="X711" s="163"/>
      <c r="Y711" s="163"/>
      <c r="Z711" s="163"/>
      <c r="AA711" s="153" t="n">
        <v>-117.8837</v>
      </c>
      <c r="AB711" s="153" t="n">
        <v>34.9054</v>
      </c>
      <c r="AC711" s="153" t="n">
        <v>702</v>
      </c>
      <c r="AD711" s="175" t="str">
        <v>KEDW 312210Z AUTO 23016KT 10SM CLR 19/08 A2988 RMK AO2 SLP103 $</v>
      </c>
    </row>
    <row r="712" hidden="0">
      <c r="A712" s="150" t="str">
        <v>2026-03-31 22:40 UTC</v>
      </c>
      <c r="B712" s="155" t="str">
        <v>2026-03-31 15:40 PDT</v>
      </c>
      <c r="C712" s="155" t="str">
        <v>2026-03-31</v>
      </c>
      <c r="D712" s="155" t="str">
        <v>March</v>
      </c>
      <c r="E712" s="154" t="str">
        <v>Accepted</v>
      </c>
      <c r="F712" s="155" t="str">
        <v>250</v>
      </c>
      <c r="G712" s="153" t="n">
        <v>250</v>
      </c>
      <c r="H712" s="155" t="str">
        <v>W</v>
      </c>
      <c r="I712" s="153" t="n">
        <v>70</v>
      </c>
      <c r="J712" s="155" t="str">
        <v>E</v>
      </c>
      <c r="K712" s="153" t="n">
        <v>20</v>
      </c>
      <c r="L712" s="153" t="n">
        <f>IF(E712="Accepted",K712*1.150779448,"")</f>
        <v>23.01558896</v>
      </c>
      <c r="M712" s="153" t="n">
        <v>24</v>
      </c>
      <c r="N712" s="153" t="n">
        <f>IF(AND(E712="Accepted",ISNUMBER(M712)),M712*1.150779448,"")</f>
        <v>27.618706752</v>
      </c>
      <c r="O712" s="163"/>
      <c r="P712" s="163" t="str">
        <f>IF(AND(E712="Accepted",ISNUMBER(O712)),O712*1.150779448,"")</f>
      </c>
      <c r="Q712" s="163"/>
      <c r="R712" s="155" t="str"/>
      <c r="S712" s="155" t="str"/>
      <c r="T712" s="155" t="str"/>
      <c r="U712" s="153" t="n">
        <f>IF(E712&lt;&gt;"Accepted","",IF(AND(N712="",P712=""),"",MAX(N712,P712)))</f>
        <v>27.618706752</v>
      </c>
      <c r="V712" s="155" t="str">
        <v>2026-03-31 15:40 PDT</v>
      </c>
      <c r="W712" s="153" t="n">
        <v>20</v>
      </c>
      <c r="X712" s="153" t="n">
        <v>24</v>
      </c>
      <c r="Y712" s="163"/>
      <c r="Z712" s="163"/>
      <c r="AA712" s="153" t="n">
        <v>-117.8837</v>
      </c>
      <c r="AB712" s="153" t="n">
        <v>34.9054</v>
      </c>
      <c r="AC712" s="153" t="n">
        <v>702</v>
      </c>
      <c r="AD712" s="175" t="str">
        <v>KEDW 312240Z AUTO 25020G24KT 10SM FEW049 19/07 A2989 RMK AO2 SLP106 $</v>
      </c>
    </row>
    <row r="713" hidden="0">
      <c r="A713" s="150" t="str">
        <v>2026-03-31 22:48 UTC</v>
      </c>
      <c r="B713" s="155" t="str">
        <v>2026-03-31 15:48 PDT</v>
      </c>
      <c r="C713" s="155" t="str">
        <v>2026-03-31</v>
      </c>
      <c r="D713" s="155" t="str">
        <v>March</v>
      </c>
      <c r="E713" s="154" t="str">
        <v>Accepted</v>
      </c>
      <c r="F713" s="155" t="str">
        <v>240</v>
      </c>
      <c r="G713" s="153" t="n">
        <v>240</v>
      </c>
      <c r="H713" s="155" t="str">
        <v>SW</v>
      </c>
      <c r="I713" s="153" t="n">
        <v>60</v>
      </c>
      <c r="J713" s="155" t="str">
        <v>NE</v>
      </c>
      <c r="K713" s="153" t="n">
        <v>17</v>
      </c>
      <c r="L713" s="153" t="n">
        <f>IF(E713="Accepted",K713*1.150779448,"")</f>
        <v>19.563250616</v>
      </c>
      <c r="M713" s="153" t="n">
        <v>24</v>
      </c>
      <c r="N713" s="153" t="n">
        <f>IF(AND(E713="Accepted",ISNUMBER(M713)),M713*1.150779448,"")</f>
        <v>27.618706752</v>
      </c>
      <c r="O713" s="163"/>
      <c r="P713" s="163" t="str">
        <f>IF(AND(E713="Accepted",ISNUMBER(O713)),O713*1.150779448,"")</f>
      </c>
      <c r="Q713" s="163"/>
      <c r="R713" s="155" t="str"/>
      <c r="S713" s="155" t="str"/>
      <c r="T713" s="155" t="str"/>
      <c r="U713" s="153" t="n">
        <f>IF(E713&lt;&gt;"Accepted","",IF(AND(N713="",P713=""),"",MAX(N713,P713)))</f>
        <v>27.618706752</v>
      </c>
      <c r="V713" s="155" t="str">
        <v>2026-03-31 15:48 PDT</v>
      </c>
      <c r="W713" s="153" t="n">
        <v>17</v>
      </c>
      <c r="X713" s="153" t="n">
        <v>24</v>
      </c>
      <c r="Y713" s="163"/>
      <c r="Z713" s="163"/>
      <c r="AA713" s="153" t="n">
        <v>-117.8837</v>
      </c>
      <c r="AB713" s="153" t="n">
        <v>34.9054</v>
      </c>
      <c r="AC713" s="153" t="n">
        <v>702</v>
      </c>
      <c r="AD713" s="175" t="str">
        <v>KEDW 312248Z AUTO 24017G24KT 10SM -RA FEW047 19/07 A2989 RMK AO2 RAB48 SLP106 $</v>
      </c>
    </row>
    <row r="714" hidden="0">
      <c r="A714" s="150" t="str">
        <v>2026-03-31 22:55 UTC</v>
      </c>
      <c r="B714" s="155" t="str">
        <v>2026-03-31 15:55 PDT</v>
      </c>
      <c r="C714" s="155" t="str">
        <v>2026-03-31</v>
      </c>
      <c r="D714" s="155" t="str">
        <v>March</v>
      </c>
      <c r="E714" s="154" t="str">
        <v>Accepted</v>
      </c>
      <c r="F714" s="155" t="str">
        <v>250</v>
      </c>
      <c r="G714" s="153" t="n">
        <v>250</v>
      </c>
      <c r="H714" s="155" t="str">
        <v>W</v>
      </c>
      <c r="I714" s="153" t="n">
        <v>70</v>
      </c>
      <c r="J714" s="155" t="str">
        <v>E</v>
      </c>
      <c r="K714" s="153" t="n">
        <v>19</v>
      </c>
      <c r="L714" s="153" t="n">
        <f>IF(E714="Accepted",K714*1.150779448,"")</f>
        <v>21.864809512</v>
      </c>
      <c r="M714" s="153" t="n">
        <v>24</v>
      </c>
      <c r="N714" s="153" t="n">
        <f>IF(AND(E714="Accepted",ISNUMBER(M714)),M714*1.150779448,"")</f>
        <v>27.618706752</v>
      </c>
      <c r="O714" s="163"/>
      <c r="P714" s="163" t="str">
        <f>IF(AND(E714="Accepted",ISNUMBER(O714)),O714*1.150779448,"")</f>
      </c>
      <c r="Q714" s="163"/>
      <c r="R714" s="155" t="str"/>
      <c r="S714" s="155" t="str"/>
      <c r="T714" s="155" t="str"/>
      <c r="U714" s="153" t="n">
        <f>IF(E714&lt;&gt;"Accepted","",IF(AND(N714="",P714=""),"",MAX(N714,P714)))</f>
        <v>27.618706752</v>
      </c>
      <c r="V714" s="155" t="str">
        <v>2026-03-31 15:55 PDT</v>
      </c>
      <c r="W714" s="153" t="n">
        <v>19</v>
      </c>
      <c r="X714" s="153" t="n">
        <v>24</v>
      </c>
      <c r="Y714" s="163"/>
      <c r="Z714" s="163"/>
      <c r="AA714" s="153" t="n">
        <v>-117.8837</v>
      </c>
      <c r="AB714" s="153" t="n">
        <v>34.9054</v>
      </c>
      <c r="AC714" s="153" t="n">
        <v>702</v>
      </c>
      <c r="AD714" s="175" t="str">
        <v>KEDW 312255Z 25019G24KT 60SM SCT049 BKN060 OVC100 19/08 A2989 RMK AO2A RAB47E48DZB48 SLP106 T01860080</v>
      </c>
    </row>
    <row r="715" hidden="0">
      <c r="A715" s="150" t="str">
        <v>2026-03-31 22:59 UTC</v>
      </c>
      <c r="B715" s="155" t="str">
        <v>2026-03-31 15:59 PDT</v>
      </c>
      <c r="C715" s="155" t="str">
        <v>2026-03-31</v>
      </c>
      <c r="D715" s="155" t="str">
        <v>March</v>
      </c>
      <c r="E715" s="154" t="str">
        <v>Accepted</v>
      </c>
      <c r="F715" s="155" t="str">
        <v>250</v>
      </c>
      <c r="G715" s="153" t="n">
        <v>250</v>
      </c>
      <c r="H715" s="155" t="str">
        <v>W</v>
      </c>
      <c r="I715" s="153" t="n">
        <v>70</v>
      </c>
      <c r="J715" s="155" t="str">
        <v>E</v>
      </c>
      <c r="K715" s="153" t="n">
        <v>19</v>
      </c>
      <c r="L715" s="153" t="n">
        <f>IF(E715="Accepted",K715*1.150779448,"")</f>
        <v>21.864809512</v>
      </c>
      <c r="M715" s="153" t="n">
        <v>24</v>
      </c>
      <c r="N715" s="153" t="n">
        <f>IF(AND(E715="Accepted",ISNUMBER(M715)),M715*1.150779448,"")</f>
        <v>27.618706752</v>
      </c>
      <c r="O715" s="163"/>
      <c r="P715" s="163" t="str">
        <f>IF(AND(E715="Accepted",ISNUMBER(O715)),O715*1.150779448,"")</f>
      </c>
      <c r="Q715" s="163"/>
      <c r="R715" s="155" t="str"/>
      <c r="S715" s="155" t="str"/>
      <c r="T715" s="155" t="str"/>
      <c r="U715" s="153" t="n">
        <f>IF(E715&lt;&gt;"Accepted","",IF(AND(N715="",P715=""),"",MAX(N715,P715)))</f>
        <v>27.618706752</v>
      </c>
      <c r="V715" s="155" t="str">
        <v>2026-03-31 15:59 PDT</v>
      </c>
      <c r="W715" s="153" t="n">
        <v>19</v>
      </c>
      <c r="X715" s="153" t="n">
        <v>24</v>
      </c>
      <c r="Y715" s="163"/>
      <c r="Z715" s="163"/>
      <c r="AA715" s="153" t="n">
        <v>-117.8837</v>
      </c>
      <c r="AB715" s="153" t="n">
        <v>34.9054</v>
      </c>
      <c r="AC715" s="153" t="n">
        <v>702</v>
      </c>
      <c r="AD715" s="175" t="str">
        <v>KEDW 312259Z AUTO 25019G24KT 10SM -DZ FEW048 SCT060 19/08 A2988 RMK AO2 DZB55 SLP103 $</v>
      </c>
    </row>
    <row r="716" hidden="0">
      <c r="A716" s="150" t="str">
        <v>2026-03-31 23:15 UTC</v>
      </c>
      <c r="B716" s="155" t="str">
        <v>2026-03-31 16:15 PDT</v>
      </c>
      <c r="C716" s="155" t="str">
        <v>2026-03-31</v>
      </c>
      <c r="D716" s="155" t="str">
        <v>March</v>
      </c>
      <c r="E716" s="154" t="str">
        <v>Accepted</v>
      </c>
      <c r="F716" s="155" t="str">
        <v>240</v>
      </c>
      <c r="G716" s="153" t="n">
        <v>240</v>
      </c>
      <c r="H716" s="155" t="str">
        <v>SW</v>
      </c>
      <c r="I716" s="153" t="n">
        <v>60</v>
      </c>
      <c r="J716" s="155" t="str">
        <v>NE</v>
      </c>
      <c r="K716" s="153" t="n">
        <v>15</v>
      </c>
      <c r="L716" s="153" t="n">
        <f>IF(E716="Accepted",K716*1.150779448,"")</f>
        <v>17.261691719999998</v>
      </c>
      <c r="M716" s="163"/>
      <c r="N716" s="163" t="str">
        <f>IF(AND(E716="Accepted",ISNUMBER(M716)),M716*1.150779448,"")</f>
      </c>
      <c r="O716" s="163"/>
      <c r="P716" s="163" t="str">
        <f>IF(AND(E716="Accepted",ISNUMBER(O716)),O716*1.150779448,"")</f>
      </c>
      <c r="Q716" s="163"/>
      <c r="R716" s="155" t="str"/>
      <c r="S716" s="155" t="str"/>
      <c r="T716" s="155" t="str"/>
      <c r="U716" s="163" t="str">
        <f>IF(E716&lt;&gt;"Accepted","",IF(AND(N716="",P716=""),"",MAX(N716,P716)))</f>
      </c>
      <c r="V716" s="155" t="str">
        <v>2026-03-31 16:15 PDT</v>
      </c>
      <c r="W716" s="153" t="n">
        <v>15</v>
      </c>
      <c r="X716" s="163"/>
      <c r="Y716" s="163"/>
      <c r="Z716" s="163"/>
      <c r="AA716" s="153" t="n">
        <v>-117.8837</v>
      </c>
      <c r="AB716" s="153" t="n">
        <v>34.9054</v>
      </c>
      <c r="AC716" s="153" t="n">
        <v>702</v>
      </c>
      <c r="AD716" s="175" t="str">
        <v>KEDW 312315Z COR 24015KT 50SM SCT050 BKN060 OVC100 18/08 A2989 RMK AO2A DZE15 SLP107 COR 2337</v>
      </c>
    </row>
    <row r="717" hidden="0">
      <c r="A717" s="150" t="str">
        <v>2026-03-31 23:55 UTC</v>
      </c>
      <c r="B717" s="155" t="str">
        <v>2026-03-31 16:55 PDT</v>
      </c>
      <c r="C717" s="155" t="str">
        <v>2026-03-31</v>
      </c>
      <c r="D717" s="155" t="str">
        <v>March</v>
      </c>
      <c r="E717" s="154" t="str">
        <v>Accepted</v>
      </c>
      <c r="F717" s="155" t="str">
        <v>230</v>
      </c>
      <c r="G717" s="153" t="n">
        <v>230</v>
      </c>
      <c r="H717" s="155" t="str">
        <v>SW</v>
      </c>
      <c r="I717" s="153" t="n">
        <v>50</v>
      </c>
      <c r="J717" s="155" t="str">
        <v>NE</v>
      </c>
      <c r="K717" s="153" t="n">
        <v>21</v>
      </c>
      <c r="L717" s="153" t="n">
        <f>IF(E717="Accepted",K717*1.150779448,"")</f>
        <v>24.166368408</v>
      </c>
      <c r="M717" s="153" t="n">
        <v>26</v>
      </c>
      <c r="N717" s="153" t="n">
        <f>IF(AND(E717="Accepted",ISNUMBER(M717)),M717*1.150779448,"")</f>
        <v>29.920265648</v>
      </c>
      <c r="O717" s="153" t="n">
        <v>28</v>
      </c>
      <c r="P717" s="153" t="n">
        <f>IF(AND(E717="Accepted",ISNUMBER(O717)),O717*1.150779448,"")</f>
        <v>32.221824544</v>
      </c>
      <c r="Q717" s="153" t="n">
        <v>250</v>
      </c>
      <c r="R717" s="155" t="str">
        <v>48</v>
      </c>
      <c r="S717" s="155" t="str">
        <v>2026-03-31 23:48 UTC</v>
      </c>
      <c r="T717" s="155" t="str">
        <v>2026-03-31 16:48 PDT</v>
      </c>
      <c r="U717" s="153" t="n">
        <f>IF(E717&lt;&gt;"Accepted","",IF(AND(N717="",P717=""),"",MAX(N717,P717)))</f>
        <v>32.221824544</v>
      </c>
      <c r="V717" s="155" t="str">
        <v>2026-03-31 16:48 PDT</v>
      </c>
      <c r="W717" s="153" t="n">
        <v>21</v>
      </c>
      <c r="X717" s="153" t="n">
        <v>26</v>
      </c>
      <c r="Y717" s="153" t="n">
        <v>28</v>
      </c>
      <c r="Z717" s="153" t="n">
        <v>250</v>
      </c>
      <c r="AA717" s="153" t="n">
        <v>-117.8837</v>
      </c>
      <c r="AB717" s="153" t="n">
        <v>34.9054</v>
      </c>
      <c r="AC717" s="153" t="n">
        <v>702</v>
      </c>
      <c r="AD717" s="175" t="str">
        <v>KEDW 312355Z 23021G26KT 60SM SCT049 BKN060 OVC100 18/08 A2989 RMK AO2A PK WND 25028/48 DZB2255E14 SLP107 T01780081 10220 20178</v>
      </c>
    </row>
    <row r="718" hidden="0">
      <c r="A718" s="150" t="str">
        <v>2026-04-01 00:10 UTC</v>
      </c>
      <c r="B718" s="155" t="str">
        <v>2026-03-31 17:10 PDT</v>
      </c>
      <c r="C718" s="155" t="str">
        <v>2026-03-31</v>
      </c>
      <c r="D718" s="155" t="str">
        <v>March</v>
      </c>
      <c r="E718" s="154" t="str">
        <v>Accepted</v>
      </c>
      <c r="F718" s="155" t="str">
        <v>230</v>
      </c>
      <c r="G718" s="153" t="n">
        <v>230</v>
      </c>
      <c r="H718" s="155" t="str">
        <v>SW</v>
      </c>
      <c r="I718" s="153" t="n">
        <v>50</v>
      </c>
      <c r="J718" s="155" t="str">
        <v>NE</v>
      </c>
      <c r="K718" s="153" t="n">
        <v>22</v>
      </c>
      <c r="L718" s="153" t="n">
        <f>IF(E718="Accepted",K718*1.150779448,"")</f>
        <v>25.317147856</v>
      </c>
      <c r="M718" s="153" t="n">
        <v>26</v>
      </c>
      <c r="N718" s="153" t="n">
        <f>IF(AND(E718="Accepted",ISNUMBER(M718)),M718*1.150779448,"")</f>
        <v>29.920265648</v>
      </c>
      <c r="O718" s="163"/>
      <c r="P718" s="163" t="str">
        <f>IF(AND(E718="Accepted",ISNUMBER(O718)),O718*1.150779448,"")</f>
      </c>
      <c r="Q718" s="163"/>
      <c r="R718" s="155" t="str"/>
      <c r="S718" s="155" t="str"/>
      <c r="T718" s="155" t="str"/>
      <c r="U718" s="153" t="n">
        <f>IF(E718&lt;&gt;"Accepted","",IF(AND(N718="",P718=""),"",MAX(N718,P718)))</f>
        <v>29.920265648</v>
      </c>
      <c r="V718" s="155" t="str">
        <v>2026-03-31 17:10 PDT</v>
      </c>
      <c r="W718" s="153" t="n">
        <v>22</v>
      </c>
      <c r="X718" s="153" t="n">
        <v>26</v>
      </c>
      <c r="Y718" s="163"/>
      <c r="Z718" s="163"/>
      <c r="AA718" s="153" t="n">
        <v>-117.8837</v>
      </c>
      <c r="AB718" s="153" t="n">
        <v>34.9054</v>
      </c>
      <c r="AC718" s="153" t="n">
        <v>702</v>
      </c>
      <c r="AD718" s="175" t="str">
        <v>KEDW 010010Z COR 23022G26KT 10SM CLR 18/08 A2990 RMK AO2A SLP111 COR 0024</v>
      </c>
    </row>
    <row r="719" hidden="0">
      <c r="A719" s="150" t="str">
        <v>2026-04-01 00:38 UTC</v>
      </c>
      <c r="B719" s="155" t="str">
        <v>2026-03-31 17:38 PDT</v>
      </c>
      <c r="C719" s="155" t="str">
        <v>2026-03-31</v>
      </c>
      <c r="D719" s="155" t="str">
        <v>March</v>
      </c>
      <c r="E719" s="154" t="str">
        <v>Accepted</v>
      </c>
      <c r="F719" s="155" t="str">
        <v>230</v>
      </c>
      <c r="G719" s="153" t="n">
        <v>230</v>
      </c>
      <c r="H719" s="155" t="str">
        <v>SW</v>
      </c>
      <c r="I719" s="153" t="n">
        <v>50</v>
      </c>
      <c r="J719" s="155" t="str">
        <v>NE</v>
      </c>
      <c r="K719" s="153" t="n">
        <v>24</v>
      </c>
      <c r="L719" s="153" t="n">
        <f>IF(E719="Accepted",K719*1.150779448,"")</f>
        <v>27.618706752</v>
      </c>
      <c r="M719" s="153" t="n">
        <v>31</v>
      </c>
      <c r="N719" s="153" t="n">
        <f>IF(AND(E719="Accepted",ISNUMBER(M719)),M719*1.150779448,"")</f>
        <v>35.674162888</v>
      </c>
      <c r="O719" s="163"/>
      <c r="P719" s="163" t="str">
        <f>IF(AND(E719="Accepted",ISNUMBER(O719)),O719*1.150779448,"")</f>
      </c>
      <c r="Q719" s="163"/>
      <c r="R719" s="155" t="str"/>
      <c r="S719" s="155" t="str"/>
      <c r="T719" s="155" t="str"/>
      <c r="U719" s="153" t="n">
        <f>IF(E719&lt;&gt;"Accepted","",IF(AND(N719="",P719=""),"",MAX(N719,P719)))</f>
        <v>35.674162888</v>
      </c>
      <c r="V719" s="155" t="str">
        <v>2026-03-31 17:38 PDT</v>
      </c>
      <c r="W719" s="153" t="n">
        <v>24</v>
      </c>
      <c r="X719" s="153" t="n">
        <v>31</v>
      </c>
      <c r="Y719" s="163"/>
      <c r="Z719" s="163"/>
      <c r="AA719" s="153" t="n">
        <v>-117.8837</v>
      </c>
      <c r="AB719" s="153" t="n">
        <v>34.9054</v>
      </c>
      <c r="AC719" s="153" t="n">
        <v>702</v>
      </c>
      <c r="AD719" s="175" t="str">
        <v>KEDW 010038Z 23024G31KT 30SM -DZ FEW055 17/06 A2991 RMK AO2A DZB38 SLP116</v>
      </c>
    </row>
    <row r="720" hidden="0">
      <c r="A720" s="150" t="str">
        <v>2026-04-01 00:39 UTC</v>
      </c>
      <c r="B720" s="155" t="str">
        <v>2026-03-31 17:39 PDT</v>
      </c>
      <c r="C720" s="155" t="str">
        <v>2026-03-31</v>
      </c>
      <c r="D720" s="155" t="str">
        <v>March</v>
      </c>
      <c r="E720" s="154" t="str">
        <v>Accepted</v>
      </c>
      <c r="F720" s="155" t="str">
        <v>230</v>
      </c>
      <c r="G720" s="153" t="n">
        <v>230</v>
      </c>
      <c r="H720" s="155" t="str">
        <v>SW</v>
      </c>
      <c r="I720" s="153" t="n">
        <v>50</v>
      </c>
      <c r="J720" s="155" t="str">
        <v>NE</v>
      </c>
      <c r="K720" s="153" t="n">
        <v>24</v>
      </c>
      <c r="L720" s="153" t="n">
        <f>IF(E720="Accepted",K720*1.150779448,"")</f>
        <v>27.618706752</v>
      </c>
      <c r="M720" s="153" t="n">
        <v>31</v>
      </c>
      <c r="N720" s="153" t="n">
        <f>IF(AND(E720="Accepted",ISNUMBER(M720)),M720*1.150779448,"")</f>
        <v>35.674162888</v>
      </c>
      <c r="O720" s="163"/>
      <c r="P720" s="163" t="str">
        <f>IF(AND(E720="Accepted",ISNUMBER(O720)),O720*1.150779448,"")</f>
      </c>
      <c r="Q720" s="163"/>
      <c r="R720" s="155" t="str"/>
      <c r="S720" s="155" t="str"/>
      <c r="T720" s="155" t="str"/>
      <c r="U720" s="153" t="n">
        <f>IF(E720&lt;&gt;"Accepted","",IF(AND(N720="",P720=""),"",MAX(N720,P720)))</f>
        <v>35.674162888</v>
      </c>
      <c r="V720" s="155" t="str">
        <v>2026-03-31 17:39 PDT</v>
      </c>
      <c r="W720" s="153" t="n">
        <v>24</v>
      </c>
      <c r="X720" s="153" t="n">
        <v>31</v>
      </c>
      <c r="Y720" s="163"/>
      <c r="Z720" s="163"/>
      <c r="AA720" s="153" t="n">
        <v>-117.8837</v>
      </c>
      <c r="AB720" s="153" t="n">
        <v>34.9054</v>
      </c>
      <c r="AC720" s="153" t="n">
        <v>702</v>
      </c>
      <c r="AD720" s="175" t="str">
        <v>KEDW 010039Z AUTO 23024G31KT 10SM -DZ FEW055 17/06 A2991 RMK AO2 DZB39 SLP116 $</v>
      </c>
    </row>
    <row r="721" hidden="0">
      <c r="A721" s="150" t="str">
        <v>2026-04-01 00:55 UTC</v>
      </c>
      <c r="B721" s="155" t="str">
        <v>2026-03-31 17:55 PDT</v>
      </c>
      <c r="C721" s="155" t="str">
        <v>2026-03-31</v>
      </c>
      <c r="D721" s="155" t="str">
        <v>March</v>
      </c>
      <c r="E721" s="154" t="str">
        <v>Accepted</v>
      </c>
      <c r="F721" s="155" t="str">
        <v>250</v>
      </c>
      <c r="G721" s="153" t="n">
        <v>250</v>
      </c>
      <c r="H721" s="155" t="str">
        <v>W</v>
      </c>
      <c r="I721" s="153" t="n">
        <v>70</v>
      </c>
      <c r="J721" s="155" t="str">
        <v>E</v>
      </c>
      <c r="K721" s="153" t="n">
        <v>13</v>
      </c>
      <c r="L721" s="153" t="n">
        <f>IF(E721="Accepted",K721*1.150779448,"")</f>
        <v>14.960132824</v>
      </c>
      <c r="M721" s="153" t="n">
        <v>25</v>
      </c>
      <c r="N721" s="153" t="n">
        <f>IF(AND(E721="Accepted",ISNUMBER(M721)),M721*1.150779448,"")</f>
        <v>28.7694862</v>
      </c>
      <c r="O721" s="153" t="n">
        <v>34</v>
      </c>
      <c r="P721" s="153" t="n">
        <f>IF(AND(E721="Accepted",ISNUMBER(O721)),O721*1.150779448,"")</f>
        <v>39.126501232</v>
      </c>
      <c r="Q721" s="153" t="n">
        <v>230</v>
      </c>
      <c r="R721" s="155" t="str">
        <v>33</v>
      </c>
      <c r="S721" s="155" t="str">
        <v>2026-04-01 00:33 UTC</v>
      </c>
      <c r="T721" s="155" t="str">
        <v>2026-03-31 17:33 PDT</v>
      </c>
      <c r="U721" s="153" t="n">
        <f>IF(E721&lt;&gt;"Accepted","",IF(AND(N721="",P721=""),"",MAX(N721,P721)))</f>
        <v>39.126501232</v>
      </c>
      <c r="V721" s="155" t="str">
        <v>2026-03-31 17:33 PDT</v>
      </c>
      <c r="W721" s="153" t="n">
        <v>13</v>
      </c>
      <c r="X721" s="153" t="n">
        <v>25</v>
      </c>
      <c r="Y721" s="153" t="n">
        <v>34</v>
      </c>
      <c r="Z721" s="153" t="n">
        <v>230</v>
      </c>
      <c r="AA721" s="153" t="n">
        <v>-117.8837</v>
      </c>
      <c r="AB721" s="153" t="n">
        <v>34.9054</v>
      </c>
      <c r="AC721" s="153" t="n">
        <v>702</v>
      </c>
      <c r="AD721" s="175" t="str">
        <v>KEDW 010055Z 25013G25KT 20SM -RA FEW040 SCT047 BKN060 OVC080 16/10 A2992 RMK AO2A PK WND 23034/33 DZE2355DZB38E40RAB40 SLP121 P0000 T01550098</v>
      </c>
    </row>
    <row r="722" hidden="0">
      <c r="A722" s="150" t="str">
        <v>2026-04-01 01:10 UTC</v>
      </c>
      <c r="B722" s="155" t="str">
        <v>2026-03-31 18:10 PDT</v>
      </c>
      <c r="C722" s="155" t="str">
        <v>2026-03-31</v>
      </c>
      <c r="D722" s="155" t="str">
        <v>March</v>
      </c>
      <c r="E722" s="154" t="str">
        <v>Accepted</v>
      </c>
      <c r="F722" s="155" t="str">
        <v>240</v>
      </c>
      <c r="G722" s="153" t="n">
        <v>240</v>
      </c>
      <c r="H722" s="155" t="str">
        <v>SW</v>
      </c>
      <c r="I722" s="153" t="n">
        <v>60</v>
      </c>
      <c r="J722" s="155" t="str">
        <v>NE</v>
      </c>
      <c r="K722" s="153" t="n">
        <v>17</v>
      </c>
      <c r="L722" s="153" t="n">
        <f>IF(E722="Accepted",K722*1.150779448,"")</f>
        <v>19.563250616</v>
      </c>
      <c r="M722" s="163"/>
      <c r="N722" s="163" t="str">
        <f>IF(AND(E722="Accepted",ISNUMBER(M722)),M722*1.150779448,"")</f>
      </c>
      <c r="O722" s="163"/>
      <c r="P722" s="163" t="str">
        <f>IF(AND(E722="Accepted",ISNUMBER(O722)),O722*1.150779448,"")</f>
      </c>
      <c r="Q722" s="163"/>
      <c r="R722" s="155" t="str"/>
      <c r="S722" s="155" t="str"/>
      <c r="T722" s="155" t="str"/>
      <c r="U722" s="163" t="str">
        <f>IF(E722&lt;&gt;"Accepted","",IF(AND(N722="",P722=""),"",MAX(N722,P722)))</f>
      </c>
      <c r="V722" s="155" t="str">
        <v>2026-03-31 18:10 PDT</v>
      </c>
      <c r="W722" s="153" t="n">
        <v>17</v>
      </c>
      <c r="X722" s="163"/>
      <c r="Y722" s="163"/>
      <c r="Z722" s="163"/>
      <c r="AA722" s="153" t="n">
        <v>-117.8837</v>
      </c>
      <c r="AB722" s="153" t="n">
        <v>34.9054</v>
      </c>
      <c r="AC722" s="153" t="n">
        <v>702</v>
      </c>
      <c r="AD722" s="175" t="str">
        <v>KEDW 010110Z AUTO 24017KT 10SM -DZ FEW039 16/10 A2992 RMK AO2 RAE09DZB09 SLP121 $</v>
      </c>
    </row>
    <row r="723" hidden="0">
      <c r="A723" s="150" t="str">
        <v>2026-04-01 01:20 UTC</v>
      </c>
      <c r="B723" s="155" t="str">
        <v>2026-03-31 18:20 PDT</v>
      </c>
      <c r="C723" s="155" t="str">
        <v>2026-03-31</v>
      </c>
      <c r="D723" s="155" t="str">
        <v>March</v>
      </c>
      <c r="E723" s="154" t="str">
        <v>Accepted</v>
      </c>
      <c r="F723" s="155" t="str">
        <v>230</v>
      </c>
      <c r="G723" s="153" t="n">
        <v>230</v>
      </c>
      <c r="H723" s="155" t="str">
        <v>SW</v>
      </c>
      <c r="I723" s="153" t="n">
        <v>50</v>
      </c>
      <c r="J723" s="155" t="str">
        <v>NE</v>
      </c>
      <c r="K723" s="153" t="n">
        <v>13</v>
      </c>
      <c r="L723" s="153" t="n">
        <f>IF(E723="Accepted",K723*1.150779448,"")</f>
        <v>14.960132824</v>
      </c>
      <c r="M723" s="163"/>
      <c r="N723" s="163" t="str">
        <f>IF(AND(E723="Accepted",ISNUMBER(M723)),M723*1.150779448,"")</f>
      </c>
      <c r="O723" s="163"/>
      <c r="P723" s="163" t="str">
        <f>IF(AND(E723="Accepted",ISNUMBER(O723)),O723*1.150779448,"")</f>
      </c>
      <c r="Q723" s="163"/>
      <c r="R723" s="155" t="str"/>
      <c r="S723" s="155" t="str"/>
      <c r="T723" s="155" t="str"/>
      <c r="U723" s="163" t="str">
        <f>IF(E723&lt;&gt;"Accepted","",IF(AND(N723="",P723=""),"",MAX(N723,P723)))</f>
      </c>
      <c r="V723" s="155" t="str">
        <v>2026-03-31 18:20 PDT</v>
      </c>
      <c r="W723" s="153" t="n">
        <v>13</v>
      </c>
      <c r="X723" s="163"/>
      <c r="Y723" s="163"/>
      <c r="Z723" s="163"/>
      <c r="AA723" s="153" t="n">
        <v>-117.8837</v>
      </c>
      <c r="AB723" s="153" t="n">
        <v>34.9054</v>
      </c>
      <c r="AC723" s="153" t="n">
        <v>702</v>
      </c>
      <c r="AD723" s="175" t="str">
        <v>KEDW 010120Z 23013KT 30SM -DZ SCT047 BKN060 OVC080 16/10 A2992 RMK AO2A DZE0055RAB0055E08DZB08E12RAB12E20 SLP121</v>
      </c>
    </row>
    <row r="724" hidden="0">
      <c r="A724" s="150" t="str">
        <v>2026-04-01 01:21 UTC</v>
      </c>
      <c r="B724" s="155" t="str">
        <v>2026-03-31 18:21 PDT</v>
      </c>
      <c r="C724" s="155" t="str">
        <v>2026-03-31</v>
      </c>
      <c r="D724" s="155" t="str">
        <v>March</v>
      </c>
      <c r="E724" s="154" t="str">
        <v>Accepted</v>
      </c>
      <c r="F724" s="155" t="str">
        <v>230</v>
      </c>
      <c r="G724" s="153" t="n">
        <v>230</v>
      </c>
      <c r="H724" s="155" t="str">
        <v>SW</v>
      </c>
      <c r="I724" s="153" t="n">
        <v>50</v>
      </c>
      <c r="J724" s="155" t="str">
        <v>NE</v>
      </c>
      <c r="K724" s="153" t="n">
        <v>13</v>
      </c>
      <c r="L724" s="153" t="n">
        <f>IF(E724="Accepted",K724*1.150779448,"")</f>
        <v>14.960132824</v>
      </c>
      <c r="M724" s="163"/>
      <c r="N724" s="163" t="str">
        <f>IF(AND(E724="Accepted",ISNUMBER(M724)),M724*1.150779448,"")</f>
      </c>
      <c r="O724" s="163"/>
      <c r="P724" s="163" t="str">
        <f>IF(AND(E724="Accepted",ISNUMBER(O724)),O724*1.150779448,"")</f>
      </c>
      <c r="Q724" s="163"/>
      <c r="R724" s="155" t="str"/>
      <c r="S724" s="155" t="str"/>
      <c r="T724" s="155" t="str"/>
      <c r="U724" s="163" t="str">
        <f>IF(E724&lt;&gt;"Accepted","",IF(AND(N724="",P724=""),"",MAX(N724,P724)))</f>
      </c>
      <c r="V724" s="155" t="str">
        <v>2026-03-31 18:21 PDT</v>
      </c>
      <c r="W724" s="153" t="n">
        <v>13</v>
      </c>
      <c r="X724" s="163"/>
      <c r="Y724" s="163"/>
      <c r="Z724" s="163"/>
      <c r="AA724" s="153" t="n">
        <v>-117.8837</v>
      </c>
      <c r="AB724" s="153" t="n">
        <v>34.9054</v>
      </c>
      <c r="AC724" s="153" t="n">
        <v>702</v>
      </c>
      <c r="AD724" s="175" t="str">
        <v>KEDW 010121Z AUTO 23013KT 10SM CLR 16/10 A2992 RMK AO2 DZE0055RAB0055E09DZB09E13RAB13E21 SLP121 $</v>
      </c>
    </row>
    <row r="725" hidden="0">
      <c r="A725" s="150" t="str">
        <v>2026-04-01 01:55 UTC</v>
      </c>
      <c r="B725" s="155" t="str">
        <v>2026-03-31 18:55 PDT</v>
      </c>
      <c r="C725" s="155" t="str">
        <v>2026-03-31</v>
      </c>
      <c r="D725" s="155" t="str">
        <v>March</v>
      </c>
      <c r="E725" s="154" t="str">
        <v>Accepted</v>
      </c>
      <c r="F725" s="155" t="str">
        <v>240</v>
      </c>
      <c r="G725" s="153" t="n">
        <v>240</v>
      </c>
      <c r="H725" s="155" t="str">
        <v>SW</v>
      </c>
      <c r="I725" s="153" t="n">
        <v>60</v>
      </c>
      <c r="J725" s="155" t="str">
        <v>NE</v>
      </c>
      <c r="K725" s="153" t="n">
        <v>15</v>
      </c>
      <c r="L725" s="153" t="n">
        <f>IF(E725="Accepted",K725*1.150779448,"")</f>
        <v>17.261691719999998</v>
      </c>
      <c r="M725" s="163"/>
      <c r="N725" s="163" t="str">
        <f>IF(AND(E725="Accepted",ISNUMBER(M725)),M725*1.150779448,"")</f>
      </c>
      <c r="O725" s="163"/>
      <c r="P725" s="163" t="str">
        <f>IF(AND(E725="Accepted",ISNUMBER(O725)),O725*1.150779448,"")</f>
      </c>
      <c r="Q725" s="163"/>
      <c r="R725" s="155" t="str"/>
      <c r="S725" s="155" t="str"/>
      <c r="T725" s="155" t="str"/>
      <c r="U725" s="163" t="str">
        <f>IF(E725&lt;&gt;"Accepted","",IF(AND(N725="",P725=""),"",MAX(N725,P725)))</f>
      </c>
      <c r="V725" s="155" t="str">
        <v>2026-03-31 18:55 PDT</v>
      </c>
      <c r="W725" s="153" t="n">
        <v>15</v>
      </c>
      <c r="X725" s="163"/>
      <c r="Y725" s="163"/>
      <c r="Z725" s="163"/>
      <c r="AA725" s="153" t="n">
        <v>-117.8837</v>
      </c>
      <c r="AB725" s="153" t="n">
        <v>34.9054</v>
      </c>
      <c r="AC725" s="153" t="n">
        <v>702</v>
      </c>
      <c r="AD725" s="175" t="str">
        <v>KEDW 010155Z 24015KT 30SM -RA SCT047 BKN060 OVC080 15/10 A2992 RMK AO2A RAE08DZB08E12RAB12E20RAB47 SLP121 P0000 T01520100</v>
      </c>
    </row>
    <row r="726" hidden="0">
      <c r="A726" s="150" t="str">
        <v>2026-04-01 02:55 UTC</v>
      </c>
      <c r="B726" s="155" t="str">
        <v>2026-03-31 19:55 PDT</v>
      </c>
      <c r="C726" s="155" t="str">
        <v>2026-03-31</v>
      </c>
      <c r="D726" s="155" t="str">
        <v>March</v>
      </c>
      <c r="E726" s="154" t="str">
        <v>Accepted</v>
      </c>
      <c r="F726" s="155" t="str">
        <v>260</v>
      </c>
      <c r="G726" s="153" t="n">
        <v>260</v>
      </c>
      <c r="H726" s="155" t="str">
        <v>W</v>
      </c>
      <c r="I726" s="153" t="n">
        <v>80</v>
      </c>
      <c r="J726" s="155" t="str">
        <v>E</v>
      </c>
      <c r="K726" s="153" t="n">
        <v>11</v>
      </c>
      <c r="L726" s="153" t="n">
        <f>IF(E726="Accepted",K726*1.150779448,"")</f>
        <v>12.658573928</v>
      </c>
      <c r="M726" s="163"/>
      <c r="N726" s="163" t="str">
        <f>IF(AND(E726="Accepted",ISNUMBER(M726)),M726*1.150779448,"")</f>
      </c>
      <c r="O726" s="163"/>
      <c r="P726" s="163" t="str">
        <f>IF(AND(E726="Accepted",ISNUMBER(O726)),O726*1.150779448,"")</f>
      </c>
      <c r="Q726" s="163"/>
      <c r="R726" s="155" t="str"/>
      <c r="S726" s="155" t="str"/>
      <c r="T726" s="155" t="str"/>
      <c r="U726" s="163" t="str">
        <f>IF(E726&lt;&gt;"Accepted","",IF(AND(N726="",P726=""),"",MAX(N726,P726)))</f>
      </c>
      <c r="V726" s="155" t="str">
        <v>2026-03-31 19:55 PDT</v>
      </c>
      <c r="W726" s="153" t="n">
        <v>11</v>
      </c>
      <c r="X726" s="163"/>
      <c r="Y726" s="163"/>
      <c r="Z726" s="163"/>
      <c r="AA726" s="153" t="n">
        <v>-117.8837</v>
      </c>
      <c r="AB726" s="153" t="n">
        <v>34.9054</v>
      </c>
      <c r="AC726" s="153" t="n">
        <v>702</v>
      </c>
      <c r="AD726" s="175" t="str">
        <v>KEDW 010255Z 26011KT 10SM -RA BKN035 OVC047 14/09 A2991 RMK AO2A SLP119 P0001 60001 T01360092 50007</v>
      </c>
    </row>
    <row r="727" hidden="0">
      <c r="A727" s="150" t="str">
        <v>2026-04-01 03:06 UTC</v>
      </c>
      <c r="B727" s="155" t="str">
        <v>2026-03-31 20:06 PDT</v>
      </c>
      <c r="C727" s="155" t="str">
        <v>2026-03-31</v>
      </c>
      <c r="D727" s="155" t="str">
        <v>March</v>
      </c>
      <c r="E727" s="154" t="str">
        <v>Accepted</v>
      </c>
      <c r="F727" s="155" t="str">
        <v>270</v>
      </c>
      <c r="G727" s="153" t="n">
        <v>270</v>
      </c>
      <c r="H727" s="155" t="str">
        <v>W</v>
      </c>
      <c r="I727" s="153" t="n">
        <v>90</v>
      </c>
      <c r="J727" s="155" t="str">
        <v>E</v>
      </c>
      <c r="K727" s="153" t="n">
        <v>9</v>
      </c>
      <c r="L727" s="153" t="n">
        <f>IF(E727="Accepted",K727*1.150779448,"")</f>
        <v>10.357015032</v>
      </c>
      <c r="M727" s="163"/>
      <c r="N727" s="163" t="str">
        <f>IF(AND(E727="Accepted",ISNUMBER(M727)),M727*1.150779448,"")</f>
      </c>
      <c r="O727" s="163"/>
      <c r="P727" s="163" t="str">
        <f>IF(AND(E727="Accepted",ISNUMBER(O727)),O727*1.150779448,"")</f>
      </c>
      <c r="Q727" s="163"/>
      <c r="R727" s="155" t="str"/>
      <c r="S727" s="155" t="str"/>
      <c r="T727" s="155" t="str"/>
      <c r="U727" s="163" t="str">
        <f>IF(E727&lt;&gt;"Accepted","",IF(AND(N727="",P727=""),"",MAX(N727,P727)))</f>
      </c>
      <c r="V727" s="155" t="str">
        <v>2026-03-31 20:06 PDT</v>
      </c>
      <c r="W727" s="153" t="n">
        <v>9</v>
      </c>
      <c r="X727" s="163"/>
      <c r="Y727" s="163"/>
      <c r="Z727" s="163"/>
      <c r="AA727" s="153" t="n">
        <v>-117.8837</v>
      </c>
      <c r="AB727" s="153" t="n">
        <v>34.9054</v>
      </c>
      <c r="AC727" s="153" t="n">
        <v>702</v>
      </c>
      <c r="AD727" s="175" t="str">
        <v>KEDW 010306Z AUTO 27009KT 10SM CLR 13/09 A2991 RMK AO2 RAE06 SLP119 $</v>
      </c>
    </row>
    <row r="728" hidden="0">
      <c r="A728" s="150" t="str">
        <v>2026-04-01 03:12 UTC</v>
      </c>
      <c r="B728" s="155" t="str">
        <v>2026-03-31 20:12 PDT</v>
      </c>
      <c r="C728" s="155" t="str">
        <v>2026-03-31</v>
      </c>
      <c r="D728" s="155" t="str">
        <v>March</v>
      </c>
      <c r="E728" s="154" t="str">
        <v>Accepted</v>
      </c>
      <c r="F728" s="155" t="str">
        <v>270</v>
      </c>
      <c r="G728" s="153" t="n">
        <v>270</v>
      </c>
      <c r="H728" s="155" t="str">
        <v>W</v>
      </c>
      <c r="I728" s="153" t="n">
        <v>90</v>
      </c>
      <c r="J728" s="155" t="str">
        <v>E</v>
      </c>
      <c r="K728" s="153" t="n">
        <v>8</v>
      </c>
      <c r="L728" s="153" t="n">
        <f>IF(E728="Accepted",K728*1.150779448,"")</f>
        <v>9.206235584</v>
      </c>
      <c r="M728" s="163"/>
      <c r="N728" s="163" t="str">
        <f>IF(AND(E728="Accepted",ISNUMBER(M728)),M728*1.150779448,"")</f>
      </c>
      <c r="O728" s="163"/>
      <c r="P728" s="163" t="str">
        <f>IF(AND(E728="Accepted",ISNUMBER(O728)),O728*1.150779448,"")</f>
      </c>
      <c r="Q728" s="163"/>
      <c r="R728" s="155" t="str"/>
      <c r="S728" s="155" t="str"/>
      <c r="T728" s="155" t="str"/>
      <c r="U728" s="163" t="str">
        <f>IF(E728&lt;&gt;"Accepted","",IF(AND(N728="",P728=""),"",MAX(N728,P728)))</f>
      </c>
      <c r="V728" s="155" t="str">
        <v>2026-03-31 20:12 PDT</v>
      </c>
      <c r="W728" s="153" t="n">
        <v>8</v>
      </c>
      <c r="X728" s="163"/>
      <c r="Y728" s="163"/>
      <c r="Z728" s="163"/>
      <c r="AA728" s="153" t="n">
        <v>-117.8837</v>
      </c>
      <c r="AB728" s="153" t="n">
        <v>34.9054</v>
      </c>
      <c r="AC728" s="153" t="n">
        <v>702</v>
      </c>
      <c r="AD728" s="175" t="str">
        <v>KEDW 010312Z AUTO 27008KT 9SM -RA CLR 13/09 A2992 RMK AO2 RAE06RAB12 SLP122 $</v>
      </c>
    </row>
    <row r="729" hidden="0">
      <c r="A729" s="150" t="str">
        <v>2026-04-01 03:55 UTC</v>
      </c>
      <c r="B729" s="155" t="str">
        <v>2026-03-31 20:55 PDT</v>
      </c>
      <c r="C729" s="155" t="str">
        <v>2026-03-31</v>
      </c>
      <c r="D729" s="155" t="str">
        <v>March</v>
      </c>
      <c r="E729" s="154" t="str">
        <v>Accepted</v>
      </c>
      <c r="F729" s="155" t="str">
        <v>240</v>
      </c>
      <c r="G729" s="153" t="n">
        <v>240</v>
      </c>
      <c r="H729" s="155" t="str">
        <v>SW</v>
      </c>
      <c r="I729" s="153" t="n">
        <v>60</v>
      </c>
      <c r="J729" s="155" t="str">
        <v>NE</v>
      </c>
      <c r="K729" s="153" t="n">
        <v>12</v>
      </c>
      <c r="L729" s="153" t="n">
        <f>IF(E729="Accepted",K729*1.150779448,"")</f>
        <v>13.809353376</v>
      </c>
      <c r="M729" s="163"/>
      <c r="N729" s="163" t="str">
        <f>IF(AND(E729="Accepted",ISNUMBER(M729)),M729*1.150779448,"")</f>
      </c>
      <c r="O729" s="163"/>
      <c r="P729" s="163" t="str">
        <f>IF(AND(E729="Accepted",ISNUMBER(O729)),O729*1.150779448,"")</f>
      </c>
      <c r="Q729" s="163"/>
      <c r="R729" s="155" t="str"/>
      <c r="S729" s="155" t="str"/>
      <c r="T729" s="155" t="str"/>
      <c r="U729" s="163" t="str">
        <f>IF(E729&lt;&gt;"Accepted","",IF(AND(N729="",P729=""),"",MAX(N729,P729)))</f>
      </c>
      <c r="V729" s="155" t="str">
        <v>2026-03-31 20:55 PDT</v>
      </c>
      <c r="W729" s="153" t="n">
        <v>12</v>
      </c>
      <c r="X729" s="163"/>
      <c r="Y729" s="163"/>
      <c r="Z729" s="163"/>
      <c r="AA729" s="153" t="n">
        <v>-117.8837</v>
      </c>
      <c r="AB729" s="153" t="n">
        <v>34.9054</v>
      </c>
      <c r="AC729" s="153" t="n">
        <v>702</v>
      </c>
      <c r="AD729" s="175" t="str">
        <v>KEDW 010355Z 24012KT 8SM -RA BKN044 13/09 A2993 RMK SLP124 P0004 T01250093</v>
      </c>
    </row>
    <row r="730" hidden="0">
      <c r="A730" s="150" t="str">
        <v>2026-04-01 04:40 UTC</v>
      </c>
      <c r="B730" s="155" t="str">
        <v>2026-03-31 21:40 PDT</v>
      </c>
      <c r="C730" s="155" t="str">
        <v>2026-03-31</v>
      </c>
      <c r="D730" s="155" t="str">
        <v>March</v>
      </c>
      <c r="E730" s="154" t="str">
        <v>Accepted</v>
      </c>
      <c r="F730" s="155" t="str">
        <v>220</v>
      </c>
      <c r="G730" s="153" t="n">
        <v>220</v>
      </c>
      <c r="H730" s="155" t="str">
        <v>SW</v>
      </c>
      <c r="I730" s="153" t="n">
        <v>40</v>
      </c>
      <c r="J730" s="155" t="str">
        <v>NE</v>
      </c>
      <c r="K730" s="153" t="n">
        <v>11</v>
      </c>
      <c r="L730" s="153" t="n">
        <f>IF(E730="Accepted",K730*1.150779448,"")</f>
        <v>12.658573928</v>
      </c>
      <c r="M730" s="163"/>
      <c r="N730" s="163" t="str">
        <f>IF(AND(E730="Accepted",ISNUMBER(M730)),M730*1.150779448,"")</f>
      </c>
      <c r="O730" s="163"/>
      <c r="P730" s="163" t="str">
        <f>IF(AND(E730="Accepted",ISNUMBER(O730)),O730*1.150779448,"")</f>
      </c>
      <c r="Q730" s="163"/>
      <c r="R730" s="155" t="str"/>
      <c r="S730" s="155" t="str"/>
      <c r="T730" s="155" t="str"/>
      <c r="U730" s="163" t="str">
        <f>IF(E730&lt;&gt;"Accepted","",IF(AND(N730="",P730=""),"",MAX(N730,P730)))</f>
      </c>
      <c r="V730" s="155" t="str">
        <v>2026-03-31 21:40 PDT</v>
      </c>
      <c r="W730" s="153" t="n">
        <v>11</v>
      </c>
      <c r="X730" s="163"/>
      <c r="Y730" s="163"/>
      <c r="Z730" s="163"/>
      <c r="AA730" s="153" t="n">
        <v>-117.8837</v>
      </c>
      <c r="AB730" s="153" t="n">
        <v>34.9054</v>
      </c>
      <c r="AC730" s="153" t="n">
        <v>702</v>
      </c>
      <c r="AD730" s="175" t="str">
        <v>KEDW 010440Z AUTO 22011KT 10SM -RA FEW038 12/09 A2991 RMK AO2 SLP117 $</v>
      </c>
    </row>
    <row r="731" hidden="0">
      <c r="A731" s="150" t="str">
        <v>2026-04-01 04:46 UTC</v>
      </c>
      <c r="B731" s="155" t="str">
        <v>2026-03-31 21:46 PDT</v>
      </c>
      <c r="C731" s="155" t="str">
        <v>2026-03-31</v>
      </c>
      <c r="D731" s="155" t="str">
        <v>March</v>
      </c>
      <c r="E731" s="154" t="str">
        <v>Accepted</v>
      </c>
      <c r="F731" s="155" t="str">
        <v>220</v>
      </c>
      <c r="G731" s="153" t="n">
        <v>220</v>
      </c>
      <c r="H731" s="155" t="str">
        <v>SW</v>
      </c>
      <c r="I731" s="153" t="n">
        <v>40</v>
      </c>
      <c r="J731" s="155" t="str">
        <v>NE</v>
      </c>
      <c r="K731" s="153" t="n">
        <v>9</v>
      </c>
      <c r="L731" s="153" t="n">
        <f>IF(E731="Accepted",K731*1.150779448,"")</f>
        <v>10.357015032</v>
      </c>
      <c r="M731" s="163"/>
      <c r="N731" s="163" t="str">
        <f>IF(AND(E731="Accepted",ISNUMBER(M731)),M731*1.150779448,"")</f>
      </c>
      <c r="O731" s="163"/>
      <c r="P731" s="163" t="str">
        <f>IF(AND(E731="Accepted",ISNUMBER(O731)),O731*1.150779448,"")</f>
      </c>
      <c r="Q731" s="163"/>
      <c r="R731" s="155" t="str"/>
      <c r="S731" s="155" t="str"/>
      <c r="T731" s="155" t="str"/>
      <c r="U731" s="163" t="str">
        <f>IF(E731&lt;&gt;"Accepted","",IF(AND(N731="",P731=""),"",MAX(N731,P731)))</f>
      </c>
      <c r="V731" s="155" t="str">
        <v>2026-03-31 21:46 PDT</v>
      </c>
      <c r="W731" s="153" t="n">
        <v>9</v>
      </c>
      <c r="X731" s="163"/>
      <c r="Y731" s="163"/>
      <c r="Z731" s="163"/>
      <c r="AA731" s="153" t="n">
        <v>-117.8837</v>
      </c>
      <c r="AB731" s="153" t="n">
        <v>34.9054</v>
      </c>
      <c r="AC731" s="153" t="n">
        <v>702</v>
      </c>
      <c r="AD731" s="175" t="str">
        <v>KEDW 010446Z 22009KT 30SM FEW035 BKN045 12/10 A2992 RMK AO2A RAE46 SLP121</v>
      </c>
    </row>
    <row r="732" hidden="0">
      <c r="A732" s="150" t="str">
        <v>2026-04-01 04:47 UTC</v>
      </c>
      <c r="B732" s="155" t="str">
        <v>2026-03-31 21:47 PDT</v>
      </c>
      <c r="C732" s="155" t="str">
        <v>2026-03-31</v>
      </c>
      <c r="D732" s="155" t="str">
        <v>March</v>
      </c>
      <c r="E732" s="154" t="str">
        <v>Accepted</v>
      </c>
      <c r="F732" s="155" t="str">
        <v>220</v>
      </c>
      <c r="G732" s="153" t="n">
        <v>220</v>
      </c>
      <c r="H732" s="155" t="str">
        <v>SW</v>
      </c>
      <c r="I732" s="153" t="n">
        <v>40</v>
      </c>
      <c r="J732" s="155" t="str">
        <v>NE</v>
      </c>
      <c r="K732" s="153" t="n">
        <v>9</v>
      </c>
      <c r="L732" s="153" t="n">
        <f>IF(E732="Accepted",K732*1.150779448,"")</f>
        <v>10.357015032</v>
      </c>
      <c r="M732" s="163"/>
      <c r="N732" s="163" t="str">
        <f>IF(AND(E732="Accepted",ISNUMBER(M732)),M732*1.150779448,"")</f>
      </c>
      <c r="O732" s="163"/>
      <c r="P732" s="163" t="str">
        <f>IF(AND(E732="Accepted",ISNUMBER(O732)),O732*1.150779448,"")</f>
      </c>
      <c r="Q732" s="163"/>
      <c r="R732" s="155" t="str"/>
      <c r="S732" s="155" t="str"/>
      <c r="T732" s="155" t="str"/>
      <c r="U732" s="163" t="str">
        <f>IF(E732&lt;&gt;"Accepted","",IF(AND(N732="",P732=""),"",MAX(N732,P732)))</f>
      </c>
      <c r="V732" s="155" t="str">
        <v>2026-03-31 21:47 PDT</v>
      </c>
      <c r="W732" s="153" t="n">
        <v>9</v>
      </c>
      <c r="X732" s="163"/>
      <c r="Y732" s="163"/>
      <c r="Z732" s="163"/>
      <c r="AA732" s="153" t="n">
        <v>-117.8837</v>
      </c>
      <c r="AB732" s="153" t="n">
        <v>34.9054</v>
      </c>
      <c r="AC732" s="153" t="n">
        <v>702</v>
      </c>
      <c r="AD732" s="175" t="str">
        <v>KEDW 010447Z AUTO 22009KT 10SM CLR 12/10 A2992 RMK AO2 RAE47 SLP121 $</v>
      </c>
    </row>
    <row r="733" hidden="0">
      <c r="A733" s="150" t="str">
        <v>2026-04-01 04:55 UTC</v>
      </c>
      <c r="B733" s="155" t="str">
        <v>2026-03-31 21:55 PDT</v>
      </c>
      <c r="C733" s="155" t="str">
        <v>2026-03-31</v>
      </c>
      <c r="D733" s="155" t="str">
        <v>March</v>
      </c>
      <c r="E733" s="154" t="str">
        <v>Accepted</v>
      </c>
      <c r="F733" s="155" t="str">
        <v>230</v>
      </c>
      <c r="G733" s="153" t="n">
        <v>230</v>
      </c>
      <c r="H733" s="155" t="str">
        <v>SW</v>
      </c>
      <c r="I733" s="153" t="n">
        <v>50</v>
      </c>
      <c r="J733" s="155" t="str">
        <v>NE</v>
      </c>
      <c r="K733" s="153" t="n">
        <v>8</v>
      </c>
      <c r="L733" s="153" t="n">
        <f>IF(E733="Accepted",K733*1.150779448,"")</f>
        <v>9.206235584</v>
      </c>
      <c r="M733" s="163"/>
      <c r="N733" s="163" t="str">
        <f>IF(AND(E733="Accepted",ISNUMBER(M733)),M733*1.150779448,"")</f>
      </c>
      <c r="O733" s="163"/>
      <c r="P733" s="163" t="str">
        <f>IF(AND(E733="Accepted",ISNUMBER(O733)),O733*1.150779448,"")</f>
      </c>
      <c r="Q733" s="163"/>
      <c r="R733" s="155" t="str"/>
      <c r="S733" s="155" t="str"/>
      <c r="T733" s="155" t="str"/>
      <c r="U733" s="163" t="str">
        <f>IF(E733&lt;&gt;"Accepted","",IF(AND(N733="",P733=""),"",MAX(N733,P733)))</f>
      </c>
      <c r="V733" s="155" t="str">
        <v>2026-03-31 21:55 PDT</v>
      </c>
      <c r="W733" s="153" t="n">
        <v>8</v>
      </c>
      <c r="X733" s="163"/>
      <c r="Y733" s="163"/>
      <c r="Z733" s="163"/>
      <c r="AA733" s="153" t="n">
        <v>-117.8837</v>
      </c>
      <c r="AB733" s="153" t="n">
        <v>34.9054</v>
      </c>
      <c r="AC733" s="153" t="n">
        <v>702</v>
      </c>
      <c r="AD733" s="175" t="str">
        <v>KEDW 010455Z 23008KT 30SM SCT035 BKN046 12/10 A2992 RMK AO2A RAB0355E46 SLP122 P0002 T01200097</v>
      </c>
    </row>
    <row r="734" hidden="0">
      <c r="A734" s="150" t="str">
        <v>2026-04-01 05:10 UTC</v>
      </c>
      <c r="B734" s="155" t="str">
        <v>2026-03-31 22:10 PDT</v>
      </c>
      <c r="C734" s="155" t="str">
        <v>2026-03-31</v>
      </c>
      <c r="D734" s="155" t="str">
        <v>March</v>
      </c>
      <c r="E734" s="154" t="str">
        <v>Accepted</v>
      </c>
      <c r="F734" s="155" t="str">
        <v>230</v>
      </c>
      <c r="G734" s="153" t="n">
        <v>230</v>
      </c>
      <c r="H734" s="155" t="str">
        <v>SW</v>
      </c>
      <c r="I734" s="153" t="n">
        <v>50</v>
      </c>
      <c r="J734" s="155" t="str">
        <v>NE</v>
      </c>
      <c r="K734" s="153" t="n">
        <v>9</v>
      </c>
      <c r="L734" s="153" t="n">
        <f>IF(E734="Accepted",K734*1.150779448,"")</f>
        <v>10.357015032</v>
      </c>
      <c r="M734" s="163"/>
      <c r="N734" s="163" t="str">
        <f>IF(AND(E734="Accepted",ISNUMBER(M734)),M734*1.150779448,"")</f>
      </c>
      <c r="O734" s="163"/>
      <c r="P734" s="163" t="str">
        <f>IF(AND(E734="Accepted",ISNUMBER(O734)),O734*1.150779448,"")</f>
      </c>
      <c r="Q734" s="163"/>
      <c r="R734" s="155" t="str"/>
      <c r="S734" s="155" t="str"/>
      <c r="T734" s="155" t="str"/>
      <c r="U734" s="163" t="str">
        <f>IF(E734&lt;&gt;"Accepted","",IF(AND(N734="",P734=""),"",MAX(N734,P734)))</f>
      </c>
      <c r="V734" s="155" t="str">
        <v>2026-03-31 22:10 PDT</v>
      </c>
      <c r="W734" s="153" t="n">
        <v>9</v>
      </c>
      <c r="X734" s="163"/>
      <c r="Y734" s="163"/>
      <c r="Z734" s="163"/>
      <c r="AA734" s="153" t="n">
        <v>-117.8837</v>
      </c>
      <c r="AB734" s="153" t="n">
        <v>34.9054</v>
      </c>
      <c r="AC734" s="153" t="n">
        <v>702</v>
      </c>
      <c r="AD734" s="175" t="str">
        <v>KEDW 010510Z AUTO 23009KT 10SM CLR 12/10 A2992 RMK AO2 SLP122 $</v>
      </c>
    </row>
    <row r="735" hidden="0">
      <c r="A735" s="150" t="str">
        <v>2026-04-01 05:13 UTC</v>
      </c>
      <c r="B735" s="155" t="str">
        <v>2026-03-31 22:13 PDT</v>
      </c>
      <c r="C735" s="155" t="str">
        <v>2026-03-31</v>
      </c>
      <c r="D735" s="155" t="str">
        <v>March</v>
      </c>
      <c r="E735" s="154" t="str">
        <v>Accepted</v>
      </c>
      <c r="F735" s="155" t="str">
        <v>220</v>
      </c>
      <c r="G735" s="153" t="n">
        <v>220</v>
      </c>
      <c r="H735" s="155" t="str">
        <v>SW</v>
      </c>
      <c r="I735" s="153" t="n">
        <v>40</v>
      </c>
      <c r="J735" s="155" t="str">
        <v>NE</v>
      </c>
      <c r="K735" s="153" t="n">
        <v>9</v>
      </c>
      <c r="L735" s="153" t="n">
        <f>IF(E735="Accepted",K735*1.150779448,"")</f>
        <v>10.357015032</v>
      </c>
      <c r="M735" s="163"/>
      <c r="N735" s="163" t="str">
        <f>IF(AND(E735="Accepted",ISNUMBER(M735)),M735*1.150779448,"")</f>
      </c>
      <c r="O735" s="163"/>
      <c r="P735" s="163" t="str">
        <f>IF(AND(E735="Accepted",ISNUMBER(O735)),O735*1.150779448,"")</f>
      </c>
      <c r="Q735" s="163"/>
      <c r="R735" s="155" t="str"/>
      <c r="S735" s="155" t="str"/>
      <c r="T735" s="155" t="str"/>
      <c r="U735" s="163" t="str">
        <f>IF(E735&lt;&gt;"Accepted","",IF(AND(N735="",P735=""),"",MAX(N735,P735)))</f>
      </c>
      <c r="V735" s="155" t="str">
        <v>2026-03-31 22:13 PDT</v>
      </c>
      <c r="W735" s="153" t="n">
        <v>9</v>
      </c>
      <c r="X735" s="163"/>
      <c r="Y735" s="163"/>
      <c r="Z735" s="163"/>
      <c r="AA735" s="153" t="n">
        <v>-117.8837</v>
      </c>
      <c r="AB735" s="153" t="n">
        <v>34.9054</v>
      </c>
      <c r="AC735" s="153" t="n">
        <v>702</v>
      </c>
      <c r="AD735" s="175" t="str">
        <v>KEDW 010513Z AUTO 22009KT 10SM -RA CLR 12/10 A2992 RMK AO2 RAB13 SLP122 $</v>
      </c>
    </row>
    <row r="736" hidden="0">
      <c r="A736" s="150" t="str">
        <v>2026-04-01 05:14 UTC</v>
      </c>
      <c r="B736" s="155" t="str">
        <v>2026-03-31 22:14 PDT</v>
      </c>
      <c r="C736" s="155" t="str">
        <v>2026-03-31</v>
      </c>
      <c r="D736" s="155" t="str">
        <v>March</v>
      </c>
      <c r="E736" s="154" t="str">
        <v>Accepted</v>
      </c>
      <c r="F736" s="155" t="str">
        <v>220</v>
      </c>
      <c r="G736" s="153" t="n">
        <v>220</v>
      </c>
      <c r="H736" s="155" t="str">
        <v>SW</v>
      </c>
      <c r="I736" s="153" t="n">
        <v>40</v>
      </c>
      <c r="J736" s="155" t="str">
        <v>NE</v>
      </c>
      <c r="K736" s="153" t="n">
        <v>9</v>
      </c>
      <c r="L736" s="153" t="n">
        <f>IF(E736="Accepted",K736*1.150779448,"")</f>
        <v>10.357015032</v>
      </c>
      <c r="M736" s="163"/>
      <c r="N736" s="163" t="str">
        <f>IF(AND(E736="Accepted",ISNUMBER(M736)),M736*1.150779448,"")</f>
      </c>
      <c r="O736" s="163"/>
      <c r="P736" s="163" t="str">
        <f>IF(AND(E736="Accepted",ISNUMBER(O736)),O736*1.150779448,"")</f>
      </c>
      <c r="Q736" s="163"/>
      <c r="R736" s="155" t="str"/>
      <c r="S736" s="155" t="str"/>
      <c r="T736" s="155" t="str"/>
      <c r="U736" s="163" t="str">
        <f>IF(E736&lt;&gt;"Accepted","",IF(AND(N736="",P736=""),"",MAX(N736,P736)))</f>
      </c>
      <c r="V736" s="155" t="str">
        <v>2026-03-31 22:14 PDT</v>
      </c>
      <c r="W736" s="153" t="n">
        <v>9</v>
      </c>
      <c r="X736" s="163"/>
      <c r="Y736" s="163"/>
      <c r="Z736" s="163"/>
      <c r="AA736" s="153" t="n">
        <v>-117.8837</v>
      </c>
      <c r="AB736" s="153" t="n">
        <v>34.9054</v>
      </c>
      <c r="AC736" s="153" t="n">
        <v>702</v>
      </c>
      <c r="AD736" s="175" t="str">
        <v>KEDW 010514Z AUTO 22009KT 10SM -RA CLR 12/10 A2992 RMK AO2 RAB14 SLP122 $</v>
      </c>
    </row>
    <row r="737" hidden="0">
      <c r="A737" s="150" t="str">
        <v>2026-04-01 05:19 UTC</v>
      </c>
      <c r="B737" s="155" t="str">
        <v>2026-03-31 22:19 PDT</v>
      </c>
      <c r="C737" s="155" t="str">
        <v>2026-03-31</v>
      </c>
      <c r="D737" s="155" t="str">
        <v>March</v>
      </c>
      <c r="E737" s="154" t="str">
        <v>Accepted</v>
      </c>
      <c r="F737" s="155" t="str">
        <v>220</v>
      </c>
      <c r="G737" s="153" t="n">
        <v>220</v>
      </c>
      <c r="H737" s="155" t="str">
        <v>SW</v>
      </c>
      <c r="I737" s="153" t="n">
        <v>40</v>
      </c>
      <c r="J737" s="155" t="str">
        <v>NE</v>
      </c>
      <c r="K737" s="153" t="n">
        <v>9</v>
      </c>
      <c r="L737" s="153" t="n">
        <f>IF(E737="Accepted",K737*1.150779448,"")</f>
        <v>10.357015032</v>
      </c>
      <c r="M737" s="163"/>
      <c r="N737" s="163" t="str">
        <f>IF(AND(E737="Accepted",ISNUMBER(M737)),M737*1.150779448,"")</f>
      </c>
      <c r="O737" s="163"/>
      <c r="P737" s="163" t="str">
        <f>IF(AND(E737="Accepted",ISNUMBER(O737)),O737*1.150779448,"")</f>
      </c>
      <c r="Q737" s="163"/>
      <c r="R737" s="155" t="str"/>
      <c r="S737" s="155" t="str"/>
      <c r="T737" s="155" t="str"/>
      <c r="U737" s="163" t="str">
        <f>IF(E737&lt;&gt;"Accepted","",IF(AND(N737="",P737=""),"",MAX(N737,P737)))</f>
      </c>
      <c r="V737" s="155" t="str">
        <v>2026-03-31 22:19 PDT</v>
      </c>
      <c r="W737" s="153" t="n">
        <v>9</v>
      </c>
      <c r="X737" s="163"/>
      <c r="Y737" s="163"/>
      <c r="Z737" s="163"/>
      <c r="AA737" s="153" t="n">
        <v>-117.8837</v>
      </c>
      <c r="AB737" s="153" t="n">
        <v>34.9054</v>
      </c>
      <c r="AC737" s="153" t="n">
        <v>702</v>
      </c>
      <c r="AD737" s="175" t="str">
        <v>KEDW 010519Z AUTO 22009KT 10SM CLR 12/10 A2991 RMK AO2 RAE0455RAB13E19 SLP119 $</v>
      </c>
    </row>
    <row r="738" hidden="0">
      <c r="A738" s="150" t="str">
        <v>2026-04-01 05:20 UTC</v>
      </c>
      <c r="B738" s="155" t="str">
        <v>2026-03-31 22:20 PDT</v>
      </c>
      <c r="C738" s="155" t="str">
        <v>2026-03-31</v>
      </c>
      <c r="D738" s="155" t="str">
        <v>March</v>
      </c>
      <c r="E738" s="154" t="str">
        <v>Accepted</v>
      </c>
      <c r="F738" s="155" t="str">
        <v>220</v>
      </c>
      <c r="G738" s="153" t="n">
        <v>220</v>
      </c>
      <c r="H738" s="155" t="str">
        <v>SW</v>
      </c>
      <c r="I738" s="153" t="n">
        <v>40</v>
      </c>
      <c r="J738" s="155" t="str">
        <v>NE</v>
      </c>
      <c r="K738" s="153" t="n">
        <v>9</v>
      </c>
      <c r="L738" s="153" t="n">
        <f>IF(E738="Accepted",K738*1.150779448,"")</f>
        <v>10.357015032</v>
      </c>
      <c r="M738" s="163"/>
      <c r="N738" s="163" t="str">
        <f>IF(AND(E738="Accepted",ISNUMBER(M738)),M738*1.150779448,"")</f>
      </c>
      <c r="O738" s="163"/>
      <c r="P738" s="163" t="str">
        <f>IF(AND(E738="Accepted",ISNUMBER(O738)),O738*1.150779448,"")</f>
      </c>
      <c r="Q738" s="163"/>
      <c r="R738" s="155" t="str"/>
      <c r="S738" s="155" t="str"/>
      <c r="T738" s="155" t="str"/>
      <c r="U738" s="163" t="str">
        <f>IF(E738&lt;&gt;"Accepted","",IF(AND(N738="",P738=""),"",MAX(N738,P738)))</f>
      </c>
      <c r="V738" s="155" t="str">
        <v>2026-03-31 22:20 PDT</v>
      </c>
      <c r="W738" s="153" t="n">
        <v>9</v>
      </c>
      <c r="X738" s="163"/>
      <c r="Y738" s="163"/>
      <c r="Z738" s="163"/>
      <c r="AA738" s="153" t="n">
        <v>-117.8837</v>
      </c>
      <c r="AB738" s="153" t="n">
        <v>34.9054</v>
      </c>
      <c r="AC738" s="153" t="n">
        <v>702</v>
      </c>
      <c r="AD738" s="175" t="str">
        <v>KEDW 010520Z AUTO 22009KT 10SM CLR 12/10 A2991 RMK AO2 RAE0455RAB14E20 SLP119 $</v>
      </c>
    </row>
    <row r="739" hidden="0">
      <c r="A739" s="150" t="str">
        <v>2026-04-01 05:55 UTC</v>
      </c>
      <c r="B739" s="155" t="str">
        <v>2026-03-31 22:55 PDT</v>
      </c>
      <c r="C739" s="155" t="str">
        <v>2026-03-31</v>
      </c>
      <c r="D739" s="155" t="str">
        <v>March</v>
      </c>
      <c r="E739" s="154" t="str">
        <v>Accepted</v>
      </c>
      <c r="F739" s="155" t="str">
        <v>230</v>
      </c>
      <c r="G739" s="153" t="n">
        <v>230</v>
      </c>
      <c r="H739" s="155" t="str">
        <v>SW</v>
      </c>
      <c r="I739" s="153" t="n">
        <v>50</v>
      </c>
      <c r="J739" s="155" t="str">
        <v>NE</v>
      </c>
      <c r="K739" s="153" t="n">
        <v>10</v>
      </c>
      <c r="L739" s="153" t="n">
        <f>IF(E739="Accepted",K739*1.150779448,"")</f>
        <v>11.50779448</v>
      </c>
      <c r="M739" s="163"/>
      <c r="N739" s="163" t="str">
        <f>IF(AND(E739="Accepted",ISNUMBER(M739)),M739*1.150779448,"")</f>
      </c>
      <c r="O739" s="163"/>
      <c r="P739" s="163" t="str">
        <f>IF(AND(E739="Accepted",ISNUMBER(O739)),O739*1.150779448,"")</f>
      </c>
      <c r="Q739" s="163"/>
      <c r="R739" s="155" t="str"/>
      <c r="S739" s="155" t="str"/>
      <c r="T739" s="155" t="str"/>
      <c r="U739" s="163" t="str">
        <f>IF(E739&lt;&gt;"Accepted","",IF(AND(N739="",P739=""),"",MAX(N739,P739)))</f>
      </c>
      <c r="V739" s="155" t="str">
        <v>2026-03-31 22:55 PDT</v>
      </c>
      <c r="W739" s="153" t="n">
        <v>10</v>
      </c>
      <c r="X739" s="163"/>
      <c r="Y739" s="163"/>
      <c r="Z739" s="163"/>
      <c r="AA739" s="153" t="n">
        <v>-117.8837</v>
      </c>
      <c r="AB739" s="153" t="n">
        <v>34.9054</v>
      </c>
      <c r="AC739" s="153" t="n">
        <v>702</v>
      </c>
      <c r="AD739" s="175" t="str">
        <v>KEDW 010555Z AUTO 23010KT 10SM BKN095 12/10 A2990 RMK AO2 RAB13E19 SLP114 P0001 60008 T01190095 10179 20119 58003 $</v>
      </c>
    </row>
    <row r="740" hidden="0">
      <c r="A740" s="150" t="str">
        <v>2026-04-01 06:10 UTC</v>
      </c>
      <c r="B740" s="155" t="str">
        <v>2026-03-31 23:10 PDT</v>
      </c>
      <c r="C740" s="155" t="str">
        <v>2026-03-31</v>
      </c>
      <c r="D740" s="155" t="str">
        <v>March</v>
      </c>
      <c r="E740" s="154" t="str">
        <v>Accepted</v>
      </c>
      <c r="F740" s="155" t="str">
        <v>220</v>
      </c>
      <c r="G740" s="153" t="n">
        <v>220</v>
      </c>
      <c r="H740" s="155" t="str">
        <v>SW</v>
      </c>
      <c r="I740" s="153" t="n">
        <v>40</v>
      </c>
      <c r="J740" s="155" t="str">
        <v>NE</v>
      </c>
      <c r="K740" s="153" t="n">
        <v>9</v>
      </c>
      <c r="L740" s="153" t="n">
        <f>IF(E740="Accepted",K740*1.150779448,"")</f>
        <v>10.357015032</v>
      </c>
      <c r="M740" s="163"/>
      <c r="N740" s="163" t="str">
        <f>IF(AND(E740="Accepted",ISNUMBER(M740)),M740*1.150779448,"")</f>
      </c>
      <c r="O740" s="163"/>
      <c r="P740" s="163" t="str">
        <f>IF(AND(E740="Accepted",ISNUMBER(O740)),O740*1.150779448,"")</f>
      </c>
      <c r="Q740" s="163"/>
      <c r="R740" s="155" t="str"/>
      <c r="S740" s="155" t="str"/>
      <c r="T740" s="155" t="str"/>
      <c r="U740" s="163" t="str">
        <f>IF(E740&lt;&gt;"Accepted","",IF(AND(N740="",P740=""),"",MAX(N740,P740)))</f>
      </c>
      <c r="V740" s="155" t="str">
        <v>2026-03-31 23:10 PDT</v>
      </c>
      <c r="W740" s="153" t="n">
        <v>9</v>
      </c>
      <c r="X740" s="163"/>
      <c r="Y740" s="163"/>
      <c r="Z740" s="163"/>
      <c r="AA740" s="153" t="n">
        <v>-117.8837</v>
      </c>
      <c r="AB740" s="153" t="n">
        <v>34.9054</v>
      </c>
      <c r="AC740" s="153" t="n">
        <v>702</v>
      </c>
      <c r="AD740" s="175" t="str">
        <v>KEDW 010610Z AUTO 22009KT 10SM SCT095 12/10 A2990 RMK AO2 SLP114 $</v>
      </c>
    </row>
    <row r="741" hidden="0">
      <c r="A741" s="150" t="str">
        <v>2026-04-01 06:55 UTC</v>
      </c>
      <c r="B741" s="155" t="str">
        <v>2026-03-31 23:55 PDT</v>
      </c>
      <c r="C741" s="155" t="str">
        <v>2026-03-31</v>
      </c>
      <c r="D741" s="155" t="str">
        <v>March</v>
      </c>
      <c r="E741" s="154" t="str">
        <v>Accepted</v>
      </c>
      <c r="F741" s="155" t="str">
        <v>220</v>
      </c>
      <c r="G741" s="153" t="n">
        <v>220</v>
      </c>
      <c r="H741" s="155" t="str">
        <v>SW</v>
      </c>
      <c r="I741" s="153" t="n">
        <v>40</v>
      </c>
      <c r="J741" s="155" t="str">
        <v>NE</v>
      </c>
      <c r="K741" s="153" t="n">
        <v>9</v>
      </c>
      <c r="L741" s="153" t="n">
        <f>IF(E741="Accepted",K741*1.150779448,"")</f>
        <v>10.357015032</v>
      </c>
      <c r="M741" s="163"/>
      <c r="N741" s="163" t="str">
        <f>IF(AND(E741="Accepted",ISNUMBER(M741)),M741*1.150779448,"")</f>
      </c>
      <c r="O741" s="163"/>
      <c r="P741" s="163" t="str">
        <f>IF(AND(E741="Accepted",ISNUMBER(O741)),O741*1.150779448,"")</f>
      </c>
      <c r="Q741" s="163"/>
      <c r="R741" s="155" t="str"/>
      <c r="S741" s="155" t="str"/>
      <c r="T741" s="155" t="str"/>
      <c r="U741" s="163" t="str">
        <f>IF(E741&lt;&gt;"Accepted","",IF(AND(N741="",P741=""),"",MAX(N741,P741)))</f>
      </c>
      <c r="V741" s="155" t="str">
        <v>2026-03-31 23:55 PDT</v>
      </c>
      <c r="W741" s="153" t="n">
        <v>9</v>
      </c>
      <c r="X741" s="163"/>
      <c r="Y741" s="163"/>
      <c r="Z741" s="163"/>
      <c r="AA741" s="153" t="n">
        <v>-117.8837</v>
      </c>
      <c r="AB741" s="153" t="n">
        <v>34.9054</v>
      </c>
      <c r="AC741" s="153" t="n">
        <v>702</v>
      </c>
      <c r="AD741" s="175" t="str">
        <v>KEDW 010655Z AUTO 22009KT 10SM CLR 12/10 A2991 RMK AO2 SLP117 T01210098 $</v>
      </c>
    </row>
    <row r="742" hidden="0">
      <c r="A742" s="150" t="str">
        <v>2026-04-01 07:55 UTC</v>
      </c>
      <c r="B742" s="155" t="str">
        <v>2026-04-01 00:55 PDT</v>
      </c>
      <c r="C742" s="155" t="str">
        <v>2026-04-01</v>
      </c>
      <c r="D742" s="155" t="str">
        <v>April</v>
      </c>
      <c r="E742" s="154" t="str">
        <v>Accepted</v>
      </c>
      <c r="F742" s="155" t="str">
        <v>230</v>
      </c>
      <c r="G742" s="153" t="n">
        <v>230</v>
      </c>
      <c r="H742" s="155" t="str">
        <v>SW</v>
      </c>
      <c r="I742" s="153" t="n">
        <v>50</v>
      </c>
      <c r="J742" s="155" t="str">
        <v>NE</v>
      </c>
      <c r="K742" s="153" t="n">
        <v>9</v>
      </c>
      <c r="L742" s="153" t="n">
        <f>IF(E742="Accepted",K742*1.150779448,"")</f>
        <v>10.357015032</v>
      </c>
      <c r="M742" s="163"/>
      <c r="N742" s="163" t="str">
        <f>IF(AND(E742="Accepted",ISNUMBER(M742)),M742*1.150779448,"")</f>
      </c>
      <c r="O742" s="163"/>
      <c r="P742" s="163" t="str">
        <f>IF(AND(E742="Accepted",ISNUMBER(O742)),O742*1.150779448,"")</f>
      </c>
      <c r="Q742" s="163"/>
      <c r="R742" s="155" t="str"/>
      <c r="S742" s="155" t="str"/>
      <c r="T742" s="155" t="str"/>
      <c r="U742" s="163" t="str">
        <f>IF(E742&lt;&gt;"Accepted","",IF(AND(N742="",P742=""),"",MAX(N742,P742)))</f>
      </c>
      <c r="V742" s="155" t="str">
        <v>2026-04-01 00:55 PDT</v>
      </c>
      <c r="W742" s="153" t="n">
        <v>9</v>
      </c>
      <c r="X742" s="163"/>
      <c r="Y742" s="163"/>
      <c r="Z742" s="163"/>
      <c r="AA742" s="153" t="n">
        <v>-117.8837</v>
      </c>
      <c r="AB742" s="153" t="n">
        <v>34.9054</v>
      </c>
      <c r="AC742" s="153" t="n">
        <v>702</v>
      </c>
      <c r="AD742" s="175" t="str">
        <v>KEDW 010755Z AUTO 23009KT 10SM CLR 12/11 A2990 RMK AO2 SLP112 T01210107 402200118 $</v>
      </c>
    </row>
    <row r="743" hidden="0">
      <c r="A743" s="150" t="str">
        <v>2026-04-01 08:55 UTC</v>
      </c>
      <c r="B743" s="155" t="str">
        <v>2026-04-01 01:55 PDT</v>
      </c>
      <c r="C743" s="155" t="str">
        <v>2026-04-01</v>
      </c>
      <c r="D743" s="155" t="str">
        <v>April</v>
      </c>
      <c r="E743" s="154" t="str">
        <v>Accepted</v>
      </c>
      <c r="F743" s="155" t="str">
        <v>230</v>
      </c>
      <c r="G743" s="153" t="n">
        <v>230</v>
      </c>
      <c r="H743" s="155" t="str">
        <v>SW</v>
      </c>
      <c r="I743" s="153" t="n">
        <v>50</v>
      </c>
      <c r="J743" s="155" t="str">
        <v>NE</v>
      </c>
      <c r="K743" s="153" t="n">
        <v>11</v>
      </c>
      <c r="L743" s="153" t="n">
        <f>IF(E743="Accepted",K743*1.150779448,"")</f>
        <v>12.658573928</v>
      </c>
      <c r="M743" s="163"/>
      <c r="N743" s="163" t="str">
        <f>IF(AND(E743="Accepted",ISNUMBER(M743)),M743*1.150779448,"")</f>
      </c>
      <c r="O743" s="163"/>
      <c r="P743" s="163" t="str">
        <f>IF(AND(E743="Accepted",ISNUMBER(O743)),O743*1.150779448,"")</f>
      </c>
      <c r="Q743" s="163"/>
      <c r="R743" s="155" t="str"/>
      <c r="S743" s="155" t="str"/>
      <c r="T743" s="155" t="str"/>
      <c r="U743" s="163" t="str">
        <f>IF(E743&lt;&gt;"Accepted","",IF(AND(N743="",P743=""),"",MAX(N743,P743)))</f>
      </c>
      <c r="V743" s="155" t="str">
        <v>2026-04-01 01:55 PDT</v>
      </c>
      <c r="W743" s="153" t="n">
        <v>11</v>
      </c>
      <c r="X743" s="163"/>
      <c r="Y743" s="163"/>
      <c r="Z743" s="163"/>
      <c r="AA743" s="153" t="n">
        <v>-117.8837</v>
      </c>
      <c r="AB743" s="153" t="n">
        <v>34.9054</v>
      </c>
      <c r="AC743" s="153" t="n">
        <v>702</v>
      </c>
      <c r="AD743" s="175" t="str">
        <v>KEDW 010855Z AUTO 23011KT 10SM OVC120 12/10 A2989 RMK AO2 SLPNO T01240096 58004 $</v>
      </c>
    </row>
    <row r="744" hidden="0">
      <c r="A744" s="150" t="str">
        <v>2026-04-01 09:25 UTC</v>
      </c>
      <c r="B744" s="155" t="str">
        <v>2026-04-01 02:25 PDT</v>
      </c>
      <c r="C744" s="155" t="str">
        <v>2026-04-01</v>
      </c>
      <c r="D744" s="155" t="str">
        <v>April</v>
      </c>
      <c r="E744" s="154" t="str">
        <v>Accepted</v>
      </c>
      <c r="F744" s="155" t="str">
        <v>240</v>
      </c>
      <c r="G744" s="153" t="n">
        <v>240</v>
      </c>
      <c r="H744" s="155" t="str">
        <v>SW</v>
      </c>
      <c r="I744" s="153" t="n">
        <v>60</v>
      </c>
      <c r="J744" s="155" t="str">
        <v>NE</v>
      </c>
      <c r="K744" s="153" t="n">
        <v>10</v>
      </c>
      <c r="L744" s="153" t="n">
        <f>IF(E744="Accepted",K744*1.150779448,"")</f>
        <v>11.50779448</v>
      </c>
      <c r="M744" s="163"/>
      <c r="N744" s="163" t="str">
        <f>IF(AND(E744="Accepted",ISNUMBER(M744)),M744*1.150779448,"")</f>
      </c>
      <c r="O744" s="163"/>
      <c r="P744" s="163" t="str">
        <f>IF(AND(E744="Accepted",ISNUMBER(O744)),O744*1.150779448,"")</f>
      </c>
      <c r="Q744" s="163"/>
      <c r="R744" s="155" t="str"/>
      <c r="S744" s="155" t="str"/>
      <c r="T744" s="155" t="str"/>
      <c r="U744" s="163" t="str">
        <f>IF(E744&lt;&gt;"Accepted","",IF(AND(N744="",P744=""),"",MAX(N744,P744)))</f>
      </c>
      <c r="V744" s="155" t="str">
        <v>2026-04-01 02:25 PDT</v>
      </c>
      <c r="W744" s="153" t="n">
        <v>10</v>
      </c>
      <c r="X744" s="163"/>
      <c r="Y744" s="163"/>
      <c r="Z744" s="163"/>
      <c r="AA744" s="153" t="n">
        <v>-117.8837</v>
      </c>
      <c r="AB744" s="153" t="n">
        <v>34.9054</v>
      </c>
      <c r="AC744" s="153" t="n">
        <v>702</v>
      </c>
      <c r="AD744" s="175" t="str">
        <v>KEDW 010925Z AUTO 24010KT 10SM FEW060 SCT120 12/09 A2989 RMK AO2 SLP110 $</v>
      </c>
    </row>
    <row r="745" hidden="0">
      <c r="A745" s="150" t="str">
        <v>2026-04-01 09:55 UTC</v>
      </c>
      <c r="B745" s="155" t="str">
        <v>2026-04-01 02:55 PDT</v>
      </c>
      <c r="C745" s="155" t="str">
        <v>2026-04-01</v>
      </c>
      <c r="D745" s="155" t="str">
        <v>April</v>
      </c>
      <c r="E745" s="154" t="str">
        <v>Accepted</v>
      </c>
      <c r="F745" s="155" t="str">
        <v>240</v>
      </c>
      <c r="G745" s="153" t="n">
        <v>240</v>
      </c>
      <c r="H745" s="155" t="str">
        <v>SW</v>
      </c>
      <c r="I745" s="153" t="n">
        <v>60</v>
      </c>
      <c r="J745" s="155" t="str">
        <v>NE</v>
      </c>
      <c r="K745" s="153" t="n">
        <v>10</v>
      </c>
      <c r="L745" s="153" t="n">
        <f>IF(E745="Accepted",K745*1.150779448,"")</f>
        <v>11.50779448</v>
      </c>
      <c r="M745" s="163"/>
      <c r="N745" s="163" t="str">
        <f>IF(AND(E745="Accepted",ISNUMBER(M745)),M745*1.150779448,"")</f>
      </c>
      <c r="O745" s="163"/>
      <c r="P745" s="163" t="str">
        <f>IF(AND(E745="Accepted",ISNUMBER(O745)),O745*1.150779448,"")</f>
      </c>
      <c r="Q745" s="163"/>
      <c r="R745" s="155" t="str"/>
      <c r="S745" s="155" t="str"/>
      <c r="T745" s="155" t="str"/>
      <c r="U745" s="163" t="str">
        <f>IF(E745&lt;&gt;"Accepted","",IF(AND(N745="",P745=""),"",MAX(N745,P745)))</f>
      </c>
      <c r="V745" s="155" t="str">
        <v>2026-04-01 02:55 PDT</v>
      </c>
      <c r="W745" s="153" t="n">
        <v>10</v>
      </c>
      <c r="X745" s="163"/>
      <c r="Y745" s="163"/>
      <c r="Z745" s="163"/>
      <c r="AA745" s="153" t="n">
        <v>-117.8837</v>
      </c>
      <c r="AB745" s="153" t="n">
        <v>34.9054</v>
      </c>
      <c r="AC745" s="153" t="n">
        <v>702</v>
      </c>
      <c r="AD745" s="175" t="str">
        <v>KEDW 010955Z AUTO 24010KT 10SM SCT060 12/09 A2988 RMK AO2 SLP107 T01150089 $</v>
      </c>
    </row>
    <row r="746" hidden="0">
      <c r="A746" s="150" t="str">
        <v>2026-04-01 10:55 UTC</v>
      </c>
      <c r="B746" s="155" t="str">
        <v>2026-04-01 03:55 PDT</v>
      </c>
      <c r="C746" s="155" t="str">
        <v>2026-04-01</v>
      </c>
      <c r="D746" s="155" t="str">
        <v>April</v>
      </c>
      <c r="E746" s="154" t="str">
        <v>Accepted</v>
      </c>
      <c r="F746" s="155" t="str">
        <v>240</v>
      </c>
      <c r="G746" s="153" t="n">
        <v>240</v>
      </c>
      <c r="H746" s="155" t="str">
        <v>SW</v>
      </c>
      <c r="I746" s="153" t="n">
        <v>60</v>
      </c>
      <c r="J746" s="155" t="str">
        <v>NE</v>
      </c>
      <c r="K746" s="153" t="n">
        <v>7</v>
      </c>
      <c r="L746" s="153" t="n">
        <f>IF(E746="Accepted",K746*1.150779448,"")</f>
        <v>8.055456136</v>
      </c>
      <c r="M746" s="163"/>
      <c r="N746" s="163" t="str">
        <f>IF(AND(E746="Accepted",ISNUMBER(M746)),M746*1.150779448,"")</f>
      </c>
      <c r="O746" s="163"/>
      <c r="P746" s="163" t="str">
        <f>IF(AND(E746="Accepted",ISNUMBER(O746)),O746*1.150779448,"")</f>
      </c>
      <c r="Q746" s="163"/>
      <c r="R746" s="155" t="str"/>
      <c r="S746" s="155" t="str"/>
      <c r="T746" s="155" t="str"/>
      <c r="U746" s="163" t="str">
        <f>IF(E746&lt;&gt;"Accepted","",IF(AND(N746="",P746=""),"",MAX(N746,P746)))</f>
      </c>
      <c r="V746" s="155" t="str">
        <v>2026-04-01 03:55 PDT</v>
      </c>
      <c r="W746" s="153" t="n">
        <v>7</v>
      </c>
      <c r="X746" s="163"/>
      <c r="Y746" s="163"/>
      <c r="Z746" s="163"/>
      <c r="AA746" s="153" t="n">
        <v>-117.8837</v>
      </c>
      <c r="AB746" s="153" t="n">
        <v>34.9054</v>
      </c>
      <c r="AC746" s="153" t="n">
        <v>702</v>
      </c>
      <c r="AD746" s="175" t="str">
        <v>KEDW 011055Z AUTO 24007KT 10SM CLR 11/09 A2986 RMK AO2 SLP101 T01070086 $</v>
      </c>
    </row>
    <row r="747" hidden="0">
      <c r="A747" s="150" t="str">
        <v>2026-04-01 11:40 UTC</v>
      </c>
      <c r="B747" s="155" t="str">
        <v>2026-04-01 04:40 PDT</v>
      </c>
      <c r="C747" s="155" t="str">
        <v>2026-04-01</v>
      </c>
      <c r="D747" s="155" t="str">
        <v>April</v>
      </c>
      <c r="E747" s="154" t="str">
        <v>Accepted</v>
      </c>
      <c r="F747" s="155" t="str">
        <v>250</v>
      </c>
      <c r="G747" s="153" t="n">
        <v>250</v>
      </c>
      <c r="H747" s="155" t="str">
        <v>W</v>
      </c>
      <c r="I747" s="153" t="n">
        <v>70</v>
      </c>
      <c r="J747" s="155" t="str">
        <v>E</v>
      </c>
      <c r="K747" s="153" t="n">
        <v>9</v>
      </c>
      <c r="L747" s="153" t="n">
        <f>IF(E747="Accepted",K747*1.150779448,"")</f>
        <v>10.357015032</v>
      </c>
      <c r="M747" s="163"/>
      <c r="N747" s="163" t="str">
        <f>IF(AND(E747="Accepted",ISNUMBER(M747)),M747*1.150779448,"")</f>
      </c>
      <c r="O747" s="163"/>
      <c r="P747" s="163" t="str">
        <f>IF(AND(E747="Accepted",ISNUMBER(O747)),O747*1.150779448,"")</f>
      </c>
      <c r="Q747" s="163"/>
      <c r="R747" s="155" t="str"/>
      <c r="S747" s="155" t="str"/>
      <c r="T747" s="155" t="str"/>
      <c r="U747" s="163" t="str">
        <f>IF(E747&lt;&gt;"Accepted","",IF(AND(N747="",P747=""),"",MAX(N747,P747)))</f>
      </c>
      <c r="V747" s="155" t="str">
        <v>2026-04-01 04:40 PDT</v>
      </c>
      <c r="W747" s="153" t="n">
        <v>9</v>
      </c>
      <c r="X747" s="163"/>
      <c r="Y747" s="163"/>
      <c r="Z747" s="163"/>
      <c r="AA747" s="153" t="n">
        <v>-117.8837</v>
      </c>
      <c r="AB747" s="153" t="n">
        <v>34.9054</v>
      </c>
      <c r="AC747" s="153" t="n">
        <v>702</v>
      </c>
      <c r="AD747" s="175" t="str">
        <v>KEDW 011140Z AUTO 25009KT 10SM BKN060 11/08 A2987 RMK AO2 SLP105 $</v>
      </c>
    </row>
    <row r="748" hidden="0">
      <c r="A748" s="150" t="str">
        <v>2026-04-01 11:55 UTC</v>
      </c>
      <c r="B748" s="155" t="str">
        <v>2026-04-01 04:55 PDT</v>
      </c>
      <c r="C748" s="155" t="str">
        <v>2026-04-01</v>
      </c>
      <c r="D748" s="155" t="str">
        <v>April</v>
      </c>
      <c r="E748" s="154" t="str">
        <v>Accepted</v>
      </c>
      <c r="F748" s="155" t="str">
        <v>260</v>
      </c>
      <c r="G748" s="153" t="n">
        <v>260</v>
      </c>
      <c r="H748" s="155" t="str">
        <v>W</v>
      </c>
      <c r="I748" s="153" t="n">
        <v>80</v>
      </c>
      <c r="J748" s="155" t="str">
        <v>E</v>
      </c>
      <c r="K748" s="153" t="n">
        <v>9</v>
      </c>
      <c r="L748" s="153" t="n">
        <f>IF(E748="Accepted",K748*1.150779448,"")</f>
        <v>10.357015032</v>
      </c>
      <c r="M748" s="163"/>
      <c r="N748" s="163" t="str">
        <f>IF(AND(E748="Accepted",ISNUMBER(M748)),M748*1.150779448,"")</f>
      </c>
      <c r="O748" s="163"/>
      <c r="P748" s="163" t="str">
        <f>IF(AND(E748="Accepted",ISNUMBER(O748)),O748*1.150779448,"")</f>
      </c>
      <c r="Q748" s="163"/>
      <c r="R748" s="155" t="str"/>
      <c r="S748" s="155" t="str"/>
      <c r="T748" s="155" t="str"/>
      <c r="U748" s="163" t="str">
        <f>IF(E748&lt;&gt;"Accepted","",IF(AND(N748="",P748=""),"",MAX(N748,P748)))</f>
      </c>
      <c r="V748" s="155" t="str">
        <v>2026-04-01 04:55 PDT</v>
      </c>
      <c r="W748" s="153" t="n">
        <v>9</v>
      </c>
      <c r="X748" s="163"/>
      <c r="Y748" s="163"/>
      <c r="Z748" s="163"/>
      <c r="AA748" s="153" t="n">
        <v>-117.8837</v>
      </c>
      <c r="AB748" s="153" t="n">
        <v>34.9054</v>
      </c>
      <c r="AC748" s="153" t="n">
        <v>702</v>
      </c>
      <c r="AD748" s="175" t="str">
        <v>KEDW 011155Z AUTO 26009KT 10SM BKN060 11/08 A2988 RMK AO2 SLP110 70008 T01070079 10125 20106 55004 $</v>
      </c>
    </row>
    <row r="749" hidden="0">
      <c r="A749" s="150" t="str">
        <v>2026-04-01 12:10 UTC</v>
      </c>
      <c r="B749" s="155" t="str">
        <v>2026-04-01 05:10 PDT</v>
      </c>
      <c r="C749" s="155" t="str">
        <v>2026-04-01</v>
      </c>
      <c r="D749" s="155" t="str">
        <v>April</v>
      </c>
      <c r="E749" s="154" t="str">
        <v>Accepted</v>
      </c>
      <c r="F749" s="155" t="str">
        <v>250</v>
      </c>
      <c r="G749" s="153" t="n">
        <v>250</v>
      </c>
      <c r="H749" s="155" t="str">
        <v>W</v>
      </c>
      <c r="I749" s="153" t="n">
        <v>70</v>
      </c>
      <c r="J749" s="155" t="str">
        <v>E</v>
      </c>
      <c r="K749" s="153" t="n">
        <v>9</v>
      </c>
      <c r="L749" s="153" t="n">
        <f>IF(E749="Accepted",K749*1.150779448,"")</f>
        <v>10.357015032</v>
      </c>
      <c r="M749" s="163"/>
      <c r="N749" s="163" t="str">
        <f>IF(AND(E749="Accepted",ISNUMBER(M749)),M749*1.150779448,"")</f>
      </c>
      <c r="O749" s="163"/>
      <c r="P749" s="163" t="str">
        <f>IF(AND(E749="Accepted",ISNUMBER(O749)),O749*1.150779448,"")</f>
      </c>
      <c r="Q749" s="163"/>
      <c r="R749" s="155" t="str"/>
      <c r="S749" s="155" t="str"/>
      <c r="T749" s="155" t="str"/>
      <c r="U749" s="163" t="str">
        <f>IF(E749&lt;&gt;"Accepted","",IF(AND(N749="",P749=""),"",MAX(N749,P749)))</f>
      </c>
      <c r="V749" s="155" t="str">
        <v>2026-04-01 05:10 PDT</v>
      </c>
      <c r="W749" s="153" t="n">
        <v>9</v>
      </c>
      <c r="X749" s="163"/>
      <c r="Y749" s="163"/>
      <c r="Z749" s="163"/>
      <c r="AA749" s="153" t="n">
        <v>-117.8837</v>
      </c>
      <c r="AB749" s="153" t="n">
        <v>34.9054</v>
      </c>
      <c r="AC749" s="153" t="n">
        <v>702</v>
      </c>
      <c r="AD749" s="175" t="str">
        <v>KEDW 011210Z AUTO 25009KT 10SM SCT060 11/08 A2988 RMK AO2 SLP110 $</v>
      </c>
    </row>
    <row r="750" hidden="0">
      <c r="A750" s="150" t="str">
        <v>2026-04-01 12:55 UTC</v>
      </c>
      <c r="B750" s="155" t="str">
        <v>2026-04-01 05:55 PDT</v>
      </c>
      <c r="C750" s="155" t="str">
        <v>2026-04-01</v>
      </c>
      <c r="D750" s="155" t="str">
        <v>April</v>
      </c>
      <c r="E750" s="154" t="str">
        <v>Accepted</v>
      </c>
      <c r="F750" s="155" t="str">
        <v>240</v>
      </c>
      <c r="G750" s="153" t="n">
        <v>240</v>
      </c>
      <c r="H750" s="155" t="str">
        <v>SW</v>
      </c>
      <c r="I750" s="153" t="n">
        <v>60</v>
      </c>
      <c r="J750" s="155" t="str">
        <v>NE</v>
      </c>
      <c r="K750" s="153" t="n">
        <v>8</v>
      </c>
      <c r="L750" s="153" t="n">
        <f>IF(E750="Accepted",K750*1.150779448,"")</f>
        <v>9.206235584</v>
      </c>
      <c r="M750" s="163"/>
      <c r="N750" s="163" t="str">
        <f>IF(AND(E750="Accepted",ISNUMBER(M750)),M750*1.150779448,"")</f>
      </c>
      <c r="O750" s="163"/>
      <c r="P750" s="163" t="str">
        <f>IF(AND(E750="Accepted",ISNUMBER(O750)),O750*1.150779448,"")</f>
      </c>
      <c r="Q750" s="163"/>
      <c r="R750" s="155" t="str"/>
      <c r="S750" s="155" t="str"/>
      <c r="T750" s="155" t="str"/>
      <c r="U750" s="163" t="str">
        <f>IF(E750&lt;&gt;"Accepted","",IF(AND(N750="",P750=""),"",MAX(N750,P750)))</f>
      </c>
      <c r="V750" s="155" t="str">
        <v>2026-04-01 05:55 PDT</v>
      </c>
      <c r="W750" s="153" t="n">
        <v>8</v>
      </c>
      <c r="X750" s="163"/>
      <c r="Y750" s="163"/>
      <c r="Z750" s="163"/>
      <c r="AA750" s="153" t="n">
        <v>-117.8837</v>
      </c>
      <c r="AB750" s="153" t="n">
        <v>34.9054</v>
      </c>
      <c r="AC750" s="153" t="n">
        <v>702</v>
      </c>
      <c r="AD750" s="175" t="str">
        <v>KEDW 011255Z 24008KT 40SM FEW040 FEW100 10/08 A2989 RMK AO2A SLP115 T01010079</v>
      </c>
    </row>
    <row r="751" hidden="0">
      <c r="A751" s="150" t="str">
        <v>2026-04-01 13:55 UTC</v>
      </c>
      <c r="B751" s="155" t="str">
        <v>2026-04-01 06:55 PDT</v>
      </c>
      <c r="C751" s="155" t="str">
        <v>2026-04-01</v>
      </c>
      <c r="D751" s="155" t="str">
        <v>April</v>
      </c>
      <c r="E751" s="154" t="str">
        <v>Accepted</v>
      </c>
      <c r="F751" s="155" t="str">
        <v>260</v>
      </c>
      <c r="G751" s="153" t="n">
        <v>260</v>
      </c>
      <c r="H751" s="155" t="str">
        <v>W</v>
      </c>
      <c r="I751" s="153" t="n">
        <v>80</v>
      </c>
      <c r="J751" s="155" t="str">
        <v>E</v>
      </c>
      <c r="K751" s="153" t="n">
        <v>6</v>
      </c>
      <c r="L751" s="153" t="n">
        <f>IF(E751="Accepted",K751*1.150779448,"")</f>
        <v>6.904676688</v>
      </c>
      <c r="M751" s="163"/>
      <c r="N751" s="163" t="str">
        <f>IF(AND(E751="Accepted",ISNUMBER(M751)),M751*1.150779448,"")</f>
      </c>
      <c r="O751" s="163"/>
      <c r="P751" s="163" t="str">
        <f>IF(AND(E751="Accepted",ISNUMBER(O751)),O751*1.150779448,"")</f>
      </c>
      <c r="Q751" s="163"/>
      <c r="R751" s="155" t="str"/>
      <c r="S751" s="155" t="str"/>
      <c r="T751" s="155" t="str"/>
      <c r="U751" s="163" t="str">
        <f>IF(E751&lt;&gt;"Accepted","",IF(AND(N751="",P751=""),"",MAX(N751,P751)))</f>
      </c>
      <c r="V751" s="155" t="str">
        <v>2026-04-01 06:55 PDT</v>
      </c>
      <c r="W751" s="153" t="n">
        <v>6</v>
      </c>
      <c r="X751" s="163"/>
      <c r="Y751" s="163"/>
      <c r="Z751" s="163"/>
      <c r="AA751" s="153" t="n">
        <v>-117.8837</v>
      </c>
      <c r="AB751" s="153" t="n">
        <v>34.9054</v>
      </c>
      <c r="AC751" s="153" t="n">
        <v>702</v>
      </c>
      <c r="AD751" s="175" t="str">
        <v>KEDW 011355Z 26006KT 40SM FEW060 10/08 A2991 RMK AO2A SLP122 T00990078</v>
      </c>
    </row>
    <row r="752" hidden="0">
      <c r="A752" s="150" t="str">
        <v>2026-04-01 14:55 UTC</v>
      </c>
      <c r="B752" s="155" t="str">
        <v>2026-04-01 07:55 PDT</v>
      </c>
      <c r="C752" s="155" t="str">
        <v>2026-04-01</v>
      </c>
      <c r="D752" s="155" t="str">
        <v>April</v>
      </c>
      <c r="E752" s="154" t="str">
        <v>Accepted</v>
      </c>
      <c r="F752" s="155" t="str">
        <v>230</v>
      </c>
      <c r="G752" s="153" t="n">
        <v>230</v>
      </c>
      <c r="H752" s="155" t="str">
        <v>SW</v>
      </c>
      <c r="I752" s="153" t="n">
        <v>50</v>
      </c>
      <c r="J752" s="155" t="str">
        <v>NE</v>
      </c>
      <c r="K752" s="153" t="n">
        <v>9</v>
      </c>
      <c r="L752" s="153" t="n">
        <f>IF(E752="Accepted",K752*1.150779448,"")</f>
        <v>10.357015032</v>
      </c>
      <c r="M752" s="163"/>
      <c r="N752" s="163" t="str">
        <f>IF(AND(E752="Accepted",ISNUMBER(M752)),M752*1.150779448,"")</f>
      </c>
      <c r="O752" s="163"/>
      <c r="P752" s="163" t="str">
        <f>IF(AND(E752="Accepted",ISNUMBER(O752)),O752*1.150779448,"")</f>
      </c>
      <c r="Q752" s="163"/>
      <c r="R752" s="155" t="str"/>
      <c r="S752" s="155" t="str"/>
      <c r="T752" s="155" t="str"/>
      <c r="U752" s="163" t="str">
        <f>IF(E752&lt;&gt;"Accepted","",IF(AND(N752="",P752=""),"",MAX(N752,P752)))</f>
      </c>
      <c r="V752" s="155" t="str">
        <v>2026-04-01 07:55 PDT</v>
      </c>
      <c r="W752" s="153" t="n">
        <v>9</v>
      </c>
      <c r="X752" s="163"/>
      <c r="Y752" s="163"/>
      <c r="Z752" s="163"/>
      <c r="AA752" s="153" t="n">
        <v>-117.8837</v>
      </c>
      <c r="AB752" s="153" t="n">
        <v>34.9054</v>
      </c>
      <c r="AC752" s="153" t="n">
        <v>702</v>
      </c>
      <c r="AD752" s="175" t="str">
        <v>KEDW 011455Z 23009KT 50SM FEW060 12/09 A2993 RMK AO2A SLP128 T01220088 52016</v>
      </c>
    </row>
    <row r="753" hidden="0">
      <c r="A753" s="150" t="str">
        <v>2026-04-01 15:55 UTC</v>
      </c>
      <c r="B753" s="155" t="str">
        <v>2026-04-01 08:55 PDT</v>
      </c>
      <c r="C753" s="155" t="str">
        <v>2026-04-01</v>
      </c>
      <c r="D753" s="155" t="str">
        <v>April</v>
      </c>
      <c r="E753" s="154" t="str">
        <v>Accepted</v>
      </c>
      <c r="F753" s="155" t="str">
        <v>230</v>
      </c>
      <c r="G753" s="153" t="n">
        <v>230</v>
      </c>
      <c r="H753" s="155" t="str">
        <v>SW</v>
      </c>
      <c r="I753" s="153" t="n">
        <v>50</v>
      </c>
      <c r="J753" s="155" t="str">
        <v>NE</v>
      </c>
      <c r="K753" s="153" t="n">
        <v>12</v>
      </c>
      <c r="L753" s="153" t="n">
        <f>IF(E753="Accepted",K753*1.150779448,"")</f>
        <v>13.809353376</v>
      </c>
      <c r="M753" s="163"/>
      <c r="N753" s="163" t="str">
        <f>IF(AND(E753="Accepted",ISNUMBER(M753)),M753*1.150779448,"")</f>
      </c>
      <c r="O753" s="163"/>
      <c r="P753" s="163" t="str">
        <f>IF(AND(E753="Accepted",ISNUMBER(O753)),O753*1.150779448,"")</f>
      </c>
      <c r="Q753" s="163"/>
      <c r="R753" s="155" t="str"/>
      <c r="S753" s="155" t="str"/>
      <c r="T753" s="155" t="str"/>
      <c r="U753" s="163" t="str">
        <f>IF(E753&lt;&gt;"Accepted","",IF(AND(N753="",P753=""),"",MAX(N753,P753)))</f>
      </c>
      <c r="V753" s="155" t="str">
        <v>2026-04-01 08:55 PDT</v>
      </c>
      <c r="W753" s="153" t="n">
        <v>12</v>
      </c>
      <c r="X753" s="163"/>
      <c r="Y753" s="163"/>
      <c r="Z753" s="163"/>
      <c r="AA753" s="153" t="n">
        <v>-117.8837</v>
      </c>
      <c r="AB753" s="153" t="n">
        <v>34.9054</v>
      </c>
      <c r="AC753" s="153" t="n">
        <v>702</v>
      </c>
      <c r="AD753" s="175" t="str">
        <v>KEDW 011555Z 23012KT 50SM FEW060 14/09 A2993 RMK AO2A SLP128 T01400090</v>
      </c>
    </row>
    <row r="754" hidden="0">
      <c r="A754" s="150" t="str">
        <v>2026-04-01 16:55 UTC</v>
      </c>
      <c r="B754" s="155" t="str">
        <v>2026-04-01 09:55 PDT</v>
      </c>
      <c r="C754" s="155" t="str">
        <v>2026-04-01</v>
      </c>
      <c r="D754" s="155" t="str">
        <v>April</v>
      </c>
      <c r="E754" s="154" t="str">
        <v>Accepted</v>
      </c>
      <c r="F754" s="155" t="str">
        <v>240</v>
      </c>
      <c r="G754" s="153" t="n">
        <v>240</v>
      </c>
      <c r="H754" s="155" t="str">
        <v>SW</v>
      </c>
      <c r="I754" s="153" t="n">
        <v>60</v>
      </c>
      <c r="J754" s="155" t="str">
        <v>NE</v>
      </c>
      <c r="K754" s="153" t="n">
        <v>16</v>
      </c>
      <c r="L754" s="153" t="n">
        <f>IF(E754="Accepted",K754*1.150779448,"")</f>
        <v>18.412471168</v>
      </c>
      <c r="M754" s="163"/>
      <c r="N754" s="163" t="str">
        <f>IF(AND(E754="Accepted",ISNUMBER(M754)),M754*1.150779448,"")</f>
      </c>
      <c r="O754" s="163"/>
      <c r="P754" s="163" t="str">
        <f>IF(AND(E754="Accepted",ISNUMBER(O754)),O754*1.150779448,"")</f>
      </c>
      <c r="Q754" s="163"/>
      <c r="R754" s="155" t="str"/>
      <c r="S754" s="155" t="str"/>
      <c r="T754" s="155" t="str"/>
      <c r="U754" s="163" t="str">
        <f>IF(E754&lt;&gt;"Accepted","",IF(AND(N754="",P754=""),"",MAX(N754,P754)))</f>
      </c>
      <c r="V754" s="155" t="str">
        <v>2026-04-01 09:55 PDT</v>
      </c>
      <c r="W754" s="153" t="n">
        <v>16</v>
      </c>
      <c r="X754" s="163"/>
      <c r="Y754" s="163"/>
      <c r="Z754" s="163"/>
      <c r="AA754" s="153" t="n">
        <v>-117.8837</v>
      </c>
      <c r="AB754" s="153" t="n">
        <v>34.9054</v>
      </c>
      <c r="AC754" s="153" t="n">
        <v>702</v>
      </c>
      <c r="AD754" s="175" t="str">
        <v>KEDW 011655Z 24016KT 50SM FEW060 16/08 A2995 RMK AO2A SLP134 T01570082</v>
      </c>
    </row>
    <row r="755" hidden="0">
      <c r="A755" s="150" t="str">
        <v>2026-04-01 17:46 UTC</v>
      </c>
      <c r="B755" s="155" t="str">
        <v>2026-04-01 10:46 PDT</v>
      </c>
      <c r="C755" s="155" t="str">
        <v>2026-04-01</v>
      </c>
      <c r="D755" s="155" t="str">
        <v>April</v>
      </c>
      <c r="E755" s="154" t="str">
        <v>Accepted</v>
      </c>
      <c r="F755" s="155" t="str">
        <v>240</v>
      </c>
      <c r="G755" s="153" t="n">
        <v>240</v>
      </c>
      <c r="H755" s="155" t="str">
        <v>SW</v>
      </c>
      <c r="I755" s="153" t="n">
        <v>60</v>
      </c>
      <c r="J755" s="155" t="str">
        <v>NE</v>
      </c>
      <c r="K755" s="153" t="n">
        <v>17</v>
      </c>
      <c r="L755" s="153" t="n">
        <f>IF(E755="Accepted",K755*1.150779448,"")</f>
        <v>19.563250616</v>
      </c>
      <c r="M755" s="153" t="n">
        <v>22</v>
      </c>
      <c r="N755" s="153" t="n">
        <f>IF(AND(E755="Accepted",ISNUMBER(M755)),M755*1.150779448,"")</f>
        <v>25.317147856</v>
      </c>
      <c r="O755" s="163"/>
      <c r="P755" s="163" t="str">
        <f>IF(AND(E755="Accepted",ISNUMBER(O755)),O755*1.150779448,"")</f>
      </c>
      <c r="Q755" s="163"/>
      <c r="R755" s="155" t="str"/>
      <c r="S755" s="155" t="str"/>
      <c r="T755" s="155" t="str"/>
      <c r="U755" s="153" t="n">
        <f>IF(E755&lt;&gt;"Accepted","",IF(AND(N755="",P755=""),"",MAX(N755,P755)))</f>
        <v>25.317147856</v>
      </c>
      <c r="V755" s="155" t="str">
        <v>2026-04-01 10:46 PDT</v>
      </c>
      <c r="W755" s="153" t="n">
        <v>17</v>
      </c>
      <c r="X755" s="153" t="n">
        <v>22</v>
      </c>
      <c r="Y755" s="163"/>
      <c r="Z755" s="163"/>
      <c r="AA755" s="153" t="n">
        <v>-117.8837</v>
      </c>
      <c r="AB755" s="153" t="n">
        <v>34.9054</v>
      </c>
      <c r="AC755" s="153" t="n">
        <v>702</v>
      </c>
      <c r="AD755" s="175" t="str">
        <v>KEDW 011746Z 24017G22KT 50SM FEW060 17/07 A2995 RMK SLP134</v>
      </c>
    </row>
    <row r="756" hidden="0">
      <c r="A756" s="150" t="str">
        <v>2026-04-01 18:55 UTC</v>
      </c>
      <c r="B756" s="155" t="str">
        <v>2026-04-01 11:55 PDT</v>
      </c>
      <c r="C756" s="155" t="str">
        <v>2026-04-01</v>
      </c>
      <c r="D756" s="155" t="str">
        <v>April</v>
      </c>
      <c r="E756" s="154" t="str">
        <v>Accepted</v>
      </c>
      <c r="F756" s="155" t="str">
        <v>240</v>
      </c>
      <c r="G756" s="153" t="n">
        <v>240</v>
      </c>
      <c r="H756" s="155" t="str">
        <v>SW</v>
      </c>
      <c r="I756" s="153" t="n">
        <v>60</v>
      </c>
      <c r="J756" s="155" t="str">
        <v>NE</v>
      </c>
      <c r="K756" s="153" t="n">
        <v>16</v>
      </c>
      <c r="L756" s="153" t="n">
        <f>IF(E756="Accepted",K756*1.150779448,"")</f>
        <v>18.412471168</v>
      </c>
      <c r="M756" s="153" t="n">
        <v>23</v>
      </c>
      <c r="N756" s="153" t="n">
        <f>IF(AND(E756="Accepted",ISNUMBER(M756)),M756*1.150779448,"")</f>
        <v>26.467927304</v>
      </c>
      <c r="O756" s="163"/>
      <c r="P756" s="163" t="str">
        <f>IF(AND(E756="Accepted",ISNUMBER(O756)),O756*1.150779448,"")</f>
      </c>
      <c r="Q756" s="163"/>
      <c r="R756" s="155" t="str"/>
      <c r="S756" s="155" t="str"/>
      <c r="T756" s="155" t="str"/>
      <c r="U756" s="153" t="n">
        <f>IF(E756&lt;&gt;"Accepted","",IF(AND(N756="",P756=""),"",MAX(N756,P756)))</f>
        <v>26.467927304</v>
      </c>
      <c r="V756" s="155" t="str">
        <v>2026-04-01 11:55 PDT</v>
      </c>
      <c r="W756" s="153" t="n">
        <v>16</v>
      </c>
      <c r="X756" s="153" t="n">
        <v>23</v>
      </c>
      <c r="Y756" s="163"/>
      <c r="Z756" s="163"/>
      <c r="AA756" s="153" t="n">
        <v>-117.8837</v>
      </c>
      <c r="AB756" s="153" t="n">
        <v>34.9054</v>
      </c>
      <c r="AC756" s="153" t="n">
        <v>702</v>
      </c>
      <c r="AD756" s="175" t="str">
        <v>KEDW 011855Z 24016G23KT 50SM SCT060 18/06 A2994 RMK AO2A SLP129 T01820061</v>
      </c>
    </row>
    <row r="757" hidden="0">
      <c r="A757" s="150" t="str">
        <v>2026-04-01 19:55 UTC</v>
      </c>
      <c r="B757" s="155" t="str">
        <v>2026-04-01 12:55 PDT</v>
      </c>
      <c r="C757" s="155" t="str">
        <v>2026-04-01</v>
      </c>
      <c r="D757" s="155" t="str">
        <v>April</v>
      </c>
      <c r="E757" s="154" t="str">
        <v>Accepted</v>
      </c>
      <c r="F757" s="155" t="str">
        <v>240</v>
      </c>
      <c r="G757" s="153" t="n">
        <v>240</v>
      </c>
      <c r="H757" s="155" t="str">
        <v>SW</v>
      </c>
      <c r="I757" s="153" t="n">
        <v>60</v>
      </c>
      <c r="J757" s="155" t="str">
        <v>NE</v>
      </c>
      <c r="K757" s="153" t="n">
        <v>19</v>
      </c>
      <c r="L757" s="153" t="n">
        <f>IF(E757="Accepted",K757*1.150779448,"")</f>
        <v>21.864809512</v>
      </c>
      <c r="M757" s="153" t="n">
        <v>27</v>
      </c>
      <c r="N757" s="153" t="n">
        <f>IF(AND(E757="Accepted",ISNUMBER(M757)),M757*1.150779448,"")</f>
        <v>31.071045096</v>
      </c>
      <c r="O757" s="153" t="n">
        <v>27</v>
      </c>
      <c r="P757" s="153" t="n">
        <f>IF(AND(E757="Accepted",ISNUMBER(O757)),O757*1.150779448,"")</f>
        <v>31.071045096</v>
      </c>
      <c r="Q757" s="153" t="n">
        <v>250</v>
      </c>
      <c r="R757" s="155" t="str">
        <v>48</v>
      </c>
      <c r="S757" s="155" t="str">
        <v>2026-04-01 19:48 UTC</v>
      </c>
      <c r="T757" s="155" t="str">
        <v>2026-04-01 12:48 PDT</v>
      </c>
      <c r="U757" s="153" t="n">
        <f>IF(E757&lt;&gt;"Accepted","",IF(AND(N757="",P757=""),"",MAX(N757,P757)))</f>
        <v>31.071045096</v>
      </c>
      <c r="V757" s="155" t="str">
        <v>2026-04-01 12:48 PDT</v>
      </c>
      <c r="W757" s="153" t="n">
        <v>19</v>
      </c>
      <c r="X757" s="153" t="n">
        <v>27</v>
      </c>
      <c r="Y757" s="153" t="n">
        <v>27</v>
      </c>
      <c r="Z757" s="153" t="n">
        <v>250</v>
      </c>
      <c r="AA757" s="153" t="n">
        <v>-117.8837</v>
      </c>
      <c r="AB757" s="153" t="n">
        <v>34.9054</v>
      </c>
      <c r="AC757" s="153" t="n">
        <v>702</v>
      </c>
      <c r="AD757" s="175" t="str">
        <v>KEDW 011955Z 24019G27KT 50SM FEW040 19/06 A2993 RMK AO2A PK WND 25027/48 SLP124 T01940061</v>
      </c>
    </row>
    <row r="758" hidden="0">
      <c r="A758" s="150" t="str">
        <v>2026-04-01 20:55 UTC</v>
      </c>
      <c r="B758" s="155" t="str">
        <v>2026-04-01 13:55 PDT</v>
      </c>
      <c r="C758" s="155" t="str">
        <v>2026-04-01</v>
      </c>
      <c r="D758" s="155" t="str">
        <v>April</v>
      </c>
      <c r="E758" s="154" t="str">
        <v>Accepted</v>
      </c>
      <c r="F758" s="155" t="str">
        <v>240</v>
      </c>
      <c r="G758" s="153" t="n">
        <v>240</v>
      </c>
      <c r="H758" s="155" t="str">
        <v>SW</v>
      </c>
      <c r="I758" s="153" t="n">
        <v>60</v>
      </c>
      <c r="J758" s="155" t="str">
        <v>NE</v>
      </c>
      <c r="K758" s="153" t="n">
        <v>17</v>
      </c>
      <c r="L758" s="153" t="n">
        <f>IF(E758="Accepted",K758*1.150779448,"")</f>
        <v>19.563250616</v>
      </c>
      <c r="M758" s="153" t="n">
        <v>22</v>
      </c>
      <c r="N758" s="153" t="n">
        <f>IF(AND(E758="Accepted",ISNUMBER(M758)),M758*1.150779448,"")</f>
        <v>25.317147856</v>
      </c>
      <c r="O758" s="153" t="n">
        <v>27</v>
      </c>
      <c r="P758" s="153" t="n">
        <f>IF(AND(E758="Accepted",ISNUMBER(O758)),O758*1.150779448,"")</f>
        <v>31.071045096</v>
      </c>
      <c r="Q758" s="153" t="n">
        <v>210</v>
      </c>
      <c r="R758" s="155" t="str">
        <v>33</v>
      </c>
      <c r="S758" s="155" t="str">
        <v>2026-04-01 20:33 UTC</v>
      </c>
      <c r="T758" s="155" t="str">
        <v>2026-04-01 13:33 PDT</v>
      </c>
      <c r="U758" s="153" t="n">
        <f>IF(E758&lt;&gt;"Accepted","",IF(AND(N758="",P758=""),"",MAX(N758,P758)))</f>
        <v>31.071045096</v>
      </c>
      <c r="V758" s="155" t="str">
        <v>2026-04-01 13:33 PDT</v>
      </c>
      <c r="W758" s="153" t="n">
        <v>17</v>
      </c>
      <c r="X758" s="153" t="n">
        <v>22</v>
      </c>
      <c r="Y758" s="153" t="n">
        <v>27</v>
      </c>
      <c r="Z758" s="153" t="n">
        <v>210</v>
      </c>
      <c r="AA758" s="153" t="n">
        <v>-117.8837</v>
      </c>
      <c r="AB758" s="153" t="n">
        <v>34.9054</v>
      </c>
      <c r="AC758" s="153" t="n">
        <v>702</v>
      </c>
      <c r="AD758" s="175" t="str">
        <v>KEDW 012055Z 24017G22KT 60SM FEW046 20/06 A2990 RMK AO2A PK WND 21027/33 SLP114 T02000063 58012</v>
      </c>
    </row>
    <row r="759" hidden="0">
      <c r="A759" s="150" t="str">
        <v>2026-04-01 21:55 UTC</v>
      </c>
      <c r="B759" s="155" t="str">
        <v>2026-04-01 14:55 PDT</v>
      </c>
      <c r="C759" s="155" t="str">
        <v>2026-04-01</v>
      </c>
      <c r="D759" s="155" t="str">
        <v>April</v>
      </c>
      <c r="E759" s="154" t="str">
        <v>Accepted</v>
      </c>
      <c r="F759" s="155" t="str">
        <v>230</v>
      </c>
      <c r="G759" s="153" t="n">
        <v>230</v>
      </c>
      <c r="H759" s="155" t="str">
        <v>SW</v>
      </c>
      <c r="I759" s="153" t="n">
        <v>50</v>
      </c>
      <c r="J759" s="155" t="str">
        <v>NE</v>
      </c>
      <c r="K759" s="153" t="n">
        <v>19</v>
      </c>
      <c r="L759" s="153" t="n">
        <f>IF(E759="Accepted",K759*1.150779448,"")</f>
        <v>21.864809512</v>
      </c>
      <c r="M759" s="153" t="n">
        <v>24</v>
      </c>
      <c r="N759" s="153" t="n">
        <f>IF(AND(E759="Accepted",ISNUMBER(M759)),M759*1.150779448,"")</f>
        <v>27.618706752</v>
      </c>
      <c r="O759" s="153" t="n">
        <v>29</v>
      </c>
      <c r="P759" s="153" t="n">
        <f>IF(AND(E759="Accepted",ISNUMBER(O759)),O759*1.150779448,"")</f>
        <v>33.372603992</v>
      </c>
      <c r="Q759" s="153" t="n">
        <v>240</v>
      </c>
      <c r="R759" s="155" t="str">
        <v>50</v>
      </c>
      <c r="S759" s="155" t="str">
        <v>2026-04-01 21:50 UTC</v>
      </c>
      <c r="T759" s="155" t="str">
        <v>2026-04-01 14:50 PDT</v>
      </c>
      <c r="U759" s="153" t="n">
        <f>IF(E759&lt;&gt;"Accepted","",IF(AND(N759="",P759=""),"",MAX(N759,P759)))</f>
        <v>33.372603992</v>
      </c>
      <c r="V759" s="155" t="str">
        <v>2026-04-01 14:50 PDT</v>
      </c>
      <c r="W759" s="153" t="n">
        <v>19</v>
      </c>
      <c r="X759" s="153" t="n">
        <v>24</v>
      </c>
      <c r="Y759" s="153" t="n">
        <v>29</v>
      </c>
      <c r="Z759" s="153" t="n">
        <v>240</v>
      </c>
      <c r="AA759" s="153" t="n">
        <v>-117.8837</v>
      </c>
      <c r="AB759" s="153" t="n">
        <v>34.9054</v>
      </c>
      <c r="AC759" s="153" t="n">
        <v>702</v>
      </c>
      <c r="AD759" s="175" t="str">
        <v>KEDW 012155Z 23019G24KT 70SM FEW047 21/07 A2988 RMK AO2A PK WND 24029/50 SLP107 T02070066</v>
      </c>
    </row>
    <row r="760" hidden="0">
      <c r="A760" s="150" t="str">
        <v>2026-04-01 22:55 UTC</v>
      </c>
      <c r="B760" s="155" t="str">
        <v>2026-04-01 15:55 PDT</v>
      </c>
      <c r="C760" s="155" t="str">
        <v>2026-04-01</v>
      </c>
      <c r="D760" s="155" t="str">
        <v>April</v>
      </c>
      <c r="E760" s="154" t="str">
        <v>Accepted</v>
      </c>
      <c r="F760" s="155" t="str">
        <v>240</v>
      </c>
      <c r="G760" s="153" t="n">
        <v>240</v>
      </c>
      <c r="H760" s="155" t="str">
        <v>SW</v>
      </c>
      <c r="I760" s="153" t="n">
        <v>60</v>
      </c>
      <c r="J760" s="155" t="str">
        <v>NE</v>
      </c>
      <c r="K760" s="153" t="n">
        <v>20</v>
      </c>
      <c r="L760" s="153" t="n">
        <f>IF(E760="Accepted",K760*1.150779448,"")</f>
        <v>23.01558896</v>
      </c>
      <c r="M760" s="153" t="n">
        <v>26</v>
      </c>
      <c r="N760" s="153" t="n">
        <f>IF(AND(E760="Accepted",ISNUMBER(M760)),M760*1.150779448,"")</f>
        <v>29.920265648</v>
      </c>
      <c r="O760" s="153" t="n">
        <v>32</v>
      </c>
      <c r="P760" s="153" t="n">
        <f>IF(AND(E760="Accepted",ISNUMBER(O760)),O760*1.150779448,"")</f>
        <v>36.824942336</v>
      </c>
      <c r="Q760" s="153" t="n">
        <v>220</v>
      </c>
      <c r="R760" s="155" t="str">
        <v>42</v>
      </c>
      <c r="S760" s="155" t="str">
        <v>2026-04-01 22:42 UTC</v>
      </c>
      <c r="T760" s="155" t="str">
        <v>2026-04-01 15:42 PDT</v>
      </c>
      <c r="U760" s="153" t="n">
        <f>IF(E760&lt;&gt;"Accepted","",IF(AND(N760="",P760=""),"",MAX(N760,P760)))</f>
        <v>36.824942336</v>
      </c>
      <c r="V760" s="155" t="str">
        <v>2026-04-01 15:42 PDT</v>
      </c>
      <c r="W760" s="153" t="n">
        <v>20</v>
      </c>
      <c r="X760" s="153" t="n">
        <v>26</v>
      </c>
      <c r="Y760" s="153" t="n">
        <v>32</v>
      </c>
      <c r="Z760" s="153" t="n">
        <v>220</v>
      </c>
      <c r="AA760" s="153" t="n">
        <v>-117.8837</v>
      </c>
      <c r="AB760" s="153" t="n">
        <v>34.9054</v>
      </c>
      <c r="AC760" s="153" t="n">
        <v>702</v>
      </c>
      <c r="AD760" s="175" t="str">
        <v>KEDW 012255Z 24020G26KT 70SM FEW060 20/07 A2987 RMK AO2A PK WND 22032/42 SLP105 T02020069</v>
      </c>
    </row>
    <row r="761" hidden="0">
      <c r="A761" s="150" t="str">
        <v>2026-04-01 23:55 UTC</v>
      </c>
      <c r="B761" s="155" t="str">
        <v>2026-04-01 16:55 PDT</v>
      </c>
      <c r="C761" s="155" t="str">
        <v>2026-04-01</v>
      </c>
      <c r="D761" s="155" t="str">
        <v>April</v>
      </c>
      <c r="E761" s="154" t="str">
        <v>Accepted</v>
      </c>
      <c r="F761" s="155" t="str">
        <v>250</v>
      </c>
      <c r="G761" s="153" t="n">
        <v>250</v>
      </c>
      <c r="H761" s="155" t="str">
        <v>W</v>
      </c>
      <c r="I761" s="153" t="n">
        <v>70</v>
      </c>
      <c r="J761" s="155" t="str">
        <v>E</v>
      </c>
      <c r="K761" s="153" t="n">
        <v>24</v>
      </c>
      <c r="L761" s="153" t="n">
        <f>IF(E761="Accepted",K761*1.150779448,"")</f>
        <v>27.618706752</v>
      </c>
      <c r="M761" s="163"/>
      <c r="N761" s="163" t="str">
        <f>IF(AND(E761="Accepted",ISNUMBER(M761)),M761*1.150779448,"")</f>
      </c>
      <c r="O761" s="153" t="n">
        <v>32</v>
      </c>
      <c r="P761" s="153" t="n">
        <f>IF(AND(E761="Accepted",ISNUMBER(O761)),O761*1.150779448,"")</f>
        <v>36.824942336</v>
      </c>
      <c r="Q761" s="153" t="n">
        <v>230</v>
      </c>
      <c r="R761" s="155" t="str">
        <v>09</v>
      </c>
      <c r="S761" s="155" t="str">
        <v>2026-04-01 23:09 UTC</v>
      </c>
      <c r="T761" s="155" t="str">
        <v>2026-04-01 16:09 PDT</v>
      </c>
      <c r="U761" s="153" t="n">
        <f>IF(E761&lt;&gt;"Accepted","",IF(AND(N761="",P761=""),"",MAX(N761,P761)))</f>
        <v>36.824942336</v>
      </c>
      <c r="V761" s="155" t="str">
        <v>2026-04-01 16:09 PDT</v>
      </c>
      <c r="W761" s="153" t="n">
        <v>24</v>
      </c>
      <c r="X761" s="163"/>
      <c r="Y761" s="153" t="n">
        <v>32</v>
      </c>
      <c r="Z761" s="153" t="n">
        <v>230</v>
      </c>
      <c r="AA761" s="153" t="n">
        <v>-117.8837</v>
      </c>
      <c r="AB761" s="153" t="n">
        <v>34.9054</v>
      </c>
      <c r="AC761" s="153" t="n">
        <v>702</v>
      </c>
      <c r="AD761" s="175" t="str">
        <v>KEDW 012355Z 25024KT 60SM FEW060 19/07 A2986 RMK AO2A PK WND 23032/09 SLP101 T01940072 10208 20171 57013</v>
      </c>
    </row>
    <row r="762" hidden="0">
      <c r="A762" s="150" t="str">
        <v>2026-04-02 00:55 UTC</v>
      </c>
      <c r="B762" s="155" t="str">
        <v>2026-04-01 17:55 PDT</v>
      </c>
      <c r="C762" s="155" t="str">
        <v>2026-04-01</v>
      </c>
      <c r="D762" s="155" t="str">
        <v>April</v>
      </c>
      <c r="E762" s="154" t="str">
        <v>Accepted</v>
      </c>
      <c r="F762" s="155" t="str">
        <v>240</v>
      </c>
      <c r="G762" s="153" t="n">
        <v>240</v>
      </c>
      <c r="H762" s="155" t="str">
        <v>SW</v>
      </c>
      <c r="I762" s="153" t="n">
        <v>60</v>
      </c>
      <c r="J762" s="155" t="str">
        <v>NE</v>
      </c>
      <c r="K762" s="153" t="n">
        <v>21</v>
      </c>
      <c r="L762" s="153" t="n">
        <f>IF(E762="Accepted",K762*1.150779448,"")</f>
        <v>24.166368408</v>
      </c>
      <c r="M762" s="153" t="n">
        <v>29</v>
      </c>
      <c r="N762" s="153" t="n">
        <f>IF(AND(E762="Accepted",ISNUMBER(M762)),M762*1.150779448,"")</f>
        <v>33.372603992</v>
      </c>
      <c r="O762" s="153" t="n">
        <v>30</v>
      </c>
      <c r="P762" s="153" t="n">
        <f>IF(AND(E762="Accepted",ISNUMBER(O762)),O762*1.150779448,"")</f>
        <v>34.523383439999996</v>
      </c>
      <c r="Q762" s="153" t="n">
        <v>240</v>
      </c>
      <c r="R762" s="155" t="str">
        <v>52</v>
      </c>
      <c r="S762" s="155" t="str">
        <v>2026-04-02 00:52 UTC</v>
      </c>
      <c r="T762" s="155" t="str">
        <v>2026-04-01 17:52 PDT</v>
      </c>
      <c r="U762" s="153" t="n">
        <f>IF(E762&lt;&gt;"Accepted","",IF(AND(N762="",P762=""),"",MAX(N762,P762)))</f>
        <v>34.523383439999996</v>
      </c>
      <c r="V762" s="155" t="str">
        <v>2026-04-01 17:52 PDT</v>
      </c>
      <c r="W762" s="153" t="n">
        <v>21</v>
      </c>
      <c r="X762" s="153" t="n">
        <v>29</v>
      </c>
      <c r="Y762" s="153" t="n">
        <v>30</v>
      </c>
      <c r="Z762" s="153" t="n">
        <v>240</v>
      </c>
      <c r="AA762" s="153" t="n">
        <v>-117.8837</v>
      </c>
      <c r="AB762" s="153" t="n">
        <v>34.9054</v>
      </c>
      <c r="AC762" s="153" t="n">
        <v>702</v>
      </c>
      <c r="AD762" s="175" t="str">
        <v>KEDW 020055Z 24021G29KT 70SM FEW060 18/08 A2987 RMK AO2A PK WND 24030/52 SLP106 T01830080</v>
      </c>
    </row>
    <row r="763" hidden="0">
      <c r="A763" s="150" t="str">
        <v>2026-04-02 01:55 UTC</v>
      </c>
      <c r="B763" s="155" t="str">
        <v>2026-04-01 18:55 PDT</v>
      </c>
      <c r="C763" s="155" t="str">
        <v>2026-04-01</v>
      </c>
      <c r="D763" s="155" t="str">
        <v>April</v>
      </c>
      <c r="E763" s="154" t="str">
        <v>Accepted</v>
      </c>
      <c r="F763" s="155" t="str">
        <v>240</v>
      </c>
      <c r="G763" s="153" t="n">
        <v>240</v>
      </c>
      <c r="H763" s="155" t="str">
        <v>SW</v>
      </c>
      <c r="I763" s="153" t="n">
        <v>60</v>
      </c>
      <c r="J763" s="155" t="str">
        <v>NE</v>
      </c>
      <c r="K763" s="153" t="n">
        <v>17</v>
      </c>
      <c r="L763" s="153" t="n">
        <f>IF(E763="Accepted",K763*1.150779448,"")</f>
        <v>19.563250616</v>
      </c>
      <c r="M763" s="163"/>
      <c r="N763" s="163" t="str">
        <f>IF(AND(E763="Accepted",ISNUMBER(M763)),M763*1.150779448,"")</f>
      </c>
      <c r="O763" s="153" t="n">
        <v>30</v>
      </c>
      <c r="P763" s="153" t="n">
        <f>IF(AND(E763="Accepted",ISNUMBER(O763)),O763*1.150779448,"")</f>
        <v>34.523383439999996</v>
      </c>
      <c r="Q763" s="153" t="n">
        <v>250</v>
      </c>
      <c r="R763" s="155" t="str">
        <v>0059</v>
      </c>
      <c r="S763" s="155" t="str">
        <v>2026-04-02 00:59 UTC</v>
      </c>
      <c r="T763" s="155" t="str">
        <v>2026-04-01 17:59 PDT</v>
      </c>
      <c r="U763" s="153" t="n">
        <f>IF(E763&lt;&gt;"Accepted","",IF(AND(N763="",P763=""),"",MAX(N763,P763)))</f>
        <v>34.523383439999996</v>
      </c>
      <c r="V763" s="155" t="str">
        <v>2026-04-01 17:59 PDT</v>
      </c>
      <c r="W763" s="153" t="n">
        <v>17</v>
      </c>
      <c r="X763" s="163"/>
      <c r="Y763" s="153" t="n">
        <v>30</v>
      </c>
      <c r="Z763" s="153" t="n">
        <v>250</v>
      </c>
      <c r="AA763" s="153" t="n">
        <v>-117.8837</v>
      </c>
      <c r="AB763" s="153" t="n">
        <v>34.9054</v>
      </c>
      <c r="AC763" s="153" t="n">
        <v>702</v>
      </c>
      <c r="AD763" s="175" t="str">
        <v>KEDW 020155Z 24017KT 60SM FEW060 16/08 A2988 RMK AO2A PK WND 25030/0059 SLP111 T01640081</v>
      </c>
    </row>
    <row r="764" hidden="0">
      <c r="A764" s="150" t="str">
        <v>2026-04-02 02:55 UTC</v>
      </c>
      <c r="B764" s="155" t="str">
        <v>2026-04-01 19:55 PDT</v>
      </c>
      <c r="C764" s="155" t="str">
        <v>2026-04-01</v>
      </c>
      <c r="D764" s="155" t="str">
        <v>April</v>
      </c>
      <c r="E764" s="154" t="str">
        <v>Accepted</v>
      </c>
      <c r="F764" s="155" t="str">
        <v>240</v>
      </c>
      <c r="G764" s="153" t="n">
        <v>240</v>
      </c>
      <c r="H764" s="155" t="str">
        <v>SW</v>
      </c>
      <c r="I764" s="153" t="n">
        <v>60</v>
      </c>
      <c r="J764" s="155" t="str">
        <v>NE</v>
      </c>
      <c r="K764" s="153" t="n">
        <v>11</v>
      </c>
      <c r="L764" s="153" t="n">
        <f>IF(E764="Accepted",K764*1.150779448,"")</f>
        <v>12.658573928</v>
      </c>
      <c r="M764" s="163"/>
      <c r="N764" s="163" t="str">
        <f>IF(AND(E764="Accepted",ISNUMBER(M764)),M764*1.150779448,"")</f>
      </c>
      <c r="O764" s="153" t="n">
        <v>27</v>
      </c>
      <c r="P764" s="153" t="n">
        <f>IF(AND(E764="Accepted",ISNUMBER(O764)),O764*1.150779448,"")</f>
        <v>31.071045096</v>
      </c>
      <c r="Q764" s="153" t="n">
        <v>230</v>
      </c>
      <c r="R764" s="155" t="str">
        <v>0159</v>
      </c>
      <c r="S764" s="155" t="str">
        <v>2026-04-02 01:59 UTC</v>
      </c>
      <c r="T764" s="155" t="str">
        <v>2026-04-01 18:59 PDT</v>
      </c>
      <c r="U764" s="153" t="n">
        <f>IF(E764&lt;&gt;"Accepted","",IF(AND(N764="",P764=""),"",MAX(N764,P764)))</f>
        <v>31.071045096</v>
      </c>
      <c r="V764" s="155" t="str">
        <v>2026-04-01 18:59 PDT</v>
      </c>
      <c r="W764" s="153" t="n">
        <v>11</v>
      </c>
      <c r="X764" s="163"/>
      <c r="Y764" s="153" t="n">
        <v>27</v>
      </c>
      <c r="Z764" s="153" t="n">
        <v>230</v>
      </c>
      <c r="AA764" s="153" t="n">
        <v>-117.8837</v>
      </c>
      <c r="AB764" s="153" t="n">
        <v>34.9054</v>
      </c>
      <c r="AC764" s="153" t="n">
        <v>702</v>
      </c>
      <c r="AD764" s="175" t="str">
        <v>KEDW 020255Z 24011KT 40SM FEW080 15/08 A2991 RMK AO2A PK WND 23027/0159 SLP120 T01460083 52014</v>
      </c>
    </row>
    <row r="765" hidden="0">
      <c r="A765" s="150" t="str">
        <v>2026-04-02 03:55 UTC</v>
      </c>
      <c r="B765" s="155" t="str">
        <v>2026-04-01 20:55 PDT</v>
      </c>
      <c r="C765" s="155" t="str">
        <v>2026-04-01</v>
      </c>
      <c r="D765" s="155" t="str">
        <v>April</v>
      </c>
      <c r="E765" s="154" t="str">
        <v>Accepted</v>
      </c>
      <c r="F765" s="155" t="str">
        <v>230</v>
      </c>
      <c r="G765" s="153" t="n">
        <v>230</v>
      </c>
      <c r="H765" s="155" t="str">
        <v>SW</v>
      </c>
      <c r="I765" s="153" t="n">
        <v>50</v>
      </c>
      <c r="J765" s="155" t="str">
        <v>NE</v>
      </c>
      <c r="K765" s="153" t="n">
        <v>11</v>
      </c>
      <c r="L765" s="153" t="n">
        <f>IF(E765="Accepted",K765*1.150779448,"")</f>
        <v>12.658573928</v>
      </c>
      <c r="M765" s="163"/>
      <c r="N765" s="163" t="str">
        <f>IF(AND(E765="Accepted",ISNUMBER(M765)),M765*1.150779448,"")</f>
      </c>
      <c r="O765" s="163"/>
      <c r="P765" s="163" t="str">
        <f>IF(AND(E765="Accepted",ISNUMBER(O765)),O765*1.150779448,"")</f>
      </c>
      <c r="Q765" s="163"/>
      <c r="R765" s="155" t="str"/>
      <c r="S765" s="155" t="str"/>
      <c r="T765" s="155" t="str"/>
      <c r="U765" s="163" t="str">
        <f>IF(E765&lt;&gt;"Accepted","",IF(AND(N765="",P765=""),"",MAX(N765,P765)))</f>
      </c>
      <c r="V765" s="155" t="str">
        <v>2026-04-01 20:55 PDT</v>
      </c>
      <c r="W765" s="153" t="n">
        <v>11</v>
      </c>
      <c r="X765" s="163"/>
      <c r="Y765" s="163"/>
      <c r="Z765" s="163"/>
      <c r="AA765" s="153" t="n">
        <v>-117.8837</v>
      </c>
      <c r="AB765" s="153" t="n">
        <v>34.9054</v>
      </c>
      <c r="AC765" s="153" t="n">
        <v>702</v>
      </c>
      <c r="AD765" s="175" t="str">
        <v>KEDW 020355Z 23011KT 40SM FEW080 14/08 A2992 RMK AO2A SLP124 T01360082</v>
      </c>
    </row>
    <row r="766" hidden="0">
      <c r="A766" s="150" t="str">
        <v>2026-04-02 04:55 UTC</v>
      </c>
      <c r="B766" s="155" t="str">
        <v>2026-04-01 21:55 PDT</v>
      </c>
      <c r="C766" s="155" t="str">
        <v>2026-04-01</v>
      </c>
      <c r="D766" s="155" t="str">
        <v>April</v>
      </c>
      <c r="E766" s="154" t="str">
        <v>Accepted</v>
      </c>
      <c r="F766" s="155" t="str">
        <v>240</v>
      </c>
      <c r="G766" s="153" t="n">
        <v>240</v>
      </c>
      <c r="H766" s="155" t="str">
        <v>SW</v>
      </c>
      <c r="I766" s="153" t="n">
        <v>60</v>
      </c>
      <c r="J766" s="155" t="str">
        <v>NE</v>
      </c>
      <c r="K766" s="153" t="n">
        <v>13</v>
      </c>
      <c r="L766" s="153" t="n">
        <f>IF(E766="Accepted",K766*1.150779448,"")</f>
        <v>14.960132824</v>
      </c>
      <c r="M766" s="163"/>
      <c r="N766" s="163" t="str">
        <f>IF(AND(E766="Accepted",ISNUMBER(M766)),M766*1.150779448,"")</f>
      </c>
      <c r="O766" s="163"/>
      <c r="P766" s="163" t="str">
        <f>IF(AND(E766="Accepted",ISNUMBER(O766)),O766*1.150779448,"")</f>
      </c>
      <c r="Q766" s="163"/>
      <c r="R766" s="155" t="str"/>
      <c r="S766" s="155" t="str"/>
      <c r="T766" s="155" t="str"/>
      <c r="U766" s="163" t="str">
        <f>IF(E766&lt;&gt;"Accepted","",IF(AND(N766="",P766=""),"",MAX(N766,P766)))</f>
      </c>
      <c r="V766" s="155" t="str">
        <v>2026-04-01 21:55 PDT</v>
      </c>
      <c r="W766" s="153" t="n">
        <v>13</v>
      </c>
      <c r="X766" s="163"/>
      <c r="Y766" s="163"/>
      <c r="Z766" s="163"/>
      <c r="AA766" s="153" t="n">
        <v>-117.8837</v>
      </c>
      <c r="AB766" s="153" t="n">
        <v>34.9054</v>
      </c>
      <c r="AC766" s="153" t="n">
        <v>702</v>
      </c>
      <c r="AD766" s="175" t="str">
        <v>KEDW 020455Z 24013KT 40SM FEW080 14/08 A2993 RMK AO2A SLP125 T01360084</v>
      </c>
    </row>
    <row r="767" hidden="0">
      <c r="A767" s="150" t="str">
        <v>2026-04-02 05:55 UTC</v>
      </c>
      <c r="B767" s="155" t="str">
        <v>2026-04-01 22:55 PDT</v>
      </c>
      <c r="C767" s="155" t="str">
        <v>2026-04-01</v>
      </c>
      <c r="D767" s="155" t="str">
        <v>April</v>
      </c>
      <c r="E767" s="154" t="str">
        <v>Accepted</v>
      </c>
      <c r="F767" s="155" t="str">
        <v>250</v>
      </c>
      <c r="G767" s="153" t="n">
        <v>250</v>
      </c>
      <c r="H767" s="155" t="str">
        <v>W</v>
      </c>
      <c r="I767" s="153" t="n">
        <v>70</v>
      </c>
      <c r="J767" s="155" t="str">
        <v>E</v>
      </c>
      <c r="K767" s="153" t="n">
        <v>14</v>
      </c>
      <c r="L767" s="153" t="n">
        <f>IF(E767="Accepted",K767*1.150779448,"")</f>
        <v>16.110912272</v>
      </c>
      <c r="M767" s="163"/>
      <c r="N767" s="163" t="str">
        <f>IF(AND(E767="Accepted",ISNUMBER(M767)),M767*1.150779448,"")</f>
      </c>
      <c r="O767" s="163"/>
      <c r="P767" s="163" t="str">
        <f>IF(AND(E767="Accepted",ISNUMBER(O767)),O767*1.150779448,"")</f>
      </c>
      <c r="Q767" s="163"/>
      <c r="R767" s="155" t="str"/>
      <c r="S767" s="155" t="str"/>
      <c r="T767" s="155" t="str"/>
      <c r="U767" s="163" t="str">
        <f>IF(E767&lt;&gt;"Accepted","",IF(AND(N767="",P767=""),"",MAX(N767,P767)))</f>
      </c>
      <c r="V767" s="155" t="str">
        <v>2026-04-01 22:55 PDT</v>
      </c>
      <c r="W767" s="153" t="n">
        <v>14</v>
      </c>
      <c r="X767" s="163"/>
      <c r="Y767" s="163"/>
      <c r="Z767" s="163"/>
      <c r="AA767" s="153" t="n">
        <v>-117.8837</v>
      </c>
      <c r="AB767" s="153" t="n">
        <v>34.9054</v>
      </c>
      <c r="AC767" s="153" t="n">
        <v>702</v>
      </c>
      <c r="AD767" s="175" t="str">
        <v>KEDW 020555Z AUTO 25014KT 10SM CLR 13/09 A2993 RMK AO2 SLP125 T01310088 10195 20130 51007 $</v>
      </c>
    </row>
    <row r="768" hidden="0">
      <c r="A768" s="150" t="str">
        <v>2026-04-02 06:55 UTC</v>
      </c>
      <c r="B768" s="155" t="str">
        <v>2026-04-01 23:55 PDT</v>
      </c>
      <c r="C768" s="155" t="str">
        <v>2026-04-01</v>
      </c>
      <c r="D768" s="155" t="str">
        <v>April</v>
      </c>
      <c r="E768" s="154" t="str">
        <v>Accepted</v>
      </c>
      <c r="F768" s="155" t="str">
        <v>230</v>
      </c>
      <c r="G768" s="153" t="n">
        <v>230</v>
      </c>
      <c r="H768" s="155" t="str">
        <v>SW</v>
      </c>
      <c r="I768" s="153" t="n">
        <v>50</v>
      </c>
      <c r="J768" s="155" t="str">
        <v>NE</v>
      </c>
      <c r="K768" s="153" t="n">
        <v>13</v>
      </c>
      <c r="L768" s="153" t="n">
        <f>IF(E768="Accepted",K768*1.150779448,"")</f>
        <v>14.960132824</v>
      </c>
      <c r="M768" s="163"/>
      <c r="N768" s="163" t="str">
        <f>IF(AND(E768="Accepted",ISNUMBER(M768)),M768*1.150779448,"")</f>
      </c>
      <c r="O768" s="163"/>
      <c r="P768" s="163" t="str">
        <f>IF(AND(E768="Accepted",ISNUMBER(O768)),O768*1.150779448,"")</f>
      </c>
      <c r="Q768" s="163"/>
      <c r="R768" s="155" t="str"/>
      <c r="S768" s="155" t="str"/>
      <c r="T768" s="155" t="str"/>
      <c r="U768" s="163" t="str">
        <f>IF(E768&lt;&gt;"Accepted","",IF(AND(N768="",P768=""),"",MAX(N768,P768)))</f>
      </c>
      <c r="V768" s="155" t="str">
        <v>2026-04-01 23:55 PDT</v>
      </c>
      <c r="W768" s="153" t="n">
        <v>13</v>
      </c>
      <c r="X768" s="163"/>
      <c r="Y768" s="163"/>
      <c r="Z768" s="163"/>
      <c r="AA768" s="153" t="n">
        <v>-117.8837</v>
      </c>
      <c r="AB768" s="153" t="n">
        <v>34.9054</v>
      </c>
      <c r="AC768" s="153" t="n">
        <v>702</v>
      </c>
      <c r="AD768" s="175" t="str">
        <v>KEDW 020655Z AUTO 23013KT 10SM CLR 13/09 A2993 RMK AO2 SLP124 T01280089 $</v>
      </c>
    </row>
    <row r="769" hidden="0">
      <c r="A769" s="150" t="str">
        <v>2026-04-02 07:55 UTC</v>
      </c>
      <c r="B769" s="155" t="str">
        <v>2026-04-02 00:55 PDT</v>
      </c>
      <c r="C769" s="155" t="str">
        <v>2026-04-02</v>
      </c>
      <c r="D769" s="155" t="str">
        <v>April</v>
      </c>
      <c r="E769" s="154" t="str">
        <v>Accepted</v>
      </c>
      <c r="F769" s="155" t="str">
        <v>250</v>
      </c>
      <c r="G769" s="153" t="n">
        <v>250</v>
      </c>
      <c r="H769" s="155" t="str">
        <v>W</v>
      </c>
      <c r="I769" s="153" t="n">
        <v>70</v>
      </c>
      <c r="J769" s="155" t="str">
        <v>E</v>
      </c>
      <c r="K769" s="153" t="n">
        <v>13</v>
      </c>
      <c r="L769" s="153" t="n">
        <f>IF(E769="Accepted",K769*1.150779448,"")</f>
        <v>14.960132824</v>
      </c>
      <c r="M769" s="163"/>
      <c r="N769" s="163" t="str">
        <f>IF(AND(E769="Accepted",ISNUMBER(M769)),M769*1.150779448,"")</f>
      </c>
      <c r="O769" s="163"/>
      <c r="P769" s="163" t="str">
        <f>IF(AND(E769="Accepted",ISNUMBER(O769)),O769*1.150779448,"")</f>
      </c>
      <c r="Q769" s="163"/>
      <c r="R769" s="155" t="str"/>
      <c r="S769" s="155" t="str"/>
      <c r="T769" s="155" t="str"/>
      <c r="U769" s="163" t="str">
        <f>IF(E769&lt;&gt;"Accepted","",IF(AND(N769="",P769=""),"",MAX(N769,P769)))</f>
      </c>
      <c r="V769" s="155" t="str">
        <v>2026-04-02 00:55 PDT</v>
      </c>
      <c r="W769" s="153" t="n">
        <v>13</v>
      </c>
      <c r="X769" s="163"/>
      <c r="Y769" s="163"/>
      <c r="Z769" s="163"/>
      <c r="AA769" s="153" t="n">
        <v>-117.8837</v>
      </c>
      <c r="AB769" s="153" t="n">
        <v>34.9054</v>
      </c>
      <c r="AC769" s="153" t="n">
        <v>702</v>
      </c>
      <c r="AD769" s="175" t="str">
        <v>KEDW 020755Z AUTO 25013KT 10SM CLR 12/09 A2993 RMK AO2 SLP124 T01200090 402080096 $</v>
      </c>
    </row>
    <row r="770" hidden="0">
      <c r="A770" s="150" t="str">
        <v>2026-04-02 09:55 UTC</v>
      </c>
      <c r="B770" s="155" t="str">
        <v>2026-04-02 02:55 PDT</v>
      </c>
      <c r="C770" s="155" t="str">
        <v>2026-04-02</v>
      </c>
      <c r="D770" s="155" t="str">
        <v>April</v>
      </c>
      <c r="E770" s="154" t="str">
        <v>Accepted</v>
      </c>
      <c r="F770" s="155" t="str">
        <v>250</v>
      </c>
      <c r="G770" s="153" t="n">
        <v>250</v>
      </c>
      <c r="H770" s="155" t="str">
        <v>W</v>
      </c>
      <c r="I770" s="153" t="n">
        <v>70</v>
      </c>
      <c r="J770" s="155" t="str">
        <v>E</v>
      </c>
      <c r="K770" s="153" t="n">
        <v>9</v>
      </c>
      <c r="L770" s="153" t="n">
        <f>IF(E770="Accepted",K770*1.150779448,"")</f>
        <v>10.357015032</v>
      </c>
      <c r="M770" s="163"/>
      <c r="N770" s="163" t="str">
        <f>IF(AND(E770="Accepted",ISNUMBER(M770)),M770*1.150779448,"")</f>
      </c>
      <c r="O770" s="163"/>
      <c r="P770" s="163" t="str">
        <f>IF(AND(E770="Accepted",ISNUMBER(O770)),O770*1.150779448,"")</f>
      </c>
      <c r="Q770" s="163"/>
      <c r="R770" s="155" t="str"/>
      <c r="S770" s="155" t="str"/>
      <c r="T770" s="155" t="str"/>
      <c r="U770" s="163" t="str">
        <f>IF(E770&lt;&gt;"Accepted","",IF(AND(N770="",P770=""),"",MAX(N770,P770)))</f>
      </c>
      <c r="V770" s="155" t="str">
        <v>2026-04-02 02:55 PDT</v>
      </c>
      <c r="W770" s="153" t="n">
        <v>9</v>
      </c>
      <c r="X770" s="163"/>
      <c r="Y770" s="163"/>
      <c r="Z770" s="163"/>
      <c r="AA770" s="153" t="n">
        <v>-117.8837</v>
      </c>
      <c r="AB770" s="153" t="n">
        <v>34.9054</v>
      </c>
      <c r="AC770" s="153" t="n">
        <v>702</v>
      </c>
      <c r="AD770" s="175" t="str">
        <v>KEDW 020955Z AUTO 25009KT 10SM CLR 11/08 A2992 RMK AO2 SLP121 T01080078 $</v>
      </c>
    </row>
    <row r="771" hidden="0">
      <c r="A771" s="150" t="str">
        <v>2026-04-02 10:55 UTC</v>
      </c>
      <c r="B771" s="155" t="str">
        <v>2026-04-02 03:55 PDT</v>
      </c>
      <c r="C771" s="155" t="str">
        <v>2026-04-02</v>
      </c>
      <c r="D771" s="155" t="str">
        <v>April</v>
      </c>
      <c r="E771" s="154" t="str">
        <v>Accepted</v>
      </c>
      <c r="F771" s="155" t="str">
        <v>250</v>
      </c>
      <c r="G771" s="153" t="n">
        <v>250</v>
      </c>
      <c r="H771" s="155" t="str">
        <v>W</v>
      </c>
      <c r="I771" s="153" t="n">
        <v>70</v>
      </c>
      <c r="J771" s="155" t="str">
        <v>E</v>
      </c>
      <c r="K771" s="153" t="n">
        <v>13</v>
      </c>
      <c r="L771" s="153" t="n">
        <f>IF(E771="Accepted",K771*1.150779448,"")</f>
        <v>14.960132824</v>
      </c>
      <c r="M771" s="163"/>
      <c r="N771" s="163" t="str">
        <f>IF(AND(E771="Accepted",ISNUMBER(M771)),M771*1.150779448,"")</f>
      </c>
      <c r="O771" s="163"/>
      <c r="P771" s="163" t="str">
        <f>IF(AND(E771="Accepted",ISNUMBER(O771)),O771*1.150779448,"")</f>
      </c>
      <c r="Q771" s="163"/>
      <c r="R771" s="155" t="str"/>
      <c r="S771" s="155" t="str"/>
      <c r="T771" s="155" t="str"/>
      <c r="U771" s="163" t="str">
        <f>IF(E771&lt;&gt;"Accepted","",IF(AND(N771="",P771=""),"",MAX(N771,P771)))</f>
      </c>
      <c r="V771" s="155" t="str">
        <v>2026-04-02 03:55 PDT</v>
      </c>
      <c r="W771" s="153" t="n">
        <v>13</v>
      </c>
      <c r="X771" s="163"/>
      <c r="Y771" s="163"/>
      <c r="Z771" s="163"/>
      <c r="AA771" s="153" t="n">
        <v>-117.8837</v>
      </c>
      <c r="AB771" s="153" t="n">
        <v>34.9054</v>
      </c>
      <c r="AC771" s="153" t="n">
        <v>702</v>
      </c>
      <c r="AD771" s="175" t="str">
        <v>KEDW 021055Z AUTO 25013KT 10SM FEW047 11/07 A2989 RMK AO2 SLP110 T01140071 $</v>
      </c>
    </row>
    <row r="772" hidden="0">
      <c r="A772" s="150" t="str">
        <v>2026-04-02 11:55 UTC</v>
      </c>
      <c r="B772" s="155" t="str">
        <v>2026-04-02 04:55 PDT</v>
      </c>
      <c r="C772" s="155" t="str">
        <v>2026-04-02</v>
      </c>
      <c r="D772" s="155" t="str">
        <v>April</v>
      </c>
      <c r="E772" s="154" t="str">
        <v>Accepted</v>
      </c>
      <c r="F772" s="155" t="str">
        <v>240</v>
      </c>
      <c r="G772" s="153" t="n">
        <v>240</v>
      </c>
      <c r="H772" s="155" t="str">
        <v>SW</v>
      </c>
      <c r="I772" s="153" t="n">
        <v>60</v>
      </c>
      <c r="J772" s="155" t="str">
        <v>NE</v>
      </c>
      <c r="K772" s="153" t="n">
        <v>13</v>
      </c>
      <c r="L772" s="153" t="n">
        <f>IF(E772="Accepted",K772*1.150779448,"")</f>
        <v>14.960132824</v>
      </c>
      <c r="M772" s="163"/>
      <c r="N772" s="163" t="str">
        <f>IF(AND(E772="Accepted",ISNUMBER(M772)),M772*1.150779448,"")</f>
      </c>
      <c r="O772" s="163"/>
      <c r="P772" s="163" t="str">
        <f>IF(AND(E772="Accepted",ISNUMBER(O772)),O772*1.150779448,"")</f>
      </c>
      <c r="Q772" s="163"/>
      <c r="R772" s="155" t="str"/>
      <c r="S772" s="155" t="str"/>
      <c r="T772" s="155" t="str"/>
      <c r="U772" s="163" t="str">
        <f>IF(E772&lt;&gt;"Accepted","",IF(AND(N772="",P772=""),"",MAX(N772,P772)))</f>
      </c>
      <c r="V772" s="155" t="str">
        <v>2026-04-02 04:55 PDT</v>
      </c>
      <c r="W772" s="153" t="n">
        <v>13</v>
      </c>
      <c r="X772" s="163"/>
      <c r="Y772" s="163"/>
      <c r="Z772" s="163"/>
      <c r="AA772" s="153" t="n">
        <v>-117.8837</v>
      </c>
      <c r="AB772" s="153" t="n">
        <v>34.9054</v>
      </c>
      <c r="AC772" s="153" t="n">
        <v>702</v>
      </c>
      <c r="AD772" s="175" t="str">
        <v>KEDW 021155Z AUTO 24013KT 10SM BKN046 12/06 A2988 RMK AO2 SLP107 T01200061 10131 20108 57014 $</v>
      </c>
    </row>
    <row r="773" hidden="0">
      <c r="A773" s="150" t="str">
        <v>2026-04-02 12:55 UTC</v>
      </c>
      <c r="B773" s="155" t="str">
        <v>2026-04-02 05:55 PDT</v>
      </c>
      <c r="C773" s="155" t="str">
        <v>2026-04-02</v>
      </c>
      <c r="D773" s="155" t="str">
        <v>April</v>
      </c>
      <c r="E773" s="154" t="str">
        <v>Accepted</v>
      </c>
      <c r="F773" s="155" t="str">
        <v>230</v>
      </c>
      <c r="G773" s="153" t="n">
        <v>230</v>
      </c>
      <c r="H773" s="155" t="str">
        <v>SW</v>
      </c>
      <c r="I773" s="153" t="n">
        <v>50</v>
      </c>
      <c r="J773" s="155" t="str">
        <v>NE</v>
      </c>
      <c r="K773" s="153" t="n">
        <v>12</v>
      </c>
      <c r="L773" s="153" t="n">
        <f>IF(E773="Accepted",K773*1.150779448,"")</f>
        <v>13.809353376</v>
      </c>
      <c r="M773" s="163"/>
      <c r="N773" s="163" t="str">
        <f>IF(AND(E773="Accepted",ISNUMBER(M773)),M773*1.150779448,"")</f>
      </c>
      <c r="O773" s="163"/>
      <c r="P773" s="163" t="str">
        <f>IF(AND(E773="Accepted",ISNUMBER(O773)),O773*1.150779448,"")</f>
      </c>
      <c r="Q773" s="163"/>
      <c r="R773" s="155" t="str"/>
      <c r="S773" s="155" t="str"/>
      <c r="T773" s="155" t="str"/>
      <c r="U773" s="163" t="str">
        <f>IF(E773&lt;&gt;"Accepted","",IF(AND(N773="",P773=""),"",MAX(N773,P773)))</f>
      </c>
      <c r="V773" s="155" t="str">
        <v>2026-04-02 05:55 PDT</v>
      </c>
      <c r="W773" s="153" t="n">
        <v>12</v>
      </c>
      <c r="X773" s="163"/>
      <c r="Y773" s="163"/>
      <c r="Z773" s="163"/>
      <c r="AA773" s="153" t="n">
        <v>-117.8837</v>
      </c>
      <c r="AB773" s="153" t="n">
        <v>34.9054</v>
      </c>
      <c r="AC773" s="153" t="n">
        <v>702</v>
      </c>
      <c r="AD773" s="175" t="str">
        <v>KEDW 021255Z 23012KT 40SM SCT040 11/06 A2989 RMK AO2A SLP112 T01130060</v>
      </c>
    </row>
    <row r="774" hidden="0">
      <c r="A774" s="150" t="str">
        <v>2026-04-02 13:10 UTC</v>
      </c>
      <c r="B774" s="155" t="str">
        <v>2026-04-02 06:10 PDT</v>
      </c>
      <c r="C774" s="155" t="str">
        <v>2026-04-02</v>
      </c>
      <c r="D774" s="155" t="str">
        <v>April</v>
      </c>
      <c r="E774" s="154" t="str">
        <v>Accepted</v>
      </c>
      <c r="F774" s="155" t="str">
        <v>230</v>
      </c>
      <c r="G774" s="153" t="n">
        <v>230</v>
      </c>
      <c r="H774" s="155" t="str">
        <v>SW</v>
      </c>
      <c r="I774" s="153" t="n">
        <v>50</v>
      </c>
      <c r="J774" s="155" t="str">
        <v>NE</v>
      </c>
      <c r="K774" s="153" t="n">
        <v>13</v>
      </c>
      <c r="L774" s="153" t="n">
        <f>IF(E774="Accepted",K774*1.150779448,"")</f>
        <v>14.960132824</v>
      </c>
      <c r="M774" s="163"/>
      <c r="N774" s="163" t="str">
        <f>IF(AND(E774="Accepted",ISNUMBER(M774)),M774*1.150779448,"")</f>
      </c>
      <c r="O774" s="163"/>
      <c r="P774" s="163" t="str">
        <f>IF(AND(E774="Accepted",ISNUMBER(O774)),O774*1.150779448,"")</f>
      </c>
      <c r="Q774" s="163"/>
      <c r="R774" s="155" t="str"/>
      <c r="S774" s="155" t="str"/>
      <c r="T774" s="155" t="str"/>
      <c r="U774" s="163" t="str">
        <f>IF(E774&lt;&gt;"Accepted","",IF(AND(N774="",P774=""),"",MAX(N774,P774)))</f>
      </c>
      <c r="V774" s="155" t="str">
        <v>2026-04-02 06:10 PDT</v>
      </c>
      <c r="W774" s="153" t="n">
        <v>13</v>
      </c>
      <c r="X774" s="163"/>
      <c r="Y774" s="163"/>
      <c r="Z774" s="163"/>
      <c r="AA774" s="153" t="n">
        <v>-117.8837</v>
      </c>
      <c r="AB774" s="153" t="n">
        <v>34.9054</v>
      </c>
      <c r="AC774" s="153" t="n">
        <v>702</v>
      </c>
      <c r="AD774" s="175" t="str">
        <v>KEDW 021310Z AUTO 23013KT 10SM OVC038 11/06 A2989 RMK AO2 SLP113 $</v>
      </c>
    </row>
    <row r="775" hidden="0">
      <c r="A775" s="150" t="str">
        <v>2026-04-02 13:22 UTC</v>
      </c>
      <c r="B775" s="155" t="str">
        <v>2026-04-02 06:22 PDT</v>
      </c>
      <c r="C775" s="155" t="str">
        <v>2026-04-02</v>
      </c>
      <c r="D775" s="155" t="str">
        <v>April</v>
      </c>
      <c r="E775" s="154" t="str">
        <v>Accepted</v>
      </c>
      <c r="F775" s="155" t="str">
        <v>230</v>
      </c>
      <c r="G775" s="153" t="n">
        <v>230</v>
      </c>
      <c r="H775" s="155" t="str">
        <v>SW</v>
      </c>
      <c r="I775" s="153" t="n">
        <v>50</v>
      </c>
      <c r="J775" s="155" t="str">
        <v>NE</v>
      </c>
      <c r="K775" s="153" t="n">
        <v>13</v>
      </c>
      <c r="L775" s="153" t="n">
        <f>IF(E775="Accepted",K775*1.150779448,"")</f>
        <v>14.960132824</v>
      </c>
      <c r="M775" s="163"/>
      <c r="N775" s="163" t="str">
        <f>IF(AND(E775="Accepted",ISNUMBER(M775)),M775*1.150779448,"")</f>
      </c>
      <c r="O775" s="163"/>
      <c r="P775" s="163" t="str">
        <f>IF(AND(E775="Accepted",ISNUMBER(O775)),O775*1.150779448,"")</f>
      </c>
      <c r="Q775" s="163"/>
      <c r="R775" s="155" t="str"/>
      <c r="S775" s="155" t="str"/>
      <c r="T775" s="155" t="str"/>
      <c r="U775" s="163" t="str">
        <f>IF(E775&lt;&gt;"Accepted","",IF(AND(N775="",P775=""),"",MAX(N775,P775)))</f>
      </c>
      <c r="V775" s="155" t="str">
        <v>2026-04-02 06:22 PDT</v>
      </c>
      <c r="W775" s="153" t="n">
        <v>13</v>
      </c>
      <c r="X775" s="163"/>
      <c r="Y775" s="163"/>
      <c r="Z775" s="163"/>
      <c r="AA775" s="153" t="n">
        <v>-117.8837</v>
      </c>
      <c r="AB775" s="153" t="n">
        <v>34.9054</v>
      </c>
      <c r="AC775" s="153" t="n">
        <v>702</v>
      </c>
      <c r="AD775" s="175" t="str">
        <v>KEDW 021322Z 23013KT 40SM SCT037 11/06 A2989 RMK A02A SLP113</v>
      </c>
    </row>
    <row r="776" hidden="0">
      <c r="A776" s="150" t="str">
        <v>2026-04-02 13:25 UTC</v>
      </c>
      <c r="B776" s="155" t="str">
        <v>2026-04-02 06:25 PDT</v>
      </c>
      <c r="C776" s="155" t="str">
        <v>2026-04-02</v>
      </c>
      <c r="D776" s="155" t="str">
        <v>April</v>
      </c>
      <c r="E776" s="154" t="str">
        <v>Accepted</v>
      </c>
      <c r="F776" s="155" t="str">
        <v>230</v>
      </c>
      <c r="G776" s="153" t="n">
        <v>230</v>
      </c>
      <c r="H776" s="155" t="str">
        <v>SW</v>
      </c>
      <c r="I776" s="153" t="n">
        <v>50</v>
      </c>
      <c r="J776" s="155" t="str">
        <v>NE</v>
      </c>
      <c r="K776" s="153" t="n">
        <v>15</v>
      </c>
      <c r="L776" s="153" t="n">
        <f>IF(E776="Accepted",K776*1.150779448,"")</f>
        <v>17.261691719999998</v>
      </c>
      <c r="M776" s="163"/>
      <c r="N776" s="163" t="str">
        <f>IF(AND(E776="Accepted",ISNUMBER(M776)),M776*1.150779448,"")</f>
      </c>
      <c r="O776" s="163"/>
      <c r="P776" s="163" t="str">
        <f>IF(AND(E776="Accepted",ISNUMBER(O776)),O776*1.150779448,"")</f>
      </c>
      <c r="Q776" s="163"/>
      <c r="R776" s="155" t="str"/>
      <c r="S776" s="155" t="str"/>
      <c r="T776" s="155" t="str"/>
      <c r="U776" s="163" t="str">
        <f>IF(E776&lt;&gt;"Accepted","",IF(AND(N776="",P776=""),"",MAX(N776,P776)))</f>
      </c>
      <c r="V776" s="155" t="str">
        <v>2026-04-02 06:25 PDT</v>
      </c>
      <c r="W776" s="153" t="n">
        <v>15</v>
      </c>
      <c r="X776" s="163"/>
      <c r="Y776" s="163"/>
      <c r="Z776" s="163"/>
      <c r="AA776" s="153" t="n">
        <v>-117.8837</v>
      </c>
      <c r="AB776" s="153" t="n">
        <v>34.9054</v>
      </c>
      <c r="AC776" s="153" t="n">
        <v>702</v>
      </c>
      <c r="AD776" s="175" t="str">
        <v>KEDW 021325Z 23015KT 40SM SCT037 11/06 A2989 RMK AO2A SLP113</v>
      </c>
    </row>
    <row r="777" hidden="0">
      <c r="A777" s="150" t="str">
        <v>2026-04-02 13:32 UTC</v>
      </c>
      <c r="B777" s="155" t="str">
        <v>2026-04-02 06:32 PDT</v>
      </c>
      <c r="C777" s="155" t="str">
        <v>2026-04-02</v>
      </c>
      <c r="D777" s="155" t="str">
        <v>April</v>
      </c>
      <c r="E777" s="154" t="str">
        <v>Accepted</v>
      </c>
      <c r="F777" s="155" t="str">
        <v>230</v>
      </c>
      <c r="G777" s="153" t="n">
        <v>230</v>
      </c>
      <c r="H777" s="155" t="str">
        <v>SW</v>
      </c>
      <c r="I777" s="153" t="n">
        <v>50</v>
      </c>
      <c r="J777" s="155" t="str">
        <v>NE</v>
      </c>
      <c r="K777" s="153" t="n">
        <v>20</v>
      </c>
      <c r="L777" s="153" t="n">
        <f>IF(E777="Accepted",K777*1.150779448,"")</f>
        <v>23.01558896</v>
      </c>
      <c r="M777" s="153" t="n">
        <v>25</v>
      </c>
      <c r="N777" s="153" t="n">
        <f>IF(AND(E777="Accepted",ISNUMBER(M777)),M777*1.150779448,"")</f>
        <v>28.7694862</v>
      </c>
      <c r="O777" s="163"/>
      <c r="P777" s="163" t="str">
        <f>IF(AND(E777="Accepted",ISNUMBER(O777)),O777*1.150779448,"")</f>
      </c>
      <c r="Q777" s="163"/>
      <c r="R777" s="155" t="str"/>
      <c r="S777" s="155" t="str"/>
      <c r="T777" s="155" t="str"/>
      <c r="U777" s="153" t="n">
        <f>IF(E777&lt;&gt;"Accepted","",IF(AND(N777="",P777=""),"",MAX(N777,P777)))</f>
        <v>28.7694862</v>
      </c>
      <c r="V777" s="155" t="str">
        <v>2026-04-02 06:32 PDT</v>
      </c>
      <c r="W777" s="153" t="n">
        <v>20</v>
      </c>
      <c r="X777" s="153" t="n">
        <v>25</v>
      </c>
      <c r="Y777" s="163"/>
      <c r="Z777" s="163"/>
      <c r="AA777" s="153" t="n">
        <v>-117.8837</v>
      </c>
      <c r="AB777" s="153" t="n">
        <v>34.9054</v>
      </c>
      <c r="AC777" s="153" t="n">
        <v>702</v>
      </c>
      <c r="AD777" s="175" t="str">
        <v>KEDW 021332Z 23020G25KT 50SM BKN036 12/06 A2990 RMK SLP115 $</v>
      </c>
    </row>
    <row r="778" hidden="0">
      <c r="A778" s="150" t="str">
        <v>2026-04-02 13:55 UTC</v>
      </c>
      <c r="B778" s="155" t="str">
        <v>2026-04-02 06:55 PDT</v>
      </c>
      <c r="C778" s="155" t="str">
        <v>2026-04-02</v>
      </c>
      <c r="D778" s="155" t="str">
        <v>April</v>
      </c>
      <c r="E778" s="154" t="str">
        <v>Accepted</v>
      </c>
      <c r="F778" s="155" t="str">
        <v>230</v>
      </c>
      <c r="G778" s="153" t="n">
        <v>230</v>
      </c>
      <c r="H778" s="155" t="str">
        <v>SW</v>
      </c>
      <c r="I778" s="153" t="n">
        <v>50</v>
      </c>
      <c r="J778" s="155" t="str">
        <v>NE</v>
      </c>
      <c r="K778" s="153" t="n">
        <v>18</v>
      </c>
      <c r="L778" s="153" t="n">
        <f>IF(E778="Accepted",K778*1.150779448,"")</f>
        <v>20.714030064</v>
      </c>
      <c r="M778" s="153" t="n">
        <v>24</v>
      </c>
      <c r="N778" s="153" t="n">
        <f>IF(AND(E778="Accepted",ISNUMBER(M778)),M778*1.150779448,"")</f>
        <v>27.618706752</v>
      </c>
      <c r="O778" s="163"/>
      <c r="P778" s="163" t="str">
        <f>IF(AND(E778="Accepted",ISNUMBER(O778)),O778*1.150779448,"")</f>
      </c>
      <c r="Q778" s="163"/>
      <c r="R778" s="155" t="str"/>
      <c r="S778" s="155" t="str"/>
      <c r="T778" s="155" t="str"/>
      <c r="U778" s="153" t="n">
        <f>IF(E778&lt;&gt;"Accepted","",IF(AND(N778="",P778=""),"",MAX(N778,P778)))</f>
        <v>27.618706752</v>
      </c>
      <c r="V778" s="155" t="str">
        <v>2026-04-02 06:55 PDT</v>
      </c>
      <c r="W778" s="153" t="n">
        <v>18</v>
      </c>
      <c r="X778" s="153" t="n">
        <v>24</v>
      </c>
      <c r="Y778" s="163"/>
      <c r="Z778" s="163"/>
      <c r="AA778" s="153" t="n">
        <v>-117.8837</v>
      </c>
      <c r="AB778" s="153" t="n">
        <v>34.9054</v>
      </c>
      <c r="AC778" s="153" t="n">
        <v>702</v>
      </c>
      <c r="AD778" s="175" t="str">
        <v>KEDW 021355Z COR 23018G24KT 40SM BKN035 11/07 A2990 RMK AO2A SLP117 T01140065 COR 1401</v>
      </c>
    </row>
    <row r="779" hidden="0">
      <c r="A779" s="150" t="str">
        <v>2026-04-02 14:55 UTC</v>
      </c>
      <c r="B779" s="155" t="str">
        <v>2026-04-02 07:55 PDT</v>
      </c>
      <c r="C779" s="155" t="str">
        <v>2026-04-02</v>
      </c>
      <c r="D779" s="155" t="str">
        <v>April</v>
      </c>
      <c r="E779" s="154" t="str">
        <v>Accepted</v>
      </c>
      <c r="F779" s="155" t="str">
        <v>230</v>
      </c>
      <c r="G779" s="153" t="n">
        <v>230</v>
      </c>
      <c r="H779" s="155" t="str">
        <v>SW</v>
      </c>
      <c r="I779" s="153" t="n">
        <v>50</v>
      </c>
      <c r="J779" s="155" t="str">
        <v>NE</v>
      </c>
      <c r="K779" s="153" t="n">
        <v>16</v>
      </c>
      <c r="L779" s="153" t="n">
        <f>IF(E779="Accepted",K779*1.150779448,"")</f>
        <v>18.412471168</v>
      </c>
      <c r="M779" s="153" t="n">
        <v>22</v>
      </c>
      <c r="N779" s="153" t="n">
        <f>IF(AND(E779="Accepted",ISNUMBER(M779)),M779*1.150779448,"")</f>
        <v>25.317147856</v>
      </c>
      <c r="O779" s="163"/>
      <c r="P779" s="163" t="str">
        <f>IF(AND(E779="Accepted",ISNUMBER(O779)),O779*1.150779448,"")</f>
      </c>
      <c r="Q779" s="163"/>
      <c r="R779" s="155" t="str"/>
      <c r="S779" s="155" t="str"/>
      <c r="T779" s="155" t="str"/>
      <c r="U779" s="153" t="n">
        <f>IF(E779&lt;&gt;"Accepted","",IF(AND(N779="",P779=""),"",MAX(N779,P779)))</f>
        <v>25.317147856</v>
      </c>
      <c r="V779" s="155" t="str">
        <v>2026-04-02 07:55 PDT</v>
      </c>
      <c r="W779" s="153" t="n">
        <v>16</v>
      </c>
      <c r="X779" s="153" t="n">
        <v>22</v>
      </c>
      <c r="Y779" s="163"/>
      <c r="Z779" s="163"/>
      <c r="AA779" s="153" t="n">
        <v>-117.8837</v>
      </c>
      <c r="AB779" s="153" t="n">
        <v>34.9054</v>
      </c>
      <c r="AC779" s="153" t="n">
        <v>702</v>
      </c>
      <c r="AD779" s="175" t="str">
        <v>KEDW 021455Z 23016G22KT 40SM BKN033 BKN360 12/07 A2992 RMK AO2A SLP125 T01220069 52015</v>
      </c>
    </row>
    <row r="780" hidden="0">
      <c r="A780" s="150" t="str">
        <v>2026-04-02 15:40 UTC</v>
      </c>
      <c r="B780" s="155" t="str">
        <v>2026-04-02 08:40 PDT</v>
      </c>
      <c r="C780" s="155" t="str">
        <v>2026-04-02</v>
      </c>
      <c r="D780" s="155" t="str">
        <v>April</v>
      </c>
      <c r="E780" s="154" t="str">
        <v>Accepted</v>
      </c>
      <c r="F780" s="155" t="str">
        <v>240</v>
      </c>
      <c r="G780" s="153" t="n">
        <v>240</v>
      </c>
      <c r="H780" s="155" t="str">
        <v>SW</v>
      </c>
      <c r="I780" s="153" t="n">
        <v>60</v>
      </c>
      <c r="J780" s="155" t="str">
        <v>NE</v>
      </c>
      <c r="K780" s="153" t="n">
        <v>15</v>
      </c>
      <c r="L780" s="153" t="n">
        <f>IF(E780="Accepted",K780*1.150779448,"")</f>
        <v>17.261691719999998</v>
      </c>
      <c r="M780" s="153" t="n">
        <v>19</v>
      </c>
      <c r="N780" s="153" t="n">
        <f>IF(AND(E780="Accepted",ISNUMBER(M780)),M780*1.150779448,"")</f>
        <v>21.864809512</v>
      </c>
      <c r="O780" s="163"/>
      <c r="P780" s="163" t="str">
        <f>IF(AND(E780="Accepted",ISNUMBER(O780)),O780*1.150779448,"")</f>
      </c>
      <c r="Q780" s="163"/>
      <c r="R780" s="155" t="str"/>
      <c r="S780" s="155" t="str"/>
      <c r="T780" s="155" t="str"/>
      <c r="U780" s="153" t="n">
        <f>IF(E780&lt;&gt;"Accepted","",IF(AND(N780="",P780=""),"",MAX(N780,P780)))</f>
        <v>21.864809512</v>
      </c>
      <c r="V780" s="155" t="str">
        <v>2026-04-02 08:40 PDT</v>
      </c>
      <c r="W780" s="153" t="n">
        <v>15</v>
      </c>
      <c r="X780" s="153" t="n">
        <v>19</v>
      </c>
      <c r="Y780" s="163"/>
      <c r="Z780" s="163"/>
      <c r="AA780" s="153" t="n">
        <v>-117.8837</v>
      </c>
      <c r="AB780" s="153" t="n">
        <v>34.9054</v>
      </c>
      <c r="AC780" s="153" t="n">
        <v>702</v>
      </c>
      <c r="AD780" s="175" t="str">
        <v>KEDW 021540Z AUTO 24015G19KT 10SM BKN028 OVC036 13/07 A2993 RMK AO2 SLP128 $</v>
      </c>
    </row>
    <row r="781" hidden="0">
      <c r="A781" s="150" t="str">
        <v>2026-04-02 16:25 UTC</v>
      </c>
      <c r="B781" s="155" t="str">
        <v>2026-04-02 09:25 PDT</v>
      </c>
      <c r="C781" s="155" t="str">
        <v>2026-04-02</v>
      </c>
      <c r="D781" s="155" t="str">
        <v>April</v>
      </c>
      <c r="E781" s="154" t="str">
        <v>Accepted</v>
      </c>
      <c r="F781" s="155" t="str">
        <v>240</v>
      </c>
      <c r="G781" s="153" t="n">
        <v>240</v>
      </c>
      <c r="H781" s="155" t="str">
        <v>SW</v>
      </c>
      <c r="I781" s="153" t="n">
        <v>60</v>
      </c>
      <c r="J781" s="155" t="str">
        <v>NE</v>
      </c>
      <c r="K781" s="153" t="n">
        <v>20</v>
      </c>
      <c r="L781" s="153" t="n">
        <f>IF(E781="Accepted",K781*1.150779448,"")</f>
        <v>23.01558896</v>
      </c>
      <c r="M781" s="163"/>
      <c r="N781" s="163" t="str">
        <f>IF(AND(E781="Accepted",ISNUMBER(M781)),M781*1.150779448,"")</f>
      </c>
      <c r="O781" s="163"/>
      <c r="P781" s="163" t="str">
        <f>IF(AND(E781="Accepted",ISNUMBER(O781)),O781*1.150779448,"")</f>
      </c>
      <c r="Q781" s="163"/>
      <c r="R781" s="155" t="str"/>
      <c r="S781" s="155" t="str"/>
      <c r="T781" s="155" t="str"/>
      <c r="U781" s="163" t="str">
        <f>IF(E781&lt;&gt;"Accepted","",IF(AND(N781="",P781=""),"",MAX(N781,P781)))</f>
      </c>
      <c r="V781" s="155" t="str">
        <v>2026-04-02 09:25 PDT</v>
      </c>
      <c r="W781" s="153" t="n">
        <v>20</v>
      </c>
      <c r="X781" s="163"/>
      <c r="Y781" s="163"/>
      <c r="Z781" s="163"/>
      <c r="AA781" s="153" t="n">
        <v>-117.8837</v>
      </c>
      <c r="AB781" s="153" t="n">
        <v>34.9054</v>
      </c>
      <c r="AC781" s="153" t="n">
        <v>702</v>
      </c>
      <c r="AD781" s="175" t="str">
        <v>KEDW 021625Z 24020KT 40SM SCT034 BKN360 14/07 A2993 RMK AO2A SLP127</v>
      </c>
    </row>
    <row r="782" hidden="0">
      <c r="A782" s="150" t="str">
        <v>2026-04-02 16:55 UTC</v>
      </c>
      <c r="B782" s="155" t="str">
        <v>2026-04-02 09:55 PDT</v>
      </c>
      <c r="C782" s="155" t="str">
        <v>2026-04-02</v>
      </c>
      <c r="D782" s="155" t="str">
        <v>April</v>
      </c>
      <c r="E782" s="154" t="str">
        <v>Accepted</v>
      </c>
      <c r="F782" s="155" t="str">
        <v>280</v>
      </c>
      <c r="G782" s="153" t="n">
        <v>280</v>
      </c>
      <c r="H782" s="155" t="str">
        <v>W</v>
      </c>
      <c r="I782" s="153" t="n">
        <v>100</v>
      </c>
      <c r="J782" s="155" t="str">
        <v>E</v>
      </c>
      <c r="K782" s="153" t="n">
        <v>17</v>
      </c>
      <c r="L782" s="153" t="n">
        <f>IF(E782="Accepted",K782*1.150779448,"")</f>
        <v>19.563250616</v>
      </c>
      <c r="M782" s="153" t="n">
        <v>23</v>
      </c>
      <c r="N782" s="153" t="n">
        <f>IF(AND(E782="Accepted",ISNUMBER(M782)),M782*1.150779448,"")</f>
        <v>26.467927304</v>
      </c>
      <c r="O782" s="163"/>
      <c r="P782" s="163" t="str">
        <f>IF(AND(E782="Accepted",ISNUMBER(O782)),O782*1.150779448,"")</f>
      </c>
      <c r="Q782" s="163"/>
      <c r="R782" s="155" t="str"/>
      <c r="S782" s="155" t="str"/>
      <c r="T782" s="155" t="str"/>
      <c r="U782" s="153" t="n">
        <f>IF(E782&lt;&gt;"Accepted","",IF(AND(N782="",P782=""),"",MAX(N782,P782)))</f>
        <v>26.467927304</v>
      </c>
      <c r="V782" s="155" t="str">
        <v>2026-04-02 09:55 PDT</v>
      </c>
      <c r="W782" s="153" t="n">
        <v>17</v>
      </c>
      <c r="X782" s="153" t="n">
        <v>23</v>
      </c>
      <c r="Y782" s="163"/>
      <c r="Z782" s="163"/>
      <c r="AA782" s="153" t="n">
        <v>-117.8837</v>
      </c>
      <c r="AB782" s="153" t="n">
        <v>34.9054</v>
      </c>
      <c r="AC782" s="153" t="n">
        <v>702</v>
      </c>
      <c r="AD782" s="175" t="str">
        <v>KEDW 021655Z 28017G23KT 30SM SCT030 BKN250 14/07 A2994 RMK AO2A SLP130 T01400066</v>
      </c>
    </row>
    <row r="783" hidden="0">
      <c r="A783" s="150" t="str">
        <v>2026-04-02 18:10 UTC</v>
      </c>
      <c r="B783" s="155" t="str">
        <v>2026-04-02 11:10 PDT</v>
      </c>
      <c r="C783" s="155" t="str">
        <v>2026-04-02</v>
      </c>
      <c r="D783" s="155" t="str">
        <v>April</v>
      </c>
      <c r="E783" s="154" t="str">
        <v>Accepted</v>
      </c>
      <c r="F783" s="155" t="str">
        <v>290</v>
      </c>
      <c r="G783" s="153" t="n">
        <v>290</v>
      </c>
      <c r="H783" s="155" t="str">
        <v>W</v>
      </c>
      <c r="I783" s="153" t="n">
        <v>110</v>
      </c>
      <c r="J783" s="155" t="str">
        <v>E</v>
      </c>
      <c r="K783" s="153" t="n">
        <v>13</v>
      </c>
      <c r="L783" s="153" t="n">
        <f>IF(E783="Accepted",K783*1.150779448,"")</f>
        <v>14.960132824</v>
      </c>
      <c r="M783" s="163"/>
      <c r="N783" s="163" t="str">
        <f>IF(AND(E783="Accepted",ISNUMBER(M783)),M783*1.150779448,"")</f>
      </c>
      <c r="O783" s="163"/>
      <c r="P783" s="163" t="str">
        <f>IF(AND(E783="Accepted",ISNUMBER(O783)),O783*1.150779448,"")</f>
      </c>
      <c r="Q783" s="163"/>
      <c r="R783" s="155" t="str"/>
      <c r="S783" s="155" t="str"/>
      <c r="T783" s="155" t="str"/>
      <c r="U783" s="163" t="str">
        <f>IF(E783&lt;&gt;"Accepted","",IF(AND(N783="",P783=""),"",MAX(N783,P783)))</f>
      </c>
      <c r="V783" s="155" t="str">
        <v>2026-04-02 11:10 PDT</v>
      </c>
      <c r="W783" s="153" t="n">
        <v>13</v>
      </c>
      <c r="X783" s="163"/>
      <c r="Y783" s="163"/>
      <c r="Z783" s="163"/>
      <c r="AA783" s="153" t="n">
        <v>-117.8837</v>
      </c>
      <c r="AB783" s="153" t="n">
        <v>34.9054</v>
      </c>
      <c r="AC783" s="153" t="n">
        <v>702</v>
      </c>
      <c r="AD783" s="175" t="str">
        <v>KEDW 021810Z COR 29013KT 40SM SCT033 BKN250 16/06 A2996 RMK AO2 SLP136 COR 1831</v>
      </c>
    </row>
    <row r="784" hidden="0">
      <c r="A784" s="150" t="str">
        <v>2026-04-02 18:25 UTC</v>
      </c>
      <c r="B784" s="155" t="str">
        <v>2026-04-02 11:25 PDT</v>
      </c>
      <c r="C784" s="155" t="str">
        <v>2026-04-02</v>
      </c>
      <c r="D784" s="155" t="str">
        <v>April</v>
      </c>
      <c r="E784" s="154" t="str">
        <v>Accepted</v>
      </c>
      <c r="F784" s="155" t="str">
        <v>270</v>
      </c>
      <c r="G784" s="153" t="n">
        <v>270</v>
      </c>
      <c r="H784" s="155" t="str">
        <v>W</v>
      </c>
      <c r="I784" s="153" t="n">
        <v>90</v>
      </c>
      <c r="J784" s="155" t="str">
        <v>E</v>
      </c>
      <c r="K784" s="153" t="n">
        <v>17</v>
      </c>
      <c r="L784" s="153" t="n">
        <f>IF(E784="Accepted",K784*1.150779448,"")</f>
        <v>19.563250616</v>
      </c>
      <c r="M784" s="163"/>
      <c r="N784" s="163" t="str">
        <f>IF(AND(E784="Accepted",ISNUMBER(M784)),M784*1.150779448,"")</f>
      </c>
      <c r="O784" s="163"/>
      <c r="P784" s="163" t="str">
        <f>IF(AND(E784="Accepted",ISNUMBER(O784)),O784*1.150779448,"")</f>
      </c>
      <c r="Q784" s="163"/>
      <c r="R784" s="155" t="str"/>
      <c r="S784" s="155" t="str"/>
      <c r="T784" s="155" t="str"/>
      <c r="U784" s="163" t="str">
        <f>IF(E784&lt;&gt;"Accepted","",IF(AND(N784="",P784=""),"",MAX(N784,P784)))</f>
      </c>
      <c r="V784" s="155" t="str">
        <v>2026-04-02 11:25 PDT</v>
      </c>
      <c r="W784" s="153" t="n">
        <v>17</v>
      </c>
      <c r="X784" s="163"/>
      <c r="Y784" s="163"/>
      <c r="Z784" s="163"/>
      <c r="AA784" s="153" t="n">
        <v>-117.8837</v>
      </c>
      <c r="AB784" s="153" t="n">
        <v>34.9054</v>
      </c>
      <c r="AC784" s="153" t="n">
        <v>702</v>
      </c>
      <c r="AD784" s="175" t="str">
        <v>KEDW 021825Z AUTO 27017KT 10SM FEW033 17/05 A2995 RMK AO2 SLP132 $</v>
      </c>
    </row>
    <row r="785" hidden="0">
      <c r="A785" s="150" t="str">
        <v>2026-04-02 18:40 UTC</v>
      </c>
      <c r="B785" s="155" t="str">
        <v>2026-04-02 11:40 PDT</v>
      </c>
      <c r="C785" s="155" t="str">
        <v>2026-04-02</v>
      </c>
      <c r="D785" s="155" t="str">
        <v>April</v>
      </c>
      <c r="E785" s="154" t="str">
        <v>Accepted</v>
      </c>
      <c r="F785" s="155" t="str">
        <v>250</v>
      </c>
      <c r="G785" s="153" t="n">
        <v>250</v>
      </c>
      <c r="H785" s="155" t="str">
        <v>W</v>
      </c>
      <c r="I785" s="153" t="n">
        <v>70</v>
      </c>
      <c r="J785" s="155" t="str">
        <v>E</v>
      </c>
      <c r="K785" s="153" t="n">
        <v>16</v>
      </c>
      <c r="L785" s="153" t="n">
        <f>IF(E785="Accepted",K785*1.150779448,"")</f>
        <v>18.412471168</v>
      </c>
      <c r="M785" s="153" t="n">
        <v>24</v>
      </c>
      <c r="N785" s="153" t="n">
        <f>IF(AND(E785="Accepted",ISNUMBER(M785)),M785*1.150779448,"")</f>
        <v>27.618706752</v>
      </c>
      <c r="O785" s="163"/>
      <c r="P785" s="163" t="str">
        <f>IF(AND(E785="Accepted",ISNUMBER(O785)),O785*1.150779448,"")</f>
      </c>
      <c r="Q785" s="163"/>
      <c r="R785" s="155" t="str"/>
      <c r="S785" s="155" t="str"/>
      <c r="T785" s="155" t="str"/>
      <c r="U785" s="153" t="n">
        <f>IF(E785&lt;&gt;"Accepted","",IF(AND(N785="",P785=""),"",MAX(N785,P785)))</f>
        <v>27.618706752</v>
      </c>
      <c r="V785" s="155" t="str">
        <v>2026-04-02 11:40 PDT</v>
      </c>
      <c r="W785" s="153" t="n">
        <v>16</v>
      </c>
      <c r="X785" s="153" t="n">
        <v>24</v>
      </c>
      <c r="Y785" s="163"/>
      <c r="Z785" s="163"/>
      <c r="AA785" s="153" t="n">
        <v>-117.8837</v>
      </c>
      <c r="AB785" s="153" t="n">
        <v>34.9054</v>
      </c>
      <c r="AC785" s="153" t="n">
        <v>702</v>
      </c>
      <c r="AD785" s="175" t="str">
        <v>KEDW 021840Z AUTO 25016G24KT 40SM SCT040 BKN250 18/05 A2993 RMK AO2A WSHFT 32 PRESFR SLP125 COR 1851</v>
      </c>
    </row>
    <row r="786" hidden="0">
      <c r="A786" s="150" t="str">
        <v>2026-04-02 18:55 UTC</v>
      </c>
      <c r="B786" s="155" t="str">
        <v>2026-04-02 11:55 PDT</v>
      </c>
      <c r="C786" s="155" t="str">
        <v>2026-04-02</v>
      </c>
      <c r="D786" s="155" t="str">
        <v>April</v>
      </c>
      <c r="E786" s="154" t="str">
        <v>Accepted</v>
      </c>
      <c r="F786" s="155" t="str">
        <v>270</v>
      </c>
      <c r="G786" s="153" t="n">
        <v>270</v>
      </c>
      <c r="H786" s="155" t="str">
        <v>W</v>
      </c>
      <c r="I786" s="153" t="n">
        <v>90</v>
      </c>
      <c r="J786" s="155" t="str">
        <v>E</v>
      </c>
      <c r="K786" s="153" t="n">
        <v>13</v>
      </c>
      <c r="L786" s="153" t="n">
        <f>IF(E786="Accepted",K786*1.150779448,"")</f>
        <v>14.960132824</v>
      </c>
      <c r="M786" s="153" t="n">
        <v>21</v>
      </c>
      <c r="N786" s="153" t="n">
        <f>IF(AND(E786="Accepted",ISNUMBER(M786)),M786*1.150779448,"")</f>
        <v>24.166368408</v>
      </c>
      <c r="O786" s="163"/>
      <c r="P786" s="163" t="str">
        <f>IF(AND(E786="Accepted",ISNUMBER(O786)),O786*1.150779448,"")</f>
      </c>
      <c r="Q786" s="163"/>
      <c r="R786" s="155" t="str"/>
      <c r="S786" s="155" t="str"/>
      <c r="T786" s="155" t="str"/>
      <c r="U786" s="153" t="n">
        <f>IF(E786&lt;&gt;"Accepted","",IF(AND(N786="",P786=""),"",MAX(N786,P786)))</f>
        <v>24.166368408</v>
      </c>
      <c r="V786" s="155" t="str">
        <v>2026-04-02 11:55 PDT</v>
      </c>
      <c r="W786" s="153" t="n">
        <v>13</v>
      </c>
      <c r="X786" s="153" t="n">
        <v>21</v>
      </c>
      <c r="Y786" s="163"/>
      <c r="Z786" s="163"/>
      <c r="AA786" s="153" t="n">
        <v>-117.8837</v>
      </c>
      <c r="AB786" s="153" t="n">
        <v>34.9054</v>
      </c>
      <c r="AC786" s="153" t="n">
        <v>702</v>
      </c>
      <c r="AD786" s="175" t="str">
        <v>KEDW 021855Z 27013G21KT 40SM SCT040 BKN250 17/05 A2994 RMK AO2A SLP129 T01730049</v>
      </c>
    </row>
    <row r="787" hidden="0">
      <c r="A787" s="150" t="str">
        <v>2026-04-02 19:10 UTC</v>
      </c>
      <c r="B787" s="155" t="str">
        <v>2026-04-02 12:10 PDT</v>
      </c>
      <c r="C787" s="155" t="str">
        <v>2026-04-02</v>
      </c>
      <c r="D787" s="155" t="str">
        <v>April</v>
      </c>
      <c r="E787" s="154" t="str">
        <v>Accepted</v>
      </c>
      <c r="F787" s="155" t="str">
        <v>260</v>
      </c>
      <c r="G787" s="153" t="n">
        <v>260</v>
      </c>
      <c r="H787" s="155" t="str">
        <v>W</v>
      </c>
      <c r="I787" s="153" t="n">
        <v>80</v>
      </c>
      <c r="J787" s="155" t="str">
        <v>E</v>
      </c>
      <c r="K787" s="153" t="n">
        <v>13</v>
      </c>
      <c r="L787" s="153" t="n">
        <f>IF(E787="Accepted",K787*1.150779448,"")</f>
        <v>14.960132824</v>
      </c>
      <c r="M787" s="163"/>
      <c r="N787" s="163" t="str">
        <f>IF(AND(E787="Accepted",ISNUMBER(M787)),M787*1.150779448,"")</f>
      </c>
      <c r="O787" s="163"/>
      <c r="P787" s="163" t="str">
        <f>IF(AND(E787="Accepted",ISNUMBER(O787)),O787*1.150779448,"")</f>
      </c>
      <c r="Q787" s="163"/>
      <c r="R787" s="155" t="str"/>
      <c r="S787" s="155" t="str"/>
      <c r="T787" s="155" t="str"/>
      <c r="U787" s="163" t="str">
        <f>IF(E787&lt;&gt;"Accepted","",IF(AND(N787="",P787=""),"",MAX(N787,P787)))</f>
      </c>
      <c r="V787" s="155" t="str">
        <v>2026-04-02 12:10 PDT</v>
      </c>
      <c r="W787" s="153" t="n">
        <v>13</v>
      </c>
      <c r="X787" s="163"/>
      <c r="Y787" s="163"/>
      <c r="Z787" s="163"/>
      <c r="AA787" s="153" t="n">
        <v>-117.8837</v>
      </c>
      <c r="AB787" s="153" t="n">
        <v>34.9054</v>
      </c>
      <c r="AC787" s="153" t="n">
        <v>702</v>
      </c>
      <c r="AD787" s="175" t="str">
        <v>KEDW 021910Z 26013KT 40SM SCT042 BKN250 17/05 A2994 RMK AO2A SLP129</v>
      </c>
    </row>
    <row r="788" hidden="0">
      <c r="A788" s="150" t="str">
        <v>2026-04-02 19:23 UTC</v>
      </c>
      <c r="B788" s="155" t="str">
        <v>2026-04-02 12:23 PDT</v>
      </c>
      <c r="C788" s="155" t="str">
        <v>2026-04-02</v>
      </c>
      <c r="D788" s="155" t="str">
        <v>April</v>
      </c>
      <c r="E788" s="154" t="str">
        <v>Accepted</v>
      </c>
      <c r="F788" s="155" t="str">
        <v>280</v>
      </c>
      <c r="G788" s="153" t="n">
        <v>280</v>
      </c>
      <c r="H788" s="155" t="str">
        <v>W</v>
      </c>
      <c r="I788" s="153" t="n">
        <v>100</v>
      </c>
      <c r="J788" s="155" t="str">
        <v>E</v>
      </c>
      <c r="K788" s="153" t="n">
        <v>17</v>
      </c>
      <c r="L788" s="153" t="n">
        <f>IF(E788="Accepted",K788*1.150779448,"")</f>
        <v>19.563250616</v>
      </c>
      <c r="M788" s="153" t="n">
        <v>22</v>
      </c>
      <c r="N788" s="153" t="n">
        <f>IF(AND(E788="Accepted",ISNUMBER(M788)),M788*1.150779448,"")</f>
        <v>25.317147856</v>
      </c>
      <c r="O788" s="163"/>
      <c r="P788" s="163" t="str">
        <f>IF(AND(E788="Accepted",ISNUMBER(O788)),O788*1.150779448,"")</f>
      </c>
      <c r="Q788" s="163"/>
      <c r="R788" s="155" t="str"/>
      <c r="S788" s="155" t="str"/>
      <c r="T788" s="155" t="str"/>
      <c r="U788" s="153" t="n">
        <f>IF(E788&lt;&gt;"Accepted","",IF(AND(N788="",P788=""),"",MAX(N788,P788)))</f>
        <v>25.317147856</v>
      </c>
      <c r="V788" s="155" t="str">
        <v>2026-04-02 12:23 PDT</v>
      </c>
      <c r="W788" s="153" t="n">
        <v>17</v>
      </c>
      <c r="X788" s="153" t="n">
        <v>22</v>
      </c>
      <c r="Y788" s="163"/>
      <c r="Z788" s="163"/>
      <c r="AA788" s="153" t="n">
        <v>-117.8837</v>
      </c>
      <c r="AB788" s="153" t="n">
        <v>34.9054</v>
      </c>
      <c r="AC788" s="153" t="n">
        <v>702</v>
      </c>
      <c r="AD788" s="175" t="str">
        <v>KEDW 021923Z 28017G22KT 40SM SCT042 17/05 A2993 RMK AO2A WSHFT 15 SLP125</v>
      </c>
    </row>
    <row r="789" hidden="0">
      <c r="A789" s="150" t="str">
        <v>2026-04-02 19:25 UTC</v>
      </c>
      <c r="B789" s="155" t="str">
        <v>2026-04-02 12:25 PDT</v>
      </c>
      <c r="C789" s="155" t="str">
        <v>2026-04-02</v>
      </c>
      <c r="D789" s="155" t="str">
        <v>April</v>
      </c>
      <c r="E789" s="154" t="str">
        <v>Accepted</v>
      </c>
      <c r="F789" s="155" t="str">
        <v>280</v>
      </c>
      <c r="G789" s="153" t="n">
        <v>280</v>
      </c>
      <c r="H789" s="155" t="str">
        <v>W</v>
      </c>
      <c r="I789" s="153" t="n">
        <v>100</v>
      </c>
      <c r="J789" s="155" t="str">
        <v>E</v>
      </c>
      <c r="K789" s="153" t="n">
        <v>17</v>
      </c>
      <c r="L789" s="153" t="n">
        <f>IF(E789="Accepted",K789*1.150779448,"")</f>
        <v>19.563250616</v>
      </c>
      <c r="M789" s="153" t="n">
        <v>22</v>
      </c>
      <c r="N789" s="153" t="n">
        <f>IF(AND(E789="Accepted",ISNUMBER(M789)),M789*1.150779448,"")</f>
        <v>25.317147856</v>
      </c>
      <c r="O789" s="163"/>
      <c r="P789" s="163" t="str">
        <f>IF(AND(E789="Accepted",ISNUMBER(O789)),O789*1.150779448,"")</f>
      </c>
      <c r="Q789" s="163"/>
      <c r="R789" s="155" t="str"/>
      <c r="S789" s="155" t="str"/>
      <c r="T789" s="155" t="str"/>
      <c r="U789" s="153" t="n">
        <f>IF(E789&lt;&gt;"Accepted","",IF(AND(N789="",P789=""),"",MAX(N789,P789)))</f>
        <v>25.317147856</v>
      </c>
      <c r="V789" s="155" t="str">
        <v>2026-04-02 12:25 PDT</v>
      </c>
      <c r="W789" s="153" t="n">
        <v>17</v>
      </c>
      <c r="X789" s="153" t="n">
        <v>22</v>
      </c>
      <c r="Y789" s="163"/>
      <c r="Z789" s="163"/>
      <c r="AA789" s="153" t="n">
        <v>-117.8837</v>
      </c>
      <c r="AB789" s="153" t="n">
        <v>34.9054</v>
      </c>
      <c r="AC789" s="153" t="n">
        <v>702</v>
      </c>
      <c r="AD789" s="175" t="str">
        <v>KEDW 021925Z AUTO 28017G22KT 10SM SCT042 17/05 A2993 RMK AO2 SLP125 $</v>
      </c>
    </row>
    <row r="790" hidden="0">
      <c r="A790" s="150" t="str">
        <v>2026-04-02 19:26 UTC</v>
      </c>
      <c r="B790" s="155" t="str">
        <v>2026-04-02 12:26 PDT</v>
      </c>
      <c r="C790" s="155" t="str">
        <v>2026-04-02</v>
      </c>
      <c r="D790" s="155" t="str">
        <v>April</v>
      </c>
      <c r="E790" s="154" t="str">
        <v>Accepted</v>
      </c>
      <c r="F790" s="155" t="str">
        <v>290</v>
      </c>
      <c r="G790" s="153" t="n">
        <v>290</v>
      </c>
      <c r="H790" s="155" t="str">
        <v>W</v>
      </c>
      <c r="I790" s="153" t="n">
        <v>110</v>
      </c>
      <c r="J790" s="155" t="str">
        <v>E</v>
      </c>
      <c r="K790" s="153" t="n">
        <v>20</v>
      </c>
      <c r="L790" s="153" t="n">
        <f>IF(E790="Accepted",K790*1.150779448,"")</f>
        <v>23.01558896</v>
      </c>
      <c r="M790" s="153" t="n">
        <v>24</v>
      </c>
      <c r="N790" s="153" t="n">
        <f>IF(AND(E790="Accepted",ISNUMBER(M790)),M790*1.150779448,"")</f>
        <v>27.618706752</v>
      </c>
      <c r="O790" s="163"/>
      <c r="P790" s="163" t="str">
        <f>IF(AND(E790="Accepted",ISNUMBER(O790)),O790*1.150779448,"")</f>
      </c>
      <c r="Q790" s="163"/>
      <c r="R790" s="155" t="str"/>
      <c r="S790" s="155" t="str"/>
      <c r="T790" s="155" t="str"/>
      <c r="U790" s="153" t="n">
        <f>IF(E790&lt;&gt;"Accepted","",IF(AND(N790="",P790=""),"",MAX(N790,P790)))</f>
        <v>27.618706752</v>
      </c>
      <c r="V790" s="155" t="str">
        <v>2026-04-02 12:26 PDT</v>
      </c>
      <c r="W790" s="153" t="n">
        <v>20</v>
      </c>
      <c r="X790" s="153" t="n">
        <v>24</v>
      </c>
      <c r="Y790" s="163"/>
      <c r="Z790" s="163"/>
      <c r="AA790" s="153" t="n">
        <v>-117.8837</v>
      </c>
      <c r="AB790" s="153" t="n">
        <v>34.9054</v>
      </c>
      <c r="AC790" s="153" t="n">
        <v>702</v>
      </c>
      <c r="AD790" s="175" t="str">
        <v>KEDW 021926Z AUTO 29020G24KT 10SM SCT042 18/05 A2992 RMK AO2 WSHFT 15 SLP122 $</v>
      </c>
    </row>
    <row r="791" hidden="0">
      <c r="A791" s="150" t="str">
        <v>2026-04-02 19:30 UTC</v>
      </c>
      <c r="B791" s="155" t="str">
        <v>2026-04-02 12:30 PDT</v>
      </c>
      <c r="C791" s="155" t="str">
        <v>2026-04-02</v>
      </c>
      <c r="D791" s="155" t="str">
        <v>April</v>
      </c>
      <c r="E791" s="154" t="str">
        <v>Accepted</v>
      </c>
      <c r="F791" s="155" t="str">
        <v>250</v>
      </c>
      <c r="G791" s="153" t="n">
        <v>250</v>
      </c>
      <c r="H791" s="155" t="str">
        <v>W</v>
      </c>
      <c r="I791" s="153" t="n">
        <v>70</v>
      </c>
      <c r="J791" s="155" t="str">
        <v>E</v>
      </c>
      <c r="K791" s="153" t="n">
        <v>18</v>
      </c>
      <c r="L791" s="153" t="n">
        <f>IF(E791="Accepted",K791*1.150779448,"")</f>
        <v>20.714030064</v>
      </c>
      <c r="M791" s="153" t="n">
        <v>24</v>
      </c>
      <c r="N791" s="153" t="n">
        <f>IF(AND(E791="Accepted",ISNUMBER(M791)),M791*1.150779448,"")</f>
        <v>27.618706752</v>
      </c>
      <c r="O791" s="163"/>
      <c r="P791" s="163" t="str">
        <f>IF(AND(E791="Accepted",ISNUMBER(O791)),O791*1.150779448,"")</f>
      </c>
      <c r="Q791" s="163"/>
      <c r="R791" s="155" t="str"/>
      <c r="S791" s="155" t="str"/>
      <c r="T791" s="155" t="str"/>
      <c r="U791" s="153" t="n">
        <f>IF(E791&lt;&gt;"Accepted","",IF(AND(N791="",P791=""),"",MAX(N791,P791)))</f>
        <v>27.618706752</v>
      </c>
      <c r="V791" s="155" t="str">
        <v>2026-04-02 12:30 PDT</v>
      </c>
      <c r="W791" s="153" t="n">
        <v>18</v>
      </c>
      <c r="X791" s="153" t="n">
        <v>24</v>
      </c>
      <c r="Y791" s="163"/>
      <c r="Z791" s="163"/>
      <c r="AA791" s="153" t="n">
        <v>-117.8837</v>
      </c>
      <c r="AB791" s="153" t="n">
        <v>34.9054</v>
      </c>
      <c r="AC791" s="153" t="n">
        <v>702</v>
      </c>
      <c r="AD791" s="175" t="str">
        <v>KEDW 021930Z 25018G24KT 40SM SCT042 18/04 A2992 RMK AO2A SLP122</v>
      </c>
    </row>
    <row r="792" hidden="0">
      <c r="A792" s="150" t="str">
        <v>2026-04-02 19:32 UTC</v>
      </c>
      <c r="B792" s="155" t="str">
        <v>2026-04-02 12:32 PDT</v>
      </c>
      <c r="C792" s="155" t="str">
        <v>2026-04-02</v>
      </c>
      <c r="D792" s="155" t="str">
        <v>April</v>
      </c>
      <c r="E792" s="154" t="str">
        <v>Accepted</v>
      </c>
      <c r="F792" s="155" t="str">
        <v>250</v>
      </c>
      <c r="G792" s="153" t="n">
        <v>250</v>
      </c>
      <c r="H792" s="155" t="str">
        <v>W</v>
      </c>
      <c r="I792" s="153" t="n">
        <v>70</v>
      </c>
      <c r="J792" s="155" t="str">
        <v>E</v>
      </c>
      <c r="K792" s="153" t="n">
        <v>18</v>
      </c>
      <c r="L792" s="153" t="n">
        <f>IF(E792="Accepted",K792*1.150779448,"")</f>
        <v>20.714030064</v>
      </c>
      <c r="M792" s="153" t="n">
        <v>24</v>
      </c>
      <c r="N792" s="153" t="n">
        <f>IF(AND(E792="Accepted",ISNUMBER(M792)),M792*1.150779448,"")</f>
        <v>27.618706752</v>
      </c>
      <c r="O792" s="163"/>
      <c r="P792" s="163" t="str">
        <f>IF(AND(E792="Accepted",ISNUMBER(O792)),O792*1.150779448,"")</f>
      </c>
      <c r="Q792" s="163"/>
      <c r="R792" s="155" t="str"/>
      <c r="S792" s="155" t="str"/>
      <c r="T792" s="155" t="str"/>
      <c r="U792" s="153" t="n">
        <f>IF(E792&lt;&gt;"Accepted","",IF(AND(N792="",P792=""),"",MAX(N792,P792)))</f>
        <v>27.618706752</v>
      </c>
      <c r="V792" s="155" t="str">
        <v>2026-04-02 12:32 PDT</v>
      </c>
      <c r="W792" s="153" t="n">
        <v>18</v>
      </c>
      <c r="X792" s="153" t="n">
        <v>24</v>
      </c>
      <c r="Y792" s="163"/>
      <c r="Z792" s="163"/>
      <c r="AA792" s="153" t="n">
        <v>-117.8837</v>
      </c>
      <c r="AB792" s="153" t="n">
        <v>34.9054</v>
      </c>
      <c r="AC792" s="153" t="n">
        <v>702</v>
      </c>
      <c r="AD792" s="175" t="str">
        <v>KEDW 021932Z AUTO 25018G24KT 10SM SCT042 18/04 A2992 RMK AO2 WSHFT 26 SLP122 $</v>
      </c>
    </row>
    <row r="793" hidden="0">
      <c r="A793" s="150" t="str">
        <v>2026-04-02 22:10 UTC</v>
      </c>
      <c r="B793" s="155" t="str">
        <v>2026-04-02 15:10 PDT</v>
      </c>
      <c r="C793" s="155" t="str">
        <v>2026-04-02</v>
      </c>
      <c r="D793" s="155" t="str">
        <v>April</v>
      </c>
      <c r="E793" s="154" t="str">
        <v>Accepted</v>
      </c>
      <c r="F793" s="155" t="str">
        <v>250</v>
      </c>
      <c r="G793" s="153" t="n">
        <v>250</v>
      </c>
      <c r="H793" s="155" t="str">
        <v>W</v>
      </c>
      <c r="I793" s="153" t="n">
        <v>70</v>
      </c>
      <c r="J793" s="155" t="str">
        <v>E</v>
      </c>
      <c r="K793" s="153" t="n">
        <v>22</v>
      </c>
      <c r="L793" s="153" t="n">
        <f>IF(E793="Accepted",K793*1.150779448,"")</f>
        <v>25.317147856</v>
      </c>
      <c r="M793" s="153" t="n">
        <v>30</v>
      </c>
      <c r="N793" s="153" t="n">
        <f>IF(AND(E793="Accepted",ISNUMBER(M793)),M793*1.150779448,"")</f>
        <v>34.523383439999996</v>
      </c>
      <c r="O793" s="163"/>
      <c r="P793" s="163" t="str">
        <f>IF(AND(E793="Accepted",ISNUMBER(O793)),O793*1.150779448,"")</f>
      </c>
      <c r="Q793" s="163"/>
      <c r="R793" s="155" t="str"/>
      <c r="S793" s="155" t="str"/>
      <c r="T793" s="155" t="str"/>
      <c r="U793" s="153" t="n">
        <f>IF(E793&lt;&gt;"Accepted","",IF(AND(N793="",P793=""),"",MAX(N793,P793)))</f>
        <v>34.523383439999996</v>
      </c>
      <c r="V793" s="155" t="str">
        <v>2026-04-02 15:10 PDT</v>
      </c>
      <c r="W793" s="153" t="n">
        <v>22</v>
      </c>
      <c r="X793" s="153" t="n">
        <v>30</v>
      </c>
      <c r="Y793" s="163"/>
      <c r="Z793" s="163"/>
      <c r="AA793" s="153" t="n">
        <v>-117.8837</v>
      </c>
      <c r="AB793" s="153" t="n">
        <v>34.9054</v>
      </c>
      <c r="AC793" s="153" t="n">
        <v>702</v>
      </c>
      <c r="AD793" s="175" t="str">
        <v>KEDW 022210Z 25022G30KT 40SM FEW040 SCT290 19/05 A2986 RMK AO2A SLP101</v>
      </c>
    </row>
    <row r="794" hidden="0">
      <c r="A794" s="150" t="str">
        <v>2026-04-02 22:55 UTC</v>
      </c>
      <c r="B794" s="155" t="str">
        <v>2026-04-02 15:55 PDT</v>
      </c>
      <c r="C794" s="155" t="str">
        <v>2026-04-02</v>
      </c>
      <c r="D794" s="155" t="str">
        <v>April</v>
      </c>
      <c r="E794" s="154" t="str">
        <v>Accepted</v>
      </c>
      <c r="F794" s="155" t="str">
        <v>270</v>
      </c>
      <c r="G794" s="153" t="n">
        <v>270</v>
      </c>
      <c r="H794" s="155" t="str">
        <v>W</v>
      </c>
      <c r="I794" s="153" t="n">
        <v>90</v>
      </c>
      <c r="J794" s="155" t="str">
        <v>E</v>
      </c>
      <c r="K794" s="153" t="n">
        <v>22</v>
      </c>
      <c r="L794" s="153" t="n">
        <f>IF(E794="Accepted",K794*1.150779448,"")</f>
        <v>25.317147856</v>
      </c>
      <c r="M794" s="153" t="n">
        <v>31</v>
      </c>
      <c r="N794" s="153" t="n">
        <f>IF(AND(E794="Accepted",ISNUMBER(M794)),M794*1.150779448,"")</f>
        <v>35.674162888</v>
      </c>
      <c r="O794" s="153" t="n">
        <v>32</v>
      </c>
      <c r="P794" s="153" t="n">
        <f>IF(AND(E794="Accepted",ISNUMBER(O794)),O794*1.150779448,"")</f>
        <v>36.824942336</v>
      </c>
      <c r="Q794" s="153" t="n">
        <v>240</v>
      </c>
      <c r="R794" s="155" t="str">
        <v>40</v>
      </c>
      <c r="S794" s="155" t="str">
        <v>2026-04-02 22:40 UTC</v>
      </c>
      <c r="T794" s="155" t="str">
        <v>2026-04-02 15:40 PDT</v>
      </c>
      <c r="U794" s="153" t="n">
        <f>IF(E794&lt;&gt;"Accepted","",IF(AND(N794="",P794=""),"",MAX(N794,P794)))</f>
        <v>36.824942336</v>
      </c>
      <c r="V794" s="155" t="str">
        <v>2026-04-02 15:40 PDT</v>
      </c>
      <c r="W794" s="153" t="n">
        <v>22</v>
      </c>
      <c r="X794" s="153" t="n">
        <v>31</v>
      </c>
      <c r="Y794" s="153" t="n">
        <v>32</v>
      </c>
      <c r="Z794" s="153" t="n">
        <v>240</v>
      </c>
      <c r="AA794" s="153" t="n">
        <v>-117.8837</v>
      </c>
      <c r="AB794" s="153" t="n">
        <v>34.9054</v>
      </c>
      <c r="AC794" s="153" t="n">
        <v>702</v>
      </c>
      <c r="AD794" s="175" t="str">
        <v>KEDW 022255Z 27022G31KT 60SM FEW040 SCT290 19/02 A2985 RMK AO2A PK WND 24032/40 SLP098 T01890023</v>
      </c>
    </row>
    <row r="795" hidden="0">
      <c r="A795" s="150" t="str">
        <v>2026-04-03 00:12 UTC</v>
      </c>
      <c r="B795" s="155" t="str">
        <v>2026-04-02 17:12 PDT</v>
      </c>
      <c r="C795" s="155" t="str">
        <v>2026-04-02</v>
      </c>
      <c r="D795" s="155" t="str">
        <v>April</v>
      </c>
      <c r="E795" s="154" t="str">
        <v>Accepted</v>
      </c>
      <c r="F795" s="155" t="str">
        <v>280</v>
      </c>
      <c r="G795" s="153" t="n">
        <v>280</v>
      </c>
      <c r="H795" s="155" t="str">
        <v>W</v>
      </c>
      <c r="I795" s="153" t="n">
        <v>100</v>
      </c>
      <c r="J795" s="155" t="str">
        <v>E</v>
      </c>
      <c r="K795" s="153" t="n">
        <v>30</v>
      </c>
      <c r="L795" s="153" t="n">
        <f>IF(E795="Accepted",K795*1.150779448,"")</f>
        <v>34.523383439999996</v>
      </c>
      <c r="M795" s="153" t="n">
        <v>35</v>
      </c>
      <c r="N795" s="153" t="n">
        <f>IF(AND(E795="Accepted",ISNUMBER(M795)),M795*1.150779448,"")</f>
        <v>40.27728068</v>
      </c>
      <c r="O795" s="163"/>
      <c r="P795" s="163" t="str">
        <f>IF(AND(E795="Accepted",ISNUMBER(O795)),O795*1.150779448,"")</f>
      </c>
      <c r="Q795" s="163"/>
      <c r="R795" s="155" t="str"/>
      <c r="S795" s="155" t="str"/>
      <c r="T795" s="155" t="str"/>
      <c r="U795" s="153" t="n">
        <f>IF(E795&lt;&gt;"Accepted","",IF(AND(N795="",P795=""),"",MAX(N795,P795)))</f>
        <v>40.27728068</v>
      </c>
      <c r="V795" s="155" t="str">
        <v>2026-04-02 17:12 PDT</v>
      </c>
      <c r="W795" s="153" t="n">
        <v>30</v>
      </c>
      <c r="X795" s="153" t="n">
        <v>35</v>
      </c>
      <c r="Y795" s="163"/>
      <c r="Z795" s="163"/>
      <c r="AA795" s="153" t="n">
        <v>-117.8837</v>
      </c>
      <c r="AB795" s="153" t="n">
        <v>34.9054</v>
      </c>
      <c r="AC795" s="153" t="n">
        <v>702</v>
      </c>
      <c r="AD795" s="175" t="str">
        <v>KEDW 030012Z 28030G35KT 60SM FEW060 FEW290 18/02 A2981 RMK AO2A PRESFR SLP084</v>
      </c>
    </row>
    <row r="796" hidden="0">
      <c r="A796" s="150" t="str">
        <v>2026-04-03 00:55 UTC</v>
      </c>
      <c r="B796" s="155" t="str">
        <v>2026-04-02 17:55 PDT</v>
      </c>
      <c r="C796" s="155" t="str">
        <v>2026-04-02</v>
      </c>
      <c r="D796" s="155" t="str">
        <v>April</v>
      </c>
      <c r="E796" s="154" t="str">
        <v>Accepted</v>
      </c>
      <c r="F796" s="155" t="str">
        <v>280</v>
      </c>
      <c r="G796" s="153" t="n">
        <v>280</v>
      </c>
      <c r="H796" s="155" t="str">
        <v>W</v>
      </c>
      <c r="I796" s="153" t="n">
        <v>100</v>
      </c>
      <c r="J796" s="155" t="str">
        <v>E</v>
      </c>
      <c r="K796" s="153" t="n">
        <v>23</v>
      </c>
      <c r="L796" s="153" t="n">
        <f>IF(E796="Accepted",K796*1.150779448,"")</f>
        <v>26.467927304</v>
      </c>
      <c r="M796" s="153" t="n">
        <v>34</v>
      </c>
      <c r="N796" s="153" t="n">
        <f>IF(AND(E796="Accepted",ISNUMBER(M796)),M796*1.150779448,"")</f>
        <v>39.126501232</v>
      </c>
      <c r="O796" s="153" t="n">
        <v>41</v>
      </c>
      <c r="P796" s="153" t="n">
        <f>IF(AND(E796="Accepted",ISNUMBER(O796)),O796*1.150779448,"")</f>
        <v>47.181957368</v>
      </c>
      <c r="Q796" s="153" t="n">
        <v>280</v>
      </c>
      <c r="R796" s="155" t="str">
        <v>36</v>
      </c>
      <c r="S796" s="155" t="str">
        <v>2026-04-03 00:36 UTC</v>
      </c>
      <c r="T796" s="155" t="str">
        <v>2026-04-02 17:36 PDT</v>
      </c>
      <c r="U796" s="153" t="n">
        <f>IF(E796&lt;&gt;"Accepted","",IF(AND(N796="",P796=""),"",MAX(N796,P796)))</f>
        <v>47.181957368</v>
      </c>
      <c r="V796" s="155" t="str">
        <v>2026-04-02 17:36 PDT</v>
      </c>
      <c r="W796" s="153" t="n">
        <v>23</v>
      </c>
      <c r="X796" s="153" t="n">
        <v>34</v>
      </c>
      <c r="Y796" s="153" t="n">
        <v>41</v>
      </c>
      <c r="Z796" s="153" t="n">
        <v>280</v>
      </c>
      <c r="AA796" s="153" t="n">
        <v>-117.8837</v>
      </c>
      <c r="AB796" s="153" t="n">
        <v>34.9054</v>
      </c>
      <c r="AC796" s="153" t="n">
        <v>702</v>
      </c>
      <c r="AD796" s="175" t="str">
        <v>KEDW 030055Z 28023G34KT 60SM FEW060 FEW290 17/02 A2982 RMK AO2A PK WND 28041/36 SLP089 T01740018</v>
      </c>
    </row>
    <row r="797" hidden="0">
      <c r="A797" s="150" t="str">
        <v>2026-04-03 01:55 UTC</v>
      </c>
      <c r="B797" s="155" t="str">
        <v>2026-04-02 18:55 PDT</v>
      </c>
      <c r="C797" s="155" t="str">
        <v>2026-04-02</v>
      </c>
      <c r="D797" s="155" t="str">
        <v>April</v>
      </c>
      <c r="E797" s="154" t="str">
        <v>Accepted</v>
      </c>
      <c r="F797" s="155" t="str">
        <v>280</v>
      </c>
      <c r="G797" s="153" t="n">
        <v>280</v>
      </c>
      <c r="H797" s="155" t="str">
        <v>W</v>
      </c>
      <c r="I797" s="153" t="n">
        <v>100</v>
      </c>
      <c r="J797" s="155" t="str">
        <v>E</v>
      </c>
      <c r="K797" s="153" t="n">
        <v>16</v>
      </c>
      <c r="L797" s="153" t="n">
        <f>IF(E797="Accepted",K797*1.150779448,"")</f>
        <v>18.412471168</v>
      </c>
      <c r="M797" s="163"/>
      <c r="N797" s="163" t="str">
        <f>IF(AND(E797="Accepted",ISNUMBER(M797)),M797*1.150779448,"")</f>
      </c>
      <c r="O797" s="153" t="n">
        <v>39</v>
      </c>
      <c r="P797" s="153" t="n">
        <f>IF(AND(E797="Accepted",ISNUMBER(O797)),O797*1.150779448,"")</f>
        <v>44.880398471999996</v>
      </c>
      <c r="Q797" s="153" t="n">
        <v>270</v>
      </c>
      <c r="R797" s="155" t="str">
        <v>0056</v>
      </c>
      <c r="S797" s="155" t="str">
        <v>2026-04-03 00:56 UTC</v>
      </c>
      <c r="T797" s="155" t="str">
        <v>2026-04-02 17:56 PDT</v>
      </c>
      <c r="U797" s="153" t="n">
        <f>IF(E797&lt;&gt;"Accepted","",IF(AND(N797="",P797=""),"",MAX(N797,P797)))</f>
        <v>44.880398471999996</v>
      </c>
      <c r="V797" s="155" t="str">
        <v>2026-04-02 17:56 PDT</v>
      </c>
      <c r="W797" s="153" t="n">
        <v>16</v>
      </c>
      <c r="X797" s="163"/>
      <c r="Y797" s="153" t="n">
        <v>39</v>
      </c>
      <c r="Z797" s="153" t="n">
        <v>270</v>
      </c>
      <c r="AA797" s="153" t="n">
        <v>-117.8837</v>
      </c>
      <c r="AB797" s="153" t="n">
        <v>34.9054</v>
      </c>
      <c r="AC797" s="153" t="n">
        <v>702</v>
      </c>
      <c r="AD797" s="175" t="str">
        <v>KEDW 030155Z 28016KT 60SM FEW290 16/04 A2984 RMK AO2A PK WND 27039/0056 SLP096 T01590037</v>
      </c>
    </row>
    <row r="798" hidden="0">
      <c r="A798" s="150" t="str">
        <v>2026-04-03 03:55 UTC</v>
      </c>
      <c r="B798" s="155" t="str">
        <v>2026-04-02 20:55 PDT</v>
      </c>
      <c r="C798" s="155" t="str">
        <v>2026-04-02</v>
      </c>
      <c r="D798" s="155" t="str">
        <v>April</v>
      </c>
      <c r="E798" s="154" t="str">
        <v>Accepted</v>
      </c>
      <c r="F798" s="155" t="str">
        <v>230</v>
      </c>
      <c r="G798" s="153" t="n">
        <v>230</v>
      </c>
      <c r="H798" s="155" t="str">
        <v>SW</v>
      </c>
      <c r="I798" s="153" t="n">
        <v>50</v>
      </c>
      <c r="J798" s="155" t="str">
        <v>NE</v>
      </c>
      <c r="K798" s="153" t="n">
        <v>8</v>
      </c>
      <c r="L798" s="153" t="n">
        <f>IF(E798="Accepted",K798*1.150779448,"")</f>
        <v>9.206235584</v>
      </c>
      <c r="M798" s="163"/>
      <c r="N798" s="163" t="str">
        <f>IF(AND(E798="Accepted",ISNUMBER(M798)),M798*1.150779448,"")</f>
      </c>
      <c r="O798" s="163"/>
      <c r="P798" s="163" t="str">
        <f>IF(AND(E798="Accepted",ISNUMBER(O798)),O798*1.150779448,"")</f>
      </c>
      <c r="Q798" s="163"/>
      <c r="R798" s="155" t="str"/>
      <c r="S798" s="155" t="str"/>
      <c r="T798" s="155" t="str"/>
      <c r="U798" s="163" t="str">
        <f>IF(E798&lt;&gt;"Accepted","",IF(AND(N798="",P798=""),"",MAX(N798,P798)))</f>
      </c>
      <c r="V798" s="155" t="str">
        <v>2026-04-02 20:55 PDT</v>
      </c>
      <c r="W798" s="153" t="n">
        <v>8</v>
      </c>
      <c r="X798" s="163"/>
      <c r="Y798" s="163"/>
      <c r="Z798" s="163"/>
      <c r="AA798" s="153" t="n">
        <v>-117.8837</v>
      </c>
      <c r="AB798" s="153" t="n">
        <v>34.9054</v>
      </c>
      <c r="AC798" s="153" t="n">
        <v>702</v>
      </c>
      <c r="AD798" s="175" t="str">
        <v>KEDW 030355Z 23008KT 40SM CLR 13/04 A2990 RMK AO2A SLP118 T01340043</v>
      </c>
    </row>
    <row r="799" hidden="0">
      <c r="A799" s="150" t="str">
        <v>2026-04-03 04:55 UTC</v>
      </c>
      <c r="B799" s="155" t="str">
        <v>2026-04-02 21:55 PDT</v>
      </c>
      <c r="C799" s="155" t="str">
        <v>2026-04-02</v>
      </c>
      <c r="D799" s="155" t="str">
        <v>April</v>
      </c>
      <c r="E799" s="154" t="str">
        <v>Accepted</v>
      </c>
      <c r="F799" s="155" t="str">
        <v>230</v>
      </c>
      <c r="G799" s="153" t="n">
        <v>230</v>
      </c>
      <c r="H799" s="155" t="str">
        <v>SW</v>
      </c>
      <c r="I799" s="153" t="n">
        <v>50</v>
      </c>
      <c r="J799" s="155" t="str">
        <v>NE</v>
      </c>
      <c r="K799" s="153" t="n">
        <v>7</v>
      </c>
      <c r="L799" s="153" t="n">
        <f>IF(E799="Accepted",K799*1.150779448,"")</f>
        <v>8.055456136</v>
      </c>
      <c r="M799" s="163"/>
      <c r="N799" s="163" t="str">
        <f>IF(AND(E799="Accepted",ISNUMBER(M799)),M799*1.150779448,"")</f>
      </c>
      <c r="O799" s="163"/>
      <c r="P799" s="163" t="str">
        <f>IF(AND(E799="Accepted",ISNUMBER(O799)),O799*1.150779448,"")</f>
      </c>
      <c r="Q799" s="163"/>
      <c r="R799" s="155" t="str"/>
      <c r="S799" s="155" t="str"/>
      <c r="T799" s="155" t="str"/>
      <c r="U799" s="163" t="str">
        <f>IF(E799&lt;&gt;"Accepted","",IF(AND(N799="",P799=""),"",MAX(N799,P799)))</f>
      </c>
      <c r="V799" s="155" t="str">
        <v>2026-04-02 21:55 PDT</v>
      </c>
      <c r="W799" s="153" t="n">
        <v>7</v>
      </c>
      <c r="X799" s="163"/>
      <c r="Y799" s="163"/>
      <c r="Z799" s="163"/>
      <c r="AA799" s="153" t="n">
        <v>-117.8837</v>
      </c>
      <c r="AB799" s="153" t="n">
        <v>34.9054</v>
      </c>
      <c r="AC799" s="153" t="n">
        <v>702</v>
      </c>
      <c r="AD799" s="175" t="str">
        <v>KEDW 030455Z 23007KT 40SM CLR 13/04 A2993 RMK AO2A SLP127 T01290038</v>
      </c>
    </row>
    <row r="800" hidden="0">
      <c r="A800" s="150" t="str">
        <v>2026-04-03 05:55 UTC</v>
      </c>
      <c r="B800" s="155" t="str">
        <v>2026-04-02 22:55 PDT</v>
      </c>
      <c r="C800" s="155" t="str">
        <v>2026-04-02</v>
      </c>
      <c r="D800" s="155" t="str">
        <v>April</v>
      </c>
      <c r="E800" s="154" t="str">
        <v>Accepted</v>
      </c>
      <c r="F800" s="155" t="str">
        <v>210</v>
      </c>
      <c r="G800" s="153" t="n">
        <v>210</v>
      </c>
      <c r="H800" s="155" t="str">
        <v>SW</v>
      </c>
      <c r="I800" s="153" t="n">
        <v>30</v>
      </c>
      <c r="J800" s="155" t="str">
        <v>NE</v>
      </c>
      <c r="K800" s="153" t="n">
        <v>7</v>
      </c>
      <c r="L800" s="153" t="n">
        <f>IF(E800="Accepted",K800*1.150779448,"")</f>
        <v>8.055456136</v>
      </c>
      <c r="M800" s="163"/>
      <c r="N800" s="163" t="str">
        <f>IF(AND(E800="Accepted",ISNUMBER(M800)),M800*1.150779448,"")</f>
      </c>
      <c r="O800" s="163"/>
      <c r="P800" s="163" t="str">
        <f>IF(AND(E800="Accepted",ISNUMBER(O800)),O800*1.150779448,"")</f>
      </c>
      <c r="Q800" s="163"/>
      <c r="R800" s="155" t="str"/>
      <c r="S800" s="155" t="str"/>
      <c r="T800" s="155" t="str"/>
      <c r="U800" s="163" t="str">
        <f>IF(E800&lt;&gt;"Accepted","",IF(AND(N800="",P800=""),"",MAX(N800,P800)))</f>
      </c>
      <c r="V800" s="155" t="str">
        <v>2026-04-02 22:55 PDT</v>
      </c>
      <c r="W800" s="153" t="n">
        <v>7</v>
      </c>
      <c r="X800" s="163"/>
      <c r="Y800" s="163"/>
      <c r="Z800" s="163"/>
      <c r="AA800" s="153" t="n">
        <v>-117.8837</v>
      </c>
      <c r="AB800" s="153" t="n">
        <v>34.9054</v>
      </c>
      <c r="AC800" s="153" t="n">
        <v>702</v>
      </c>
      <c r="AD800" s="175" t="str">
        <v>KEDW 030555Z AUTO 21007KT 10SM CLR 11/04 A2994 RMK AO2 SLP132 T01120042 10189 20112 52021 $</v>
      </c>
    </row>
    <row r="801" hidden="0">
      <c r="A801" s="150" t="str">
        <v>2026-04-03 06:55 UTC</v>
      </c>
      <c r="B801" s="155" t="str">
        <v>2026-04-02 23:55 PDT</v>
      </c>
      <c r="C801" s="155" t="str">
        <v>2026-04-02</v>
      </c>
      <c r="D801" s="155" t="str">
        <v>April</v>
      </c>
      <c r="E801" s="154" t="str">
        <v>Accepted</v>
      </c>
      <c r="F801" s="155" t="str">
        <v>210</v>
      </c>
      <c r="G801" s="153" t="n">
        <v>210</v>
      </c>
      <c r="H801" s="155" t="str">
        <v>SW</v>
      </c>
      <c r="I801" s="153" t="n">
        <v>30</v>
      </c>
      <c r="J801" s="155" t="str">
        <v>NE</v>
      </c>
      <c r="K801" s="153" t="n">
        <v>6</v>
      </c>
      <c r="L801" s="153" t="n">
        <f>IF(E801="Accepted",K801*1.150779448,"")</f>
        <v>6.904676688</v>
      </c>
      <c r="M801" s="163"/>
      <c r="N801" s="163" t="str">
        <f>IF(AND(E801="Accepted",ISNUMBER(M801)),M801*1.150779448,"")</f>
      </c>
      <c r="O801" s="163"/>
      <c r="P801" s="163" t="str">
        <f>IF(AND(E801="Accepted",ISNUMBER(O801)),O801*1.150779448,"")</f>
      </c>
      <c r="Q801" s="163"/>
      <c r="R801" s="155" t="str"/>
      <c r="S801" s="155" t="str"/>
      <c r="T801" s="155" t="str"/>
      <c r="U801" s="163" t="str">
        <f>IF(E801&lt;&gt;"Accepted","",IF(AND(N801="",P801=""),"",MAX(N801,P801)))</f>
      </c>
      <c r="V801" s="155" t="str">
        <v>2026-04-02 23:55 PDT</v>
      </c>
      <c r="W801" s="153" t="n">
        <v>6</v>
      </c>
      <c r="X801" s="163"/>
      <c r="Y801" s="163"/>
      <c r="Z801" s="163"/>
      <c r="AA801" s="153" t="n">
        <v>-117.8837</v>
      </c>
      <c r="AB801" s="153" t="n">
        <v>34.9054</v>
      </c>
      <c r="AC801" s="153" t="n">
        <v>702</v>
      </c>
      <c r="AD801" s="175" t="str">
        <v>KEDW 030655Z AUTO 21006KT 10SM CLR 11/04 A2997 RMK AO2 SLP141 T01100042 $</v>
      </c>
    </row>
    <row r="802" hidden="0">
      <c r="A802" s="150" t="str">
        <v>2026-04-03 07:55 UTC</v>
      </c>
      <c r="B802" s="155" t="str">
        <v>2026-04-03 00:55 PDT</v>
      </c>
      <c r="C802" s="155" t="str">
        <v>2026-04-03</v>
      </c>
      <c r="D802" s="155" t="str">
        <v>April</v>
      </c>
      <c r="E802" s="154" t="str">
        <v>Accepted</v>
      </c>
      <c r="F802" s="155" t="str">
        <v>200</v>
      </c>
      <c r="G802" s="153" t="n">
        <v>200</v>
      </c>
      <c r="H802" s="155" t="str">
        <v>S</v>
      </c>
      <c r="I802" s="153" t="n">
        <v>20</v>
      </c>
      <c r="J802" s="155" t="str">
        <v>N</v>
      </c>
      <c r="K802" s="153" t="n">
        <v>7</v>
      </c>
      <c r="L802" s="153" t="n">
        <f>IF(E802="Accepted",K802*1.150779448,"")</f>
        <v>8.055456136</v>
      </c>
      <c r="M802" s="163"/>
      <c r="N802" s="163" t="str">
        <f>IF(AND(E802="Accepted",ISNUMBER(M802)),M802*1.150779448,"")</f>
      </c>
      <c r="O802" s="163"/>
      <c r="P802" s="163" t="str">
        <f>IF(AND(E802="Accepted",ISNUMBER(O802)),O802*1.150779448,"")</f>
      </c>
      <c r="Q802" s="163"/>
      <c r="R802" s="155" t="str"/>
      <c r="S802" s="155" t="str"/>
      <c r="T802" s="155" t="str"/>
      <c r="U802" s="163" t="str">
        <f>IF(E802&lt;&gt;"Accepted","",IF(AND(N802="",P802=""),"",MAX(N802,P802)))</f>
      </c>
      <c r="V802" s="155" t="str">
        <v>2026-04-03 00:55 PDT</v>
      </c>
      <c r="W802" s="153" t="n">
        <v>7</v>
      </c>
      <c r="X802" s="163"/>
      <c r="Y802" s="163"/>
      <c r="Z802" s="163"/>
      <c r="AA802" s="153" t="n">
        <v>-117.8837</v>
      </c>
      <c r="AB802" s="153" t="n">
        <v>34.9054</v>
      </c>
      <c r="AC802" s="153" t="n">
        <v>702</v>
      </c>
      <c r="AD802" s="175" t="str">
        <v>KEDW 030755Z AUTO 20007KT 10SM CLR 10/04 A2999 RMK AO2 SLP148 T00970043 401950096 $</v>
      </c>
    </row>
    <row r="803" hidden="0">
      <c r="A803" s="150" t="str">
        <v>2026-04-03 08:55 UTC</v>
      </c>
      <c r="B803" s="155" t="str">
        <v>2026-04-03 01:55 PDT</v>
      </c>
      <c r="C803" s="155" t="str">
        <v>2026-04-03</v>
      </c>
      <c r="D803" s="155" t="str">
        <v>April</v>
      </c>
      <c r="E803" s="154" t="str">
        <v>Accepted</v>
      </c>
      <c r="F803" s="155" t="str">
        <v>000</v>
      </c>
      <c r="G803" s="153" t="n">
        <v>0</v>
      </c>
      <c r="H803" s="155" t="str">
        <v>Calm</v>
      </c>
      <c r="I803" s="153" t="n">
        <v>180</v>
      </c>
      <c r="J803" s="155" t="str">
        <v>Calm</v>
      </c>
      <c r="K803" s="153" t="n">
        <v>0</v>
      </c>
      <c r="L803" s="153" t="n">
        <f>IF(E803="Accepted",K803*1.150779448,"")</f>
        <v>0</v>
      </c>
      <c r="M803" s="163"/>
      <c r="N803" s="163" t="str">
        <f>IF(AND(E803="Accepted",ISNUMBER(M803)),M803*1.150779448,"")</f>
      </c>
      <c r="O803" s="163"/>
      <c r="P803" s="163" t="str">
        <f>IF(AND(E803="Accepted",ISNUMBER(O803)),O803*1.150779448,"")</f>
      </c>
      <c r="Q803" s="163"/>
      <c r="R803" s="155" t="str"/>
      <c r="S803" s="155" t="str"/>
      <c r="T803" s="155" t="str"/>
      <c r="U803" s="163" t="str">
        <f>IF(E803&lt;&gt;"Accepted","",IF(AND(N803="",P803=""),"",MAX(N803,P803)))</f>
      </c>
      <c r="V803" s="155" t="str">
        <v>2026-04-03 01:55 PDT</v>
      </c>
      <c r="W803" s="153" t="n">
        <v>0</v>
      </c>
      <c r="X803" s="163"/>
      <c r="Y803" s="163"/>
      <c r="Z803" s="163"/>
      <c r="AA803" s="153" t="n">
        <v>-117.8837</v>
      </c>
      <c r="AB803" s="153" t="n">
        <v>34.9054</v>
      </c>
      <c r="AC803" s="153" t="n">
        <v>702</v>
      </c>
      <c r="AD803" s="175" t="str">
        <v>KEDW 030855Z AUTO 00000KT 10SM CLR 09/04 A3000 RMK AO2 SLP153 T00900044 52019 $</v>
      </c>
    </row>
    <row r="804" hidden="0">
      <c r="A804" s="150" t="str">
        <v>2026-04-03 10:55 UTC</v>
      </c>
      <c r="B804" s="155" t="str">
        <v>2026-04-03 03:55 PDT</v>
      </c>
      <c r="C804" s="155" t="str">
        <v>2026-04-03</v>
      </c>
      <c r="D804" s="155" t="str">
        <v>April</v>
      </c>
      <c r="E804" s="154" t="str">
        <v>Accepted</v>
      </c>
      <c r="F804" s="155" t="str">
        <v>000</v>
      </c>
      <c r="G804" s="153" t="n">
        <v>0</v>
      </c>
      <c r="H804" s="155" t="str">
        <v>Calm</v>
      </c>
      <c r="I804" s="153" t="n">
        <v>180</v>
      </c>
      <c r="J804" s="155" t="str">
        <v>Calm</v>
      </c>
      <c r="K804" s="153" t="n">
        <v>0</v>
      </c>
      <c r="L804" s="153" t="n">
        <f>IF(E804="Accepted",K804*1.150779448,"")</f>
        <v>0</v>
      </c>
      <c r="M804" s="163"/>
      <c r="N804" s="163" t="str">
        <f>IF(AND(E804="Accepted",ISNUMBER(M804)),M804*1.150779448,"")</f>
      </c>
      <c r="O804" s="163"/>
      <c r="P804" s="163" t="str">
        <f>IF(AND(E804="Accepted",ISNUMBER(O804)),O804*1.150779448,"")</f>
      </c>
      <c r="Q804" s="163"/>
      <c r="R804" s="155" t="str"/>
      <c r="S804" s="155" t="str"/>
      <c r="T804" s="155" t="str"/>
      <c r="U804" s="163" t="str">
        <f>IF(E804&lt;&gt;"Accepted","",IF(AND(N804="",P804=""),"",MAX(N804,P804)))</f>
      </c>
      <c r="V804" s="155" t="str">
        <v>2026-04-03 03:55 PDT</v>
      </c>
      <c r="W804" s="153" t="n">
        <v>0</v>
      </c>
      <c r="X804" s="163"/>
      <c r="Y804" s="163"/>
      <c r="Z804" s="163"/>
      <c r="AA804" s="153" t="n">
        <v>-117.8837</v>
      </c>
      <c r="AB804" s="153" t="n">
        <v>34.9054</v>
      </c>
      <c r="AC804" s="153" t="n">
        <v>702</v>
      </c>
      <c r="AD804" s="175" t="str">
        <v>KEDW 031055Z AUTO 00000KT 10SM CLR 07/03 A3002 RMK AO2 SLP159 T00690031 $</v>
      </c>
    </row>
    <row r="805" hidden="0">
      <c r="A805" s="150" t="str">
        <v>2026-04-03 11:55 UTC</v>
      </c>
      <c r="B805" s="155" t="str">
        <v>2026-04-03 04:55 PDT</v>
      </c>
      <c r="C805" s="155" t="str">
        <v>2026-04-03</v>
      </c>
      <c r="D805" s="155" t="str">
        <v>April</v>
      </c>
      <c r="E805" s="154" t="str">
        <v>Accepted</v>
      </c>
      <c r="F805" s="155" t="str">
        <v>350</v>
      </c>
      <c r="G805" s="153" t="n">
        <v>350</v>
      </c>
      <c r="H805" s="155" t="str">
        <v>N</v>
      </c>
      <c r="I805" s="153" t="n">
        <v>170</v>
      </c>
      <c r="J805" s="155" t="str">
        <v>S</v>
      </c>
      <c r="K805" s="153" t="n">
        <v>5</v>
      </c>
      <c r="L805" s="153" t="n">
        <f>IF(E805="Accepted",K805*1.150779448,"")</f>
        <v>5.75389724</v>
      </c>
      <c r="M805" s="163"/>
      <c r="N805" s="163" t="str">
        <f>IF(AND(E805="Accepted",ISNUMBER(M805)),M805*1.150779448,"")</f>
      </c>
      <c r="O805" s="163"/>
      <c r="P805" s="163" t="str">
        <f>IF(AND(E805="Accepted",ISNUMBER(O805)),O805*1.150779448,"")</f>
      </c>
      <c r="Q805" s="163"/>
      <c r="R805" s="155" t="str"/>
      <c r="S805" s="155" t="str"/>
      <c r="T805" s="155" t="str"/>
      <c r="U805" s="163" t="str">
        <f>IF(E805&lt;&gt;"Accepted","",IF(AND(N805="",P805=""),"",MAX(N805,P805)))</f>
      </c>
      <c r="V805" s="155" t="str">
        <v>2026-04-03 04:55 PDT</v>
      </c>
      <c r="W805" s="153" t="n">
        <v>5</v>
      </c>
      <c r="X805" s="163"/>
      <c r="Y805" s="163"/>
      <c r="Z805" s="163"/>
      <c r="AA805" s="153" t="n">
        <v>-117.8837</v>
      </c>
      <c r="AB805" s="153" t="n">
        <v>34.9054</v>
      </c>
      <c r="AC805" s="153" t="n">
        <v>702</v>
      </c>
      <c r="AD805" s="175" t="str">
        <v>KEDW 031155Z AUTO 35005KT 10SM CLR 05/02 A3004 RMK AO2 SLP168 T00540017 10123 20054 52014 $</v>
      </c>
    </row>
    <row r="806" hidden="0">
      <c r="A806" s="150" t="str">
        <v>2026-04-03 12:55 UTC</v>
      </c>
      <c r="B806" s="155" t="str">
        <v>2026-04-03 05:55 PDT</v>
      </c>
      <c r="C806" s="155" t="str">
        <v>2026-04-03</v>
      </c>
      <c r="D806" s="155" t="str">
        <v>April</v>
      </c>
      <c r="E806" s="154" t="str">
        <v>Accepted</v>
      </c>
      <c r="F806" s="155" t="str">
        <v>020</v>
      </c>
      <c r="G806" s="153" t="n">
        <v>20</v>
      </c>
      <c r="H806" s="155" t="str">
        <v>N</v>
      </c>
      <c r="I806" s="153" t="n">
        <v>200</v>
      </c>
      <c r="J806" s="155" t="str">
        <v>S</v>
      </c>
      <c r="K806" s="153" t="n">
        <v>6</v>
      </c>
      <c r="L806" s="153" t="n">
        <f>IF(E806="Accepted",K806*1.150779448,"")</f>
        <v>6.904676688</v>
      </c>
      <c r="M806" s="163"/>
      <c r="N806" s="163" t="str">
        <f>IF(AND(E806="Accepted",ISNUMBER(M806)),M806*1.150779448,"")</f>
      </c>
      <c r="O806" s="163"/>
      <c r="P806" s="163" t="str">
        <f>IF(AND(E806="Accepted",ISNUMBER(O806)),O806*1.150779448,"")</f>
      </c>
      <c r="Q806" s="163"/>
      <c r="R806" s="155" t="str"/>
      <c r="S806" s="155" t="str"/>
      <c r="T806" s="155" t="str"/>
      <c r="U806" s="163" t="str">
        <f>IF(E806&lt;&gt;"Accepted","",IF(AND(N806="",P806=""),"",MAX(N806,P806)))</f>
      </c>
      <c r="V806" s="155" t="str">
        <v>2026-04-03 05:55 PDT</v>
      </c>
      <c r="W806" s="153" t="n">
        <v>6</v>
      </c>
      <c r="X806" s="163"/>
      <c r="Y806" s="163"/>
      <c r="Z806" s="163"/>
      <c r="AA806" s="153" t="n">
        <v>-117.8837</v>
      </c>
      <c r="AB806" s="153" t="n">
        <v>34.9054</v>
      </c>
      <c r="AC806" s="153" t="n">
        <v>702</v>
      </c>
      <c r="AD806" s="175" t="str">
        <v>KEDW 031255Z 02006KT 40SM CLR 05/01 A3007 RMK AO2A SLP180 T00510012</v>
      </c>
    </row>
    <row r="807" hidden="0">
      <c r="A807" s="150" t="str">
        <v>2026-04-03 13:55 UTC</v>
      </c>
      <c r="B807" s="155" t="str">
        <v>2026-04-03 06:55 PDT</v>
      </c>
      <c r="C807" s="155" t="str">
        <v>2026-04-03</v>
      </c>
      <c r="D807" s="155" t="str">
        <v>April</v>
      </c>
      <c r="E807" s="154" t="str">
        <v>Accepted</v>
      </c>
      <c r="F807" s="155" t="str">
        <v>360</v>
      </c>
      <c r="G807" s="153" t="n">
        <v>360</v>
      </c>
      <c r="H807" s="155" t="str">
        <v>N</v>
      </c>
      <c r="I807" s="153" t="n">
        <v>180</v>
      </c>
      <c r="J807" s="155" t="str">
        <v>S</v>
      </c>
      <c r="K807" s="153" t="n">
        <v>6</v>
      </c>
      <c r="L807" s="153" t="n">
        <f>IF(E807="Accepted",K807*1.150779448,"")</f>
        <v>6.904676688</v>
      </c>
      <c r="M807" s="163"/>
      <c r="N807" s="163" t="str">
        <f>IF(AND(E807="Accepted",ISNUMBER(M807)),M807*1.150779448,"")</f>
      </c>
      <c r="O807" s="163"/>
      <c r="P807" s="163" t="str">
        <f>IF(AND(E807="Accepted",ISNUMBER(O807)),O807*1.150779448,"")</f>
      </c>
      <c r="Q807" s="163"/>
      <c r="R807" s="155" t="str"/>
      <c r="S807" s="155" t="str"/>
      <c r="T807" s="155" t="str"/>
      <c r="U807" s="163" t="str">
        <f>IF(E807&lt;&gt;"Accepted","",IF(AND(N807="",P807=""),"",MAX(N807,P807)))</f>
      </c>
      <c r="V807" s="155" t="str">
        <v>2026-04-03 06:55 PDT</v>
      </c>
      <c r="W807" s="153" t="n">
        <v>6</v>
      </c>
      <c r="X807" s="163"/>
      <c r="Y807" s="163"/>
      <c r="Z807" s="163"/>
      <c r="AA807" s="153" t="n">
        <v>-117.8837</v>
      </c>
      <c r="AB807" s="153" t="n">
        <v>34.9054</v>
      </c>
      <c r="AC807" s="153" t="n">
        <v>702</v>
      </c>
      <c r="AD807" s="175" t="str">
        <v>KEDW 031355Z 36006KT 50SM FEW300 05/02 A3010 RMK AO2A SLP191 T00530020</v>
      </c>
    </row>
    <row r="808" hidden="0">
      <c r="A808" s="150" t="str">
        <v>2026-04-03 15:55 UTC</v>
      </c>
      <c r="B808" s="155" t="str">
        <v>2026-04-03 08:55 PDT</v>
      </c>
      <c r="C808" s="155" t="str">
        <v>2026-04-03</v>
      </c>
      <c r="D808" s="155" t="str">
        <v>April</v>
      </c>
      <c r="E808" s="154" t="str">
        <v>Accepted</v>
      </c>
      <c r="F808" s="155" t="str">
        <v>010</v>
      </c>
      <c r="G808" s="153" t="n">
        <v>10</v>
      </c>
      <c r="H808" s="155" t="str">
        <v>N</v>
      </c>
      <c r="I808" s="153" t="n">
        <v>190</v>
      </c>
      <c r="J808" s="155" t="str">
        <v>S</v>
      </c>
      <c r="K808" s="153" t="n">
        <v>4</v>
      </c>
      <c r="L808" s="153" t="n">
        <f>IF(E808="Accepted",K808*1.150779448,"")</f>
        <v>4.603117792</v>
      </c>
      <c r="M808" s="163"/>
      <c r="N808" s="163" t="str">
        <f>IF(AND(E808="Accepted",ISNUMBER(M808)),M808*1.150779448,"")</f>
      </c>
      <c r="O808" s="163"/>
      <c r="P808" s="163" t="str">
        <f>IF(AND(E808="Accepted",ISNUMBER(O808)),O808*1.150779448,"")</f>
      </c>
      <c r="Q808" s="163"/>
      <c r="R808" s="155" t="str"/>
      <c r="S808" s="155" t="str"/>
      <c r="T808" s="155" t="str"/>
      <c r="U808" s="163" t="str">
        <f>IF(E808&lt;&gt;"Accepted","",IF(AND(N808="",P808=""),"",MAX(N808,P808)))</f>
      </c>
      <c r="V808" s="155" t="str">
        <v>2026-04-03 08:55 PDT</v>
      </c>
      <c r="W808" s="153" t="n">
        <v>4</v>
      </c>
      <c r="X808" s="163"/>
      <c r="Y808" s="163"/>
      <c r="Z808" s="163"/>
      <c r="AA808" s="153" t="n">
        <v>-117.8837</v>
      </c>
      <c r="AB808" s="153" t="n">
        <v>34.9054</v>
      </c>
      <c r="AC808" s="153" t="n">
        <v>702</v>
      </c>
      <c r="AD808" s="175" t="str">
        <v>KEDW 031555Z 01004KT 40SM FEW300 11/04 A3016 RMK AO2A SLP209 T01140041</v>
      </c>
    </row>
    <row r="809" hidden="0">
      <c r="A809" s="150" t="str">
        <v>2026-04-03 16:55 UTC</v>
      </c>
      <c r="B809" s="155" t="str">
        <v>2026-04-03 09:55 PDT</v>
      </c>
      <c r="C809" s="155" t="str">
        <v>2026-04-03</v>
      </c>
      <c r="D809" s="155" t="str">
        <v>April</v>
      </c>
      <c r="E809" s="154" t="str">
        <v>Accepted</v>
      </c>
      <c r="F809" s="155" t="str">
        <v>050</v>
      </c>
      <c r="G809" s="153" t="n">
        <v>50</v>
      </c>
      <c r="H809" s="155" t="str">
        <v>NE</v>
      </c>
      <c r="I809" s="153" t="n">
        <v>230</v>
      </c>
      <c r="J809" s="155" t="str">
        <v>SW</v>
      </c>
      <c r="K809" s="153" t="n">
        <v>14</v>
      </c>
      <c r="L809" s="153" t="n">
        <f>IF(E809="Accepted",K809*1.150779448,"")</f>
        <v>16.110912272</v>
      </c>
      <c r="M809" s="163"/>
      <c r="N809" s="163" t="str">
        <f>IF(AND(E809="Accepted",ISNUMBER(M809)),M809*1.150779448,"")</f>
      </c>
      <c r="O809" s="163"/>
      <c r="P809" s="163" t="str">
        <f>IF(AND(E809="Accepted",ISNUMBER(O809)),O809*1.150779448,"")</f>
      </c>
      <c r="Q809" s="163"/>
      <c r="R809" s="155" t="str"/>
      <c r="S809" s="155" t="str"/>
      <c r="T809" s="155" t="str"/>
      <c r="U809" s="163" t="str">
        <f>IF(E809&lt;&gt;"Accepted","",IF(AND(N809="",P809=""),"",MAX(N809,P809)))</f>
      </c>
      <c r="V809" s="155" t="str">
        <v>2026-04-03 09:55 PDT</v>
      </c>
      <c r="W809" s="153" t="n">
        <v>14</v>
      </c>
      <c r="X809" s="163"/>
      <c r="Y809" s="163"/>
      <c r="Z809" s="163"/>
      <c r="AA809" s="153" t="n">
        <v>-117.8837</v>
      </c>
      <c r="AB809" s="153" t="n">
        <v>34.9054</v>
      </c>
      <c r="AC809" s="153" t="n">
        <v>702</v>
      </c>
      <c r="AD809" s="175" t="str">
        <v>KEDW 031655Z 05014KT 40SM FEW300 17/M08 A3017 RMK AO2A SLP208 T01671078 $</v>
      </c>
    </row>
    <row r="810" hidden="0">
      <c r="A810" s="150" t="str">
        <v>2026-04-03 16:57 UTC</v>
      </c>
      <c r="B810" s="155" t="str">
        <v>2026-04-03 09:57 PDT</v>
      </c>
      <c r="C810" s="155" t="str">
        <v>2026-04-03</v>
      </c>
      <c r="D810" s="155" t="str">
        <v>April</v>
      </c>
      <c r="E810" s="154" t="str">
        <v>Accepted</v>
      </c>
      <c r="F810" s="155" t="str">
        <v>050</v>
      </c>
      <c r="G810" s="153" t="n">
        <v>50</v>
      </c>
      <c r="H810" s="155" t="str">
        <v>NE</v>
      </c>
      <c r="I810" s="153" t="n">
        <v>230</v>
      </c>
      <c r="J810" s="155" t="str">
        <v>SW</v>
      </c>
      <c r="K810" s="153" t="n">
        <v>18</v>
      </c>
      <c r="L810" s="153" t="n">
        <f>IF(E810="Accepted",K810*1.150779448,"")</f>
        <v>20.714030064</v>
      </c>
      <c r="M810" s="153" t="n">
        <v>23</v>
      </c>
      <c r="N810" s="153" t="n">
        <f>IF(AND(E810="Accepted",ISNUMBER(M810)),M810*1.150779448,"")</f>
        <v>26.467927304</v>
      </c>
      <c r="O810" s="163"/>
      <c r="P810" s="163" t="str">
        <f>IF(AND(E810="Accepted",ISNUMBER(O810)),O810*1.150779448,"")</f>
      </c>
      <c r="Q810" s="163"/>
      <c r="R810" s="155" t="str"/>
      <c r="S810" s="155" t="str"/>
      <c r="T810" s="155" t="str"/>
      <c r="U810" s="153" t="n">
        <f>IF(E810&lt;&gt;"Accepted","",IF(AND(N810="",P810=""),"",MAX(N810,P810)))</f>
        <v>26.467927304</v>
      </c>
      <c r="V810" s="155" t="str">
        <v>2026-04-03 09:57 PDT</v>
      </c>
      <c r="W810" s="153" t="n">
        <v>18</v>
      </c>
      <c r="X810" s="153" t="n">
        <v>23</v>
      </c>
      <c r="Y810" s="163"/>
      <c r="Z810" s="163"/>
      <c r="AA810" s="153" t="n">
        <v>-117.8837</v>
      </c>
      <c r="AB810" s="153" t="n">
        <v>34.9054</v>
      </c>
      <c r="AC810" s="153" t="n">
        <v>702</v>
      </c>
      <c r="AD810" s="175" t="str">
        <v>KEDW 031657Z 05018G23KT 40SM FEW300 17/M09 A3017 RMK AO2A SLP208</v>
      </c>
    </row>
    <row r="811" hidden="0">
      <c r="A811" s="150" t="str">
        <v>2026-04-03 18:55 UTC</v>
      </c>
      <c r="B811" s="155" t="str">
        <v>2026-04-03 11:55 PDT</v>
      </c>
      <c r="C811" s="155" t="str">
        <v>2026-04-03</v>
      </c>
      <c r="D811" s="155" t="str">
        <v>April</v>
      </c>
      <c r="E811" s="154" t="str">
        <v>Accepted</v>
      </c>
      <c r="F811" s="155" t="str">
        <v>040</v>
      </c>
      <c r="G811" s="153" t="n">
        <v>40</v>
      </c>
      <c r="H811" s="155" t="str">
        <v>NE</v>
      </c>
      <c r="I811" s="153" t="n">
        <v>220</v>
      </c>
      <c r="J811" s="155" t="str">
        <v>SW</v>
      </c>
      <c r="K811" s="153" t="n">
        <v>18</v>
      </c>
      <c r="L811" s="153" t="n">
        <f>IF(E811="Accepted",K811*1.150779448,"")</f>
        <v>20.714030064</v>
      </c>
      <c r="M811" s="153" t="n">
        <v>23</v>
      </c>
      <c r="N811" s="153" t="n">
        <f>IF(AND(E811="Accepted",ISNUMBER(M811)),M811*1.150779448,"")</f>
        <v>26.467927304</v>
      </c>
      <c r="O811" s="163"/>
      <c r="P811" s="163" t="str">
        <f>IF(AND(E811="Accepted",ISNUMBER(O811)),O811*1.150779448,"")</f>
      </c>
      <c r="Q811" s="163"/>
      <c r="R811" s="155" t="str"/>
      <c r="S811" s="155" t="str"/>
      <c r="T811" s="155" t="str"/>
      <c r="U811" s="153" t="n">
        <f>IF(E811&lt;&gt;"Accepted","",IF(AND(N811="",P811=""),"",MAX(N811,P811)))</f>
        <v>26.467927304</v>
      </c>
      <c r="V811" s="155" t="str">
        <v>2026-04-03 11:55 PDT</v>
      </c>
      <c r="W811" s="153" t="n">
        <v>18</v>
      </c>
      <c r="X811" s="153" t="n">
        <v>23</v>
      </c>
      <c r="Y811" s="163"/>
      <c r="Z811" s="163"/>
      <c r="AA811" s="153" t="n">
        <v>-117.8837</v>
      </c>
      <c r="AB811" s="153" t="n">
        <v>34.9054</v>
      </c>
      <c r="AC811" s="153" t="n">
        <v>702</v>
      </c>
      <c r="AD811" s="175" t="str">
        <v>KEDW 031855Z 04018G23KT 50SM FEW300 20/M14 A3017 RMK AO2A SLP207 T01971141</v>
      </c>
    </row>
    <row r="812" hidden="0">
      <c r="A812" s="150" t="str">
        <v>2026-04-03 19:55 UTC</v>
      </c>
      <c r="B812" s="155" t="str">
        <v>2026-04-03 12:55 PDT</v>
      </c>
      <c r="C812" s="155" t="str">
        <v>2026-04-03</v>
      </c>
      <c r="D812" s="155" t="str">
        <v>April</v>
      </c>
      <c r="E812" s="154" t="str">
        <v>Accepted</v>
      </c>
      <c r="F812" s="155" t="str">
        <v>050</v>
      </c>
      <c r="G812" s="153" t="n">
        <v>50</v>
      </c>
      <c r="H812" s="155" t="str">
        <v>NE</v>
      </c>
      <c r="I812" s="153" t="n">
        <v>230</v>
      </c>
      <c r="J812" s="155" t="str">
        <v>SW</v>
      </c>
      <c r="K812" s="153" t="n">
        <v>14</v>
      </c>
      <c r="L812" s="153" t="n">
        <f>IF(E812="Accepted",K812*1.150779448,"")</f>
        <v>16.110912272</v>
      </c>
      <c r="M812" s="153" t="n">
        <v>19</v>
      </c>
      <c r="N812" s="153" t="n">
        <f>IF(AND(E812="Accepted",ISNUMBER(M812)),M812*1.150779448,"")</f>
        <v>21.864809512</v>
      </c>
      <c r="O812" s="163"/>
      <c r="P812" s="163" t="str">
        <f>IF(AND(E812="Accepted",ISNUMBER(O812)),O812*1.150779448,"")</f>
      </c>
      <c r="Q812" s="163"/>
      <c r="R812" s="155" t="str"/>
      <c r="S812" s="155" t="str"/>
      <c r="T812" s="155" t="str"/>
      <c r="U812" s="153" t="n">
        <f>IF(E812&lt;&gt;"Accepted","",IF(AND(N812="",P812=""),"",MAX(N812,P812)))</f>
        <v>21.864809512</v>
      </c>
      <c r="V812" s="155" t="str">
        <v>2026-04-03 12:55 PDT</v>
      </c>
      <c r="W812" s="153" t="n">
        <v>14</v>
      </c>
      <c r="X812" s="153" t="n">
        <v>19</v>
      </c>
      <c r="Y812" s="163"/>
      <c r="Z812" s="163"/>
      <c r="AA812" s="153" t="n">
        <v>-117.8837</v>
      </c>
      <c r="AB812" s="153" t="n">
        <v>34.9054</v>
      </c>
      <c r="AC812" s="153" t="n">
        <v>702</v>
      </c>
      <c r="AD812" s="175" t="str">
        <v>KEDW 031955Z 05014G19KT 40SM SCT300 21/M15 A3016 RMK AO2A SLP205 T02071148</v>
      </c>
    </row>
    <row r="813" hidden="0">
      <c r="A813" s="150" t="str">
        <v>2026-04-03 20:18 UTC</v>
      </c>
      <c r="B813" s="155" t="str">
        <v>2026-04-03 13:18 PDT</v>
      </c>
      <c r="C813" s="155" t="str">
        <v>2026-04-03</v>
      </c>
      <c r="D813" s="155" t="str">
        <v>April</v>
      </c>
      <c r="E813" s="154" t="str">
        <v>Accepted</v>
      </c>
      <c r="F813" s="155" t="str">
        <v>080</v>
      </c>
      <c r="G813" s="153" t="n">
        <v>80</v>
      </c>
      <c r="H813" s="155" t="str">
        <v>E</v>
      </c>
      <c r="I813" s="153" t="n">
        <v>260</v>
      </c>
      <c r="J813" s="155" t="str">
        <v>W</v>
      </c>
      <c r="K813" s="153" t="n">
        <v>14</v>
      </c>
      <c r="L813" s="153" t="n">
        <f>IF(E813="Accepted",K813*1.150779448,"")</f>
        <v>16.110912272</v>
      </c>
      <c r="M813" s="163"/>
      <c r="N813" s="163" t="str">
        <f>IF(AND(E813="Accepted",ISNUMBER(M813)),M813*1.150779448,"")</f>
      </c>
      <c r="O813" s="163"/>
      <c r="P813" s="163" t="str">
        <f>IF(AND(E813="Accepted",ISNUMBER(O813)),O813*1.150779448,"")</f>
      </c>
      <c r="Q813" s="163"/>
      <c r="R813" s="155" t="str"/>
      <c r="S813" s="155" t="str"/>
      <c r="T813" s="155" t="str"/>
      <c r="U813" s="163" t="str">
        <f>IF(E813&lt;&gt;"Accepted","",IF(AND(N813="",P813=""),"",MAX(N813,P813)))</f>
      </c>
      <c r="V813" s="155" t="str">
        <v>2026-04-03 13:18 PDT</v>
      </c>
      <c r="W813" s="153" t="n">
        <v>14</v>
      </c>
      <c r="X813" s="163"/>
      <c r="Y813" s="163"/>
      <c r="Z813" s="163"/>
      <c r="AA813" s="153" t="n">
        <v>-117.8837</v>
      </c>
      <c r="AB813" s="153" t="n">
        <v>34.9054</v>
      </c>
      <c r="AC813" s="153" t="n">
        <v>702</v>
      </c>
      <c r="AD813" s="175" t="str">
        <v>KEDW 032018Z AUTO 08014KT 10SM CLR 21/M16 A3015 RMK AO2 WSHFT 15 SLP201 $</v>
      </c>
    </row>
    <row r="814" hidden="0">
      <c r="A814" s="150" t="str">
        <v>2026-04-03 20:28 UTC</v>
      </c>
      <c r="B814" s="155" t="str">
        <v>2026-04-03 13:28 PDT</v>
      </c>
      <c r="C814" s="155" t="str">
        <v>2026-04-03</v>
      </c>
      <c r="D814" s="155" t="str">
        <v>April</v>
      </c>
      <c r="E814" s="154" t="str">
        <v>Accepted</v>
      </c>
      <c r="F814" s="155" t="str">
        <v>030</v>
      </c>
      <c r="G814" s="153" t="n">
        <v>30</v>
      </c>
      <c r="H814" s="155" t="str">
        <v>NE</v>
      </c>
      <c r="I814" s="153" t="n">
        <v>210</v>
      </c>
      <c r="J814" s="155" t="str">
        <v>SW</v>
      </c>
      <c r="K814" s="153" t="n">
        <v>15</v>
      </c>
      <c r="L814" s="153" t="n">
        <f>IF(E814="Accepted",K814*1.150779448,"")</f>
        <v>17.261691719999998</v>
      </c>
      <c r="M814" s="153" t="n">
        <v>24</v>
      </c>
      <c r="N814" s="153" t="n">
        <f>IF(AND(E814="Accepted",ISNUMBER(M814)),M814*1.150779448,"")</f>
        <v>27.618706752</v>
      </c>
      <c r="O814" s="163"/>
      <c r="P814" s="163" t="str">
        <f>IF(AND(E814="Accepted",ISNUMBER(O814)),O814*1.150779448,"")</f>
      </c>
      <c r="Q814" s="163"/>
      <c r="R814" s="155" t="str"/>
      <c r="S814" s="155" t="str"/>
      <c r="T814" s="155" t="str"/>
      <c r="U814" s="153" t="n">
        <f>IF(E814&lt;&gt;"Accepted","",IF(AND(N814="",P814=""),"",MAX(N814,P814)))</f>
        <v>27.618706752</v>
      </c>
      <c r="V814" s="155" t="str">
        <v>2026-04-03 13:28 PDT</v>
      </c>
      <c r="W814" s="153" t="n">
        <v>15</v>
      </c>
      <c r="X814" s="153" t="n">
        <v>24</v>
      </c>
      <c r="Y814" s="163"/>
      <c r="Z814" s="163"/>
      <c r="AA814" s="153" t="n">
        <v>-117.8837</v>
      </c>
      <c r="AB814" s="153" t="n">
        <v>34.9054</v>
      </c>
      <c r="AC814" s="153" t="n">
        <v>702</v>
      </c>
      <c r="AD814" s="175" t="str">
        <v>KEDW 032028Z AUTO 03015G24KT 10SM CLR 21/M18 A3014 RMK AO2 WSHFT 18 SLP198 $</v>
      </c>
    </row>
    <row r="815" hidden="0">
      <c r="A815" s="150" t="str">
        <v>2026-04-03 20:55 UTC</v>
      </c>
      <c r="B815" s="155" t="str">
        <v>2026-04-03 13:55 PDT</v>
      </c>
      <c r="C815" s="155" t="str">
        <v>2026-04-03</v>
      </c>
      <c r="D815" s="155" t="str">
        <v>April</v>
      </c>
      <c r="E815" s="154" t="str">
        <v>Accepted</v>
      </c>
      <c r="F815" s="155" t="str">
        <v>040</v>
      </c>
      <c r="G815" s="153" t="n">
        <v>40</v>
      </c>
      <c r="H815" s="155" t="str">
        <v>NE</v>
      </c>
      <c r="I815" s="153" t="n">
        <v>220</v>
      </c>
      <c r="J815" s="155" t="str">
        <v>SW</v>
      </c>
      <c r="K815" s="153" t="n">
        <v>17</v>
      </c>
      <c r="L815" s="153" t="n">
        <f>IF(E815="Accepted",K815*1.150779448,"")</f>
        <v>19.563250616</v>
      </c>
      <c r="M815" s="153" t="n">
        <v>21</v>
      </c>
      <c r="N815" s="153" t="n">
        <f>IF(AND(E815="Accepted",ISNUMBER(M815)),M815*1.150779448,"")</f>
        <v>24.166368408</v>
      </c>
      <c r="O815" s="163"/>
      <c r="P815" s="163" t="str">
        <f>IF(AND(E815="Accepted",ISNUMBER(O815)),O815*1.150779448,"")</f>
      </c>
      <c r="Q815" s="163"/>
      <c r="R815" s="155" t="str"/>
      <c r="S815" s="155" t="str"/>
      <c r="T815" s="155" t="str"/>
      <c r="U815" s="153" t="n">
        <f>IF(E815&lt;&gt;"Accepted","",IF(AND(N815="",P815=""),"",MAX(N815,P815)))</f>
        <v>24.166368408</v>
      </c>
      <c r="V815" s="155" t="str">
        <v>2026-04-03 13:55 PDT</v>
      </c>
      <c r="W815" s="153" t="n">
        <v>17</v>
      </c>
      <c r="X815" s="153" t="n">
        <v>21</v>
      </c>
      <c r="Y815" s="163"/>
      <c r="Z815" s="163"/>
      <c r="AA815" s="153" t="n">
        <v>-117.8837</v>
      </c>
      <c r="AB815" s="153" t="n">
        <v>34.9054</v>
      </c>
      <c r="AC815" s="153" t="n">
        <v>702</v>
      </c>
      <c r="AD815" s="175" t="str">
        <v>KEDW 032055Z 04017G21KT 40SM SCT280 21/M18 A3014 RMK AO2A SLP198 T02131178 57014</v>
      </c>
    </row>
    <row r="816" hidden="0">
      <c r="A816" s="150" t="str">
        <v>2026-04-03 21:55 UTC</v>
      </c>
      <c r="B816" s="155" t="str">
        <v>2026-04-03 14:55 PDT</v>
      </c>
      <c r="C816" s="155" t="str">
        <v>2026-04-03</v>
      </c>
      <c r="D816" s="155" t="str">
        <v>April</v>
      </c>
      <c r="E816" s="154" t="str">
        <v>Accepted</v>
      </c>
      <c r="F816" s="155" t="str">
        <v>050</v>
      </c>
      <c r="G816" s="153" t="n">
        <v>50</v>
      </c>
      <c r="H816" s="155" t="str">
        <v>NE</v>
      </c>
      <c r="I816" s="153" t="n">
        <v>230</v>
      </c>
      <c r="J816" s="155" t="str">
        <v>SW</v>
      </c>
      <c r="K816" s="153" t="n">
        <v>15</v>
      </c>
      <c r="L816" s="153" t="n">
        <f>IF(E816="Accepted",K816*1.150779448,"")</f>
        <v>17.261691719999998</v>
      </c>
      <c r="M816" s="153" t="n">
        <v>20</v>
      </c>
      <c r="N816" s="153" t="n">
        <f>IF(AND(E816="Accepted",ISNUMBER(M816)),M816*1.150779448,"")</f>
        <v>23.01558896</v>
      </c>
      <c r="O816" s="163"/>
      <c r="P816" s="163" t="str">
        <f>IF(AND(E816="Accepted",ISNUMBER(O816)),O816*1.150779448,"")</f>
      </c>
      <c r="Q816" s="163"/>
      <c r="R816" s="155" t="str"/>
      <c r="S816" s="155" t="str"/>
      <c r="T816" s="155" t="str"/>
      <c r="U816" s="153" t="n">
        <f>IF(E816&lt;&gt;"Accepted","",IF(AND(N816="",P816=""),"",MAX(N816,P816)))</f>
        <v>23.01558896</v>
      </c>
      <c r="V816" s="155" t="str">
        <v>2026-04-03 14:55 PDT</v>
      </c>
      <c r="W816" s="153" t="n">
        <v>15</v>
      </c>
      <c r="X816" s="153" t="n">
        <v>20</v>
      </c>
      <c r="Y816" s="163"/>
      <c r="Z816" s="163"/>
      <c r="AA816" s="153" t="n">
        <v>-117.8837</v>
      </c>
      <c r="AB816" s="153" t="n">
        <v>34.9054</v>
      </c>
      <c r="AC816" s="153" t="n">
        <v>702</v>
      </c>
      <c r="AD816" s="175" t="str">
        <v>KEDW 032155Z 05015G20KT 90SM SCT280 21/M20 A3013 RMK AO2A SLP194 T02131199</v>
      </c>
    </row>
    <row r="817" hidden="0">
      <c r="A817" s="150" t="str">
        <v>2026-04-03 22:55 UTC</v>
      </c>
      <c r="B817" s="155" t="str">
        <v>2026-04-03 15:55 PDT</v>
      </c>
      <c r="C817" s="155" t="str">
        <v>2026-04-03</v>
      </c>
      <c r="D817" s="155" t="str">
        <v>April</v>
      </c>
      <c r="E817" s="154" t="str">
        <v>Accepted</v>
      </c>
      <c r="F817" s="155" t="str">
        <v>060</v>
      </c>
      <c r="G817" s="153" t="n">
        <v>60</v>
      </c>
      <c r="H817" s="155" t="str">
        <v>NE</v>
      </c>
      <c r="I817" s="153" t="n">
        <v>240</v>
      </c>
      <c r="J817" s="155" t="str">
        <v>SW</v>
      </c>
      <c r="K817" s="153" t="n">
        <v>15</v>
      </c>
      <c r="L817" s="153" t="n">
        <f>IF(E817="Accepted",K817*1.150779448,"")</f>
        <v>17.261691719999998</v>
      </c>
      <c r="M817" s="153" t="n">
        <v>25</v>
      </c>
      <c r="N817" s="153" t="n">
        <f>IF(AND(E817="Accepted",ISNUMBER(M817)),M817*1.150779448,"")</f>
        <v>28.7694862</v>
      </c>
      <c r="O817" s="163"/>
      <c r="P817" s="163" t="str">
        <f>IF(AND(E817="Accepted",ISNUMBER(O817)),O817*1.150779448,"")</f>
      </c>
      <c r="Q817" s="163"/>
      <c r="R817" s="155" t="str"/>
      <c r="S817" s="155" t="str"/>
      <c r="T817" s="155" t="str"/>
      <c r="U817" s="153" t="n">
        <f>IF(E817&lt;&gt;"Accepted","",IF(AND(N817="",P817=""),"",MAX(N817,P817)))</f>
        <v>28.7694862</v>
      </c>
      <c r="V817" s="155" t="str">
        <v>2026-04-03 15:55 PDT</v>
      </c>
      <c r="W817" s="153" t="n">
        <v>15</v>
      </c>
      <c r="X817" s="153" t="n">
        <v>25</v>
      </c>
      <c r="Y817" s="163"/>
      <c r="Z817" s="163"/>
      <c r="AA817" s="153" t="n">
        <v>-117.8837</v>
      </c>
      <c r="AB817" s="153" t="n">
        <v>34.9054</v>
      </c>
      <c r="AC817" s="153" t="n">
        <v>702</v>
      </c>
      <c r="AD817" s="175" t="str">
        <v>KEDW 032255Z 06015G25KT 60SM BKN320 22/M22 A3011 RMK AO2A SLP189 T02191221</v>
      </c>
    </row>
    <row r="818" hidden="0">
      <c r="A818" s="150" t="str">
        <v>2026-04-03 23:27 UTC</v>
      </c>
      <c r="B818" s="155" t="str">
        <v>2026-04-03 16:27 PDT</v>
      </c>
      <c r="C818" s="155" t="str">
        <v>2026-04-03</v>
      </c>
      <c r="D818" s="155" t="str">
        <v>April</v>
      </c>
      <c r="E818" s="154" t="str">
        <v>Accepted</v>
      </c>
      <c r="F818" s="155" t="str">
        <v>080</v>
      </c>
      <c r="G818" s="153" t="n">
        <v>80</v>
      </c>
      <c r="H818" s="155" t="str">
        <v>E</v>
      </c>
      <c r="I818" s="153" t="n">
        <v>260</v>
      </c>
      <c r="J818" s="155" t="str">
        <v>W</v>
      </c>
      <c r="K818" s="153" t="n">
        <v>16</v>
      </c>
      <c r="L818" s="153" t="n">
        <f>IF(E818="Accepted",K818*1.150779448,"")</f>
        <v>18.412471168</v>
      </c>
      <c r="M818" s="163"/>
      <c r="N818" s="163" t="str">
        <f>IF(AND(E818="Accepted",ISNUMBER(M818)),M818*1.150779448,"")</f>
      </c>
      <c r="O818" s="163"/>
      <c r="P818" s="163" t="str">
        <f>IF(AND(E818="Accepted",ISNUMBER(O818)),O818*1.150779448,"")</f>
      </c>
      <c r="Q818" s="163"/>
      <c r="R818" s="155" t="str"/>
      <c r="S818" s="155" t="str"/>
      <c r="T818" s="155" t="str"/>
      <c r="U818" s="163" t="str">
        <f>IF(E818&lt;&gt;"Accepted","",IF(AND(N818="",P818=""),"",MAX(N818,P818)))</f>
      </c>
      <c r="V818" s="155" t="str">
        <v>2026-04-03 16:27 PDT</v>
      </c>
      <c r="W818" s="153" t="n">
        <v>16</v>
      </c>
      <c r="X818" s="163"/>
      <c r="Y818" s="163"/>
      <c r="Z818" s="163"/>
      <c r="AA818" s="153" t="n">
        <v>-117.8837</v>
      </c>
      <c r="AB818" s="153" t="n">
        <v>34.9054</v>
      </c>
      <c r="AC818" s="153" t="n">
        <v>702</v>
      </c>
      <c r="AD818" s="175" t="str">
        <v>KEDW 032327Z 08016KT 60SM BKN320 22/M22 A3012 RMK AO2A WSHFT 17 SLP192</v>
      </c>
    </row>
    <row r="819" hidden="0">
      <c r="A819" s="150" t="str">
        <v>2026-04-03 23:55 UTC</v>
      </c>
      <c r="B819" s="155" t="str">
        <v>2026-04-03 16:55 PDT</v>
      </c>
      <c r="C819" s="155" t="str">
        <v>2026-04-03</v>
      </c>
      <c r="D819" s="155" t="str">
        <v>April</v>
      </c>
      <c r="E819" s="154" t="str">
        <v>Accepted</v>
      </c>
      <c r="F819" s="155" t="str">
        <v>040</v>
      </c>
      <c r="G819" s="153" t="n">
        <v>40</v>
      </c>
      <c r="H819" s="155" t="str">
        <v>NE</v>
      </c>
      <c r="I819" s="153" t="n">
        <v>220</v>
      </c>
      <c r="J819" s="155" t="str">
        <v>SW</v>
      </c>
      <c r="K819" s="153" t="n">
        <v>13</v>
      </c>
      <c r="L819" s="153" t="n">
        <f>IF(E819="Accepted",K819*1.150779448,"")</f>
        <v>14.960132824</v>
      </c>
      <c r="M819" s="163"/>
      <c r="N819" s="163" t="str">
        <f>IF(AND(E819="Accepted",ISNUMBER(M819)),M819*1.150779448,"")</f>
      </c>
      <c r="O819" s="163"/>
      <c r="P819" s="163" t="str">
        <f>IF(AND(E819="Accepted",ISNUMBER(O819)),O819*1.150779448,"")</f>
      </c>
      <c r="Q819" s="163"/>
      <c r="R819" s="155" t="str"/>
      <c r="S819" s="155" t="str"/>
      <c r="T819" s="155" t="str"/>
      <c r="U819" s="163" t="str">
        <f>IF(E819&lt;&gt;"Accepted","",IF(AND(N819="",P819=""),"",MAX(N819,P819)))</f>
      </c>
      <c r="V819" s="155" t="str">
        <v>2026-04-03 16:55 PDT</v>
      </c>
      <c r="W819" s="153" t="n">
        <v>13</v>
      </c>
      <c r="X819" s="163"/>
      <c r="Y819" s="163"/>
      <c r="Z819" s="163"/>
      <c r="AA819" s="153" t="n">
        <v>-117.8837</v>
      </c>
      <c r="AB819" s="153" t="n">
        <v>34.9054</v>
      </c>
      <c r="AC819" s="153" t="n">
        <v>702</v>
      </c>
      <c r="AD819" s="175" t="str">
        <v>KEDW 032355Z 04013KT 60SM BKN280 22/M22 A3011 RMK AO2A SLP189 T02161223 10223 20183 57009</v>
      </c>
    </row>
    <row r="820" hidden="0">
      <c r="A820" s="150" t="str">
        <v>2026-04-04 00:55 UTC</v>
      </c>
      <c r="B820" s="155" t="str">
        <v>2026-04-03 17:55 PDT</v>
      </c>
      <c r="C820" s="155" t="str">
        <v>2026-04-03</v>
      </c>
      <c r="D820" s="155" t="str">
        <v>April</v>
      </c>
      <c r="E820" s="154" t="str">
        <v>Accepted</v>
      </c>
      <c r="F820" s="155" t="str">
        <v>060</v>
      </c>
      <c r="G820" s="153" t="n">
        <v>60</v>
      </c>
      <c r="H820" s="155" t="str">
        <v>NE</v>
      </c>
      <c r="I820" s="153" t="n">
        <v>240</v>
      </c>
      <c r="J820" s="155" t="str">
        <v>SW</v>
      </c>
      <c r="K820" s="153" t="n">
        <v>17</v>
      </c>
      <c r="L820" s="153" t="n">
        <f>IF(E820="Accepted",K820*1.150779448,"")</f>
        <v>19.563250616</v>
      </c>
      <c r="M820" s="153" t="n">
        <v>22</v>
      </c>
      <c r="N820" s="153" t="n">
        <f>IF(AND(E820="Accepted",ISNUMBER(M820)),M820*1.150779448,"")</f>
        <v>25.317147856</v>
      </c>
      <c r="O820" s="163"/>
      <c r="P820" s="163" t="str">
        <f>IF(AND(E820="Accepted",ISNUMBER(O820)),O820*1.150779448,"")</f>
      </c>
      <c r="Q820" s="163"/>
      <c r="R820" s="155" t="str"/>
      <c r="S820" s="155" t="str"/>
      <c r="T820" s="155" t="str"/>
      <c r="U820" s="153" t="n">
        <f>IF(E820&lt;&gt;"Accepted","",IF(AND(N820="",P820=""),"",MAX(N820,P820)))</f>
        <v>25.317147856</v>
      </c>
      <c r="V820" s="155" t="str">
        <v>2026-04-03 17:55 PDT</v>
      </c>
      <c r="W820" s="153" t="n">
        <v>17</v>
      </c>
      <c r="X820" s="153" t="n">
        <v>22</v>
      </c>
      <c r="Y820" s="163"/>
      <c r="Z820" s="163"/>
      <c r="AA820" s="153" t="n">
        <v>-117.8837</v>
      </c>
      <c r="AB820" s="153" t="n">
        <v>34.9054</v>
      </c>
      <c r="AC820" s="153" t="n">
        <v>702</v>
      </c>
      <c r="AD820" s="175" t="str">
        <v>KEDW 040055Z 06017G22KT 80SM BKN280 21/M20 A3010 RMK AO2A SLP187 T02091202</v>
      </c>
    </row>
    <row r="821" hidden="0">
      <c r="A821" s="150" t="str">
        <v>2026-04-04 01:55 UTC</v>
      </c>
      <c r="B821" s="155" t="str">
        <v>2026-04-03 18:55 PDT</v>
      </c>
      <c r="C821" s="155" t="str">
        <v>2026-04-03</v>
      </c>
      <c r="D821" s="155" t="str">
        <v>April</v>
      </c>
      <c r="E821" s="154" t="str">
        <v>Accepted</v>
      </c>
      <c r="F821" s="155" t="str">
        <v>060</v>
      </c>
      <c r="G821" s="153" t="n">
        <v>60</v>
      </c>
      <c r="H821" s="155" t="str">
        <v>NE</v>
      </c>
      <c r="I821" s="153" t="n">
        <v>240</v>
      </c>
      <c r="J821" s="155" t="str">
        <v>SW</v>
      </c>
      <c r="K821" s="153" t="n">
        <v>10</v>
      </c>
      <c r="L821" s="153" t="n">
        <f>IF(E821="Accepted",K821*1.150779448,"")</f>
        <v>11.50779448</v>
      </c>
      <c r="M821" s="163"/>
      <c r="N821" s="163" t="str">
        <f>IF(AND(E821="Accepted",ISNUMBER(M821)),M821*1.150779448,"")</f>
      </c>
      <c r="O821" s="163"/>
      <c r="P821" s="163" t="str">
        <f>IF(AND(E821="Accepted",ISNUMBER(O821)),O821*1.150779448,"")</f>
      </c>
      <c r="Q821" s="163"/>
      <c r="R821" s="155" t="str"/>
      <c r="S821" s="155" t="str"/>
      <c r="T821" s="155" t="str"/>
      <c r="U821" s="163" t="str">
        <f>IF(E821&lt;&gt;"Accepted","",IF(AND(N821="",P821=""),"",MAX(N821,P821)))</f>
      </c>
      <c r="V821" s="155" t="str">
        <v>2026-04-03 18:55 PDT</v>
      </c>
      <c r="W821" s="153" t="n">
        <v>10</v>
      </c>
      <c r="X821" s="163"/>
      <c r="Y821" s="163"/>
      <c r="Z821" s="163"/>
      <c r="AA821" s="153" t="n">
        <v>-117.8837</v>
      </c>
      <c r="AB821" s="153" t="n">
        <v>34.9054</v>
      </c>
      <c r="AC821" s="153" t="n">
        <v>702</v>
      </c>
      <c r="AD821" s="175" t="str">
        <v>KEDW 040155Z 06010KT 70SM BKN310 20/M19 A3012 RMK AO2A SLP194 T01951191</v>
      </c>
    </row>
    <row r="822" hidden="0">
      <c r="A822" s="150" t="str">
        <v>2026-04-04 03:55 UTC</v>
      </c>
      <c r="B822" s="155" t="str">
        <v>2026-04-03 20:55 PDT</v>
      </c>
      <c r="C822" s="155" t="str">
        <v>2026-04-03</v>
      </c>
      <c r="D822" s="155" t="str">
        <v>April</v>
      </c>
      <c r="E822" s="154" t="str">
        <v>Accepted</v>
      </c>
      <c r="F822" s="155" t="str">
        <v>080</v>
      </c>
      <c r="G822" s="153" t="n">
        <v>80</v>
      </c>
      <c r="H822" s="155" t="str">
        <v>E</v>
      </c>
      <c r="I822" s="153" t="n">
        <v>260</v>
      </c>
      <c r="J822" s="155" t="str">
        <v>W</v>
      </c>
      <c r="K822" s="153" t="n">
        <v>4</v>
      </c>
      <c r="L822" s="153" t="n">
        <f>IF(E822="Accepted",K822*1.150779448,"")</f>
        <v>4.603117792</v>
      </c>
      <c r="M822" s="163"/>
      <c r="N822" s="163" t="str">
        <f>IF(AND(E822="Accepted",ISNUMBER(M822)),M822*1.150779448,"")</f>
      </c>
      <c r="O822" s="163"/>
      <c r="P822" s="163" t="str">
        <f>IF(AND(E822="Accepted",ISNUMBER(O822)),O822*1.150779448,"")</f>
      </c>
      <c r="Q822" s="163"/>
      <c r="R822" s="155" t="str"/>
      <c r="S822" s="155" t="str"/>
      <c r="T822" s="155" t="str"/>
      <c r="U822" s="163" t="str">
        <f>IF(E822&lt;&gt;"Accepted","",IF(AND(N822="",P822=""),"",MAX(N822,P822)))</f>
      </c>
      <c r="V822" s="155" t="str">
        <v>2026-04-03 20:55 PDT</v>
      </c>
      <c r="W822" s="153" t="n">
        <v>4</v>
      </c>
      <c r="X822" s="163"/>
      <c r="Y822" s="163"/>
      <c r="Z822" s="163"/>
      <c r="AA822" s="153" t="n">
        <v>-117.8837</v>
      </c>
      <c r="AB822" s="153" t="n">
        <v>34.9054</v>
      </c>
      <c r="AC822" s="153" t="n">
        <v>702</v>
      </c>
      <c r="AD822" s="175" t="str">
        <v>KEDW 040355Z 08004KT 40SM FEW310 11/M12 A3015 RMK AO2A SLP207 T01121123</v>
      </c>
    </row>
    <row r="823" hidden="0">
      <c r="A823" s="150" t="str">
        <v>2026-04-04 04:55 UTC</v>
      </c>
      <c r="B823" s="155" t="str">
        <v>2026-04-03 21:55 PDT</v>
      </c>
      <c r="C823" s="155" t="str">
        <v>2026-04-03</v>
      </c>
      <c r="D823" s="155" t="str">
        <v>April</v>
      </c>
      <c r="E823" s="154" t="str">
        <v>Accepted</v>
      </c>
      <c r="F823" s="155" t="str">
        <v>040</v>
      </c>
      <c r="G823" s="153" t="n">
        <v>40</v>
      </c>
      <c r="H823" s="155" t="str">
        <v>NE</v>
      </c>
      <c r="I823" s="153" t="n">
        <v>220</v>
      </c>
      <c r="J823" s="155" t="str">
        <v>SW</v>
      </c>
      <c r="K823" s="153" t="n">
        <v>5</v>
      </c>
      <c r="L823" s="153" t="n">
        <f>IF(E823="Accepted",K823*1.150779448,"")</f>
        <v>5.75389724</v>
      </c>
      <c r="M823" s="163"/>
      <c r="N823" s="163" t="str">
        <f>IF(AND(E823="Accepted",ISNUMBER(M823)),M823*1.150779448,"")</f>
      </c>
      <c r="O823" s="163"/>
      <c r="P823" s="163" t="str">
        <f>IF(AND(E823="Accepted",ISNUMBER(O823)),O823*1.150779448,"")</f>
      </c>
      <c r="Q823" s="163"/>
      <c r="R823" s="155" t="str"/>
      <c r="S823" s="155" t="str"/>
      <c r="T823" s="155" t="str"/>
      <c r="U823" s="163" t="str">
        <f>IF(E823&lt;&gt;"Accepted","",IF(AND(N823="",P823=""),"",MAX(N823,P823)))</f>
      </c>
      <c r="V823" s="155" t="str">
        <v>2026-04-03 21:55 PDT</v>
      </c>
      <c r="W823" s="153" t="n">
        <v>5</v>
      </c>
      <c r="X823" s="163"/>
      <c r="Y823" s="163"/>
      <c r="Z823" s="163"/>
      <c r="AA823" s="153" t="n">
        <v>-117.8837</v>
      </c>
      <c r="AB823" s="153" t="n">
        <v>34.9054</v>
      </c>
      <c r="AC823" s="153" t="n">
        <v>702</v>
      </c>
      <c r="AD823" s="175" t="str">
        <v>KEDW 040455Z 04005KT 40SM FEW300 11/M14 A3017 RMK AO2A SLP209 T01141136</v>
      </c>
    </row>
    <row r="824" hidden="0">
      <c r="A824" s="150" t="str">
        <v>2026-04-04 06:55 UTC</v>
      </c>
      <c r="B824" s="155" t="str">
        <v>2026-04-03 23:55 PDT</v>
      </c>
      <c r="C824" s="155" t="str">
        <v>2026-04-03</v>
      </c>
      <c r="D824" s="155" t="str">
        <v>April</v>
      </c>
      <c r="E824" s="154" t="str">
        <v>Accepted</v>
      </c>
      <c r="F824" s="155" t="str">
        <v>350</v>
      </c>
      <c r="G824" s="153" t="n">
        <v>350</v>
      </c>
      <c r="H824" s="155" t="str">
        <v>N</v>
      </c>
      <c r="I824" s="153" t="n">
        <v>170</v>
      </c>
      <c r="J824" s="155" t="str">
        <v>S</v>
      </c>
      <c r="K824" s="153" t="n">
        <v>4</v>
      </c>
      <c r="L824" s="153" t="n">
        <f>IF(E824="Accepted",K824*1.150779448,"")</f>
        <v>4.603117792</v>
      </c>
      <c r="M824" s="163"/>
      <c r="N824" s="163" t="str">
        <f>IF(AND(E824="Accepted",ISNUMBER(M824)),M824*1.150779448,"")</f>
      </c>
      <c r="O824" s="163"/>
      <c r="P824" s="163" t="str">
        <f>IF(AND(E824="Accepted",ISNUMBER(O824)),O824*1.150779448,"")</f>
      </c>
      <c r="Q824" s="163"/>
      <c r="R824" s="155" t="str"/>
      <c r="S824" s="155" t="str"/>
      <c r="T824" s="155" t="str"/>
      <c r="U824" s="163" t="str">
        <f>IF(E824&lt;&gt;"Accepted","",IF(AND(N824="",P824=""),"",MAX(N824,P824)))</f>
      </c>
      <c r="V824" s="155" t="str">
        <v>2026-04-03 23:55 PDT</v>
      </c>
      <c r="W824" s="153" t="n">
        <v>4</v>
      </c>
      <c r="X824" s="163"/>
      <c r="Y824" s="163"/>
      <c r="Z824" s="163"/>
      <c r="AA824" s="153" t="n">
        <v>-117.8837</v>
      </c>
      <c r="AB824" s="153" t="n">
        <v>34.9054</v>
      </c>
      <c r="AC824" s="153" t="n">
        <v>702</v>
      </c>
      <c r="AD824" s="175" t="str">
        <v>KEDW 040655Z AUTO 35004KT 10SM CLR 10/M12 A3018 RMK AO2 SLP211 T00971122 $</v>
      </c>
    </row>
    <row r="825" hidden="0">
      <c r="A825" s="150" t="str">
        <v>2026-04-04 07:55 UTC</v>
      </c>
      <c r="B825" s="155" t="str">
        <v>2026-04-04 00:55 PDT</v>
      </c>
      <c r="C825" s="155" t="str">
        <v>2026-04-04</v>
      </c>
      <c r="D825" s="155" t="str">
        <v>April</v>
      </c>
      <c r="E825" s="154" t="str">
        <v>Accepted</v>
      </c>
      <c r="F825" s="155" t="str">
        <v>330</v>
      </c>
      <c r="G825" s="153" t="n">
        <v>330</v>
      </c>
      <c r="H825" s="155" t="str">
        <v>NW</v>
      </c>
      <c r="I825" s="153" t="n">
        <v>150</v>
      </c>
      <c r="J825" s="155" t="str">
        <v>SE</v>
      </c>
      <c r="K825" s="153" t="n">
        <v>3</v>
      </c>
      <c r="L825" s="153" t="n">
        <f>IF(E825="Accepted",K825*1.150779448,"")</f>
        <v>3.452338344</v>
      </c>
      <c r="M825" s="163"/>
      <c r="N825" s="163" t="str">
        <f>IF(AND(E825="Accepted",ISNUMBER(M825)),M825*1.150779448,"")</f>
      </c>
      <c r="O825" s="163"/>
      <c r="P825" s="163" t="str">
        <f>IF(AND(E825="Accepted",ISNUMBER(O825)),O825*1.150779448,"")</f>
      </c>
      <c r="Q825" s="163"/>
      <c r="R825" s="155" t="str"/>
      <c r="S825" s="155" t="str"/>
      <c r="T825" s="155" t="str"/>
      <c r="U825" s="163" t="str">
        <f>IF(E825&lt;&gt;"Accepted","",IF(AND(N825="",P825=""),"",MAX(N825,P825)))</f>
      </c>
      <c r="V825" s="155" t="str">
        <v>2026-04-04 00:55 PDT</v>
      </c>
      <c r="W825" s="153" t="n">
        <v>3</v>
      </c>
      <c r="X825" s="163"/>
      <c r="Y825" s="163"/>
      <c r="Z825" s="163"/>
      <c r="AA825" s="153" t="n">
        <v>-117.8837</v>
      </c>
      <c r="AB825" s="153" t="n">
        <v>34.9054</v>
      </c>
      <c r="AC825" s="153" t="n">
        <v>702</v>
      </c>
      <c r="AD825" s="175" t="str">
        <v>KEDW 040755Z AUTO 33003KT 10SM CLR 09/M12 A3017 RMK AO2 SLP208 T00871124 402230048 $</v>
      </c>
    </row>
    <row r="826" hidden="0">
      <c r="A826" s="150" t="str">
        <v>2026-04-04 08:55 UTC</v>
      </c>
      <c r="B826" s="155" t="str">
        <v>2026-04-04 01:55 PDT</v>
      </c>
      <c r="C826" s="155" t="str">
        <v>2026-04-04</v>
      </c>
      <c r="D826" s="155" t="str">
        <v>April</v>
      </c>
      <c r="E826" s="154" t="str">
        <v>Accepted</v>
      </c>
      <c r="F826" s="155" t="str">
        <v>340</v>
      </c>
      <c r="G826" s="153" t="n">
        <v>340</v>
      </c>
      <c r="H826" s="155" t="str">
        <v>N</v>
      </c>
      <c r="I826" s="153" t="n">
        <v>160</v>
      </c>
      <c r="J826" s="155" t="str">
        <v>S</v>
      </c>
      <c r="K826" s="153" t="n">
        <v>5</v>
      </c>
      <c r="L826" s="153" t="n">
        <f>IF(E826="Accepted",K826*1.150779448,"")</f>
        <v>5.75389724</v>
      </c>
      <c r="M826" s="163"/>
      <c r="N826" s="163" t="str">
        <f>IF(AND(E826="Accepted",ISNUMBER(M826)),M826*1.150779448,"")</f>
      </c>
      <c r="O826" s="163"/>
      <c r="P826" s="163" t="str">
        <f>IF(AND(E826="Accepted",ISNUMBER(O826)),O826*1.150779448,"")</f>
      </c>
      <c r="Q826" s="163"/>
      <c r="R826" s="155" t="str"/>
      <c r="S826" s="155" t="str"/>
      <c r="T826" s="155" t="str"/>
      <c r="U826" s="163" t="str">
        <f>IF(E826&lt;&gt;"Accepted","",IF(AND(N826="",P826=""),"",MAX(N826,P826)))</f>
      </c>
      <c r="V826" s="155" t="str">
        <v>2026-04-04 01:55 PDT</v>
      </c>
      <c r="W826" s="153" t="n">
        <v>5</v>
      </c>
      <c r="X826" s="163"/>
      <c r="Y826" s="163"/>
      <c r="Z826" s="163"/>
      <c r="AA826" s="153" t="n">
        <v>-117.8837</v>
      </c>
      <c r="AB826" s="153" t="n">
        <v>34.9054</v>
      </c>
      <c r="AC826" s="153" t="n">
        <v>702</v>
      </c>
      <c r="AD826" s="175" t="str">
        <v>KEDW 040855Z AUTO 34005KT 10SM CLR 06/M10 A3017 RMK AO2 SLP209 T00601099 58000 $</v>
      </c>
    </row>
    <row r="827" hidden="0">
      <c r="A827" s="150" t="str">
        <v>2026-04-04 09:55 UTC</v>
      </c>
      <c r="B827" s="155" t="str">
        <v>2026-04-04 02:55 PDT</v>
      </c>
      <c r="C827" s="155" t="str">
        <v>2026-04-04</v>
      </c>
      <c r="D827" s="155" t="str">
        <v>April</v>
      </c>
      <c r="E827" s="154" t="str">
        <v>Accepted</v>
      </c>
      <c r="F827" s="155" t="str">
        <v>330</v>
      </c>
      <c r="G827" s="153" t="n">
        <v>330</v>
      </c>
      <c r="H827" s="155" t="str">
        <v>NW</v>
      </c>
      <c r="I827" s="153" t="n">
        <v>150</v>
      </c>
      <c r="J827" s="155" t="str">
        <v>SE</v>
      </c>
      <c r="K827" s="153" t="n">
        <v>6</v>
      </c>
      <c r="L827" s="153" t="n">
        <f>IF(E827="Accepted",K827*1.150779448,"")</f>
        <v>6.904676688</v>
      </c>
      <c r="M827" s="163"/>
      <c r="N827" s="163" t="str">
        <f>IF(AND(E827="Accepted",ISNUMBER(M827)),M827*1.150779448,"")</f>
      </c>
      <c r="O827" s="163"/>
      <c r="P827" s="163" t="str">
        <f>IF(AND(E827="Accepted",ISNUMBER(O827)),O827*1.150779448,"")</f>
      </c>
      <c r="Q827" s="163"/>
      <c r="R827" s="155" t="str"/>
      <c r="S827" s="155" t="str"/>
      <c r="T827" s="155" t="str"/>
      <c r="U827" s="163" t="str">
        <f>IF(E827&lt;&gt;"Accepted","",IF(AND(N827="",P827=""),"",MAX(N827,P827)))</f>
      </c>
      <c r="V827" s="155" t="str">
        <v>2026-04-04 02:55 PDT</v>
      </c>
      <c r="W827" s="153" t="n">
        <v>6</v>
      </c>
      <c r="X827" s="163"/>
      <c r="Y827" s="163"/>
      <c r="Z827" s="163"/>
      <c r="AA827" s="153" t="n">
        <v>-117.8837</v>
      </c>
      <c r="AB827" s="153" t="n">
        <v>34.9054</v>
      </c>
      <c r="AC827" s="153" t="n">
        <v>702</v>
      </c>
      <c r="AD827" s="175" t="str">
        <v>KEDW 040955Z AUTO 33006KT 10SM CLR 06/M11 A3016 RMK AO2 SLP206 T00551111 $</v>
      </c>
    </row>
    <row r="828" hidden="0">
      <c r="A828" s="150" t="str">
        <v>2026-04-04 10:55 UTC</v>
      </c>
      <c r="B828" s="155" t="str">
        <v>2026-04-04 03:55 PDT</v>
      </c>
      <c r="C828" s="155" t="str">
        <v>2026-04-04</v>
      </c>
      <c r="D828" s="155" t="str">
        <v>April</v>
      </c>
      <c r="E828" s="154" t="str">
        <v>Accepted</v>
      </c>
      <c r="F828" s="155" t="str">
        <v>340</v>
      </c>
      <c r="G828" s="153" t="n">
        <v>340</v>
      </c>
      <c r="H828" s="155" t="str">
        <v>N</v>
      </c>
      <c r="I828" s="153" t="n">
        <v>160</v>
      </c>
      <c r="J828" s="155" t="str">
        <v>S</v>
      </c>
      <c r="K828" s="153" t="n">
        <v>8</v>
      </c>
      <c r="L828" s="153" t="n">
        <f>IF(E828="Accepted",K828*1.150779448,"")</f>
        <v>9.206235584</v>
      </c>
      <c r="M828" s="163"/>
      <c r="N828" s="163" t="str">
        <f>IF(AND(E828="Accepted",ISNUMBER(M828)),M828*1.150779448,"")</f>
      </c>
      <c r="O828" s="163"/>
      <c r="P828" s="163" t="str">
        <f>IF(AND(E828="Accepted",ISNUMBER(O828)),O828*1.150779448,"")</f>
      </c>
      <c r="Q828" s="163"/>
      <c r="R828" s="155" t="str"/>
      <c r="S828" s="155" t="str"/>
      <c r="T828" s="155" t="str"/>
      <c r="U828" s="163" t="str">
        <f>IF(E828&lt;&gt;"Accepted","",IF(AND(N828="",P828=""),"",MAX(N828,P828)))</f>
      </c>
      <c r="V828" s="155" t="str">
        <v>2026-04-04 03:55 PDT</v>
      </c>
      <c r="W828" s="153" t="n">
        <v>8</v>
      </c>
      <c r="X828" s="163"/>
      <c r="Y828" s="163"/>
      <c r="Z828" s="163"/>
      <c r="AA828" s="153" t="n">
        <v>-117.8837</v>
      </c>
      <c r="AB828" s="153" t="n">
        <v>34.9054</v>
      </c>
      <c r="AC828" s="153" t="n">
        <v>702</v>
      </c>
      <c r="AD828" s="175" t="str">
        <v>KEDW 041055Z AUTO 34008KT 10SM CLR 04/M12 A3015 RMK AO2 SLP204 T00351121 $</v>
      </c>
    </row>
    <row r="829" hidden="0">
      <c r="A829" s="150" t="str">
        <v>2026-04-04 11:55 UTC</v>
      </c>
      <c r="B829" s="155" t="str">
        <v>2026-04-04 04:55 PDT</v>
      </c>
      <c r="C829" s="155" t="str">
        <v>2026-04-04</v>
      </c>
      <c r="D829" s="155" t="str">
        <v>April</v>
      </c>
      <c r="E829" s="154" t="str">
        <v>Accepted</v>
      </c>
      <c r="F829" s="155" t="str">
        <v>340</v>
      </c>
      <c r="G829" s="153" t="n">
        <v>340</v>
      </c>
      <c r="H829" s="155" t="str">
        <v>N</v>
      </c>
      <c r="I829" s="153" t="n">
        <v>160</v>
      </c>
      <c r="J829" s="155" t="str">
        <v>S</v>
      </c>
      <c r="K829" s="153" t="n">
        <v>7</v>
      </c>
      <c r="L829" s="153" t="n">
        <f>IF(E829="Accepted",K829*1.150779448,"")</f>
        <v>8.055456136</v>
      </c>
      <c r="M829" s="163"/>
      <c r="N829" s="163" t="str">
        <f>IF(AND(E829="Accepted",ISNUMBER(M829)),M829*1.150779448,"")</f>
      </c>
      <c r="O829" s="163"/>
      <c r="P829" s="163" t="str">
        <f>IF(AND(E829="Accepted",ISNUMBER(O829)),O829*1.150779448,"")</f>
      </c>
      <c r="Q829" s="163"/>
      <c r="R829" s="155" t="str"/>
      <c r="S829" s="155" t="str"/>
      <c r="T829" s="155" t="str"/>
      <c r="U829" s="163" t="str">
        <f>IF(E829&lt;&gt;"Accepted","",IF(AND(N829="",P829=""),"",MAX(N829,P829)))</f>
      </c>
      <c r="V829" s="155" t="str">
        <v>2026-04-04 04:55 PDT</v>
      </c>
      <c r="W829" s="153" t="n">
        <v>7</v>
      </c>
      <c r="X829" s="163"/>
      <c r="Y829" s="163"/>
      <c r="Z829" s="163"/>
      <c r="AA829" s="153" t="n">
        <v>-117.8837</v>
      </c>
      <c r="AB829" s="153" t="n">
        <v>34.9054</v>
      </c>
      <c r="AC829" s="153" t="n">
        <v>702</v>
      </c>
      <c r="AD829" s="175" t="str">
        <v>KEDW 041155Z AUTO 34007KT 10SM CLR 03/M12 A3014 RMK AO2 SLP202 T00321119 10106 20019 57009 $</v>
      </c>
    </row>
    <row r="830" hidden="0">
      <c r="A830" s="150" t="str">
        <v>2026-04-04 12:55 UTC</v>
      </c>
      <c r="B830" s="155" t="str">
        <v>2026-04-04 05:55 PDT</v>
      </c>
      <c r="C830" s="155" t="str">
        <v>2026-04-04</v>
      </c>
      <c r="D830" s="155" t="str">
        <v>April</v>
      </c>
      <c r="E830" s="154" t="str">
        <v>Accepted</v>
      </c>
      <c r="F830" s="155" t="str">
        <v>220</v>
      </c>
      <c r="G830" s="153" t="n">
        <v>220</v>
      </c>
      <c r="H830" s="155" t="str">
        <v>SW</v>
      </c>
      <c r="I830" s="153" t="n">
        <v>40</v>
      </c>
      <c r="J830" s="155" t="str">
        <v>NE</v>
      </c>
      <c r="K830" s="153" t="n">
        <v>3</v>
      </c>
      <c r="L830" s="153" t="n">
        <f>IF(E830="Accepted",K830*1.150779448,"")</f>
        <v>3.452338344</v>
      </c>
      <c r="M830" s="163"/>
      <c r="N830" s="163" t="str">
        <f>IF(AND(E830="Accepted",ISNUMBER(M830)),M830*1.150779448,"")</f>
      </c>
      <c r="O830" s="163"/>
      <c r="P830" s="163" t="str">
        <f>IF(AND(E830="Accepted",ISNUMBER(O830)),O830*1.150779448,"")</f>
      </c>
      <c r="Q830" s="163"/>
      <c r="R830" s="155" t="str"/>
      <c r="S830" s="155" t="str"/>
      <c r="T830" s="155" t="str"/>
      <c r="U830" s="163" t="str">
        <f>IF(E830&lt;&gt;"Accepted","",IF(AND(N830="",P830=""),"",MAX(N830,P830)))</f>
      </c>
      <c r="V830" s="155" t="str">
        <v>2026-04-04 05:55 PDT</v>
      </c>
      <c r="W830" s="153" t="n">
        <v>3</v>
      </c>
      <c r="X830" s="163"/>
      <c r="Y830" s="163"/>
      <c r="Z830" s="163"/>
      <c r="AA830" s="153" t="n">
        <v>-117.8837</v>
      </c>
      <c r="AB830" s="153" t="n">
        <v>34.9054</v>
      </c>
      <c r="AC830" s="153" t="n">
        <v>702</v>
      </c>
      <c r="AD830" s="175" t="str">
        <v>KEDW 041255Z AUTO 22003KT 10SM CLR 02/M11 A3015 RMK AO2 SLP207 T00171108 $</v>
      </c>
    </row>
    <row r="831" hidden="0">
      <c r="A831" s="150" t="str">
        <v>2026-04-04 13:55 UTC</v>
      </c>
      <c r="B831" s="155" t="str">
        <v>2026-04-04 06:55 PDT</v>
      </c>
      <c r="C831" s="155" t="str">
        <v>2026-04-04</v>
      </c>
      <c r="D831" s="155" t="str">
        <v>April</v>
      </c>
      <c r="E831" s="154" t="str">
        <v>Accepted</v>
      </c>
      <c r="F831" s="155" t="str">
        <v>330</v>
      </c>
      <c r="G831" s="153" t="n">
        <v>330</v>
      </c>
      <c r="H831" s="155" t="str">
        <v>NW</v>
      </c>
      <c r="I831" s="153" t="n">
        <v>150</v>
      </c>
      <c r="J831" s="155" t="str">
        <v>SE</v>
      </c>
      <c r="K831" s="153" t="n">
        <v>5</v>
      </c>
      <c r="L831" s="153" t="n">
        <f>IF(E831="Accepted",K831*1.150779448,"")</f>
        <v>5.75389724</v>
      </c>
      <c r="M831" s="163"/>
      <c r="N831" s="163" t="str">
        <f>IF(AND(E831="Accepted",ISNUMBER(M831)),M831*1.150779448,"")</f>
      </c>
      <c r="O831" s="163"/>
      <c r="P831" s="163" t="str">
        <f>IF(AND(E831="Accepted",ISNUMBER(O831)),O831*1.150779448,"")</f>
      </c>
      <c r="Q831" s="163"/>
      <c r="R831" s="155" t="str"/>
      <c r="S831" s="155" t="str"/>
      <c r="T831" s="155" t="str"/>
      <c r="U831" s="163" t="str">
        <f>IF(E831&lt;&gt;"Accepted","",IF(AND(N831="",P831=""),"",MAX(N831,P831)))</f>
      </c>
      <c r="V831" s="155" t="str">
        <v>2026-04-04 06:55 PDT</v>
      </c>
      <c r="W831" s="153" t="n">
        <v>5</v>
      </c>
      <c r="X831" s="163"/>
      <c r="Y831" s="163"/>
      <c r="Z831" s="163"/>
      <c r="AA831" s="153" t="n">
        <v>-117.8837</v>
      </c>
      <c r="AB831" s="153" t="n">
        <v>34.9054</v>
      </c>
      <c r="AC831" s="153" t="n">
        <v>702</v>
      </c>
      <c r="AD831" s="175" t="str">
        <v>KEDW 041355Z AUTO 33005KT 10SM CLR 02/M08 A3016 RMK AO2 SLP210 T00221085 $</v>
      </c>
    </row>
    <row r="832" hidden="0">
      <c r="A832" s="150" t="str">
        <v>2026-04-04 15:55 UTC</v>
      </c>
      <c r="B832" s="155" t="str">
        <v>2026-04-04 08:55 PDT</v>
      </c>
      <c r="C832" s="155" t="str">
        <v>2026-04-04</v>
      </c>
      <c r="D832" s="155" t="str">
        <v>April</v>
      </c>
      <c r="E832" s="154" t="str">
        <v>Accepted</v>
      </c>
      <c r="F832" s="155" t="str">
        <v>000</v>
      </c>
      <c r="G832" s="153" t="n">
        <v>0</v>
      </c>
      <c r="H832" s="155" t="str">
        <v>Calm</v>
      </c>
      <c r="I832" s="153" t="n">
        <v>180</v>
      </c>
      <c r="J832" s="155" t="str">
        <v>Calm</v>
      </c>
      <c r="K832" s="153" t="n">
        <v>0</v>
      </c>
      <c r="L832" s="153" t="n">
        <f>IF(E832="Accepted",K832*1.150779448,"")</f>
        <v>0</v>
      </c>
      <c r="M832" s="163"/>
      <c r="N832" s="163" t="str">
        <f>IF(AND(E832="Accepted",ISNUMBER(M832)),M832*1.150779448,"")</f>
      </c>
      <c r="O832" s="163"/>
      <c r="P832" s="163" t="str">
        <f>IF(AND(E832="Accepted",ISNUMBER(O832)),O832*1.150779448,"")</f>
      </c>
      <c r="Q832" s="163"/>
      <c r="R832" s="155" t="str"/>
      <c r="S832" s="155" t="str"/>
      <c r="T832" s="155" t="str"/>
      <c r="U832" s="163" t="str">
        <f>IF(E832&lt;&gt;"Accepted","",IF(AND(N832="",P832=""),"",MAX(N832,P832)))</f>
      </c>
      <c r="V832" s="155" t="str">
        <v>2026-04-04 08:55 PDT</v>
      </c>
      <c r="W832" s="153" t="n">
        <v>0</v>
      </c>
      <c r="X832" s="163"/>
      <c r="Y832" s="163"/>
      <c r="Z832" s="163"/>
      <c r="AA832" s="153" t="n">
        <v>-117.8837</v>
      </c>
      <c r="AB832" s="153" t="n">
        <v>34.9054</v>
      </c>
      <c r="AC832" s="153" t="n">
        <v>702</v>
      </c>
      <c r="AD832" s="175" t="str">
        <v>KEDW 041555Z AUTO 00000KT 10SM CLR 11/M12 A3018 RMK AO2 SLP217 T01091125 $</v>
      </c>
    </row>
    <row r="833" hidden="0">
      <c r="A833" s="150" t="str">
        <v>2026-04-04 17:55 UTC</v>
      </c>
      <c r="B833" s="155" t="str">
        <v>2026-04-04 10:55 PDT</v>
      </c>
      <c r="C833" s="155" t="str">
        <v>2026-04-04</v>
      </c>
      <c r="D833" s="155" t="str">
        <v>April</v>
      </c>
      <c r="E833" s="154" t="str">
        <v>Accepted</v>
      </c>
      <c r="F833" s="155" t="str">
        <v>050</v>
      </c>
      <c r="G833" s="153" t="n">
        <v>50</v>
      </c>
      <c r="H833" s="155" t="str">
        <v>NE</v>
      </c>
      <c r="I833" s="153" t="n">
        <v>230</v>
      </c>
      <c r="J833" s="155" t="str">
        <v>SW</v>
      </c>
      <c r="K833" s="153" t="n">
        <v>14</v>
      </c>
      <c r="L833" s="153" t="n">
        <f>IF(E833="Accepted",K833*1.150779448,"")</f>
        <v>16.110912272</v>
      </c>
      <c r="M833" s="153" t="n">
        <v>19</v>
      </c>
      <c r="N833" s="153" t="n">
        <f>IF(AND(E833="Accepted",ISNUMBER(M833)),M833*1.150779448,"")</f>
        <v>21.864809512</v>
      </c>
      <c r="O833" s="163"/>
      <c r="P833" s="163" t="str">
        <f>IF(AND(E833="Accepted",ISNUMBER(O833)),O833*1.150779448,"")</f>
      </c>
      <c r="Q833" s="163"/>
      <c r="R833" s="155" t="str"/>
      <c r="S833" s="155" t="str"/>
      <c r="T833" s="155" t="str"/>
      <c r="U833" s="153" t="n">
        <f>IF(E833&lt;&gt;"Accepted","",IF(AND(N833="",P833=""),"",MAX(N833,P833)))</f>
        <v>21.864809512</v>
      </c>
      <c r="V833" s="155" t="str">
        <v>2026-04-04 10:55 PDT</v>
      </c>
      <c r="W833" s="153" t="n">
        <v>14</v>
      </c>
      <c r="X833" s="153" t="n">
        <v>19</v>
      </c>
      <c r="Y833" s="163"/>
      <c r="Z833" s="163"/>
      <c r="AA833" s="153" t="n">
        <v>-117.8837</v>
      </c>
      <c r="AB833" s="153" t="n">
        <v>34.9054</v>
      </c>
      <c r="AC833" s="153" t="n">
        <v>702</v>
      </c>
      <c r="AD833" s="175" t="str">
        <v>KEDW 041755Z 05014G19KT 80SM BKN320 22/M14 A3017 RMK AO2A SLP207 T02231136 10223 20012 58000</v>
      </c>
    </row>
    <row r="834" hidden="0">
      <c r="A834" s="150" t="str">
        <v>2026-04-04 18:55 UTC</v>
      </c>
      <c r="B834" s="155" t="str">
        <v>2026-04-04 11:55 PDT</v>
      </c>
      <c r="C834" s="155" t="str">
        <v>2026-04-04</v>
      </c>
      <c r="D834" s="155" t="str">
        <v>April</v>
      </c>
      <c r="E834" s="154" t="str">
        <v>Accepted</v>
      </c>
      <c r="F834" s="155" t="str">
        <v>070</v>
      </c>
      <c r="G834" s="153" t="n">
        <v>70</v>
      </c>
      <c r="H834" s="155" t="str">
        <v>E</v>
      </c>
      <c r="I834" s="153" t="n">
        <v>250</v>
      </c>
      <c r="J834" s="155" t="str">
        <v>W</v>
      </c>
      <c r="K834" s="153" t="n">
        <v>14</v>
      </c>
      <c r="L834" s="153" t="n">
        <f>IF(E834="Accepted",K834*1.150779448,"")</f>
        <v>16.110912272</v>
      </c>
      <c r="M834" s="153" t="n">
        <v>19</v>
      </c>
      <c r="N834" s="153" t="n">
        <f>IF(AND(E834="Accepted",ISNUMBER(M834)),M834*1.150779448,"")</f>
        <v>21.864809512</v>
      </c>
      <c r="O834" s="163"/>
      <c r="P834" s="163" t="str">
        <f>IF(AND(E834="Accepted",ISNUMBER(O834)),O834*1.150779448,"")</f>
      </c>
      <c r="Q834" s="163"/>
      <c r="R834" s="155" t="str"/>
      <c r="S834" s="155" t="str"/>
      <c r="T834" s="155" t="str"/>
      <c r="U834" s="153" t="n">
        <f>IF(E834&lt;&gt;"Accepted","",IF(AND(N834="",P834=""),"",MAX(N834,P834)))</f>
        <v>21.864809512</v>
      </c>
      <c r="V834" s="155" t="str">
        <v>2026-04-04 11:55 PDT</v>
      </c>
      <c r="W834" s="153" t="n">
        <v>14</v>
      </c>
      <c r="X834" s="153" t="n">
        <v>19</v>
      </c>
      <c r="Y834" s="163"/>
      <c r="Z834" s="163"/>
      <c r="AA834" s="153" t="n">
        <v>-117.8837</v>
      </c>
      <c r="AB834" s="153" t="n">
        <v>34.9054</v>
      </c>
      <c r="AC834" s="153" t="n">
        <v>702</v>
      </c>
      <c r="AD834" s="175" t="str">
        <v>KEDW 041855Z 07014G19KT 60SM SCT320 24/M18 A3015 RMK AO2A SLP198 T02401180</v>
      </c>
    </row>
    <row r="835" hidden="0">
      <c r="A835" s="150" t="str">
        <v>2026-04-04 21:55 UTC</v>
      </c>
      <c r="B835" s="155" t="str">
        <v>2026-04-04 14:55 PDT</v>
      </c>
      <c r="C835" s="155" t="str">
        <v>2026-04-04</v>
      </c>
      <c r="D835" s="155" t="str">
        <v>April</v>
      </c>
      <c r="E835" s="154" t="str">
        <v>Accepted</v>
      </c>
      <c r="F835" s="155" t="str">
        <v>070</v>
      </c>
      <c r="G835" s="153" t="n">
        <v>70</v>
      </c>
      <c r="H835" s="155" t="str">
        <v>E</v>
      </c>
      <c r="I835" s="153" t="n">
        <v>250</v>
      </c>
      <c r="J835" s="155" t="str">
        <v>W</v>
      </c>
      <c r="K835" s="153" t="n">
        <v>10</v>
      </c>
      <c r="L835" s="153" t="n">
        <f>IF(E835="Accepted",K835*1.150779448,"")</f>
        <v>11.50779448</v>
      </c>
      <c r="M835" s="153" t="n">
        <v>15</v>
      </c>
      <c r="N835" s="153" t="n">
        <f>IF(AND(E835="Accepted",ISNUMBER(M835)),M835*1.150779448,"")</f>
        <v>17.261691719999998</v>
      </c>
      <c r="O835" s="163"/>
      <c r="P835" s="163" t="str">
        <f>IF(AND(E835="Accepted",ISNUMBER(O835)),O835*1.150779448,"")</f>
      </c>
      <c r="Q835" s="163"/>
      <c r="R835" s="155" t="str"/>
      <c r="S835" s="155" t="str"/>
      <c r="T835" s="155" t="str"/>
      <c r="U835" s="153" t="n">
        <f>IF(E835&lt;&gt;"Accepted","",IF(AND(N835="",P835=""),"",MAX(N835,P835)))</f>
        <v>17.261691719999998</v>
      </c>
      <c r="V835" s="155" t="str">
        <v>2026-04-04 14:55 PDT</v>
      </c>
      <c r="W835" s="153" t="n">
        <v>10</v>
      </c>
      <c r="X835" s="153" t="n">
        <v>15</v>
      </c>
      <c r="Y835" s="163"/>
      <c r="Z835" s="163"/>
      <c r="AA835" s="153" t="n">
        <v>-117.8837</v>
      </c>
      <c r="AB835" s="153" t="n">
        <v>34.9054</v>
      </c>
      <c r="AC835" s="153" t="n">
        <v>702</v>
      </c>
      <c r="AD835" s="175" t="str">
        <v>KEDW 042155Z 07010G15KT 90SM SCT260 SCT320 25/M20 A3007 RMK AO2A SLP174 T02531197</v>
      </c>
    </row>
    <row r="836" hidden="0">
      <c r="A836" s="150" t="str">
        <v>2026-04-04 23:55 UTC</v>
      </c>
      <c r="B836" s="155" t="str">
        <v>2026-04-04 16:55 PDT</v>
      </c>
      <c r="C836" s="155" t="str">
        <v>2026-04-04</v>
      </c>
      <c r="D836" s="155" t="str">
        <v>April</v>
      </c>
      <c r="E836" s="154" t="str">
        <v>Accepted</v>
      </c>
      <c r="F836" s="155" t="str">
        <v>070</v>
      </c>
      <c r="G836" s="153" t="n">
        <v>70</v>
      </c>
      <c r="H836" s="155" t="str">
        <v>E</v>
      </c>
      <c r="I836" s="153" t="n">
        <v>250</v>
      </c>
      <c r="J836" s="155" t="str">
        <v>W</v>
      </c>
      <c r="K836" s="153" t="n">
        <v>11</v>
      </c>
      <c r="L836" s="153" t="n">
        <f>IF(E836="Accepted",K836*1.150779448,"")</f>
        <v>12.658573928</v>
      </c>
      <c r="M836" s="153" t="n">
        <v>16</v>
      </c>
      <c r="N836" s="153" t="n">
        <f>IF(AND(E836="Accepted",ISNUMBER(M836)),M836*1.150779448,"")</f>
        <v>18.412471168</v>
      </c>
      <c r="O836" s="163"/>
      <c r="P836" s="163" t="str">
        <f>IF(AND(E836="Accepted",ISNUMBER(O836)),O836*1.150779448,"")</f>
      </c>
      <c r="Q836" s="163"/>
      <c r="R836" s="155" t="str"/>
      <c r="S836" s="155" t="str"/>
      <c r="T836" s="155" t="str"/>
      <c r="U836" s="153" t="n">
        <f>IF(E836&lt;&gt;"Accepted","",IF(AND(N836="",P836=""),"",MAX(N836,P836)))</f>
        <v>18.412471168</v>
      </c>
      <c r="V836" s="155" t="str">
        <v>2026-04-04 16:55 PDT</v>
      </c>
      <c r="W836" s="153" t="n">
        <v>11</v>
      </c>
      <c r="X836" s="153" t="n">
        <v>16</v>
      </c>
      <c r="Y836" s="163"/>
      <c r="Z836" s="163"/>
      <c r="AA836" s="153" t="n">
        <v>-117.8837</v>
      </c>
      <c r="AB836" s="153" t="n">
        <v>34.9054</v>
      </c>
      <c r="AC836" s="153" t="n">
        <v>702</v>
      </c>
      <c r="AD836" s="175" t="str">
        <v>KEDW 042355Z 07011G16KT 90SM SCT260 BKN320 26/M23 A3004 RMK AO2A SLP163 T02601226 10267 20224 57020</v>
      </c>
    </row>
    <row r="837" hidden="0">
      <c r="A837" s="150" t="str">
        <v>2026-04-05 00:46 UTC</v>
      </c>
      <c r="B837" s="155" t="str">
        <v>2026-04-04 17:46 PDT</v>
      </c>
      <c r="C837" s="155" t="str">
        <v>2026-04-04</v>
      </c>
      <c r="D837" s="155" t="str">
        <v>April</v>
      </c>
      <c r="E837" s="154" t="str">
        <v>Accepted</v>
      </c>
      <c r="F837" s="155" t="str">
        <v>100</v>
      </c>
      <c r="G837" s="153" t="n">
        <v>100</v>
      </c>
      <c r="H837" s="155" t="str">
        <v>E</v>
      </c>
      <c r="I837" s="153" t="n">
        <v>280</v>
      </c>
      <c r="J837" s="155" t="str">
        <v>W</v>
      </c>
      <c r="K837" s="153" t="n">
        <v>12</v>
      </c>
      <c r="L837" s="153" t="n">
        <f>IF(E837="Accepted",K837*1.150779448,"")</f>
        <v>13.809353376</v>
      </c>
      <c r="M837" s="163"/>
      <c r="N837" s="163" t="str">
        <f>IF(AND(E837="Accepted",ISNUMBER(M837)),M837*1.150779448,"")</f>
      </c>
      <c r="O837" s="163"/>
      <c r="P837" s="163" t="str">
        <f>IF(AND(E837="Accepted",ISNUMBER(O837)),O837*1.150779448,"")</f>
      </c>
      <c r="Q837" s="163"/>
      <c r="R837" s="155" t="str"/>
      <c r="S837" s="155" t="str"/>
      <c r="T837" s="155" t="str"/>
      <c r="U837" s="163" t="str">
        <f>IF(E837&lt;&gt;"Accepted","",IF(AND(N837="",P837=""),"",MAX(N837,P837)))</f>
      </c>
      <c r="V837" s="155" t="str">
        <v>2026-04-04 17:46 PDT</v>
      </c>
      <c r="W837" s="153" t="n">
        <v>12</v>
      </c>
      <c r="X837" s="163"/>
      <c r="Y837" s="163"/>
      <c r="Z837" s="163"/>
      <c r="AA837" s="153" t="n">
        <v>-117.8837</v>
      </c>
      <c r="AB837" s="153" t="n">
        <v>34.9054</v>
      </c>
      <c r="AC837" s="153" t="n">
        <v>702</v>
      </c>
      <c r="AD837" s="175" t="str">
        <v>KEDW 050046Z AUTO 10012KT 10SM CLR 26/M23 A3003 RMK AO2 WSHFT 44 SLP161 $</v>
      </c>
    </row>
    <row r="838" hidden="0">
      <c r="A838" s="150" t="str">
        <v>2026-04-05 00:55 UTC</v>
      </c>
      <c r="B838" s="155" t="str">
        <v>2026-04-04 17:55 PDT</v>
      </c>
      <c r="C838" s="155" t="str">
        <v>2026-04-04</v>
      </c>
      <c r="D838" s="155" t="str">
        <v>April</v>
      </c>
      <c r="E838" s="154" t="str">
        <v>Accepted</v>
      </c>
      <c r="F838" s="155" t="str">
        <v>070</v>
      </c>
      <c r="G838" s="153" t="n">
        <v>70</v>
      </c>
      <c r="H838" s="155" t="str">
        <v>E</v>
      </c>
      <c r="I838" s="153" t="n">
        <v>250</v>
      </c>
      <c r="J838" s="155" t="str">
        <v>W</v>
      </c>
      <c r="K838" s="153" t="n">
        <v>12</v>
      </c>
      <c r="L838" s="153" t="n">
        <f>IF(E838="Accepted",K838*1.150779448,"")</f>
        <v>13.809353376</v>
      </c>
      <c r="M838" s="163"/>
      <c r="N838" s="163" t="str">
        <f>IF(AND(E838="Accepted",ISNUMBER(M838)),M838*1.150779448,"")</f>
      </c>
      <c r="O838" s="163"/>
      <c r="P838" s="163" t="str">
        <f>IF(AND(E838="Accepted",ISNUMBER(O838)),O838*1.150779448,"")</f>
      </c>
      <c r="Q838" s="163"/>
      <c r="R838" s="155" t="str"/>
      <c r="S838" s="155" t="str"/>
      <c r="T838" s="155" t="str"/>
      <c r="U838" s="163" t="str">
        <f>IF(E838&lt;&gt;"Accepted","",IF(AND(N838="",P838=""),"",MAX(N838,P838)))</f>
      </c>
      <c r="V838" s="155" t="str">
        <v>2026-04-04 17:55 PDT</v>
      </c>
      <c r="W838" s="153" t="n">
        <v>12</v>
      </c>
      <c r="X838" s="163"/>
      <c r="Y838" s="163"/>
      <c r="Z838" s="163"/>
      <c r="AA838" s="153" t="n">
        <v>-117.8837</v>
      </c>
      <c r="AB838" s="153" t="n">
        <v>34.9054</v>
      </c>
      <c r="AC838" s="153" t="n">
        <v>702</v>
      </c>
      <c r="AD838" s="175" t="str">
        <v>KEDW 050055Z 07012KT 90SM SCT320 25/M23 A3003 RMK AO2A SLP163 T02541230</v>
      </c>
    </row>
    <row r="839" hidden="0">
      <c r="A839" s="150" t="str">
        <v>2026-04-05 01:55 UTC</v>
      </c>
      <c r="B839" s="155" t="str">
        <v>2026-04-04 18:55 PDT</v>
      </c>
      <c r="C839" s="155" t="str">
        <v>2026-04-04</v>
      </c>
      <c r="D839" s="155" t="str">
        <v>April</v>
      </c>
      <c r="E839" s="154" t="str">
        <v>Accepted</v>
      </c>
      <c r="F839" s="155" t="str">
        <v>080</v>
      </c>
      <c r="G839" s="153" t="n">
        <v>80</v>
      </c>
      <c r="H839" s="155" t="str">
        <v>E</v>
      </c>
      <c r="I839" s="153" t="n">
        <v>260</v>
      </c>
      <c r="J839" s="155" t="str">
        <v>W</v>
      </c>
      <c r="K839" s="153" t="n">
        <v>7</v>
      </c>
      <c r="L839" s="153" t="n">
        <f>IF(E839="Accepted",K839*1.150779448,"")</f>
        <v>8.055456136</v>
      </c>
      <c r="M839" s="163"/>
      <c r="N839" s="163" t="str">
        <f>IF(AND(E839="Accepted",ISNUMBER(M839)),M839*1.150779448,"")</f>
      </c>
      <c r="O839" s="163"/>
      <c r="P839" s="163" t="str">
        <f>IF(AND(E839="Accepted",ISNUMBER(O839)),O839*1.150779448,"")</f>
      </c>
      <c r="Q839" s="163"/>
      <c r="R839" s="155" t="str"/>
      <c r="S839" s="155" t="str"/>
      <c r="T839" s="155" t="str"/>
      <c r="U839" s="163" t="str">
        <f>IF(E839&lt;&gt;"Accepted","",IF(AND(N839="",P839=""),"",MAX(N839,P839)))</f>
      </c>
      <c r="V839" s="155" t="str">
        <v>2026-04-04 18:55 PDT</v>
      </c>
      <c r="W839" s="153" t="n">
        <v>7</v>
      </c>
      <c r="X839" s="163"/>
      <c r="Y839" s="163"/>
      <c r="Z839" s="163"/>
      <c r="AA839" s="153" t="n">
        <v>-117.8837</v>
      </c>
      <c r="AB839" s="153" t="n">
        <v>34.9054</v>
      </c>
      <c r="AC839" s="153" t="n">
        <v>702</v>
      </c>
      <c r="AD839" s="175" t="str">
        <v>KEDW 050155Z AUTO 08007KT 10SM CLR 24/M18 A3004 RMK AO2 SLP166 T02351184 $</v>
      </c>
    </row>
    <row r="840" hidden="0">
      <c r="A840" s="150" t="str">
        <v>2026-04-05 02:55 UTC</v>
      </c>
      <c r="B840" s="155" t="str">
        <v>2026-04-04 19:55 PDT</v>
      </c>
      <c r="C840" s="155" t="str">
        <v>2026-04-04</v>
      </c>
      <c r="D840" s="155" t="str">
        <v>April</v>
      </c>
      <c r="E840" s="154" t="str">
        <v>Accepted</v>
      </c>
      <c r="F840" s="155" t="str">
        <v>080</v>
      </c>
      <c r="G840" s="153" t="n">
        <v>80</v>
      </c>
      <c r="H840" s="155" t="str">
        <v>E</v>
      </c>
      <c r="I840" s="153" t="n">
        <v>260</v>
      </c>
      <c r="J840" s="155" t="str">
        <v>W</v>
      </c>
      <c r="K840" s="153" t="n">
        <v>5</v>
      </c>
      <c r="L840" s="153" t="n">
        <f>IF(E840="Accepted",K840*1.150779448,"")</f>
        <v>5.75389724</v>
      </c>
      <c r="M840" s="163"/>
      <c r="N840" s="163" t="str">
        <f>IF(AND(E840="Accepted",ISNUMBER(M840)),M840*1.150779448,"")</f>
      </c>
      <c r="O840" s="163"/>
      <c r="P840" s="163" t="str">
        <f>IF(AND(E840="Accepted",ISNUMBER(O840)),O840*1.150779448,"")</f>
      </c>
      <c r="Q840" s="163"/>
      <c r="R840" s="155" t="str"/>
      <c r="S840" s="155" t="str"/>
      <c r="T840" s="155" t="str"/>
      <c r="U840" s="163" t="str">
        <f>IF(E840&lt;&gt;"Accepted","",IF(AND(N840="",P840=""),"",MAX(N840,P840)))</f>
      </c>
      <c r="V840" s="155" t="str">
        <v>2026-04-04 19:55 PDT</v>
      </c>
      <c r="W840" s="153" t="n">
        <v>5</v>
      </c>
      <c r="X840" s="163"/>
      <c r="Y840" s="163"/>
      <c r="Z840" s="163"/>
      <c r="AA840" s="153" t="n">
        <v>-117.8837</v>
      </c>
      <c r="AB840" s="153" t="n">
        <v>34.9054</v>
      </c>
      <c r="AC840" s="153" t="n">
        <v>702</v>
      </c>
      <c r="AD840" s="175" t="str">
        <v>KEDW 050255Z AUTO 08005KT 10SM CLR 19/M16 A3005 RMK AO2 SLP171 T01891161 53003 $</v>
      </c>
    </row>
    <row r="841" hidden="0">
      <c r="A841" s="150" t="str">
        <v>2026-04-05 03:55 UTC</v>
      </c>
      <c r="B841" s="155" t="str">
        <v>2026-04-04 20:55 PDT</v>
      </c>
      <c r="C841" s="155" t="str">
        <v>2026-04-04</v>
      </c>
      <c r="D841" s="155" t="str">
        <v>April</v>
      </c>
      <c r="E841" s="154" t="str">
        <v>Accepted</v>
      </c>
      <c r="F841" s="155" t="str">
        <v>360</v>
      </c>
      <c r="G841" s="153" t="n">
        <v>360</v>
      </c>
      <c r="H841" s="155" t="str">
        <v>N</v>
      </c>
      <c r="I841" s="153" t="n">
        <v>180</v>
      </c>
      <c r="J841" s="155" t="str">
        <v>S</v>
      </c>
      <c r="K841" s="153" t="n">
        <v>3</v>
      </c>
      <c r="L841" s="153" t="n">
        <f>IF(E841="Accepted",K841*1.150779448,"")</f>
        <v>3.452338344</v>
      </c>
      <c r="M841" s="163"/>
      <c r="N841" s="163" t="str">
        <f>IF(AND(E841="Accepted",ISNUMBER(M841)),M841*1.150779448,"")</f>
      </c>
      <c r="O841" s="163"/>
      <c r="P841" s="163" t="str">
        <f>IF(AND(E841="Accepted",ISNUMBER(O841)),O841*1.150779448,"")</f>
      </c>
      <c r="Q841" s="163"/>
      <c r="R841" s="155" t="str"/>
      <c r="S841" s="155" t="str"/>
      <c r="T841" s="155" t="str"/>
      <c r="U841" s="163" t="str">
        <f>IF(E841&lt;&gt;"Accepted","",IF(AND(N841="",P841=""),"",MAX(N841,P841)))</f>
      </c>
      <c r="V841" s="155" t="str">
        <v>2026-04-04 20:55 PDT</v>
      </c>
      <c r="W841" s="153" t="n">
        <v>3</v>
      </c>
      <c r="X841" s="163"/>
      <c r="Y841" s="163"/>
      <c r="Z841" s="163"/>
      <c r="AA841" s="153" t="n">
        <v>-117.8837</v>
      </c>
      <c r="AB841" s="153" t="n">
        <v>34.9054</v>
      </c>
      <c r="AC841" s="153" t="n">
        <v>702</v>
      </c>
      <c r="AD841" s="175" t="str">
        <v>KEDW 050355Z AUTO 36003KT 10SM CLR 15/M12 A3006 RMK AO2 SLP173 T01461118 $</v>
      </c>
    </row>
    <row r="842" hidden="0">
      <c r="A842" s="150" t="str">
        <v>2026-04-05 05:55 UTC</v>
      </c>
      <c r="B842" s="155" t="str">
        <v>2026-04-04 22:55 PDT</v>
      </c>
      <c r="C842" s="155" t="str">
        <v>2026-04-04</v>
      </c>
      <c r="D842" s="155" t="str">
        <v>April</v>
      </c>
      <c r="E842" s="154" t="str">
        <v>Accepted</v>
      </c>
      <c r="F842" s="155" t="str">
        <v>310</v>
      </c>
      <c r="G842" s="153" t="n">
        <v>310</v>
      </c>
      <c r="H842" s="155" t="str">
        <v>NW</v>
      </c>
      <c r="I842" s="153" t="n">
        <v>130</v>
      </c>
      <c r="J842" s="155" t="str">
        <v>SE</v>
      </c>
      <c r="K842" s="153" t="n">
        <v>4</v>
      </c>
      <c r="L842" s="153" t="n">
        <f>IF(E842="Accepted",K842*1.150779448,"")</f>
        <v>4.603117792</v>
      </c>
      <c r="M842" s="163"/>
      <c r="N842" s="163" t="str">
        <f>IF(AND(E842="Accepted",ISNUMBER(M842)),M842*1.150779448,"")</f>
      </c>
      <c r="O842" s="163"/>
      <c r="P842" s="163" t="str">
        <f>IF(AND(E842="Accepted",ISNUMBER(O842)),O842*1.150779448,"")</f>
      </c>
      <c r="Q842" s="163"/>
      <c r="R842" s="155" t="str"/>
      <c r="S842" s="155" t="str"/>
      <c r="T842" s="155" t="str"/>
      <c r="U842" s="163" t="str">
        <f>IF(E842&lt;&gt;"Accepted","",IF(AND(N842="",P842=""),"",MAX(N842,P842)))</f>
      </c>
      <c r="V842" s="155" t="str">
        <v>2026-04-04 22:55 PDT</v>
      </c>
      <c r="W842" s="153" t="n">
        <v>4</v>
      </c>
      <c r="X842" s="163"/>
      <c r="Y842" s="163"/>
      <c r="Z842" s="163"/>
      <c r="AA842" s="153" t="n">
        <v>-117.8837</v>
      </c>
      <c r="AB842" s="153" t="n">
        <v>34.9054</v>
      </c>
      <c r="AC842" s="153" t="n">
        <v>702</v>
      </c>
      <c r="AD842" s="175" t="str">
        <v>KEDW 050555Z AUTO 31004KT 10SM CLR 11/M09 A3008 RMK AO2 SLP174 T01091094 10262 20103 51011 $</v>
      </c>
    </row>
    <row r="843" hidden="0">
      <c r="A843" s="150" t="str">
        <v>2026-04-05 06:55 UTC</v>
      </c>
      <c r="B843" s="155" t="str">
        <v>2026-04-04 23:55 PDT</v>
      </c>
      <c r="C843" s="155" t="str">
        <v>2026-04-04</v>
      </c>
      <c r="D843" s="155" t="str">
        <v>April</v>
      </c>
      <c r="E843" s="154" t="str">
        <v>Accepted</v>
      </c>
      <c r="F843" s="155" t="str">
        <v>330</v>
      </c>
      <c r="G843" s="153" t="n">
        <v>330</v>
      </c>
      <c r="H843" s="155" t="str">
        <v>NW</v>
      </c>
      <c r="I843" s="153" t="n">
        <v>150</v>
      </c>
      <c r="J843" s="155" t="str">
        <v>SE</v>
      </c>
      <c r="K843" s="153" t="n">
        <v>5</v>
      </c>
      <c r="L843" s="153" t="n">
        <f>IF(E843="Accepted",K843*1.150779448,"")</f>
        <v>5.75389724</v>
      </c>
      <c r="M843" s="163"/>
      <c r="N843" s="163" t="str">
        <f>IF(AND(E843="Accepted",ISNUMBER(M843)),M843*1.150779448,"")</f>
      </c>
      <c r="O843" s="163"/>
      <c r="P843" s="163" t="str">
        <f>IF(AND(E843="Accepted",ISNUMBER(O843)),O843*1.150779448,"")</f>
      </c>
      <c r="Q843" s="163"/>
      <c r="R843" s="155" t="str"/>
      <c r="S843" s="155" t="str"/>
      <c r="T843" s="155" t="str"/>
      <c r="U843" s="163" t="str">
        <f>IF(E843&lt;&gt;"Accepted","",IF(AND(N843="",P843=""),"",MAX(N843,P843)))</f>
      </c>
      <c r="V843" s="155" t="str">
        <v>2026-04-04 23:55 PDT</v>
      </c>
      <c r="W843" s="153" t="n">
        <v>5</v>
      </c>
      <c r="X843" s="163"/>
      <c r="Y843" s="163"/>
      <c r="Z843" s="163"/>
      <c r="AA843" s="153" t="n">
        <v>-117.8837</v>
      </c>
      <c r="AB843" s="153" t="n">
        <v>34.9054</v>
      </c>
      <c r="AC843" s="153" t="n">
        <v>702</v>
      </c>
      <c r="AD843" s="175" t="str">
        <v>KEDW 050655Z AUTO 33005KT 10SM CLR 10/M12 A3008 RMK AO2 SLP174 T01011119 $</v>
      </c>
    </row>
    <row r="844" hidden="0">
      <c r="A844" s="150" t="str">
        <v>2026-04-05 07:55 UTC</v>
      </c>
      <c r="B844" s="155" t="str">
        <v>2026-04-05 00:55 PDT</v>
      </c>
      <c r="C844" s="155" t="str">
        <v>2026-04-05</v>
      </c>
      <c r="D844" s="155" t="str">
        <v>April</v>
      </c>
      <c r="E844" s="154" t="str">
        <v>Accepted</v>
      </c>
      <c r="F844" s="155" t="str">
        <v>320</v>
      </c>
      <c r="G844" s="153" t="n">
        <v>320</v>
      </c>
      <c r="H844" s="155" t="str">
        <v>NW</v>
      </c>
      <c r="I844" s="153" t="n">
        <v>140</v>
      </c>
      <c r="J844" s="155" t="str">
        <v>SE</v>
      </c>
      <c r="K844" s="153" t="n">
        <v>5</v>
      </c>
      <c r="L844" s="153" t="n">
        <f>IF(E844="Accepted",K844*1.150779448,"")</f>
        <v>5.75389724</v>
      </c>
      <c r="M844" s="163"/>
      <c r="N844" s="163" t="str">
        <f>IF(AND(E844="Accepted",ISNUMBER(M844)),M844*1.150779448,"")</f>
      </c>
      <c r="O844" s="163"/>
      <c r="P844" s="163" t="str">
        <f>IF(AND(E844="Accepted",ISNUMBER(O844)),O844*1.150779448,"")</f>
      </c>
      <c r="Q844" s="163"/>
      <c r="R844" s="155" t="str"/>
      <c r="S844" s="155" t="str"/>
      <c r="T844" s="155" t="str"/>
      <c r="U844" s="163" t="str">
        <f>IF(E844&lt;&gt;"Accepted","",IF(AND(N844="",P844=""),"",MAX(N844,P844)))</f>
      </c>
      <c r="V844" s="155" t="str">
        <v>2026-04-05 00:55 PDT</v>
      </c>
      <c r="W844" s="153" t="n">
        <v>5</v>
      </c>
      <c r="X844" s="163"/>
      <c r="Y844" s="163"/>
      <c r="Z844" s="163"/>
      <c r="AA844" s="153" t="n">
        <v>-117.8837</v>
      </c>
      <c r="AB844" s="153" t="n">
        <v>34.9054</v>
      </c>
      <c r="AC844" s="153" t="n">
        <v>702</v>
      </c>
      <c r="AD844" s="175" t="str">
        <v>KEDW 050755Z AUTO 32005KT 10SM CLR 08/M11 A3009 RMK AO2 SLP179 T00771106 402670012 $</v>
      </c>
    </row>
    <row r="845" hidden="0">
      <c r="A845" s="150" t="str">
        <v>2026-04-05 08:55 UTC</v>
      </c>
      <c r="B845" s="155" t="str">
        <v>2026-04-05 01:55 PDT</v>
      </c>
      <c r="C845" s="155" t="str">
        <v>2026-04-05</v>
      </c>
      <c r="D845" s="155" t="str">
        <v>April</v>
      </c>
      <c r="E845" s="154" t="str">
        <v>Accepted</v>
      </c>
      <c r="F845" s="155" t="str">
        <v>000</v>
      </c>
      <c r="G845" s="153" t="n">
        <v>0</v>
      </c>
      <c r="H845" s="155" t="str">
        <v>Calm</v>
      </c>
      <c r="I845" s="153" t="n">
        <v>180</v>
      </c>
      <c r="J845" s="155" t="str">
        <v>Calm</v>
      </c>
      <c r="K845" s="153" t="n">
        <v>0</v>
      </c>
      <c r="L845" s="153" t="n">
        <f>IF(E845="Accepted",K845*1.150779448,"")</f>
        <v>0</v>
      </c>
      <c r="M845" s="163"/>
      <c r="N845" s="163" t="str">
        <f>IF(AND(E845="Accepted",ISNUMBER(M845)),M845*1.150779448,"")</f>
      </c>
      <c r="O845" s="163"/>
      <c r="P845" s="163" t="str">
        <f>IF(AND(E845="Accepted",ISNUMBER(O845)),O845*1.150779448,"")</f>
      </c>
      <c r="Q845" s="163"/>
      <c r="R845" s="155" t="str"/>
      <c r="S845" s="155" t="str"/>
      <c r="T845" s="155" t="str"/>
      <c r="U845" s="163" t="str">
        <f>IF(E845&lt;&gt;"Accepted","",IF(AND(N845="",P845=""),"",MAX(N845,P845)))</f>
      </c>
      <c r="V845" s="155" t="str">
        <v>2026-04-05 01:55 PDT</v>
      </c>
      <c r="W845" s="153" t="n">
        <v>0</v>
      </c>
      <c r="X845" s="163"/>
      <c r="Y845" s="163"/>
      <c r="Z845" s="163"/>
      <c r="AA845" s="153" t="n">
        <v>-117.8837</v>
      </c>
      <c r="AB845" s="153" t="n">
        <v>34.9054</v>
      </c>
      <c r="AC845" s="153" t="n">
        <v>702</v>
      </c>
      <c r="AD845" s="175" t="str">
        <v>KEDW 050855Z AUTO 00000KT 10SM CLR 06/M10 A3009 RMK AO2 SLP179 T00601103 53002 $</v>
      </c>
    </row>
    <row r="846" hidden="0">
      <c r="A846" s="150" t="str">
        <v>2026-04-05 09:55 UTC</v>
      </c>
      <c r="B846" s="155" t="str">
        <v>2026-04-05 02:55 PDT</v>
      </c>
      <c r="C846" s="155" t="str">
        <v>2026-04-05</v>
      </c>
      <c r="D846" s="155" t="str">
        <v>April</v>
      </c>
      <c r="E846" s="154" t="str">
        <v>Accepted</v>
      </c>
      <c r="F846" s="155" t="str">
        <v>240</v>
      </c>
      <c r="G846" s="153" t="n">
        <v>240</v>
      </c>
      <c r="H846" s="155" t="str">
        <v>SW</v>
      </c>
      <c r="I846" s="153" t="n">
        <v>60</v>
      </c>
      <c r="J846" s="155" t="str">
        <v>NE</v>
      </c>
      <c r="K846" s="153" t="n">
        <v>6</v>
      </c>
      <c r="L846" s="153" t="n">
        <f>IF(E846="Accepted",K846*1.150779448,"")</f>
        <v>6.904676688</v>
      </c>
      <c r="M846" s="163"/>
      <c r="N846" s="163" t="str">
        <f>IF(AND(E846="Accepted",ISNUMBER(M846)),M846*1.150779448,"")</f>
      </c>
      <c r="O846" s="163"/>
      <c r="P846" s="163" t="str">
        <f>IF(AND(E846="Accepted",ISNUMBER(O846)),O846*1.150779448,"")</f>
      </c>
      <c r="Q846" s="163"/>
      <c r="R846" s="155" t="str"/>
      <c r="S846" s="155" t="str"/>
      <c r="T846" s="155" t="str"/>
      <c r="U846" s="163" t="str">
        <f>IF(E846&lt;&gt;"Accepted","",IF(AND(N846="",P846=""),"",MAX(N846,P846)))</f>
      </c>
      <c r="V846" s="155" t="str">
        <v>2026-04-05 02:55 PDT</v>
      </c>
      <c r="W846" s="153" t="n">
        <v>6</v>
      </c>
      <c r="X846" s="163"/>
      <c r="Y846" s="163"/>
      <c r="Z846" s="163"/>
      <c r="AA846" s="153" t="n">
        <v>-117.8837</v>
      </c>
      <c r="AB846" s="153" t="n">
        <v>34.9054</v>
      </c>
      <c r="AC846" s="153" t="n">
        <v>702</v>
      </c>
      <c r="AD846" s="175" t="str">
        <v>KEDW 050955Z AUTO 24006KT 10SM CLR 04/M09 A3008 RMK AO2 SLP177 T00441094 $</v>
      </c>
    </row>
    <row r="847" hidden="0">
      <c r="A847" s="150" t="str">
        <v>2026-04-05 10:55 UTC</v>
      </c>
      <c r="B847" s="155" t="str">
        <v>2026-04-05 03:55 PDT</v>
      </c>
      <c r="C847" s="155" t="str">
        <v>2026-04-05</v>
      </c>
      <c r="D847" s="155" t="str">
        <v>April</v>
      </c>
      <c r="E847" s="154" t="str">
        <v>Accepted</v>
      </c>
      <c r="F847" s="155" t="str">
        <v>000</v>
      </c>
      <c r="G847" s="153" t="n">
        <v>0</v>
      </c>
      <c r="H847" s="155" t="str">
        <v>Calm</v>
      </c>
      <c r="I847" s="153" t="n">
        <v>180</v>
      </c>
      <c r="J847" s="155" t="str">
        <v>Calm</v>
      </c>
      <c r="K847" s="153" t="n">
        <v>0</v>
      </c>
      <c r="L847" s="153" t="n">
        <f>IF(E847="Accepted",K847*1.150779448,"")</f>
        <v>0</v>
      </c>
      <c r="M847" s="163"/>
      <c r="N847" s="163" t="str">
        <f>IF(AND(E847="Accepted",ISNUMBER(M847)),M847*1.150779448,"")</f>
      </c>
      <c r="O847" s="163"/>
      <c r="P847" s="163" t="str">
        <f>IF(AND(E847="Accepted",ISNUMBER(O847)),O847*1.150779448,"")</f>
      </c>
      <c r="Q847" s="163"/>
      <c r="R847" s="155" t="str"/>
      <c r="S847" s="155" t="str"/>
      <c r="T847" s="155" t="str"/>
      <c r="U847" s="163" t="str">
        <f>IF(E847&lt;&gt;"Accepted","",IF(AND(N847="",P847=""),"",MAX(N847,P847)))</f>
      </c>
      <c r="V847" s="155" t="str">
        <v>2026-04-05 03:55 PDT</v>
      </c>
      <c r="W847" s="153" t="n">
        <v>0</v>
      </c>
      <c r="X847" s="163"/>
      <c r="Y847" s="163"/>
      <c r="Z847" s="163"/>
      <c r="AA847" s="153" t="n">
        <v>-117.8837</v>
      </c>
      <c r="AB847" s="153" t="n">
        <v>34.9054</v>
      </c>
      <c r="AC847" s="153" t="n">
        <v>702</v>
      </c>
      <c r="AD847" s="175" t="str">
        <v>KEDW 051055Z AUTO 00000KT 10SM CLR 04/M09 A3007 RMK AO2 SLP174 T00441087 $</v>
      </c>
    </row>
    <row r="848" hidden="0">
      <c r="A848" s="150" t="str">
        <v>2026-04-05 11:55 UTC</v>
      </c>
      <c r="B848" s="155" t="str">
        <v>2026-04-05 04:55 PDT</v>
      </c>
      <c r="C848" s="155" t="str">
        <v>2026-04-05</v>
      </c>
      <c r="D848" s="155" t="str">
        <v>April</v>
      </c>
      <c r="E848" s="154" t="str">
        <v>Accepted</v>
      </c>
      <c r="F848" s="155" t="str">
        <v>000</v>
      </c>
      <c r="G848" s="153" t="n">
        <v>0</v>
      </c>
      <c r="H848" s="155" t="str">
        <v>Calm</v>
      </c>
      <c r="I848" s="153" t="n">
        <v>180</v>
      </c>
      <c r="J848" s="155" t="str">
        <v>Calm</v>
      </c>
      <c r="K848" s="153" t="n">
        <v>0</v>
      </c>
      <c r="L848" s="153" t="n">
        <f>IF(E848="Accepted",K848*1.150779448,"")</f>
        <v>0</v>
      </c>
      <c r="M848" s="163"/>
      <c r="N848" s="163" t="str">
        <f>IF(AND(E848="Accepted",ISNUMBER(M848)),M848*1.150779448,"")</f>
      </c>
      <c r="O848" s="163"/>
      <c r="P848" s="163" t="str">
        <f>IF(AND(E848="Accepted",ISNUMBER(O848)),O848*1.150779448,"")</f>
      </c>
      <c r="Q848" s="163"/>
      <c r="R848" s="155" t="str"/>
      <c r="S848" s="155" t="str"/>
      <c r="T848" s="155" t="str"/>
      <c r="U848" s="163" t="str">
        <f>IF(E848&lt;&gt;"Accepted","",IF(AND(N848="",P848=""),"",MAX(N848,P848)))</f>
      </c>
      <c r="V848" s="155" t="str">
        <v>2026-04-05 04:55 PDT</v>
      </c>
      <c r="W848" s="153" t="n">
        <v>0</v>
      </c>
      <c r="X848" s="163"/>
      <c r="Y848" s="163"/>
      <c r="Z848" s="163"/>
      <c r="AA848" s="153" t="n">
        <v>-117.8837</v>
      </c>
      <c r="AB848" s="153" t="n">
        <v>34.9054</v>
      </c>
      <c r="AC848" s="153" t="n">
        <v>702</v>
      </c>
      <c r="AD848" s="175" t="str">
        <v>KEDW 051155Z AUTO 00000KT 10SM CLR 03/M09 A3007 RMK AO2 SLP174 T00251094 10120 20023 56005 $</v>
      </c>
    </row>
    <row r="849" hidden="0">
      <c r="A849" s="150" t="str">
        <v>2026-04-05 13:55 UTC</v>
      </c>
      <c r="B849" s="155" t="str">
        <v>2026-04-05 06:55 PDT</v>
      </c>
      <c r="C849" s="155" t="str">
        <v>2026-04-05</v>
      </c>
      <c r="D849" s="155" t="str">
        <v>April</v>
      </c>
      <c r="E849" s="154" t="str">
        <v>Accepted</v>
      </c>
      <c r="F849" s="155" t="str">
        <v>220</v>
      </c>
      <c r="G849" s="153" t="n">
        <v>220</v>
      </c>
      <c r="H849" s="155" t="str">
        <v>SW</v>
      </c>
      <c r="I849" s="153" t="n">
        <v>40</v>
      </c>
      <c r="J849" s="155" t="str">
        <v>NE</v>
      </c>
      <c r="K849" s="153" t="n">
        <v>3</v>
      </c>
      <c r="L849" s="153" t="n">
        <f>IF(E849="Accepted",K849*1.150779448,"")</f>
        <v>3.452338344</v>
      </c>
      <c r="M849" s="163"/>
      <c r="N849" s="163" t="str">
        <f>IF(AND(E849="Accepted",ISNUMBER(M849)),M849*1.150779448,"")</f>
      </c>
      <c r="O849" s="163"/>
      <c r="P849" s="163" t="str">
        <f>IF(AND(E849="Accepted",ISNUMBER(O849)),O849*1.150779448,"")</f>
      </c>
      <c r="Q849" s="163"/>
      <c r="R849" s="155" t="str"/>
      <c r="S849" s="155" t="str"/>
      <c r="T849" s="155" t="str"/>
      <c r="U849" s="163" t="str">
        <f>IF(E849&lt;&gt;"Accepted","",IF(AND(N849="",P849=""),"",MAX(N849,P849)))</f>
      </c>
      <c r="V849" s="155" t="str">
        <v>2026-04-05 06:55 PDT</v>
      </c>
      <c r="W849" s="153" t="n">
        <v>3</v>
      </c>
      <c r="X849" s="163"/>
      <c r="Y849" s="163"/>
      <c r="Z849" s="163"/>
      <c r="AA849" s="153" t="n">
        <v>-117.8837</v>
      </c>
      <c r="AB849" s="153" t="n">
        <v>34.9054</v>
      </c>
      <c r="AC849" s="153" t="n">
        <v>702</v>
      </c>
      <c r="AD849" s="175" t="str">
        <v>KEDW 051355Z AUTO 22003KT 10SM CLR 03/M10 A3009 RMK AO2 SLP183 T00251101 $</v>
      </c>
    </row>
    <row r="850" hidden="0">
      <c r="A850" s="150" t="str">
        <v>2026-04-05 14:55 UTC</v>
      </c>
      <c r="B850" s="155" t="str">
        <v>2026-04-05 07:55 PDT</v>
      </c>
      <c r="C850" s="155" t="str">
        <v>2026-04-05</v>
      </c>
      <c r="D850" s="155" t="str">
        <v>April</v>
      </c>
      <c r="E850" s="154" t="str">
        <v>Accepted</v>
      </c>
      <c r="F850" s="155" t="str">
        <v>000</v>
      </c>
      <c r="G850" s="153" t="n">
        <v>0</v>
      </c>
      <c r="H850" s="155" t="str">
        <v>Calm</v>
      </c>
      <c r="I850" s="153" t="n">
        <v>180</v>
      </c>
      <c r="J850" s="155" t="str">
        <v>Calm</v>
      </c>
      <c r="K850" s="153" t="n">
        <v>0</v>
      </c>
      <c r="L850" s="153" t="n">
        <f>IF(E850="Accepted",K850*1.150779448,"")</f>
        <v>0</v>
      </c>
      <c r="M850" s="163"/>
      <c r="N850" s="163" t="str">
        <f>IF(AND(E850="Accepted",ISNUMBER(M850)),M850*1.150779448,"")</f>
      </c>
      <c r="O850" s="163"/>
      <c r="P850" s="163" t="str">
        <f>IF(AND(E850="Accepted",ISNUMBER(O850)),O850*1.150779448,"")</f>
      </c>
      <c r="Q850" s="163"/>
      <c r="R850" s="155" t="str"/>
      <c r="S850" s="155" t="str"/>
      <c r="T850" s="155" t="str"/>
      <c r="U850" s="163" t="str">
        <f>IF(E850&lt;&gt;"Accepted","",IF(AND(N850="",P850=""),"",MAX(N850,P850)))</f>
      </c>
      <c r="V850" s="155" t="str">
        <v>2026-04-05 07:55 PDT</v>
      </c>
      <c r="W850" s="153" t="n">
        <v>0</v>
      </c>
      <c r="X850" s="163"/>
      <c r="Y850" s="163"/>
      <c r="Z850" s="163"/>
      <c r="AA850" s="153" t="n">
        <v>-117.8837</v>
      </c>
      <c r="AB850" s="153" t="n">
        <v>34.9054</v>
      </c>
      <c r="AC850" s="153" t="n">
        <v>702</v>
      </c>
      <c r="AD850" s="175" t="str">
        <v>KEDW 051455Z AUTO 00000KT 10SM CLR 07/M07 A3010 RMK AO2 SLP187 T00671066 53008 $</v>
      </c>
    </row>
    <row r="851" hidden="0">
      <c r="A851" s="150" t="str">
        <v>2026-04-05 15:55 UTC</v>
      </c>
      <c r="B851" s="155" t="str">
        <v>2026-04-05 08:55 PDT</v>
      </c>
      <c r="C851" s="155" t="str">
        <v>2026-04-05</v>
      </c>
      <c r="D851" s="155" t="str">
        <v>April</v>
      </c>
      <c r="E851" s="154" t="str">
        <v>Accepted</v>
      </c>
      <c r="F851" s="155" t="str">
        <v>000</v>
      </c>
      <c r="G851" s="153" t="n">
        <v>0</v>
      </c>
      <c r="H851" s="155" t="str">
        <v>Calm</v>
      </c>
      <c r="I851" s="153" t="n">
        <v>180</v>
      </c>
      <c r="J851" s="155" t="str">
        <v>Calm</v>
      </c>
      <c r="K851" s="153" t="n">
        <v>0</v>
      </c>
      <c r="L851" s="153" t="n">
        <f>IF(E851="Accepted",K851*1.150779448,"")</f>
        <v>0</v>
      </c>
      <c r="M851" s="163"/>
      <c r="N851" s="163" t="str">
        <f>IF(AND(E851="Accepted",ISNUMBER(M851)),M851*1.150779448,"")</f>
      </c>
      <c r="O851" s="163"/>
      <c r="P851" s="163" t="str">
        <f>IF(AND(E851="Accepted",ISNUMBER(O851)),O851*1.150779448,"")</f>
      </c>
      <c r="Q851" s="163"/>
      <c r="R851" s="155" t="str"/>
      <c r="S851" s="155" t="str"/>
      <c r="T851" s="155" t="str"/>
      <c r="U851" s="163" t="str">
        <f>IF(E851&lt;&gt;"Accepted","",IF(AND(N851="",P851=""),"",MAX(N851,P851)))</f>
      </c>
      <c r="V851" s="155" t="str">
        <v>2026-04-05 08:55 PDT</v>
      </c>
      <c r="W851" s="153" t="n">
        <v>0</v>
      </c>
      <c r="X851" s="163"/>
      <c r="Y851" s="163"/>
      <c r="Z851" s="163"/>
      <c r="AA851" s="153" t="n">
        <v>-117.8837</v>
      </c>
      <c r="AB851" s="153" t="n">
        <v>34.9054</v>
      </c>
      <c r="AC851" s="153" t="n">
        <v>702</v>
      </c>
      <c r="AD851" s="175" t="str">
        <v>KEDW 051555Z AUTO 00000KT 10SM CLR 11/M06 A3010 RMK AO2 SLP187 T01121057 $</v>
      </c>
    </row>
    <row r="852" hidden="0">
      <c r="A852" s="150" t="str">
        <v>2026-04-05 16:55 UTC</v>
      </c>
      <c r="B852" s="155" t="str">
        <v>2026-04-05 09:55 PDT</v>
      </c>
      <c r="C852" s="155" t="str">
        <v>2026-04-05</v>
      </c>
      <c r="D852" s="155" t="str">
        <v>April</v>
      </c>
      <c r="E852" s="154" t="str">
        <v>Accepted</v>
      </c>
      <c r="F852" s="155" t="str">
        <v>000</v>
      </c>
      <c r="G852" s="153" t="n">
        <v>0</v>
      </c>
      <c r="H852" s="155" t="str">
        <v>Calm</v>
      </c>
      <c r="I852" s="153" t="n">
        <v>180</v>
      </c>
      <c r="J852" s="155" t="str">
        <v>Calm</v>
      </c>
      <c r="K852" s="153" t="n">
        <v>0</v>
      </c>
      <c r="L852" s="153" t="n">
        <f>IF(E852="Accepted",K852*1.150779448,"")</f>
        <v>0</v>
      </c>
      <c r="M852" s="163"/>
      <c r="N852" s="163" t="str">
        <f>IF(AND(E852="Accepted",ISNUMBER(M852)),M852*1.150779448,"")</f>
      </c>
      <c r="O852" s="163"/>
      <c r="P852" s="163" t="str">
        <f>IF(AND(E852="Accepted",ISNUMBER(O852)),O852*1.150779448,"")</f>
      </c>
      <c r="Q852" s="163"/>
      <c r="R852" s="155" t="str"/>
      <c r="S852" s="155" t="str"/>
      <c r="T852" s="155" t="str"/>
      <c r="U852" s="163" t="str">
        <f>IF(E852&lt;&gt;"Accepted","",IF(AND(N852="",P852=""),"",MAX(N852,P852)))</f>
      </c>
      <c r="V852" s="155" t="str">
        <v>2026-04-05 09:55 PDT</v>
      </c>
      <c r="W852" s="153" t="n">
        <v>0</v>
      </c>
      <c r="X852" s="163"/>
      <c r="Y852" s="163"/>
      <c r="Z852" s="163"/>
      <c r="AA852" s="153" t="n">
        <v>-117.8837</v>
      </c>
      <c r="AB852" s="153" t="n">
        <v>34.9054</v>
      </c>
      <c r="AC852" s="153" t="n">
        <v>702</v>
      </c>
      <c r="AD852" s="175" t="str">
        <v>KEDW 051655Z 00000KT 90SM BKN310 16/M08 A3009 RMK AO2A SLP182 T01591084</v>
      </c>
    </row>
    <row r="853" hidden="0">
      <c r="A853" s="150" t="str">
        <v>2026-04-05 17:55 UTC</v>
      </c>
      <c r="B853" s="155" t="str">
        <v>2026-04-05 10:55 PDT</v>
      </c>
      <c r="C853" s="155" t="str">
        <v>2026-04-05</v>
      </c>
      <c r="D853" s="155" t="str">
        <v>April</v>
      </c>
      <c r="E853" s="154" t="str">
        <v>Accepted</v>
      </c>
      <c r="F853" s="155" t="str">
        <v>000</v>
      </c>
      <c r="G853" s="153" t="n">
        <v>0</v>
      </c>
      <c r="H853" s="155" t="str">
        <v>Calm</v>
      </c>
      <c r="I853" s="153" t="n">
        <v>180</v>
      </c>
      <c r="J853" s="155" t="str">
        <v>Calm</v>
      </c>
      <c r="K853" s="153" t="n">
        <v>0</v>
      </c>
      <c r="L853" s="153" t="n">
        <f>IF(E853="Accepted",K853*1.150779448,"")</f>
        <v>0</v>
      </c>
      <c r="M853" s="163"/>
      <c r="N853" s="163" t="str">
        <f>IF(AND(E853="Accepted",ISNUMBER(M853)),M853*1.150779448,"")</f>
      </c>
      <c r="O853" s="163"/>
      <c r="P853" s="163" t="str">
        <f>IF(AND(E853="Accepted",ISNUMBER(O853)),O853*1.150779448,"")</f>
      </c>
      <c r="Q853" s="163"/>
      <c r="R853" s="155" t="str"/>
      <c r="S853" s="155" t="str"/>
      <c r="T853" s="155" t="str"/>
      <c r="U853" s="163" t="str">
        <f>IF(E853&lt;&gt;"Accepted","",IF(AND(N853="",P853=""),"",MAX(N853,P853)))</f>
      </c>
      <c r="V853" s="155" t="str">
        <v>2026-04-05 10:55 PDT</v>
      </c>
      <c r="W853" s="153" t="n">
        <v>0</v>
      </c>
      <c r="X853" s="163"/>
      <c r="Y853" s="163"/>
      <c r="Z853" s="163"/>
      <c r="AA853" s="153" t="n">
        <v>-117.8837</v>
      </c>
      <c r="AB853" s="153" t="n">
        <v>34.9054</v>
      </c>
      <c r="AC853" s="153" t="n">
        <v>702</v>
      </c>
      <c r="AD853" s="175" t="str">
        <v>KEDW 051755Z 00000KT 90SM BKN320 19/M12 A3009 RMK AO2A SLP180 T01881123 10188 20009 56002</v>
      </c>
    </row>
    <row r="854" hidden="0">
      <c r="A854" s="150" t="str">
        <v>2026-04-05 18:55 UTC</v>
      </c>
      <c r="B854" s="155" t="str">
        <v>2026-04-05 11:55 PDT</v>
      </c>
      <c r="C854" s="155" t="str">
        <v>2026-04-05</v>
      </c>
      <c r="D854" s="155" t="str">
        <v>April</v>
      </c>
      <c r="E854" s="154" t="str">
        <v>Accepted</v>
      </c>
      <c r="F854" s="155" t="str">
        <v>040</v>
      </c>
      <c r="G854" s="153" t="n">
        <v>40</v>
      </c>
      <c r="H854" s="155" t="str">
        <v>NE</v>
      </c>
      <c r="I854" s="153" t="n">
        <v>220</v>
      </c>
      <c r="J854" s="155" t="str">
        <v>SW</v>
      </c>
      <c r="K854" s="153" t="n">
        <v>3</v>
      </c>
      <c r="L854" s="153" t="n">
        <f>IF(E854="Accepted",K854*1.150779448,"")</f>
        <v>3.452338344</v>
      </c>
      <c r="M854" s="163"/>
      <c r="N854" s="163" t="str">
        <f>IF(AND(E854="Accepted",ISNUMBER(M854)),M854*1.150779448,"")</f>
      </c>
      <c r="O854" s="163"/>
      <c r="P854" s="163" t="str">
        <f>IF(AND(E854="Accepted",ISNUMBER(O854)),O854*1.150779448,"")</f>
      </c>
      <c r="Q854" s="163"/>
      <c r="R854" s="155" t="str"/>
      <c r="S854" s="155" t="str"/>
      <c r="T854" s="155" t="str"/>
      <c r="U854" s="163" t="str">
        <f>IF(E854&lt;&gt;"Accepted","",IF(AND(N854="",P854=""),"",MAX(N854,P854)))</f>
      </c>
      <c r="V854" s="155" t="str">
        <v>2026-04-05 11:55 PDT</v>
      </c>
      <c r="W854" s="153" t="n">
        <v>3</v>
      </c>
      <c r="X854" s="163"/>
      <c r="Y854" s="163"/>
      <c r="Z854" s="163"/>
      <c r="AA854" s="153" t="n">
        <v>-117.8837</v>
      </c>
      <c r="AB854" s="153" t="n">
        <v>34.9054</v>
      </c>
      <c r="AC854" s="153" t="n">
        <v>702</v>
      </c>
      <c r="AD854" s="175" t="str">
        <v>KEDW 051855Z 04003KT 90SM SCT290 23/M15 A3007 RMK AO2A SLP172 T02261150</v>
      </c>
    </row>
    <row r="855" hidden="0">
      <c r="A855" s="150" t="str">
        <v>2026-04-05 21:55 UTC</v>
      </c>
      <c r="B855" s="155" t="str">
        <v>2026-04-05 14:55 PDT</v>
      </c>
      <c r="C855" s="155" t="str">
        <v>2026-04-05</v>
      </c>
      <c r="D855" s="155" t="str">
        <v>April</v>
      </c>
      <c r="E855" s="154" t="str">
        <v>Accepted</v>
      </c>
      <c r="F855" s="155" t="str">
        <v>100</v>
      </c>
      <c r="G855" s="153" t="n">
        <v>100</v>
      </c>
      <c r="H855" s="155" t="str">
        <v>E</v>
      </c>
      <c r="I855" s="153" t="n">
        <v>280</v>
      </c>
      <c r="J855" s="155" t="str">
        <v>W</v>
      </c>
      <c r="K855" s="153" t="n">
        <v>5</v>
      </c>
      <c r="L855" s="153" t="n">
        <f>IF(E855="Accepted",K855*1.150779448,"")</f>
        <v>5.75389724</v>
      </c>
      <c r="M855" s="163"/>
      <c r="N855" s="163" t="str">
        <f>IF(AND(E855="Accepted",ISNUMBER(M855)),M855*1.150779448,"")</f>
      </c>
      <c r="O855" s="163"/>
      <c r="P855" s="163" t="str">
        <f>IF(AND(E855="Accepted",ISNUMBER(O855)),O855*1.150779448,"")</f>
      </c>
      <c r="Q855" s="163"/>
      <c r="R855" s="155" t="str"/>
      <c r="S855" s="155" t="str"/>
      <c r="T855" s="155" t="str"/>
      <c r="U855" s="163" t="str">
        <f>IF(E855&lt;&gt;"Accepted","",IF(AND(N855="",P855=""),"",MAX(N855,P855)))</f>
      </c>
      <c r="V855" s="155" t="str">
        <v>2026-04-05 14:55 PDT</v>
      </c>
      <c r="W855" s="153" t="n">
        <v>5</v>
      </c>
      <c r="X855" s="163"/>
      <c r="Y855" s="163"/>
      <c r="Z855" s="163"/>
      <c r="AA855" s="153" t="n">
        <v>-117.8837</v>
      </c>
      <c r="AB855" s="153" t="n">
        <v>34.9054</v>
      </c>
      <c r="AC855" s="153" t="n">
        <v>702</v>
      </c>
      <c r="AD855" s="175" t="str">
        <v>KEDW 052155Z 10005KT 90SM SCT280 27/M18 A3000 RMK AO2A SLP148 T02741183</v>
      </c>
    </row>
    <row r="856" hidden="0">
      <c r="A856" s="150" t="str">
        <v>2026-04-06 00:55 UTC</v>
      </c>
      <c r="B856" s="155" t="str">
        <v>2026-04-05 17:55 PDT</v>
      </c>
      <c r="C856" s="155" t="str">
        <v>2026-04-05</v>
      </c>
      <c r="D856" s="155" t="str">
        <v>April</v>
      </c>
      <c r="E856" s="154" t="str">
        <v>Accepted</v>
      </c>
      <c r="F856" s="155" t="str">
        <v>270</v>
      </c>
      <c r="G856" s="153" t="n">
        <v>270</v>
      </c>
      <c r="H856" s="155" t="str">
        <v>W</v>
      </c>
      <c r="I856" s="153" t="n">
        <v>90</v>
      </c>
      <c r="J856" s="155" t="str">
        <v>E</v>
      </c>
      <c r="K856" s="153" t="n">
        <v>5</v>
      </c>
      <c r="L856" s="153" t="n">
        <f>IF(E856="Accepted",K856*1.150779448,"")</f>
        <v>5.75389724</v>
      </c>
      <c r="M856" s="163"/>
      <c r="N856" s="163" t="str">
        <f>IF(AND(E856="Accepted",ISNUMBER(M856)),M856*1.150779448,"")</f>
      </c>
      <c r="O856" s="163"/>
      <c r="P856" s="163" t="str">
        <f>IF(AND(E856="Accepted",ISNUMBER(O856)),O856*1.150779448,"")</f>
      </c>
      <c r="Q856" s="163"/>
      <c r="R856" s="155" t="str"/>
      <c r="S856" s="155" t="str"/>
      <c r="T856" s="155" t="str"/>
      <c r="U856" s="163" t="str">
        <f>IF(E856&lt;&gt;"Accepted","",IF(AND(N856="",P856=""),"",MAX(N856,P856)))</f>
      </c>
      <c r="V856" s="155" t="str">
        <v>2026-04-05 17:55 PDT</v>
      </c>
      <c r="W856" s="153" t="n">
        <v>5</v>
      </c>
      <c r="X856" s="163"/>
      <c r="Y856" s="163"/>
      <c r="Z856" s="163"/>
      <c r="AA856" s="153" t="n">
        <v>-117.8837</v>
      </c>
      <c r="AB856" s="153" t="n">
        <v>34.9054</v>
      </c>
      <c r="AC856" s="153" t="n">
        <v>702</v>
      </c>
      <c r="AD856" s="175" t="str">
        <v>KEDW 060055Z 27005KT 90SM SCT260 BKN320 28/M18 A2996 RMK AO2A SLP134 T02761181</v>
      </c>
    </row>
    <row r="857" hidden="0">
      <c r="A857" s="150" t="str">
        <v>2026-04-06 01:55 UTC</v>
      </c>
      <c r="B857" s="155" t="str">
        <v>2026-04-05 18:55 PDT</v>
      </c>
      <c r="C857" s="155" t="str">
        <v>2026-04-05</v>
      </c>
      <c r="D857" s="155" t="str">
        <v>April</v>
      </c>
      <c r="E857" s="154" t="str">
        <v>Accepted</v>
      </c>
      <c r="F857" s="155" t="str">
        <v>220</v>
      </c>
      <c r="G857" s="153" t="n">
        <v>220</v>
      </c>
      <c r="H857" s="155" t="str">
        <v>SW</v>
      </c>
      <c r="I857" s="153" t="n">
        <v>40</v>
      </c>
      <c r="J857" s="155" t="str">
        <v>NE</v>
      </c>
      <c r="K857" s="153" t="n">
        <v>4</v>
      </c>
      <c r="L857" s="153" t="n">
        <f>IF(E857="Accepted",K857*1.150779448,"")</f>
        <v>4.603117792</v>
      </c>
      <c r="M857" s="163"/>
      <c r="N857" s="163" t="str">
        <f>IF(AND(E857="Accepted",ISNUMBER(M857)),M857*1.150779448,"")</f>
      </c>
      <c r="O857" s="163"/>
      <c r="P857" s="163" t="str">
        <f>IF(AND(E857="Accepted",ISNUMBER(O857)),O857*1.150779448,"")</f>
      </c>
      <c r="Q857" s="163"/>
      <c r="R857" s="155" t="str"/>
      <c r="S857" s="155" t="str"/>
      <c r="T857" s="155" t="str"/>
      <c r="U857" s="163" t="str">
        <f>IF(E857&lt;&gt;"Accepted","",IF(AND(N857="",P857=""),"",MAX(N857,P857)))</f>
      </c>
      <c r="V857" s="155" t="str">
        <v>2026-04-05 18:55 PDT</v>
      </c>
      <c r="W857" s="153" t="n">
        <v>4</v>
      </c>
      <c r="X857" s="163"/>
      <c r="Y857" s="163"/>
      <c r="Z857" s="163"/>
      <c r="AA857" s="153" t="n">
        <v>-117.8837</v>
      </c>
      <c r="AB857" s="153" t="n">
        <v>34.9054</v>
      </c>
      <c r="AC857" s="153" t="n">
        <v>702</v>
      </c>
      <c r="AD857" s="175" t="str">
        <v>KEDW 060155Z AUTO 22004KT 10SM CLR 25/M13 A2996 RMK AO2 SLP137 T02521131 $</v>
      </c>
    </row>
    <row r="858" hidden="0">
      <c r="A858" s="150" t="str">
        <v>2026-04-06 02:55 UTC</v>
      </c>
      <c r="B858" s="155" t="str">
        <v>2026-04-05 19:55 PDT</v>
      </c>
      <c r="C858" s="155" t="str">
        <v>2026-04-05</v>
      </c>
      <c r="D858" s="155" t="str">
        <v>April</v>
      </c>
      <c r="E858" s="154" t="str">
        <v>Accepted</v>
      </c>
      <c r="F858" s="155" t="str">
        <v>240</v>
      </c>
      <c r="G858" s="153" t="n">
        <v>240</v>
      </c>
      <c r="H858" s="155" t="str">
        <v>SW</v>
      </c>
      <c r="I858" s="153" t="n">
        <v>60</v>
      </c>
      <c r="J858" s="155" t="str">
        <v>NE</v>
      </c>
      <c r="K858" s="153" t="n">
        <v>9</v>
      </c>
      <c r="L858" s="153" t="n">
        <f>IF(E858="Accepted",K858*1.150779448,"")</f>
        <v>10.357015032</v>
      </c>
      <c r="M858" s="163"/>
      <c r="N858" s="163" t="str">
        <f>IF(AND(E858="Accepted",ISNUMBER(M858)),M858*1.150779448,"")</f>
      </c>
      <c r="O858" s="163"/>
      <c r="P858" s="163" t="str">
        <f>IF(AND(E858="Accepted",ISNUMBER(O858)),O858*1.150779448,"")</f>
      </c>
      <c r="Q858" s="163"/>
      <c r="R858" s="155" t="str"/>
      <c r="S858" s="155" t="str"/>
      <c r="T858" s="155" t="str"/>
      <c r="U858" s="163" t="str">
        <f>IF(E858&lt;&gt;"Accepted","",IF(AND(N858="",P858=""),"",MAX(N858,P858)))</f>
      </c>
      <c r="V858" s="155" t="str">
        <v>2026-04-05 19:55 PDT</v>
      </c>
      <c r="W858" s="153" t="n">
        <v>9</v>
      </c>
      <c r="X858" s="163"/>
      <c r="Y858" s="163"/>
      <c r="Z858" s="163"/>
      <c r="AA858" s="153" t="n">
        <v>-117.8837</v>
      </c>
      <c r="AB858" s="153" t="n">
        <v>34.9054</v>
      </c>
      <c r="AC858" s="153" t="n">
        <v>702</v>
      </c>
      <c r="AD858" s="175" t="str">
        <v>KEDW 060255Z AUTO 24009KT 10SM CLR 22/M01 A2996 RMK AO2 SLP137 T02211013 55002 $</v>
      </c>
    </row>
    <row r="859" hidden="0">
      <c r="A859" s="150" t="str">
        <v>2026-04-06 03:55 UTC</v>
      </c>
      <c r="B859" s="155" t="str">
        <v>2026-04-05 20:55 PDT</v>
      </c>
      <c r="C859" s="155" t="str">
        <v>2026-04-05</v>
      </c>
      <c r="D859" s="155" t="str">
        <v>April</v>
      </c>
      <c r="E859" s="154" t="str">
        <v>Accepted</v>
      </c>
      <c r="F859" s="155" t="str">
        <v>250</v>
      </c>
      <c r="G859" s="153" t="n">
        <v>250</v>
      </c>
      <c r="H859" s="155" t="str">
        <v>W</v>
      </c>
      <c r="I859" s="153" t="n">
        <v>70</v>
      </c>
      <c r="J859" s="155" t="str">
        <v>E</v>
      </c>
      <c r="K859" s="153" t="n">
        <v>10</v>
      </c>
      <c r="L859" s="153" t="n">
        <f>IF(E859="Accepted",K859*1.150779448,"")</f>
        <v>11.50779448</v>
      </c>
      <c r="M859" s="163"/>
      <c r="N859" s="163" t="str">
        <f>IF(AND(E859="Accepted",ISNUMBER(M859)),M859*1.150779448,"")</f>
      </c>
      <c r="O859" s="163"/>
      <c r="P859" s="163" t="str">
        <f>IF(AND(E859="Accepted",ISNUMBER(O859)),O859*1.150779448,"")</f>
      </c>
      <c r="Q859" s="163"/>
      <c r="R859" s="155" t="str"/>
      <c r="S859" s="155" t="str"/>
      <c r="T859" s="155" t="str"/>
      <c r="U859" s="163" t="str">
        <f>IF(E859&lt;&gt;"Accepted","",IF(AND(N859="",P859=""),"",MAX(N859,P859)))</f>
      </c>
      <c r="V859" s="155" t="str">
        <v>2026-04-05 20:55 PDT</v>
      </c>
      <c r="W859" s="153" t="n">
        <v>10</v>
      </c>
      <c r="X859" s="163"/>
      <c r="Y859" s="163"/>
      <c r="Z859" s="163"/>
      <c r="AA859" s="153" t="n">
        <v>-117.8837</v>
      </c>
      <c r="AB859" s="153" t="n">
        <v>34.9054</v>
      </c>
      <c r="AC859" s="153" t="n">
        <v>702</v>
      </c>
      <c r="AD859" s="175" t="str">
        <v>KEDW 060355Z AUTO 25010KT 10SM CLR 21/M04 A2998 RMK AO2 SLP141 T02061038 $</v>
      </c>
    </row>
    <row r="860" hidden="0">
      <c r="A860" s="150" t="str">
        <v>2026-04-06 04:55 UTC</v>
      </c>
      <c r="B860" s="155" t="str">
        <v>2026-04-05 21:55 PDT</v>
      </c>
      <c r="C860" s="155" t="str">
        <v>2026-04-05</v>
      </c>
      <c r="D860" s="155" t="str">
        <v>April</v>
      </c>
      <c r="E860" s="154" t="str">
        <v>Accepted</v>
      </c>
      <c r="F860" s="155" t="str">
        <v>240</v>
      </c>
      <c r="G860" s="153" t="n">
        <v>240</v>
      </c>
      <c r="H860" s="155" t="str">
        <v>SW</v>
      </c>
      <c r="I860" s="153" t="n">
        <v>60</v>
      </c>
      <c r="J860" s="155" t="str">
        <v>NE</v>
      </c>
      <c r="K860" s="153" t="n">
        <v>9</v>
      </c>
      <c r="L860" s="153" t="n">
        <f>IF(E860="Accepted",K860*1.150779448,"")</f>
        <v>10.357015032</v>
      </c>
      <c r="M860" s="163"/>
      <c r="N860" s="163" t="str">
        <f>IF(AND(E860="Accepted",ISNUMBER(M860)),M860*1.150779448,"")</f>
      </c>
      <c r="O860" s="163"/>
      <c r="P860" s="163" t="str">
        <f>IF(AND(E860="Accepted",ISNUMBER(O860)),O860*1.150779448,"")</f>
      </c>
      <c r="Q860" s="163"/>
      <c r="R860" s="155" t="str"/>
      <c r="S860" s="155" t="str"/>
      <c r="T860" s="155" t="str"/>
      <c r="U860" s="163" t="str">
        <f>IF(E860&lt;&gt;"Accepted","",IF(AND(N860="",P860=""),"",MAX(N860,P860)))</f>
      </c>
      <c r="V860" s="155" t="str">
        <v>2026-04-05 21:55 PDT</v>
      </c>
      <c r="W860" s="153" t="n">
        <v>9</v>
      </c>
      <c r="X860" s="163"/>
      <c r="Y860" s="163"/>
      <c r="Z860" s="163"/>
      <c r="AA860" s="153" t="n">
        <v>-117.8837</v>
      </c>
      <c r="AB860" s="153" t="n">
        <v>34.9054</v>
      </c>
      <c r="AC860" s="153" t="n">
        <v>702</v>
      </c>
      <c r="AD860" s="175" t="str">
        <v>KEDW 060455Z AUTO 24009KT 10SM BKN230 20/M06 A2999 RMK AO2 SLP142 T01951062 $</v>
      </c>
    </row>
    <row r="861" hidden="0">
      <c r="A861" s="150" t="str">
        <v>2026-04-06 05:55 UTC</v>
      </c>
      <c r="B861" s="155" t="str">
        <v>2026-04-05 22:55 PDT</v>
      </c>
      <c r="C861" s="155" t="str">
        <v>2026-04-05</v>
      </c>
      <c r="D861" s="155" t="str">
        <v>April</v>
      </c>
      <c r="E861" s="154" t="str">
        <v>Accepted</v>
      </c>
      <c r="F861" s="155" t="str">
        <v>230</v>
      </c>
      <c r="G861" s="153" t="n">
        <v>230</v>
      </c>
      <c r="H861" s="155" t="str">
        <v>SW</v>
      </c>
      <c r="I861" s="153" t="n">
        <v>50</v>
      </c>
      <c r="J861" s="155" t="str">
        <v>NE</v>
      </c>
      <c r="K861" s="153" t="n">
        <v>9</v>
      </c>
      <c r="L861" s="153" t="n">
        <f>IF(E861="Accepted",K861*1.150779448,"")</f>
        <v>10.357015032</v>
      </c>
      <c r="M861" s="163"/>
      <c r="N861" s="163" t="str">
        <f>IF(AND(E861="Accepted",ISNUMBER(M861)),M861*1.150779448,"")</f>
      </c>
      <c r="O861" s="163"/>
      <c r="P861" s="163" t="str">
        <f>IF(AND(E861="Accepted",ISNUMBER(O861)),O861*1.150779448,"")</f>
      </c>
      <c r="Q861" s="163"/>
      <c r="R861" s="155" t="str"/>
      <c r="S861" s="155" t="str"/>
      <c r="T861" s="155" t="str"/>
      <c r="U861" s="163" t="str">
        <f>IF(E861&lt;&gt;"Accepted","",IF(AND(N861="",P861=""),"",MAX(N861,P861)))</f>
      </c>
      <c r="V861" s="155" t="str">
        <v>2026-04-05 22:55 PDT</v>
      </c>
      <c r="W861" s="153" t="n">
        <v>9</v>
      </c>
      <c r="X861" s="163"/>
      <c r="Y861" s="163"/>
      <c r="Z861" s="163"/>
      <c r="AA861" s="153" t="n">
        <v>-117.8837</v>
      </c>
      <c r="AB861" s="153" t="n">
        <v>34.9054</v>
      </c>
      <c r="AC861" s="153" t="n">
        <v>702</v>
      </c>
      <c r="AD861" s="175" t="str">
        <v>KEDW 060555Z AUTO 23009KT 10SM SCT230 18/M05 A2999 RMK AO2 SLP142 T01791054 10281 20176 51007 $</v>
      </c>
    </row>
    <row r="862" hidden="0">
      <c r="A862" s="150" t="str">
        <v>2026-04-06 06:55 UTC</v>
      </c>
      <c r="B862" s="155" t="str">
        <v>2026-04-05 23:55 PDT</v>
      </c>
      <c r="C862" s="155" t="str">
        <v>2026-04-05</v>
      </c>
      <c r="D862" s="155" t="str">
        <v>April</v>
      </c>
      <c r="E862" s="154" t="str">
        <v>Accepted</v>
      </c>
      <c r="F862" s="155" t="str">
        <v>220</v>
      </c>
      <c r="G862" s="153" t="n">
        <v>220</v>
      </c>
      <c r="H862" s="155" t="str">
        <v>SW</v>
      </c>
      <c r="I862" s="153" t="n">
        <v>40</v>
      </c>
      <c r="J862" s="155" t="str">
        <v>NE</v>
      </c>
      <c r="K862" s="153" t="n">
        <v>7</v>
      </c>
      <c r="L862" s="153" t="n">
        <f>IF(E862="Accepted",K862*1.150779448,"")</f>
        <v>8.055456136</v>
      </c>
      <c r="M862" s="163"/>
      <c r="N862" s="163" t="str">
        <f>IF(AND(E862="Accepted",ISNUMBER(M862)),M862*1.150779448,"")</f>
      </c>
      <c r="O862" s="163"/>
      <c r="P862" s="163" t="str">
        <f>IF(AND(E862="Accepted",ISNUMBER(O862)),O862*1.150779448,"")</f>
      </c>
      <c r="Q862" s="163"/>
      <c r="R862" s="155" t="str"/>
      <c r="S862" s="155" t="str"/>
      <c r="T862" s="155" t="str"/>
      <c r="U862" s="163" t="str">
        <f>IF(E862&lt;&gt;"Accepted","",IF(AND(N862="",P862=""),"",MAX(N862,P862)))</f>
      </c>
      <c r="V862" s="155" t="str">
        <v>2026-04-05 23:55 PDT</v>
      </c>
      <c r="W862" s="153" t="n">
        <v>7</v>
      </c>
      <c r="X862" s="163"/>
      <c r="Y862" s="163"/>
      <c r="Z862" s="163"/>
      <c r="AA862" s="153" t="n">
        <v>-117.8837</v>
      </c>
      <c r="AB862" s="153" t="n">
        <v>34.9054</v>
      </c>
      <c r="AC862" s="153" t="n">
        <v>702</v>
      </c>
      <c r="AD862" s="175" t="str">
        <v>KEDW 060655Z AUTO 22007KT 10SM SCT190 17/M05 A2998 RMK AO2 SLP135 T01731046 $</v>
      </c>
    </row>
    <row r="863" hidden="0">
      <c r="A863" s="150" t="str">
        <v>2026-04-06 07:10 UTC</v>
      </c>
      <c r="B863" s="155" t="str">
        <v>2026-04-06 00:10 PDT</v>
      </c>
      <c r="C863" s="155" t="str">
        <v>2026-04-06</v>
      </c>
      <c r="D863" s="155" t="str">
        <v>April</v>
      </c>
      <c r="E863" s="154" t="str">
        <v>Accepted</v>
      </c>
      <c r="F863" s="155" t="str">
        <v>190</v>
      </c>
      <c r="G863" s="153" t="n">
        <v>190</v>
      </c>
      <c r="H863" s="155" t="str">
        <v>S</v>
      </c>
      <c r="I863" s="153" t="n">
        <v>10</v>
      </c>
      <c r="J863" s="155" t="str">
        <v>N</v>
      </c>
      <c r="K863" s="153" t="n">
        <v>7</v>
      </c>
      <c r="L863" s="153" t="n">
        <f>IF(E863="Accepted",K863*1.150779448,"")</f>
        <v>8.055456136</v>
      </c>
      <c r="M863" s="163"/>
      <c r="N863" s="163" t="str">
        <f>IF(AND(E863="Accepted",ISNUMBER(M863)),M863*1.150779448,"")</f>
      </c>
      <c r="O863" s="163"/>
      <c r="P863" s="163" t="str">
        <f>IF(AND(E863="Accepted",ISNUMBER(O863)),O863*1.150779448,"")</f>
      </c>
      <c r="Q863" s="163"/>
      <c r="R863" s="155" t="str"/>
      <c r="S863" s="155" t="str"/>
      <c r="T863" s="155" t="str"/>
      <c r="U863" s="163" t="str">
        <f>IF(E863&lt;&gt;"Accepted","",IF(AND(N863="",P863=""),"",MAX(N863,P863)))</f>
      </c>
      <c r="V863" s="155" t="str">
        <v>2026-04-06 00:10 PDT</v>
      </c>
      <c r="W863" s="153" t="n">
        <v>7</v>
      </c>
      <c r="X863" s="163"/>
      <c r="Y863" s="163"/>
      <c r="Z863" s="163"/>
      <c r="AA863" s="153" t="n">
        <v>-117.8837</v>
      </c>
      <c r="AB863" s="153" t="n">
        <v>34.9054</v>
      </c>
      <c r="AC863" s="153" t="n">
        <v>702</v>
      </c>
      <c r="AD863" s="175" t="str">
        <v>KEDW 060710Z AUTO 19007KT 10SM BKN190 17/M04 A2998 RMK AO2 SLP135 $</v>
      </c>
    </row>
    <row r="864" hidden="0">
      <c r="A864" s="150" t="str">
        <v>2026-04-06 07:55 UTC</v>
      </c>
      <c r="B864" s="155" t="str">
        <v>2026-04-06 00:55 PDT</v>
      </c>
      <c r="C864" s="155" t="str">
        <v>2026-04-06</v>
      </c>
      <c r="D864" s="155" t="str">
        <v>April</v>
      </c>
      <c r="E864" s="154" t="str">
        <v>Accepted</v>
      </c>
      <c r="F864" s="155" t="str">
        <v>220</v>
      </c>
      <c r="G864" s="153" t="n">
        <v>220</v>
      </c>
      <c r="H864" s="155" t="str">
        <v>SW</v>
      </c>
      <c r="I864" s="153" t="n">
        <v>40</v>
      </c>
      <c r="J864" s="155" t="str">
        <v>NE</v>
      </c>
      <c r="K864" s="153" t="n">
        <v>6</v>
      </c>
      <c r="L864" s="153" t="n">
        <f>IF(E864="Accepted",K864*1.150779448,"")</f>
        <v>6.904676688</v>
      </c>
      <c r="M864" s="163"/>
      <c r="N864" s="163" t="str">
        <f>IF(AND(E864="Accepted",ISNUMBER(M864)),M864*1.150779448,"")</f>
      </c>
      <c r="O864" s="163"/>
      <c r="P864" s="163" t="str">
        <f>IF(AND(E864="Accepted",ISNUMBER(O864)),O864*1.150779448,"")</f>
      </c>
      <c r="Q864" s="163"/>
      <c r="R864" s="155" t="str"/>
      <c r="S864" s="155" t="str"/>
      <c r="T864" s="155" t="str"/>
      <c r="U864" s="163" t="str">
        <f>IF(E864&lt;&gt;"Accepted","",IF(AND(N864="",P864=""),"",MAX(N864,P864)))</f>
      </c>
      <c r="V864" s="155" t="str">
        <v>2026-04-06 00:55 PDT</v>
      </c>
      <c r="W864" s="153" t="n">
        <v>6</v>
      </c>
      <c r="X864" s="163"/>
      <c r="Y864" s="163"/>
      <c r="Z864" s="163"/>
      <c r="AA864" s="153" t="n">
        <v>-117.8837</v>
      </c>
      <c r="AB864" s="153" t="n">
        <v>34.9054</v>
      </c>
      <c r="AC864" s="153" t="n">
        <v>702</v>
      </c>
      <c r="AD864" s="175" t="str">
        <v>KEDW 060755Z AUTO 22006KT 10SM SCT190 17/M02 A2999 RMK AO2 SLP138 T01671024 402890009 $</v>
      </c>
    </row>
    <row r="865" hidden="0">
      <c r="A865" s="150" t="str">
        <v>2026-04-06 09:55 UTC</v>
      </c>
      <c r="B865" s="155" t="str">
        <v>2026-04-06 02:55 PDT</v>
      </c>
      <c r="C865" s="155" t="str">
        <v>2026-04-06</v>
      </c>
      <c r="D865" s="155" t="str">
        <v>April</v>
      </c>
      <c r="E865" s="154" t="str">
        <v>Accepted</v>
      </c>
      <c r="F865" s="155" t="str">
        <v>220</v>
      </c>
      <c r="G865" s="153" t="n">
        <v>220</v>
      </c>
      <c r="H865" s="155" t="str">
        <v>SW</v>
      </c>
      <c r="I865" s="153" t="n">
        <v>40</v>
      </c>
      <c r="J865" s="155" t="str">
        <v>NE</v>
      </c>
      <c r="K865" s="153" t="n">
        <v>7</v>
      </c>
      <c r="L865" s="153" t="n">
        <f>IF(E865="Accepted",K865*1.150779448,"")</f>
        <v>8.055456136</v>
      </c>
      <c r="M865" s="163"/>
      <c r="N865" s="163" t="str">
        <f>IF(AND(E865="Accepted",ISNUMBER(M865)),M865*1.150779448,"")</f>
      </c>
      <c r="O865" s="163"/>
      <c r="P865" s="163" t="str">
        <f>IF(AND(E865="Accepted",ISNUMBER(O865)),O865*1.150779448,"")</f>
      </c>
      <c r="Q865" s="163"/>
      <c r="R865" s="155" t="str"/>
      <c r="S865" s="155" t="str"/>
      <c r="T865" s="155" t="str"/>
      <c r="U865" s="163" t="str">
        <f>IF(E865&lt;&gt;"Accepted","",IF(AND(N865="",P865=""),"",MAX(N865,P865)))</f>
      </c>
      <c r="V865" s="155" t="str">
        <v>2026-04-06 02:55 PDT</v>
      </c>
      <c r="W865" s="153" t="n">
        <v>7</v>
      </c>
      <c r="X865" s="163"/>
      <c r="Y865" s="163"/>
      <c r="Z865" s="163"/>
      <c r="AA865" s="153" t="n">
        <v>-117.8837</v>
      </c>
      <c r="AB865" s="153" t="n">
        <v>34.9054</v>
      </c>
      <c r="AC865" s="153" t="n">
        <v>702</v>
      </c>
      <c r="AD865" s="175" t="str">
        <v>KEDW 060955Z AUTO 22007KT 10SM FEW200 16/M02 A2996 RMK AO2 SLP126 T01631023 $</v>
      </c>
    </row>
    <row r="866" hidden="0">
      <c r="A866" s="150" t="str">
        <v>2026-04-06 13:10 UTC</v>
      </c>
      <c r="B866" s="155" t="str">
        <v>2026-04-06 06:10 PDT</v>
      </c>
      <c r="C866" s="155" t="str">
        <v>2026-04-06</v>
      </c>
      <c r="D866" s="155" t="str">
        <v>April</v>
      </c>
      <c r="E866" s="154" t="str">
        <v>Accepted</v>
      </c>
      <c r="F866" s="155" t="str">
        <v>000</v>
      </c>
      <c r="G866" s="153" t="n">
        <v>0</v>
      </c>
      <c r="H866" s="155" t="str">
        <v>Calm</v>
      </c>
      <c r="I866" s="153" t="n">
        <v>180</v>
      </c>
      <c r="J866" s="155" t="str">
        <v>Calm</v>
      </c>
      <c r="K866" s="153" t="n">
        <v>0</v>
      </c>
      <c r="L866" s="153" t="n">
        <f>IF(E866="Accepted",K866*1.150779448,"")</f>
        <v>0</v>
      </c>
      <c r="M866" s="163"/>
      <c r="N866" s="163" t="str">
        <f>IF(AND(E866="Accepted",ISNUMBER(M866)),M866*1.150779448,"")</f>
      </c>
      <c r="O866" s="163"/>
      <c r="P866" s="163" t="str">
        <f>IF(AND(E866="Accepted",ISNUMBER(O866)),O866*1.150779448,"")</f>
      </c>
      <c r="Q866" s="163"/>
      <c r="R866" s="155" t="str"/>
      <c r="S866" s="155" t="str"/>
      <c r="T866" s="155" t="str"/>
      <c r="U866" s="163" t="str">
        <f>IF(E866&lt;&gt;"Accepted","",IF(AND(N866="",P866=""),"",MAX(N866,P866)))</f>
      </c>
      <c r="V866" s="155" t="str">
        <v>2026-04-06 06:10 PDT</v>
      </c>
      <c r="W866" s="153" t="n">
        <v>0</v>
      </c>
      <c r="X866" s="163"/>
      <c r="Y866" s="163"/>
      <c r="Z866" s="163"/>
      <c r="AA866" s="153" t="n">
        <v>-117.8837</v>
      </c>
      <c r="AB866" s="153" t="n">
        <v>34.9054</v>
      </c>
      <c r="AC866" s="153" t="n">
        <v>702</v>
      </c>
      <c r="AD866" s="175" t="str">
        <v>KEDW 061310Z COR 00000KT 40SM BKN170 14/M01 A2997 RMK AO2A SLP131 COR 1323</v>
      </c>
    </row>
    <row r="867" hidden="0">
      <c r="A867" s="150" t="str">
        <v>2026-04-06 13:25 UTC</v>
      </c>
      <c r="B867" s="155" t="str">
        <v>2026-04-06 06:25 PDT</v>
      </c>
      <c r="C867" s="155" t="str">
        <v>2026-04-06</v>
      </c>
      <c r="D867" s="155" t="str">
        <v>April</v>
      </c>
      <c r="E867" s="154" t="str">
        <v>Accepted</v>
      </c>
      <c r="F867" s="155" t="str">
        <v>000</v>
      </c>
      <c r="G867" s="153" t="n">
        <v>0</v>
      </c>
      <c r="H867" s="155" t="str">
        <v>Calm</v>
      </c>
      <c r="I867" s="153" t="n">
        <v>180</v>
      </c>
      <c r="J867" s="155" t="str">
        <v>Calm</v>
      </c>
      <c r="K867" s="153" t="n">
        <v>0</v>
      </c>
      <c r="L867" s="153" t="n">
        <f>IF(E867="Accepted",K867*1.150779448,"")</f>
        <v>0</v>
      </c>
      <c r="M867" s="163"/>
      <c r="N867" s="163" t="str">
        <f>IF(AND(E867="Accepted",ISNUMBER(M867)),M867*1.150779448,"")</f>
      </c>
      <c r="O867" s="163"/>
      <c r="P867" s="163" t="str">
        <f>IF(AND(E867="Accepted",ISNUMBER(O867)),O867*1.150779448,"")</f>
      </c>
      <c r="Q867" s="163"/>
      <c r="R867" s="155" t="str"/>
      <c r="S867" s="155" t="str"/>
      <c r="T867" s="155" t="str"/>
      <c r="U867" s="163" t="str">
        <f>IF(E867&lt;&gt;"Accepted","",IF(AND(N867="",P867=""),"",MAX(N867,P867)))</f>
      </c>
      <c r="V867" s="155" t="str">
        <v>2026-04-06 06:25 PDT</v>
      </c>
      <c r="W867" s="153" t="n">
        <v>0</v>
      </c>
      <c r="X867" s="163"/>
      <c r="Y867" s="163"/>
      <c r="Z867" s="163"/>
      <c r="AA867" s="153" t="n">
        <v>-117.8837</v>
      </c>
      <c r="AB867" s="153" t="n">
        <v>34.9054</v>
      </c>
      <c r="AC867" s="153" t="n">
        <v>702</v>
      </c>
      <c r="AD867" s="175" t="str">
        <v>KEDW 061325Z 00000KT 40SM BKN170 14/M02 A2997 RMK AO2A SLP131</v>
      </c>
    </row>
    <row r="868" hidden="0">
      <c r="A868" s="150" t="str">
        <v>2026-04-06 13:40 UTC</v>
      </c>
      <c r="B868" s="155" t="str">
        <v>2026-04-06 06:40 PDT</v>
      </c>
      <c r="C868" s="155" t="str">
        <v>2026-04-06</v>
      </c>
      <c r="D868" s="155" t="str">
        <v>April</v>
      </c>
      <c r="E868" s="154" t="str">
        <v>Accepted</v>
      </c>
      <c r="F868" s="155" t="str">
        <v>220</v>
      </c>
      <c r="G868" s="153" t="n">
        <v>220</v>
      </c>
      <c r="H868" s="155" t="str">
        <v>SW</v>
      </c>
      <c r="I868" s="153" t="n">
        <v>40</v>
      </c>
      <c r="J868" s="155" t="str">
        <v>NE</v>
      </c>
      <c r="K868" s="153" t="n">
        <v>4</v>
      </c>
      <c r="L868" s="153" t="n">
        <f>IF(E868="Accepted",K868*1.150779448,"")</f>
        <v>4.603117792</v>
      </c>
      <c r="M868" s="163"/>
      <c r="N868" s="163" t="str">
        <f>IF(AND(E868="Accepted",ISNUMBER(M868)),M868*1.150779448,"")</f>
      </c>
      <c r="O868" s="163"/>
      <c r="P868" s="163" t="str">
        <f>IF(AND(E868="Accepted",ISNUMBER(O868)),O868*1.150779448,"")</f>
      </c>
      <c r="Q868" s="163"/>
      <c r="R868" s="155" t="str"/>
      <c r="S868" s="155" t="str"/>
      <c r="T868" s="155" t="str"/>
      <c r="U868" s="163" t="str">
        <f>IF(E868&lt;&gt;"Accepted","",IF(AND(N868="",P868=""),"",MAX(N868,P868)))</f>
      </c>
      <c r="V868" s="155" t="str">
        <v>2026-04-06 06:40 PDT</v>
      </c>
      <c r="W868" s="153" t="n">
        <v>4</v>
      </c>
      <c r="X868" s="163"/>
      <c r="Y868" s="163"/>
      <c r="Z868" s="163"/>
      <c r="AA868" s="153" t="n">
        <v>-117.8837</v>
      </c>
      <c r="AB868" s="153" t="n">
        <v>34.9054</v>
      </c>
      <c r="AC868" s="153" t="n">
        <v>702</v>
      </c>
      <c r="AD868" s="175" t="str">
        <v>KEDW 061340Z 22004KT 40SM BKN170 14/M02 A2997 RMK AO2A SLP132</v>
      </c>
    </row>
    <row r="869" hidden="0">
      <c r="A869" s="150" t="str">
        <v>2026-04-06 14:10 UTC</v>
      </c>
      <c r="B869" s="155" t="str">
        <v>2026-04-06 07:10 PDT</v>
      </c>
      <c r="C869" s="155" t="str">
        <v>2026-04-06</v>
      </c>
      <c r="D869" s="155" t="str">
        <v>April</v>
      </c>
      <c r="E869" s="154" t="str">
        <v>Accepted</v>
      </c>
      <c r="F869" s="155" t="str">
        <v>180</v>
      </c>
      <c r="G869" s="153" t="n">
        <v>180</v>
      </c>
      <c r="H869" s="155" t="str">
        <v>S</v>
      </c>
      <c r="I869" s="153" t="n">
        <v>0</v>
      </c>
      <c r="J869" s="155" t="str">
        <v>N</v>
      </c>
      <c r="K869" s="153" t="n">
        <v>7</v>
      </c>
      <c r="L869" s="153" t="n">
        <f>IF(E869="Accepted",K869*1.150779448,"")</f>
        <v>8.055456136</v>
      </c>
      <c r="M869" s="163"/>
      <c r="N869" s="163" t="str">
        <f>IF(AND(E869="Accepted",ISNUMBER(M869)),M869*1.150779448,"")</f>
      </c>
      <c r="O869" s="163"/>
      <c r="P869" s="163" t="str">
        <f>IF(AND(E869="Accepted",ISNUMBER(O869)),O869*1.150779448,"")</f>
      </c>
      <c r="Q869" s="163"/>
      <c r="R869" s="155" t="str"/>
      <c r="S869" s="155" t="str"/>
      <c r="T869" s="155" t="str"/>
      <c r="U869" s="163" t="str">
        <f>IF(E869&lt;&gt;"Accepted","",IF(AND(N869="",P869=""),"",MAX(N869,P869)))</f>
      </c>
      <c r="V869" s="155" t="str">
        <v>2026-04-06 07:10 PDT</v>
      </c>
      <c r="W869" s="153" t="n">
        <v>7</v>
      </c>
      <c r="X869" s="163"/>
      <c r="Y869" s="163"/>
      <c r="Z869" s="163"/>
      <c r="AA869" s="153" t="n">
        <v>-117.8837</v>
      </c>
      <c r="AB869" s="153" t="n">
        <v>34.9054</v>
      </c>
      <c r="AC869" s="153" t="n">
        <v>702</v>
      </c>
      <c r="AD869" s="175" t="str">
        <v>KEDW 061410Z 18007KT 60SM BKN180 14/M02 A2998 RMK AO2A SLP137</v>
      </c>
    </row>
    <row r="870" hidden="0">
      <c r="A870" s="150" t="str">
        <v>2026-04-06 14:40 UTC</v>
      </c>
      <c r="B870" s="155" t="str">
        <v>2026-04-06 07:40 PDT</v>
      </c>
      <c r="C870" s="155" t="str">
        <v>2026-04-06</v>
      </c>
      <c r="D870" s="155" t="str">
        <v>April</v>
      </c>
      <c r="E870" s="154" t="str">
        <v>Accepted</v>
      </c>
      <c r="F870" s="155" t="str">
        <v>240</v>
      </c>
      <c r="G870" s="153" t="n">
        <v>240</v>
      </c>
      <c r="H870" s="155" t="str">
        <v>SW</v>
      </c>
      <c r="I870" s="153" t="n">
        <v>60</v>
      </c>
      <c r="J870" s="155" t="str">
        <v>NE</v>
      </c>
      <c r="K870" s="153" t="n">
        <v>8</v>
      </c>
      <c r="L870" s="153" t="n">
        <f>IF(E870="Accepted",K870*1.150779448,"")</f>
        <v>9.206235584</v>
      </c>
      <c r="M870" s="163"/>
      <c r="N870" s="163" t="str">
        <f>IF(AND(E870="Accepted",ISNUMBER(M870)),M870*1.150779448,"")</f>
      </c>
      <c r="O870" s="163"/>
      <c r="P870" s="163" t="str">
        <f>IF(AND(E870="Accepted",ISNUMBER(O870)),O870*1.150779448,"")</f>
      </c>
      <c r="Q870" s="163"/>
      <c r="R870" s="155" t="str"/>
      <c r="S870" s="155" t="str"/>
      <c r="T870" s="155" t="str"/>
      <c r="U870" s="163" t="str">
        <f>IF(E870&lt;&gt;"Accepted","",IF(AND(N870="",P870=""),"",MAX(N870,P870)))</f>
      </c>
      <c r="V870" s="155" t="str">
        <v>2026-04-06 07:40 PDT</v>
      </c>
      <c r="W870" s="153" t="n">
        <v>8</v>
      </c>
      <c r="X870" s="163"/>
      <c r="Y870" s="163"/>
      <c r="Z870" s="163"/>
      <c r="AA870" s="153" t="n">
        <v>-117.8837</v>
      </c>
      <c r="AB870" s="153" t="n">
        <v>34.9054</v>
      </c>
      <c r="AC870" s="153" t="n">
        <v>702</v>
      </c>
      <c r="AD870" s="175" t="str">
        <v>KEDW 061440Z 24008KT 60SM FEW130 BKN180 16/M01 A2998 RMK AO2A SLP137 $</v>
      </c>
    </row>
    <row r="871" hidden="0">
      <c r="A871" s="150" t="str">
        <v>2026-04-06 15:25 UTC</v>
      </c>
      <c r="B871" s="155" t="str">
        <v>2026-04-06 08:25 PDT</v>
      </c>
      <c r="C871" s="155" t="str">
        <v>2026-04-06</v>
      </c>
      <c r="D871" s="155" t="str">
        <v>April</v>
      </c>
      <c r="E871" s="154" t="str">
        <v>Accepted</v>
      </c>
      <c r="F871" s="155" t="str">
        <v>220</v>
      </c>
      <c r="G871" s="153" t="n">
        <v>220</v>
      </c>
      <c r="H871" s="155" t="str">
        <v>SW</v>
      </c>
      <c r="I871" s="153" t="n">
        <v>40</v>
      </c>
      <c r="J871" s="155" t="str">
        <v>NE</v>
      </c>
      <c r="K871" s="153" t="n">
        <v>7</v>
      </c>
      <c r="L871" s="153" t="n">
        <f>IF(E871="Accepted",K871*1.150779448,"")</f>
        <v>8.055456136</v>
      </c>
      <c r="M871" s="163"/>
      <c r="N871" s="163" t="str">
        <f>IF(AND(E871="Accepted",ISNUMBER(M871)),M871*1.150779448,"")</f>
      </c>
      <c r="O871" s="163"/>
      <c r="P871" s="163" t="str">
        <f>IF(AND(E871="Accepted",ISNUMBER(O871)),O871*1.150779448,"")</f>
      </c>
      <c r="Q871" s="163"/>
      <c r="R871" s="155" t="str"/>
      <c r="S871" s="155" t="str"/>
      <c r="T871" s="155" t="str"/>
      <c r="U871" s="163" t="str">
        <f>IF(E871&lt;&gt;"Accepted","",IF(AND(N871="",P871=""),"",MAX(N871,P871)))</f>
      </c>
      <c r="V871" s="155" t="str">
        <v>2026-04-06 08:25 PDT</v>
      </c>
      <c r="W871" s="153" t="n">
        <v>7</v>
      </c>
      <c r="X871" s="163"/>
      <c r="Y871" s="163"/>
      <c r="Z871" s="163"/>
      <c r="AA871" s="153" t="n">
        <v>-117.8837</v>
      </c>
      <c r="AB871" s="153" t="n">
        <v>34.9054</v>
      </c>
      <c r="AC871" s="153" t="n">
        <v>702</v>
      </c>
      <c r="AD871" s="175" t="str">
        <v>KEDW 061525Z 22007KT 50SM BKN180 19/M02 A2999 RMK AO2A SLP139</v>
      </c>
    </row>
    <row r="872" hidden="0">
      <c r="A872" s="150" t="str">
        <v>2026-04-06 15:40 UTC</v>
      </c>
      <c r="B872" s="155" t="str">
        <v>2026-04-06 08:40 PDT</v>
      </c>
      <c r="C872" s="155" t="str">
        <v>2026-04-06</v>
      </c>
      <c r="D872" s="155" t="str">
        <v>April</v>
      </c>
      <c r="E872" s="154" t="str">
        <v>Accepted</v>
      </c>
      <c r="F872" s="155" t="str">
        <v>230</v>
      </c>
      <c r="G872" s="153" t="n">
        <v>230</v>
      </c>
      <c r="H872" s="155" t="str">
        <v>SW</v>
      </c>
      <c r="I872" s="153" t="n">
        <v>50</v>
      </c>
      <c r="J872" s="155" t="str">
        <v>NE</v>
      </c>
      <c r="K872" s="153" t="n">
        <v>12</v>
      </c>
      <c r="L872" s="153" t="n">
        <f>IF(E872="Accepted",K872*1.150779448,"")</f>
        <v>13.809353376</v>
      </c>
      <c r="M872" s="163"/>
      <c r="N872" s="163" t="str">
        <f>IF(AND(E872="Accepted",ISNUMBER(M872)),M872*1.150779448,"")</f>
      </c>
      <c r="O872" s="163"/>
      <c r="P872" s="163" t="str">
        <f>IF(AND(E872="Accepted",ISNUMBER(O872)),O872*1.150779448,"")</f>
      </c>
      <c r="Q872" s="163"/>
      <c r="R872" s="155" t="str"/>
      <c r="S872" s="155" t="str"/>
      <c r="T872" s="155" t="str"/>
      <c r="U872" s="163" t="str">
        <f>IF(E872&lt;&gt;"Accepted","",IF(AND(N872="",P872=""),"",MAX(N872,P872)))</f>
      </c>
      <c r="V872" s="155" t="str">
        <v>2026-04-06 08:40 PDT</v>
      </c>
      <c r="W872" s="153" t="n">
        <v>12</v>
      </c>
      <c r="X872" s="163"/>
      <c r="Y872" s="163"/>
      <c r="Z872" s="163"/>
      <c r="AA872" s="153" t="n">
        <v>-117.8837</v>
      </c>
      <c r="AB872" s="153" t="n">
        <v>34.9054</v>
      </c>
      <c r="AC872" s="153" t="n">
        <v>702</v>
      </c>
      <c r="AD872" s="175" t="str">
        <v>KEDW 061540Z 23012KT 50SM FEW120 SCT190 20/M02 A2999 RMK AO2A SLP138</v>
      </c>
    </row>
    <row r="873" hidden="0">
      <c r="A873" s="150" t="str">
        <v>2026-04-06 15:55 UTC</v>
      </c>
      <c r="B873" s="155" t="str">
        <v>2026-04-06 08:55 PDT</v>
      </c>
      <c r="C873" s="155" t="str">
        <v>2026-04-06</v>
      </c>
      <c r="D873" s="155" t="str">
        <v>April</v>
      </c>
      <c r="E873" s="154" t="str">
        <v>Accepted</v>
      </c>
      <c r="F873" s="155" t="str">
        <v>230</v>
      </c>
      <c r="G873" s="153" t="n">
        <v>230</v>
      </c>
      <c r="H873" s="155" t="str">
        <v>SW</v>
      </c>
      <c r="I873" s="153" t="n">
        <v>50</v>
      </c>
      <c r="J873" s="155" t="str">
        <v>NE</v>
      </c>
      <c r="K873" s="153" t="n">
        <v>12</v>
      </c>
      <c r="L873" s="153" t="n">
        <f>IF(E873="Accepted",K873*1.150779448,"")</f>
        <v>13.809353376</v>
      </c>
      <c r="M873" s="163"/>
      <c r="N873" s="163" t="str">
        <f>IF(AND(E873="Accepted",ISNUMBER(M873)),M873*1.150779448,"")</f>
      </c>
      <c r="O873" s="163"/>
      <c r="P873" s="163" t="str">
        <f>IF(AND(E873="Accepted",ISNUMBER(O873)),O873*1.150779448,"")</f>
      </c>
      <c r="Q873" s="163"/>
      <c r="R873" s="155" t="str"/>
      <c r="S873" s="155" t="str"/>
      <c r="T873" s="155" t="str"/>
      <c r="U873" s="163" t="str">
        <f>IF(E873&lt;&gt;"Accepted","",IF(AND(N873="",P873=""),"",MAX(N873,P873)))</f>
      </c>
      <c r="V873" s="155" t="str">
        <v>2026-04-06 08:55 PDT</v>
      </c>
      <c r="W873" s="153" t="n">
        <v>12</v>
      </c>
      <c r="X873" s="163"/>
      <c r="Y873" s="163"/>
      <c r="Z873" s="163"/>
      <c r="AA873" s="153" t="n">
        <v>-117.8837</v>
      </c>
      <c r="AB873" s="153" t="n">
        <v>34.9054</v>
      </c>
      <c r="AC873" s="153" t="n">
        <v>702</v>
      </c>
      <c r="AD873" s="175" t="str">
        <v>KEDW 061555Z 23012KT 50SM SCT180 SCT220 20/M03 A3000 RMK AO2A SLP142 T02041027</v>
      </c>
    </row>
    <row r="874" hidden="0">
      <c r="A874" s="150" t="str">
        <v>2026-04-06 18:10 UTC</v>
      </c>
      <c r="B874" s="155" t="str">
        <v>2026-04-06 11:10 PDT</v>
      </c>
      <c r="C874" s="155" t="str">
        <v>2026-04-06</v>
      </c>
      <c r="D874" s="155" t="str">
        <v>April</v>
      </c>
      <c r="E874" s="154" t="str">
        <v>Accepted</v>
      </c>
      <c r="F874" s="155" t="str">
        <v>230</v>
      </c>
      <c r="G874" s="153" t="n">
        <v>230</v>
      </c>
      <c r="H874" s="155" t="str">
        <v>SW</v>
      </c>
      <c r="I874" s="153" t="n">
        <v>50</v>
      </c>
      <c r="J874" s="155" t="str">
        <v>NE</v>
      </c>
      <c r="K874" s="153" t="n">
        <v>12</v>
      </c>
      <c r="L874" s="153" t="n">
        <f>IF(E874="Accepted",K874*1.150779448,"")</f>
        <v>13.809353376</v>
      </c>
      <c r="M874" s="163"/>
      <c r="N874" s="163" t="str">
        <f>IF(AND(E874="Accepted",ISNUMBER(M874)),M874*1.150779448,"")</f>
      </c>
      <c r="O874" s="163"/>
      <c r="P874" s="163" t="str">
        <f>IF(AND(E874="Accepted",ISNUMBER(O874)),O874*1.150779448,"")</f>
      </c>
      <c r="Q874" s="163"/>
      <c r="R874" s="155" t="str"/>
      <c r="S874" s="155" t="str"/>
      <c r="T874" s="155" t="str"/>
      <c r="U874" s="163" t="str">
        <f>IF(E874&lt;&gt;"Accepted","",IF(AND(N874="",P874=""),"",MAX(N874,P874)))</f>
      </c>
      <c r="V874" s="155" t="str">
        <v>2026-04-06 11:10 PDT</v>
      </c>
      <c r="W874" s="153" t="n">
        <v>12</v>
      </c>
      <c r="X874" s="163"/>
      <c r="Y874" s="163"/>
      <c r="Z874" s="163"/>
      <c r="AA874" s="153" t="n">
        <v>-117.8837</v>
      </c>
      <c r="AB874" s="153" t="n">
        <v>34.9054</v>
      </c>
      <c r="AC874" s="153" t="n">
        <v>702</v>
      </c>
      <c r="AD874" s="175" t="str">
        <v>KEDW 061810Z 23012KT 50SM BKN180 26/M04 A3000 RMK AO2A SLP140</v>
      </c>
    </row>
    <row r="875" hidden="0">
      <c r="A875" s="150" t="str">
        <v>2026-04-06 18:25 UTC</v>
      </c>
      <c r="B875" s="155" t="str">
        <v>2026-04-06 11:25 PDT</v>
      </c>
      <c r="C875" s="155" t="str">
        <v>2026-04-06</v>
      </c>
      <c r="D875" s="155" t="str">
        <v>April</v>
      </c>
      <c r="E875" s="154" t="str">
        <v>Accepted</v>
      </c>
      <c r="F875" s="155" t="str">
        <v>240</v>
      </c>
      <c r="G875" s="153" t="n">
        <v>240</v>
      </c>
      <c r="H875" s="155" t="str">
        <v>SW</v>
      </c>
      <c r="I875" s="153" t="n">
        <v>60</v>
      </c>
      <c r="J875" s="155" t="str">
        <v>NE</v>
      </c>
      <c r="K875" s="153" t="n">
        <v>11</v>
      </c>
      <c r="L875" s="153" t="n">
        <f>IF(E875="Accepted",K875*1.150779448,"")</f>
        <v>12.658573928</v>
      </c>
      <c r="M875" s="163"/>
      <c r="N875" s="163" t="str">
        <f>IF(AND(E875="Accepted",ISNUMBER(M875)),M875*1.150779448,"")</f>
      </c>
      <c r="O875" s="163"/>
      <c r="P875" s="163" t="str">
        <f>IF(AND(E875="Accepted",ISNUMBER(O875)),O875*1.150779448,"")</f>
      </c>
      <c r="Q875" s="163"/>
      <c r="R875" s="155" t="str"/>
      <c r="S875" s="155" t="str"/>
      <c r="T875" s="155" t="str"/>
      <c r="U875" s="163" t="str">
        <f>IF(E875&lt;&gt;"Accepted","",IF(AND(N875="",P875=""),"",MAX(N875,P875)))</f>
      </c>
      <c r="V875" s="155" t="str">
        <v>2026-04-06 11:25 PDT</v>
      </c>
      <c r="W875" s="153" t="n">
        <v>11</v>
      </c>
      <c r="X875" s="163"/>
      <c r="Y875" s="163"/>
      <c r="Z875" s="163"/>
      <c r="AA875" s="153" t="n">
        <v>-117.8837</v>
      </c>
      <c r="AB875" s="153" t="n">
        <v>34.9054</v>
      </c>
      <c r="AC875" s="153" t="n">
        <v>702</v>
      </c>
      <c r="AD875" s="175" t="str">
        <v>KEDW 061825Z 24011KT 50SM BKN200 26/M05 A3000 RMK AO2A SLP140 $</v>
      </c>
    </row>
    <row r="876" hidden="0">
      <c r="A876" s="150" t="str">
        <v>2026-04-06 19:10 UTC</v>
      </c>
      <c r="B876" s="155" t="str">
        <v>2026-04-06 12:10 PDT</v>
      </c>
      <c r="C876" s="155" t="str">
        <v>2026-04-06</v>
      </c>
      <c r="D876" s="155" t="str">
        <v>April</v>
      </c>
      <c r="E876" s="154" t="str">
        <v>Accepted</v>
      </c>
      <c r="F876" s="155" t="str">
        <v>220</v>
      </c>
      <c r="G876" s="153" t="n">
        <v>220</v>
      </c>
      <c r="H876" s="155" t="str">
        <v>SW</v>
      </c>
      <c r="I876" s="153" t="n">
        <v>40</v>
      </c>
      <c r="J876" s="155" t="str">
        <v>NE</v>
      </c>
      <c r="K876" s="153" t="n">
        <v>15</v>
      </c>
      <c r="L876" s="153" t="n">
        <f>IF(E876="Accepted",K876*1.150779448,"")</f>
        <v>17.261691719999998</v>
      </c>
      <c r="M876" s="163"/>
      <c r="N876" s="163" t="str">
        <f>IF(AND(E876="Accepted",ISNUMBER(M876)),M876*1.150779448,"")</f>
      </c>
      <c r="O876" s="163"/>
      <c r="P876" s="163" t="str">
        <f>IF(AND(E876="Accepted",ISNUMBER(O876)),O876*1.150779448,"")</f>
      </c>
      <c r="Q876" s="163"/>
      <c r="R876" s="155" t="str"/>
      <c r="S876" s="155" t="str"/>
      <c r="T876" s="155" t="str"/>
      <c r="U876" s="163" t="str">
        <f>IF(E876&lt;&gt;"Accepted","",IF(AND(N876="",P876=""),"",MAX(N876,P876)))</f>
      </c>
      <c r="V876" s="155" t="str">
        <v>2026-04-06 12:10 PDT</v>
      </c>
      <c r="W876" s="153" t="n">
        <v>15</v>
      </c>
      <c r="X876" s="163"/>
      <c r="Y876" s="163"/>
      <c r="Z876" s="163"/>
      <c r="AA876" s="153" t="n">
        <v>-117.8837</v>
      </c>
      <c r="AB876" s="153" t="n">
        <v>34.9054</v>
      </c>
      <c r="AC876" s="153" t="n">
        <v>702</v>
      </c>
      <c r="AD876" s="175" t="str">
        <v>KEDW 061910Z AUTO 22015KT 10SM CLR 27/M07 A2998 RMK AO2 WSHFT 1857 SLP133 $</v>
      </c>
    </row>
    <row r="877" hidden="0">
      <c r="A877" s="150" t="str">
        <v>2026-04-06 19:17 UTC</v>
      </c>
      <c r="B877" s="155" t="str">
        <v>2026-04-06 12:17 PDT</v>
      </c>
      <c r="C877" s="155" t="str">
        <v>2026-04-06</v>
      </c>
      <c r="D877" s="155" t="str">
        <v>April</v>
      </c>
      <c r="E877" s="154" t="str">
        <v>Accepted</v>
      </c>
      <c r="F877" s="155" t="str">
        <v>260</v>
      </c>
      <c r="G877" s="153" t="n">
        <v>260</v>
      </c>
      <c r="H877" s="155" t="str">
        <v>W</v>
      </c>
      <c r="I877" s="153" t="n">
        <v>80</v>
      </c>
      <c r="J877" s="155" t="str">
        <v>E</v>
      </c>
      <c r="K877" s="153" t="n">
        <v>11</v>
      </c>
      <c r="L877" s="153" t="n">
        <f>IF(E877="Accepted",K877*1.150779448,"")</f>
        <v>12.658573928</v>
      </c>
      <c r="M877" s="163"/>
      <c r="N877" s="163" t="str">
        <f>IF(AND(E877="Accepted",ISNUMBER(M877)),M877*1.150779448,"")</f>
      </c>
      <c r="O877" s="163"/>
      <c r="P877" s="163" t="str">
        <f>IF(AND(E877="Accepted",ISNUMBER(O877)),O877*1.150779448,"")</f>
      </c>
      <c r="Q877" s="163"/>
      <c r="R877" s="155" t="str"/>
      <c r="S877" s="155" t="str"/>
      <c r="T877" s="155" t="str"/>
      <c r="U877" s="163" t="str">
        <f>IF(E877&lt;&gt;"Accepted","",IF(AND(N877="",P877=""),"",MAX(N877,P877)))</f>
      </c>
      <c r="V877" s="155" t="str">
        <v>2026-04-06 12:17 PDT</v>
      </c>
      <c r="W877" s="153" t="n">
        <v>11</v>
      </c>
      <c r="X877" s="163"/>
      <c r="Y877" s="163"/>
      <c r="Z877" s="163"/>
      <c r="AA877" s="153" t="n">
        <v>-117.8837</v>
      </c>
      <c r="AB877" s="153" t="n">
        <v>34.9054</v>
      </c>
      <c r="AC877" s="153" t="n">
        <v>702</v>
      </c>
      <c r="AD877" s="175" t="str">
        <v>KEDW 061917Z 26011KT 60SM SCT250 28/M07 A2998 RMK AO2A WSHFT 09 SLP133</v>
      </c>
    </row>
    <row r="878" hidden="0">
      <c r="A878" s="150" t="str">
        <v>2026-04-06 19:19 UTC</v>
      </c>
      <c r="B878" s="155" t="str">
        <v>2026-04-06 12:19 PDT</v>
      </c>
      <c r="C878" s="155" t="str">
        <v>2026-04-06</v>
      </c>
      <c r="D878" s="155" t="str">
        <v>April</v>
      </c>
      <c r="E878" s="154" t="str">
        <v>Accepted</v>
      </c>
      <c r="F878" s="155" t="str">
        <v>260</v>
      </c>
      <c r="G878" s="153" t="n">
        <v>260</v>
      </c>
      <c r="H878" s="155" t="str">
        <v>W</v>
      </c>
      <c r="I878" s="153" t="n">
        <v>80</v>
      </c>
      <c r="J878" s="155" t="str">
        <v>E</v>
      </c>
      <c r="K878" s="153" t="n">
        <v>11</v>
      </c>
      <c r="L878" s="153" t="n">
        <f>IF(E878="Accepted",K878*1.150779448,"")</f>
        <v>12.658573928</v>
      </c>
      <c r="M878" s="163"/>
      <c r="N878" s="163" t="str">
        <f>IF(AND(E878="Accepted",ISNUMBER(M878)),M878*1.150779448,"")</f>
      </c>
      <c r="O878" s="163"/>
      <c r="P878" s="163" t="str">
        <f>IF(AND(E878="Accepted",ISNUMBER(O878)),O878*1.150779448,"")</f>
      </c>
      <c r="Q878" s="163"/>
      <c r="R878" s="155" t="str"/>
      <c r="S878" s="155" t="str"/>
      <c r="T878" s="155" t="str"/>
      <c r="U878" s="163" t="str">
        <f>IF(E878&lt;&gt;"Accepted","",IF(AND(N878="",P878=""),"",MAX(N878,P878)))</f>
      </c>
      <c r="V878" s="155" t="str">
        <v>2026-04-06 12:19 PDT</v>
      </c>
      <c r="W878" s="153" t="n">
        <v>11</v>
      </c>
      <c r="X878" s="163"/>
      <c r="Y878" s="163"/>
      <c r="Z878" s="163"/>
      <c r="AA878" s="153" t="n">
        <v>-117.8837</v>
      </c>
      <c r="AB878" s="153" t="n">
        <v>34.9054</v>
      </c>
      <c r="AC878" s="153" t="n">
        <v>702</v>
      </c>
      <c r="AD878" s="175" t="str">
        <v>KEDW 061919Z COR 26011KT 60SM FEW200 28/M07 A2998 RMK AO2A WSHFT 11 SLP133 $ COR 1948</v>
      </c>
    </row>
    <row r="879" hidden="0">
      <c r="A879" s="150" t="str">
        <v>2026-04-06 19:55 UTC</v>
      </c>
      <c r="B879" s="155" t="str">
        <v>2026-04-06 12:55 PDT</v>
      </c>
      <c r="C879" s="155" t="str">
        <v>2026-04-06</v>
      </c>
      <c r="D879" s="155" t="str">
        <v>April</v>
      </c>
      <c r="E879" s="154" t="str">
        <v>Accepted</v>
      </c>
      <c r="F879" s="155" t="str">
        <v>250</v>
      </c>
      <c r="G879" s="153" t="n">
        <v>250</v>
      </c>
      <c r="H879" s="155" t="str">
        <v>W</v>
      </c>
      <c r="I879" s="153" t="n">
        <v>70</v>
      </c>
      <c r="J879" s="155" t="str">
        <v>E</v>
      </c>
      <c r="K879" s="153" t="n">
        <v>9</v>
      </c>
      <c r="L879" s="153" t="n">
        <f>IF(E879="Accepted",K879*1.150779448,"")</f>
        <v>10.357015032</v>
      </c>
      <c r="M879" s="153" t="n">
        <v>16</v>
      </c>
      <c r="N879" s="153" t="n">
        <f>IF(AND(E879="Accepted",ISNUMBER(M879)),M879*1.150779448,"")</f>
        <v>18.412471168</v>
      </c>
      <c r="O879" s="163"/>
      <c r="P879" s="163" t="str">
        <f>IF(AND(E879="Accepted",ISNUMBER(O879)),O879*1.150779448,"")</f>
      </c>
      <c r="Q879" s="163"/>
      <c r="R879" s="155" t="str"/>
      <c r="S879" s="155" t="str"/>
      <c r="T879" s="155" t="str"/>
      <c r="U879" s="153" t="n">
        <f>IF(E879&lt;&gt;"Accepted","",IF(AND(N879="",P879=""),"",MAX(N879,P879)))</f>
        <v>18.412471168</v>
      </c>
      <c r="V879" s="155" t="str">
        <v>2026-04-06 12:55 PDT</v>
      </c>
      <c r="W879" s="153" t="n">
        <v>9</v>
      </c>
      <c r="X879" s="153" t="n">
        <v>16</v>
      </c>
      <c r="Y879" s="163"/>
      <c r="Z879" s="163"/>
      <c r="AA879" s="153" t="n">
        <v>-117.8837</v>
      </c>
      <c r="AB879" s="153" t="n">
        <v>34.9054</v>
      </c>
      <c r="AC879" s="153" t="n">
        <v>702</v>
      </c>
      <c r="AD879" s="175" t="str">
        <v>KEDW 061955Z 25009G16KT 50SM FEW250 28/M08 A2997 RMK AO2A SLP130 T02791079</v>
      </c>
    </row>
    <row r="880" hidden="0">
      <c r="A880" s="150" t="str">
        <v>2026-04-06 20:55 UTC</v>
      </c>
      <c r="B880" s="155" t="str">
        <v>2026-04-06 13:55 PDT</v>
      </c>
      <c r="C880" s="155" t="str">
        <v>2026-04-06</v>
      </c>
      <c r="D880" s="155" t="str">
        <v>April</v>
      </c>
      <c r="E880" s="154" t="str">
        <v>Accepted</v>
      </c>
      <c r="F880" s="155" t="str">
        <v>260</v>
      </c>
      <c r="G880" s="153" t="n">
        <v>260</v>
      </c>
      <c r="H880" s="155" t="str">
        <v>W</v>
      </c>
      <c r="I880" s="153" t="n">
        <v>80</v>
      </c>
      <c r="J880" s="155" t="str">
        <v>E</v>
      </c>
      <c r="K880" s="153" t="n">
        <v>10</v>
      </c>
      <c r="L880" s="153" t="n">
        <f>IF(E880="Accepted",K880*1.150779448,"")</f>
        <v>11.50779448</v>
      </c>
      <c r="M880" s="163"/>
      <c r="N880" s="163" t="str">
        <f>IF(AND(E880="Accepted",ISNUMBER(M880)),M880*1.150779448,"")</f>
      </c>
      <c r="O880" s="163"/>
      <c r="P880" s="163" t="str">
        <f>IF(AND(E880="Accepted",ISNUMBER(O880)),O880*1.150779448,"")</f>
      </c>
      <c r="Q880" s="163"/>
      <c r="R880" s="155" t="str"/>
      <c r="S880" s="155" t="str"/>
      <c r="T880" s="155" t="str"/>
      <c r="U880" s="163" t="str">
        <f>IF(E880&lt;&gt;"Accepted","",IF(AND(N880="",P880=""),"",MAX(N880,P880)))</f>
      </c>
      <c r="V880" s="155" t="str">
        <v>2026-04-06 13:55 PDT</v>
      </c>
      <c r="W880" s="153" t="n">
        <v>10</v>
      </c>
      <c r="X880" s="163"/>
      <c r="Y880" s="163"/>
      <c r="Z880" s="163"/>
      <c r="AA880" s="153" t="n">
        <v>-117.8837</v>
      </c>
      <c r="AB880" s="153" t="n">
        <v>34.9054</v>
      </c>
      <c r="AC880" s="153" t="n">
        <v>702</v>
      </c>
      <c r="AD880" s="175" t="str">
        <v>KEDW 062055Z 26010KT 50SM FEW250 29/M09 A2995 RMK AO2A SLP122 T02901086 57016</v>
      </c>
    </row>
    <row r="881" hidden="0">
      <c r="A881" s="150" t="str">
        <v>2026-04-06 21:55 UTC</v>
      </c>
      <c r="B881" s="155" t="str">
        <v>2026-04-06 14:55 PDT</v>
      </c>
      <c r="C881" s="155" t="str">
        <v>2026-04-06</v>
      </c>
      <c r="D881" s="155" t="str">
        <v>April</v>
      </c>
      <c r="E881" s="154" t="str">
        <v>Accepted</v>
      </c>
      <c r="F881" s="155" t="str">
        <v>270</v>
      </c>
      <c r="G881" s="153" t="n">
        <v>270</v>
      </c>
      <c r="H881" s="155" t="str">
        <v>W</v>
      </c>
      <c r="I881" s="153" t="n">
        <v>90</v>
      </c>
      <c r="J881" s="155" t="str">
        <v>E</v>
      </c>
      <c r="K881" s="153" t="n">
        <v>15</v>
      </c>
      <c r="L881" s="153" t="n">
        <f>IF(E881="Accepted",K881*1.150779448,"")</f>
        <v>17.261691719999998</v>
      </c>
      <c r="M881" s="163"/>
      <c r="N881" s="163" t="str">
        <f>IF(AND(E881="Accepted",ISNUMBER(M881)),M881*1.150779448,"")</f>
      </c>
      <c r="O881" s="163"/>
      <c r="P881" s="163" t="str">
        <f>IF(AND(E881="Accepted",ISNUMBER(O881)),O881*1.150779448,"")</f>
      </c>
      <c r="Q881" s="163"/>
      <c r="R881" s="155" t="str"/>
      <c r="S881" s="155" t="str"/>
      <c r="T881" s="155" t="str"/>
      <c r="U881" s="163" t="str">
        <f>IF(E881&lt;&gt;"Accepted","",IF(AND(N881="",P881=""),"",MAX(N881,P881)))</f>
      </c>
      <c r="V881" s="155" t="str">
        <v>2026-04-06 14:55 PDT</v>
      </c>
      <c r="W881" s="153" t="n">
        <v>15</v>
      </c>
      <c r="X881" s="163"/>
      <c r="Y881" s="163"/>
      <c r="Z881" s="163"/>
      <c r="AA881" s="153" t="n">
        <v>-117.8837</v>
      </c>
      <c r="AB881" s="153" t="n">
        <v>34.9054</v>
      </c>
      <c r="AC881" s="153" t="n">
        <v>702</v>
      </c>
      <c r="AD881" s="175" t="str">
        <v>KEDW 062155Z 27015KT 70SM FEW250 29/M08 A2992 RMK AO2A SLP111 T02931084</v>
      </c>
    </row>
    <row r="882" hidden="0">
      <c r="A882" s="150" t="str">
        <v>2026-04-07 01:55 UTC</v>
      </c>
      <c r="B882" s="155" t="str">
        <v>2026-04-06 18:55 PDT</v>
      </c>
      <c r="C882" s="155" t="str">
        <v>2026-04-06</v>
      </c>
      <c r="D882" s="155" t="str">
        <v>April</v>
      </c>
      <c r="E882" s="154" t="str">
        <v>Accepted</v>
      </c>
      <c r="F882" s="155" t="str">
        <v>280</v>
      </c>
      <c r="G882" s="153" t="n">
        <v>280</v>
      </c>
      <c r="H882" s="155" t="str">
        <v>W</v>
      </c>
      <c r="I882" s="153" t="n">
        <v>100</v>
      </c>
      <c r="J882" s="155" t="str">
        <v>E</v>
      </c>
      <c r="K882" s="153" t="n">
        <v>13</v>
      </c>
      <c r="L882" s="153" t="n">
        <f>IF(E882="Accepted",K882*1.150779448,"")</f>
        <v>14.960132824</v>
      </c>
      <c r="M882" s="153" t="n">
        <v>20</v>
      </c>
      <c r="N882" s="153" t="n">
        <f>IF(AND(E882="Accepted",ISNUMBER(M882)),M882*1.150779448,"")</f>
        <v>23.01558896</v>
      </c>
      <c r="O882" s="153" t="n">
        <v>26</v>
      </c>
      <c r="P882" s="153" t="n">
        <f>IF(AND(E882="Accepted",ISNUMBER(O882)),O882*1.150779448,"")</f>
        <v>29.920265648</v>
      </c>
      <c r="Q882" s="153" t="n">
        <v>290</v>
      </c>
      <c r="R882" s="155" t="str">
        <v>01</v>
      </c>
      <c r="S882" s="155" t="str">
        <v>2026-04-07 01:01 UTC</v>
      </c>
      <c r="T882" s="155" t="str">
        <v>2026-04-06 18:01 PDT</v>
      </c>
      <c r="U882" s="153" t="n">
        <f>IF(E882&lt;&gt;"Accepted","",IF(AND(N882="",P882=""),"",MAX(N882,P882)))</f>
        <v>29.920265648</v>
      </c>
      <c r="V882" s="155" t="str">
        <v>2026-04-06 18:01 PDT</v>
      </c>
      <c r="W882" s="153" t="n">
        <v>13</v>
      </c>
      <c r="X882" s="153" t="n">
        <v>20</v>
      </c>
      <c r="Y882" s="153" t="n">
        <v>26</v>
      </c>
      <c r="Z882" s="153" t="n">
        <v>290</v>
      </c>
      <c r="AA882" s="153" t="n">
        <v>-117.8837</v>
      </c>
      <c r="AB882" s="153" t="n">
        <v>34.9054</v>
      </c>
      <c r="AC882" s="153" t="n">
        <v>702</v>
      </c>
      <c r="AD882" s="175" t="str">
        <v>KEDW 070155Z 28013G20KT 60SM CLR 25/M02 A2992 RMK AO2A PK WND 29026/01 SLP116 T02471020</v>
      </c>
    </row>
    <row r="883" hidden="0">
      <c r="A883" s="150" t="str">
        <v>2026-04-07 02:55 UTC</v>
      </c>
      <c r="B883" s="155" t="str">
        <v>2026-04-06 19:55 PDT</v>
      </c>
      <c r="C883" s="155" t="str">
        <v>2026-04-06</v>
      </c>
      <c r="D883" s="155" t="str">
        <v>April</v>
      </c>
      <c r="E883" s="154" t="str">
        <v>Accepted</v>
      </c>
      <c r="F883" s="155" t="str">
        <v>230</v>
      </c>
      <c r="G883" s="153" t="n">
        <v>230</v>
      </c>
      <c r="H883" s="155" t="str">
        <v>SW</v>
      </c>
      <c r="I883" s="153" t="n">
        <v>50</v>
      </c>
      <c r="J883" s="155" t="str">
        <v>NE</v>
      </c>
      <c r="K883" s="153" t="n">
        <v>12</v>
      </c>
      <c r="L883" s="153" t="n">
        <f>IF(E883="Accepted",K883*1.150779448,"")</f>
        <v>13.809353376</v>
      </c>
      <c r="M883" s="163"/>
      <c r="N883" s="163" t="str">
        <f>IF(AND(E883="Accepted",ISNUMBER(M883)),M883*1.150779448,"")</f>
      </c>
      <c r="O883" s="163"/>
      <c r="P883" s="163" t="str">
        <f>IF(AND(E883="Accepted",ISNUMBER(O883)),O883*1.150779448,"")</f>
      </c>
      <c r="Q883" s="163"/>
      <c r="R883" s="155" t="str"/>
      <c r="S883" s="155" t="str"/>
      <c r="T883" s="155" t="str"/>
      <c r="U883" s="163" t="str">
        <f>IF(E883&lt;&gt;"Accepted","",IF(AND(N883="",P883=""),"",MAX(N883,P883)))</f>
      </c>
      <c r="V883" s="155" t="str">
        <v>2026-04-06 19:55 PDT</v>
      </c>
      <c r="W883" s="153" t="n">
        <v>12</v>
      </c>
      <c r="X883" s="163"/>
      <c r="Y883" s="163"/>
      <c r="Z883" s="163"/>
      <c r="AA883" s="153" t="n">
        <v>-117.8837</v>
      </c>
      <c r="AB883" s="153" t="n">
        <v>34.9054</v>
      </c>
      <c r="AC883" s="153" t="n">
        <v>702</v>
      </c>
      <c r="AD883" s="175" t="str">
        <v>KEDW 070255Z 23012KT 40SM CLR 22/M02 A2993 RMK AO2A SLP120 T02171016 53008</v>
      </c>
    </row>
    <row r="884" hidden="0">
      <c r="A884" s="150" t="str">
        <v>2026-04-07 03:55 UTC</v>
      </c>
      <c r="B884" s="155" t="str">
        <v>2026-04-06 20:55 PDT</v>
      </c>
      <c r="C884" s="155" t="str">
        <v>2026-04-06</v>
      </c>
      <c r="D884" s="155" t="str">
        <v>April</v>
      </c>
      <c r="E884" s="154" t="str">
        <v>Accepted</v>
      </c>
      <c r="F884" s="155" t="str">
        <v>230</v>
      </c>
      <c r="G884" s="153" t="n">
        <v>230</v>
      </c>
      <c r="H884" s="155" t="str">
        <v>SW</v>
      </c>
      <c r="I884" s="153" t="n">
        <v>50</v>
      </c>
      <c r="J884" s="155" t="str">
        <v>NE</v>
      </c>
      <c r="K884" s="153" t="n">
        <v>9</v>
      </c>
      <c r="L884" s="153" t="n">
        <f>IF(E884="Accepted",K884*1.150779448,"")</f>
        <v>10.357015032</v>
      </c>
      <c r="M884" s="163"/>
      <c r="N884" s="163" t="str">
        <f>IF(AND(E884="Accepted",ISNUMBER(M884)),M884*1.150779448,"")</f>
      </c>
      <c r="O884" s="163"/>
      <c r="P884" s="163" t="str">
        <f>IF(AND(E884="Accepted",ISNUMBER(O884)),O884*1.150779448,"")</f>
      </c>
      <c r="Q884" s="163"/>
      <c r="R884" s="155" t="str"/>
      <c r="S884" s="155" t="str"/>
      <c r="T884" s="155" t="str"/>
      <c r="U884" s="163" t="str">
        <f>IF(E884&lt;&gt;"Accepted","",IF(AND(N884="",P884=""),"",MAX(N884,P884)))</f>
      </c>
      <c r="V884" s="155" t="str">
        <v>2026-04-06 20:55 PDT</v>
      </c>
      <c r="W884" s="153" t="n">
        <v>9</v>
      </c>
      <c r="X884" s="163"/>
      <c r="Y884" s="163"/>
      <c r="Z884" s="163"/>
      <c r="AA884" s="153" t="n">
        <v>-117.8837</v>
      </c>
      <c r="AB884" s="153" t="n">
        <v>34.9054</v>
      </c>
      <c r="AC884" s="153" t="n">
        <v>702</v>
      </c>
      <c r="AD884" s="175" t="str">
        <v>KEDW 070355Z 23009KT 40SM CLR 20/00 A2995 RMK AO2A SLP125 T02020001</v>
      </c>
    </row>
    <row r="885" hidden="0">
      <c r="A885" s="150" t="str">
        <v>2026-04-07 05:55 UTC</v>
      </c>
      <c r="B885" s="155" t="str">
        <v>2026-04-06 22:55 PDT</v>
      </c>
      <c r="C885" s="155" t="str">
        <v>2026-04-06</v>
      </c>
      <c r="D885" s="155" t="str">
        <v>April</v>
      </c>
      <c r="E885" s="154" t="str">
        <v>Accepted</v>
      </c>
      <c r="F885" s="155" t="str">
        <v>210</v>
      </c>
      <c r="G885" s="153" t="n">
        <v>210</v>
      </c>
      <c r="H885" s="155" t="str">
        <v>SW</v>
      </c>
      <c r="I885" s="153" t="n">
        <v>30</v>
      </c>
      <c r="J885" s="155" t="str">
        <v>NE</v>
      </c>
      <c r="K885" s="153" t="n">
        <v>11</v>
      </c>
      <c r="L885" s="153" t="n">
        <f>IF(E885="Accepted",K885*1.150779448,"")</f>
        <v>12.658573928</v>
      </c>
      <c r="M885" s="163"/>
      <c r="N885" s="163" t="str">
        <f>IF(AND(E885="Accepted",ISNUMBER(M885)),M885*1.150779448,"")</f>
      </c>
      <c r="O885" s="163"/>
      <c r="P885" s="163" t="str">
        <f>IF(AND(E885="Accepted",ISNUMBER(O885)),O885*1.150779448,"")</f>
      </c>
      <c r="Q885" s="163"/>
      <c r="R885" s="155" t="str"/>
      <c r="S885" s="155" t="str"/>
      <c r="T885" s="155" t="str"/>
      <c r="U885" s="163" t="str">
        <f>IF(E885&lt;&gt;"Accepted","",IF(AND(N885="",P885=""),"",MAX(N885,P885)))</f>
      </c>
      <c r="V885" s="155" t="str">
        <v>2026-04-06 22:55 PDT</v>
      </c>
      <c r="W885" s="153" t="n">
        <v>11</v>
      </c>
      <c r="X885" s="163"/>
      <c r="Y885" s="163"/>
      <c r="Z885" s="163"/>
      <c r="AA885" s="153" t="n">
        <v>-117.8837</v>
      </c>
      <c r="AB885" s="153" t="n">
        <v>34.9054</v>
      </c>
      <c r="AC885" s="153" t="n">
        <v>702</v>
      </c>
      <c r="AD885" s="175" t="str">
        <v>KEDW 070555Z AUTO 21011KT 10SM CLR 18/01 A2997 RMK AO2 SLP130 T01750006 10282 20168 50011 $</v>
      </c>
    </row>
    <row r="886" hidden="0">
      <c r="A886" s="150" t="str">
        <v>2026-04-07 07:55 UTC</v>
      </c>
      <c r="B886" s="155" t="str">
        <v>2026-04-07 00:55 PDT</v>
      </c>
      <c r="C886" s="155" t="str">
        <v>2026-04-07</v>
      </c>
      <c r="D886" s="155" t="str">
        <v>April</v>
      </c>
      <c r="E886" s="154" t="str">
        <v>Accepted</v>
      </c>
      <c r="F886" s="155" t="str">
        <v>210</v>
      </c>
      <c r="G886" s="153" t="n">
        <v>210</v>
      </c>
      <c r="H886" s="155" t="str">
        <v>SW</v>
      </c>
      <c r="I886" s="153" t="n">
        <v>30</v>
      </c>
      <c r="J886" s="155" t="str">
        <v>NE</v>
      </c>
      <c r="K886" s="153" t="n">
        <v>9</v>
      </c>
      <c r="L886" s="153" t="n">
        <f>IF(E886="Accepted",K886*1.150779448,"")</f>
        <v>10.357015032</v>
      </c>
      <c r="M886" s="163"/>
      <c r="N886" s="163" t="str">
        <f>IF(AND(E886="Accepted",ISNUMBER(M886)),M886*1.150779448,"")</f>
      </c>
      <c r="O886" s="163"/>
      <c r="P886" s="163" t="str">
        <f>IF(AND(E886="Accepted",ISNUMBER(O886)),O886*1.150779448,"")</f>
      </c>
      <c r="Q886" s="163"/>
      <c r="R886" s="155" t="str"/>
      <c r="S886" s="155" t="str"/>
      <c r="T886" s="155" t="str"/>
      <c r="U886" s="163" t="str">
        <f>IF(E886&lt;&gt;"Accepted","",IF(AND(N886="",P886=""),"",MAX(N886,P886)))</f>
      </c>
      <c r="V886" s="155" t="str">
        <v>2026-04-07 00:55 PDT</v>
      </c>
      <c r="W886" s="153" t="n">
        <v>9</v>
      </c>
      <c r="X886" s="163"/>
      <c r="Y886" s="163"/>
      <c r="Z886" s="163"/>
      <c r="AA886" s="153" t="n">
        <v>-117.8837</v>
      </c>
      <c r="AB886" s="153" t="n">
        <v>34.9054</v>
      </c>
      <c r="AC886" s="153" t="n">
        <v>702</v>
      </c>
      <c r="AD886" s="175" t="str">
        <v>KEDW 070755Z AUTO 21009KT 10SM CLR 17/M00 A2998 RMK AO2 SLP133 T01721001 402980133 $</v>
      </c>
    </row>
    <row r="887" hidden="0">
      <c r="A887" s="150" t="str">
        <v>2026-04-07 10:55 UTC</v>
      </c>
      <c r="B887" s="155" t="str">
        <v>2026-04-07 03:55 PDT</v>
      </c>
      <c r="C887" s="155" t="str">
        <v>2026-04-07</v>
      </c>
      <c r="D887" s="155" t="str">
        <v>April</v>
      </c>
      <c r="E887" s="154" t="str">
        <v>Accepted</v>
      </c>
      <c r="F887" s="155" t="str">
        <v>220</v>
      </c>
      <c r="G887" s="153" t="n">
        <v>220</v>
      </c>
      <c r="H887" s="155" t="str">
        <v>SW</v>
      </c>
      <c r="I887" s="153" t="n">
        <v>40</v>
      </c>
      <c r="J887" s="155" t="str">
        <v>NE</v>
      </c>
      <c r="K887" s="153" t="n">
        <v>15</v>
      </c>
      <c r="L887" s="153" t="n">
        <f>IF(E887="Accepted",K887*1.150779448,"")</f>
        <v>17.261691719999998</v>
      </c>
      <c r="M887" s="163"/>
      <c r="N887" s="163" t="str">
        <f>IF(AND(E887="Accepted",ISNUMBER(M887)),M887*1.150779448,"")</f>
      </c>
      <c r="O887" s="163"/>
      <c r="P887" s="163" t="str">
        <f>IF(AND(E887="Accepted",ISNUMBER(O887)),O887*1.150779448,"")</f>
      </c>
      <c r="Q887" s="163"/>
      <c r="R887" s="155" t="str"/>
      <c r="S887" s="155" t="str"/>
      <c r="T887" s="155" t="str"/>
      <c r="U887" s="163" t="str">
        <f>IF(E887&lt;&gt;"Accepted","",IF(AND(N887="",P887=""),"",MAX(N887,P887)))</f>
      </c>
      <c r="V887" s="155" t="str">
        <v>2026-04-07 03:55 PDT</v>
      </c>
      <c r="W887" s="153" t="n">
        <v>15</v>
      </c>
      <c r="X887" s="163"/>
      <c r="Y887" s="163"/>
      <c r="Z887" s="163"/>
      <c r="AA887" s="153" t="n">
        <v>-117.8837</v>
      </c>
      <c r="AB887" s="153" t="n">
        <v>34.9054</v>
      </c>
      <c r="AC887" s="153" t="n">
        <v>702</v>
      </c>
      <c r="AD887" s="175" t="str">
        <v>KEDW 071055Z AUTO 22015KT 10SM CLR 15/03 A2995 RMK AO2 SLP123 T01530025 $</v>
      </c>
    </row>
    <row r="888" hidden="0">
      <c r="A888" s="150" t="str">
        <v>2026-04-07 11:55 UTC</v>
      </c>
      <c r="B888" s="155" t="str">
        <v>2026-04-07 04:55 PDT</v>
      </c>
      <c r="C888" s="155" t="str">
        <v>2026-04-07</v>
      </c>
      <c r="D888" s="155" t="str">
        <v>April</v>
      </c>
      <c r="E888" s="154" t="str">
        <v>Accepted</v>
      </c>
      <c r="F888" s="155" t="str">
        <v>210</v>
      </c>
      <c r="G888" s="153" t="n">
        <v>210</v>
      </c>
      <c r="H888" s="155" t="str">
        <v>SW</v>
      </c>
      <c r="I888" s="153" t="n">
        <v>30</v>
      </c>
      <c r="J888" s="155" t="str">
        <v>NE</v>
      </c>
      <c r="K888" s="153" t="n">
        <v>11</v>
      </c>
      <c r="L888" s="153" t="n">
        <f>IF(E888="Accepted",K888*1.150779448,"")</f>
        <v>12.658573928</v>
      </c>
      <c r="M888" s="163"/>
      <c r="N888" s="163" t="str">
        <f>IF(AND(E888="Accepted",ISNUMBER(M888)),M888*1.150779448,"")</f>
      </c>
      <c r="O888" s="163"/>
      <c r="P888" s="163" t="str">
        <f>IF(AND(E888="Accepted",ISNUMBER(O888)),O888*1.150779448,"")</f>
      </c>
      <c r="Q888" s="163"/>
      <c r="R888" s="155" t="str"/>
      <c r="S888" s="155" t="str"/>
      <c r="T888" s="155" t="str"/>
      <c r="U888" s="163" t="str">
        <f>IF(E888&lt;&gt;"Accepted","",IF(AND(N888="",P888=""),"",MAX(N888,P888)))</f>
      </c>
      <c r="V888" s="155" t="str">
        <v>2026-04-07 04:55 PDT</v>
      </c>
      <c r="W888" s="153" t="n">
        <v>11</v>
      </c>
      <c r="X888" s="163"/>
      <c r="Y888" s="163"/>
      <c r="Z888" s="163"/>
      <c r="AA888" s="153" t="n">
        <v>-117.8837</v>
      </c>
      <c r="AB888" s="153" t="n">
        <v>34.9054</v>
      </c>
      <c r="AC888" s="153" t="n">
        <v>702</v>
      </c>
      <c r="AD888" s="175" t="str">
        <v>KEDW 071155Z AUTO 21011KT 10SM CLR 15/03 A2995 RMK AO2 SLP123 T01470032 10177 20143 57007 $</v>
      </c>
    </row>
    <row r="889" hidden="0">
      <c r="A889" s="150" t="str">
        <v>2026-04-07 13:55 UTC</v>
      </c>
      <c r="B889" s="155" t="str">
        <v>2026-04-07 06:55 PDT</v>
      </c>
      <c r="C889" s="155" t="str">
        <v>2026-04-07</v>
      </c>
      <c r="D889" s="155" t="str">
        <v>April</v>
      </c>
      <c r="E889" s="154" t="str">
        <v>Accepted</v>
      </c>
      <c r="F889" s="155" t="str">
        <v>210</v>
      </c>
      <c r="G889" s="153" t="n">
        <v>210</v>
      </c>
      <c r="H889" s="155" t="str">
        <v>SW</v>
      </c>
      <c r="I889" s="153" t="n">
        <v>30</v>
      </c>
      <c r="J889" s="155" t="str">
        <v>NE</v>
      </c>
      <c r="K889" s="153" t="n">
        <v>8</v>
      </c>
      <c r="L889" s="153" t="n">
        <f>IF(E889="Accepted",K889*1.150779448,"")</f>
        <v>9.206235584</v>
      </c>
      <c r="M889" s="163"/>
      <c r="N889" s="163" t="str">
        <f>IF(AND(E889="Accepted",ISNUMBER(M889)),M889*1.150779448,"")</f>
      </c>
      <c r="O889" s="163"/>
      <c r="P889" s="163" t="str">
        <f>IF(AND(E889="Accepted",ISNUMBER(O889)),O889*1.150779448,"")</f>
      </c>
      <c r="Q889" s="163"/>
      <c r="R889" s="155" t="str"/>
      <c r="S889" s="155" t="str"/>
      <c r="T889" s="155" t="str"/>
      <c r="U889" s="163" t="str">
        <f>IF(E889&lt;&gt;"Accepted","",IF(AND(N889="",P889=""),"",MAX(N889,P889)))</f>
      </c>
      <c r="V889" s="155" t="str">
        <v>2026-04-07 06:55 PDT</v>
      </c>
      <c r="W889" s="153" t="n">
        <v>8</v>
      </c>
      <c r="X889" s="163"/>
      <c r="Y889" s="163"/>
      <c r="Z889" s="163"/>
      <c r="AA889" s="153" t="n">
        <v>-117.8837</v>
      </c>
      <c r="AB889" s="153" t="n">
        <v>34.9054</v>
      </c>
      <c r="AC889" s="153" t="n">
        <v>702</v>
      </c>
      <c r="AD889" s="175" t="str">
        <v>KEDW 071355Z 21008KT 70SM FEW320 13/02 A2997 RMK AO2A SLP133 T01320021</v>
      </c>
    </row>
    <row r="890" hidden="0">
      <c r="A890" s="150" t="str">
        <v>2026-04-07 17:15 UTC</v>
      </c>
      <c r="B890" s="155" t="str">
        <v>2026-04-07 10:15 PDT</v>
      </c>
      <c r="C890" s="155" t="str">
        <v>2026-04-07</v>
      </c>
      <c r="D890" s="155" t="str">
        <v>April</v>
      </c>
      <c r="E890" s="154" t="str">
        <v>Accepted</v>
      </c>
      <c r="F890" s="155" t="str">
        <v>170</v>
      </c>
      <c r="G890" s="153" t="n">
        <v>170</v>
      </c>
      <c r="H890" s="155" t="str">
        <v>S</v>
      </c>
      <c r="I890" s="153" t="n">
        <v>350</v>
      </c>
      <c r="J890" s="155" t="str">
        <v>N</v>
      </c>
      <c r="K890" s="153" t="n">
        <v>4</v>
      </c>
      <c r="L890" s="153" t="n">
        <f>IF(E890="Accepted",K890*1.150779448,"")</f>
        <v>4.603117792</v>
      </c>
      <c r="M890" s="163"/>
      <c r="N890" s="163" t="str">
        <f>IF(AND(E890="Accepted",ISNUMBER(M890)),M890*1.150779448,"")</f>
      </c>
      <c r="O890" s="163"/>
      <c r="P890" s="163" t="str">
        <f>IF(AND(E890="Accepted",ISNUMBER(O890)),O890*1.150779448,"")</f>
      </c>
      <c r="Q890" s="163"/>
      <c r="R890" s="155" t="str"/>
      <c r="S890" s="155" t="str"/>
      <c r="T890" s="155" t="str"/>
      <c r="U890" s="163" t="str">
        <f>IF(E890&lt;&gt;"Accepted","",IF(AND(N890="",P890=""),"",MAX(N890,P890)))</f>
      </c>
      <c r="V890" s="155" t="str">
        <v>2026-04-07 10:15 PDT</v>
      </c>
      <c r="W890" s="153" t="n">
        <v>4</v>
      </c>
      <c r="X890" s="163"/>
      <c r="Y890" s="163"/>
      <c r="Z890" s="163"/>
      <c r="AA890" s="153" t="n">
        <v>-117.8837</v>
      </c>
      <c r="AB890" s="153" t="n">
        <v>34.9054</v>
      </c>
      <c r="AC890" s="153" t="n">
        <v>702</v>
      </c>
      <c r="AD890" s="175" t="str">
        <v>KEDW 071715Z COR 17004KT 80SM FEW350 25/00 A2999 RMK AO2A SLP138 COR 1728</v>
      </c>
    </row>
    <row r="891" hidden="0">
      <c r="A891" s="150" t="str">
        <v>2026-04-07 17:47 UTC</v>
      </c>
      <c r="B891" s="155" t="str">
        <v>2026-04-07 10:47 PDT</v>
      </c>
      <c r="C891" s="155" t="str">
        <v>2026-04-07</v>
      </c>
      <c r="D891" s="155" t="str">
        <v>April</v>
      </c>
      <c r="E891" s="154" t="str">
        <v>Accepted</v>
      </c>
      <c r="F891" s="155" t="str">
        <v>000</v>
      </c>
      <c r="G891" s="153" t="n">
        <v>0</v>
      </c>
      <c r="H891" s="155" t="str">
        <v>Calm</v>
      </c>
      <c r="I891" s="153" t="n">
        <v>180</v>
      </c>
      <c r="J891" s="155" t="str">
        <v>Calm</v>
      </c>
      <c r="K891" s="153" t="n">
        <v>0</v>
      </c>
      <c r="L891" s="153" t="n">
        <f>IF(E891="Accepted",K891*1.150779448,"")</f>
        <v>0</v>
      </c>
      <c r="M891" s="163"/>
      <c r="N891" s="163" t="str">
        <f>IF(AND(E891="Accepted",ISNUMBER(M891)),M891*1.150779448,"")</f>
      </c>
      <c r="O891" s="163"/>
      <c r="P891" s="163" t="str">
        <f>IF(AND(E891="Accepted",ISNUMBER(O891)),O891*1.150779448,"")</f>
      </c>
      <c r="Q891" s="163"/>
      <c r="R891" s="155" t="str"/>
      <c r="S891" s="155" t="str"/>
      <c r="T891" s="155" t="str"/>
      <c r="U891" s="163" t="str">
        <f>IF(E891&lt;&gt;"Accepted","",IF(AND(N891="",P891=""),"",MAX(N891,P891)))</f>
      </c>
      <c r="V891" s="155" t="str">
        <v>2026-04-07 10:47 PDT</v>
      </c>
      <c r="W891" s="153" t="n">
        <v>0</v>
      </c>
      <c r="X891" s="163"/>
      <c r="Y891" s="163"/>
      <c r="Z891" s="163"/>
      <c r="AA891" s="153" t="n">
        <v>-117.8837</v>
      </c>
      <c r="AB891" s="153" t="n">
        <v>34.9054</v>
      </c>
      <c r="AC891" s="153" t="n">
        <v>702</v>
      </c>
      <c r="AD891" s="175" t="str">
        <v>KEDW 071747Z AUTO 00000KT 10SM SQ CLR 26/M02 A2999 RMK AO2 SLP136 $</v>
      </c>
    </row>
    <row r="892" hidden="0">
      <c r="A892" s="150" t="str">
        <v>2026-04-07 17:55 UTC</v>
      </c>
      <c r="B892" s="155" t="str">
        <v>2026-04-07 10:55 PDT</v>
      </c>
      <c r="C892" s="155" t="str">
        <v>2026-04-07</v>
      </c>
      <c r="D892" s="155" t="str">
        <v>April</v>
      </c>
      <c r="E892" s="154" t="str">
        <v>Accepted</v>
      </c>
      <c r="F892" s="155" t="str">
        <v>040</v>
      </c>
      <c r="G892" s="153" t="n">
        <v>40</v>
      </c>
      <c r="H892" s="155" t="str">
        <v>NE</v>
      </c>
      <c r="I892" s="153" t="n">
        <v>220</v>
      </c>
      <c r="J892" s="155" t="str">
        <v>SW</v>
      </c>
      <c r="K892" s="153" t="n">
        <v>3</v>
      </c>
      <c r="L892" s="153" t="n">
        <f>IF(E892="Accepted",K892*1.150779448,"")</f>
        <v>3.452338344</v>
      </c>
      <c r="M892" s="163"/>
      <c r="N892" s="163" t="str">
        <f>IF(AND(E892="Accepted",ISNUMBER(M892)),M892*1.150779448,"")</f>
      </c>
      <c r="O892" s="163"/>
      <c r="P892" s="163" t="str">
        <f>IF(AND(E892="Accepted",ISNUMBER(O892)),O892*1.150779448,"")</f>
      </c>
      <c r="Q892" s="163"/>
      <c r="R892" s="155" t="str"/>
      <c r="S892" s="155" t="str"/>
      <c r="T892" s="155" t="str"/>
      <c r="U892" s="163" t="str">
        <f>IF(E892&lt;&gt;"Accepted","",IF(AND(N892="",P892=""),"",MAX(N892,P892)))</f>
      </c>
      <c r="V892" s="155" t="str">
        <v>2026-04-07 10:55 PDT</v>
      </c>
      <c r="W892" s="153" t="n">
        <v>3</v>
      </c>
      <c r="X892" s="163"/>
      <c r="Y892" s="163"/>
      <c r="Z892" s="163"/>
      <c r="AA892" s="153" t="n">
        <v>-117.8837</v>
      </c>
      <c r="AB892" s="153" t="n">
        <v>34.9054</v>
      </c>
      <c r="AC892" s="153" t="n">
        <v>702</v>
      </c>
      <c r="AD892" s="175" t="str">
        <v>KEDW 071755Z 04003KT 90SM FEW390 25/M01 A2998 RMK AO2A SLP134 T02531007 10259 20126 50001</v>
      </c>
    </row>
    <row r="893" hidden="0">
      <c r="A893" s="150" t="str">
        <v>2026-04-07 17:57 UTC</v>
      </c>
      <c r="B893" s="155" t="str">
        <v>2026-04-07 10:57 PDT</v>
      </c>
      <c r="C893" s="155" t="str">
        <v>2026-04-07</v>
      </c>
      <c r="D893" s="155" t="str">
        <v>April</v>
      </c>
      <c r="E893" s="154" t="str">
        <v>Accepted</v>
      </c>
      <c r="F893" s="155" t="str">
        <v>030</v>
      </c>
      <c r="G893" s="153" t="n">
        <v>30</v>
      </c>
      <c r="H893" s="155" t="str">
        <v>NE</v>
      </c>
      <c r="I893" s="153" t="n">
        <v>210</v>
      </c>
      <c r="J893" s="155" t="str">
        <v>SW</v>
      </c>
      <c r="K893" s="153" t="n">
        <v>3</v>
      </c>
      <c r="L893" s="153" t="n">
        <f>IF(E893="Accepted",K893*1.150779448,"")</f>
        <v>3.452338344</v>
      </c>
      <c r="M893" s="163"/>
      <c r="N893" s="163" t="str">
        <f>IF(AND(E893="Accepted",ISNUMBER(M893)),M893*1.150779448,"")</f>
      </c>
      <c r="O893" s="163"/>
      <c r="P893" s="163" t="str">
        <f>IF(AND(E893="Accepted",ISNUMBER(O893)),O893*1.150779448,"")</f>
      </c>
      <c r="Q893" s="163"/>
      <c r="R893" s="155" t="str"/>
      <c r="S893" s="155" t="str"/>
      <c r="T893" s="155" t="str"/>
      <c r="U893" s="163" t="str">
        <f>IF(E893&lt;&gt;"Accepted","",IF(AND(N893="",P893=""),"",MAX(N893,P893)))</f>
      </c>
      <c r="V893" s="155" t="str">
        <v>2026-04-07 10:57 PDT</v>
      </c>
      <c r="W893" s="153" t="n">
        <v>3</v>
      </c>
      <c r="X893" s="163"/>
      <c r="Y893" s="163"/>
      <c r="Z893" s="163"/>
      <c r="AA893" s="153" t="n">
        <v>-117.8837</v>
      </c>
      <c r="AB893" s="153" t="n">
        <v>34.9054</v>
      </c>
      <c r="AC893" s="153" t="n">
        <v>702</v>
      </c>
      <c r="AD893" s="175" t="str">
        <v>KEDW 071757Z COR 03003KT 90SM FEW380 25/M01 A2998 RMK AO2A SLP134 COR 1808</v>
      </c>
    </row>
    <row r="894" hidden="0">
      <c r="A894" s="150" t="str">
        <v>2026-04-07 18:18 UTC</v>
      </c>
      <c r="B894" s="155" t="str">
        <v>2026-04-07 11:18 PDT</v>
      </c>
      <c r="C894" s="155" t="str">
        <v>2026-04-07</v>
      </c>
      <c r="D894" s="155" t="str">
        <v>April</v>
      </c>
      <c r="E894" s="154" t="str">
        <v>Accepted</v>
      </c>
      <c r="F894" s="155" t="str">
        <v>000</v>
      </c>
      <c r="G894" s="153" t="n">
        <v>0</v>
      </c>
      <c r="H894" s="155" t="str">
        <v>Calm</v>
      </c>
      <c r="I894" s="153" t="n">
        <v>180</v>
      </c>
      <c r="J894" s="155" t="str">
        <v>Calm</v>
      </c>
      <c r="K894" s="153" t="n">
        <v>0</v>
      </c>
      <c r="L894" s="153" t="n">
        <f>IF(E894="Accepted",K894*1.150779448,"")</f>
        <v>0</v>
      </c>
      <c r="M894" s="163"/>
      <c r="N894" s="163" t="str">
        <f>IF(AND(E894="Accepted",ISNUMBER(M894)),M894*1.150779448,"")</f>
      </c>
      <c r="O894" s="163"/>
      <c r="P894" s="163" t="str">
        <f>IF(AND(E894="Accepted",ISNUMBER(O894)),O894*1.150779448,"")</f>
      </c>
      <c r="Q894" s="163"/>
      <c r="R894" s="155" t="str"/>
      <c r="S894" s="155" t="str"/>
      <c r="T894" s="155" t="str"/>
      <c r="U894" s="163" t="str">
        <f>IF(E894&lt;&gt;"Accepted","",IF(AND(N894="",P894=""),"",MAX(N894,P894)))</f>
      </c>
      <c r="V894" s="155" t="str">
        <v>2026-04-07 11:18 PDT</v>
      </c>
      <c r="W894" s="153" t="n">
        <v>0</v>
      </c>
      <c r="X894" s="163"/>
      <c r="Y894" s="163"/>
      <c r="Z894" s="163"/>
      <c r="AA894" s="153" t="n">
        <v>-117.8837</v>
      </c>
      <c r="AB894" s="153" t="n">
        <v>34.9054</v>
      </c>
      <c r="AC894" s="153" t="n">
        <v>702</v>
      </c>
      <c r="AD894" s="175" t="str">
        <v>KEDW 071818Z 00000KT 90SM FEW390 27/M02 A2998 RMK AO2A SLP133</v>
      </c>
    </row>
    <row r="895" hidden="0">
      <c r="A895" s="150" t="str">
        <v>2026-04-07 21:55 UTC</v>
      </c>
      <c r="B895" s="155" t="str">
        <v>2026-04-07 14:55 PDT</v>
      </c>
      <c r="C895" s="155" t="str">
        <v>2026-04-07</v>
      </c>
      <c r="D895" s="155" t="str">
        <v>April</v>
      </c>
      <c r="E895" s="154" t="str">
        <v>Accepted</v>
      </c>
      <c r="F895" s="155" t="str">
        <v>000</v>
      </c>
      <c r="G895" s="153" t="n">
        <v>0</v>
      </c>
      <c r="H895" s="155" t="str">
        <v>Calm</v>
      </c>
      <c r="I895" s="153" t="n">
        <v>180</v>
      </c>
      <c r="J895" s="155" t="str">
        <v>Calm</v>
      </c>
      <c r="K895" s="153" t="n">
        <v>0</v>
      </c>
      <c r="L895" s="153" t="n">
        <f>IF(E895="Accepted",K895*1.150779448,"")</f>
        <v>0</v>
      </c>
      <c r="M895" s="163"/>
      <c r="N895" s="163" t="str">
        <f>IF(AND(E895="Accepted",ISNUMBER(M895)),M895*1.150779448,"")</f>
      </c>
      <c r="O895" s="163"/>
      <c r="P895" s="163" t="str">
        <f>IF(AND(E895="Accepted",ISNUMBER(O895)),O895*1.150779448,"")</f>
      </c>
      <c r="Q895" s="163"/>
      <c r="R895" s="155" t="str"/>
      <c r="S895" s="155" t="str"/>
      <c r="T895" s="155" t="str"/>
      <c r="U895" s="163" t="str">
        <f>IF(E895&lt;&gt;"Accepted","",IF(AND(N895="",P895=""),"",MAX(N895,P895)))</f>
      </c>
      <c r="V895" s="155" t="str">
        <v>2026-04-07 14:55 PDT</v>
      </c>
      <c r="W895" s="153" t="n">
        <v>0</v>
      </c>
      <c r="X895" s="163"/>
      <c r="Y895" s="163"/>
      <c r="Z895" s="163"/>
      <c r="AA895" s="153" t="n">
        <v>-117.8837</v>
      </c>
      <c r="AB895" s="153" t="n">
        <v>34.9054</v>
      </c>
      <c r="AC895" s="153" t="n">
        <v>702</v>
      </c>
      <c r="AD895" s="175" t="str">
        <v>KEDW 072155Z 00000KT 70SM FEW080 FEW380 30/M06 A2990 RMK AO2A SLP106 T03011063</v>
      </c>
    </row>
    <row r="896" hidden="0">
      <c r="A896" s="150" t="str">
        <v>2026-04-07 22:55 UTC</v>
      </c>
      <c r="B896" s="155" t="str">
        <v>2026-04-07 15:55 PDT</v>
      </c>
      <c r="C896" s="155" t="str">
        <v>2026-04-07</v>
      </c>
      <c r="D896" s="155" t="str">
        <v>April</v>
      </c>
      <c r="E896" s="154" t="str">
        <v>Accepted</v>
      </c>
      <c r="F896" s="155" t="str">
        <v>290</v>
      </c>
      <c r="G896" s="153" t="n">
        <v>290</v>
      </c>
      <c r="H896" s="155" t="str">
        <v>W</v>
      </c>
      <c r="I896" s="153" t="n">
        <v>110</v>
      </c>
      <c r="J896" s="155" t="str">
        <v>E</v>
      </c>
      <c r="K896" s="153" t="n">
        <v>9</v>
      </c>
      <c r="L896" s="153" t="n">
        <f>IF(E896="Accepted",K896*1.150779448,"")</f>
        <v>10.357015032</v>
      </c>
      <c r="M896" s="163"/>
      <c r="N896" s="163" t="str">
        <f>IF(AND(E896="Accepted",ISNUMBER(M896)),M896*1.150779448,"")</f>
      </c>
      <c r="O896" s="163"/>
      <c r="P896" s="163" t="str">
        <f>IF(AND(E896="Accepted",ISNUMBER(O896)),O896*1.150779448,"")</f>
      </c>
      <c r="Q896" s="163"/>
      <c r="R896" s="155" t="str"/>
      <c r="S896" s="155" t="str"/>
      <c r="T896" s="155" t="str"/>
      <c r="U896" s="163" t="str">
        <f>IF(E896&lt;&gt;"Accepted","",IF(AND(N896="",P896=""),"",MAX(N896,P896)))</f>
      </c>
      <c r="V896" s="155" t="str">
        <v>2026-04-07 15:55 PDT</v>
      </c>
      <c r="W896" s="153" t="n">
        <v>9</v>
      </c>
      <c r="X896" s="163"/>
      <c r="Y896" s="163"/>
      <c r="Z896" s="163"/>
      <c r="AA896" s="153" t="n">
        <v>-117.8837</v>
      </c>
      <c r="AB896" s="153" t="n">
        <v>34.9054</v>
      </c>
      <c r="AC896" s="153" t="n">
        <v>702</v>
      </c>
      <c r="AD896" s="175" t="str">
        <v>KEDW 072255Z 29009KT 70SM FEW380 31/M04 A2987 RMK AO2A SLP094 T03061045</v>
      </c>
    </row>
    <row r="897" hidden="0">
      <c r="A897" s="150" t="str">
        <v>2026-04-07 23:55 UTC</v>
      </c>
      <c r="B897" s="155" t="str">
        <v>2026-04-07 16:55 PDT</v>
      </c>
      <c r="C897" s="155" t="str">
        <v>2026-04-07</v>
      </c>
      <c r="D897" s="155" t="str">
        <v>April</v>
      </c>
      <c r="E897" s="154" t="str">
        <v>Accepted</v>
      </c>
      <c r="F897" s="155" t="str">
        <v>280</v>
      </c>
      <c r="G897" s="153" t="n">
        <v>280</v>
      </c>
      <c r="H897" s="155" t="str">
        <v>W</v>
      </c>
      <c r="I897" s="153" t="n">
        <v>100</v>
      </c>
      <c r="J897" s="155" t="str">
        <v>E</v>
      </c>
      <c r="K897" s="153" t="n">
        <v>13</v>
      </c>
      <c r="L897" s="153" t="n">
        <f>IF(E897="Accepted",K897*1.150779448,"")</f>
        <v>14.960132824</v>
      </c>
      <c r="M897" s="163"/>
      <c r="N897" s="163" t="str">
        <f>IF(AND(E897="Accepted",ISNUMBER(M897)),M897*1.150779448,"")</f>
      </c>
      <c r="O897" s="163"/>
      <c r="P897" s="163" t="str">
        <f>IF(AND(E897="Accepted",ISNUMBER(O897)),O897*1.150779448,"")</f>
      </c>
      <c r="Q897" s="163"/>
      <c r="R897" s="155" t="str"/>
      <c r="S897" s="155" t="str"/>
      <c r="T897" s="155" t="str"/>
      <c r="U897" s="163" t="str">
        <f>IF(E897&lt;&gt;"Accepted","",IF(AND(N897="",P897=""),"",MAX(N897,P897)))</f>
      </c>
      <c r="V897" s="155" t="str">
        <v>2026-04-07 16:55 PDT</v>
      </c>
      <c r="W897" s="153" t="n">
        <v>13</v>
      </c>
      <c r="X897" s="163"/>
      <c r="Y897" s="163"/>
      <c r="Z897" s="163"/>
      <c r="AA897" s="153" t="n">
        <v>-117.8837</v>
      </c>
      <c r="AB897" s="153" t="n">
        <v>34.9054</v>
      </c>
      <c r="AC897" s="153" t="n">
        <v>702</v>
      </c>
      <c r="AD897" s="175" t="str">
        <v>KEDW 072355Z 28013KT 60SM FEW380 31/M06 A2987 RMK AO2A SLP094 T03051060 10310 20254 57015</v>
      </c>
    </row>
    <row r="898" hidden="0">
      <c r="A898" s="150" t="str">
        <v>2026-04-08 00:55 UTC</v>
      </c>
      <c r="B898" s="155" t="str">
        <v>2026-04-07 17:55 PDT</v>
      </c>
      <c r="C898" s="155" t="str">
        <v>2026-04-07</v>
      </c>
      <c r="D898" s="155" t="str">
        <v>April</v>
      </c>
      <c r="E898" s="154" t="str">
        <v>Accepted</v>
      </c>
      <c r="F898" s="155" t="str">
        <v>280</v>
      </c>
      <c r="G898" s="153" t="n">
        <v>280</v>
      </c>
      <c r="H898" s="155" t="str">
        <v>W</v>
      </c>
      <c r="I898" s="153" t="n">
        <v>100</v>
      </c>
      <c r="J898" s="155" t="str">
        <v>E</v>
      </c>
      <c r="K898" s="153" t="n">
        <v>17</v>
      </c>
      <c r="L898" s="153" t="n">
        <f>IF(E898="Accepted",K898*1.150779448,"")</f>
        <v>19.563250616</v>
      </c>
      <c r="M898" s="163"/>
      <c r="N898" s="163" t="str">
        <f>IF(AND(E898="Accepted",ISNUMBER(M898)),M898*1.150779448,"")</f>
      </c>
      <c r="O898" s="163"/>
      <c r="P898" s="163" t="str">
        <f>IF(AND(E898="Accepted",ISNUMBER(O898)),O898*1.150779448,"")</f>
      </c>
      <c r="Q898" s="163"/>
      <c r="R898" s="155" t="str"/>
      <c r="S898" s="155" t="str"/>
      <c r="T898" s="155" t="str"/>
      <c r="U898" s="163" t="str">
        <f>IF(E898&lt;&gt;"Accepted","",IF(AND(N898="",P898=""),"",MAX(N898,P898)))</f>
      </c>
      <c r="V898" s="155" t="str">
        <v>2026-04-07 17:55 PDT</v>
      </c>
      <c r="W898" s="153" t="n">
        <v>17</v>
      </c>
      <c r="X898" s="163"/>
      <c r="Y898" s="163"/>
      <c r="Z898" s="163"/>
      <c r="AA898" s="153" t="n">
        <v>-117.8837</v>
      </c>
      <c r="AB898" s="153" t="n">
        <v>34.9054</v>
      </c>
      <c r="AC898" s="153" t="n">
        <v>702</v>
      </c>
      <c r="AD898" s="175" t="str">
        <v>KEDW 080055Z 28017KT 70SM FEW380 28/M01 A2987 RMK AO2A SLP098 T02751006</v>
      </c>
    </row>
    <row r="899" hidden="0">
      <c r="A899" s="150" t="str">
        <v>2026-04-08 01:55 UTC</v>
      </c>
      <c r="B899" s="155" t="str">
        <v>2026-04-07 18:55 PDT</v>
      </c>
      <c r="C899" s="155" t="str">
        <v>2026-04-07</v>
      </c>
      <c r="D899" s="155" t="str">
        <v>April</v>
      </c>
      <c r="E899" s="154" t="str">
        <v>Accepted</v>
      </c>
      <c r="F899" s="155" t="str">
        <v>280</v>
      </c>
      <c r="G899" s="153" t="n">
        <v>280</v>
      </c>
      <c r="H899" s="155" t="str">
        <v>W</v>
      </c>
      <c r="I899" s="153" t="n">
        <v>100</v>
      </c>
      <c r="J899" s="155" t="str">
        <v>E</v>
      </c>
      <c r="K899" s="153" t="n">
        <v>18</v>
      </c>
      <c r="L899" s="153" t="n">
        <f>IF(E899="Accepted",K899*1.150779448,"")</f>
        <v>20.714030064</v>
      </c>
      <c r="M899" s="163"/>
      <c r="N899" s="163" t="str">
        <f>IF(AND(E899="Accepted",ISNUMBER(M899)),M899*1.150779448,"")</f>
      </c>
      <c r="O899" s="163"/>
      <c r="P899" s="163" t="str">
        <f>IF(AND(E899="Accepted",ISNUMBER(O899)),O899*1.150779448,"")</f>
      </c>
      <c r="Q899" s="163"/>
      <c r="R899" s="155" t="str"/>
      <c r="S899" s="155" t="str"/>
      <c r="T899" s="155" t="str"/>
      <c r="U899" s="163" t="str">
        <f>IF(E899&lt;&gt;"Accepted","",IF(AND(N899="",P899=""),"",MAX(N899,P899)))</f>
      </c>
      <c r="V899" s="155" t="str">
        <v>2026-04-07 18:55 PDT</v>
      </c>
      <c r="W899" s="153" t="n">
        <v>18</v>
      </c>
      <c r="X899" s="163"/>
      <c r="Y899" s="163"/>
      <c r="Z899" s="163"/>
      <c r="AA899" s="153" t="n">
        <v>-117.8837</v>
      </c>
      <c r="AB899" s="153" t="n">
        <v>34.9054</v>
      </c>
      <c r="AC899" s="153" t="n">
        <v>702</v>
      </c>
      <c r="AD899" s="175" t="str">
        <v>KEDW 080155Z COR 28018KT 60SM FEW380 25/M01 A2988 RMK AO2A SLP103 T02471012 COR 0216</v>
      </c>
    </row>
    <row r="900" hidden="0">
      <c r="A900" s="150" t="str">
        <v>2026-04-08 02:55 UTC</v>
      </c>
      <c r="B900" s="155" t="str">
        <v>2026-04-07 19:55 PDT</v>
      </c>
      <c r="C900" s="155" t="str">
        <v>2026-04-07</v>
      </c>
      <c r="D900" s="155" t="str">
        <v>April</v>
      </c>
      <c r="E900" s="154" t="str">
        <v>Accepted</v>
      </c>
      <c r="F900" s="155" t="str">
        <v>280</v>
      </c>
      <c r="G900" s="153" t="n">
        <v>280</v>
      </c>
      <c r="H900" s="155" t="str">
        <v>W</v>
      </c>
      <c r="I900" s="153" t="n">
        <v>100</v>
      </c>
      <c r="J900" s="155" t="str">
        <v>E</v>
      </c>
      <c r="K900" s="153" t="n">
        <v>16</v>
      </c>
      <c r="L900" s="153" t="n">
        <f>IF(E900="Accepted",K900*1.150779448,"")</f>
        <v>18.412471168</v>
      </c>
      <c r="M900" s="163"/>
      <c r="N900" s="163" t="str">
        <f>IF(AND(E900="Accepted",ISNUMBER(M900)),M900*1.150779448,"")</f>
      </c>
      <c r="O900" s="163"/>
      <c r="P900" s="163" t="str">
        <f>IF(AND(E900="Accepted",ISNUMBER(O900)),O900*1.150779448,"")</f>
      </c>
      <c r="Q900" s="163"/>
      <c r="R900" s="155" t="str"/>
      <c r="S900" s="155" t="str"/>
      <c r="T900" s="155" t="str"/>
      <c r="U900" s="163" t="str">
        <f>IF(E900&lt;&gt;"Accepted","",IF(AND(N900="",P900=""),"",MAX(N900,P900)))</f>
      </c>
      <c r="V900" s="155" t="str">
        <v>2026-04-07 19:55 PDT</v>
      </c>
      <c r="W900" s="153" t="n">
        <v>16</v>
      </c>
      <c r="X900" s="163"/>
      <c r="Y900" s="163"/>
      <c r="Z900" s="163"/>
      <c r="AA900" s="153" t="n">
        <v>-117.8837</v>
      </c>
      <c r="AB900" s="153" t="n">
        <v>34.9054</v>
      </c>
      <c r="AC900" s="153" t="n">
        <v>702</v>
      </c>
      <c r="AD900" s="175" t="str">
        <v>KEDW 080255Z 28016KT 40SM CLR 22/M00 A2989 RMK AO2A SLP106 T02231005 52006</v>
      </c>
    </row>
    <row r="901" hidden="0">
      <c r="A901" s="150" t="str">
        <v>2026-04-08 03:26 UTC</v>
      </c>
      <c r="B901" s="155" t="str">
        <v>2026-04-07 20:26 PDT</v>
      </c>
      <c r="C901" s="155" t="str">
        <v>2026-04-07</v>
      </c>
      <c r="D901" s="155" t="str">
        <v>April</v>
      </c>
      <c r="E901" s="154" t="str">
        <v>Accepted</v>
      </c>
      <c r="F901" s="155" t="str">
        <v>240</v>
      </c>
      <c r="G901" s="153" t="n">
        <v>240</v>
      </c>
      <c r="H901" s="155" t="str">
        <v>SW</v>
      </c>
      <c r="I901" s="153" t="n">
        <v>60</v>
      </c>
      <c r="J901" s="155" t="str">
        <v>NE</v>
      </c>
      <c r="K901" s="153" t="n">
        <v>12</v>
      </c>
      <c r="L901" s="153" t="n">
        <f>IF(E901="Accepted",K901*1.150779448,"")</f>
        <v>13.809353376</v>
      </c>
      <c r="M901" s="163"/>
      <c r="N901" s="163" t="str">
        <f>IF(AND(E901="Accepted",ISNUMBER(M901)),M901*1.150779448,"")</f>
      </c>
      <c r="O901" s="163"/>
      <c r="P901" s="163" t="str">
        <f>IF(AND(E901="Accepted",ISNUMBER(O901)),O901*1.150779448,"")</f>
      </c>
      <c r="Q901" s="163"/>
      <c r="R901" s="155" t="str"/>
      <c r="S901" s="155" t="str"/>
      <c r="T901" s="155" t="str"/>
      <c r="U901" s="163" t="str">
        <f>IF(E901&lt;&gt;"Accepted","",IF(AND(N901="",P901=""),"",MAX(N901,P901)))</f>
      </c>
      <c r="V901" s="155" t="str">
        <v>2026-04-07 20:26 PDT</v>
      </c>
      <c r="W901" s="153" t="n">
        <v>12</v>
      </c>
      <c r="X901" s="163"/>
      <c r="Y901" s="163"/>
      <c r="Z901" s="163"/>
      <c r="AA901" s="153" t="n">
        <v>-117.8837</v>
      </c>
      <c r="AB901" s="153" t="n">
        <v>34.9054</v>
      </c>
      <c r="AC901" s="153" t="n">
        <v>702</v>
      </c>
      <c r="AD901" s="175" t="str">
        <v>KEDW 080326Z 24012KT 40SM CLR 21/M01 A2990 RMK AO2A WSHFT 14 SLP109</v>
      </c>
    </row>
    <row r="902" hidden="0">
      <c r="A902" s="150" t="str">
        <v>2026-04-08 03:28 UTC</v>
      </c>
      <c r="B902" s="155" t="str">
        <v>2026-04-07 20:28 PDT</v>
      </c>
      <c r="C902" s="155" t="str">
        <v>2026-04-07</v>
      </c>
      <c r="D902" s="155" t="str">
        <v>April</v>
      </c>
      <c r="E902" s="154" t="str">
        <v>Accepted</v>
      </c>
      <c r="F902" s="155" t="str">
        <v>240</v>
      </c>
      <c r="G902" s="153" t="n">
        <v>240</v>
      </c>
      <c r="H902" s="155" t="str">
        <v>SW</v>
      </c>
      <c r="I902" s="153" t="n">
        <v>60</v>
      </c>
      <c r="J902" s="155" t="str">
        <v>NE</v>
      </c>
      <c r="K902" s="153" t="n">
        <v>12</v>
      </c>
      <c r="L902" s="153" t="n">
        <f>IF(E902="Accepted",K902*1.150779448,"")</f>
        <v>13.809353376</v>
      </c>
      <c r="M902" s="163"/>
      <c r="N902" s="163" t="str">
        <f>IF(AND(E902="Accepted",ISNUMBER(M902)),M902*1.150779448,"")</f>
      </c>
      <c r="O902" s="163"/>
      <c r="P902" s="163" t="str">
        <f>IF(AND(E902="Accepted",ISNUMBER(O902)),O902*1.150779448,"")</f>
      </c>
      <c r="Q902" s="163"/>
      <c r="R902" s="155" t="str"/>
      <c r="S902" s="155" t="str"/>
      <c r="T902" s="155" t="str"/>
      <c r="U902" s="163" t="str">
        <f>IF(E902&lt;&gt;"Accepted","",IF(AND(N902="",P902=""),"",MAX(N902,P902)))</f>
      </c>
      <c r="V902" s="155" t="str">
        <v>2026-04-07 20:28 PDT</v>
      </c>
      <c r="W902" s="153" t="n">
        <v>12</v>
      </c>
      <c r="X902" s="163"/>
      <c r="Y902" s="163"/>
      <c r="Z902" s="163"/>
      <c r="AA902" s="153" t="n">
        <v>-117.8837</v>
      </c>
      <c r="AB902" s="153" t="n">
        <v>34.9054</v>
      </c>
      <c r="AC902" s="153" t="n">
        <v>702</v>
      </c>
      <c r="AD902" s="175" t="str">
        <v>KEDW 080328Z AUTO 24012KT 10SM CLR 21/M01 A2990 RMK AO2 WSHFT 15 SLP108</v>
      </c>
    </row>
    <row r="903" hidden="0">
      <c r="A903" s="150" t="str">
        <v>2026-04-08 03:55 UTC</v>
      </c>
      <c r="B903" s="155" t="str">
        <v>2026-04-07 20:55 PDT</v>
      </c>
      <c r="C903" s="155" t="str">
        <v>2026-04-07</v>
      </c>
      <c r="D903" s="155" t="str">
        <v>April</v>
      </c>
      <c r="E903" s="154" t="str">
        <v>Accepted</v>
      </c>
      <c r="F903" s="155" t="str">
        <v>240</v>
      </c>
      <c r="G903" s="153" t="n">
        <v>240</v>
      </c>
      <c r="H903" s="155" t="str">
        <v>SW</v>
      </c>
      <c r="I903" s="153" t="n">
        <v>60</v>
      </c>
      <c r="J903" s="155" t="str">
        <v>NE</v>
      </c>
      <c r="K903" s="153" t="n">
        <v>9</v>
      </c>
      <c r="L903" s="153" t="n">
        <f>IF(E903="Accepted",K903*1.150779448,"")</f>
        <v>10.357015032</v>
      </c>
      <c r="M903" s="163"/>
      <c r="N903" s="163" t="str">
        <f>IF(AND(E903="Accepted",ISNUMBER(M903)),M903*1.150779448,"")</f>
      </c>
      <c r="O903" s="163"/>
      <c r="P903" s="163" t="str">
        <f>IF(AND(E903="Accepted",ISNUMBER(O903)),O903*1.150779448,"")</f>
      </c>
      <c r="Q903" s="163"/>
      <c r="R903" s="155" t="str"/>
      <c r="S903" s="155" t="str"/>
      <c r="T903" s="155" t="str"/>
      <c r="U903" s="163" t="str">
        <f>IF(E903&lt;&gt;"Accepted","",IF(AND(N903="",P903=""),"",MAX(N903,P903)))</f>
      </c>
      <c r="V903" s="155" t="str">
        <v>2026-04-07 20:55 PDT</v>
      </c>
      <c r="W903" s="153" t="n">
        <v>9</v>
      </c>
      <c r="X903" s="163"/>
      <c r="Y903" s="163"/>
      <c r="Z903" s="163"/>
      <c r="AA903" s="153" t="n">
        <v>-117.8837</v>
      </c>
      <c r="AB903" s="153" t="n">
        <v>34.9054</v>
      </c>
      <c r="AC903" s="153" t="n">
        <v>702</v>
      </c>
      <c r="AD903" s="175" t="str">
        <v>KEDW 080355Z 24009KT 40SM CLR 20/M01 A2992 RMK AO2A SLP115 T02041009</v>
      </c>
    </row>
    <row r="904" hidden="0">
      <c r="A904" s="150" t="str">
        <v>2026-04-08 04:55 UTC</v>
      </c>
      <c r="B904" s="155" t="str">
        <v>2026-04-07 21:55 PDT</v>
      </c>
      <c r="C904" s="155" t="str">
        <v>2026-04-07</v>
      </c>
      <c r="D904" s="155" t="str">
        <v>April</v>
      </c>
      <c r="E904" s="154" t="str">
        <v>Accepted</v>
      </c>
      <c r="F904" s="155" t="str">
        <v>230</v>
      </c>
      <c r="G904" s="153" t="n">
        <v>230</v>
      </c>
      <c r="H904" s="155" t="str">
        <v>SW</v>
      </c>
      <c r="I904" s="153" t="n">
        <v>50</v>
      </c>
      <c r="J904" s="155" t="str">
        <v>NE</v>
      </c>
      <c r="K904" s="153" t="n">
        <v>9</v>
      </c>
      <c r="L904" s="153" t="n">
        <f>IF(E904="Accepted",K904*1.150779448,"")</f>
        <v>10.357015032</v>
      </c>
      <c r="M904" s="163"/>
      <c r="N904" s="163" t="str">
        <f>IF(AND(E904="Accepted",ISNUMBER(M904)),M904*1.150779448,"")</f>
      </c>
      <c r="O904" s="163"/>
      <c r="P904" s="163" t="str">
        <f>IF(AND(E904="Accepted",ISNUMBER(O904)),O904*1.150779448,"")</f>
      </c>
      <c r="Q904" s="163"/>
      <c r="R904" s="155" t="str"/>
      <c r="S904" s="155" t="str"/>
      <c r="T904" s="155" t="str"/>
      <c r="U904" s="163" t="str">
        <f>IF(E904&lt;&gt;"Accepted","",IF(AND(N904="",P904=""),"",MAX(N904,P904)))</f>
      </c>
      <c r="V904" s="155" t="str">
        <v>2026-04-07 21:55 PDT</v>
      </c>
      <c r="W904" s="153" t="n">
        <v>9</v>
      </c>
      <c r="X904" s="163"/>
      <c r="Y904" s="163"/>
      <c r="Z904" s="163"/>
      <c r="AA904" s="153" t="n">
        <v>-117.8837</v>
      </c>
      <c r="AB904" s="153" t="n">
        <v>34.9054</v>
      </c>
      <c r="AC904" s="153" t="n">
        <v>702</v>
      </c>
      <c r="AD904" s="175" t="str">
        <v>KEDW 080455Z 23009KT 40SM CLR 19/M02 A2994 RMK AO2A SLP121 T01931018</v>
      </c>
    </row>
    <row r="905" hidden="0">
      <c r="A905" s="150" t="str">
        <v>2026-04-08 05:55 UTC</v>
      </c>
      <c r="B905" s="155" t="str">
        <v>2026-04-07 22:55 PDT</v>
      </c>
      <c r="C905" s="155" t="str">
        <v>2026-04-07</v>
      </c>
      <c r="D905" s="155" t="str">
        <v>April</v>
      </c>
      <c r="E905" s="154" t="str">
        <v>Accepted</v>
      </c>
      <c r="F905" s="155" t="str">
        <v>220</v>
      </c>
      <c r="G905" s="153" t="n">
        <v>220</v>
      </c>
      <c r="H905" s="155" t="str">
        <v>SW</v>
      </c>
      <c r="I905" s="153" t="n">
        <v>40</v>
      </c>
      <c r="J905" s="155" t="str">
        <v>NE</v>
      </c>
      <c r="K905" s="153" t="n">
        <v>10</v>
      </c>
      <c r="L905" s="153" t="n">
        <f>IF(E905="Accepted",K905*1.150779448,"")</f>
        <v>11.50779448</v>
      </c>
      <c r="M905" s="163"/>
      <c r="N905" s="163" t="str">
        <f>IF(AND(E905="Accepted",ISNUMBER(M905)),M905*1.150779448,"")</f>
      </c>
      <c r="O905" s="163"/>
      <c r="P905" s="163" t="str">
        <f>IF(AND(E905="Accepted",ISNUMBER(O905)),O905*1.150779448,"")</f>
      </c>
      <c r="Q905" s="163"/>
      <c r="R905" s="155" t="str"/>
      <c r="S905" s="155" t="str"/>
      <c r="T905" s="155" t="str"/>
      <c r="U905" s="163" t="str">
        <f>IF(E905&lt;&gt;"Accepted","",IF(AND(N905="",P905=""),"",MAX(N905,P905)))</f>
      </c>
      <c r="V905" s="155" t="str">
        <v>2026-04-07 22:55 PDT</v>
      </c>
      <c r="W905" s="153" t="n">
        <v>10</v>
      </c>
      <c r="X905" s="163"/>
      <c r="Y905" s="163"/>
      <c r="Z905" s="163"/>
      <c r="AA905" s="153" t="n">
        <v>-117.8837</v>
      </c>
      <c r="AB905" s="153" t="n">
        <v>34.9054</v>
      </c>
      <c r="AC905" s="153" t="n">
        <v>702</v>
      </c>
      <c r="AD905" s="175" t="str">
        <v>KEDW 080555Z AUTO 22010KT 10SM CLR 17/M02 A2993 RMK AO2 SLP117 T01701021 10303 20169 50014 $</v>
      </c>
    </row>
    <row r="906" hidden="0">
      <c r="A906" s="150" t="str">
        <v>2026-04-08 09:55 UTC</v>
      </c>
      <c r="B906" s="155" t="str">
        <v>2026-04-08 02:55 PDT</v>
      </c>
      <c r="C906" s="155" t="str">
        <v>2026-04-08</v>
      </c>
      <c r="D906" s="155" t="str">
        <v>April</v>
      </c>
      <c r="E906" s="154" t="str">
        <v>Accepted</v>
      </c>
      <c r="F906" s="155" t="str">
        <v>210</v>
      </c>
      <c r="G906" s="153" t="n">
        <v>210</v>
      </c>
      <c r="H906" s="155" t="str">
        <v>SW</v>
      </c>
      <c r="I906" s="153" t="n">
        <v>30</v>
      </c>
      <c r="J906" s="155" t="str">
        <v>NE</v>
      </c>
      <c r="K906" s="153" t="n">
        <v>9</v>
      </c>
      <c r="L906" s="153" t="n">
        <f>IF(E906="Accepted",K906*1.150779448,"")</f>
        <v>10.357015032</v>
      </c>
      <c r="M906" s="163"/>
      <c r="N906" s="163" t="str">
        <f>IF(AND(E906="Accepted",ISNUMBER(M906)),M906*1.150779448,"")</f>
      </c>
      <c r="O906" s="163"/>
      <c r="P906" s="163" t="str">
        <f>IF(AND(E906="Accepted",ISNUMBER(O906)),O906*1.150779448,"")</f>
      </c>
      <c r="Q906" s="163"/>
      <c r="R906" s="155" t="str"/>
      <c r="S906" s="155" t="str"/>
      <c r="T906" s="155" t="str"/>
      <c r="U906" s="163" t="str">
        <f>IF(E906&lt;&gt;"Accepted","",IF(AND(N906="",P906=""),"",MAX(N906,P906)))</f>
      </c>
      <c r="V906" s="155" t="str">
        <v>2026-04-08 02:55 PDT</v>
      </c>
      <c r="W906" s="153" t="n">
        <v>9</v>
      </c>
      <c r="X906" s="163"/>
      <c r="Y906" s="163"/>
      <c r="Z906" s="163"/>
      <c r="AA906" s="153" t="n">
        <v>-117.8837</v>
      </c>
      <c r="AB906" s="153" t="n">
        <v>34.9054</v>
      </c>
      <c r="AC906" s="153" t="n">
        <v>702</v>
      </c>
      <c r="AD906" s="175" t="str">
        <v>KEDW 080955Z AUTO 21009KT 10SM CLR 14/M01 A2992 RMK AO2 SLP112 T01431006 $</v>
      </c>
    </row>
    <row r="907" hidden="0">
      <c r="A907" s="150" t="str">
        <v>2026-04-08 11:55 UTC</v>
      </c>
      <c r="B907" s="155" t="str">
        <v>2026-04-08 04:55 PDT</v>
      </c>
      <c r="C907" s="155" t="str">
        <v>2026-04-08</v>
      </c>
      <c r="D907" s="155" t="str">
        <v>April</v>
      </c>
      <c r="E907" s="154" t="str">
        <v>Accepted</v>
      </c>
      <c r="F907" s="155" t="str">
        <v>230</v>
      </c>
      <c r="G907" s="153" t="n">
        <v>230</v>
      </c>
      <c r="H907" s="155" t="str">
        <v>SW</v>
      </c>
      <c r="I907" s="153" t="n">
        <v>50</v>
      </c>
      <c r="J907" s="155" t="str">
        <v>NE</v>
      </c>
      <c r="K907" s="153" t="n">
        <v>9</v>
      </c>
      <c r="L907" s="153" t="n">
        <f>IF(E907="Accepted",K907*1.150779448,"")</f>
        <v>10.357015032</v>
      </c>
      <c r="M907" s="163"/>
      <c r="N907" s="163" t="str">
        <f>IF(AND(E907="Accepted",ISNUMBER(M907)),M907*1.150779448,"")</f>
      </c>
      <c r="O907" s="163"/>
      <c r="P907" s="163" t="str">
        <f>IF(AND(E907="Accepted",ISNUMBER(O907)),O907*1.150779448,"")</f>
      </c>
      <c r="Q907" s="163"/>
      <c r="R907" s="155" t="str"/>
      <c r="S907" s="155" t="str"/>
      <c r="T907" s="155" t="str"/>
      <c r="U907" s="163" t="str">
        <f>IF(E907&lt;&gt;"Accepted","",IF(AND(N907="",P907=""),"",MAX(N907,P907)))</f>
      </c>
      <c r="V907" s="155" t="str">
        <v>2026-04-08 04:55 PDT</v>
      </c>
      <c r="W907" s="153" t="n">
        <v>9</v>
      </c>
      <c r="X907" s="163"/>
      <c r="Y907" s="163"/>
      <c r="Z907" s="163"/>
      <c r="AA907" s="153" t="n">
        <v>-117.8837</v>
      </c>
      <c r="AB907" s="153" t="n">
        <v>34.9054</v>
      </c>
      <c r="AC907" s="153" t="n">
        <v>702</v>
      </c>
      <c r="AD907" s="175" t="str">
        <v>KEDW 081155Z AUTO 23009KT 10SM CLR 13/01 A2990 RMK AO2 SLP106 T01290012 10172 20127 57007 $</v>
      </c>
    </row>
    <row r="908" hidden="0">
      <c r="A908" s="150" t="str">
        <v>2026-04-08 12:55 UTC</v>
      </c>
      <c r="B908" s="155" t="str">
        <v>2026-04-08 05:55 PDT</v>
      </c>
      <c r="C908" s="155" t="str">
        <v>2026-04-08</v>
      </c>
      <c r="D908" s="155" t="str">
        <v>April</v>
      </c>
      <c r="E908" s="154" t="str">
        <v>Accepted</v>
      </c>
      <c r="F908" s="155" t="str">
        <v>190</v>
      </c>
      <c r="G908" s="153" t="n">
        <v>190</v>
      </c>
      <c r="H908" s="155" t="str">
        <v>S</v>
      </c>
      <c r="I908" s="153" t="n">
        <v>10</v>
      </c>
      <c r="J908" s="155" t="str">
        <v>N</v>
      </c>
      <c r="K908" s="153" t="n">
        <v>7</v>
      </c>
      <c r="L908" s="153" t="n">
        <f>IF(E908="Accepted",K908*1.150779448,"")</f>
        <v>8.055456136</v>
      </c>
      <c r="M908" s="163"/>
      <c r="N908" s="163" t="str">
        <f>IF(AND(E908="Accepted",ISNUMBER(M908)),M908*1.150779448,"")</f>
      </c>
      <c r="O908" s="163"/>
      <c r="P908" s="163" t="str">
        <f>IF(AND(E908="Accepted",ISNUMBER(O908)),O908*1.150779448,"")</f>
      </c>
      <c r="Q908" s="163"/>
      <c r="R908" s="155" t="str"/>
      <c r="S908" s="155" t="str"/>
      <c r="T908" s="155" t="str"/>
      <c r="U908" s="163" t="str">
        <f>IF(E908&lt;&gt;"Accepted","",IF(AND(N908="",P908=""),"",MAX(N908,P908)))</f>
      </c>
      <c r="V908" s="155" t="str">
        <v>2026-04-08 05:55 PDT</v>
      </c>
      <c r="W908" s="153" t="n">
        <v>7</v>
      </c>
      <c r="X908" s="163"/>
      <c r="Y908" s="163"/>
      <c r="Z908" s="163"/>
      <c r="AA908" s="153" t="n">
        <v>-117.8837</v>
      </c>
      <c r="AB908" s="153" t="n">
        <v>34.9054</v>
      </c>
      <c r="AC908" s="153" t="n">
        <v>702</v>
      </c>
      <c r="AD908" s="175" t="str">
        <v>KEDW 081255Z 19007KT 50SM FEW350 11/01 A2991 RMK AO2A SLP113 T01130012</v>
      </c>
    </row>
    <row r="909" hidden="0">
      <c r="A909" s="150" t="str">
        <v>2026-04-08 13:55 UTC</v>
      </c>
      <c r="B909" s="155" t="str">
        <v>2026-04-08 06:55 PDT</v>
      </c>
      <c r="C909" s="155" t="str">
        <v>2026-04-08</v>
      </c>
      <c r="D909" s="155" t="str">
        <v>April</v>
      </c>
      <c r="E909" s="154" t="str">
        <v>Accepted</v>
      </c>
      <c r="F909" s="155" t="str">
        <v>190</v>
      </c>
      <c r="G909" s="153" t="n">
        <v>190</v>
      </c>
      <c r="H909" s="155" t="str">
        <v>S</v>
      </c>
      <c r="I909" s="153" t="n">
        <v>10</v>
      </c>
      <c r="J909" s="155" t="str">
        <v>N</v>
      </c>
      <c r="K909" s="153" t="n">
        <v>5</v>
      </c>
      <c r="L909" s="153" t="n">
        <f>IF(E909="Accepted",K909*1.150779448,"")</f>
        <v>5.75389724</v>
      </c>
      <c r="M909" s="163"/>
      <c r="N909" s="163" t="str">
        <f>IF(AND(E909="Accepted",ISNUMBER(M909)),M909*1.150779448,"")</f>
      </c>
      <c r="O909" s="163"/>
      <c r="P909" s="163" t="str">
        <f>IF(AND(E909="Accepted",ISNUMBER(O909)),O909*1.150779448,"")</f>
      </c>
      <c r="Q909" s="163"/>
      <c r="R909" s="155" t="str"/>
      <c r="S909" s="155" t="str"/>
      <c r="T909" s="155" t="str"/>
      <c r="U909" s="163" t="str">
        <f>IF(E909&lt;&gt;"Accepted","",IF(AND(N909="",P909=""),"",MAX(N909,P909)))</f>
      </c>
      <c r="V909" s="155" t="str">
        <v>2026-04-08 06:55 PDT</v>
      </c>
      <c r="W909" s="153" t="n">
        <v>5</v>
      </c>
      <c r="X909" s="163"/>
      <c r="Y909" s="163"/>
      <c r="Z909" s="163"/>
      <c r="AA909" s="153" t="n">
        <v>-117.8837</v>
      </c>
      <c r="AB909" s="153" t="n">
        <v>34.9054</v>
      </c>
      <c r="AC909" s="153" t="n">
        <v>702</v>
      </c>
      <c r="AD909" s="175" t="str">
        <v>KEDW 081355Z 19005KT 80SM FEW350 11/00 A2993 RMK AO2A SLP121 T01060003</v>
      </c>
    </row>
    <row r="910" hidden="0">
      <c r="A910" s="150" t="str">
        <v>2026-04-08 15:55 UTC</v>
      </c>
      <c r="B910" s="155" t="str">
        <v>2026-04-08 08:55 PDT</v>
      </c>
      <c r="C910" s="155" t="str">
        <v>2026-04-08</v>
      </c>
      <c r="D910" s="155" t="str">
        <v>April</v>
      </c>
      <c r="E910" s="154" t="str">
        <v>Accepted</v>
      </c>
      <c r="F910" s="155" t="str">
        <v>210</v>
      </c>
      <c r="G910" s="153" t="n">
        <v>210</v>
      </c>
      <c r="H910" s="155" t="str">
        <v>SW</v>
      </c>
      <c r="I910" s="153" t="n">
        <v>30</v>
      </c>
      <c r="J910" s="155" t="str">
        <v>NE</v>
      </c>
      <c r="K910" s="153" t="n">
        <v>7</v>
      </c>
      <c r="L910" s="153" t="n">
        <f>IF(E910="Accepted",K910*1.150779448,"")</f>
        <v>8.055456136</v>
      </c>
      <c r="M910" s="163"/>
      <c r="N910" s="163" t="str">
        <f>IF(AND(E910="Accepted",ISNUMBER(M910)),M910*1.150779448,"")</f>
      </c>
      <c r="O910" s="163"/>
      <c r="P910" s="163" t="str">
        <f>IF(AND(E910="Accepted",ISNUMBER(O910)),O910*1.150779448,"")</f>
      </c>
      <c r="Q910" s="163"/>
      <c r="R910" s="155" t="str"/>
      <c r="S910" s="155" t="str"/>
      <c r="T910" s="155" t="str"/>
      <c r="U910" s="163" t="str">
        <f>IF(E910&lt;&gt;"Accepted","",IF(AND(N910="",P910=""),"",MAX(N910,P910)))</f>
      </c>
      <c r="V910" s="155" t="str">
        <v>2026-04-08 08:55 PDT</v>
      </c>
      <c r="W910" s="153" t="n">
        <v>7</v>
      </c>
      <c r="X910" s="163"/>
      <c r="Y910" s="163"/>
      <c r="Z910" s="163"/>
      <c r="AA910" s="153" t="n">
        <v>-117.8837</v>
      </c>
      <c r="AB910" s="153" t="n">
        <v>34.9054</v>
      </c>
      <c r="AC910" s="153" t="n">
        <v>702</v>
      </c>
      <c r="AD910" s="175" t="str">
        <v>KEDW 081555Z 21007KT 90SM FEW350 20/M02 A2994 RMK AO2A SLP122 T01971020</v>
      </c>
    </row>
    <row r="911" hidden="0">
      <c r="A911" s="150" t="str">
        <v>2026-04-08 17:25 UTC</v>
      </c>
      <c r="B911" s="155" t="str">
        <v>2026-04-08 10:25 PDT</v>
      </c>
      <c r="C911" s="155" t="str">
        <v>2026-04-08</v>
      </c>
      <c r="D911" s="155" t="str">
        <v>April</v>
      </c>
      <c r="E911" s="154" t="str">
        <v>Accepted</v>
      </c>
      <c r="F911" s="155" t="str">
        <v>240</v>
      </c>
      <c r="G911" s="153" t="n">
        <v>240</v>
      </c>
      <c r="H911" s="155" t="str">
        <v>SW</v>
      </c>
      <c r="I911" s="153" t="n">
        <v>60</v>
      </c>
      <c r="J911" s="155" t="str">
        <v>NE</v>
      </c>
      <c r="K911" s="153" t="n">
        <v>3</v>
      </c>
      <c r="L911" s="153" t="n">
        <f>IF(E911="Accepted",K911*1.150779448,"")</f>
        <v>3.452338344</v>
      </c>
      <c r="M911" s="163"/>
      <c r="N911" s="163" t="str">
        <f>IF(AND(E911="Accepted",ISNUMBER(M911)),M911*1.150779448,"")</f>
      </c>
      <c r="O911" s="163"/>
      <c r="P911" s="163" t="str">
        <f>IF(AND(E911="Accepted",ISNUMBER(O911)),O911*1.150779448,"")</f>
      </c>
      <c r="Q911" s="163"/>
      <c r="R911" s="155" t="str"/>
      <c r="S911" s="155" t="str"/>
      <c r="T911" s="155" t="str"/>
      <c r="U911" s="163" t="str">
        <f>IF(E911&lt;&gt;"Accepted","",IF(AND(N911="",P911=""),"",MAX(N911,P911)))</f>
      </c>
      <c r="V911" s="155" t="str">
        <v>2026-04-08 10:25 PDT</v>
      </c>
      <c r="W911" s="153" t="n">
        <v>3</v>
      </c>
      <c r="X911" s="163"/>
      <c r="Y911" s="163"/>
      <c r="Z911" s="163"/>
      <c r="AA911" s="153" t="n">
        <v>-117.8837</v>
      </c>
      <c r="AB911" s="153" t="n">
        <v>34.9054</v>
      </c>
      <c r="AC911" s="153" t="n">
        <v>702</v>
      </c>
      <c r="AD911" s="175" t="str">
        <v>KEDW 081725Z COR 24003KT 90SM FEW350 25/M06 A2994 RMK AO2 SLP121 RVRNO COR 1738</v>
      </c>
    </row>
    <row r="912" hidden="0">
      <c r="A912" s="150" t="str">
        <v>2026-04-08 17:55 UTC</v>
      </c>
      <c r="B912" s="155" t="str">
        <v>2026-04-08 10:55 PDT</v>
      </c>
      <c r="C912" s="155" t="str">
        <v>2026-04-08</v>
      </c>
      <c r="D912" s="155" t="str">
        <v>April</v>
      </c>
      <c r="E912" s="154" t="str">
        <v>Accepted</v>
      </c>
      <c r="F912" s="155" t="str">
        <v>020</v>
      </c>
      <c r="G912" s="153" t="n">
        <v>20</v>
      </c>
      <c r="H912" s="155" t="str">
        <v>N</v>
      </c>
      <c r="I912" s="153" t="n">
        <v>200</v>
      </c>
      <c r="J912" s="155" t="str">
        <v>S</v>
      </c>
      <c r="K912" s="153" t="n">
        <v>4</v>
      </c>
      <c r="L912" s="153" t="n">
        <f>IF(E912="Accepted",K912*1.150779448,"")</f>
        <v>4.603117792</v>
      </c>
      <c r="M912" s="163"/>
      <c r="N912" s="163" t="str">
        <f>IF(AND(E912="Accepted",ISNUMBER(M912)),M912*1.150779448,"")</f>
      </c>
      <c r="O912" s="163"/>
      <c r="P912" s="163" t="str">
        <f>IF(AND(E912="Accepted",ISNUMBER(O912)),O912*1.150779448,"")</f>
      </c>
      <c r="Q912" s="163"/>
      <c r="R912" s="155" t="str"/>
      <c r="S912" s="155" t="str"/>
      <c r="T912" s="155" t="str"/>
      <c r="U912" s="163" t="str">
        <f>IF(E912&lt;&gt;"Accepted","",IF(AND(N912="",P912=""),"",MAX(N912,P912)))</f>
      </c>
      <c r="V912" s="155" t="str">
        <v>2026-04-08 10:55 PDT</v>
      </c>
      <c r="W912" s="153" t="n">
        <v>4</v>
      </c>
      <c r="X912" s="163"/>
      <c r="Y912" s="163"/>
      <c r="Z912" s="163"/>
      <c r="AA912" s="153" t="n">
        <v>-117.8837</v>
      </c>
      <c r="AB912" s="153" t="n">
        <v>34.9054</v>
      </c>
      <c r="AC912" s="153" t="n">
        <v>702</v>
      </c>
      <c r="AD912" s="175" t="str">
        <v>KEDW 081755Z 02004KT 90SM FEW350 26/M06 A2993 RMK AO2A SLP116 T02551060 10258 20102 58002 RVRNO</v>
      </c>
    </row>
    <row r="913" hidden="0">
      <c r="A913" s="150" t="str">
        <v>2026-04-08 18:10 UTC</v>
      </c>
      <c r="B913" s="155" t="str">
        <v>2026-04-08 11:10 PDT</v>
      </c>
      <c r="C913" s="155" t="str">
        <v>2026-04-08</v>
      </c>
      <c r="D913" s="155" t="str">
        <v>April</v>
      </c>
      <c r="E913" s="154" t="str">
        <v>Accepted</v>
      </c>
      <c r="F913" s="155" t="str">
        <v>090</v>
      </c>
      <c r="G913" s="153" t="n">
        <v>90</v>
      </c>
      <c r="H913" s="155" t="str">
        <v>E</v>
      </c>
      <c r="I913" s="153" t="n">
        <v>270</v>
      </c>
      <c r="J913" s="155" t="str">
        <v>W</v>
      </c>
      <c r="K913" s="153" t="n">
        <v>3</v>
      </c>
      <c r="L913" s="153" t="n">
        <f>IF(E913="Accepted",K913*1.150779448,"")</f>
        <v>3.452338344</v>
      </c>
      <c r="M913" s="163"/>
      <c r="N913" s="163" t="str">
        <f>IF(AND(E913="Accepted",ISNUMBER(M913)),M913*1.150779448,"")</f>
      </c>
      <c r="O913" s="163"/>
      <c r="P913" s="163" t="str">
        <f>IF(AND(E913="Accepted",ISNUMBER(O913)),O913*1.150779448,"")</f>
      </c>
      <c r="Q913" s="163"/>
      <c r="R913" s="155" t="str"/>
      <c r="S913" s="155" t="str"/>
      <c r="T913" s="155" t="str"/>
      <c r="U913" s="163" t="str">
        <f>IF(E913&lt;&gt;"Accepted","",IF(AND(N913="",P913=""),"",MAX(N913,P913)))</f>
      </c>
      <c r="V913" s="155" t="str">
        <v>2026-04-08 11:10 PDT</v>
      </c>
      <c r="W913" s="153" t="n">
        <v>3</v>
      </c>
      <c r="X913" s="163"/>
      <c r="Y913" s="163"/>
      <c r="Z913" s="163"/>
      <c r="AA913" s="153" t="n">
        <v>-117.8837</v>
      </c>
      <c r="AB913" s="153" t="n">
        <v>34.9054</v>
      </c>
      <c r="AC913" s="153" t="n">
        <v>702</v>
      </c>
      <c r="AD913" s="175" t="str">
        <v>KEDW 081810Z AUTO 09003KT M1/8SM R23/M0100V0100FT HZ CLR 26/M07 A2993 RMK AO2 SLP116 $</v>
      </c>
    </row>
    <row r="914" hidden="0">
      <c r="A914" s="150" t="str">
        <v>2026-04-08 19:10 UTC</v>
      </c>
      <c r="B914" s="155" t="str">
        <v>2026-04-08 12:10 PDT</v>
      </c>
      <c r="C914" s="155" t="str">
        <v>2026-04-08</v>
      </c>
      <c r="D914" s="155" t="str">
        <v>April</v>
      </c>
      <c r="E914" s="154" t="str">
        <v>Accepted</v>
      </c>
      <c r="F914" s="155" t="str">
        <v>060</v>
      </c>
      <c r="G914" s="153" t="n">
        <v>60</v>
      </c>
      <c r="H914" s="155" t="str">
        <v>NE</v>
      </c>
      <c r="I914" s="153" t="n">
        <v>240</v>
      </c>
      <c r="J914" s="155" t="str">
        <v>SW</v>
      </c>
      <c r="K914" s="153" t="n">
        <v>4</v>
      </c>
      <c r="L914" s="153" t="n">
        <f>IF(E914="Accepted",K914*1.150779448,"")</f>
        <v>4.603117792</v>
      </c>
      <c r="M914" s="163"/>
      <c r="N914" s="163" t="str">
        <f>IF(AND(E914="Accepted",ISNUMBER(M914)),M914*1.150779448,"")</f>
      </c>
      <c r="O914" s="163"/>
      <c r="P914" s="163" t="str">
        <f>IF(AND(E914="Accepted",ISNUMBER(O914)),O914*1.150779448,"")</f>
      </c>
      <c r="Q914" s="163"/>
      <c r="R914" s="155" t="str"/>
      <c r="S914" s="155" t="str"/>
      <c r="T914" s="155" t="str"/>
      <c r="U914" s="163" t="str">
        <f>IF(E914&lt;&gt;"Accepted","",IF(AND(N914="",P914=""),"",MAX(N914,P914)))</f>
      </c>
      <c r="V914" s="155" t="str">
        <v>2026-04-08 12:10 PDT</v>
      </c>
      <c r="W914" s="153" t="n">
        <v>4</v>
      </c>
      <c r="X914" s="163"/>
      <c r="Y914" s="163"/>
      <c r="Z914" s="163"/>
      <c r="AA914" s="153" t="n">
        <v>-117.8837</v>
      </c>
      <c r="AB914" s="153" t="n">
        <v>34.9054</v>
      </c>
      <c r="AC914" s="153" t="n">
        <v>702</v>
      </c>
      <c r="AD914" s="175" t="str">
        <v>KEDW 081910Z COR 06004KT 90SM FEW350 27/M05 A2991 RMK AO2 SLP110 COR 1920</v>
      </c>
    </row>
    <row r="915" hidden="0">
      <c r="A915" s="150" t="str">
        <v>2026-04-08 19:16 UTC</v>
      </c>
      <c r="B915" s="155" t="str">
        <v>2026-04-08 12:16 PDT</v>
      </c>
      <c r="C915" s="155" t="str">
        <v>2026-04-08</v>
      </c>
      <c r="D915" s="155" t="str">
        <v>April</v>
      </c>
      <c r="E915" s="154" t="str">
        <v>Accepted</v>
      </c>
      <c r="F915" s="155" t="str">
        <v>020</v>
      </c>
      <c r="G915" s="153" t="n">
        <v>20</v>
      </c>
      <c r="H915" s="155" t="str">
        <v>N</v>
      </c>
      <c r="I915" s="153" t="n">
        <v>200</v>
      </c>
      <c r="J915" s="155" t="str">
        <v>S</v>
      </c>
      <c r="K915" s="153" t="n">
        <v>4</v>
      </c>
      <c r="L915" s="153" t="n">
        <f>IF(E915="Accepted",K915*1.150779448,"")</f>
        <v>4.603117792</v>
      </c>
      <c r="M915" s="163"/>
      <c r="N915" s="163" t="str">
        <f>IF(AND(E915="Accepted",ISNUMBER(M915)),M915*1.150779448,"")</f>
      </c>
      <c r="O915" s="163"/>
      <c r="P915" s="163" t="str">
        <f>IF(AND(E915="Accepted",ISNUMBER(O915)),O915*1.150779448,"")</f>
      </c>
      <c r="Q915" s="163"/>
      <c r="R915" s="155" t="str"/>
      <c r="S915" s="155" t="str"/>
      <c r="T915" s="155" t="str"/>
      <c r="U915" s="163" t="str">
        <f>IF(E915&lt;&gt;"Accepted","",IF(AND(N915="",P915=""),"",MAX(N915,P915)))</f>
      </c>
      <c r="V915" s="155" t="str">
        <v>2026-04-08 12:16 PDT</v>
      </c>
      <c r="W915" s="153" t="n">
        <v>4</v>
      </c>
      <c r="X915" s="163"/>
      <c r="Y915" s="163"/>
      <c r="Z915" s="163"/>
      <c r="AA915" s="153" t="n">
        <v>-117.8837</v>
      </c>
      <c r="AB915" s="153" t="n">
        <v>34.9054</v>
      </c>
      <c r="AC915" s="153" t="n">
        <v>702</v>
      </c>
      <c r="AD915" s="175" t="str">
        <v>KEDW 081916Z AUTO 02004KT 10SM CLR 27/M06 A2991 RMK AO2 RAB10E16 SLP109 $</v>
      </c>
    </row>
    <row r="916" hidden="0">
      <c r="A916" s="150" t="str">
        <v>2026-04-08 19:55 UTC</v>
      </c>
      <c r="B916" s="155" t="str">
        <v>2026-04-08 12:55 PDT</v>
      </c>
      <c r="C916" s="155" t="str">
        <v>2026-04-08</v>
      </c>
      <c r="D916" s="155" t="str">
        <v>April</v>
      </c>
      <c r="E916" s="154" t="str">
        <v>Accepted</v>
      </c>
      <c r="F916" s="155" t="str">
        <v>000</v>
      </c>
      <c r="G916" s="153" t="n">
        <v>0</v>
      </c>
      <c r="H916" s="155" t="str">
        <v>Calm</v>
      </c>
      <c r="I916" s="153" t="n">
        <v>180</v>
      </c>
      <c r="J916" s="155" t="str">
        <v>Calm</v>
      </c>
      <c r="K916" s="153" t="n">
        <v>0</v>
      </c>
      <c r="L916" s="153" t="n">
        <f>IF(E916="Accepted",K916*1.150779448,"")</f>
        <v>0</v>
      </c>
      <c r="M916" s="163"/>
      <c r="N916" s="163" t="str">
        <f>IF(AND(E916="Accepted",ISNUMBER(M916)),M916*1.150779448,"")</f>
      </c>
      <c r="O916" s="163"/>
      <c r="P916" s="163" t="str">
        <f>IF(AND(E916="Accepted",ISNUMBER(O916)),O916*1.150779448,"")</f>
      </c>
      <c r="Q916" s="163"/>
      <c r="R916" s="155" t="str"/>
      <c r="S916" s="155" t="str"/>
      <c r="T916" s="155" t="str"/>
      <c r="U916" s="163" t="str">
        <f>IF(E916&lt;&gt;"Accepted","",IF(AND(N916="",P916=""),"",MAX(N916,P916)))</f>
      </c>
      <c r="V916" s="155" t="str">
        <v>2026-04-08 12:55 PDT</v>
      </c>
      <c r="W916" s="153" t="n">
        <v>0</v>
      </c>
      <c r="X916" s="163"/>
      <c r="Y916" s="163"/>
      <c r="Z916" s="163"/>
      <c r="AA916" s="153" t="n">
        <v>-117.8837</v>
      </c>
      <c r="AB916" s="153" t="n">
        <v>34.9054</v>
      </c>
      <c r="AC916" s="153" t="n">
        <v>702</v>
      </c>
      <c r="AD916" s="175" t="str">
        <v>KEDW 081955Z 00000KT 70SM FEW350 28/M07 A2989 RMK AO2A SLP102 T02781066</v>
      </c>
    </row>
    <row r="917" hidden="0">
      <c r="A917" s="150" t="str">
        <v>2026-04-08 21:55 UTC</v>
      </c>
      <c r="B917" s="155" t="str">
        <v>2026-04-08 14:55 PDT</v>
      </c>
      <c r="C917" s="155" t="str">
        <v>2026-04-08</v>
      </c>
      <c r="D917" s="155" t="str">
        <v>April</v>
      </c>
      <c r="E917" s="154" t="str">
        <v>Accepted</v>
      </c>
      <c r="F917" s="155" t="str">
        <v>280</v>
      </c>
      <c r="G917" s="153" t="n">
        <v>280</v>
      </c>
      <c r="H917" s="155" t="str">
        <v>W</v>
      </c>
      <c r="I917" s="153" t="n">
        <v>100</v>
      </c>
      <c r="J917" s="155" t="str">
        <v>E</v>
      </c>
      <c r="K917" s="153" t="n">
        <v>10</v>
      </c>
      <c r="L917" s="153" t="n">
        <f>IF(E917="Accepted",K917*1.150779448,"")</f>
        <v>11.50779448</v>
      </c>
      <c r="M917" s="153" t="n">
        <v>14</v>
      </c>
      <c r="N917" s="153" t="n">
        <f>IF(AND(E917="Accepted",ISNUMBER(M917)),M917*1.150779448,"")</f>
        <v>16.110912272</v>
      </c>
      <c r="O917" s="163"/>
      <c r="P917" s="163" t="str">
        <f>IF(AND(E917="Accepted",ISNUMBER(O917)),O917*1.150779448,"")</f>
      </c>
      <c r="Q917" s="163"/>
      <c r="R917" s="155" t="str"/>
      <c r="S917" s="155" t="str"/>
      <c r="T917" s="155" t="str"/>
      <c r="U917" s="153" t="n">
        <f>IF(E917&lt;&gt;"Accepted","",IF(AND(N917="",P917=""),"",MAX(N917,P917)))</f>
        <v>16.110912272</v>
      </c>
      <c r="V917" s="155" t="str">
        <v>2026-04-08 14:55 PDT</v>
      </c>
      <c r="W917" s="153" t="n">
        <v>10</v>
      </c>
      <c r="X917" s="153" t="n">
        <v>14</v>
      </c>
      <c r="Y917" s="163"/>
      <c r="Z917" s="163"/>
      <c r="AA917" s="153" t="n">
        <v>-117.8837</v>
      </c>
      <c r="AB917" s="153" t="n">
        <v>34.9054</v>
      </c>
      <c r="AC917" s="153" t="n">
        <v>702</v>
      </c>
      <c r="AD917" s="175" t="str">
        <v>KEDW 082155Z 28010G14KT 70SM FEW350 30/M08 A2986 RMK AO2A SLP092 T02981080</v>
      </c>
    </row>
    <row r="918" hidden="0">
      <c r="A918" s="150" t="str">
        <v>2026-04-08 22:55 UTC</v>
      </c>
      <c r="B918" s="155" t="str">
        <v>2026-04-08 15:55 PDT</v>
      </c>
      <c r="C918" s="155" t="str">
        <v>2026-04-08</v>
      </c>
      <c r="D918" s="155" t="str">
        <v>April</v>
      </c>
      <c r="E918" s="154" t="str">
        <v>Accepted</v>
      </c>
      <c r="F918" s="155" t="str">
        <v>290</v>
      </c>
      <c r="G918" s="153" t="n">
        <v>290</v>
      </c>
      <c r="H918" s="155" t="str">
        <v>W</v>
      </c>
      <c r="I918" s="153" t="n">
        <v>110</v>
      </c>
      <c r="J918" s="155" t="str">
        <v>E</v>
      </c>
      <c r="K918" s="153" t="n">
        <v>15</v>
      </c>
      <c r="L918" s="153" t="n">
        <f>IF(E918="Accepted",K918*1.150779448,"")</f>
        <v>17.261691719999998</v>
      </c>
      <c r="M918" s="153" t="n">
        <v>19</v>
      </c>
      <c r="N918" s="153" t="n">
        <f>IF(AND(E918="Accepted",ISNUMBER(M918)),M918*1.150779448,"")</f>
        <v>21.864809512</v>
      </c>
      <c r="O918" s="163"/>
      <c r="P918" s="163" t="str">
        <f>IF(AND(E918="Accepted",ISNUMBER(O918)),O918*1.150779448,"")</f>
      </c>
      <c r="Q918" s="163"/>
      <c r="R918" s="155" t="str"/>
      <c r="S918" s="155" t="str"/>
      <c r="T918" s="155" t="str"/>
      <c r="U918" s="153" t="n">
        <f>IF(E918&lt;&gt;"Accepted","",IF(AND(N918="",P918=""),"",MAX(N918,P918)))</f>
        <v>21.864809512</v>
      </c>
      <c r="V918" s="155" t="str">
        <v>2026-04-08 15:55 PDT</v>
      </c>
      <c r="W918" s="153" t="n">
        <v>15</v>
      </c>
      <c r="X918" s="153" t="n">
        <v>19</v>
      </c>
      <c r="Y918" s="163"/>
      <c r="Z918" s="163"/>
      <c r="AA918" s="153" t="n">
        <v>-117.8837</v>
      </c>
      <c r="AB918" s="153" t="n">
        <v>34.9054</v>
      </c>
      <c r="AC918" s="153" t="n">
        <v>702</v>
      </c>
      <c r="AD918" s="175" t="str">
        <v>KEDW 082255Z 29015G19KT 60SM FEW350 29/M04 A2985 RMK AO2A LTG DSNT N SLP088 T02921043</v>
      </c>
    </row>
    <row r="919" hidden="0">
      <c r="A919" s="150" t="str">
        <v>2026-04-08 23:06 UTC</v>
      </c>
      <c r="B919" s="155" t="str">
        <v>2026-04-08 16:06 PDT</v>
      </c>
      <c r="C919" s="155" t="str">
        <v>2026-04-08</v>
      </c>
      <c r="D919" s="155" t="str">
        <v>April</v>
      </c>
      <c r="E919" s="154" t="str">
        <v>Accepted</v>
      </c>
      <c r="F919" s="155" t="str">
        <v>290</v>
      </c>
      <c r="G919" s="153" t="n">
        <v>290</v>
      </c>
      <c r="H919" s="155" t="str">
        <v>W</v>
      </c>
      <c r="I919" s="153" t="n">
        <v>110</v>
      </c>
      <c r="J919" s="155" t="str">
        <v>E</v>
      </c>
      <c r="K919" s="153" t="n">
        <v>14</v>
      </c>
      <c r="L919" s="153" t="n">
        <f>IF(E919="Accepted",K919*1.150779448,"")</f>
        <v>16.110912272</v>
      </c>
      <c r="M919" s="153" t="n">
        <v>20</v>
      </c>
      <c r="N919" s="153" t="n">
        <f>IF(AND(E919="Accepted",ISNUMBER(M919)),M919*1.150779448,"")</f>
        <v>23.01558896</v>
      </c>
      <c r="O919" s="163"/>
      <c r="P919" s="163" t="str">
        <f>IF(AND(E919="Accepted",ISNUMBER(O919)),O919*1.150779448,"")</f>
      </c>
      <c r="Q919" s="163"/>
      <c r="R919" s="155" t="str"/>
      <c r="S919" s="155" t="str"/>
      <c r="T919" s="155" t="str"/>
      <c r="U919" s="153" t="n">
        <f>IF(E919&lt;&gt;"Accepted","",IF(AND(N919="",P919=""),"",MAX(N919,P919)))</f>
        <v>23.01558896</v>
      </c>
      <c r="V919" s="155" t="str">
        <v>2026-04-08 16:06 PDT</v>
      </c>
      <c r="W919" s="153" t="n">
        <v>14</v>
      </c>
      <c r="X919" s="153" t="n">
        <v>20</v>
      </c>
      <c r="Y919" s="163"/>
      <c r="Z919" s="163"/>
      <c r="AA919" s="153" t="n">
        <v>-117.8837</v>
      </c>
      <c r="AB919" s="153" t="n">
        <v>34.9054</v>
      </c>
      <c r="AC919" s="153" t="n">
        <v>702</v>
      </c>
      <c r="AD919" s="175" t="str">
        <v>KEDW 082306Z 29014G20KT 60SM FEW350 29/M05 A2985 RMK AO2A SLP090</v>
      </c>
    </row>
    <row r="920" hidden="0">
      <c r="A920" s="150" t="str">
        <v>2026-04-09 00:55 UTC</v>
      </c>
      <c r="B920" s="155" t="str">
        <v>2026-04-08 17:55 PDT</v>
      </c>
      <c r="C920" s="155" t="str">
        <v>2026-04-08</v>
      </c>
      <c r="D920" s="155" t="str">
        <v>April</v>
      </c>
      <c r="E920" s="154" t="str">
        <v>Accepted</v>
      </c>
      <c r="F920" s="155" t="str">
        <v>290</v>
      </c>
      <c r="G920" s="153" t="n">
        <v>290</v>
      </c>
      <c r="H920" s="155" t="str">
        <v>W</v>
      </c>
      <c r="I920" s="153" t="n">
        <v>110</v>
      </c>
      <c r="J920" s="155" t="str">
        <v>E</v>
      </c>
      <c r="K920" s="153" t="n">
        <v>18</v>
      </c>
      <c r="L920" s="153" t="n">
        <f>IF(E920="Accepted",K920*1.150779448,"")</f>
        <v>20.714030064</v>
      </c>
      <c r="M920" s="153" t="n">
        <v>23</v>
      </c>
      <c r="N920" s="153" t="n">
        <f>IF(AND(E920="Accepted",ISNUMBER(M920)),M920*1.150779448,"")</f>
        <v>26.467927304</v>
      </c>
      <c r="O920" s="163"/>
      <c r="P920" s="163" t="str">
        <f>IF(AND(E920="Accepted",ISNUMBER(O920)),O920*1.150779448,"")</f>
      </c>
      <c r="Q920" s="163"/>
      <c r="R920" s="155" t="str"/>
      <c r="S920" s="155" t="str"/>
      <c r="T920" s="155" t="str"/>
      <c r="U920" s="153" t="n">
        <f>IF(E920&lt;&gt;"Accepted","",IF(AND(N920="",P920=""),"",MAX(N920,P920)))</f>
        <v>26.467927304</v>
      </c>
      <c r="V920" s="155" t="str">
        <v>2026-04-08 17:55 PDT</v>
      </c>
      <c r="W920" s="153" t="n">
        <v>18</v>
      </c>
      <c r="X920" s="153" t="n">
        <v>23</v>
      </c>
      <c r="Y920" s="163"/>
      <c r="Z920" s="163"/>
      <c r="AA920" s="153" t="n">
        <v>-117.8837</v>
      </c>
      <c r="AB920" s="153" t="n">
        <v>34.9054</v>
      </c>
      <c r="AC920" s="153" t="n">
        <v>702</v>
      </c>
      <c r="AD920" s="175" t="str">
        <v>KEDW 090055Z 29018G23KT 70SM FEW350 27/M04 A2984 RMK AO2A SLP089 T02661041</v>
      </c>
    </row>
    <row r="921" hidden="0">
      <c r="A921" s="150" t="str">
        <v>2026-04-09 01:55 UTC</v>
      </c>
      <c r="B921" s="155" t="str">
        <v>2026-04-08 18:55 PDT</v>
      </c>
      <c r="C921" s="155" t="str">
        <v>2026-04-08</v>
      </c>
      <c r="D921" s="155" t="str">
        <v>April</v>
      </c>
      <c r="E921" s="154" t="str">
        <v>Accepted</v>
      </c>
      <c r="F921" s="155" t="str">
        <v>280</v>
      </c>
      <c r="G921" s="153" t="n">
        <v>280</v>
      </c>
      <c r="H921" s="155" t="str">
        <v>W</v>
      </c>
      <c r="I921" s="153" t="n">
        <v>100</v>
      </c>
      <c r="J921" s="155" t="str">
        <v>E</v>
      </c>
      <c r="K921" s="153" t="n">
        <v>15</v>
      </c>
      <c r="L921" s="153" t="n">
        <f>IF(E921="Accepted",K921*1.150779448,"")</f>
        <v>17.261691719999998</v>
      </c>
      <c r="M921" s="163"/>
      <c r="N921" s="163" t="str">
        <f>IF(AND(E921="Accepted",ISNUMBER(M921)),M921*1.150779448,"")</f>
      </c>
      <c r="O921" s="163"/>
      <c r="P921" s="163" t="str">
        <f>IF(AND(E921="Accepted",ISNUMBER(O921)),O921*1.150779448,"")</f>
      </c>
      <c r="Q921" s="163"/>
      <c r="R921" s="155" t="str"/>
      <c r="S921" s="155" t="str"/>
      <c r="T921" s="155" t="str"/>
      <c r="U921" s="163" t="str">
        <f>IF(E921&lt;&gt;"Accepted","",IF(AND(N921="",P921=""),"",MAX(N921,P921)))</f>
      </c>
      <c r="V921" s="155" t="str">
        <v>2026-04-08 18:55 PDT</v>
      </c>
      <c r="W921" s="153" t="n">
        <v>15</v>
      </c>
      <c r="X921" s="163"/>
      <c r="Y921" s="163"/>
      <c r="Z921" s="163"/>
      <c r="AA921" s="153" t="n">
        <v>-117.8837</v>
      </c>
      <c r="AB921" s="153" t="n">
        <v>34.9054</v>
      </c>
      <c r="AC921" s="153" t="n">
        <v>702</v>
      </c>
      <c r="AD921" s="175" t="str">
        <v>KEDW 090155Z 28015KT 70SM FEW350 24/M04 A2985 RMK AO2A SLP095 T02441039</v>
      </c>
    </row>
    <row r="922" hidden="0">
      <c r="A922" s="150" t="str">
        <v>2026-04-09 02:55 UTC</v>
      </c>
      <c r="B922" s="155" t="str">
        <v>2026-04-08 19:55 PDT</v>
      </c>
      <c r="C922" s="155" t="str">
        <v>2026-04-08</v>
      </c>
      <c r="D922" s="155" t="str">
        <v>April</v>
      </c>
      <c r="E922" s="154" t="str">
        <v>Accepted</v>
      </c>
      <c r="F922" s="155" t="str">
        <v>260</v>
      </c>
      <c r="G922" s="153" t="n">
        <v>260</v>
      </c>
      <c r="H922" s="155" t="str">
        <v>W</v>
      </c>
      <c r="I922" s="153" t="n">
        <v>80</v>
      </c>
      <c r="J922" s="155" t="str">
        <v>E</v>
      </c>
      <c r="K922" s="153" t="n">
        <v>12</v>
      </c>
      <c r="L922" s="153" t="n">
        <f>IF(E922="Accepted",K922*1.150779448,"")</f>
        <v>13.809353376</v>
      </c>
      <c r="M922" s="163"/>
      <c r="N922" s="163" t="str">
        <f>IF(AND(E922="Accepted",ISNUMBER(M922)),M922*1.150779448,"")</f>
      </c>
      <c r="O922" s="163"/>
      <c r="P922" s="163" t="str">
        <f>IF(AND(E922="Accepted",ISNUMBER(O922)),O922*1.150779448,"")</f>
      </c>
      <c r="Q922" s="163"/>
      <c r="R922" s="155" t="str"/>
      <c r="S922" s="155" t="str"/>
      <c r="T922" s="155" t="str"/>
      <c r="U922" s="163" t="str">
        <f>IF(E922&lt;&gt;"Accepted","",IF(AND(N922="",P922=""),"",MAX(N922,P922)))</f>
      </c>
      <c r="V922" s="155" t="str">
        <v>2026-04-08 19:55 PDT</v>
      </c>
      <c r="W922" s="153" t="n">
        <v>12</v>
      </c>
      <c r="X922" s="163"/>
      <c r="Y922" s="163"/>
      <c r="Z922" s="163"/>
      <c r="AA922" s="153" t="n">
        <v>-117.8837</v>
      </c>
      <c r="AB922" s="153" t="n">
        <v>34.9054</v>
      </c>
      <c r="AC922" s="153" t="n">
        <v>702</v>
      </c>
      <c r="AD922" s="175" t="str">
        <v>KEDW 090255Z 26012KT 40SM CLR 22/M03 A2986 RMK AO2A SLP096 T02231032 53006</v>
      </c>
    </row>
    <row r="923" hidden="0">
      <c r="A923" s="150" t="str">
        <v>2026-04-09 03:55 UTC</v>
      </c>
      <c r="B923" s="155" t="str">
        <v>2026-04-08 20:55 PDT</v>
      </c>
      <c r="C923" s="155" t="str">
        <v>2026-04-08</v>
      </c>
      <c r="D923" s="155" t="str">
        <v>April</v>
      </c>
      <c r="E923" s="154" t="str">
        <v>Accepted</v>
      </c>
      <c r="F923" s="155" t="str">
        <v>220</v>
      </c>
      <c r="G923" s="153" t="n">
        <v>220</v>
      </c>
      <c r="H923" s="155" t="str">
        <v>SW</v>
      </c>
      <c r="I923" s="153" t="n">
        <v>40</v>
      </c>
      <c r="J923" s="155" t="str">
        <v>NE</v>
      </c>
      <c r="K923" s="153" t="n">
        <v>11</v>
      </c>
      <c r="L923" s="153" t="n">
        <f>IF(E923="Accepted",K923*1.150779448,"")</f>
        <v>12.658573928</v>
      </c>
      <c r="M923" s="163"/>
      <c r="N923" s="163" t="str">
        <f>IF(AND(E923="Accepted",ISNUMBER(M923)),M923*1.150779448,"")</f>
      </c>
      <c r="O923" s="163"/>
      <c r="P923" s="163" t="str">
        <f>IF(AND(E923="Accepted",ISNUMBER(O923)),O923*1.150779448,"")</f>
      </c>
      <c r="Q923" s="163"/>
      <c r="R923" s="155" t="str"/>
      <c r="S923" s="155" t="str"/>
      <c r="T923" s="155" t="str"/>
      <c r="U923" s="163" t="str">
        <f>IF(E923&lt;&gt;"Accepted","",IF(AND(N923="",P923=""),"",MAX(N923,P923)))</f>
      </c>
      <c r="V923" s="155" t="str">
        <v>2026-04-08 20:55 PDT</v>
      </c>
      <c r="W923" s="153" t="n">
        <v>11</v>
      </c>
      <c r="X923" s="163"/>
      <c r="Y923" s="163"/>
      <c r="Z923" s="163"/>
      <c r="AA923" s="153" t="n">
        <v>-117.8837</v>
      </c>
      <c r="AB923" s="153" t="n">
        <v>34.9054</v>
      </c>
      <c r="AC923" s="153" t="n">
        <v>702</v>
      </c>
      <c r="AD923" s="175" t="str">
        <v>KEDW 090355Z 22011KT 40SM FEW350 20/M04 A2988 RMK AO2A SLP101 T02001037</v>
      </c>
    </row>
    <row r="924" hidden="0">
      <c r="A924" s="150" t="str">
        <v>2026-04-09 04:55 UTC</v>
      </c>
      <c r="B924" s="155" t="str">
        <v>2026-04-08 21:55 PDT</v>
      </c>
      <c r="C924" s="155" t="str">
        <v>2026-04-08</v>
      </c>
      <c r="D924" s="155" t="str">
        <v>April</v>
      </c>
      <c r="E924" s="154" t="str">
        <v>Accepted</v>
      </c>
      <c r="F924" s="155" t="str">
        <v>230</v>
      </c>
      <c r="G924" s="153" t="n">
        <v>230</v>
      </c>
      <c r="H924" s="155" t="str">
        <v>SW</v>
      </c>
      <c r="I924" s="153" t="n">
        <v>50</v>
      </c>
      <c r="J924" s="155" t="str">
        <v>NE</v>
      </c>
      <c r="K924" s="153" t="n">
        <v>10</v>
      </c>
      <c r="L924" s="153" t="n">
        <f>IF(E924="Accepted",K924*1.150779448,"")</f>
        <v>11.50779448</v>
      </c>
      <c r="M924" s="163"/>
      <c r="N924" s="163" t="str">
        <f>IF(AND(E924="Accepted",ISNUMBER(M924)),M924*1.150779448,"")</f>
      </c>
      <c r="O924" s="163"/>
      <c r="P924" s="163" t="str">
        <f>IF(AND(E924="Accepted",ISNUMBER(O924)),O924*1.150779448,"")</f>
      </c>
      <c r="Q924" s="163"/>
      <c r="R924" s="155" t="str"/>
      <c r="S924" s="155" t="str"/>
      <c r="T924" s="155" t="str"/>
      <c r="U924" s="163" t="str">
        <f>IF(E924&lt;&gt;"Accepted","",IF(AND(N924="",P924=""),"",MAX(N924,P924)))</f>
      </c>
      <c r="V924" s="155" t="str">
        <v>2026-04-08 21:55 PDT</v>
      </c>
      <c r="W924" s="153" t="n">
        <v>10</v>
      </c>
      <c r="X924" s="163"/>
      <c r="Y924" s="163"/>
      <c r="Z924" s="163"/>
      <c r="AA924" s="153" t="n">
        <v>-117.8837</v>
      </c>
      <c r="AB924" s="153" t="n">
        <v>34.9054</v>
      </c>
      <c r="AC924" s="153" t="n">
        <v>702</v>
      </c>
      <c r="AD924" s="175" t="str">
        <v>KEDW 090455Z 23010KT 40SM FEW360 18/M01 A2990 RMK AO2A SLP107 T01801013</v>
      </c>
    </row>
    <row r="925" hidden="0">
      <c r="A925" s="150" t="str">
        <v>2026-04-09 05:55 UTC</v>
      </c>
      <c r="B925" s="155" t="str">
        <v>2026-04-08 22:55 PDT</v>
      </c>
      <c r="C925" s="155" t="str">
        <v>2026-04-08</v>
      </c>
      <c r="D925" s="155" t="str">
        <v>April</v>
      </c>
      <c r="E925" s="154" t="str">
        <v>Accepted</v>
      </c>
      <c r="F925" s="155" t="str">
        <v>220</v>
      </c>
      <c r="G925" s="153" t="n">
        <v>220</v>
      </c>
      <c r="H925" s="155" t="str">
        <v>SW</v>
      </c>
      <c r="I925" s="153" t="n">
        <v>40</v>
      </c>
      <c r="J925" s="155" t="str">
        <v>NE</v>
      </c>
      <c r="K925" s="153" t="n">
        <v>8</v>
      </c>
      <c r="L925" s="153" t="n">
        <f>IF(E925="Accepted",K925*1.150779448,"")</f>
        <v>9.206235584</v>
      </c>
      <c r="M925" s="163"/>
      <c r="N925" s="163" t="str">
        <f>IF(AND(E925="Accepted",ISNUMBER(M925)),M925*1.150779448,"")</f>
      </c>
      <c r="O925" s="163"/>
      <c r="P925" s="163" t="str">
        <f>IF(AND(E925="Accepted",ISNUMBER(O925)),O925*1.150779448,"")</f>
      </c>
      <c r="Q925" s="163"/>
      <c r="R925" s="155" t="str"/>
      <c r="S925" s="155" t="str"/>
      <c r="T925" s="155" t="str"/>
      <c r="U925" s="163" t="str">
        <f>IF(E925&lt;&gt;"Accepted","",IF(AND(N925="",P925=""),"",MAX(N925,P925)))</f>
      </c>
      <c r="V925" s="155" t="str">
        <v>2026-04-08 22:55 PDT</v>
      </c>
      <c r="W925" s="153" t="n">
        <v>8</v>
      </c>
      <c r="X925" s="163"/>
      <c r="Y925" s="163"/>
      <c r="Z925" s="163"/>
      <c r="AA925" s="153" t="n">
        <v>-117.8837</v>
      </c>
      <c r="AB925" s="153" t="n">
        <v>34.9054</v>
      </c>
      <c r="AC925" s="153" t="n">
        <v>702</v>
      </c>
      <c r="AD925" s="175" t="str">
        <v>KEDW 090555Z AUTO 22008KT 10SM CLR 17/M01 A2990 RMK AO2 SLP107 T01691008 10283 20167 51012</v>
      </c>
    </row>
    <row r="926" hidden="0">
      <c r="A926" s="150" t="str">
        <v>2026-04-09 07:55 UTC</v>
      </c>
      <c r="B926" s="155" t="str">
        <v>2026-04-09 00:55 PDT</v>
      </c>
      <c r="C926" s="155" t="str">
        <v>2026-04-09</v>
      </c>
      <c r="D926" s="155" t="str">
        <v>April</v>
      </c>
      <c r="E926" s="154" t="str">
        <v>Accepted</v>
      </c>
      <c r="F926" s="155" t="str">
        <v>220</v>
      </c>
      <c r="G926" s="153" t="n">
        <v>220</v>
      </c>
      <c r="H926" s="155" t="str">
        <v>SW</v>
      </c>
      <c r="I926" s="153" t="n">
        <v>40</v>
      </c>
      <c r="J926" s="155" t="str">
        <v>NE</v>
      </c>
      <c r="K926" s="153" t="n">
        <v>7</v>
      </c>
      <c r="L926" s="153" t="n">
        <f>IF(E926="Accepted",K926*1.150779448,"")</f>
        <v>8.055456136</v>
      </c>
      <c r="M926" s="163"/>
      <c r="N926" s="163" t="str">
        <f>IF(AND(E926="Accepted",ISNUMBER(M926)),M926*1.150779448,"")</f>
      </c>
      <c r="O926" s="163"/>
      <c r="P926" s="163" t="str">
        <f>IF(AND(E926="Accepted",ISNUMBER(O926)),O926*1.150779448,"")</f>
      </c>
      <c r="Q926" s="163"/>
      <c r="R926" s="155" t="str"/>
      <c r="S926" s="155" t="str"/>
      <c r="T926" s="155" t="str"/>
      <c r="U926" s="163" t="str">
        <f>IF(E926&lt;&gt;"Accepted","",IF(AND(N926="",P926=""),"",MAX(N926,P926)))</f>
      </c>
      <c r="V926" s="155" t="str">
        <v>2026-04-09 00:55 PDT</v>
      </c>
      <c r="W926" s="153" t="n">
        <v>7</v>
      </c>
      <c r="X926" s="163"/>
      <c r="Y926" s="163"/>
      <c r="Z926" s="163"/>
      <c r="AA926" s="153" t="n">
        <v>-117.8837</v>
      </c>
      <c r="AB926" s="153" t="n">
        <v>34.9054</v>
      </c>
      <c r="AC926" s="153" t="n">
        <v>702</v>
      </c>
      <c r="AD926" s="175" t="str">
        <v>KEDW 090755Z AUTO 22007KT 10SM CLR 15/M01 A2991 RMK AO2 SLP110 T01481009 402980102</v>
      </c>
    </row>
    <row r="927" hidden="0">
      <c r="A927" s="150" t="str">
        <v>2026-04-09 09:55 UTC</v>
      </c>
      <c r="B927" s="155" t="str">
        <v>2026-04-09 02:55 PDT</v>
      </c>
      <c r="C927" s="155" t="str">
        <v>2026-04-09</v>
      </c>
      <c r="D927" s="155" t="str">
        <v>April</v>
      </c>
      <c r="E927" s="154" t="str">
        <v>Accepted</v>
      </c>
      <c r="F927" s="155" t="str">
        <v>230</v>
      </c>
      <c r="G927" s="153" t="n">
        <v>230</v>
      </c>
      <c r="H927" s="155" t="str">
        <v>SW</v>
      </c>
      <c r="I927" s="153" t="n">
        <v>50</v>
      </c>
      <c r="J927" s="155" t="str">
        <v>NE</v>
      </c>
      <c r="K927" s="153" t="n">
        <v>10</v>
      </c>
      <c r="L927" s="153" t="n">
        <f>IF(E927="Accepted",K927*1.150779448,"")</f>
        <v>11.50779448</v>
      </c>
      <c r="M927" s="163"/>
      <c r="N927" s="163" t="str">
        <f>IF(AND(E927="Accepted",ISNUMBER(M927)),M927*1.150779448,"")</f>
      </c>
      <c r="O927" s="163"/>
      <c r="P927" s="163" t="str">
        <f>IF(AND(E927="Accepted",ISNUMBER(O927)),O927*1.150779448,"")</f>
      </c>
      <c r="Q927" s="163"/>
      <c r="R927" s="155" t="str"/>
      <c r="S927" s="155" t="str"/>
      <c r="T927" s="155" t="str"/>
      <c r="U927" s="163" t="str">
        <f>IF(E927&lt;&gt;"Accepted","",IF(AND(N927="",P927=""),"",MAX(N927,P927)))</f>
      </c>
      <c r="V927" s="155" t="str">
        <v>2026-04-09 02:55 PDT</v>
      </c>
      <c r="W927" s="153" t="n">
        <v>10</v>
      </c>
      <c r="X927" s="163"/>
      <c r="Y927" s="163"/>
      <c r="Z927" s="163"/>
      <c r="AA927" s="153" t="n">
        <v>-117.8837</v>
      </c>
      <c r="AB927" s="153" t="n">
        <v>34.9054</v>
      </c>
      <c r="AC927" s="153" t="n">
        <v>702</v>
      </c>
      <c r="AD927" s="175" t="str">
        <v>KEDW 090955Z AUTO 23010KT 10SM CLR 15/00 A2989 RMK AO2 SLP102 T01450000</v>
      </c>
    </row>
    <row r="928" hidden="0">
      <c r="A928" s="150" t="str">
        <v>2026-04-09 11:55 UTC</v>
      </c>
      <c r="B928" s="155" t="str">
        <v>2026-04-09 04:55 PDT</v>
      </c>
      <c r="C928" s="155" t="str">
        <v>2026-04-09</v>
      </c>
      <c r="D928" s="155" t="str">
        <v>April</v>
      </c>
      <c r="E928" s="154" t="str">
        <v>Accepted</v>
      </c>
      <c r="F928" s="155" t="str">
        <v>220</v>
      </c>
      <c r="G928" s="153" t="n">
        <v>220</v>
      </c>
      <c r="H928" s="155" t="str">
        <v>SW</v>
      </c>
      <c r="I928" s="153" t="n">
        <v>40</v>
      </c>
      <c r="J928" s="155" t="str">
        <v>NE</v>
      </c>
      <c r="K928" s="153" t="n">
        <v>10</v>
      </c>
      <c r="L928" s="153" t="n">
        <f>IF(E928="Accepted",K928*1.150779448,"")</f>
        <v>11.50779448</v>
      </c>
      <c r="M928" s="163"/>
      <c r="N928" s="163" t="str">
        <f>IF(AND(E928="Accepted",ISNUMBER(M928)),M928*1.150779448,"")</f>
      </c>
      <c r="O928" s="163"/>
      <c r="P928" s="163" t="str">
        <f>IF(AND(E928="Accepted",ISNUMBER(O928)),O928*1.150779448,"")</f>
      </c>
      <c r="Q928" s="163"/>
      <c r="R928" s="155" t="str"/>
      <c r="S928" s="155" t="str"/>
      <c r="T928" s="155" t="str"/>
      <c r="U928" s="163" t="str">
        <f>IF(E928&lt;&gt;"Accepted","",IF(AND(N928="",P928=""),"",MAX(N928,P928)))</f>
      </c>
      <c r="V928" s="155" t="str">
        <v>2026-04-09 04:55 PDT</v>
      </c>
      <c r="W928" s="153" t="n">
        <v>10</v>
      </c>
      <c r="X928" s="163"/>
      <c r="Y928" s="163"/>
      <c r="Z928" s="163"/>
      <c r="AA928" s="153" t="n">
        <v>-117.8837</v>
      </c>
      <c r="AB928" s="153" t="n">
        <v>34.9054</v>
      </c>
      <c r="AC928" s="153" t="n">
        <v>702</v>
      </c>
      <c r="AD928" s="175" t="str">
        <v>KEDW 091155Z AUTO 22010KT 10SM CLR 15/02 A2988 RMK AO2 SLP099 T01500022 10173 20141 56006</v>
      </c>
    </row>
    <row r="929" hidden="0">
      <c r="A929" s="150" t="str">
        <v>2026-04-09 13:55 UTC</v>
      </c>
      <c r="B929" s="155" t="str">
        <v>2026-04-09 06:55 PDT</v>
      </c>
      <c r="C929" s="155" t="str">
        <v>2026-04-09</v>
      </c>
      <c r="D929" s="155" t="str">
        <v>April</v>
      </c>
      <c r="E929" s="154" t="str">
        <v>Accepted</v>
      </c>
      <c r="F929" s="155" t="str">
        <v>230</v>
      </c>
      <c r="G929" s="153" t="n">
        <v>230</v>
      </c>
      <c r="H929" s="155" t="str">
        <v>SW</v>
      </c>
      <c r="I929" s="153" t="n">
        <v>50</v>
      </c>
      <c r="J929" s="155" t="str">
        <v>NE</v>
      </c>
      <c r="K929" s="153" t="n">
        <v>9</v>
      </c>
      <c r="L929" s="153" t="n">
        <f>IF(E929="Accepted",K929*1.150779448,"")</f>
        <v>10.357015032</v>
      </c>
      <c r="M929" s="163"/>
      <c r="N929" s="163" t="str">
        <f>IF(AND(E929="Accepted",ISNUMBER(M929)),M929*1.150779448,"")</f>
      </c>
      <c r="O929" s="163"/>
      <c r="P929" s="163" t="str">
        <f>IF(AND(E929="Accepted",ISNUMBER(O929)),O929*1.150779448,"")</f>
      </c>
      <c r="Q929" s="163"/>
      <c r="R929" s="155" t="str"/>
      <c r="S929" s="155" t="str"/>
      <c r="T929" s="155" t="str"/>
      <c r="U929" s="163" t="str">
        <f>IF(E929&lt;&gt;"Accepted","",IF(AND(N929="",P929=""),"",MAX(N929,P929)))</f>
      </c>
      <c r="V929" s="155" t="str">
        <v>2026-04-09 06:55 PDT</v>
      </c>
      <c r="W929" s="153" t="n">
        <v>9</v>
      </c>
      <c r="X929" s="163"/>
      <c r="Y929" s="163"/>
      <c r="Z929" s="163"/>
      <c r="AA929" s="153" t="n">
        <v>-117.8837</v>
      </c>
      <c r="AB929" s="153" t="n">
        <v>34.9054</v>
      </c>
      <c r="AC929" s="153" t="n">
        <v>702</v>
      </c>
      <c r="AD929" s="175" t="str">
        <v>KEDW 091355Z 23009KT 50SM SCT320 15/04 A2990 RMK AO2A SLP108 T01480042</v>
      </c>
    </row>
    <row r="930" hidden="0">
      <c r="A930" s="150" t="str">
        <v>2026-04-09 14:55 UTC</v>
      </c>
      <c r="B930" s="155" t="str">
        <v>2026-04-09 07:55 PDT</v>
      </c>
      <c r="C930" s="155" t="str">
        <v>2026-04-09</v>
      </c>
      <c r="D930" s="155" t="str">
        <v>April</v>
      </c>
      <c r="E930" s="154" t="str">
        <v>Accepted</v>
      </c>
      <c r="F930" s="155" t="str">
        <v>230</v>
      </c>
      <c r="G930" s="153" t="n">
        <v>230</v>
      </c>
      <c r="H930" s="155" t="str">
        <v>SW</v>
      </c>
      <c r="I930" s="153" t="n">
        <v>50</v>
      </c>
      <c r="J930" s="155" t="str">
        <v>NE</v>
      </c>
      <c r="K930" s="153" t="n">
        <v>11</v>
      </c>
      <c r="L930" s="153" t="n">
        <f>IF(E930="Accepted",K930*1.150779448,"")</f>
        <v>12.658573928</v>
      </c>
      <c r="M930" s="163"/>
      <c r="N930" s="163" t="str">
        <f>IF(AND(E930="Accepted",ISNUMBER(M930)),M930*1.150779448,"")</f>
      </c>
      <c r="O930" s="163"/>
      <c r="P930" s="163" t="str">
        <f>IF(AND(E930="Accepted",ISNUMBER(O930)),O930*1.150779448,"")</f>
      </c>
      <c r="Q930" s="163"/>
      <c r="R930" s="155" t="str"/>
      <c r="S930" s="155" t="str"/>
      <c r="T930" s="155" t="str"/>
      <c r="U930" s="163" t="str">
        <f>IF(E930&lt;&gt;"Accepted","",IF(AND(N930="",P930=""),"",MAX(N930,P930)))</f>
      </c>
      <c r="V930" s="155" t="str">
        <v>2026-04-09 07:55 PDT</v>
      </c>
      <c r="W930" s="153" t="n">
        <v>11</v>
      </c>
      <c r="X930" s="163"/>
      <c r="Y930" s="163"/>
      <c r="Z930" s="163"/>
      <c r="AA930" s="153" t="n">
        <v>-117.8837</v>
      </c>
      <c r="AB930" s="153" t="n">
        <v>34.9054</v>
      </c>
      <c r="AC930" s="153" t="n">
        <v>702</v>
      </c>
      <c r="AD930" s="175" t="str">
        <v>KEDW 091455Z 23011KT 40SM SCT320 18/06 A2991 RMK AO2A SLP111 T01790064 52011</v>
      </c>
    </row>
    <row r="931" hidden="0">
      <c r="A931" s="150" t="str">
        <v>2026-04-09 16:55 UTC</v>
      </c>
      <c r="B931" s="155" t="str">
        <v>2026-04-09 09:55 PDT</v>
      </c>
      <c r="C931" s="155" t="str">
        <v>2026-04-09</v>
      </c>
      <c r="D931" s="155" t="str">
        <v>April</v>
      </c>
      <c r="E931" s="154" t="str">
        <v>Accepted</v>
      </c>
      <c r="F931" s="155" t="str">
        <v>250</v>
      </c>
      <c r="G931" s="153" t="n">
        <v>250</v>
      </c>
      <c r="H931" s="155" t="str">
        <v>W</v>
      </c>
      <c r="I931" s="153" t="n">
        <v>70</v>
      </c>
      <c r="J931" s="155" t="str">
        <v>E</v>
      </c>
      <c r="K931" s="153" t="n">
        <v>12</v>
      </c>
      <c r="L931" s="153" t="n">
        <f>IF(E931="Accepted",K931*1.150779448,"")</f>
        <v>13.809353376</v>
      </c>
      <c r="M931" s="163"/>
      <c r="N931" s="163" t="str">
        <f>IF(AND(E931="Accepted",ISNUMBER(M931)),M931*1.150779448,"")</f>
      </c>
      <c r="O931" s="163"/>
      <c r="P931" s="163" t="str">
        <f>IF(AND(E931="Accepted",ISNUMBER(O931)),O931*1.150779448,"")</f>
      </c>
      <c r="Q931" s="163"/>
      <c r="R931" s="155" t="str"/>
      <c r="S931" s="155" t="str"/>
      <c r="T931" s="155" t="str"/>
      <c r="U931" s="163" t="str">
        <f>IF(E931&lt;&gt;"Accepted","",IF(AND(N931="",P931=""),"",MAX(N931,P931)))</f>
      </c>
      <c r="V931" s="155" t="str">
        <v>2026-04-09 09:55 PDT</v>
      </c>
      <c r="W931" s="153" t="n">
        <v>12</v>
      </c>
      <c r="X931" s="163"/>
      <c r="Y931" s="163"/>
      <c r="Z931" s="163"/>
      <c r="AA931" s="153" t="n">
        <v>-117.8837</v>
      </c>
      <c r="AB931" s="153" t="n">
        <v>34.9054</v>
      </c>
      <c r="AC931" s="153" t="n">
        <v>702</v>
      </c>
      <c r="AD931" s="175" t="str">
        <v>KEDW 091655Z 25012KT 40SM FEW310 24/05 A2992 RMK AO2A SLP114 T02400049</v>
      </c>
    </row>
    <row r="932" hidden="0">
      <c r="A932" s="150" t="str">
        <v>2026-04-09 17:55 UTC</v>
      </c>
      <c r="B932" s="155" t="str">
        <v>2026-04-09 10:55 PDT</v>
      </c>
      <c r="C932" s="155" t="str">
        <v>2026-04-09</v>
      </c>
      <c r="D932" s="155" t="str">
        <v>April</v>
      </c>
      <c r="E932" s="154" t="str">
        <v>Accepted</v>
      </c>
      <c r="F932" s="155" t="str">
        <v>270</v>
      </c>
      <c r="G932" s="153" t="n">
        <v>270</v>
      </c>
      <c r="H932" s="155" t="str">
        <v>W</v>
      </c>
      <c r="I932" s="153" t="n">
        <v>90</v>
      </c>
      <c r="J932" s="155" t="str">
        <v>E</v>
      </c>
      <c r="K932" s="153" t="n">
        <v>16</v>
      </c>
      <c r="L932" s="153" t="n">
        <f>IF(E932="Accepted",K932*1.150779448,"")</f>
        <v>18.412471168</v>
      </c>
      <c r="M932" s="163"/>
      <c r="N932" s="163" t="str">
        <f>IF(AND(E932="Accepted",ISNUMBER(M932)),M932*1.150779448,"")</f>
      </c>
      <c r="O932" s="163"/>
      <c r="P932" s="163" t="str">
        <f>IF(AND(E932="Accepted",ISNUMBER(O932)),O932*1.150779448,"")</f>
      </c>
      <c r="Q932" s="163"/>
      <c r="R932" s="155" t="str"/>
      <c r="S932" s="155" t="str"/>
      <c r="T932" s="155" t="str"/>
      <c r="U932" s="163" t="str">
        <f>IF(E932&lt;&gt;"Accepted","",IF(AND(N932="",P932=""),"",MAX(N932,P932)))</f>
      </c>
      <c r="V932" s="155" t="str">
        <v>2026-04-09 10:55 PDT</v>
      </c>
      <c r="W932" s="153" t="n">
        <v>16</v>
      </c>
      <c r="X932" s="163"/>
      <c r="Y932" s="163"/>
      <c r="Z932" s="163"/>
      <c r="AA932" s="153" t="n">
        <v>-117.8837</v>
      </c>
      <c r="AB932" s="153" t="n">
        <v>34.9054</v>
      </c>
      <c r="AC932" s="153" t="n">
        <v>702</v>
      </c>
      <c r="AD932" s="175" t="str">
        <v>KEDW 091755Z 27016KT 40SM FEW310 26/04 A2991 RMK AO2A SLP110 T02600039 10260 20141 58001</v>
      </c>
    </row>
    <row r="933" hidden="0">
      <c r="A933" s="150" t="str">
        <v>2026-04-09 18:55 UTC</v>
      </c>
      <c r="B933" s="155" t="str">
        <v>2026-04-09 11:55 PDT</v>
      </c>
      <c r="C933" s="155" t="str">
        <v>2026-04-09</v>
      </c>
      <c r="D933" s="155" t="str">
        <v>April</v>
      </c>
      <c r="E933" s="154" t="str">
        <v>Accepted</v>
      </c>
      <c r="F933" s="155" t="str">
        <v>260</v>
      </c>
      <c r="G933" s="153" t="n">
        <v>260</v>
      </c>
      <c r="H933" s="155" t="str">
        <v>W</v>
      </c>
      <c r="I933" s="153" t="n">
        <v>80</v>
      </c>
      <c r="J933" s="155" t="str">
        <v>E</v>
      </c>
      <c r="K933" s="153" t="n">
        <v>16</v>
      </c>
      <c r="L933" s="153" t="n">
        <f>IF(E933="Accepted",K933*1.150779448,"")</f>
        <v>18.412471168</v>
      </c>
      <c r="M933" s="163"/>
      <c r="N933" s="163" t="str">
        <f>IF(AND(E933="Accepted",ISNUMBER(M933)),M933*1.150779448,"")</f>
      </c>
      <c r="O933" s="163"/>
      <c r="P933" s="163" t="str">
        <f>IF(AND(E933="Accepted",ISNUMBER(O933)),O933*1.150779448,"")</f>
      </c>
      <c r="Q933" s="163"/>
      <c r="R933" s="155" t="str"/>
      <c r="S933" s="155" t="str"/>
      <c r="T933" s="155" t="str"/>
      <c r="U933" s="163" t="str">
        <f>IF(E933&lt;&gt;"Accepted","",IF(AND(N933="",P933=""),"",MAX(N933,P933)))</f>
      </c>
      <c r="V933" s="155" t="str">
        <v>2026-04-09 11:55 PDT</v>
      </c>
      <c r="W933" s="153" t="n">
        <v>16</v>
      </c>
      <c r="X933" s="163"/>
      <c r="Y933" s="163"/>
      <c r="Z933" s="163"/>
      <c r="AA933" s="153" t="n">
        <v>-117.8837</v>
      </c>
      <c r="AB933" s="153" t="n">
        <v>34.9054</v>
      </c>
      <c r="AC933" s="153" t="n">
        <v>702</v>
      </c>
      <c r="AD933" s="175" t="str">
        <v>KEDW 091855Z 26016KT 60SM FEW320 27/03 A2990 RMK AO2A SLP107 T02690034</v>
      </c>
    </row>
    <row r="934" hidden="0">
      <c r="A934" s="150" t="str">
        <v>2026-04-09 19:36 UTC</v>
      </c>
      <c r="B934" s="155" t="str">
        <v>2026-04-09 12:36 PDT</v>
      </c>
      <c r="C934" s="155" t="str">
        <v>2026-04-09</v>
      </c>
      <c r="D934" s="155" t="str">
        <v>April</v>
      </c>
      <c r="E934" s="154" t="str">
        <v>Accepted</v>
      </c>
      <c r="F934" s="155" t="str">
        <v>230</v>
      </c>
      <c r="G934" s="153" t="n">
        <v>230</v>
      </c>
      <c r="H934" s="155" t="str">
        <v>SW</v>
      </c>
      <c r="I934" s="153" t="n">
        <v>50</v>
      </c>
      <c r="J934" s="155" t="str">
        <v>NE</v>
      </c>
      <c r="K934" s="153" t="n">
        <v>19</v>
      </c>
      <c r="L934" s="153" t="n">
        <f>IF(E934="Accepted",K934*1.150779448,"")</f>
        <v>21.864809512</v>
      </c>
      <c r="M934" s="153" t="n">
        <v>24</v>
      </c>
      <c r="N934" s="153" t="n">
        <f>IF(AND(E934="Accepted",ISNUMBER(M934)),M934*1.150779448,"")</f>
        <v>27.618706752</v>
      </c>
      <c r="O934" s="163"/>
      <c r="P934" s="163" t="str">
        <f>IF(AND(E934="Accepted",ISNUMBER(O934)),O934*1.150779448,"")</f>
      </c>
      <c r="Q934" s="163"/>
      <c r="R934" s="155" t="str"/>
      <c r="S934" s="155" t="str"/>
      <c r="T934" s="155" t="str"/>
      <c r="U934" s="153" t="n">
        <f>IF(E934&lt;&gt;"Accepted","",IF(AND(N934="",P934=""),"",MAX(N934,P934)))</f>
        <v>27.618706752</v>
      </c>
      <c r="V934" s="155" t="str">
        <v>2026-04-09 12:36 PDT</v>
      </c>
      <c r="W934" s="153" t="n">
        <v>19</v>
      </c>
      <c r="X934" s="153" t="n">
        <v>24</v>
      </c>
      <c r="Y934" s="163"/>
      <c r="Z934" s="163"/>
      <c r="AA934" s="153" t="n">
        <v>-117.8837</v>
      </c>
      <c r="AB934" s="153" t="n">
        <v>34.9054</v>
      </c>
      <c r="AC934" s="153" t="n">
        <v>702</v>
      </c>
      <c r="AD934" s="175" t="str">
        <v>KEDW 091936Z AUTO 23019G24KT 10SM CLR 27/05 A2989 RMK AO2 WSHFT 32 SLP103 $</v>
      </c>
    </row>
    <row r="935" hidden="0">
      <c r="A935" s="150" t="str">
        <v>2026-04-09 19:39 UTC</v>
      </c>
      <c r="B935" s="155" t="str">
        <v>2026-04-09 12:39 PDT</v>
      </c>
      <c r="C935" s="155" t="str">
        <v>2026-04-09</v>
      </c>
      <c r="D935" s="155" t="str">
        <v>April</v>
      </c>
      <c r="E935" s="154" t="str">
        <v>Accepted</v>
      </c>
      <c r="F935" s="155" t="str">
        <v>230</v>
      </c>
      <c r="G935" s="153" t="n">
        <v>230</v>
      </c>
      <c r="H935" s="155" t="str">
        <v>SW</v>
      </c>
      <c r="I935" s="153" t="n">
        <v>50</v>
      </c>
      <c r="J935" s="155" t="str">
        <v>NE</v>
      </c>
      <c r="K935" s="153" t="n">
        <v>17</v>
      </c>
      <c r="L935" s="153" t="n">
        <f>IF(E935="Accepted",K935*1.150779448,"")</f>
        <v>19.563250616</v>
      </c>
      <c r="M935" s="153" t="n">
        <v>26</v>
      </c>
      <c r="N935" s="153" t="n">
        <f>IF(AND(E935="Accepted",ISNUMBER(M935)),M935*1.150779448,"")</f>
        <v>29.920265648</v>
      </c>
      <c r="O935" s="163"/>
      <c r="P935" s="163" t="str">
        <f>IF(AND(E935="Accepted",ISNUMBER(O935)),O935*1.150779448,"")</f>
      </c>
      <c r="Q935" s="163"/>
      <c r="R935" s="155" t="str"/>
      <c r="S935" s="155" t="str"/>
      <c r="T935" s="155" t="str"/>
      <c r="U935" s="153" t="n">
        <f>IF(E935&lt;&gt;"Accepted","",IF(AND(N935="",P935=""),"",MAX(N935,P935)))</f>
        <v>29.920265648</v>
      </c>
      <c r="V935" s="155" t="str">
        <v>2026-04-09 12:39 PDT</v>
      </c>
      <c r="W935" s="153" t="n">
        <v>17</v>
      </c>
      <c r="X935" s="153" t="n">
        <v>26</v>
      </c>
      <c r="Y935" s="163"/>
      <c r="Z935" s="163"/>
      <c r="AA935" s="153" t="n">
        <v>-117.8837</v>
      </c>
      <c r="AB935" s="153" t="n">
        <v>34.9054</v>
      </c>
      <c r="AC935" s="153" t="n">
        <v>702</v>
      </c>
      <c r="AD935" s="175" t="str">
        <v>KEDW 091939Z 23017G26KT 60SM FEW320 27/06 A2989 RMK AO2A SLP103</v>
      </c>
    </row>
    <row r="936" hidden="0">
      <c r="A936" s="150" t="str">
        <v>2026-04-09 19:55 UTC</v>
      </c>
      <c r="B936" s="155" t="str">
        <v>2026-04-09 12:55 PDT</v>
      </c>
      <c r="C936" s="155" t="str">
        <v>2026-04-09</v>
      </c>
      <c r="D936" s="155" t="str">
        <v>April</v>
      </c>
      <c r="E936" s="154" t="str">
        <v>Accepted</v>
      </c>
      <c r="F936" s="155" t="str">
        <v>220</v>
      </c>
      <c r="G936" s="153" t="n">
        <v>220</v>
      </c>
      <c r="H936" s="155" t="str">
        <v>SW</v>
      </c>
      <c r="I936" s="153" t="n">
        <v>40</v>
      </c>
      <c r="J936" s="155" t="str">
        <v>NE</v>
      </c>
      <c r="K936" s="153" t="n">
        <v>20</v>
      </c>
      <c r="L936" s="153" t="n">
        <f>IF(E936="Accepted",K936*1.150779448,"")</f>
        <v>23.01558896</v>
      </c>
      <c r="M936" s="153" t="n">
        <v>24</v>
      </c>
      <c r="N936" s="153" t="n">
        <f>IF(AND(E936="Accepted",ISNUMBER(M936)),M936*1.150779448,"")</f>
        <v>27.618706752</v>
      </c>
      <c r="O936" s="153" t="n">
        <v>26</v>
      </c>
      <c r="P936" s="153" t="n">
        <f>IF(AND(E936="Accepted",ISNUMBER(O936)),O936*1.150779448,"")</f>
        <v>29.920265648</v>
      </c>
      <c r="Q936" s="153" t="n">
        <v>250</v>
      </c>
      <c r="R936" s="155" t="str">
        <v>10</v>
      </c>
      <c r="S936" s="155" t="str">
        <v>2026-04-09 19:10 UTC</v>
      </c>
      <c r="T936" s="155" t="str">
        <v>2026-04-09 12:10 PDT</v>
      </c>
      <c r="U936" s="153" t="n">
        <f>IF(E936&lt;&gt;"Accepted","",IF(AND(N936="",P936=""),"",MAX(N936,P936)))</f>
        <v>29.920265648</v>
      </c>
      <c r="V936" s="155" t="str">
        <v>2026-04-09 12:10 PDT</v>
      </c>
      <c r="W936" s="153" t="n">
        <v>20</v>
      </c>
      <c r="X936" s="153" t="n">
        <v>24</v>
      </c>
      <c r="Y936" s="153" t="n">
        <v>26</v>
      </c>
      <c r="Z936" s="153" t="n">
        <v>250</v>
      </c>
      <c r="AA936" s="153" t="n">
        <v>-117.8837</v>
      </c>
      <c r="AB936" s="153" t="n">
        <v>34.9054</v>
      </c>
      <c r="AC936" s="153" t="n">
        <v>702</v>
      </c>
      <c r="AD936" s="175" t="str">
        <v>KEDW 091955Z 22020G24KT 60SM FEW080 SCT320 28/05 A2988 RMK AO2A PK WND 25026/10 SLP100 T02760052</v>
      </c>
    </row>
    <row r="937" hidden="0">
      <c r="A937" s="150" t="str">
        <v>2026-04-09 20:55 UTC</v>
      </c>
      <c r="B937" s="155" t="str">
        <v>2026-04-09 13:55 PDT</v>
      </c>
      <c r="C937" s="155" t="str">
        <v>2026-04-09</v>
      </c>
      <c r="D937" s="155" t="str">
        <v>April</v>
      </c>
      <c r="E937" s="154" t="str">
        <v>Accepted</v>
      </c>
      <c r="F937" s="155" t="str">
        <v>240</v>
      </c>
      <c r="G937" s="153" t="n">
        <v>240</v>
      </c>
      <c r="H937" s="155" t="str">
        <v>SW</v>
      </c>
      <c r="I937" s="153" t="n">
        <v>60</v>
      </c>
      <c r="J937" s="155" t="str">
        <v>NE</v>
      </c>
      <c r="K937" s="153" t="n">
        <v>18</v>
      </c>
      <c r="L937" s="153" t="n">
        <f>IF(E937="Accepted",K937*1.150779448,"")</f>
        <v>20.714030064</v>
      </c>
      <c r="M937" s="153" t="n">
        <v>26</v>
      </c>
      <c r="N937" s="153" t="n">
        <f>IF(AND(E937="Accepted",ISNUMBER(M937)),M937*1.150779448,"")</f>
        <v>29.920265648</v>
      </c>
      <c r="O937" s="153" t="n">
        <v>32</v>
      </c>
      <c r="P937" s="153" t="n">
        <f>IF(AND(E937="Accepted",ISNUMBER(O937)),O937*1.150779448,"")</f>
        <v>36.824942336</v>
      </c>
      <c r="Q937" s="153" t="n">
        <v>220</v>
      </c>
      <c r="R937" s="155" t="str">
        <v>52</v>
      </c>
      <c r="S937" s="155" t="str">
        <v>2026-04-09 20:52 UTC</v>
      </c>
      <c r="T937" s="155" t="str">
        <v>2026-04-09 13:52 PDT</v>
      </c>
      <c r="U937" s="153" t="n">
        <f>IF(E937&lt;&gt;"Accepted","",IF(AND(N937="",P937=""),"",MAX(N937,P937)))</f>
        <v>36.824942336</v>
      </c>
      <c r="V937" s="155" t="str">
        <v>2026-04-09 13:52 PDT</v>
      </c>
      <c r="W937" s="153" t="n">
        <v>18</v>
      </c>
      <c r="X937" s="153" t="n">
        <v>26</v>
      </c>
      <c r="Y937" s="153" t="n">
        <v>32</v>
      </c>
      <c r="Z937" s="153" t="n">
        <v>220</v>
      </c>
      <c r="AA937" s="153" t="n">
        <v>-117.8837</v>
      </c>
      <c r="AB937" s="153" t="n">
        <v>34.9054</v>
      </c>
      <c r="AC937" s="153" t="n">
        <v>702</v>
      </c>
      <c r="AD937" s="175" t="str">
        <v>KEDW 092055Z 24018G26KT 60SM FEW080 BKN320 28/03 A2987 RMK AO2A PK WND 22032/52 SLP096 T02810030 57012</v>
      </c>
    </row>
    <row r="938" hidden="0">
      <c r="A938" s="150" t="str">
        <v>2026-04-09 21:03 UTC</v>
      </c>
      <c r="B938" s="155" t="str">
        <v>2026-04-09 14:03 PDT</v>
      </c>
      <c r="C938" s="155" t="str">
        <v>2026-04-09</v>
      </c>
      <c r="D938" s="155" t="str">
        <v>April</v>
      </c>
      <c r="E938" s="154" t="str">
        <v>Accepted</v>
      </c>
      <c r="F938" s="155" t="str">
        <v>260</v>
      </c>
      <c r="G938" s="153" t="n">
        <v>260</v>
      </c>
      <c r="H938" s="155" t="str">
        <v>W</v>
      </c>
      <c r="I938" s="153" t="n">
        <v>80</v>
      </c>
      <c r="J938" s="155" t="str">
        <v>E</v>
      </c>
      <c r="K938" s="153" t="n">
        <v>15</v>
      </c>
      <c r="L938" s="153" t="n">
        <f>IF(E938="Accepted",K938*1.150779448,"")</f>
        <v>17.261691719999998</v>
      </c>
      <c r="M938" s="153" t="n">
        <v>23</v>
      </c>
      <c r="N938" s="153" t="n">
        <f>IF(AND(E938="Accepted",ISNUMBER(M938)),M938*1.150779448,"")</f>
        <v>26.467927304</v>
      </c>
      <c r="O938" s="163"/>
      <c r="P938" s="163" t="str">
        <f>IF(AND(E938="Accepted",ISNUMBER(O938)),O938*1.150779448,"")</f>
      </c>
      <c r="Q938" s="163"/>
      <c r="R938" s="155" t="str"/>
      <c r="S938" s="155" t="str"/>
      <c r="T938" s="155" t="str"/>
      <c r="U938" s="153" t="n">
        <f>IF(E938&lt;&gt;"Accepted","",IF(AND(N938="",P938=""),"",MAX(N938,P938)))</f>
        <v>26.467927304</v>
      </c>
      <c r="V938" s="155" t="str">
        <v>2026-04-09 14:03 PDT</v>
      </c>
      <c r="W938" s="153" t="n">
        <v>15</v>
      </c>
      <c r="X938" s="153" t="n">
        <v>23</v>
      </c>
      <c r="Y938" s="163"/>
      <c r="Z938" s="163"/>
      <c r="AA938" s="153" t="n">
        <v>-117.8837</v>
      </c>
      <c r="AB938" s="153" t="n">
        <v>34.9054</v>
      </c>
      <c r="AC938" s="153" t="n">
        <v>702</v>
      </c>
      <c r="AD938" s="175" t="str">
        <v>KEDW 092103Z COR 26015G23KT 60SM FEW080 BKN320 28/04 A2986 RMK AO2A WSHFT 2052 SLP093 COR 2116</v>
      </c>
    </row>
    <row r="939" hidden="0">
      <c r="A939" s="150" t="str">
        <v>2026-04-09 21:42 UTC</v>
      </c>
      <c r="B939" s="155" t="str">
        <v>2026-04-09 14:42 PDT</v>
      </c>
      <c r="C939" s="155" t="str">
        <v>2026-04-09</v>
      </c>
      <c r="D939" s="155" t="str">
        <v>April</v>
      </c>
      <c r="E939" s="154" t="str">
        <v>Accepted</v>
      </c>
      <c r="F939" s="155" t="str">
        <v>290</v>
      </c>
      <c r="G939" s="153" t="n">
        <v>290</v>
      </c>
      <c r="H939" s="155" t="str">
        <v>W</v>
      </c>
      <c r="I939" s="153" t="n">
        <v>110</v>
      </c>
      <c r="J939" s="155" t="str">
        <v>E</v>
      </c>
      <c r="K939" s="153" t="n">
        <v>10</v>
      </c>
      <c r="L939" s="153" t="n">
        <f>IF(E939="Accepted",K939*1.150779448,"")</f>
        <v>11.50779448</v>
      </c>
      <c r="M939" s="153" t="n">
        <v>21</v>
      </c>
      <c r="N939" s="153" t="n">
        <f>IF(AND(E939="Accepted",ISNUMBER(M939)),M939*1.150779448,"")</f>
        <v>24.166368408</v>
      </c>
      <c r="O939" s="163"/>
      <c r="P939" s="163" t="str">
        <f>IF(AND(E939="Accepted",ISNUMBER(O939)),O939*1.150779448,"")</f>
      </c>
      <c r="Q939" s="163"/>
      <c r="R939" s="155" t="str"/>
      <c r="S939" s="155" t="str"/>
      <c r="T939" s="155" t="str"/>
      <c r="U939" s="153" t="n">
        <f>IF(E939&lt;&gt;"Accepted","",IF(AND(N939="",P939=""),"",MAX(N939,P939)))</f>
        <v>24.166368408</v>
      </c>
      <c r="V939" s="155" t="str">
        <v>2026-04-09 14:42 PDT</v>
      </c>
      <c r="W939" s="153" t="n">
        <v>10</v>
      </c>
      <c r="X939" s="153" t="n">
        <v>21</v>
      </c>
      <c r="Y939" s="163"/>
      <c r="Z939" s="163"/>
      <c r="AA939" s="153" t="n">
        <v>-117.8837</v>
      </c>
      <c r="AB939" s="153" t="n">
        <v>34.9054</v>
      </c>
      <c r="AC939" s="153" t="n">
        <v>702</v>
      </c>
      <c r="AD939" s="175" t="str">
        <v>KEDW 092142Z COR 29010G21KT 60SM FEW080 BKN320 27/04 A2987 RMK AO2A WSHFT 28 SLP096 COR 2153</v>
      </c>
    </row>
    <row r="940" hidden="0">
      <c r="A940" s="150" t="str">
        <v>2026-04-09 21:55 UTC</v>
      </c>
      <c r="B940" s="155" t="str">
        <v>2026-04-09 14:55 PDT</v>
      </c>
      <c r="C940" s="155" t="str">
        <v>2026-04-09</v>
      </c>
      <c r="D940" s="155" t="str">
        <v>April</v>
      </c>
      <c r="E940" s="154" t="str">
        <v>Accepted</v>
      </c>
      <c r="F940" s="155" t="str">
        <v>280</v>
      </c>
      <c r="G940" s="153" t="n">
        <v>280</v>
      </c>
      <c r="H940" s="155" t="str">
        <v>W</v>
      </c>
      <c r="I940" s="153" t="n">
        <v>100</v>
      </c>
      <c r="J940" s="155" t="str">
        <v>E</v>
      </c>
      <c r="K940" s="153" t="n">
        <v>17</v>
      </c>
      <c r="L940" s="153" t="n">
        <f>IF(E940="Accepted",K940*1.150779448,"")</f>
        <v>19.563250616</v>
      </c>
      <c r="M940" s="153" t="n">
        <v>22</v>
      </c>
      <c r="N940" s="153" t="n">
        <f>IF(AND(E940="Accepted",ISNUMBER(M940)),M940*1.150779448,"")</f>
        <v>25.317147856</v>
      </c>
      <c r="O940" s="153" t="n">
        <v>31</v>
      </c>
      <c r="P940" s="153" t="n">
        <f>IF(AND(E940="Accepted",ISNUMBER(O940)),O940*1.150779448,"")</f>
        <v>35.674162888</v>
      </c>
      <c r="Q940" s="153" t="n">
        <v>220</v>
      </c>
      <c r="R940" s="155" t="str">
        <v>2056</v>
      </c>
      <c r="S940" s="155" t="str">
        <v>2026-04-09 20:56 UTC</v>
      </c>
      <c r="T940" s="155" t="str">
        <v>2026-04-09 13:56 PDT</v>
      </c>
      <c r="U940" s="153" t="n">
        <f>IF(E940&lt;&gt;"Accepted","",IF(AND(N940="",P940=""),"",MAX(N940,P940)))</f>
        <v>35.674162888</v>
      </c>
      <c r="V940" s="155" t="str">
        <v>2026-04-09 13:56 PDT</v>
      </c>
      <c r="W940" s="153" t="n">
        <v>17</v>
      </c>
      <c r="X940" s="153" t="n">
        <v>22</v>
      </c>
      <c r="Y940" s="153" t="n">
        <v>31</v>
      </c>
      <c r="Z940" s="153" t="n">
        <v>220</v>
      </c>
      <c r="AA940" s="153" t="n">
        <v>-117.8837</v>
      </c>
      <c r="AB940" s="153" t="n">
        <v>34.9054</v>
      </c>
      <c r="AC940" s="153" t="n">
        <v>702</v>
      </c>
      <c r="AD940" s="175" t="str">
        <v>KEDW 092155Z 28017G22KT 40SM FEW080 BKN320 27/03 A2987 RMK AO2A PK WND 22031/2056 SLP096 T02660031</v>
      </c>
    </row>
    <row r="941" hidden="0">
      <c r="A941" s="150" t="str">
        <v>2026-04-09 22:24 UTC</v>
      </c>
      <c r="B941" s="155" t="str">
        <v>2026-04-09 15:24 PDT</v>
      </c>
      <c r="C941" s="155" t="str">
        <v>2026-04-09</v>
      </c>
      <c r="D941" s="155" t="str">
        <v>April</v>
      </c>
      <c r="E941" s="154" t="str">
        <v>Accepted</v>
      </c>
      <c r="F941" s="155" t="str">
        <v>260</v>
      </c>
      <c r="G941" s="153" t="n">
        <v>260</v>
      </c>
      <c r="H941" s="155" t="str">
        <v>W</v>
      </c>
      <c r="I941" s="153" t="n">
        <v>80</v>
      </c>
      <c r="J941" s="155" t="str">
        <v>E</v>
      </c>
      <c r="K941" s="153" t="n">
        <v>20</v>
      </c>
      <c r="L941" s="153" t="n">
        <f>IF(E941="Accepted",K941*1.150779448,"")</f>
        <v>23.01558896</v>
      </c>
      <c r="M941" s="153" t="n">
        <v>23</v>
      </c>
      <c r="N941" s="153" t="n">
        <f>IF(AND(E941="Accepted",ISNUMBER(M941)),M941*1.150779448,"")</f>
        <v>26.467927304</v>
      </c>
      <c r="O941" s="163"/>
      <c r="P941" s="163" t="str">
        <f>IF(AND(E941="Accepted",ISNUMBER(O941)),O941*1.150779448,"")</f>
      </c>
      <c r="Q941" s="163"/>
      <c r="R941" s="155" t="str"/>
      <c r="S941" s="155" t="str"/>
      <c r="T941" s="155" t="str"/>
      <c r="U941" s="153" t="n">
        <f>IF(E941&lt;&gt;"Accepted","",IF(AND(N941="",P941=""),"",MAX(N941,P941)))</f>
        <v>26.467927304</v>
      </c>
      <c r="V941" s="155" t="str">
        <v>2026-04-09 15:24 PDT</v>
      </c>
      <c r="W941" s="153" t="n">
        <v>20</v>
      </c>
      <c r="X941" s="153" t="n">
        <v>23</v>
      </c>
      <c r="Y941" s="163"/>
      <c r="Z941" s="163"/>
      <c r="AA941" s="153" t="n">
        <v>-117.8837</v>
      </c>
      <c r="AB941" s="153" t="n">
        <v>34.9054</v>
      </c>
      <c r="AC941" s="153" t="n">
        <v>702</v>
      </c>
      <c r="AD941" s="175" t="str">
        <v>KEDW 092224Z AUTO 26020G23KT 10SM BKN080 26/04 A2987 RMK AO2 WSHFT 17 SLP096 $</v>
      </c>
    </row>
    <row r="942" hidden="0">
      <c r="A942" s="150" t="str">
        <v>2026-04-09 22:26 UTC</v>
      </c>
      <c r="B942" s="155" t="str">
        <v>2026-04-09 15:26 PDT</v>
      </c>
      <c r="C942" s="155" t="str">
        <v>2026-04-09</v>
      </c>
      <c r="D942" s="155" t="str">
        <v>April</v>
      </c>
      <c r="E942" s="154" t="str">
        <v>Accepted</v>
      </c>
      <c r="F942" s="155" t="str">
        <v>280</v>
      </c>
      <c r="G942" s="153" t="n">
        <v>280</v>
      </c>
      <c r="H942" s="155" t="str">
        <v>W</v>
      </c>
      <c r="I942" s="153" t="n">
        <v>100</v>
      </c>
      <c r="J942" s="155" t="str">
        <v>E</v>
      </c>
      <c r="K942" s="153" t="n">
        <v>14</v>
      </c>
      <c r="L942" s="153" t="n">
        <f>IF(E942="Accepted",K942*1.150779448,"")</f>
        <v>16.110912272</v>
      </c>
      <c r="M942" s="153" t="n">
        <v>23</v>
      </c>
      <c r="N942" s="153" t="n">
        <f>IF(AND(E942="Accepted",ISNUMBER(M942)),M942*1.150779448,"")</f>
        <v>26.467927304</v>
      </c>
      <c r="O942" s="163"/>
      <c r="P942" s="163" t="str">
        <f>IF(AND(E942="Accepted",ISNUMBER(O942)),O942*1.150779448,"")</f>
      </c>
      <c r="Q942" s="163"/>
      <c r="R942" s="155" t="str"/>
      <c r="S942" s="155" t="str"/>
      <c r="T942" s="155" t="str"/>
      <c r="U942" s="153" t="n">
        <f>IF(E942&lt;&gt;"Accepted","",IF(AND(N942="",P942=""),"",MAX(N942,P942)))</f>
        <v>26.467927304</v>
      </c>
      <c r="V942" s="155" t="str">
        <v>2026-04-09 15:26 PDT</v>
      </c>
      <c r="W942" s="153" t="n">
        <v>14</v>
      </c>
      <c r="X942" s="153" t="n">
        <v>23</v>
      </c>
      <c r="Y942" s="163"/>
      <c r="Z942" s="163"/>
      <c r="AA942" s="153" t="n">
        <v>-117.8837</v>
      </c>
      <c r="AB942" s="153" t="n">
        <v>34.9054</v>
      </c>
      <c r="AC942" s="153" t="n">
        <v>702</v>
      </c>
      <c r="AD942" s="175" t="str">
        <v>KEDW 092226Z COR 28014G23KT 40SM FEW075 BKN320 27/04 A2987 RMK AO2A WSHFT 25 SLP096 COR 2244</v>
      </c>
    </row>
    <row r="943" hidden="0">
      <c r="A943" s="150" t="str">
        <v>2026-04-09 22:44 UTC</v>
      </c>
      <c r="B943" s="155" t="str">
        <v>2026-04-09 15:44 PDT</v>
      </c>
      <c r="C943" s="155" t="str">
        <v>2026-04-09</v>
      </c>
      <c r="D943" s="155" t="str">
        <v>April</v>
      </c>
      <c r="E943" s="154" t="str">
        <v>Accepted</v>
      </c>
      <c r="F943" s="155" t="str">
        <v>260</v>
      </c>
      <c r="G943" s="153" t="n">
        <v>260</v>
      </c>
      <c r="H943" s="155" t="str">
        <v>W</v>
      </c>
      <c r="I943" s="153" t="n">
        <v>80</v>
      </c>
      <c r="J943" s="155" t="str">
        <v>E</v>
      </c>
      <c r="K943" s="153" t="n">
        <v>18</v>
      </c>
      <c r="L943" s="153" t="n">
        <f>IF(E943="Accepted",K943*1.150779448,"")</f>
        <v>20.714030064</v>
      </c>
      <c r="M943" s="153" t="n">
        <v>23</v>
      </c>
      <c r="N943" s="153" t="n">
        <f>IF(AND(E943="Accepted",ISNUMBER(M943)),M943*1.150779448,"")</f>
        <v>26.467927304</v>
      </c>
      <c r="O943" s="163"/>
      <c r="P943" s="163" t="str">
        <f>IF(AND(E943="Accepted",ISNUMBER(O943)),O943*1.150779448,"")</f>
      </c>
      <c r="Q943" s="163"/>
      <c r="R943" s="155" t="str"/>
      <c r="S943" s="155" t="str"/>
      <c r="T943" s="155" t="str"/>
      <c r="U943" s="153" t="n">
        <f>IF(E943&lt;&gt;"Accepted","",IF(AND(N943="",P943=""),"",MAX(N943,P943)))</f>
        <v>26.467927304</v>
      </c>
      <c r="V943" s="155" t="str">
        <v>2026-04-09 15:44 PDT</v>
      </c>
      <c r="W943" s="153" t="n">
        <v>18</v>
      </c>
      <c r="X943" s="153" t="n">
        <v>23</v>
      </c>
      <c r="Y943" s="163"/>
      <c r="Z943" s="163"/>
      <c r="AA943" s="153" t="n">
        <v>-117.8837</v>
      </c>
      <c r="AB943" s="153" t="n">
        <v>34.9054</v>
      </c>
      <c r="AC943" s="153" t="n">
        <v>702</v>
      </c>
      <c r="AD943" s="175" t="str">
        <v>KEDW 092244Z AUTO 26018G23KT 10SM BKN080 27/04 A2987 RMK AO2 WSHFT 35 SLP096 $</v>
      </c>
    </row>
    <row r="944" hidden="0">
      <c r="A944" s="150" t="str">
        <v>2026-04-09 22:55 UTC</v>
      </c>
      <c r="B944" s="155" t="str">
        <v>2026-04-09 15:55 PDT</v>
      </c>
      <c r="C944" s="155" t="str">
        <v>2026-04-09</v>
      </c>
      <c r="D944" s="155" t="str">
        <v>April</v>
      </c>
      <c r="E944" s="154" t="str">
        <v>Accepted</v>
      </c>
      <c r="F944" s="155" t="str">
        <v>240</v>
      </c>
      <c r="G944" s="153" t="n">
        <v>240</v>
      </c>
      <c r="H944" s="155" t="str">
        <v>SW</v>
      </c>
      <c r="I944" s="153" t="n">
        <v>60</v>
      </c>
      <c r="J944" s="155" t="str">
        <v>NE</v>
      </c>
      <c r="K944" s="153" t="n">
        <v>19</v>
      </c>
      <c r="L944" s="153" t="n">
        <f>IF(E944="Accepted",K944*1.150779448,"")</f>
        <v>21.864809512</v>
      </c>
      <c r="M944" s="153" t="n">
        <v>26</v>
      </c>
      <c r="N944" s="153" t="n">
        <f>IF(AND(E944="Accepted",ISNUMBER(M944)),M944*1.150779448,"")</f>
        <v>29.920265648</v>
      </c>
      <c r="O944" s="153" t="n">
        <v>28</v>
      </c>
      <c r="P944" s="153" t="n">
        <f>IF(AND(E944="Accepted",ISNUMBER(O944)),O944*1.150779448,"")</f>
        <v>32.221824544</v>
      </c>
      <c r="Q944" s="153" t="n">
        <v>260</v>
      </c>
      <c r="R944" s="155" t="str">
        <v>33</v>
      </c>
      <c r="S944" s="155" t="str">
        <v>2026-04-09 22:33 UTC</v>
      </c>
      <c r="T944" s="155" t="str">
        <v>2026-04-09 15:33 PDT</v>
      </c>
      <c r="U944" s="153" t="n">
        <f>IF(E944&lt;&gt;"Accepted","",IF(AND(N944="",P944=""),"",MAX(N944,P944)))</f>
        <v>32.221824544</v>
      </c>
      <c r="V944" s="155" t="str">
        <v>2026-04-09 15:33 PDT</v>
      </c>
      <c r="W944" s="153" t="n">
        <v>19</v>
      </c>
      <c r="X944" s="153" t="n">
        <v>26</v>
      </c>
      <c r="Y944" s="153" t="n">
        <v>28</v>
      </c>
      <c r="Z944" s="153" t="n">
        <v>260</v>
      </c>
      <c r="AA944" s="153" t="n">
        <v>-117.8837</v>
      </c>
      <c r="AB944" s="153" t="n">
        <v>34.9054</v>
      </c>
      <c r="AC944" s="153" t="n">
        <v>702</v>
      </c>
      <c r="AD944" s="175" t="str">
        <v>KEDW 092255Z 24019G26KT 40SM SCT080 BKN320 27/06 A2987 RMK AO2A PK WND 26028/33 SLP095 T02680062</v>
      </c>
    </row>
    <row r="945" hidden="0">
      <c r="A945" s="150" t="str">
        <v>2026-04-09 23:55 UTC</v>
      </c>
      <c r="B945" s="155" t="str">
        <v>2026-04-09 16:55 PDT</v>
      </c>
      <c r="C945" s="155" t="str">
        <v>2026-04-09</v>
      </c>
      <c r="D945" s="155" t="str">
        <v>April</v>
      </c>
      <c r="E945" s="154" t="str">
        <v>Accepted</v>
      </c>
      <c r="F945" s="155" t="str">
        <v>210</v>
      </c>
      <c r="G945" s="153" t="n">
        <v>210</v>
      </c>
      <c r="H945" s="155" t="str">
        <v>SW</v>
      </c>
      <c r="I945" s="153" t="n">
        <v>30</v>
      </c>
      <c r="J945" s="155" t="str">
        <v>NE</v>
      </c>
      <c r="K945" s="153" t="n">
        <v>18</v>
      </c>
      <c r="L945" s="153" t="n">
        <f>IF(E945="Accepted",K945*1.150779448,"")</f>
        <v>20.714030064</v>
      </c>
      <c r="M945" s="153" t="n">
        <v>24</v>
      </c>
      <c r="N945" s="153" t="n">
        <f>IF(AND(E945="Accepted",ISNUMBER(M945)),M945*1.150779448,"")</f>
        <v>27.618706752</v>
      </c>
      <c r="O945" s="153" t="n">
        <v>26</v>
      </c>
      <c r="P945" s="153" t="n">
        <f>IF(AND(E945="Accepted",ISNUMBER(O945)),O945*1.150779448,"")</f>
        <v>29.920265648</v>
      </c>
      <c r="Q945" s="153" t="n">
        <v>250</v>
      </c>
      <c r="R945" s="155" t="str">
        <v>2255</v>
      </c>
      <c r="S945" s="155" t="str">
        <v>2026-04-09 22:55 UTC</v>
      </c>
      <c r="T945" s="155" t="str">
        <v>2026-04-09 15:55 PDT</v>
      </c>
      <c r="U945" s="153" t="n">
        <f>IF(E945&lt;&gt;"Accepted","",IF(AND(N945="",P945=""),"",MAX(N945,P945)))</f>
        <v>29.920265648</v>
      </c>
      <c r="V945" s="155" t="str">
        <v>2026-04-09 15:55 PDT</v>
      </c>
      <c r="W945" s="153" t="n">
        <v>18</v>
      </c>
      <c r="X945" s="153" t="n">
        <v>24</v>
      </c>
      <c r="Y945" s="153" t="n">
        <v>26</v>
      </c>
      <c r="Z945" s="153" t="n">
        <v>250</v>
      </c>
      <c r="AA945" s="153" t="n">
        <v>-117.8837</v>
      </c>
      <c r="AB945" s="153" t="n">
        <v>34.9054</v>
      </c>
      <c r="AC945" s="153" t="n">
        <v>702</v>
      </c>
      <c r="AD945" s="175" t="str">
        <v>KEDW 092355Z 21018G24KT 50SM SCT080 BKN220 24/09 A2987 RMK AO2A PK WND 25026/2255 SLP099 T02400092 10285 20240 53000</v>
      </c>
    </row>
    <row r="946" hidden="0">
      <c r="A946" s="150" t="str">
        <v>2026-04-10 00:55 UTC</v>
      </c>
      <c r="B946" s="155" t="str">
        <v>2026-04-09 17:55 PDT</v>
      </c>
      <c r="C946" s="155" t="str">
        <v>2026-04-09</v>
      </c>
      <c r="D946" s="155" t="str">
        <v>April</v>
      </c>
      <c r="E946" s="154" t="str">
        <v>Accepted</v>
      </c>
      <c r="F946" s="155" t="str">
        <v>220</v>
      </c>
      <c r="G946" s="153" t="n">
        <v>220</v>
      </c>
      <c r="H946" s="155" t="str">
        <v>SW</v>
      </c>
      <c r="I946" s="153" t="n">
        <v>40</v>
      </c>
      <c r="J946" s="155" t="str">
        <v>NE</v>
      </c>
      <c r="K946" s="153" t="n">
        <v>18</v>
      </c>
      <c r="L946" s="153" t="n">
        <f>IF(E946="Accepted",K946*1.150779448,"")</f>
        <v>20.714030064</v>
      </c>
      <c r="M946" s="153" t="n">
        <v>25</v>
      </c>
      <c r="N946" s="153" t="n">
        <f>IF(AND(E946="Accepted",ISNUMBER(M946)),M946*1.150779448,"")</f>
        <v>28.7694862</v>
      </c>
      <c r="O946" s="153" t="n">
        <v>26</v>
      </c>
      <c r="P946" s="153" t="n">
        <f>IF(AND(E946="Accepted",ISNUMBER(O946)),O946*1.150779448,"")</f>
        <v>29.920265648</v>
      </c>
      <c r="Q946" s="153" t="n">
        <v>220</v>
      </c>
      <c r="R946" s="155" t="str">
        <v>10</v>
      </c>
      <c r="S946" s="155" t="str">
        <v>2026-04-10 00:10 UTC</v>
      </c>
      <c r="T946" s="155" t="str">
        <v>2026-04-09 17:10 PDT</v>
      </c>
      <c r="U946" s="153" t="n">
        <f>IF(E946&lt;&gt;"Accepted","",IF(AND(N946="",P946=""),"",MAX(N946,P946)))</f>
        <v>29.920265648</v>
      </c>
      <c r="V946" s="155" t="str">
        <v>2026-04-09 17:10 PDT</v>
      </c>
      <c r="W946" s="153" t="n">
        <v>18</v>
      </c>
      <c r="X946" s="153" t="n">
        <v>25</v>
      </c>
      <c r="Y946" s="153" t="n">
        <v>26</v>
      </c>
      <c r="Z946" s="153" t="n">
        <v>220</v>
      </c>
      <c r="AA946" s="153" t="n">
        <v>-117.8837</v>
      </c>
      <c r="AB946" s="153" t="n">
        <v>34.9054</v>
      </c>
      <c r="AC946" s="153" t="n">
        <v>702</v>
      </c>
      <c r="AD946" s="175" t="str">
        <v>KEDW 100055Z 22018G25KT 50SM SCT080 BKN240 24/09 A2987 RMK AO2A PK WND 22026/10 SLP099 T02370089</v>
      </c>
    </row>
    <row r="947" hidden="0">
      <c r="A947" s="150" t="str">
        <v>2026-04-10 01:55 UTC</v>
      </c>
      <c r="B947" s="155" t="str">
        <v>2026-04-09 18:55 PDT</v>
      </c>
      <c r="C947" s="155" t="str">
        <v>2026-04-09</v>
      </c>
      <c r="D947" s="155" t="str">
        <v>April</v>
      </c>
      <c r="E947" s="154" t="str">
        <v>Accepted</v>
      </c>
      <c r="F947" s="155" t="str">
        <v>220</v>
      </c>
      <c r="G947" s="153" t="n">
        <v>220</v>
      </c>
      <c r="H947" s="155" t="str">
        <v>SW</v>
      </c>
      <c r="I947" s="153" t="n">
        <v>40</v>
      </c>
      <c r="J947" s="155" t="str">
        <v>NE</v>
      </c>
      <c r="K947" s="153" t="n">
        <v>14</v>
      </c>
      <c r="L947" s="153" t="n">
        <f>IF(E947="Accepted",K947*1.150779448,"")</f>
        <v>16.110912272</v>
      </c>
      <c r="M947" s="163"/>
      <c r="N947" s="163" t="str">
        <f>IF(AND(E947="Accepted",ISNUMBER(M947)),M947*1.150779448,"")</f>
      </c>
      <c r="O947" s="163"/>
      <c r="P947" s="163" t="str">
        <f>IF(AND(E947="Accepted",ISNUMBER(O947)),O947*1.150779448,"")</f>
      </c>
      <c r="Q947" s="163"/>
      <c r="R947" s="155" t="str"/>
      <c r="S947" s="155" t="str"/>
      <c r="T947" s="155" t="str"/>
      <c r="U947" s="163" t="str">
        <f>IF(E947&lt;&gt;"Accepted","",IF(AND(N947="",P947=""),"",MAX(N947,P947)))</f>
      </c>
      <c r="V947" s="155" t="str">
        <v>2026-04-09 18:55 PDT</v>
      </c>
      <c r="W947" s="153" t="n">
        <v>14</v>
      </c>
      <c r="X947" s="163"/>
      <c r="Y947" s="163"/>
      <c r="Z947" s="163"/>
      <c r="AA947" s="153" t="n">
        <v>-117.8837</v>
      </c>
      <c r="AB947" s="153" t="n">
        <v>34.9054</v>
      </c>
      <c r="AC947" s="153" t="n">
        <v>702</v>
      </c>
      <c r="AD947" s="175" t="str">
        <v>KEDW 100155Z 22014KT 50SM SCT090 BKN260 22/09 A2987 RMK AO2A SLP101 T02190087</v>
      </c>
    </row>
    <row r="948" hidden="0">
      <c r="A948" s="150" t="str">
        <v>2026-04-10 02:55 UTC</v>
      </c>
      <c r="B948" s="155" t="str">
        <v>2026-04-09 19:55 PDT</v>
      </c>
      <c r="C948" s="155" t="str">
        <v>2026-04-09</v>
      </c>
      <c r="D948" s="155" t="str">
        <v>April</v>
      </c>
      <c r="E948" s="154" t="str">
        <v>Accepted</v>
      </c>
      <c r="F948" s="155" t="str">
        <v>230</v>
      </c>
      <c r="G948" s="153" t="n">
        <v>230</v>
      </c>
      <c r="H948" s="155" t="str">
        <v>SW</v>
      </c>
      <c r="I948" s="153" t="n">
        <v>50</v>
      </c>
      <c r="J948" s="155" t="str">
        <v>NE</v>
      </c>
      <c r="K948" s="153" t="n">
        <v>11</v>
      </c>
      <c r="L948" s="153" t="n">
        <f>IF(E948="Accepted",K948*1.150779448,"")</f>
        <v>12.658573928</v>
      </c>
      <c r="M948" s="163"/>
      <c r="N948" s="163" t="str">
        <f>IF(AND(E948="Accepted",ISNUMBER(M948)),M948*1.150779448,"")</f>
      </c>
      <c r="O948" s="163"/>
      <c r="P948" s="163" t="str">
        <f>IF(AND(E948="Accepted",ISNUMBER(O948)),O948*1.150779448,"")</f>
      </c>
      <c r="Q948" s="163"/>
      <c r="R948" s="155" t="str"/>
      <c r="S948" s="155" t="str"/>
      <c r="T948" s="155" t="str"/>
      <c r="U948" s="163" t="str">
        <f>IF(E948&lt;&gt;"Accepted","",IF(AND(N948="",P948=""),"",MAX(N948,P948)))</f>
      </c>
      <c r="V948" s="155" t="str">
        <v>2026-04-09 19:55 PDT</v>
      </c>
      <c r="W948" s="153" t="n">
        <v>11</v>
      </c>
      <c r="X948" s="163"/>
      <c r="Y948" s="163"/>
      <c r="Z948" s="163"/>
      <c r="AA948" s="153" t="n">
        <v>-117.8837</v>
      </c>
      <c r="AB948" s="153" t="n">
        <v>34.9054</v>
      </c>
      <c r="AC948" s="153" t="n">
        <v>702</v>
      </c>
      <c r="AD948" s="175" t="str">
        <v>KEDW 100255Z 23011KT 40SM SCT090 BKN280 20/08 A2989 RMK AO2A SLP106 T02030083 53004</v>
      </c>
    </row>
    <row r="949" hidden="0">
      <c r="A949" s="150" t="str">
        <v>2026-04-10 04:55 UTC</v>
      </c>
      <c r="B949" s="155" t="str">
        <v>2026-04-09 21:55 PDT</v>
      </c>
      <c r="C949" s="155" t="str">
        <v>2026-04-09</v>
      </c>
      <c r="D949" s="155" t="str">
        <v>April</v>
      </c>
      <c r="E949" s="154" t="str">
        <v>Accepted</v>
      </c>
      <c r="F949" s="155" t="str">
        <v>230</v>
      </c>
      <c r="G949" s="153" t="n">
        <v>230</v>
      </c>
      <c r="H949" s="155" t="str">
        <v>SW</v>
      </c>
      <c r="I949" s="153" t="n">
        <v>50</v>
      </c>
      <c r="J949" s="155" t="str">
        <v>NE</v>
      </c>
      <c r="K949" s="153" t="n">
        <v>9</v>
      </c>
      <c r="L949" s="153" t="n">
        <f>IF(E949="Accepted",K949*1.150779448,"")</f>
        <v>10.357015032</v>
      </c>
      <c r="M949" s="163"/>
      <c r="N949" s="163" t="str">
        <f>IF(AND(E949="Accepted",ISNUMBER(M949)),M949*1.150779448,"")</f>
      </c>
      <c r="O949" s="163"/>
      <c r="P949" s="163" t="str">
        <f>IF(AND(E949="Accepted",ISNUMBER(O949)),O949*1.150779448,"")</f>
      </c>
      <c r="Q949" s="163"/>
      <c r="R949" s="155" t="str"/>
      <c r="S949" s="155" t="str"/>
      <c r="T949" s="155" t="str"/>
      <c r="U949" s="163" t="str">
        <f>IF(E949&lt;&gt;"Accepted","",IF(AND(N949="",P949=""),"",MAX(N949,P949)))</f>
      </c>
      <c r="V949" s="155" t="str">
        <v>2026-04-09 21:55 PDT</v>
      </c>
      <c r="W949" s="153" t="n">
        <v>9</v>
      </c>
      <c r="X949" s="163"/>
      <c r="Y949" s="163"/>
      <c r="Z949" s="163"/>
      <c r="AA949" s="153" t="n">
        <v>-117.8837</v>
      </c>
      <c r="AB949" s="153" t="n">
        <v>34.9054</v>
      </c>
      <c r="AC949" s="153" t="n">
        <v>702</v>
      </c>
      <c r="AD949" s="175" t="str">
        <v>KEDW 100455Z 23009KT 40SM SCT290 17/08 A2992 RMK AO2A SLP114 T01740083</v>
      </c>
    </row>
    <row r="950" hidden="0">
      <c r="A950" s="150" t="str">
        <v>2026-04-10 05:55 UTC</v>
      </c>
      <c r="B950" s="155" t="str">
        <v>2026-04-09 22:55 PDT</v>
      </c>
      <c r="C950" s="155" t="str">
        <v>2026-04-09</v>
      </c>
      <c r="D950" s="155" t="str">
        <v>April</v>
      </c>
      <c r="E950" s="154" t="str">
        <v>Accepted</v>
      </c>
      <c r="F950" s="155" t="str">
        <v>230</v>
      </c>
      <c r="G950" s="153" t="n">
        <v>230</v>
      </c>
      <c r="H950" s="155" t="str">
        <v>SW</v>
      </c>
      <c r="I950" s="153" t="n">
        <v>50</v>
      </c>
      <c r="J950" s="155" t="str">
        <v>NE</v>
      </c>
      <c r="K950" s="153" t="n">
        <v>8</v>
      </c>
      <c r="L950" s="153" t="n">
        <f>IF(E950="Accepted",K950*1.150779448,"")</f>
        <v>9.206235584</v>
      </c>
      <c r="M950" s="163"/>
      <c r="N950" s="163" t="str">
        <f>IF(AND(E950="Accepted",ISNUMBER(M950)),M950*1.150779448,"")</f>
      </c>
      <c r="O950" s="163"/>
      <c r="P950" s="163" t="str">
        <f>IF(AND(E950="Accepted",ISNUMBER(O950)),O950*1.150779448,"")</f>
      </c>
      <c r="Q950" s="163"/>
      <c r="R950" s="155" t="str"/>
      <c r="S950" s="155" t="str"/>
      <c r="T950" s="155" t="str"/>
      <c r="U950" s="163" t="str">
        <f>IF(E950&lt;&gt;"Accepted","",IF(AND(N950="",P950=""),"",MAX(N950,P950)))</f>
      </c>
      <c r="V950" s="155" t="str">
        <v>2026-04-09 22:55 PDT</v>
      </c>
      <c r="W950" s="153" t="n">
        <v>8</v>
      </c>
      <c r="X950" s="163"/>
      <c r="Y950" s="163"/>
      <c r="Z950" s="163"/>
      <c r="AA950" s="153" t="n">
        <v>-117.8837</v>
      </c>
      <c r="AB950" s="153" t="n">
        <v>34.9054</v>
      </c>
      <c r="AC950" s="153" t="n">
        <v>702</v>
      </c>
      <c r="AD950" s="175" t="str">
        <v>KEDW 100555Z AUTO 23008KT 10SM CLR 17/09 A2992 RMK AO2 SLP112 T01690091 10242 20166 50010</v>
      </c>
    </row>
    <row r="951" hidden="0">
      <c r="A951" s="150" t="str">
        <v>2026-04-10 06:55 UTC</v>
      </c>
      <c r="B951" s="155" t="str">
        <v>2026-04-09 23:55 PDT</v>
      </c>
      <c r="C951" s="155" t="str">
        <v>2026-04-09</v>
      </c>
      <c r="D951" s="155" t="str">
        <v>April</v>
      </c>
      <c r="E951" s="154" t="str">
        <v>Accepted</v>
      </c>
      <c r="F951" s="155" t="str">
        <v>220</v>
      </c>
      <c r="G951" s="153" t="n">
        <v>220</v>
      </c>
      <c r="H951" s="155" t="str">
        <v>SW</v>
      </c>
      <c r="I951" s="153" t="n">
        <v>40</v>
      </c>
      <c r="J951" s="155" t="str">
        <v>NE</v>
      </c>
      <c r="K951" s="153" t="n">
        <v>9</v>
      </c>
      <c r="L951" s="153" t="n">
        <f>IF(E951="Accepted",K951*1.150779448,"")</f>
        <v>10.357015032</v>
      </c>
      <c r="M951" s="163"/>
      <c r="N951" s="163" t="str">
        <f>IF(AND(E951="Accepted",ISNUMBER(M951)),M951*1.150779448,"")</f>
      </c>
      <c r="O951" s="163"/>
      <c r="P951" s="163" t="str">
        <f>IF(AND(E951="Accepted",ISNUMBER(O951)),O951*1.150779448,"")</f>
      </c>
      <c r="Q951" s="163"/>
      <c r="R951" s="155" t="str"/>
      <c r="S951" s="155" t="str"/>
      <c r="T951" s="155" t="str"/>
      <c r="U951" s="163" t="str">
        <f>IF(E951&lt;&gt;"Accepted","",IF(AND(N951="",P951=""),"",MAX(N951,P951)))</f>
      </c>
      <c r="V951" s="155" t="str">
        <v>2026-04-09 23:55 PDT</v>
      </c>
      <c r="W951" s="153" t="n">
        <v>9</v>
      </c>
      <c r="X951" s="163"/>
      <c r="Y951" s="163"/>
      <c r="Z951" s="163"/>
      <c r="AA951" s="153" t="n">
        <v>-117.8837</v>
      </c>
      <c r="AB951" s="153" t="n">
        <v>34.9054</v>
      </c>
      <c r="AC951" s="153" t="n">
        <v>702</v>
      </c>
      <c r="AD951" s="175" t="str">
        <v>KEDW 100655Z AUTO 22009KT 10SM CLR 16/09 A2992 RMK AO2 SLP114 T01590089</v>
      </c>
    </row>
    <row r="952" hidden="0">
      <c r="A952" s="150" t="str">
        <v>2026-04-10 08:55 UTC</v>
      </c>
      <c r="B952" s="155" t="str">
        <v>2026-04-10 01:55 PDT</v>
      </c>
      <c r="C952" s="155" t="str">
        <v>2026-04-10</v>
      </c>
      <c r="D952" s="155" t="str">
        <v>April</v>
      </c>
      <c r="E952" s="154" t="str">
        <v>Accepted</v>
      </c>
      <c r="F952" s="155" t="str">
        <v>230</v>
      </c>
      <c r="G952" s="153" t="n">
        <v>230</v>
      </c>
      <c r="H952" s="155" t="str">
        <v>SW</v>
      </c>
      <c r="I952" s="153" t="n">
        <v>50</v>
      </c>
      <c r="J952" s="155" t="str">
        <v>NE</v>
      </c>
      <c r="K952" s="153" t="n">
        <v>7</v>
      </c>
      <c r="L952" s="153" t="n">
        <f>IF(E952="Accepted",K952*1.150779448,"")</f>
        <v>8.055456136</v>
      </c>
      <c r="M952" s="163"/>
      <c r="N952" s="163" t="str">
        <f>IF(AND(E952="Accepted",ISNUMBER(M952)),M952*1.150779448,"")</f>
      </c>
      <c r="O952" s="163"/>
      <c r="P952" s="163" t="str">
        <f>IF(AND(E952="Accepted",ISNUMBER(O952)),O952*1.150779448,"")</f>
      </c>
      <c r="Q952" s="163"/>
      <c r="R952" s="155" t="str"/>
      <c r="S952" s="155" t="str"/>
      <c r="T952" s="155" t="str"/>
      <c r="U952" s="163" t="str">
        <f>IF(E952&lt;&gt;"Accepted","",IF(AND(N952="",P952=""),"",MAX(N952,P952)))</f>
      </c>
      <c r="V952" s="155" t="str">
        <v>2026-04-10 01:55 PDT</v>
      </c>
      <c r="W952" s="153" t="n">
        <v>7</v>
      </c>
      <c r="X952" s="163"/>
      <c r="Y952" s="163"/>
      <c r="Z952" s="163"/>
      <c r="AA952" s="153" t="n">
        <v>-117.8837</v>
      </c>
      <c r="AB952" s="153" t="n">
        <v>34.9054</v>
      </c>
      <c r="AC952" s="153" t="n">
        <v>702</v>
      </c>
      <c r="AD952" s="175" t="str">
        <v>KEDW 100855Z AUTO 23007KT 10SM CLR 14/09 A2991 RMK AO2 SLP110 T01420086 58004</v>
      </c>
    </row>
    <row r="953" hidden="0">
      <c r="A953" s="150" t="str">
        <v>2026-04-10 09:55 UTC</v>
      </c>
      <c r="B953" s="155" t="str">
        <v>2026-04-10 02:55 PDT</v>
      </c>
      <c r="C953" s="155" t="str">
        <v>2026-04-10</v>
      </c>
      <c r="D953" s="155" t="str">
        <v>April</v>
      </c>
      <c r="E953" s="154" t="str">
        <v>Accepted</v>
      </c>
      <c r="F953" s="155" t="str">
        <v>220</v>
      </c>
      <c r="G953" s="153" t="n">
        <v>220</v>
      </c>
      <c r="H953" s="155" t="str">
        <v>SW</v>
      </c>
      <c r="I953" s="153" t="n">
        <v>40</v>
      </c>
      <c r="J953" s="155" t="str">
        <v>NE</v>
      </c>
      <c r="K953" s="153" t="n">
        <v>11</v>
      </c>
      <c r="L953" s="153" t="n">
        <f>IF(E953="Accepted",K953*1.150779448,"")</f>
        <v>12.658573928</v>
      </c>
      <c r="M953" s="163"/>
      <c r="N953" s="163" t="str">
        <f>IF(AND(E953="Accepted",ISNUMBER(M953)),M953*1.150779448,"")</f>
      </c>
      <c r="O953" s="163"/>
      <c r="P953" s="163" t="str">
        <f>IF(AND(E953="Accepted",ISNUMBER(O953)),O953*1.150779448,"")</f>
      </c>
      <c r="Q953" s="163"/>
      <c r="R953" s="155" t="str"/>
      <c r="S953" s="155" t="str"/>
      <c r="T953" s="155" t="str"/>
      <c r="U953" s="163" t="str">
        <f>IF(E953&lt;&gt;"Accepted","",IF(AND(N953="",P953=""),"",MAX(N953,P953)))</f>
      </c>
      <c r="V953" s="155" t="str">
        <v>2026-04-10 02:55 PDT</v>
      </c>
      <c r="W953" s="153" t="n">
        <v>11</v>
      </c>
      <c r="X953" s="163"/>
      <c r="Y953" s="163"/>
      <c r="Z953" s="163"/>
      <c r="AA953" s="153" t="n">
        <v>-117.8837</v>
      </c>
      <c r="AB953" s="153" t="n">
        <v>34.9054</v>
      </c>
      <c r="AC953" s="153" t="n">
        <v>702</v>
      </c>
      <c r="AD953" s="175" t="str">
        <v>KEDW 100955Z AUTO 22011KT 10SM CLR 14/09 A2990 RMK AO2 SLP108 T01400090</v>
      </c>
    </row>
    <row r="954" hidden="0">
      <c r="A954" s="150" t="str">
        <v>2026-04-10 10:55 UTC</v>
      </c>
      <c r="B954" s="155" t="str">
        <v>2026-04-10 03:55 PDT</v>
      </c>
      <c r="C954" s="155" t="str">
        <v>2026-04-10</v>
      </c>
      <c r="D954" s="155" t="str">
        <v>April</v>
      </c>
      <c r="E954" s="154" t="str">
        <v>Accepted</v>
      </c>
      <c r="F954" s="155" t="str">
        <v>220</v>
      </c>
      <c r="G954" s="153" t="n">
        <v>220</v>
      </c>
      <c r="H954" s="155" t="str">
        <v>SW</v>
      </c>
      <c r="I954" s="153" t="n">
        <v>40</v>
      </c>
      <c r="J954" s="155" t="str">
        <v>NE</v>
      </c>
      <c r="K954" s="153" t="n">
        <v>13</v>
      </c>
      <c r="L954" s="153" t="n">
        <f>IF(E954="Accepted",K954*1.150779448,"")</f>
        <v>14.960132824</v>
      </c>
      <c r="M954" s="163"/>
      <c r="N954" s="163" t="str">
        <f>IF(AND(E954="Accepted",ISNUMBER(M954)),M954*1.150779448,"")</f>
      </c>
      <c r="O954" s="163"/>
      <c r="P954" s="163" t="str">
        <f>IF(AND(E954="Accepted",ISNUMBER(O954)),O954*1.150779448,"")</f>
      </c>
      <c r="Q954" s="163"/>
      <c r="R954" s="155" t="str"/>
      <c r="S954" s="155" t="str"/>
      <c r="T954" s="155" t="str"/>
      <c r="U954" s="163" t="str">
        <f>IF(E954&lt;&gt;"Accepted","",IF(AND(N954="",P954=""),"",MAX(N954,P954)))</f>
      </c>
      <c r="V954" s="155" t="str">
        <v>2026-04-10 03:55 PDT</v>
      </c>
      <c r="W954" s="153" t="n">
        <v>13</v>
      </c>
      <c r="X954" s="163"/>
      <c r="Y954" s="163"/>
      <c r="Z954" s="163"/>
      <c r="AA954" s="153" t="n">
        <v>-117.8837</v>
      </c>
      <c r="AB954" s="153" t="n">
        <v>34.9054</v>
      </c>
      <c r="AC954" s="153" t="n">
        <v>702</v>
      </c>
      <c r="AD954" s="175" t="str">
        <v>KEDW 101055Z AUTO 22013KT 10SM CLR 14/09 A2989 RMK AO2 SLP104 T01380088</v>
      </c>
    </row>
    <row r="955" hidden="0">
      <c r="A955" s="150" t="str">
        <v>2026-04-10 11:55 UTC</v>
      </c>
      <c r="B955" s="155" t="str">
        <v>2026-04-10 04:55 PDT</v>
      </c>
      <c r="C955" s="155" t="str">
        <v>2026-04-10</v>
      </c>
      <c r="D955" s="155" t="str">
        <v>April</v>
      </c>
      <c r="E955" s="154" t="str">
        <v>Accepted</v>
      </c>
      <c r="F955" s="155" t="str">
        <v>220</v>
      </c>
      <c r="G955" s="153" t="n">
        <v>220</v>
      </c>
      <c r="H955" s="155" t="str">
        <v>SW</v>
      </c>
      <c r="I955" s="153" t="n">
        <v>40</v>
      </c>
      <c r="J955" s="155" t="str">
        <v>NE</v>
      </c>
      <c r="K955" s="153" t="n">
        <v>13</v>
      </c>
      <c r="L955" s="153" t="n">
        <f>IF(E955="Accepted",K955*1.150779448,"")</f>
        <v>14.960132824</v>
      </c>
      <c r="M955" s="163"/>
      <c r="N955" s="163" t="str">
        <f>IF(AND(E955="Accepted",ISNUMBER(M955)),M955*1.150779448,"")</f>
      </c>
      <c r="O955" s="163"/>
      <c r="P955" s="163" t="str">
        <f>IF(AND(E955="Accepted",ISNUMBER(O955)),O955*1.150779448,"")</f>
      </c>
      <c r="Q955" s="163"/>
      <c r="R955" s="155" t="str"/>
      <c r="S955" s="155" t="str"/>
      <c r="T955" s="155" t="str"/>
      <c r="U955" s="163" t="str">
        <f>IF(E955&lt;&gt;"Accepted","",IF(AND(N955="",P955=""),"",MAX(N955,P955)))</f>
      </c>
      <c r="V955" s="155" t="str">
        <v>2026-04-10 04:55 PDT</v>
      </c>
      <c r="W955" s="153" t="n">
        <v>13</v>
      </c>
      <c r="X955" s="163"/>
      <c r="Y955" s="163"/>
      <c r="Z955" s="163"/>
      <c r="AA955" s="153" t="n">
        <v>-117.8837</v>
      </c>
      <c r="AB955" s="153" t="n">
        <v>34.9054</v>
      </c>
      <c r="AC955" s="153" t="n">
        <v>702</v>
      </c>
      <c r="AD955" s="175" t="str">
        <v>KEDW 101155Z AUTO 22013KT 10SM CLR 14/09 A2988 RMK AO2 SLP103 T01380086 10170 20134 57008</v>
      </c>
    </row>
    <row r="956" hidden="0">
      <c r="A956" s="150" t="str">
        <v>2026-04-10 12:55 UTC</v>
      </c>
      <c r="B956" s="155" t="str">
        <v>2026-04-10 05:55 PDT</v>
      </c>
      <c r="C956" s="155" t="str">
        <v>2026-04-10</v>
      </c>
      <c r="D956" s="155" t="str">
        <v>April</v>
      </c>
      <c r="E956" s="154" t="str">
        <v>Accepted</v>
      </c>
      <c r="F956" s="155" t="str">
        <v>230</v>
      </c>
      <c r="G956" s="153" t="n">
        <v>230</v>
      </c>
      <c r="H956" s="155" t="str">
        <v>SW</v>
      </c>
      <c r="I956" s="153" t="n">
        <v>50</v>
      </c>
      <c r="J956" s="155" t="str">
        <v>NE</v>
      </c>
      <c r="K956" s="153" t="n">
        <v>10</v>
      </c>
      <c r="L956" s="153" t="n">
        <f>IF(E956="Accepted",K956*1.150779448,"")</f>
        <v>11.50779448</v>
      </c>
      <c r="M956" s="163"/>
      <c r="N956" s="163" t="str">
        <f>IF(AND(E956="Accepted",ISNUMBER(M956)),M956*1.150779448,"")</f>
      </c>
      <c r="O956" s="163"/>
      <c r="P956" s="163" t="str">
        <f>IF(AND(E956="Accepted",ISNUMBER(O956)),O956*1.150779448,"")</f>
      </c>
      <c r="Q956" s="163"/>
      <c r="R956" s="155" t="str"/>
      <c r="S956" s="155" t="str"/>
      <c r="T956" s="155" t="str"/>
      <c r="U956" s="163" t="str">
        <f>IF(E956&lt;&gt;"Accepted","",IF(AND(N956="",P956=""),"",MAX(N956,P956)))</f>
      </c>
      <c r="V956" s="155" t="str">
        <v>2026-04-10 05:55 PDT</v>
      </c>
      <c r="W956" s="153" t="n">
        <v>10</v>
      </c>
      <c r="X956" s="163"/>
      <c r="Y956" s="163"/>
      <c r="Z956" s="163"/>
      <c r="AA956" s="153" t="n">
        <v>-117.8837</v>
      </c>
      <c r="AB956" s="153" t="n">
        <v>34.9054</v>
      </c>
      <c r="AC956" s="153" t="n">
        <v>702</v>
      </c>
      <c r="AD956" s="175" t="str">
        <v>KEDW 101255Z 23010KT 50SM FEW150 13/09 A2989 RMK AO2A SLP107 T01340085</v>
      </c>
    </row>
    <row r="957" hidden="0">
      <c r="A957" s="150" t="str">
        <v>2026-04-10 15:55 UTC</v>
      </c>
      <c r="B957" s="155" t="str">
        <v>2026-04-10 08:55 PDT</v>
      </c>
      <c r="C957" s="155" t="str">
        <v>2026-04-10</v>
      </c>
      <c r="D957" s="155" t="str">
        <v>April</v>
      </c>
      <c r="E957" s="154" t="str">
        <v>Accepted</v>
      </c>
      <c r="F957" s="155" t="str">
        <v>240</v>
      </c>
      <c r="G957" s="153" t="n">
        <v>240</v>
      </c>
      <c r="H957" s="155" t="str">
        <v>SW</v>
      </c>
      <c r="I957" s="153" t="n">
        <v>60</v>
      </c>
      <c r="J957" s="155" t="str">
        <v>NE</v>
      </c>
      <c r="K957" s="153" t="n">
        <v>14</v>
      </c>
      <c r="L957" s="153" t="n">
        <f>IF(E957="Accepted",K957*1.150779448,"")</f>
        <v>16.110912272</v>
      </c>
      <c r="M957" s="163"/>
      <c r="N957" s="163" t="str">
        <f>IF(AND(E957="Accepted",ISNUMBER(M957)),M957*1.150779448,"")</f>
      </c>
      <c r="O957" s="163"/>
      <c r="P957" s="163" t="str">
        <f>IF(AND(E957="Accepted",ISNUMBER(O957)),O957*1.150779448,"")</f>
      </c>
      <c r="Q957" s="163"/>
      <c r="R957" s="155" t="str"/>
      <c r="S957" s="155" t="str"/>
      <c r="T957" s="155" t="str"/>
      <c r="U957" s="163" t="str">
        <f>IF(E957&lt;&gt;"Accepted","",IF(AND(N957="",P957=""),"",MAX(N957,P957)))</f>
      </c>
      <c r="V957" s="155" t="str">
        <v>2026-04-10 08:55 PDT</v>
      </c>
      <c r="W957" s="153" t="n">
        <v>14</v>
      </c>
      <c r="X957" s="163"/>
      <c r="Y957" s="163"/>
      <c r="Z957" s="163"/>
      <c r="AA957" s="153" t="n">
        <v>-117.8837</v>
      </c>
      <c r="AB957" s="153" t="n">
        <v>34.9054</v>
      </c>
      <c r="AC957" s="153" t="n">
        <v>702</v>
      </c>
      <c r="AD957" s="175" t="str">
        <v>KEDW 101555Z 24014KT 50SM FEW085 FEW250 18/08 A2992 RMK AO2A SLP118 T01830080</v>
      </c>
    </row>
    <row r="958" hidden="0">
      <c r="A958" s="150" t="str">
        <v>2026-04-10 16:07 UTC</v>
      </c>
      <c r="B958" s="155" t="str">
        <v>2026-04-10 09:07 PDT</v>
      </c>
      <c r="C958" s="155" t="str">
        <v>2026-04-10</v>
      </c>
      <c r="D958" s="155" t="str">
        <v>April</v>
      </c>
      <c r="E958" s="154" t="str">
        <v>Accepted</v>
      </c>
      <c r="F958" s="155" t="str">
        <v>230</v>
      </c>
      <c r="G958" s="153" t="n">
        <v>230</v>
      </c>
      <c r="H958" s="155" t="str">
        <v>SW</v>
      </c>
      <c r="I958" s="153" t="n">
        <v>50</v>
      </c>
      <c r="J958" s="155" t="str">
        <v>NE</v>
      </c>
      <c r="K958" s="153" t="n">
        <v>15</v>
      </c>
      <c r="L958" s="153" t="n">
        <f>IF(E958="Accepted",K958*1.150779448,"")</f>
        <v>17.261691719999998</v>
      </c>
      <c r="M958" s="153" t="n">
        <v>23</v>
      </c>
      <c r="N958" s="153" t="n">
        <f>IF(AND(E958="Accepted",ISNUMBER(M958)),M958*1.150779448,"")</f>
        <v>26.467927304</v>
      </c>
      <c r="O958" s="163"/>
      <c r="P958" s="163" t="str">
        <f>IF(AND(E958="Accepted",ISNUMBER(O958)),O958*1.150779448,"")</f>
      </c>
      <c r="Q958" s="163"/>
      <c r="R958" s="155" t="str"/>
      <c r="S958" s="155" t="str"/>
      <c r="T958" s="155" t="str"/>
      <c r="U958" s="153" t="n">
        <f>IF(E958&lt;&gt;"Accepted","",IF(AND(N958="",P958=""),"",MAX(N958,P958)))</f>
        <v>26.467927304</v>
      </c>
      <c r="V958" s="155" t="str">
        <v>2026-04-10 09:07 PDT</v>
      </c>
      <c r="W958" s="153" t="n">
        <v>15</v>
      </c>
      <c r="X958" s="153" t="n">
        <v>23</v>
      </c>
      <c r="Y958" s="163"/>
      <c r="Z958" s="163"/>
      <c r="AA958" s="153" t="n">
        <v>-117.8837</v>
      </c>
      <c r="AB958" s="153" t="n">
        <v>34.9054</v>
      </c>
      <c r="AC958" s="153" t="n">
        <v>702</v>
      </c>
      <c r="AD958" s="175" t="str">
        <v>KEDW 101607Z 23015G23KT 60SM FEW085 SCT250 18/08 A2993 RMK AO2A SLP121</v>
      </c>
    </row>
    <row r="959" hidden="0">
      <c r="A959" s="150" t="str">
        <v>2026-04-10 16:10 UTC</v>
      </c>
      <c r="B959" s="155" t="str">
        <v>2026-04-10 09:10 PDT</v>
      </c>
      <c r="C959" s="155" t="str">
        <v>2026-04-10</v>
      </c>
      <c r="D959" s="155" t="str">
        <v>April</v>
      </c>
      <c r="E959" s="154" t="str">
        <v>Accepted</v>
      </c>
      <c r="F959" s="155" t="str">
        <v>230</v>
      </c>
      <c r="G959" s="153" t="n">
        <v>230</v>
      </c>
      <c r="H959" s="155" t="str">
        <v>SW</v>
      </c>
      <c r="I959" s="153" t="n">
        <v>50</v>
      </c>
      <c r="J959" s="155" t="str">
        <v>NE</v>
      </c>
      <c r="K959" s="153" t="n">
        <v>15</v>
      </c>
      <c r="L959" s="153" t="n">
        <f>IF(E959="Accepted",K959*1.150779448,"")</f>
        <v>17.261691719999998</v>
      </c>
      <c r="M959" s="153" t="n">
        <v>23</v>
      </c>
      <c r="N959" s="153" t="n">
        <f>IF(AND(E959="Accepted",ISNUMBER(M959)),M959*1.150779448,"")</f>
        <v>26.467927304</v>
      </c>
      <c r="O959" s="163"/>
      <c r="P959" s="163" t="str">
        <f>IF(AND(E959="Accepted",ISNUMBER(O959)),O959*1.150779448,"")</f>
      </c>
      <c r="Q959" s="163"/>
      <c r="R959" s="155" t="str"/>
      <c r="S959" s="155" t="str"/>
      <c r="T959" s="155" t="str"/>
      <c r="U959" s="153" t="n">
        <f>IF(E959&lt;&gt;"Accepted","",IF(AND(N959="",P959=""),"",MAX(N959,P959)))</f>
        <v>26.467927304</v>
      </c>
      <c r="V959" s="155" t="str">
        <v>2026-04-10 09:10 PDT</v>
      </c>
      <c r="W959" s="153" t="n">
        <v>15</v>
      </c>
      <c r="X959" s="153" t="n">
        <v>23</v>
      </c>
      <c r="Y959" s="163"/>
      <c r="Z959" s="163"/>
      <c r="AA959" s="153" t="n">
        <v>-117.8837</v>
      </c>
      <c r="AB959" s="153" t="n">
        <v>34.9054</v>
      </c>
      <c r="AC959" s="153" t="n">
        <v>702</v>
      </c>
      <c r="AD959" s="175" t="str">
        <v>KEDW 101610Z COR 23015G23KT 60SM FEW085 SCT250 18/08 A2993 RMK AO2A SLP121 COR 1625</v>
      </c>
    </row>
    <row r="960" hidden="0">
      <c r="A960" s="150" t="str">
        <v>2026-04-10 16:40 UTC</v>
      </c>
      <c r="B960" s="155" t="str">
        <v>2026-04-10 09:40 PDT</v>
      </c>
      <c r="C960" s="155" t="str">
        <v>2026-04-10</v>
      </c>
      <c r="D960" s="155" t="str">
        <v>April</v>
      </c>
      <c r="E960" s="154" t="str">
        <v>Accepted</v>
      </c>
      <c r="F960" s="155" t="str">
        <v>220</v>
      </c>
      <c r="G960" s="153" t="n">
        <v>220</v>
      </c>
      <c r="H960" s="155" t="str">
        <v>SW</v>
      </c>
      <c r="I960" s="153" t="n">
        <v>40</v>
      </c>
      <c r="J960" s="155" t="str">
        <v>NE</v>
      </c>
      <c r="K960" s="153" t="n">
        <v>16</v>
      </c>
      <c r="L960" s="153" t="n">
        <f>IF(E960="Accepted",K960*1.150779448,"")</f>
        <v>18.412471168</v>
      </c>
      <c r="M960" s="153" t="n">
        <v>20</v>
      </c>
      <c r="N960" s="153" t="n">
        <f>IF(AND(E960="Accepted",ISNUMBER(M960)),M960*1.150779448,"")</f>
        <v>23.01558896</v>
      </c>
      <c r="O960" s="163"/>
      <c r="P960" s="163" t="str">
        <f>IF(AND(E960="Accepted",ISNUMBER(O960)),O960*1.150779448,"")</f>
      </c>
      <c r="Q960" s="163"/>
      <c r="R960" s="155" t="str"/>
      <c r="S960" s="155" t="str"/>
      <c r="T960" s="155" t="str"/>
      <c r="U960" s="153" t="n">
        <f>IF(E960&lt;&gt;"Accepted","",IF(AND(N960="",P960=""),"",MAX(N960,P960)))</f>
        <v>23.01558896</v>
      </c>
      <c r="V960" s="155" t="str">
        <v>2026-04-10 09:40 PDT</v>
      </c>
      <c r="W960" s="153" t="n">
        <v>16</v>
      </c>
      <c r="X960" s="153" t="n">
        <v>20</v>
      </c>
      <c r="Y960" s="163"/>
      <c r="Z960" s="163"/>
      <c r="AA960" s="153" t="n">
        <v>-117.8837</v>
      </c>
      <c r="AB960" s="153" t="n">
        <v>34.9054</v>
      </c>
      <c r="AC960" s="153" t="n">
        <v>702</v>
      </c>
      <c r="AD960" s="175" t="str">
        <v>KEDW 101640Z 22016G20KT 60SM FEW085 FEW250 20/08 A2993 RMK AO2A SLP120</v>
      </c>
    </row>
    <row r="961" hidden="0">
      <c r="A961" s="150" t="str">
        <v>2026-04-10 16:55 UTC</v>
      </c>
      <c r="B961" s="155" t="str">
        <v>2026-04-10 09:55 PDT</v>
      </c>
      <c r="C961" s="155" t="str">
        <v>2026-04-10</v>
      </c>
      <c r="D961" s="155" t="str">
        <v>April</v>
      </c>
      <c r="E961" s="154" t="str">
        <v>Accepted</v>
      </c>
      <c r="F961" s="155" t="str">
        <v>240</v>
      </c>
      <c r="G961" s="153" t="n">
        <v>240</v>
      </c>
      <c r="H961" s="155" t="str">
        <v>SW</v>
      </c>
      <c r="I961" s="153" t="n">
        <v>60</v>
      </c>
      <c r="J961" s="155" t="str">
        <v>NE</v>
      </c>
      <c r="K961" s="153" t="n">
        <v>15</v>
      </c>
      <c r="L961" s="153" t="n">
        <f>IF(E961="Accepted",K961*1.150779448,"")</f>
        <v>17.261691719999998</v>
      </c>
      <c r="M961" s="163"/>
      <c r="N961" s="163" t="str">
        <f>IF(AND(E961="Accepted",ISNUMBER(M961)),M961*1.150779448,"")</f>
      </c>
      <c r="O961" s="163"/>
      <c r="P961" s="163" t="str">
        <f>IF(AND(E961="Accepted",ISNUMBER(O961)),O961*1.150779448,"")</f>
      </c>
      <c r="Q961" s="163"/>
      <c r="R961" s="155" t="str"/>
      <c r="S961" s="155" t="str"/>
      <c r="T961" s="155" t="str"/>
      <c r="U961" s="163" t="str">
        <f>IF(E961&lt;&gt;"Accepted","",IF(AND(N961="",P961=""),"",MAX(N961,P961)))</f>
      </c>
      <c r="V961" s="155" t="str">
        <v>2026-04-10 09:55 PDT</v>
      </c>
      <c r="W961" s="153" t="n">
        <v>15</v>
      </c>
      <c r="X961" s="163"/>
      <c r="Y961" s="163"/>
      <c r="Z961" s="163"/>
      <c r="AA961" s="153" t="n">
        <v>-117.8837</v>
      </c>
      <c r="AB961" s="153" t="n">
        <v>34.9054</v>
      </c>
      <c r="AC961" s="153" t="n">
        <v>702</v>
      </c>
      <c r="AD961" s="175" t="str">
        <v>KEDW 101655Z 24015KT 60SM FEW085 SCT250 20/08 A2993 RMK AO2A SLP120 T02010075</v>
      </c>
    </row>
    <row r="962" hidden="0">
      <c r="A962" s="150" t="str">
        <v>2026-04-10 17:16 UTC</v>
      </c>
      <c r="B962" s="155" t="str">
        <v>2026-04-10 10:16 PDT</v>
      </c>
      <c r="C962" s="155" t="str">
        <v>2026-04-10</v>
      </c>
      <c r="D962" s="155" t="str">
        <v>April</v>
      </c>
      <c r="E962" s="154" t="str">
        <v>Accepted</v>
      </c>
      <c r="F962" s="155" t="str">
        <v>230</v>
      </c>
      <c r="G962" s="153" t="n">
        <v>230</v>
      </c>
      <c r="H962" s="155" t="str">
        <v>SW</v>
      </c>
      <c r="I962" s="153" t="n">
        <v>50</v>
      </c>
      <c r="J962" s="155" t="str">
        <v>NE</v>
      </c>
      <c r="K962" s="153" t="n">
        <v>17</v>
      </c>
      <c r="L962" s="153" t="n">
        <f>IF(E962="Accepted",K962*1.150779448,"")</f>
        <v>19.563250616</v>
      </c>
      <c r="M962" s="153" t="n">
        <v>22</v>
      </c>
      <c r="N962" s="153" t="n">
        <f>IF(AND(E962="Accepted",ISNUMBER(M962)),M962*1.150779448,"")</f>
        <v>25.317147856</v>
      </c>
      <c r="O962" s="163"/>
      <c r="P962" s="163" t="str">
        <f>IF(AND(E962="Accepted",ISNUMBER(O962)),O962*1.150779448,"")</f>
      </c>
      <c r="Q962" s="163"/>
      <c r="R962" s="155" t="str"/>
      <c r="S962" s="155" t="str"/>
      <c r="T962" s="155" t="str"/>
      <c r="U962" s="153" t="n">
        <f>IF(E962&lt;&gt;"Accepted","",IF(AND(N962="",P962=""),"",MAX(N962,P962)))</f>
        <v>25.317147856</v>
      </c>
      <c r="V962" s="155" t="str">
        <v>2026-04-10 10:16 PDT</v>
      </c>
      <c r="W962" s="153" t="n">
        <v>17</v>
      </c>
      <c r="X962" s="153" t="n">
        <v>22</v>
      </c>
      <c r="Y962" s="163"/>
      <c r="Z962" s="163"/>
      <c r="AA962" s="153" t="n">
        <v>-117.8837</v>
      </c>
      <c r="AB962" s="153" t="n">
        <v>34.9054</v>
      </c>
      <c r="AC962" s="153" t="n">
        <v>702</v>
      </c>
      <c r="AD962" s="175" t="str">
        <v>KEDW 101716Z 23017G22KT 60SM FEW085 FEW250 21/07 A2993 RMK AO2A DZB16 SLP120</v>
      </c>
    </row>
    <row r="963" hidden="0">
      <c r="A963" s="150" t="str">
        <v>2026-04-10 17:18 UTC</v>
      </c>
      <c r="B963" s="155" t="str">
        <v>2026-04-10 10:18 PDT</v>
      </c>
      <c r="C963" s="155" t="str">
        <v>2026-04-10</v>
      </c>
      <c r="D963" s="155" t="str">
        <v>April</v>
      </c>
      <c r="E963" s="154" t="str">
        <v>Accepted</v>
      </c>
      <c r="F963" s="155" t="str">
        <v>230</v>
      </c>
      <c r="G963" s="153" t="n">
        <v>230</v>
      </c>
      <c r="H963" s="155" t="str">
        <v>SW</v>
      </c>
      <c r="I963" s="153" t="n">
        <v>50</v>
      </c>
      <c r="J963" s="155" t="str">
        <v>NE</v>
      </c>
      <c r="K963" s="153" t="n">
        <v>16</v>
      </c>
      <c r="L963" s="153" t="n">
        <f>IF(E963="Accepted",K963*1.150779448,"")</f>
        <v>18.412471168</v>
      </c>
      <c r="M963" s="153" t="n">
        <v>22</v>
      </c>
      <c r="N963" s="153" t="n">
        <f>IF(AND(E963="Accepted",ISNUMBER(M963)),M963*1.150779448,"")</f>
        <v>25.317147856</v>
      </c>
      <c r="O963" s="163"/>
      <c r="P963" s="163" t="str">
        <f>IF(AND(E963="Accepted",ISNUMBER(O963)),O963*1.150779448,"")</f>
      </c>
      <c r="Q963" s="163"/>
      <c r="R963" s="155" t="str"/>
      <c r="S963" s="155" t="str"/>
      <c r="T963" s="155" t="str"/>
      <c r="U963" s="153" t="n">
        <f>IF(E963&lt;&gt;"Accepted","",IF(AND(N963="",P963=""),"",MAX(N963,P963)))</f>
        <v>25.317147856</v>
      </c>
      <c r="V963" s="155" t="str">
        <v>2026-04-10 10:18 PDT</v>
      </c>
      <c r="W963" s="153" t="n">
        <v>16</v>
      </c>
      <c r="X963" s="153" t="n">
        <v>22</v>
      </c>
      <c r="Y963" s="163"/>
      <c r="Z963" s="163"/>
      <c r="AA963" s="153" t="n">
        <v>-117.8837</v>
      </c>
      <c r="AB963" s="153" t="n">
        <v>34.9054</v>
      </c>
      <c r="AC963" s="153" t="n">
        <v>702</v>
      </c>
      <c r="AD963" s="175" t="str">
        <v>KEDW 101718Z 23016G22KT 60SM FEW085 FEW250 20/07 A2993 RMK AO2A DZB16 SLP121</v>
      </c>
    </row>
    <row r="964" hidden="0">
      <c r="A964" s="150" t="str">
        <v>2026-04-10 17:19 UTC</v>
      </c>
      <c r="B964" s="155" t="str">
        <v>2026-04-10 10:19 PDT</v>
      </c>
      <c r="C964" s="155" t="str">
        <v>2026-04-10</v>
      </c>
      <c r="D964" s="155" t="str">
        <v>April</v>
      </c>
      <c r="E964" s="154" t="str">
        <v>Accepted</v>
      </c>
      <c r="F964" s="155" t="str">
        <v>230</v>
      </c>
      <c r="G964" s="153" t="n">
        <v>230</v>
      </c>
      <c r="H964" s="155" t="str">
        <v>SW</v>
      </c>
      <c r="I964" s="153" t="n">
        <v>50</v>
      </c>
      <c r="J964" s="155" t="str">
        <v>NE</v>
      </c>
      <c r="K964" s="153" t="n">
        <v>16</v>
      </c>
      <c r="L964" s="153" t="n">
        <f>IF(E964="Accepted",K964*1.150779448,"")</f>
        <v>18.412471168</v>
      </c>
      <c r="M964" s="153" t="n">
        <v>22</v>
      </c>
      <c r="N964" s="153" t="n">
        <f>IF(AND(E964="Accepted",ISNUMBER(M964)),M964*1.150779448,"")</f>
        <v>25.317147856</v>
      </c>
      <c r="O964" s="163"/>
      <c r="P964" s="163" t="str">
        <f>IF(AND(E964="Accepted",ISNUMBER(O964)),O964*1.150779448,"")</f>
      </c>
      <c r="Q964" s="163"/>
      <c r="R964" s="155" t="str"/>
      <c r="S964" s="155" t="str"/>
      <c r="T964" s="155" t="str"/>
      <c r="U964" s="153" t="n">
        <f>IF(E964&lt;&gt;"Accepted","",IF(AND(N964="",P964=""),"",MAX(N964,P964)))</f>
        <v>25.317147856</v>
      </c>
      <c r="V964" s="155" t="str">
        <v>2026-04-10 10:19 PDT</v>
      </c>
      <c r="W964" s="153" t="n">
        <v>16</v>
      </c>
      <c r="X964" s="153" t="n">
        <v>22</v>
      </c>
      <c r="Y964" s="163"/>
      <c r="Z964" s="163"/>
      <c r="AA964" s="153" t="n">
        <v>-117.8837</v>
      </c>
      <c r="AB964" s="153" t="n">
        <v>34.9054</v>
      </c>
      <c r="AC964" s="153" t="n">
        <v>702</v>
      </c>
      <c r="AD964" s="175" t="str">
        <v>KEDW 101719Z 23016G22KT 60SM FEW085 FEW250 20/07 A2993 RMK AO2A DZB16 SLP121</v>
      </c>
    </row>
    <row r="965" hidden="0">
      <c r="A965" s="150" t="str">
        <v>2026-04-10 17:21 UTC</v>
      </c>
      <c r="B965" s="155" t="str">
        <v>2026-04-10 10:21 PDT</v>
      </c>
      <c r="C965" s="155" t="str">
        <v>2026-04-10</v>
      </c>
      <c r="D965" s="155" t="str">
        <v>April</v>
      </c>
      <c r="E965" s="154" t="str">
        <v>Accepted</v>
      </c>
      <c r="F965" s="155" t="str">
        <v>230</v>
      </c>
      <c r="G965" s="153" t="n">
        <v>230</v>
      </c>
      <c r="H965" s="155" t="str">
        <v>SW</v>
      </c>
      <c r="I965" s="153" t="n">
        <v>50</v>
      </c>
      <c r="J965" s="155" t="str">
        <v>NE</v>
      </c>
      <c r="K965" s="153" t="n">
        <v>16</v>
      </c>
      <c r="L965" s="153" t="n">
        <f>IF(E965="Accepted",K965*1.150779448,"")</f>
        <v>18.412471168</v>
      </c>
      <c r="M965" s="153" t="n">
        <v>22</v>
      </c>
      <c r="N965" s="153" t="n">
        <f>IF(AND(E965="Accepted",ISNUMBER(M965)),M965*1.150779448,"")</f>
        <v>25.317147856</v>
      </c>
      <c r="O965" s="163"/>
      <c r="P965" s="163" t="str">
        <f>IF(AND(E965="Accepted",ISNUMBER(O965)),O965*1.150779448,"")</f>
      </c>
      <c r="Q965" s="163"/>
      <c r="R965" s="155" t="str"/>
      <c r="S965" s="155" t="str"/>
      <c r="T965" s="155" t="str"/>
      <c r="U965" s="153" t="n">
        <f>IF(E965&lt;&gt;"Accepted","",IF(AND(N965="",P965=""),"",MAX(N965,P965)))</f>
        <v>25.317147856</v>
      </c>
      <c r="V965" s="155" t="str">
        <v>2026-04-10 10:21 PDT</v>
      </c>
      <c r="W965" s="153" t="n">
        <v>16</v>
      </c>
      <c r="X965" s="153" t="n">
        <v>22</v>
      </c>
      <c r="Y965" s="163"/>
      <c r="Z965" s="163"/>
      <c r="AA965" s="153" t="n">
        <v>-117.8837</v>
      </c>
      <c r="AB965" s="153" t="n">
        <v>34.9054</v>
      </c>
      <c r="AC965" s="153" t="n">
        <v>702</v>
      </c>
      <c r="AD965" s="175" t="str">
        <v>KEDW 101721Z 23016G22KT 60SM FEW085 FEW250 20/07 A2993 RMK AO2A DZB16E21 SLP121</v>
      </c>
    </row>
    <row r="966" hidden="0">
      <c r="A966" s="150" t="str">
        <v>2026-04-10 17:22 UTC</v>
      </c>
      <c r="B966" s="155" t="str">
        <v>2026-04-10 10:22 PDT</v>
      </c>
      <c r="C966" s="155" t="str">
        <v>2026-04-10</v>
      </c>
      <c r="D966" s="155" t="str">
        <v>April</v>
      </c>
      <c r="E966" s="154" t="str">
        <v>Accepted</v>
      </c>
      <c r="F966" s="155" t="str">
        <v>230</v>
      </c>
      <c r="G966" s="153" t="n">
        <v>230</v>
      </c>
      <c r="H966" s="155" t="str">
        <v>SW</v>
      </c>
      <c r="I966" s="153" t="n">
        <v>50</v>
      </c>
      <c r="J966" s="155" t="str">
        <v>NE</v>
      </c>
      <c r="K966" s="153" t="n">
        <v>16</v>
      </c>
      <c r="L966" s="153" t="n">
        <f>IF(E966="Accepted",K966*1.150779448,"")</f>
        <v>18.412471168</v>
      </c>
      <c r="M966" s="153" t="n">
        <v>22</v>
      </c>
      <c r="N966" s="153" t="n">
        <f>IF(AND(E966="Accepted",ISNUMBER(M966)),M966*1.150779448,"")</f>
        <v>25.317147856</v>
      </c>
      <c r="O966" s="163"/>
      <c r="P966" s="163" t="str">
        <f>IF(AND(E966="Accepted",ISNUMBER(O966)),O966*1.150779448,"")</f>
      </c>
      <c r="Q966" s="163"/>
      <c r="R966" s="155" t="str"/>
      <c r="S966" s="155" t="str"/>
      <c r="T966" s="155" t="str"/>
      <c r="U966" s="153" t="n">
        <f>IF(E966&lt;&gt;"Accepted","",IF(AND(N966="",P966=""),"",MAX(N966,P966)))</f>
        <v>25.317147856</v>
      </c>
      <c r="V966" s="155" t="str">
        <v>2026-04-10 10:22 PDT</v>
      </c>
      <c r="W966" s="153" t="n">
        <v>16</v>
      </c>
      <c r="X966" s="153" t="n">
        <v>22</v>
      </c>
      <c r="Y966" s="163"/>
      <c r="Z966" s="163"/>
      <c r="AA966" s="153" t="n">
        <v>-117.8837</v>
      </c>
      <c r="AB966" s="153" t="n">
        <v>34.9054</v>
      </c>
      <c r="AC966" s="153" t="n">
        <v>702</v>
      </c>
      <c r="AD966" s="175" t="str">
        <v>KEDW 101722Z AUTO 23016G22KT 10SM -DZ FEW085 20/07 A2993 RMK AO2 DZB18 SLP121 $</v>
      </c>
    </row>
    <row r="967" hidden="0">
      <c r="A967" s="150" t="str">
        <v>2026-04-10 17:23 UTC</v>
      </c>
      <c r="B967" s="155" t="str">
        <v>2026-04-10 10:23 PDT</v>
      </c>
      <c r="C967" s="155" t="str">
        <v>2026-04-10</v>
      </c>
      <c r="D967" s="155" t="str">
        <v>April</v>
      </c>
      <c r="E967" s="154" t="str">
        <v>Accepted</v>
      </c>
      <c r="F967" s="155" t="str">
        <v>230</v>
      </c>
      <c r="G967" s="153" t="n">
        <v>230</v>
      </c>
      <c r="H967" s="155" t="str">
        <v>SW</v>
      </c>
      <c r="I967" s="153" t="n">
        <v>50</v>
      </c>
      <c r="J967" s="155" t="str">
        <v>NE</v>
      </c>
      <c r="K967" s="153" t="n">
        <v>16</v>
      </c>
      <c r="L967" s="153" t="n">
        <f>IF(E967="Accepted",K967*1.150779448,"")</f>
        <v>18.412471168</v>
      </c>
      <c r="M967" s="153" t="n">
        <v>22</v>
      </c>
      <c r="N967" s="153" t="n">
        <f>IF(AND(E967="Accepted",ISNUMBER(M967)),M967*1.150779448,"")</f>
        <v>25.317147856</v>
      </c>
      <c r="O967" s="163"/>
      <c r="P967" s="163" t="str">
        <f>IF(AND(E967="Accepted",ISNUMBER(O967)),O967*1.150779448,"")</f>
      </c>
      <c r="Q967" s="163"/>
      <c r="R967" s="155" t="str"/>
      <c r="S967" s="155" t="str"/>
      <c r="T967" s="155" t="str"/>
      <c r="U967" s="153" t="n">
        <f>IF(E967&lt;&gt;"Accepted","",IF(AND(N967="",P967=""),"",MAX(N967,P967)))</f>
        <v>25.317147856</v>
      </c>
      <c r="V967" s="155" t="str">
        <v>2026-04-10 10:23 PDT</v>
      </c>
      <c r="W967" s="153" t="n">
        <v>16</v>
      </c>
      <c r="X967" s="153" t="n">
        <v>22</v>
      </c>
      <c r="Y967" s="163"/>
      <c r="Z967" s="163"/>
      <c r="AA967" s="153" t="n">
        <v>-117.8837</v>
      </c>
      <c r="AB967" s="153" t="n">
        <v>34.9054</v>
      </c>
      <c r="AC967" s="153" t="n">
        <v>702</v>
      </c>
      <c r="AD967" s="175" t="str">
        <v>KEDW 101723Z AUTO 23016G22KT 10SM CLR 20/07 A2993 RMK AO2 DZB18E22 SLP121 $</v>
      </c>
    </row>
    <row r="968" hidden="0">
      <c r="A968" s="150" t="str">
        <v>2026-04-10 17:34 UTC</v>
      </c>
      <c r="B968" s="155" t="str">
        <v>2026-04-10 10:34 PDT</v>
      </c>
      <c r="C968" s="155" t="str">
        <v>2026-04-10</v>
      </c>
      <c r="D968" s="155" t="str">
        <v>April</v>
      </c>
      <c r="E968" s="154" t="str">
        <v>Accepted</v>
      </c>
      <c r="F968" s="155" t="str">
        <v>240</v>
      </c>
      <c r="G968" s="153" t="n">
        <v>240</v>
      </c>
      <c r="H968" s="155" t="str">
        <v>SW</v>
      </c>
      <c r="I968" s="153" t="n">
        <v>60</v>
      </c>
      <c r="J968" s="155" t="str">
        <v>NE</v>
      </c>
      <c r="K968" s="153" t="n">
        <v>16</v>
      </c>
      <c r="L968" s="153" t="n">
        <f>IF(E968="Accepted",K968*1.150779448,"")</f>
        <v>18.412471168</v>
      </c>
      <c r="M968" s="153" t="n">
        <v>22</v>
      </c>
      <c r="N968" s="153" t="n">
        <f>IF(AND(E968="Accepted",ISNUMBER(M968)),M968*1.150779448,"")</f>
        <v>25.317147856</v>
      </c>
      <c r="O968" s="163"/>
      <c r="P968" s="163" t="str">
        <f>IF(AND(E968="Accepted",ISNUMBER(O968)),O968*1.150779448,"")</f>
      </c>
      <c r="Q968" s="163"/>
      <c r="R968" s="155" t="str"/>
      <c r="S968" s="155" t="str"/>
      <c r="T968" s="155" t="str"/>
      <c r="U968" s="153" t="n">
        <f>IF(E968&lt;&gt;"Accepted","",IF(AND(N968="",P968=""),"",MAX(N968,P968)))</f>
        <v>25.317147856</v>
      </c>
      <c r="V968" s="155" t="str">
        <v>2026-04-10 10:34 PDT</v>
      </c>
      <c r="W968" s="153" t="n">
        <v>16</v>
      </c>
      <c r="X968" s="153" t="n">
        <v>22</v>
      </c>
      <c r="Y968" s="163"/>
      <c r="Z968" s="163"/>
      <c r="AA968" s="153" t="n">
        <v>-117.8837</v>
      </c>
      <c r="AB968" s="153" t="n">
        <v>34.9054</v>
      </c>
      <c r="AC968" s="153" t="n">
        <v>702</v>
      </c>
      <c r="AD968" s="175" t="str">
        <v>KEDW 101734Z 24016G22KT 60SM FEW085 FEW250 20/07 A2993 RMK SLP121</v>
      </c>
    </row>
    <row r="969" hidden="0">
      <c r="A969" s="150" t="str">
        <v>2026-04-10 17:55 UTC</v>
      </c>
      <c r="B969" s="155" t="str">
        <v>2026-04-10 10:55 PDT</v>
      </c>
      <c r="C969" s="155" t="str">
        <v>2026-04-10</v>
      </c>
      <c r="D969" s="155" t="str">
        <v>April</v>
      </c>
      <c r="E969" s="154" t="str">
        <v>Accepted</v>
      </c>
      <c r="F969" s="155" t="str">
        <v>260</v>
      </c>
      <c r="G969" s="153" t="n">
        <v>260</v>
      </c>
      <c r="H969" s="155" t="str">
        <v>W</v>
      </c>
      <c r="I969" s="153" t="n">
        <v>80</v>
      </c>
      <c r="J969" s="155" t="str">
        <v>E</v>
      </c>
      <c r="K969" s="153" t="n">
        <v>18</v>
      </c>
      <c r="L969" s="153" t="n">
        <f>IF(E969="Accepted",K969*1.150779448,"")</f>
        <v>20.714030064</v>
      </c>
      <c r="M969" s="153" t="n">
        <v>25</v>
      </c>
      <c r="N969" s="153" t="n">
        <f>IF(AND(E969="Accepted",ISNUMBER(M969)),M969*1.150779448,"")</f>
        <v>28.7694862</v>
      </c>
      <c r="O969" s="153" t="n">
        <v>27</v>
      </c>
      <c r="P969" s="153" t="n">
        <f>IF(AND(E969="Accepted",ISNUMBER(O969)),O969*1.150779448,"")</f>
        <v>31.071045096</v>
      </c>
      <c r="Q969" s="153" t="n">
        <v>260</v>
      </c>
      <c r="R969" s="155" t="str">
        <v>53</v>
      </c>
      <c r="S969" s="155" t="str">
        <v>2026-04-10 17:53 UTC</v>
      </c>
      <c r="T969" s="155" t="str">
        <v>2026-04-10 10:53 PDT</v>
      </c>
      <c r="U969" s="153" t="n">
        <f>IF(E969&lt;&gt;"Accepted","",IF(AND(N969="",P969=""),"",MAX(N969,P969)))</f>
        <v>31.071045096</v>
      </c>
      <c r="V969" s="155" t="str">
        <v>2026-04-10 10:53 PDT</v>
      </c>
      <c r="W969" s="153" t="n">
        <v>18</v>
      </c>
      <c r="X969" s="153" t="n">
        <v>25</v>
      </c>
      <c r="Y969" s="153" t="n">
        <v>27</v>
      </c>
      <c r="Z969" s="153" t="n">
        <v>260</v>
      </c>
      <c r="AA969" s="153" t="n">
        <v>-117.8837</v>
      </c>
      <c r="AB969" s="153" t="n">
        <v>34.9054</v>
      </c>
      <c r="AC969" s="153" t="n">
        <v>702</v>
      </c>
      <c r="AD969" s="175" t="str">
        <v>KEDW 101755Z 26018G25KT 60SM FEW085 SCT250 21/07 A2994 RMK AO2A PK WND 26027/53 SLP123 T02090068 10211 20124 52006</v>
      </c>
    </row>
    <row r="970" hidden="0">
      <c r="A970" s="150" t="str">
        <v>2026-04-10 18:55 UTC</v>
      </c>
      <c r="B970" s="155" t="str">
        <v>2026-04-10 11:55 PDT</v>
      </c>
      <c r="C970" s="155" t="str">
        <v>2026-04-10</v>
      </c>
      <c r="D970" s="155" t="str">
        <v>April</v>
      </c>
      <c r="E970" s="154" t="str">
        <v>Accepted</v>
      </c>
      <c r="F970" s="155" t="str">
        <v>240</v>
      </c>
      <c r="G970" s="153" t="n">
        <v>240</v>
      </c>
      <c r="H970" s="155" t="str">
        <v>SW</v>
      </c>
      <c r="I970" s="153" t="n">
        <v>60</v>
      </c>
      <c r="J970" s="155" t="str">
        <v>NE</v>
      </c>
      <c r="K970" s="153" t="n">
        <v>20</v>
      </c>
      <c r="L970" s="153" t="n">
        <f>IF(E970="Accepted",K970*1.150779448,"")</f>
        <v>23.01558896</v>
      </c>
      <c r="M970" s="153" t="n">
        <v>26</v>
      </c>
      <c r="N970" s="153" t="n">
        <f>IF(AND(E970="Accepted",ISNUMBER(M970)),M970*1.150779448,"")</f>
        <v>29.920265648</v>
      </c>
      <c r="O970" s="153" t="n">
        <v>27</v>
      </c>
      <c r="P970" s="153" t="n">
        <f>IF(AND(E970="Accepted",ISNUMBER(O970)),O970*1.150779448,"")</f>
        <v>31.071045096</v>
      </c>
      <c r="Q970" s="153" t="n">
        <v>260</v>
      </c>
      <c r="R970" s="155" t="str">
        <v>26</v>
      </c>
      <c r="S970" s="155" t="str">
        <v>2026-04-10 18:26 UTC</v>
      </c>
      <c r="T970" s="155" t="str">
        <v>2026-04-10 11:26 PDT</v>
      </c>
      <c r="U970" s="153" t="n">
        <f>IF(E970&lt;&gt;"Accepted","",IF(AND(N970="",P970=""),"",MAX(N970,P970)))</f>
        <v>31.071045096</v>
      </c>
      <c r="V970" s="155" t="str">
        <v>2026-04-10 11:26 PDT</v>
      </c>
      <c r="W970" s="153" t="n">
        <v>20</v>
      </c>
      <c r="X970" s="153" t="n">
        <v>26</v>
      </c>
      <c r="Y970" s="153" t="n">
        <v>27</v>
      </c>
      <c r="Z970" s="153" t="n">
        <v>260</v>
      </c>
      <c r="AA970" s="153" t="n">
        <v>-117.8837</v>
      </c>
      <c r="AB970" s="153" t="n">
        <v>34.9054</v>
      </c>
      <c r="AC970" s="153" t="n">
        <v>702</v>
      </c>
      <c r="AD970" s="175" t="str">
        <v>KEDW 101855Z 24020G26KT 60SM FEW080 SCT250 23/06 A2992 RMK AO2A PK WND 26027/26 SLP116 T02250058</v>
      </c>
    </row>
    <row r="971" hidden="0">
      <c r="A971" s="150" t="str">
        <v>2026-04-10 19:13 UTC</v>
      </c>
      <c r="B971" s="155" t="str">
        <v>2026-04-10 12:13 PDT</v>
      </c>
      <c r="C971" s="155" t="str">
        <v>2026-04-10</v>
      </c>
      <c r="D971" s="155" t="str">
        <v>April</v>
      </c>
      <c r="E971" s="154" t="str">
        <v>Accepted</v>
      </c>
      <c r="F971" s="155" t="str">
        <v>240</v>
      </c>
      <c r="G971" s="153" t="n">
        <v>240</v>
      </c>
      <c r="H971" s="155" t="str">
        <v>SW</v>
      </c>
      <c r="I971" s="153" t="n">
        <v>60</v>
      </c>
      <c r="J971" s="155" t="str">
        <v>NE</v>
      </c>
      <c r="K971" s="153" t="n">
        <v>20</v>
      </c>
      <c r="L971" s="153" t="n">
        <f>IF(E971="Accepted",K971*1.150779448,"")</f>
        <v>23.01558896</v>
      </c>
      <c r="M971" s="153" t="n">
        <v>30</v>
      </c>
      <c r="N971" s="153" t="n">
        <f>IF(AND(E971="Accepted",ISNUMBER(M971)),M971*1.150779448,"")</f>
        <v>34.523383439999996</v>
      </c>
      <c r="O971" s="163"/>
      <c r="P971" s="163" t="str">
        <f>IF(AND(E971="Accepted",ISNUMBER(O971)),O971*1.150779448,"")</f>
      </c>
      <c r="Q971" s="163"/>
      <c r="R971" s="155" t="str"/>
      <c r="S971" s="155" t="str"/>
      <c r="T971" s="155" t="str"/>
      <c r="U971" s="153" t="n">
        <f>IF(E971&lt;&gt;"Accepted","",IF(AND(N971="",P971=""),"",MAX(N971,P971)))</f>
        <v>34.523383439999996</v>
      </c>
      <c r="V971" s="155" t="str">
        <v>2026-04-10 12:13 PDT</v>
      </c>
      <c r="W971" s="153" t="n">
        <v>20</v>
      </c>
      <c r="X971" s="153" t="n">
        <v>30</v>
      </c>
      <c r="Y971" s="163"/>
      <c r="Z971" s="163"/>
      <c r="AA971" s="153" t="n">
        <v>-117.8837</v>
      </c>
      <c r="AB971" s="153" t="n">
        <v>34.9054</v>
      </c>
      <c r="AC971" s="153" t="n">
        <v>702</v>
      </c>
      <c r="AD971" s="175" t="str">
        <v>KEDW 101913Z 24020G30KT 60SM FEW080 SCT250 23/06 A2992 RMK AO2A SLP116</v>
      </c>
    </row>
    <row r="972" hidden="0">
      <c r="A972" s="150" t="str">
        <v>2026-04-10 19:55 UTC</v>
      </c>
      <c r="B972" s="155" t="str">
        <v>2026-04-10 12:55 PDT</v>
      </c>
      <c r="C972" s="155" t="str">
        <v>2026-04-10</v>
      </c>
      <c r="D972" s="155" t="str">
        <v>April</v>
      </c>
      <c r="E972" s="154" t="str">
        <v>Accepted</v>
      </c>
      <c r="F972" s="155" t="str">
        <v>220</v>
      </c>
      <c r="G972" s="153" t="n">
        <v>220</v>
      </c>
      <c r="H972" s="155" t="str">
        <v>SW</v>
      </c>
      <c r="I972" s="153" t="n">
        <v>40</v>
      </c>
      <c r="J972" s="155" t="str">
        <v>NE</v>
      </c>
      <c r="K972" s="153" t="n">
        <v>17</v>
      </c>
      <c r="L972" s="153" t="n">
        <f>IF(E972="Accepted",K972*1.150779448,"")</f>
        <v>19.563250616</v>
      </c>
      <c r="M972" s="153" t="n">
        <v>25</v>
      </c>
      <c r="N972" s="153" t="n">
        <f>IF(AND(E972="Accepted",ISNUMBER(M972)),M972*1.150779448,"")</f>
        <v>28.7694862</v>
      </c>
      <c r="O972" s="153" t="n">
        <v>31</v>
      </c>
      <c r="P972" s="153" t="n">
        <f>IF(AND(E972="Accepted",ISNUMBER(O972)),O972*1.150779448,"")</f>
        <v>35.674162888</v>
      </c>
      <c r="Q972" s="153" t="n">
        <v>250</v>
      </c>
      <c r="R972" s="155" t="str">
        <v>15</v>
      </c>
      <c r="S972" s="155" t="str">
        <v>2026-04-10 19:15 UTC</v>
      </c>
      <c r="T972" s="155" t="str">
        <v>2026-04-10 12:15 PDT</v>
      </c>
      <c r="U972" s="153" t="n">
        <f>IF(E972&lt;&gt;"Accepted","",IF(AND(N972="",P972=""),"",MAX(N972,P972)))</f>
        <v>35.674162888</v>
      </c>
      <c r="V972" s="155" t="str">
        <v>2026-04-10 12:15 PDT</v>
      </c>
      <c r="W972" s="153" t="n">
        <v>17</v>
      </c>
      <c r="X972" s="153" t="n">
        <v>25</v>
      </c>
      <c r="Y972" s="153" t="n">
        <v>31</v>
      </c>
      <c r="Z972" s="153" t="n">
        <v>250</v>
      </c>
      <c r="AA972" s="153" t="n">
        <v>-117.8837</v>
      </c>
      <c r="AB972" s="153" t="n">
        <v>34.9054</v>
      </c>
      <c r="AC972" s="153" t="n">
        <v>702</v>
      </c>
      <c r="AD972" s="175" t="str">
        <v>KEDW 101955Z 22017G25KT 40SM FEW080 SCT290 23/06 A2991 RMK AO2A PK WND 25031/15 SLP113 T02330057</v>
      </c>
    </row>
    <row r="973" hidden="0">
      <c r="A973" s="150" t="str">
        <v>2026-04-10 20:55 UTC</v>
      </c>
      <c r="B973" s="155" t="str">
        <v>2026-04-10 13:55 PDT</v>
      </c>
      <c r="C973" s="155" t="str">
        <v>2026-04-10</v>
      </c>
      <c r="D973" s="155" t="str">
        <v>April</v>
      </c>
      <c r="E973" s="154" t="str">
        <v>Accepted</v>
      </c>
      <c r="F973" s="155" t="str">
        <v>250</v>
      </c>
      <c r="G973" s="153" t="n">
        <v>250</v>
      </c>
      <c r="H973" s="155" t="str">
        <v>W</v>
      </c>
      <c r="I973" s="153" t="n">
        <v>70</v>
      </c>
      <c r="J973" s="155" t="str">
        <v>E</v>
      </c>
      <c r="K973" s="153" t="n">
        <v>18</v>
      </c>
      <c r="L973" s="153" t="n">
        <f>IF(E973="Accepted",K973*1.150779448,"")</f>
        <v>20.714030064</v>
      </c>
      <c r="M973" s="153" t="n">
        <v>24</v>
      </c>
      <c r="N973" s="153" t="n">
        <f>IF(AND(E973="Accepted",ISNUMBER(M973)),M973*1.150779448,"")</f>
        <v>27.618706752</v>
      </c>
      <c r="O973" s="153" t="n">
        <v>30</v>
      </c>
      <c r="P973" s="153" t="n">
        <f>IF(AND(E973="Accepted",ISNUMBER(O973)),O973*1.150779448,"")</f>
        <v>34.523383439999996</v>
      </c>
      <c r="Q973" s="153" t="n">
        <v>240</v>
      </c>
      <c r="R973" s="155" t="str">
        <v>11</v>
      </c>
      <c r="S973" s="155" t="str">
        <v>2026-04-10 20:11 UTC</v>
      </c>
      <c r="T973" s="155" t="str">
        <v>2026-04-10 13:11 PDT</v>
      </c>
      <c r="U973" s="153" t="n">
        <f>IF(E973&lt;&gt;"Accepted","",IF(AND(N973="",P973=""),"",MAX(N973,P973)))</f>
        <v>34.523383439999996</v>
      </c>
      <c r="V973" s="155" t="str">
        <v>2026-04-10 13:11 PDT</v>
      </c>
      <c r="W973" s="153" t="n">
        <v>18</v>
      </c>
      <c r="X973" s="153" t="n">
        <v>24</v>
      </c>
      <c r="Y973" s="153" t="n">
        <v>30</v>
      </c>
      <c r="Z973" s="153" t="n">
        <v>240</v>
      </c>
      <c r="AA973" s="153" t="n">
        <v>-117.8837</v>
      </c>
      <c r="AB973" s="153" t="n">
        <v>34.9054</v>
      </c>
      <c r="AC973" s="153" t="n">
        <v>702</v>
      </c>
      <c r="AD973" s="175" t="str">
        <v>KEDW 102055Z 25018G24KT 40SM FEW090 SCT290 23/06 A2991 RMK AO2A PK WND 24030/11 LTG DSNT N SLP113 T02260055 57008</v>
      </c>
    </row>
    <row r="974" hidden="0">
      <c r="A974" s="150" t="str">
        <v>2026-04-10 23:55 UTC</v>
      </c>
      <c r="B974" s="155" t="str">
        <v>2026-04-10 16:55 PDT</v>
      </c>
      <c r="C974" s="155" t="str">
        <v>2026-04-10</v>
      </c>
      <c r="D974" s="155" t="str">
        <v>April</v>
      </c>
      <c r="E974" s="154" t="str">
        <v>Accepted</v>
      </c>
      <c r="F974" s="155" t="str">
        <v>230</v>
      </c>
      <c r="G974" s="153" t="n">
        <v>230</v>
      </c>
      <c r="H974" s="155" t="str">
        <v>SW</v>
      </c>
      <c r="I974" s="153" t="n">
        <v>50</v>
      </c>
      <c r="J974" s="155" t="str">
        <v>NE</v>
      </c>
      <c r="K974" s="153" t="n">
        <v>20</v>
      </c>
      <c r="L974" s="153" t="n">
        <f>IF(E974="Accepted",K974*1.150779448,"")</f>
        <v>23.01558896</v>
      </c>
      <c r="M974" s="153" t="n">
        <v>23</v>
      </c>
      <c r="N974" s="153" t="n">
        <f>IF(AND(E974="Accepted",ISNUMBER(M974)),M974*1.150779448,"")</f>
        <v>26.467927304</v>
      </c>
      <c r="O974" s="153" t="n">
        <v>27</v>
      </c>
      <c r="P974" s="153" t="n">
        <f>IF(AND(E974="Accepted",ISNUMBER(O974)),O974*1.150779448,"")</f>
        <v>31.071045096</v>
      </c>
      <c r="Q974" s="153" t="n">
        <v>240</v>
      </c>
      <c r="R974" s="155" t="str">
        <v>37</v>
      </c>
      <c r="S974" s="155" t="str">
        <v>2026-04-10 23:37 UTC</v>
      </c>
      <c r="T974" s="155" t="str">
        <v>2026-04-10 16:37 PDT</v>
      </c>
      <c r="U974" s="153" t="n">
        <f>IF(E974&lt;&gt;"Accepted","",IF(AND(N974="",P974=""),"",MAX(N974,P974)))</f>
        <v>31.071045096</v>
      </c>
      <c r="V974" s="155" t="str">
        <v>2026-04-10 16:37 PDT</v>
      </c>
      <c r="W974" s="153" t="n">
        <v>20</v>
      </c>
      <c r="X974" s="153" t="n">
        <v>23</v>
      </c>
      <c r="Y974" s="153" t="n">
        <v>27</v>
      </c>
      <c r="Z974" s="153" t="n">
        <v>240</v>
      </c>
      <c r="AA974" s="153" t="n">
        <v>-117.8837</v>
      </c>
      <c r="AB974" s="153" t="n">
        <v>34.9054</v>
      </c>
      <c r="AC974" s="153" t="n">
        <v>702</v>
      </c>
      <c r="AD974" s="175" t="str">
        <v>KEDW 102355Z 23020G23KT 50SM FEW060 SCT290 22/06 A2986 RMK AO2A PK WND 24027/37 SLP097 T02230057 10235 20211 57014</v>
      </c>
    </row>
    <row r="975" hidden="0">
      <c r="A975" s="150" t="str">
        <v>2026-04-11 01:55 UTC</v>
      </c>
      <c r="B975" s="155" t="str">
        <v>2026-04-10 18:55 PDT</v>
      </c>
      <c r="C975" s="155" t="str">
        <v>2026-04-10</v>
      </c>
      <c r="D975" s="155" t="str">
        <v>April</v>
      </c>
      <c r="E975" s="154" t="str">
        <v>Accepted</v>
      </c>
      <c r="F975" s="155" t="str">
        <v>230</v>
      </c>
      <c r="G975" s="153" t="n">
        <v>230</v>
      </c>
      <c r="H975" s="155" t="str">
        <v>SW</v>
      </c>
      <c r="I975" s="153" t="n">
        <v>50</v>
      </c>
      <c r="J975" s="155" t="str">
        <v>NE</v>
      </c>
      <c r="K975" s="153" t="n">
        <v>15</v>
      </c>
      <c r="L975" s="153" t="n">
        <f>IF(E975="Accepted",K975*1.150779448,"")</f>
        <v>17.261691719999998</v>
      </c>
      <c r="M975" s="163"/>
      <c r="N975" s="163" t="str">
        <f>IF(AND(E975="Accepted",ISNUMBER(M975)),M975*1.150779448,"")</f>
      </c>
      <c r="O975" s="163"/>
      <c r="P975" s="163" t="str">
        <f>IF(AND(E975="Accepted",ISNUMBER(O975)),O975*1.150779448,"")</f>
      </c>
      <c r="Q975" s="163"/>
      <c r="R975" s="155" t="str"/>
      <c r="S975" s="155" t="str"/>
      <c r="T975" s="155" t="str"/>
      <c r="U975" s="163" t="str">
        <f>IF(E975&lt;&gt;"Accepted","",IF(AND(N975="",P975=""),"",MAX(N975,P975)))</f>
      </c>
      <c r="V975" s="155" t="str">
        <v>2026-04-10 18:55 PDT</v>
      </c>
      <c r="W975" s="153" t="n">
        <v>15</v>
      </c>
      <c r="X975" s="163"/>
      <c r="Y975" s="163"/>
      <c r="Z975" s="163"/>
      <c r="AA975" s="153" t="n">
        <v>-117.8837</v>
      </c>
      <c r="AB975" s="153" t="n">
        <v>34.9054</v>
      </c>
      <c r="AC975" s="153" t="n">
        <v>702</v>
      </c>
      <c r="AD975" s="175" t="str">
        <v>KEDW 110155Z 23015KT 50SM FEW070 SCT290 20/05 A2985 RMK AO2A SLP097 T01950052</v>
      </c>
    </row>
    <row r="976" hidden="0">
      <c r="A976" s="150" t="str">
        <v>2026-04-11 03:55 UTC</v>
      </c>
      <c r="B976" s="155" t="str">
        <v>2026-04-10 20:55 PDT</v>
      </c>
      <c r="C976" s="155" t="str">
        <v>2026-04-10</v>
      </c>
      <c r="D976" s="155" t="str">
        <v>April</v>
      </c>
      <c r="E976" s="154" t="str">
        <v>Accepted</v>
      </c>
      <c r="F976" s="155" t="str">
        <v>250</v>
      </c>
      <c r="G976" s="153" t="n">
        <v>250</v>
      </c>
      <c r="H976" s="155" t="str">
        <v>W</v>
      </c>
      <c r="I976" s="153" t="n">
        <v>70</v>
      </c>
      <c r="J976" s="155" t="str">
        <v>E</v>
      </c>
      <c r="K976" s="153" t="n">
        <v>20</v>
      </c>
      <c r="L976" s="153" t="n">
        <f>IF(E976="Accepted",K976*1.150779448,"")</f>
        <v>23.01558896</v>
      </c>
      <c r="M976" s="163"/>
      <c r="N976" s="163" t="str">
        <f>IF(AND(E976="Accepted",ISNUMBER(M976)),M976*1.150779448,"")</f>
      </c>
      <c r="O976" s="153" t="n">
        <v>26</v>
      </c>
      <c r="P976" s="153" t="n">
        <f>IF(AND(E976="Accepted",ISNUMBER(O976)),O976*1.150779448,"")</f>
        <v>29.920265648</v>
      </c>
      <c r="Q976" s="153" t="n">
        <v>250</v>
      </c>
      <c r="R976" s="155" t="str">
        <v>40</v>
      </c>
      <c r="S976" s="155" t="str">
        <v>2026-04-11 03:40 UTC</v>
      </c>
      <c r="T976" s="155" t="str">
        <v>2026-04-10 20:40 PDT</v>
      </c>
      <c r="U976" s="153" t="n">
        <f>IF(E976&lt;&gt;"Accepted","",IF(AND(N976="",P976=""),"",MAX(N976,P976)))</f>
        <v>29.920265648</v>
      </c>
      <c r="V976" s="155" t="str">
        <v>2026-04-10 20:40 PDT</v>
      </c>
      <c r="W976" s="153" t="n">
        <v>20</v>
      </c>
      <c r="X976" s="163"/>
      <c r="Y976" s="153" t="n">
        <v>26</v>
      </c>
      <c r="Z976" s="153" t="n">
        <v>250</v>
      </c>
      <c r="AA976" s="153" t="n">
        <v>-117.8837</v>
      </c>
      <c r="AB976" s="153" t="n">
        <v>34.9054</v>
      </c>
      <c r="AC976" s="153" t="n">
        <v>702</v>
      </c>
      <c r="AD976" s="175" t="str">
        <v>KEDW 110355Z 25020KT 40SM SCT300 16/07 A2988 RMK AO2A PK WND 25026/40 SLP105 T01630072</v>
      </c>
    </row>
    <row r="977" hidden="0">
      <c r="A977" s="150" t="str">
        <v>2026-04-11 05:55 UTC</v>
      </c>
      <c r="B977" s="155" t="str">
        <v>2026-04-10 22:55 PDT</v>
      </c>
      <c r="C977" s="155" t="str">
        <v>2026-04-10</v>
      </c>
      <c r="D977" s="155" t="str">
        <v>April</v>
      </c>
      <c r="E977" s="154" t="str">
        <v>Accepted</v>
      </c>
      <c r="F977" s="155" t="str">
        <v>260</v>
      </c>
      <c r="G977" s="153" t="n">
        <v>260</v>
      </c>
      <c r="H977" s="155" t="str">
        <v>W</v>
      </c>
      <c r="I977" s="153" t="n">
        <v>80</v>
      </c>
      <c r="J977" s="155" t="str">
        <v>E</v>
      </c>
      <c r="K977" s="153" t="n">
        <v>18</v>
      </c>
      <c r="L977" s="153" t="n">
        <f>IF(E977="Accepted",K977*1.150779448,"")</f>
        <v>20.714030064</v>
      </c>
      <c r="M977" s="163"/>
      <c r="N977" s="163" t="str">
        <f>IF(AND(E977="Accepted",ISNUMBER(M977)),M977*1.150779448,"")</f>
      </c>
      <c r="O977" s="163"/>
      <c r="P977" s="163" t="str">
        <f>IF(AND(E977="Accepted",ISNUMBER(O977)),O977*1.150779448,"")</f>
      </c>
      <c r="Q977" s="163"/>
      <c r="R977" s="155" t="str"/>
      <c r="S977" s="155" t="str"/>
      <c r="T977" s="155" t="str"/>
      <c r="U977" s="163" t="str">
        <f>IF(E977&lt;&gt;"Accepted","",IF(AND(N977="",P977=""),"",MAX(N977,P977)))</f>
      </c>
      <c r="V977" s="155" t="str">
        <v>2026-04-10 22:55 PDT</v>
      </c>
      <c r="W977" s="153" t="n">
        <v>18</v>
      </c>
      <c r="X977" s="163"/>
      <c r="Y977" s="163"/>
      <c r="Z977" s="163"/>
      <c r="AA977" s="153" t="n">
        <v>-117.8837</v>
      </c>
      <c r="AB977" s="153" t="n">
        <v>34.9054</v>
      </c>
      <c r="AC977" s="153" t="n">
        <v>702</v>
      </c>
      <c r="AD977" s="175" t="str">
        <v>KEDW 110555Z AUTO 26018KT 10SM CLR 14/08 A2990 RMK AO2 SLP112 T01400080 10224 20140 52013 $</v>
      </c>
    </row>
    <row r="978" hidden="0">
      <c r="A978" s="150" t="str">
        <v>2026-04-11 06:55 UTC</v>
      </c>
      <c r="B978" s="155" t="str">
        <v>2026-04-10 23:55 PDT</v>
      </c>
      <c r="C978" s="155" t="str">
        <v>2026-04-10</v>
      </c>
      <c r="D978" s="155" t="str">
        <v>April</v>
      </c>
      <c r="E978" s="154" t="str">
        <v>Accepted</v>
      </c>
      <c r="F978" s="155" t="str">
        <v>240</v>
      </c>
      <c r="G978" s="153" t="n">
        <v>240</v>
      </c>
      <c r="H978" s="155" t="str">
        <v>SW</v>
      </c>
      <c r="I978" s="153" t="n">
        <v>60</v>
      </c>
      <c r="J978" s="155" t="str">
        <v>NE</v>
      </c>
      <c r="K978" s="153" t="n">
        <v>13</v>
      </c>
      <c r="L978" s="153" t="n">
        <f>IF(E978="Accepted",K978*1.150779448,"")</f>
        <v>14.960132824</v>
      </c>
      <c r="M978" s="163"/>
      <c r="N978" s="163" t="str">
        <f>IF(AND(E978="Accepted",ISNUMBER(M978)),M978*1.150779448,"")</f>
      </c>
      <c r="O978" s="163"/>
      <c r="P978" s="163" t="str">
        <f>IF(AND(E978="Accepted",ISNUMBER(O978)),O978*1.150779448,"")</f>
      </c>
      <c r="Q978" s="163"/>
      <c r="R978" s="155" t="str"/>
      <c r="S978" s="155" t="str"/>
      <c r="T978" s="155" t="str"/>
      <c r="U978" s="163" t="str">
        <f>IF(E978&lt;&gt;"Accepted","",IF(AND(N978="",P978=""),"",MAX(N978,P978)))</f>
      </c>
      <c r="V978" s="155" t="str">
        <v>2026-04-10 23:55 PDT</v>
      </c>
      <c r="W978" s="153" t="n">
        <v>13</v>
      </c>
      <c r="X978" s="163"/>
      <c r="Y978" s="163"/>
      <c r="Z978" s="163"/>
      <c r="AA978" s="153" t="n">
        <v>-117.8837</v>
      </c>
      <c r="AB978" s="153" t="n">
        <v>34.9054</v>
      </c>
      <c r="AC978" s="153" t="n">
        <v>702</v>
      </c>
      <c r="AD978" s="175" t="str">
        <v>KEDW 110655Z AUTO 24013KT 10SM CLR 13/08 A2990 RMK AO2 SLP111 T01330081 $</v>
      </c>
    </row>
    <row r="979" hidden="0">
      <c r="A979" s="150" t="str">
        <v>2026-04-11 07:55 UTC</v>
      </c>
      <c r="B979" s="155" t="str">
        <v>2026-04-11 00:55 PDT</v>
      </c>
      <c r="C979" s="155" t="str">
        <v>2026-04-11</v>
      </c>
      <c r="D979" s="155" t="str">
        <v>April</v>
      </c>
      <c r="E979" s="154" t="str">
        <v>Accepted</v>
      </c>
      <c r="F979" s="155" t="str">
        <v>230</v>
      </c>
      <c r="G979" s="153" t="n">
        <v>230</v>
      </c>
      <c r="H979" s="155" t="str">
        <v>SW</v>
      </c>
      <c r="I979" s="153" t="n">
        <v>50</v>
      </c>
      <c r="J979" s="155" t="str">
        <v>NE</v>
      </c>
      <c r="K979" s="153" t="n">
        <v>14</v>
      </c>
      <c r="L979" s="153" t="n">
        <f>IF(E979="Accepted",K979*1.150779448,"")</f>
        <v>16.110912272</v>
      </c>
      <c r="M979" s="153" t="n">
        <v>20</v>
      </c>
      <c r="N979" s="153" t="n">
        <f>IF(AND(E979="Accepted",ISNUMBER(M979)),M979*1.150779448,"")</f>
        <v>23.01558896</v>
      </c>
      <c r="O979" s="163"/>
      <c r="P979" s="163" t="str">
        <f>IF(AND(E979="Accepted",ISNUMBER(O979)),O979*1.150779448,"")</f>
      </c>
      <c r="Q979" s="163"/>
      <c r="R979" s="155" t="str"/>
      <c r="S979" s="155" t="str"/>
      <c r="T979" s="155" t="str"/>
      <c r="U979" s="153" t="n">
        <f>IF(E979&lt;&gt;"Accepted","",IF(AND(N979="",P979=""),"",MAX(N979,P979)))</f>
        <v>23.01558896</v>
      </c>
      <c r="V979" s="155" t="str">
        <v>2026-04-11 00:55 PDT</v>
      </c>
      <c r="W979" s="153" t="n">
        <v>14</v>
      </c>
      <c r="X979" s="153" t="n">
        <v>20</v>
      </c>
      <c r="Y979" s="163"/>
      <c r="Z979" s="163"/>
      <c r="AA979" s="153" t="n">
        <v>-117.8837</v>
      </c>
      <c r="AB979" s="153" t="n">
        <v>34.9054</v>
      </c>
      <c r="AC979" s="153" t="n">
        <v>702</v>
      </c>
      <c r="AD979" s="175" t="str">
        <v>KEDW 110755Z AUTO 23014G20KT 10SM CLR 13/07 A2991 RMK AO2 SLP114 T01260068 402350124 $</v>
      </c>
    </row>
    <row r="980" hidden="0">
      <c r="A980" s="150" t="str">
        <v>2026-04-11 12:55 UTC</v>
      </c>
      <c r="B980" s="155" t="str">
        <v>2026-04-11 05:55 PDT</v>
      </c>
      <c r="C980" s="155" t="str">
        <v>2026-04-11</v>
      </c>
      <c r="D980" s="155" t="str">
        <v>April</v>
      </c>
      <c r="E980" s="154" t="str">
        <v>Accepted</v>
      </c>
      <c r="F980" s="155" t="str">
        <v>240</v>
      </c>
      <c r="G980" s="153" t="n">
        <v>240</v>
      </c>
      <c r="H980" s="155" t="str">
        <v>SW</v>
      </c>
      <c r="I980" s="153" t="n">
        <v>60</v>
      </c>
      <c r="J980" s="155" t="str">
        <v>NE</v>
      </c>
      <c r="K980" s="153" t="n">
        <v>9</v>
      </c>
      <c r="L980" s="153" t="n">
        <f>IF(E980="Accepted",K980*1.150779448,"")</f>
        <v>10.357015032</v>
      </c>
      <c r="M980" s="163"/>
      <c r="N980" s="163" t="str">
        <f>IF(AND(E980="Accepted",ISNUMBER(M980)),M980*1.150779448,"")</f>
      </c>
      <c r="O980" s="163"/>
      <c r="P980" s="163" t="str">
        <f>IF(AND(E980="Accepted",ISNUMBER(O980)),O980*1.150779448,"")</f>
      </c>
      <c r="Q980" s="163"/>
      <c r="R980" s="155" t="str"/>
      <c r="S980" s="155" t="str"/>
      <c r="T980" s="155" t="str"/>
      <c r="U980" s="163" t="str">
        <f>IF(E980&lt;&gt;"Accepted","",IF(AND(N980="",P980=""),"",MAX(N980,P980)))</f>
      </c>
      <c r="V980" s="155" t="str">
        <v>2026-04-11 05:55 PDT</v>
      </c>
      <c r="W980" s="153" t="n">
        <v>9</v>
      </c>
      <c r="X980" s="163"/>
      <c r="Y980" s="163"/>
      <c r="Z980" s="163"/>
      <c r="AA980" s="153" t="n">
        <v>-117.8837</v>
      </c>
      <c r="AB980" s="153" t="n">
        <v>34.9054</v>
      </c>
      <c r="AC980" s="153" t="n">
        <v>702</v>
      </c>
      <c r="AD980" s="175" t="str">
        <v>KEDW 111255Z AUTO 24009KT 10SM CLR 09/06 A2992 RMK AO2 SLP122 T00930055 $</v>
      </c>
    </row>
    <row r="981" hidden="0">
      <c r="A981" s="150" t="str">
        <v>2026-04-11 13:55 UTC</v>
      </c>
      <c r="B981" s="155" t="str">
        <v>2026-04-11 06:55 PDT</v>
      </c>
      <c r="C981" s="155" t="str">
        <v>2026-04-11</v>
      </c>
      <c r="D981" s="155" t="str">
        <v>April</v>
      </c>
      <c r="E981" s="154" t="str">
        <v>Accepted</v>
      </c>
      <c r="F981" s="155" t="str">
        <v>230</v>
      </c>
      <c r="G981" s="153" t="n">
        <v>230</v>
      </c>
      <c r="H981" s="155" t="str">
        <v>SW</v>
      </c>
      <c r="I981" s="153" t="n">
        <v>50</v>
      </c>
      <c r="J981" s="155" t="str">
        <v>NE</v>
      </c>
      <c r="K981" s="153" t="n">
        <v>5</v>
      </c>
      <c r="L981" s="153" t="n">
        <f>IF(E981="Accepted",K981*1.150779448,"")</f>
        <v>5.75389724</v>
      </c>
      <c r="M981" s="163"/>
      <c r="N981" s="163" t="str">
        <f>IF(AND(E981="Accepted",ISNUMBER(M981)),M981*1.150779448,"")</f>
      </c>
      <c r="O981" s="163"/>
      <c r="P981" s="163" t="str">
        <f>IF(AND(E981="Accepted",ISNUMBER(O981)),O981*1.150779448,"")</f>
      </c>
      <c r="Q981" s="163"/>
      <c r="R981" s="155" t="str"/>
      <c r="S981" s="155" t="str"/>
      <c r="T981" s="155" t="str"/>
      <c r="U981" s="163" t="str">
        <f>IF(E981&lt;&gt;"Accepted","",IF(AND(N981="",P981=""),"",MAX(N981,P981)))</f>
      </c>
      <c r="V981" s="155" t="str">
        <v>2026-04-11 06:55 PDT</v>
      </c>
      <c r="W981" s="153" t="n">
        <v>5</v>
      </c>
      <c r="X981" s="163"/>
      <c r="Y981" s="163"/>
      <c r="Z981" s="163"/>
      <c r="AA981" s="153" t="n">
        <v>-117.8837</v>
      </c>
      <c r="AB981" s="153" t="n">
        <v>34.9054</v>
      </c>
      <c r="AC981" s="153" t="n">
        <v>702</v>
      </c>
      <c r="AD981" s="175" t="str">
        <v>KEDW 111355Z AUTO 23005KT 10SM CLR 09/06 A2994 RMK AO2 SLP130 T00920056 $</v>
      </c>
    </row>
    <row r="982" hidden="0">
      <c r="A982" s="150" t="str">
        <v>2026-04-11 15:55 UTC</v>
      </c>
      <c r="B982" s="155" t="str">
        <v>2026-04-11 08:55 PDT</v>
      </c>
      <c r="C982" s="155" t="str">
        <v>2026-04-11</v>
      </c>
      <c r="D982" s="155" t="str">
        <v>April</v>
      </c>
      <c r="E982" s="154" t="str">
        <v>Accepted</v>
      </c>
      <c r="F982" s="155" t="str">
        <v>230</v>
      </c>
      <c r="G982" s="153" t="n">
        <v>230</v>
      </c>
      <c r="H982" s="155" t="str">
        <v>SW</v>
      </c>
      <c r="I982" s="153" t="n">
        <v>50</v>
      </c>
      <c r="J982" s="155" t="str">
        <v>NE</v>
      </c>
      <c r="K982" s="153" t="n">
        <v>13</v>
      </c>
      <c r="L982" s="153" t="n">
        <f>IF(E982="Accepted",K982*1.150779448,"")</f>
        <v>14.960132824</v>
      </c>
      <c r="M982" s="163"/>
      <c r="N982" s="163" t="str">
        <f>IF(AND(E982="Accepted",ISNUMBER(M982)),M982*1.150779448,"")</f>
      </c>
      <c r="O982" s="163"/>
      <c r="P982" s="163" t="str">
        <f>IF(AND(E982="Accepted",ISNUMBER(O982)),O982*1.150779448,"")</f>
      </c>
      <c r="Q982" s="163"/>
      <c r="R982" s="155" t="str"/>
      <c r="S982" s="155" t="str"/>
      <c r="T982" s="155" t="str"/>
      <c r="U982" s="163" t="str">
        <f>IF(E982&lt;&gt;"Accepted","",IF(AND(N982="",P982=""),"",MAX(N982,P982)))</f>
      </c>
      <c r="V982" s="155" t="str">
        <v>2026-04-11 08:55 PDT</v>
      </c>
      <c r="W982" s="153" t="n">
        <v>13</v>
      </c>
      <c r="X982" s="163"/>
      <c r="Y982" s="163"/>
      <c r="Z982" s="163"/>
      <c r="AA982" s="153" t="n">
        <v>-117.8837</v>
      </c>
      <c r="AB982" s="153" t="n">
        <v>34.9054</v>
      </c>
      <c r="AC982" s="153" t="n">
        <v>702</v>
      </c>
      <c r="AD982" s="175" t="str">
        <v>KEDW 111555Z 23013KT 90SM FEW050 14/06 A2996 RMK AO2A SLP136 T01430056</v>
      </c>
    </row>
    <row r="983" hidden="0">
      <c r="A983" s="150" t="str">
        <v>2026-04-11 17:55 UTC</v>
      </c>
      <c r="B983" s="155" t="str">
        <v>2026-04-11 10:55 PDT</v>
      </c>
      <c r="C983" s="155" t="str">
        <v>2026-04-11</v>
      </c>
      <c r="D983" s="155" t="str">
        <v>April</v>
      </c>
      <c r="E983" s="154" t="str">
        <v>Accepted</v>
      </c>
      <c r="F983" s="155" t="str">
        <v>230</v>
      </c>
      <c r="G983" s="153" t="n">
        <v>230</v>
      </c>
      <c r="H983" s="155" t="str">
        <v>SW</v>
      </c>
      <c r="I983" s="153" t="n">
        <v>50</v>
      </c>
      <c r="J983" s="155" t="str">
        <v>NE</v>
      </c>
      <c r="K983" s="153" t="n">
        <v>20</v>
      </c>
      <c r="L983" s="153" t="n">
        <f>IF(E983="Accepted",K983*1.150779448,"")</f>
        <v>23.01558896</v>
      </c>
      <c r="M983" s="153" t="n">
        <v>25</v>
      </c>
      <c r="N983" s="153" t="n">
        <f>IF(AND(E983="Accepted",ISNUMBER(M983)),M983*1.150779448,"")</f>
        <v>28.7694862</v>
      </c>
      <c r="O983" s="153" t="n">
        <v>27</v>
      </c>
      <c r="P983" s="153" t="n">
        <f>IF(AND(E983="Accepted",ISNUMBER(O983)),O983*1.150779448,"")</f>
        <v>31.071045096</v>
      </c>
      <c r="Q983" s="153" t="n">
        <v>220</v>
      </c>
      <c r="R983" s="155" t="str">
        <v>37</v>
      </c>
      <c r="S983" s="155" t="str">
        <v>2026-04-11 17:37 UTC</v>
      </c>
      <c r="T983" s="155" t="str">
        <v>2026-04-11 10:37 PDT</v>
      </c>
      <c r="U983" s="153" t="n">
        <f>IF(E983&lt;&gt;"Accepted","",IF(AND(N983="",P983=""),"",MAX(N983,P983)))</f>
        <v>31.071045096</v>
      </c>
      <c r="V983" s="155" t="str">
        <v>2026-04-11 10:37 PDT</v>
      </c>
      <c r="W983" s="153" t="n">
        <v>20</v>
      </c>
      <c r="X983" s="153" t="n">
        <v>25</v>
      </c>
      <c r="Y983" s="153" t="n">
        <v>27</v>
      </c>
      <c r="Z983" s="153" t="n">
        <v>220</v>
      </c>
      <c r="AA983" s="153" t="n">
        <v>-117.8837</v>
      </c>
      <c r="AB983" s="153" t="n">
        <v>34.9054</v>
      </c>
      <c r="AC983" s="153" t="n">
        <v>702</v>
      </c>
      <c r="AD983" s="175" t="str">
        <v>KEDW 111755Z 23020G25KT 90SM FEW060 18/04 A2996 RMK AO2A PK WND 22027/37 SLP134 T01750037 10175 20088 51002</v>
      </c>
    </row>
    <row r="984" hidden="0">
      <c r="A984" s="150" t="str">
        <v>2026-04-11 21:55 UTC</v>
      </c>
      <c r="B984" s="155" t="str">
        <v>2026-04-11 14:55 PDT</v>
      </c>
      <c r="C984" s="155" t="str">
        <v>2026-04-11</v>
      </c>
      <c r="D984" s="155" t="str">
        <v>April</v>
      </c>
      <c r="E984" s="154" t="str">
        <v>Accepted</v>
      </c>
      <c r="F984" s="155" t="str">
        <v>240</v>
      </c>
      <c r="G984" s="153" t="n">
        <v>240</v>
      </c>
      <c r="H984" s="155" t="str">
        <v>SW</v>
      </c>
      <c r="I984" s="153" t="n">
        <v>60</v>
      </c>
      <c r="J984" s="155" t="str">
        <v>NE</v>
      </c>
      <c r="K984" s="153" t="n">
        <v>20</v>
      </c>
      <c r="L984" s="153" t="n">
        <f>IF(E984="Accepted",K984*1.150779448,"")</f>
        <v>23.01558896</v>
      </c>
      <c r="M984" s="153" t="n">
        <v>28</v>
      </c>
      <c r="N984" s="153" t="n">
        <f>IF(AND(E984="Accepted",ISNUMBER(M984)),M984*1.150779448,"")</f>
        <v>32.221824544</v>
      </c>
      <c r="O984" s="153" t="n">
        <v>32</v>
      </c>
      <c r="P984" s="153" t="n">
        <f>IF(AND(E984="Accepted",ISNUMBER(O984)),O984*1.150779448,"")</f>
        <v>36.824942336</v>
      </c>
      <c r="Q984" s="153" t="n">
        <v>230</v>
      </c>
      <c r="R984" s="155" t="str">
        <v>2059</v>
      </c>
      <c r="S984" s="155" t="str">
        <v>2026-04-11 20:59 UTC</v>
      </c>
      <c r="T984" s="155" t="str">
        <v>2026-04-11 13:59 PDT</v>
      </c>
      <c r="U984" s="153" t="n">
        <f>IF(E984&lt;&gt;"Accepted","",IF(AND(N984="",P984=""),"",MAX(N984,P984)))</f>
        <v>36.824942336</v>
      </c>
      <c r="V984" s="155" t="str">
        <v>2026-04-11 13:59 PDT</v>
      </c>
      <c r="W984" s="153" t="n">
        <v>20</v>
      </c>
      <c r="X984" s="153" t="n">
        <v>28</v>
      </c>
      <c r="Y984" s="153" t="n">
        <v>32</v>
      </c>
      <c r="Z984" s="153" t="n">
        <v>230</v>
      </c>
      <c r="AA984" s="153" t="n">
        <v>-117.8837</v>
      </c>
      <c r="AB984" s="153" t="n">
        <v>34.9054</v>
      </c>
      <c r="AC984" s="153" t="n">
        <v>702</v>
      </c>
      <c r="AD984" s="175" t="str">
        <v>KEDW 112155Z 24020G28KT 90SM FEW070 21/02 A2989 RMK AO2A PK WND 23032/2059 SLP110 T02080016</v>
      </c>
    </row>
    <row r="985" hidden="0">
      <c r="A985" s="150" t="str">
        <v>2026-04-11 22:55 UTC</v>
      </c>
      <c r="B985" s="155" t="str">
        <v>2026-04-11 15:55 PDT</v>
      </c>
      <c r="C985" s="155" t="str">
        <v>2026-04-11</v>
      </c>
      <c r="D985" s="155" t="str">
        <v>April</v>
      </c>
      <c r="E985" s="154" t="str">
        <v>Accepted</v>
      </c>
      <c r="F985" s="155" t="str">
        <v>230</v>
      </c>
      <c r="G985" s="153" t="n">
        <v>230</v>
      </c>
      <c r="H985" s="155" t="str">
        <v>SW</v>
      </c>
      <c r="I985" s="153" t="n">
        <v>50</v>
      </c>
      <c r="J985" s="155" t="str">
        <v>NE</v>
      </c>
      <c r="K985" s="153" t="n">
        <v>22</v>
      </c>
      <c r="L985" s="153" t="n">
        <f>IF(E985="Accepted",K985*1.150779448,"")</f>
        <v>25.317147856</v>
      </c>
      <c r="M985" s="153" t="n">
        <v>26</v>
      </c>
      <c r="N985" s="153" t="n">
        <f>IF(AND(E985="Accepted",ISNUMBER(M985)),M985*1.150779448,"")</f>
        <v>29.920265648</v>
      </c>
      <c r="O985" s="153" t="n">
        <v>32</v>
      </c>
      <c r="P985" s="153" t="n">
        <f>IF(AND(E985="Accepted",ISNUMBER(O985)),O985*1.150779448,"")</f>
        <v>36.824942336</v>
      </c>
      <c r="Q985" s="153" t="n">
        <v>230</v>
      </c>
      <c r="R985" s="155" t="str">
        <v>17</v>
      </c>
      <c r="S985" s="155" t="str">
        <v>2026-04-11 22:17 UTC</v>
      </c>
      <c r="T985" s="155" t="str">
        <v>2026-04-11 15:17 PDT</v>
      </c>
      <c r="U985" s="153" t="n">
        <f>IF(E985&lt;&gt;"Accepted","",IF(AND(N985="",P985=""),"",MAX(N985,P985)))</f>
        <v>36.824942336</v>
      </c>
      <c r="V985" s="155" t="str">
        <v>2026-04-11 15:17 PDT</v>
      </c>
      <c r="W985" s="153" t="n">
        <v>22</v>
      </c>
      <c r="X985" s="153" t="n">
        <v>26</v>
      </c>
      <c r="Y985" s="153" t="n">
        <v>32</v>
      </c>
      <c r="Z985" s="153" t="n">
        <v>230</v>
      </c>
      <c r="AA985" s="153" t="n">
        <v>-117.8837</v>
      </c>
      <c r="AB985" s="153" t="n">
        <v>34.9054</v>
      </c>
      <c r="AC985" s="153" t="n">
        <v>702</v>
      </c>
      <c r="AD985" s="175" t="str">
        <v>KEDW 112255Z 23022G26KT 90SM FEW070 21/02 A2987 RMK AO2A PK WND 23032/17 SLP103 T02110024</v>
      </c>
    </row>
    <row r="986" hidden="0">
      <c r="A986" s="150" t="str">
        <v>2026-04-11 23:13 UTC</v>
      </c>
      <c r="B986" s="155" t="str">
        <v>2026-04-11 16:13 PDT</v>
      </c>
      <c r="C986" s="155" t="str">
        <v>2026-04-11</v>
      </c>
      <c r="D986" s="155" t="str">
        <v>April</v>
      </c>
      <c r="E986" s="154" t="str">
        <v>Accepted</v>
      </c>
      <c r="F986" s="155" t="str">
        <v>240</v>
      </c>
      <c r="G986" s="153" t="n">
        <v>240</v>
      </c>
      <c r="H986" s="155" t="str">
        <v>SW</v>
      </c>
      <c r="I986" s="153" t="n">
        <v>60</v>
      </c>
      <c r="J986" s="155" t="str">
        <v>NE</v>
      </c>
      <c r="K986" s="153" t="n">
        <v>21</v>
      </c>
      <c r="L986" s="153" t="n">
        <f>IF(E986="Accepted",K986*1.150779448,"")</f>
        <v>24.166368408</v>
      </c>
      <c r="M986" s="153" t="n">
        <v>36</v>
      </c>
      <c r="N986" s="153" t="n">
        <f>IF(AND(E986="Accepted",ISNUMBER(M986)),M986*1.150779448,"")</f>
        <v>41.428060128</v>
      </c>
      <c r="O986" s="163"/>
      <c r="P986" s="163" t="str">
        <f>IF(AND(E986="Accepted",ISNUMBER(O986)),O986*1.150779448,"")</f>
      </c>
      <c r="Q986" s="163"/>
      <c r="R986" s="155" t="str"/>
      <c r="S986" s="155" t="str"/>
      <c r="T986" s="155" t="str"/>
      <c r="U986" s="153" t="n">
        <f>IF(E986&lt;&gt;"Accepted","",IF(AND(N986="",P986=""),"",MAX(N986,P986)))</f>
        <v>41.428060128</v>
      </c>
      <c r="V986" s="155" t="str">
        <v>2026-04-11 16:13 PDT</v>
      </c>
      <c r="W986" s="153" t="n">
        <v>21</v>
      </c>
      <c r="X986" s="153" t="n">
        <v>36</v>
      </c>
      <c r="Y986" s="163"/>
      <c r="Z986" s="163"/>
      <c r="AA986" s="153" t="n">
        <v>-117.8837</v>
      </c>
      <c r="AB986" s="153" t="n">
        <v>34.9054</v>
      </c>
      <c r="AC986" s="153" t="n">
        <v>702</v>
      </c>
      <c r="AD986" s="175" t="str">
        <v>KEDW 112313Z 24021G36KT 90SM FEW070 21/02 A2986 RMK SLP100</v>
      </c>
    </row>
    <row r="987" hidden="0">
      <c r="A987" s="150" t="str">
        <v>2026-04-11 23:55 UTC</v>
      </c>
      <c r="B987" s="155" t="str">
        <v>2026-04-11 16:55 PDT</v>
      </c>
      <c r="C987" s="155" t="str">
        <v>2026-04-11</v>
      </c>
      <c r="D987" s="155" t="str">
        <v>April</v>
      </c>
      <c r="E987" s="154" t="str">
        <v>Accepted</v>
      </c>
      <c r="F987" s="155" t="str">
        <v>220</v>
      </c>
      <c r="G987" s="153" t="n">
        <v>220</v>
      </c>
      <c r="H987" s="155" t="str">
        <v>SW</v>
      </c>
      <c r="I987" s="153" t="n">
        <v>40</v>
      </c>
      <c r="J987" s="155" t="str">
        <v>NE</v>
      </c>
      <c r="K987" s="153" t="n">
        <v>18</v>
      </c>
      <c r="L987" s="153" t="n">
        <f>IF(E987="Accepted",K987*1.150779448,"")</f>
        <v>20.714030064</v>
      </c>
      <c r="M987" s="153" t="n">
        <v>27</v>
      </c>
      <c r="N987" s="153" t="n">
        <f>IF(AND(E987="Accepted",ISNUMBER(M987)),M987*1.150779448,"")</f>
        <v>31.071045096</v>
      </c>
      <c r="O987" s="153" t="n">
        <v>36</v>
      </c>
      <c r="P987" s="153" t="n">
        <f>IF(AND(E987="Accepted",ISNUMBER(O987)),O987*1.150779448,"")</f>
        <v>41.428060128</v>
      </c>
      <c r="Q987" s="153" t="n">
        <v>230</v>
      </c>
      <c r="R987" s="155" t="str">
        <v>10</v>
      </c>
      <c r="S987" s="155" t="str">
        <v>2026-04-11 23:10 UTC</v>
      </c>
      <c r="T987" s="155" t="str">
        <v>2026-04-11 16:10 PDT</v>
      </c>
      <c r="U987" s="153" t="n">
        <f>IF(E987&lt;&gt;"Accepted","",IF(AND(N987="",P987=""),"",MAX(N987,P987)))</f>
        <v>41.428060128</v>
      </c>
      <c r="V987" s="155" t="str">
        <v>2026-04-11 16:10 PDT</v>
      </c>
      <c r="W987" s="153" t="n">
        <v>18</v>
      </c>
      <c r="X987" s="153" t="n">
        <v>27</v>
      </c>
      <c r="Y987" s="153" t="n">
        <v>36</v>
      </c>
      <c r="Z987" s="153" t="n">
        <v>230</v>
      </c>
      <c r="AA987" s="153" t="n">
        <v>-117.8837</v>
      </c>
      <c r="AB987" s="153" t="n">
        <v>34.9054</v>
      </c>
      <c r="AC987" s="153" t="n">
        <v>702</v>
      </c>
      <c r="AD987" s="175" t="str">
        <v>KEDW 112355Z 22018G27KT 90SM FEW060 20/02 A2986 RMK AO2A PK WND 23036/10 SLP101 T02010020 10212 20176 57014</v>
      </c>
    </row>
    <row r="988" hidden="0">
      <c r="A988" s="150" t="str">
        <v>2026-04-12 00:55 UTC</v>
      </c>
      <c r="B988" s="155" t="str">
        <v>2026-04-11 17:55 PDT</v>
      </c>
      <c r="C988" s="155" t="str">
        <v>2026-04-11</v>
      </c>
      <c r="D988" s="155" t="str">
        <v>April</v>
      </c>
      <c r="E988" s="154" t="str">
        <v>Accepted</v>
      </c>
      <c r="F988" s="155" t="str">
        <v>230</v>
      </c>
      <c r="G988" s="153" t="n">
        <v>230</v>
      </c>
      <c r="H988" s="155" t="str">
        <v>SW</v>
      </c>
      <c r="I988" s="153" t="n">
        <v>50</v>
      </c>
      <c r="J988" s="155" t="str">
        <v>NE</v>
      </c>
      <c r="K988" s="153" t="n">
        <v>18</v>
      </c>
      <c r="L988" s="153" t="n">
        <f>IF(E988="Accepted",K988*1.150779448,"")</f>
        <v>20.714030064</v>
      </c>
      <c r="M988" s="153" t="n">
        <v>26</v>
      </c>
      <c r="N988" s="153" t="n">
        <f>IF(AND(E988="Accepted",ISNUMBER(M988)),M988*1.150779448,"")</f>
        <v>29.920265648</v>
      </c>
      <c r="O988" s="153" t="n">
        <v>28</v>
      </c>
      <c r="P988" s="153" t="n">
        <f>IF(AND(E988="Accepted",ISNUMBER(O988)),O988*1.150779448,"")</f>
        <v>32.221824544</v>
      </c>
      <c r="Q988" s="153" t="n">
        <v>230</v>
      </c>
      <c r="R988" s="155" t="str">
        <v>19</v>
      </c>
      <c r="S988" s="155" t="str">
        <v>2026-04-12 00:19 UTC</v>
      </c>
      <c r="T988" s="155" t="str">
        <v>2026-04-11 17:19 PDT</v>
      </c>
      <c r="U988" s="153" t="n">
        <f>IF(E988&lt;&gt;"Accepted","",IF(AND(N988="",P988=""),"",MAX(N988,P988)))</f>
        <v>32.221824544</v>
      </c>
      <c r="V988" s="155" t="str">
        <v>2026-04-11 17:19 PDT</v>
      </c>
      <c r="W988" s="153" t="n">
        <v>18</v>
      </c>
      <c r="X988" s="153" t="n">
        <v>26</v>
      </c>
      <c r="Y988" s="153" t="n">
        <v>28</v>
      </c>
      <c r="Z988" s="153" t="n">
        <v>230</v>
      </c>
      <c r="AA988" s="153" t="n">
        <v>-117.8837</v>
      </c>
      <c r="AB988" s="153" t="n">
        <v>34.9054</v>
      </c>
      <c r="AC988" s="153" t="n">
        <v>702</v>
      </c>
      <c r="AD988" s="175" t="str">
        <v>KEDW 120055Z 23018G26KT 90SM FEW060 19/02 A2985 RMK AO2A PK WND 23028/19 SLP099 T01930022</v>
      </c>
    </row>
    <row r="989" hidden="0">
      <c r="A989" s="150" t="str">
        <v>2026-04-12 01:55 UTC</v>
      </c>
      <c r="B989" s="155" t="str">
        <v>2026-04-11 18:55 PDT</v>
      </c>
      <c r="C989" s="155" t="str">
        <v>2026-04-11</v>
      </c>
      <c r="D989" s="155" t="str">
        <v>April</v>
      </c>
      <c r="E989" s="154" t="str">
        <v>Accepted</v>
      </c>
      <c r="F989" s="155" t="str">
        <v>230</v>
      </c>
      <c r="G989" s="153" t="n">
        <v>230</v>
      </c>
      <c r="H989" s="155" t="str">
        <v>SW</v>
      </c>
      <c r="I989" s="153" t="n">
        <v>50</v>
      </c>
      <c r="J989" s="155" t="str">
        <v>NE</v>
      </c>
      <c r="K989" s="153" t="n">
        <v>19</v>
      </c>
      <c r="L989" s="153" t="n">
        <f>IF(E989="Accepted",K989*1.150779448,"")</f>
        <v>21.864809512</v>
      </c>
      <c r="M989" s="163"/>
      <c r="N989" s="163" t="str">
        <f>IF(AND(E989="Accepted",ISNUMBER(M989)),M989*1.150779448,"")</f>
      </c>
      <c r="O989" s="153" t="n">
        <v>28</v>
      </c>
      <c r="P989" s="153" t="n">
        <f>IF(AND(E989="Accepted",ISNUMBER(O989)),O989*1.150779448,"")</f>
        <v>32.221824544</v>
      </c>
      <c r="Q989" s="153" t="n">
        <v>230</v>
      </c>
      <c r="R989" s="155" t="str">
        <v>19</v>
      </c>
      <c r="S989" s="155" t="str">
        <v>2026-04-12 01:19 UTC</v>
      </c>
      <c r="T989" s="155" t="str">
        <v>2026-04-11 18:19 PDT</v>
      </c>
      <c r="U989" s="153" t="n">
        <f>IF(E989&lt;&gt;"Accepted","",IF(AND(N989="",P989=""),"",MAX(N989,P989)))</f>
        <v>32.221824544</v>
      </c>
      <c r="V989" s="155" t="str">
        <v>2026-04-11 18:19 PDT</v>
      </c>
      <c r="W989" s="153" t="n">
        <v>19</v>
      </c>
      <c r="X989" s="163"/>
      <c r="Y989" s="153" t="n">
        <v>28</v>
      </c>
      <c r="Z989" s="153" t="n">
        <v>230</v>
      </c>
      <c r="AA989" s="153" t="n">
        <v>-117.8837</v>
      </c>
      <c r="AB989" s="153" t="n">
        <v>34.9054</v>
      </c>
      <c r="AC989" s="153" t="n">
        <v>702</v>
      </c>
      <c r="AD989" s="175" t="str">
        <v>KEDW 120155Z AUTO 23019KT 10SM CLR 17/02 A2986 RMK AO2 PK WND 23028/19 SLP104 T01690021 $</v>
      </c>
    </row>
    <row r="990" hidden="0">
      <c r="A990" s="150" t="str">
        <v>2026-04-12 03:55 UTC</v>
      </c>
      <c r="B990" s="155" t="str">
        <v>2026-04-11 20:55 PDT</v>
      </c>
      <c r="C990" s="155" t="str">
        <v>2026-04-11</v>
      </c>
      <c r="D990" s="155" t="str">
        <v>April</v>
      </c>
      <c r="E990" s="154" t="str">
        <v>Accepted</v>
      </c>
      <c r="F990" s="155" t="str">
        <v>230</v>
      </c>
      <c r="G990" s="153" t="n">
        <v>230</v>
      </c>
      <c r="H990" s="155" t="str">
        <v>SW</v>
      </c>
      <c r="I990" s="153" t="n">
        <v>50</v>
      </c>
      <c r="J990" s="155" t="str">
        <v>NE</v>
      </c>
      <c r="K990" s="153" t="n">
        <v>17</v>
      </c>
      <c r="L990" s="153" t="n">
        <f>IF(E990="Accepted",K990*1.150779448,"")</f>
        <v>19.563250616</v>
      </c>
      <c r="M990" s="153" t="n">
        <v>22</v>
      </c>
      <c r="N990" s="153" t="n">
        <f>IF(AND(E990="Accepted",ISNUMBER(M990)),M990*1.150779448,"")</f>
        <v>25.317147856</v>
      </c>
      <c r="O990" s="153" t="n">
        <v>26</v>
      </c>
      <c r="P990" s="153" t="n">
        <f>IF(AND(E990="Accepted",ISNUMBER(O990)),O990*1.150779448,"")</f>
        <v>29.920265648</v>
      </c>
      <c r="Q990" s="153" t="n">
        <v>220</v>
      </c>
      <c r="R990" s="155" t="str">
        <v>04</v>
      </c>
      <c r="S990" s="155" t="str">
        <v>2026-04-12 03:04 UTC</v>
      </c>
      <c r="T990" s="155" t="str">
        <v>2026-04-11 20:04 PDT</v>
      </c>
      <c r="U990" s="153" t="n">
        <f>IF(E990&lt;&gt;"Accepted","",IF(AND(N990="",P990=""),"",MAX(N990,P990)))</f>
        <v>29.920265648</v>
      </c>
      <c r="V990" s="155" t="str">
        <v>2026-04-11 20:04 PDT</v>
      </c>
      <c r="W990" s="153" t="n">
        <v>17</v>
      </c>
      <c r="X990" s="153" t="n">
        <v>22</v>
      </c>
      <c r="Y990" s="153" t="n">
        <v>26</v>
      </c>
      <c r="Z990" s="153" t="n">
        <v>220</v>
      </c>
      <c r="AA990" s="153" t="n">
        <v>-117.8837</v>
      </c>
      <c r="AB990" s="153" t="n">
        <v>34.9054</v>
      </c>
      <c r="AC990" s="153" t="n">
        <v>702</v>
      </c>
      <c r="AD990" s="175" t="str">
        <v>KEDW 120355Z AUTO 23017G22KT 10SM CLR 14/02 A2989 RMK AO2 PK WND 22026/04 SLP113 T01370017 $</v>
      </c>
    </row>
    <row r="991" hidden="0">
      <c r="A991" s="150" t="str">
        <v>2026-04-12 04:55 UTC</v>
      </c>
      <c r="B991" s="155" t="str">
        <v>2026-04-11 21:55 PDT</v>
      </c>
      <c r="C991" s="155" t="str">
        <v>2026-04-11</v>
      </c>
      <c r="D991" s="155" t="str">
        <v>April</v>
      </c>
      <c r="E991" s="154" t="str">
        <v>Accepted</v>
      </c>
      <c r="F991" s="155" t="str">
        <v>230</v>
      </c>
      <c r="G991" s="153" t="n">
        <v>230</v>
      </c>
      <c r="H991" s="155" t="str">
        <v>SW</v>
      </c>
      <c r="I991" s="153" t="n">
        <v>50</v>
      </c>
      <c r="J991" s="155" t="str">
        <v>NE</v>
      </c>
      <c r="K991" s="153" t="n">
        <v>16</v>
      </c>
      <c r="L991" s="153" t="n">
        <f>IF(E991="Accepted",K991*1.150779448,"")</f>
        <v>18.412471168</v>
      </c>
      <c r="M991" s="163"/>
      <c r="N991" s="163" t="str">
        <f>IF(AND(E991="Accepted",ISNUMBER(M991)),M991*1.150779448,"")</f>
      </c>
      <c r="O991" s="163"/>
      <c r="P991" s="163" t="str">
        <f>IF(AND(E991="Accepted",ISNUMBER(O991)),O991*1.150779448,"")</f>
      </c>
      <c r="Q991" s="163"/>
      <c r="R991" s="155" t="str"/>
      <c r="S991" s="155" t="str"/>
      <c r="T991" s="155" t="str"/>
      <c r="U991" s="163" t="str">
        <f>IF(E991&lt;&gt;"Accepted","",IF(AND(N991="",P991=""),"",MAX(N991,P991)))</f>
      </c>
      <c r="V991" s="155" t="str">
        <v>2026-04-11 21:55 PDT</v>
      </c>
      <c r="W991" s="153" t="n">
        <v>16</v>
      </c>
      <c r="X991" s="163"/>
      <c r="Y991" s="163"/>
      <c r="Z991" s="163"/>
      <c r="AA991" s="153" t="n">
        <v>-117.8837</v>
      </c>
      <c r="AB991" s="153" t="n">
        <v>34.9054</v>
      </c>
      <c r="AC991" s="153" t="n">
        <v>702</v>
      </c>
      <c r="AD991" s="175" t="str">
        <v>KEDW 120455Z AUTO 23016KT 10SM CLR 13/04 A2988 RMK AO2 SLP108 T01270044 $</v>
      </c>
    </row>
    <row r="992" hidden="0">
      <c r="A992" s="150" t="str">
        <v>2026-04-12 05:55 UTC</v>
      </c>
      <c r="B992" s="155" t="str">
        <v>2026-04-11 22:55 PDT</v>
      </c>
      <c r="C992" s="155" t="str">
        <v>2026-04-11</v>
      </c>
      <c r="D992" s="155" t="str">
        <v>April</v>
      </c>
      <c r="E992" s="154" t="str">
        <v>Accepted</v>
      </c>
      <c r="F992" s="155" t="str">
        <v>280</v>
      </c>
      <c r="G992" s="153" t="n">
        <v>280</v>
      </c>
      <c r="H992" s="155" t="str">
        <v>W</v>
      </c>
      <c r="I992" s="153" t="n">
        <v>100</v>
      </c>
      <c r="J992" s="155" t="str">
        <v>E</v>
      </c>
      <c r="K992" s="153" t="n">
        <v>16</v>
      </c>
      <c r="L992" s="153" t="n">
        <f>IF(E992="Accepted",K992*1.150779448,"")</f>
        <v>18.412471168</v>
      </c>
      <c r="M992" s="163"/>
      <c r="N992" s="163" t="str">
        <f>IF(AND(E992="Accepted",ISNUMBER(M992)),M992*1.150779448,"")</f>
      </c>
      <c r="O992" s="163"/>
      <c r="P992" s="163" t="str">
        <f>IF(AND(E992="Accepted",ISNUMBER(O992)),O992*1.150779448,"")</f>
      </c>
      <c r="Q992" s="163"/>
      <c r="R992" s="155" t="str"/>
      <c r="S992" s="155" t="str"/>
      <c r="T992" s="155" t="str"/>
      <c r="U992" s="163" t="str">
        <f>IF(E992&lt;&gt;"Accepted","",IF(AND(N992="",P992=""),"",MAX(N992,P992)))</f>
      </c>
      <c r="V992" s="155" t="str">
        <v>2026-04-11 22:55 PDT</v>
      </c>
      <c r="W992" s="153" t="n">
        <v>16</v>
      </c>
      <c r="X992" s="163"/>
      <c r="Y992" s="163"/>
      <c r="Z992" s="163"/>
      <c r="AA992" s="153" t="n">
        <v>-117.8837</v>
      </c>
      <c r="AB992" s="153" t="n">
        <v>34.9054</v>
      </c>
      <c r="AC992" s="153" t="n">
        <v>702</v>
      </c>
      <c r="AD992" s="175" t="str">
        <v>KEDW 120555Z AUTO 28016KT 10SM CLR 12/05 A2989 RMK AO2 SLP112 T01200047 10203 20120 50004 $</v>
      </c>
    </row>
    <row r="993" hidden="0">
      <c r="A993" s="150" t="str">
        <v>2026-04-12 06:55 UTC</v>
      </c>
      <c r="B993" s="155" t="str">
        <v>2026-04-11 23:55 PDT</v>
      </c>
      <c r="C993" s="155" t="str">
        <v>2026-04-11</v>
      </c>
      <c r="D993" s="155" t="str">
        <v>April</v>
      </c>
      <c r="E993" s="154" t="str">
        <v>Accepted</v>
      </c>
      <c r="F993" s="155" t="str">
        <v>250</v>
      </c>
      <c r="G993" s="153" t="n">
        <v>250</v>
      </c>
      <c r="H993" s="155" t="str">
        <v>W</v>
      </c>
      <c r="I993" s="153" t="n">
        <v>70</v>
      </c>
      <c r="J993" s="155" t="str">
        <v>E</v>
      </c>
      <c r="K993" s="153" t="n">
        <v>20</v>
      </c>
      <c r="L993" s="153" t="n">
        <f>IF(E993="Accepted",K993*1.150779448,"")</f>
        <v>23.01558896</v>
      </c>
      <c r="M993" s="163"/>
      <c r="N993" s="163" t="str">
        <f>IF(AND(E993="Accepted",ISNUMBER(M993)),M993*1.150779448,"")</f>
      </c>
      <c r="O993" s="163"/>
      <c r="P993" s="163" t="str">
        <f>IF(AND(E993="Accepted",ISNUMBER(O993)),O993*1.150779448,"")</f>
      </c>
      <c r="Q993" s="163"/>
      <c r="R993" s="155" t="str"/>
      <c r="S993" s="155" t="str"/>
      <c r="T993" s="155" t="str"/>
      <c r="U993" s="163" t="str">
        <f>IF(E993&lt;&gt;"Accepted","",IF(AND(N993="",P993=""),"",MAX(N993,P993)))</f>
      </c>
      <c r="V993" s="155" t="str">
        <v>2026-04-11 23:55 PDT</v>
      </c>
      <c r="W993" s="153" t="n">
        <v>20</v>
      </c>
      <c r="X993" s="163"/>
      <c r="Y993" s="163"/>
      <c r="Z993" s="163"/>
      <c r="AA993" s="153" t="n">
        <v>-117.8837</v>
      </c>
      <c r="AB993" s="153" t="n">
        <v>34.9054</v>
      </c>
      <c r="AC993" s="153" t="n">
        <v>702</v>
      </c>
      <c r="AD993" s="175" t="str">
        <v>KEDW 120655Z AUTO 25020KT 10SM CLR 12/05 A2988 RMK AO2 SLP107 T01170051 $</v>
      </c>
    </row>
    <row r="994" hidden="0">
      <c r="A994" s="150" t="str">
        <v>2026-04-12 07:55 UTC</v>
      </c>
      <c r="B994" s="155" t="str">
        <v>2026-04-12 00:55 PDT</v>
      </c>
      <c r="C994" s="155" t="str">
        <v>2026-04-12</v>
      </c>
      <c r="D994" s="155" t="str">
        <v>April</v>
      </c>
      <c r="E994" s="154" t="str">
        <v>Accepted</v>
      </c>
      <c r="F994" s="155" t="str">
        <v>230</v>
      </c>
      <c r="G994" s="153" t="n">
        <v>230</v>
      </c>
      <c r="H994" s="155" t="str">
        <v>SW</v>
      </c>
      <c r="I994" s="153" t="n">
        <v>50</v>
      </c>
      <c r="J994" s="155" t="str">
        <v>NE</v>
      </c>
      <c r="K994" s="153" t="n">
        <v>24</v>
      </c>
      <c r="L994" s="153" t="n">
        <f>IF(E994="Accepted",K994*1.150779448,"")</f>
        <v>27.618706752</v>
      </c>
      <c r="M994" s="153" t="n">
        <v>29</v>
      </c>
      <c r="N994" s="153" t="n">
        <f>IF(AND(E994="Accepted",ISNUMBER(M994)),M994*1.150779448,"")</f>
        <v>33.372603992</v>
      </c>
      <c r="O994" s="153" t="n">
        <v>33</v>
      </c>
      <c r="P994" s="153" t="n">
        <f>IF(AND(E994="Accepted",ISNUMBER(O994)),O994*1.150779448,"")</f>
        <v>37.975721784</v>
      </c>
      <c r="Q994" s="153" t="n">
        <v>230</v>
      </c>
      <c r="R994" s="155" t="str">
        <v>21</v>
      </c>
      <c r="S994" s="155" t="str">
        <v>2026-04-12 07:21 UTC</v>
      </c>
      <c r="T994" s="155" t="str">
        <v>2026-04-12 00:21 PDT</v>
      </c>
      <c r="U994" s="153" t="n">
        <f>IF(E994&lt;&gt;"Accepted","",IF(AND(N994="",P994=""),"",MAX(N994,P994)))</f>
        <v>37.975721784</v>
      </c>
      <c r="V994" s="155" t="str">
        <v>2026-04-12 00:21 PDT</v>
      </c>
      <c r="W994" s="153" t="n">
        <v>24</v>
      </c>
      <c r="X994" s="153" t="n">
        <v>29</v>
      </c>
      <c r="Y994" s="153" t="n">
        <v>33</v>
      </c>
      <c r="Z994" s="153" t="n">
        <v>230</v>
      </c>
      <c r="AA994" s="153" t="n">
        <v>-117.8837</v>
      </c>
      <c r="AB994" s="153" t="n">
        <v>34.9054</v>
      </c>
      <c r="AC994" s="153" t="n">
        <v>702</v>
      </c>
      <c r="AD994" s="175" t="str">
        <v>KEDW 120755Z AUTO 23024G29KT 10SM CLR 12/04 A2987 RMK AO2 PK WND 23033/21 SLP103 T01160041 402120088 $</v>
      </c>
    </row>
    <row r="995" hidden="0">
      <c r="A995" s="150" t="str">
        <v>2026-04-12 08:55 UTC</v>
      </c>
      <c r="B995" s="155" t="str">
        <v>2026-04-12 01:55 PDT</v>
      </c>
      <c r="C995" s="155" t="str">
        <v>2026-04-12</v>
      </c>
      <c r="D995" s="155" t="str">
        <v>April</v>
      </c>
      <c r="E995" s="154" t="str">
        <v>Accepted</v>
      </c>
      <c r="F995" s="155" t="str">
        <v>210</v>
      </c>
      <c r="G995" s="153" t="n">
        <v>210</v>
      </c>
      <c r="H995" s="155" t="str">
        <v>SW</v>
      </c>
      <c r="I995" s="153" t="n">
        <v>30</v>
      </c>
      <c r="J995" s="155" t="str">
        <v>NE</v>
      </c>
      <c r="K995" s="153" t="n">
        <v>21</v>
      </c>
      <c r="L995" s="153" t="n">
        <f>IF(E995="Accepted",K995*1.150779448,"")</f>
        <v>24.166368408</v>
      </c>
      <c r="M995" s="163"/>
      <c r="N995" s="163" t="str">
        <f>IF(AND(E995="Accepted",ISNUMBER(M995)),M995*1.150779448,"")</f>
      </c>
      <c r="O995" s="153" t="n">
        <v>32</v>
      </c>
      <c r="P995" s="153" t="n">
        <f>IF(AND(E995="Accepted",ISNUMBER(O995)),O995*1.150779448,"")</f>
        <v>36.824942336</v>
      </c>
      <c r="Q995" s="153" t="n">
        <v>230</v>
      </c>
      <c r="R995" s="155" t="str">
        <v>0755</v>
      </c>
      <c r="S995" s="155" t="str">
        <v>2026-04-12 07:55 UTC</v>
      </c>
      <c r="T995" s="155" t="str">
        <v>2026-04-12 00:55 PDT</v>
      </c>
      <c r="U995" s="153" t="n">
        <f>IF(E995&lt;&gt;"Accepted","",IF(AND(N995="",P995=""),"",MAX(N995,P995)))</f>
        <v>36.824942336</v>
      </c>
      <c r="V995" s="155" t="str">
        <v>2026-04-12 00:55 PDT</v>
      </c>
      <c r="W995" s="153" t="n">
        <v>21</v>
      </c>
      <c r="X995" s="163"/>
      <c r="Y995" s="153" t="n">
        <v>32</v>
      </c>
      <c r="Z995" s="153" t="n">
        <v>230</v>
      </c>
      <c r="AA995" s="153" t="n">
        <v>-117.8837</v>
      </c>
      <c r="AB995" s="153" t="n">
        <v>34.9054</v>
      </c>
      <c r="AC995" s="153" t="n">
        <v>702</v>
      </c>
      <c r="AD995" s="175" t="str">
        <v>KEDW 120855Z AUTO 21021KT 10SM FEW039 12/04 A2987 RMK AO2 PK WND 23032/0755 SLP103 T01170044 55006 $</v>
      </c>
    </row>
    <row r="996" hidden="0">
      <c r="A996" s="150" t="str">
        <v>2026-04-12 09:10 UTC</v>
      </c>
      <c r="B996" s="155" t="str">
        <v>2026-04-12 02:10 PDT</v>
      </c>
      <c r="C996" s="155" t="str">
        <v>2026-04-12</v>
      </c>
      <c r="D996" s="155" t="str">
        <v>April</v>
      </c>
      <c r="E996" s="154" t="str">
        <v>Accepted</v>
      </c>
      <c r="F996" s="155" t="str">
        <v>210</v>
      </c>
      <c r="G996" s="153" t="n">
        <v>210</v>
      </c>
      <c r="H996" s="155" t="str">
        <v>SW</v>
      </c>
      <c r="I996" s="153" t="n">
        <v>30</v>
      </c>
      <c r="J996" s="155" t="str">
        <v>NE</v>
      </c>
      <c r="K996" s="153" t="n">
        <v>19</v>
      </c>
      <c r="L996" s="153" t="n">
        <f>IF(E996="Accepted",K996*1.150779448,"")</f>
        <v>21.864809512</v>
      </c>
      <c r="M996" s="153" t="n">
        <v>25</v>
      </c>
      <c r="N996" s="153" t="n">
        <f>IF(AND(E996="Accepted",ISNUMBER(M996)),M996*1.150779448,"")</f>
        <v>28.7694862</v>
      </c>
      <c r="O996" s="163"/>
      <c r="P996" s="163" t="str">
        <f>IF(AND(E996="Accepted",ISNUMBER(O996)),O996*1.150779448,"")</f>
      </c>
      <c r="Q996" s="163"/>
      <c r="R996" s="155" t="str"/>
      <c r="S996" s="155" t="str"/>
      <c r="T996" s="155" t="str"/>
      <c r="U996" s="153" t="n">
        <f>IF(E996&lt;&gt;"Accepted","",IF(AND(N996="",P996=""),"",MAX(N996,P996)))</f>
        <v>28.7694862</v>
      </c>
      <c r="V996" s="155" t="str">
        <v>2026-04-12 02:10 PDT</v>
      </c>
      <c r="W996" s="153" t="n">
        <v>19</v>
      </c>
      <c r="X996" s="153" t="n">
        <v>25</v>
      </c>
      <c r="Y996" s="163"/>
      <c r="Z996" s="163"/>
      <c r="AA996" s="153" t="n">
        <v>-117.8837</v>
      </c>
      <c r="AB996" s="153" t="n">
        <v>34.9054</v>
      </c>
      <c r="AC996" s="153" t="n">
        <v>702</v>
      </c>
      <c r="AD996" s="175" t="str">
        <v>KEDW 120910Z AUTO 21019G25KT 10SM BKN038 12/05 A2987 RMK AO2 SLP102 $</v>
      </c>
    </row>
    <row r="997" hidden="0">
      <c r="A997" s="150" t="str">
        <v>2026-04-12 09:55 UTC</v>
      </c>
      <c r="B997" s="155" t="str">
        <v>2026-04-12 02:55 PDT</v>
      </c>
      <c r="C997" s="155" t="str">
        <v>2026-04-12</v>
      </c>
      <c r="D997" s="155" t="str">
        <v>April</v>
      </c>
      <c r="E997" s="154" t="str">
        <v>Accepted</v>
      </c>
      <c r="F997" s="155" t="str">
        <v>310</v>
      </c>
      <c r="G997" s="153" t="n">
        <v>310</v>
      </c>
      <c r="H997" s="155" t="str">
        <v>NW</v>
      </c>
      <c r="I997" s="153" t="n">
        <v>130</v>
      </c>
      <c r="J997" s="155" t="str">
        <v>SE</v>
      </c>
      <c r="K997" s="153" t="n">
        <v>5</v>
      </c>
      <c r="L997" s="153" t="n">
        <f>IF(E997="Accepted",K997*1.150779448,"")</f>
        <v>5.75389724</v>
      </c>
      <c r="M997" s="163"/>
      <c r="N997" s="163" t="str">
        <f>IF(AND(E997="Accepted",ISNUMBER(M997)),M997*1.150779448,"")</f>
      </c>
      <c r="O997" s="163"/>
      <c r="P997" s="163" t="str">
        <f>IF(AND(E997="Accepted",ISNUMBER(O997)),O997*1.150779448,"")</f>
      </c>
      <c r="Q997" s="163"/>
      <c r="R997" s="155" t="str"/>
      <c r="S997" s="155" t="str"/>
      <c r="T997" s="155" t="str"/>
      <c r="U997" s="163" t="str">
        <f>IF(E997&lt;&gt;"Accepted","",IF(AND(N997="",P997=""),"",MAX(N997,P997)))</f>
      </c>
      <c r="V997" s="155" t="str">
        <v>2026-04-12 02:55 PDT</v>
      </c>
      <c r="W997" s="153" t="n">
        <v>5</v>
      </c>
      <c r="X997" s="163"/>
      <c r="Y997" s="163"/>
      <c r="Z997" s="163"/>
      <c r="AA997" s="153" t="n">
        <v>-117.8837</v>
      </c>
      <c r="AB997" s="153" t="n">
        <v>34.9054</v>
      </c>
      <c r="AC997" s="153" t="n">
        <v>702</v>
      </c>
      <c r="AD997" s="175" t="str">
        <v>KEDW 120955Z AUTO 31005KT 10SM SCT050 11/05 A2987 RMK AO2 SLP103 T01080051 $</v>
      </c>
    </row>
    <row r="998" hidden="0">
      <c r="A998" s="150" t="str">
        <v>2026-04-12 10:10 UTC</v>
      </c>
      <c r="B998" s="155" t="str">
        <v>2026-04-12 03:10 PDT</v>
      </c>
      <c r="C998" s="155" t="str">
        <v>2026-04-12</v>
      </c>
      <c r="D998" s="155" t="str">
        <v>April</v>
      </c>
      <c r="E998" s="154" t="str">
        <v>Accepted</v>
      </c>
      <c r="F998" s="155" t="str">
        <v>320</v>
      </c>
      <c r="G998" s="153" t="n">
        <v>320</v>
      </c>
      <c r="H998" s="155" t="str">
        <v>NW</v>
      </c>
      <c r="I998" s="153" t="n">
        <v>140</v>
      </c>
      <c r="J998" s="155" t="str">
        <v>SE</v>
      </c>
      <c r="K998" s="153" t="n">
        <v>5</v>
      </c>
      <c r="L998" s="153" t="n">
        <f>IF(E998="Accepted",K998*1.150779448,"")</f>
        <v>5.75389724</v>
      </c>
      <c r="M998" s="163"/>
      <c r="N998" s="163" t="str">
        <f>IF(AND(E998="Accepted",ISNUMBER(M998)),M998*1.150779448,"")</f>
      </c>
      <c r="O998" s="163"/>
      <c r="P998" s="163" t="str">
        <f>IF(AND(E998="Accepted",ISNUMBER(O998)),O998*1.150779448,"")</f>
      </c>
      <c r="Q998" s="163"/>
      <c r="R998" s="155" t="str"/>
      <c r="S998" s="155" t="str"/>
      <c r="T998" s="155" t="str"/>
      <c r="U998" s="163" t="str">
        <f>IF(E998&lt;&gt;"Accepted","",IF(AND(N998="",P998=""),"",MAX(N998,P998)))</f>
      </c>
      <c r="V998" s="155" t="str">
        <v>2026-04-12 03:10 PDT</v>
      </c>
      <c r="W998" s="153" t="n">
        <v>5</v>
      </c>
      <c r="X998" s="163"/>
      <c r="Y998" s="163"/>
      <c r="Z998" s="163"/>
      <c r="AA998" s="153" t="n">
        <v>-117.8837</v>
      </c>
      <c r="AB998" s="153" t="n">
        <v>34.9054</v>
      </c>
      <c r="AC998" s="153" t="n">
        <v>702</v>
      </c>
      <c r="AD998" s="175" t="str">
        <v>KEDW 121010Z AUTO 32005KT 10SM BKN050 11/05 A2986 RMK AO2 SLP100 $</v>
      </c>
    </row>
    <row r="999" hidden="0">
      <c r="A999" s="150" t="str">
        <v>2026-04-12 10:55 UTC</v>
      </c>
      <c r="B999" s="155" t="str">
        <v>2026-04-12 03:55 PDT</v>
      </c>
      <c r="C999" s="155" t="str">
        <v>2026-04-12</v>
      </c>
      <c r="D999" s="155" t="str">
        <v>April</v>
      </c>
      <c r="E999" s="154" t="str">
        <v>Accepted</v>
      </c>
      <c r="F999" s="155" t="str">
        <v>260</v>
      </c>
      <c r="G999" s="153" t="n">
        <v>260</v>
      </c>
      <c r="H999" s="155" t="str">
        <v>W</v>
      </c>
      <c r="I999" s="153" t="n">
        <v>80</v>
      </c>
      <c r="J999" s="155" t="str">
        <v>E</v>
      </c>
      <c r="K999" s="153" t="n">
        <v>5</v>
      </c>
      <c r="L999" s="153" t="n">
        <f>IF(E999="Accepted",K999*1.150779448,"")</f>
        <v>5.75389724</v>
      </c>
      <c r="M999" s="163"/>
      <c r="N999" s="163" t="str">
        <f>IF(AND(E999="Accepted",ISNUMBER(M999)),M999*1.150779448,"")</f>
      </c>
      <c r="O999" s="163"/>
      <c r="P999" s="163" t="str">
        <f>IF(AND(E999="Accepted",ISNUMBER(O999)),O999*1.150779448,"")</f>
      </c>
      <c r="Q999" s="163"/>
      <c r="R999" s="155" t="str"/>
      <c r="S999" s="155" t="str"/>
      <c r="T999" s="155" t="str"/>
      <c r="U999" s="163" t="str">
        <f>IF(E999&lt;&gt;"Accepted","",IF(AND(N999="",P999=""),"",MAX(N999,P999)))</f>
      </c>
      <c r="V999" s="155" t="str">
        <v>2026-04-12 03:55 PDT</v>
      </c>
      <c r="W999" s="153" t="n">
        <v>5</v>
      </c>
      <c r="X999" s="163"/>
      <c r="Y999" s="163"/>
      <c r="Z999" s="163"/>
      <c r="AA999" s="153" t="n">
        <v>-117.8837</v>
      </c>
      <c r="AB999" s="153" t="n">
        <v>34.9054</v>
      </c>
      <c r="AC999" s="153" t="n">
        <v>702</v>
      </c>
      <c r="AD999" s="175" t="str">
        <v>KEDW 121055Z AUTO 26005KT 10SM BKN035 OVC055 11/05 A2986 RMK AO2 SLP100 T01140048 $</v>
      </c>
    </row>
    <row r="1000" hidden="0">
      <c r="A1000" s="150" t="str">
        <v>2026-04-12 11:55 UTC</v>
      </c>
      <c r="B1000" s="155" t="str">
        <v>2026-04-12 04:55 PDT</v>
      </c>
      <c r="C1000" s="155" t="str">
        <v>2026-04-12</v>
      </c>
      <c r="D1000" s="155" t="str">
        <v>April</v>
      </c>
      <c r="E1000" s="154" t="str">
        <v>Accepted</v>
      </c>
      <c r="F1000" s="155" t="str">
        <v>230</v>
      </c>
      <c r="G1000" s="153" t="n">
        <v>230</v>
      </c>
      <c r="H1000" s="155" t="str">
        <v>SW</v>
      </c>
      <c r="I1000" s="153" t="n">
        <v>50</v>
      </c>
      <c r="J1000" s="155" t="str">
        <v>NE</v>
      </c>
      <c r="K1000" s="153" t="n">
        <v>9</v>
      </c>
      <c r="L1000" s="153" t="n">
        <f>IF(E1000="Accepted",K1000*1.150779448,"")</f>
        <v>10.357015032</v>
      </c>
      <c r="M1000" s="163"/>
      <c r="N1000" s="163" t="str">
        <f>IF(AND(E1000="Accepted",ISNUMBER(M1000)),M1000*1.150779448,"")</f>
      </c>
      <c r="O1000" s="163"/>
      <c r="P1000" s="163" t="str">
        <f>IF(AND(E1000="Accepted",ISNUMBER(O1000)),O1000*1.150779448,"")</f>
      </c>
      <c r="Q1000" s="163"/>
      <c r="R1000" s="155" t="str"/>
      <c r="S1000" s="155" t="str"/>
      <c r="T1000" s="155" t="str"/>
      <c r="U1000" s="163" t="str">
        <f>IF(E1000&lt;&gt;"Accepted","",IF(AND(N1000="",P1000=""),"",MAX(N1000,P1000)))</f>
      </c>
      <c r="V1000" s="155" t="str">
        <v>2026-04-12 04:55 PDT</v>
      </c>
      <c r="W1000" s="153" t="n">
        <v>9</v>
      </c>
      <c r="X1000" s="163"/>
      <c r="Y1000" s="163"/>
      <c r="Z1000" s="163"/>
      <c r="AA1000" s="153" t="n">
        <v>-117.8837</v>
      </c>
      <c r="AB1000" s="153" t="n">
        <v>34.9054</v>
      </c>
      <c r="AC1000" s="153" t="n">
        <v>702</v>
      </c>
      <c r="AD1000" s="175" t="str">
        <v>KEDW 121155Z AUTO 23009KT 10SM SCT033 OVC049 12/05 A2985 RMK AO2 SLP097 T01160052 10120 20108 57007 $</v>
      </c>
    </row>
    <row r="1001" hidden="0">
      <c r="A1001" s="150" t="str">
        <v>2026-04-12 12:55 UTC</v>
      </c>
      <c r="B1001" s="155" t="str">
        <v>2026-04-12 05:55 PDT</v>
      </c>
      <c r="C1001" s="155" t="str">
        <v>2026-04-12</v>
      </c>
      <c r="D1001" s="155" t="str">
        <v>April</v>
      </c>
      <c r="E1001" s="154" t="str">
        <v>Accepted</v>
      </c>
      <c r="F1001" s="155" t="str">
        <v>220</v>
      </c>
      <c r="G1001" s="153" t="n">
        <v>220</v>
      </c>
      <c r="H1001" s="155" t="str">
        <v>SW</v>
      </c>
      <c r="I1001" s="153" t="n">
        <v>40</v>
      </c>
      <c r="J1001" s="155" t="str">
        <v>NE</v>
      </c>
      <c r="K1001" s="153" t="n">
        <v>11</v>
      </c>
      <c r="L1001" s="153" t="n">
        <f>IF(E1001="Accepted",K1001*1.150779448,"")</f>
        <v>12.658573928</v>
      </c>
      <c r="M1001" s="163"/>
      <c r="N1001" s="163" t="str">
        <f>IF(AND(E1001="Accepted",ISNUMBER(M1001)),M1001*1.150779448,"")</f>
      </c>
      <c r="O1001" s="163"/>
      <c r="P1001" s="163" t="str">
        <f>IF(AND(E1001="Accepted",ISNUMBER(O1001)),O1001*1.150779448,"")</f>
      </c>
      <c r="Q1001" s="163"/>
      <c r="R1001" s="155" t="str"/>
      <c r="S1001" s="155" t="str"/>
      <c r="T1001" s="155" t="str"/>
      <c r="U1001" s="163" t="str">
        <f>IF(E1001&lt;&gt;"Accepted","",IF(AND(N1001="",P1001=""),"",MAX(N1001,P1001)))</f>
      </c>
      <c r="V1001" s="155" t="str">
        <v>2026-04-12 05:55 PDT</v>
      </c>
      <c r="W1001" s="153" t="n">
        <v>11</v>
      </c>
      <c r="X1001" s="163"/>
      <c r="Y1001" s="163"/>
      <c r="Z1001" s="163"/>
      <c r="AA1001" s="153" t="n">
        <v>-117.8837</v>
      </c>
      <c r="AB1001" s="153" t="n">
        <v>34.9054</v>
      </c>
      <c r="AC1001" s="153" t="n">
        <v>702</v>
      </c>
      <c r="AD1001" s="175" t="str">
        <v>KEDW 121255Z AUTO 22011KT 10SM BKN042 12/06 A2984 RMK AO2 SLP093 T01170060 $</v>
      </c>
    </row>
    <row r="1002" hidden="0">
      <c r="A1002" s="150" t="str">
        <v>2026-04-12 13:10 UTC</v>
      </c>
      <c r="B1002" s="155" t="str">
        <v>2026-04-12 06:10 PDT</v>
      </c>
      <c r="C1002" s="155" t="str">
        <v>2026-04-12</v>
      </c>
      <c r="D1002" s="155" t="str">
        <v>April</v>
      </c>
      <c r="E1002" s="154" t="str">
        <v>Accepted</v>
      </c>
      <c r="F1002" s="155" t="str">
        <v>220</v>
      </c>
      <c r="G1002" s="153" t="n">
        <v>220</v>
      </c>
      <c r="H1002" s="155" t="str">
        <v>SW</v>
      </c>
      <c r="I1002" s="153" t="n">
        <v>40</v>
      </c>
      <c r="J1002" s="155" t="str">
        <v>NE</v>
      </c>
      <c r="K1002" s="153" t="n">
        <v>10</v>
      </c>
      <c r="L1002" s="153" t="n">
        <f>IF(E1002="Accepted",K1002*1.150779448,"")</f>
        <v>11.50779448</v>
      </c>
      <c r="M1002" s="163"/>
      <c r="N1002" s="163" t="str">
        <f>IF(AND(E1002="Accepted",ISNUMBER(M1002)),M1002*1.150779448,"")</f>
      </c>
      <c r="O1002" s="163"/>
      <c r="P1002" s="163" t="str">
        <f>IF(AND(E1002="Accepted",ISNUMBER(O1002)),O1002*1.150779448,"")</f>
      </c>
      <c r="Q1002" s="163"/>
      <c r="R1002" s="155" t="str"/>
      <c r="S1002" s="155" t="str"/>
      <c r="T1002" s="155" t="str"/>
      <c r="U1002" s="163" t="str">
        <f>IF(E1002&lt;&gt;"Accepted","",IF(AND(N1002="",P1002=""),"",MAX(N1002,P1002)))</f>
      </c>
      <c r="V1002" s="155" t="str">
        <v>2026-04-12 06:10 PDT</v>
      </c>
      <c r="W1002" s="153" t="n">
        <v>10</v>
      </c>
      <c r="X1002" s="163"/>
      <c r="Y1002" s="163"/>
      <c r="Z1002" s="163"/>
      <c r="AA1002" s="153" t="n">
        <v>-117.8837</v>
      </c>
      <c r="AB1002" s="153" t="n">
        <v>34.9054</v>
      </c>
      <c r="AC1002" s="153" t="n">
        <v>702</v>
      </c>
      <c r="AD1002" s="175" t="str">
        <v>KEDW 121310Z AUTO 22010KT 10SM SCT043 11/06 A2984 RMK AO2 SLP095 $</v>
      </c>
    </row>
    <row r="1003" hidden="0">
      <c r="A1003" s="150" t="str">
        <v>2026-04-12 13:25 UTC</v>
      </c>
      <c r="B1003" s="155" t="str">
        <v>2026-04-12 06:25 PDT</v>
      </c>
      <c r="C1003" s="155" t="str">
        <v>2026-04-12</v>
      </c>
      <c r="D1003" s="155" t="str">
        <v>April</v>
      </c>
      <c r="E1003" s="154" t="str">
        <v>Accepted</v>
      </c>
      <c r="F1003" s="155" t="str">
        <v>230</v>
      </c>
      <c r="G1003" s="153" t="n">
        <v>230</v>
      </c>
      <c r="H1003" s="155" t="str">
        <v>SW</v>
      </c>
      <c r="I1003" s="153" t="n">
        <v>50</v>
      </c>
      <c r="J1003" s="155" t="str">
        <v>NE</v>
      </c>
      <c r="K1003" s="153" t="n">
        <v>8</v>
      </c>
      <c r="L1003" s="153" t="n">
        <f>IF(E1003="Accepted",K1003*1.150779448,"")</f>
        <v>9.206235584</v>
      </c>
      <c r="M1003" s="163"/>
      <c r="N1003" s="163" t="str">
        <f>IF(AND(E1003="Accepted",ISNUMBER(M1003)),M1003*1.150779448,"")</f>
      </c>
      <c r="O1003" s="163"/>
      <c r="P1003" s="163" t="str">
        <f>IF(AND(E1003="Accepted",ISNUMBER(O1003)),O1003*1.150779448,"")</f>
      </c>
      <c r="Q1003" s="163"/>
      <c r="R1003" s="155" t="str"/>
      <c r="S1003" s="155" t="str"/>
      <c r="T1003" s="155" t="str"/>
      <c r="U1003" s="163" t="str">
        <f>IF(E1003&lt;&gt;"Accepted","",IF(AND(N1003="",P1003=""),"",MAX(N1003,P1003)))</f>
      </c>
      <c r="V1003" s="155" t="str">
        <v>2026-04-12 06:25 PDT</v>
      </c>
      <c r="W1003" s="153" t="n">
        <v>8</v>
      </c>
      <c r="X1003" s="163"/>
      <c r="Y1003" s="163"/>
      <c r="Z1003" s="163"/>
      <c r="AA1003" s="153" t="n">
        <v>-117.8837</v>
      </c>
      <c r="AB1003" s="153" t="n">
        <v>34.9054</v>
      </c>
      <c r="AC1003" s="153" t="n">
        <v>702</v>
      </c>
      <c r="AD1003" s="175" t="str">
        <v>KEDW 121325Z AUTO 23008KT 10SM SCT041 BKN050 12/06 A2985 RMK AO2 SLP098 $</v>
      </c>
    </row>
    <row r="1004" hidden="0">
      <c r="A1004" s="150" t="str">
        <v>2026-04-12 13:48 UTC</v>
      </c>
      <c r="B1004" s="155" t="str">
        <v>2026-04-12 06:48 PDT</v>
      </c>
      <c r="C1004" s="155" t="str">
        <v>2026-04-12</v>
      </c>
      <c r="D1004" s="155" t="str">
        <v>April</v>
      </c>
      <c r="E1004" s="154" t="str">
        <v>Accepted</v>
      </c>
      <c r="F1004" s="155" t="str">
        <v>240</v>
      </c>
      <c r="G1004" s="153" t="n">
        <v>240</v>
      </c>
      <c r="H1004" s="155" t="str">
        <v>SW</v>
      </c>
      <c r="I1004" s="153" t="n">
        <v>60</v>
      </c>
      <c r="J1004" s="155" t="str">
        <v>NE</v>
      </c>
      <c r="K1004" s="153" t="n">
        <v>11</v>
      </c>
      <c r="L1004" s="153" t="n">
        <f>IF(E1004="Accepted",K1004*1.150779448,"")</f>
        <v>12.658573928</v>
      </c>
      <c r="M1004" s="163"/>
      <c r="N1004" s="163" t="str">
        <f>IF(AND(E1004="Accepted",ISNUMBER(M1004)),M1004*1.150779448,"")</f>
      </c>
      <c r="O1004" s="163"/>
      <c r="P1004" s="163" t="str">
        <f>IF(AND(E1004="Accepted",ISNUMBER(O1004)),O1004*1.150779448,"")</f>
      </c>
      <c r="Q1004" s="163"/>
      <c r="R1004" s="155" t="str"/>
      <c r="S1004" s="155" t="str"/>
      <c r="T1004" s="155" t="str"/>
      <c r="U1004" s="163" t="str">
        <f>IF(E1004&lt;&gt;"Accepted","",IF(AND(N1004="",P1004=""),"",MAX(N1004,P1004)))</f>
      </c>
      <c r="V1004" s="155" t="str">
        <v>2026-04-12 06:48 PDT</v>
      </c>
      <c r="W1004" s="153" t="n">
        <v>11</v>
      </c>
      <c r="X1004" s="163"/>
      <c r="Y1004" s="163"/>
      <c r="Z1004" s="163"/>
      <c r="AA1004" s="153" t="n">
        <v>-117.8837</v>
      </c>
      <c r="AB1004" s="153" t="n">
        <v>34.9054</v>
      </c>
      <c r="AC1004" s="153" t="n">
        <v>702</v>
      </c>
      <c r="AD1004" s="175" t="str">
        <v>KEDW 121348Z AUTO 24011KT 10SM -RA SCT030 BKN038 OVC055 12/07 A2986 RMK AO2 RAB48 SLP101 $</v>
      </c>
    </row>
    <row r="1005" hidden="0">
      <c r="A1005" s="150" t="str">
        <v>2026-04-12 13:55 UTC</v>
      </c>
      <c r="B1005" s="155" t="str">
        <v>2026-04-12 06:55 PDT</v>
      </c>
      <c r="C1005" s="155" t="str">
        <v>2026-04-12</v>
      </c>
      <c r="D1005" s="155" t="str">
        <v>April</v>
      </c>
      <c r="E1005" s="154" t="str">
        <v>Accepted</v>
      </c>
      <c r="F1005" s="155" t="str">
        <v>230</v>
      </c>
      <c r="G1005" s="153" t="n">
        <v>230</v>
      </c>
      <c r="H1005" s="155" t="str">
        <v>SW</v>
      </c>
      <c r="I1005" s="153" t="n">
        <v>50</v>
      </c>
      <c r="J1005" s="155" t="str">
        <v>NE</v>
      </c>
      <c r="K1005" s="153" t="n">
        <v>9</v>
      </c>
      <c r="L1005" s="153" t="n">
        <f>IF(E1005="Accepted",K1005*1.150779448,"")</f>
        <v>10.357015032</v>
      </c>
      <c r="M1005" s="163"/>
      <c r="N1005" s="163" t="str">
        <f>IF(AND(E1005="Accepted",ISNUMBER(M1005)),M1005*1.150779448,"")</f>
      </c>
      <c r="O1005" s="163"/>
      <c r="P1005" s="163" t="str">
        <f>IF(AND(E1005="Accepted",ISNUMBER(O1005)),O1005*1.150779448,"")</f>
      </c>
      <c r="Q1005" s="163"/>
      <c r="R1005" s="155" t="str"/>
      <c r="S1005" s="155" t="str"/>
      <c r="T1005" s="155" t="str"/>
      <c r="U1005" s="163" t="str">
        <f>IF(E1005&lt;&gt;"Accepted","",IF(AND(N1005="",P1005=""),"",MAX(N1005,P1005)))</f>
      </c>
      <c r="V1005" s="155" t="str">
        <v>2026-04-12 06:55 PDT</v>
      </c>
      <c r="W1005" s="153" t="n">
        <v>9</v>
      </c>
      <c r="X1005" s="163"/>
      <c r="Y1005" s="163"/>
      <c r="Z1005" s="163"/>
      <c r="AA1005" s="153" t="n">
        <v>-117.8837</v>
      </c>
      <c r="AB1005" s="153" t="n">
        <v>34.9054</v>
      </c>
      <c r="AC1005" s="153" t="n">
        <v>702</v>
      </c>
      <c r="AD1005" s="175" t="str">
        <v>KEDW 121355Z AUTO 23009KT 10SM -RA SCT029 OVC037 12/07 A2987 RMK AO2 RAE1255RAB47 SLP106 P0000 T01200071 $</v>
      </c>
    </row>
    <row r="1006" hidden="0">
      <c r="A1006" s="150" t="str">
        <v>2026-04-12 14:00 UTC</v>
      </c>
      <c r="B1006" s="155" t="str">
        <v>2026-04-12 07:00 PDT</v>
      </c>
      <c r="C1006" s="155" t="str">
        <v>2026-04-12</v>
      </c>
      <c r="D1006" s="155" t="str">
        <v>April</v>
      </c>
      <c r="E1006" s="154" t="str">
        <v>Accepted</v>
      </c>
      <c r="F1006" s="155" t="str">
        <v>230</v>
      </c>
      <c r="G1006" s="153" t="n">
        <v>230</v>
      </c>
      <c r="H1006" s="155" t="str">
        <v>SW</v>
      </c>
      <c r="I1006" s="153" t="n">
        <v>50</v>
      </c>
      <c r="J1006" s="155" t="str">
        <v>NE</v>
      </c>
      <c r="K1006" s="153" t="n">
        <v>8</v>
      </c>
      <c r="L1006" s="153" t="n">
        <f>IF(E1006="Accepted",K1006*1.150779448,"")</f>
        <v>9.206235584</v>
      </c>
      <c r="M1006" s="163"/>
      <c r="N1006" s="163" t="str">
        <f>IF(AND(E1006="Accepted",ISNUMBER(M1006)),M1006*1.150779448,"")</f>
      </c>
      <c r="O1006" s="163"/>
      <c r="P1006" s="163" t="str">
        <f>IF(AND(E1006="Accepted",ISNUMBER(O1006)),O1006*1.150779448,"")</f>
      </c>
      <c r="Q1006" s="163"/>
      <c r="R1006" s="155" t="str"/>
      <c r="S1006" s="155" t="str"/>
      <c r="T1006" s="155" t="str"/>
      <c r="U1006" s="163" t="str">
        <f>IF(E1006&lt;&gt;"Accepted","",IF(AND(N1006="",P1006=""),"",MAX(N1006,P1006)))</f>
      </c>
      <c r="V1006" s="155" t="str">
        <v>2026-04-12 07:00 PDT</v>
      </c>
      <c r="W1006" s="153" t="n">
        <v>8</v>
      </c>
      <c r="X1006" s="163"/>
      <c r="Y1006" s="163"/>
      <c r="Z1006" s="163"/>
      <c r="AA1006" s="153" t="n">
        <v>-117.8837</v>
      </c>
      <c r="AB1006" s="153" t="n">
        <v>34.9054</v>
      </c>
      <c r="AC1006" s="153" t="n">
        <v>702</v>
      </c>
      <c r="AD1006" s="175" t="str">
        <v>KEDW 121400Z AUTO 23008KT 10SM BKN032 OVC039 12/07 A2987 RMK AO2 RAE00 SLP106 $</v>
      </c>
    </row>
    <row r="1007" hidden="0">
      <c r="A1007" s="150" t="str">
        <v>2026-04-12 14:27 UTC</v>
      </c>
      <c r="B1007" s="155" t="str">
        <v>2026-04-12 07:27 PDT</v>
      </c>
      <c r="C1007" s="155" t="str">
        <v>2026-04-12</v>
      </c>
      <c r="D1007" s="155" t="str">
        <v>April</v>
      </c>
      <c r="E1007" s="154" t="str">
        <v>Accepted</v>
      </c>
      <c r="F1007" s="155" t="str">
        <v>260</v>
      </c>
      <c r="G1007" s="153" t="n">
        <v>260</v>
      </c>
      <c r="H1007" s="155" t="str">
        <v>W</v>
      </c>
      <c r="I1007" s="153" t="n">
        <v>80</v>
      </c>
      <c r="J1007" s="155" t="str">
        <v>E</v>
      </c>
      <c r="K1007" s="153" t="n">
        <v>10</v>
      </c>
      <c r="L1007" s="153" t="n">
        <f>IF(E1007="Accepted",K1007*1.150779448,"")</f>
        <v>11.50779448</v>
      </c>
      <c r="M1007" s="163"/>
      <c r="N1007" s="163" t="str">
        <f>IF(AND(E1007="Accepted",ISNUMBER(M1007)),M1007*1.150779448,"")</f>
      </c>
      <c r="O1007" s="163"/>
      <c r="P1007" s="163" t="str">
        <f>IF(AND(E1007="Accepted",ISNUMBER(O1007)),O1007*1.150779448,"")</f>
      </c>
      <c r="Q1007" s="163"/>
      <c r="R1007" s="155" t="str"/>
      <c r="S1007" s="155" t="str"/>
      <c r="T1007" s="155" t="str"/>
      <c r="U1007" s="163" t="str">
        <f>IF(E1007&lt;&gt;"Accepted","",IF(AND(N1007="",P1007=""),"",MAX(N1007,P1007)))</f>
      </c>
      <c r="V1007" s="155" t="str">
        <v>2026-04-12 07:27 PDT</v>
      </c>
      <c r="W1007" s="153" t="n">
        <v>10</v>
      </c>
      <c r="X1007" s="163"/>
      <c r="Y1007" s="163"/>
      <c r="Z1007" s="163"/>
      <c r="AA1007" s="153" t="n">
        <v>-117.8837</v>
      </c>
      <c r="AB1007" s="153" t="n">
        <v>34.9054</v>
      </c>
      <c r="AC1007" s="153" t="n">
        <v>702</v>
      </c>
      <c r="AD1007" s="175" t="str">
        <v>KEDW 121427Z AUTO 26010KT 10SM -RA FEW031 OVC042 12/08 A2988 RMK AO2 RAB1355E00RAB27 SLP110 $</v>
      </c>
    </row>
    <row r="1008" hidden="0">
      <c r="A1008" s="150" t="str">
        <v>2026-04-12 14:28 UTC</v>
      </c>
      <c r="B1008" s="155" t="str">
        <v>2026-04-12 07:28 PDT</v>
      </c>
      <c r="C1008" s="155" t="str">
        <v>2026-04-12</v>
      </c>
      <c r="D1008" s="155" t="str">
        <v>April</v>
      </c>
      <c r="E1008" s="154" t="str">
        <v>Accepted</v>
      </c>
      <c r="F1008" s="155" t="str">
        <v>260</v>
      </c>
      <c r="G1008" s="153" t="n">
        <v>260</v>
      </c>
      <c r="H1008" s="155" t="str">
        <v>W</v>
      </c>
      <c r="I1008" s="153" t="n">
        <v>80</v>
      </c>
      <c r="J1008" s="155" t="str">
        <v>E</v>
      </c>
      <c r="K1008" s="153" t="n">
        <v>10</v>
      </c>
      <c r="L1008" s="153" t="n">
        <f>IF(E1008="Accepted",K1008*1.150779448,"")</f>
        <v>11.50779448</v>
      </c>
      <c r="M1008" s="163"/>
      <c r="N1008" s="163" t="str">
        <f>IF(AND(E1008="Accepted",ISNUMBER(M1008)),M1008*1.150779448,"")</f>
      </c>
      <c r="O1008" s="163"/>
      <c r="P1008" s="163" t="str">
        <f>IF(AND(E1008="Accepted",ISNUMBER(O1008)),O1008*1.150779448,"")</f>
      </c>
      <c r="Q1008" s="163"/>
      <c r="R1008" s="155" t="str"/>
      <c r="S1008" s="155" t="str"/>
      <c r="T1008" s="155" t="str"/>
      <c r="U1008" s="163" t="str">
        <f>IF(E1008&lt;&gt;"Accepted","",IF(AND(N1008="",P1008=""),"",MAX(N1008,P1008)))</f>
      </c>
      <c r="V1008" s="155" t="str">
        <v>2026-04-12 07:28 PDT</v>
      </c>
      <c r="W1008" s="153" t="n">
        <v>10</v>
      </c>
      <c r="X1008" s="163"/>
      <c r="Y1008" s="163"/>
      <c r="Z1008" s="163"/>
      <c r="AA1008" s="153" t="n">
        <v>-117.8837</v>
      </c>
      <c r="AB1008" s="153" t="n">
        <v>34.9054</v>
      </c>
      <c r="AC1008" s="153" t="n">
        <v>702</v>
      </c>
      <c r="AD1008" s="175" t="str">
        <v>KEDW 121428Z AUTO 26010KT 10SM -RA FEW031 OVC042 12/08 A2988 RMK AO2 RAB1355E01RAB28 SLP110 $</v>
      </c>
    </row>
    <row r="1009" hidden="0">
      <c r="A1009" s="150" t="str">
        <v>2026-04-12 15:08 UTC</v>
      </c>
      <c r="B1009" s="155" t="str">
        <v>2026-04-12 08:08 PDT</v>
      </c>
      <c r="C1009" s="155" t="str">
        <v>2026-04-12</v>
      </c>
      <c r="D1009" s="155" t="str">
        <v>April</v>
      </c>
      <c r="E1009" s="154" t="str">
        <v>Accepted</v>
      </c>
      <c r="F1009" s="155" t="str">
        <v>230</v>
      </c>
      <c r="G1009" s="153" t="n">
        <v>230</v>
      </c>
      <c r="H1009" s="155" t="str">
        <v>SW</v>
      </c>
      <c r="I1009" s="153" t="n">
        <v>50</v>
      </c>
      <c r="J1009" s="155" t="str">
        <v>NE</v>
      </c>
      <c r="K1009" s="153" t="n">
        <v>10</v>
      </c>
      <c r="L1009" s="153" t="n">
        <f>IF(E1009="Accepted",K1009*1.150779448,"")</f>
        <v>11.50779448</v>
      </c>
      <c r="M1009" s="163"/>
      <c r="N1009" s="163" t="str">
        <f>IF(AND(E1009="Accepted",ISNUMBER(M1009)),M1009*1.150779448,"")</f>
      </c>
      <c r="O1009" s="163"/>
      <c r="P1009" s="163" t="str">
        <f>IF(AND(E1009="Accepted",ISNUMBER(O1009)),O1009*1.150779448,"")</f>
      </c>
      <c r="Q1009" s="163"/>
      <c r="R1009" s="155" t="str"/>
      <c r="S1009" s="155" t="str"/>
      <c r="T1009" s="155" t="str"/>
      <c r="U1009" s="163" t="str">
        <f>IF(E1009&lt;&gt;"Accepted","",IF(AND(N1009="",P1009=""),"",MAX(N1009,P1009)))</f>
      </c>
      <c r="V1009" s="155" t="str">
        <v>2026-04-12 08:08 PDT</v>
      </c>
      <c r="W1009" s="153" t="n">
        <v>10</v>
      </c>
      <c r="X1009" s="163"/>
      <c r="Y1009" s="163"/>
      <c r="Z1009" s="163"/>
      <c r="AA1009" s="153" t="n">
        <v>-117.8837</v>
      </c>
      <c r="AB1009" s="153" t="n">
        <v>34.9054</v>
      </c>
      <c r="AC1009" s="153" t="n">
        <v>702</v>
      </c>
      <c r="AD1009" s="175" t="str">
        <v>KEDW 121508Z AUTO 23010KT 10SM FEW023 BKN031 11/09 A2989 RMK AO2 RAE08 SLP115 $</v>
      </c>
    </row>
    <row r="1010" hidden="0">
      <c r="A1010" s="150" t="str">
        <v>2026-04-12 15:40 UTC</v>
      </c>
      <c r="B1010" s="155" t="str">
        <v>2026-04-12 08:40 PDT</v>
      </c>
      <c r="C1010" s="155" t="str">
        <v>2026-04-12</v>
      </c>
      <c r="D1010" s="155" t="str">
        <v>April</v>
      </c>
      <c r="E1010" s="154" t="str">
        <v>Accepted</v>
      </c>
      <c r="F1010" s="155" t="str">
        <v>220</v>
      </c>
      <c r="G1010" s="153" t="n">
        <v>220</v>
      </c>
      <c r="H1010" s="155" t="str">
        <v>SW</v>
      </c>
      <c r="I1010" s="153" t="n">
        <v>40</v>
      </c>
      <c r="J1010" s="155" t="str">
        <v>NE</v>
      </c>
      <c r="K1010" s="153" t="n">
        <v>10</v>
      </c>
      <c r="L1010" s="153" t="n">
        <f>IF(E1010="Accepted",K1010*1.150779448,"")</f>
        <v>11.50779448</v>
      </c>
      <c r="M1010" s="163"/>
      <c r="N1010" s="163" t="str">
        <f>IF(AND(E1010="Accepted",ISNUMBER(M1010)),M1010*1.150779448,"")</f>
      </c>
      <c r="O1010" s="163"/>
      <c r="P1010" s="163" t="str">
        <f>IF(AND(E1010="Accepted",ISNUMBER(O1010)),O1010*1.150779448,"")</f>
      </c>
      <c r="Q1010" s="163"/>
      <c r="R1010" s="155" t="str"/>
      <c r="S1010" s="155" t="str"/>
      <c r="T1010" s="155" t="str"/>
      <c r="U1010" s="163" t="str">
        <f>IF(E1010&lt;&gt;"Accepted","",IF(AND(N1010="",P1010=""),"",MAX(N1010,P1010)))</f>
      </c>
      <c r="V1010" s="155" t="str">
        <v>2026-04-12 08:40 PDT</v>
      </c>
      <c r="W1010" s="153" t="n">
        <v>10</v>
      </c>
      <c r="X1010" s="163"/>
      <c r="Y1010" s="163"/>
      <c r="Z1010" s="163"/>
      <c r="AA1010" s="153" t="n">
        <v>-117.8837</v>
      </c>
      <c r="AB1010" s="153" t="n">
        <v>34.9054</v>
      </c>
      <c r="AC1010" s="153" t="n">
        <v>702</v>
      </c>
      <c r="AD1010" s="175" t="str">
        <v>KEDW 121540Z AUTO 22010KT 10SM -RA FEW017 SCT022 BKN031 OVC044 12/09 A2990 RMK AO2 RAB1455E08RAB40 SLP118 $</v>
      </c>
    </row>
    <row r="1011" hidden="0">
      <c r="A1011" s="150" t="str">
        <v>2026-04-12 15:41 UTC</v>
      </c>
      <c r="B1011" s="155" t="str">
        <v>2026-04-12 08:41 PDT</v>
      </c>
      <c r="C1011" s="155" t="str">
        <v>2026-04-12</v>
      </c>
      <c r="D1011" s="155" t="str">
        <v>April</v>
      </c>
      <c r="E1011" s="154" t="str">
        <v>Accepted</v>
      </c>
      <c r="F1011" s="155" t="str">
        <v>220</v>
      </c>
      <c r="G1011" s="153" t="n">
        <v>220</v>
      </c>
      <c r="H1011" s="155" t="str">
        <v>SW</v>
      </c>
      <c r="I1011" s="153" t="n">
        <v>40</v>
      </c>
      <c r="J1011" s="155" t="str">
        <v>NE</v>
      </c>
      <c r="K1011" s="153" t="n">
        <v>10</v>
      </c>
      <c r="L1011" s="153" t="n">
        <f>IF(E1011="Accepted",K1011*1.150779448,"")</f>
        <v>11.50779448</v>
      </c>
      <c r="M1011" s="163"/>
      <c r="N1011" s="163" t="str">
        <f>IF(AND(E1011="Accepted",ISNUMBER(M1011)),M1011*1.150779448,"")</f>
      </c>
      <c r="O1011" s="163"/>
      <c r="P1011" s="163" t="str">
        <f>IF(AND(E1011="Accepted",ISNUMBER(O1011)),O1011*1.150779448,"")</f>
      </c>
      <c r="Q1011" s="163"/>
      <c r="R1011" s="155" t="str"/>
      <c r="S1011" s="155" t="str"/>
      <c r="T1011" s="155" t="str"/>
      <c r="U1011" s="163" t="str">
        <f>IF(E1011&lt;&gt;"Accepted","",IF(AND(N1011="",P1011=""),"",MAX(N1011,P1011)))</f>
      </c>
      <c r="V1011" s="155" t="str">
        <v>2026-04-12 08:41 PDT</v>
      </c>
      <c r="W1011" s="153" t="n">
        <v>10</v>
      </c>
      <c r="X1011" s="163"/>
      <c r="Y1011" s="163"/>
      <c r="Z1011" s="163"/>
      <c r="AA1011" s="153" t="n">
        <v>-117.8837</v>
      </c>
      <c r="AB1011" s="153" t="n">
        <v>34.9054</v>
      </c>
      <c r="AC1011" s="153" t="n">
        <v>702</v>
      </c>
      <c r="AD1011" s="175" t="str">
        <v>KEDW 121541Z AUTO 22010KT 10SM -RA FEW017 SCT022 BKN031 OVC044 12/09 A2990 RMK AO2 RAB1455E09RAB41 SLP118 $</v>
      </c>
    </row>
    <row r="1012" hidden="0">
      <c r="A1012" s="150" t="str">
        <v>2026-04-12 15:52 UTC</v>
      </c>
      <c r="B1012" s="155" t="str">
        <v>2026-04-12 08:52 PDT</v>
      </c>
      <c r="C1012" s="155" t="str">
        <v>2026-04-12</v>
      </c>
      <c r="D1012" s="155" t="str">
        <v>April</v>
      </c>
      <c r="E1012" s="154" t="str">
        <v>Accepted</v>
      </c>
      <c r="F1012" s="155" t="str">
        <v>220</v>
      </c>
      <c r="G1012" s="153" t="n">
        <v>220</v>
      </c>
      <c r="H1012" s="155" t="str">
        <v>SW</v>
      </c>
      <c r="I1012" s="153" t="n">
        <v>40</v>
      </c>
      <c r="J1012" s="155" t="str">
        <v>NE</v>
      </c>
      <c r="K1012" s="153" t="n">
        <v>9</v>
      </c>
      <c r="L1012" s="153" t="n">
        <f>IF(E1012="Accepted",K1012*1.150779448,"")</f>
        <v>10.357015032</v>
      </c>
      <c r="M1012" s="163"/>
      <c r="N1012" s="163" t="str">
        <f>IF(AND(E1012="Accepted",ISNUMBER(M1012)),M1012*1.150779448,"")</f>
      </c>
      <c r="O1012" s="163"/>
      <c r="P1012" s="163" t="str">
        <f>IF(AND(E1012="Accepted",ISNUMBER(O1012)),O1012*1.150779448,"")</f>
      </c>
      <c r="Q1012" s="163"/>
      <c r="R1012" s="155" t="str"/>
      <c r="S1012" s="155" t="str"/>
      <c r="T1012" s="155" t="str"/>
      <c r="U1012" s="163" t="str">
        <f>IF(E1012&lt;&gt;"Accepted","",IF(AND(N1012="",P1012=""),"",MAX(N1012,P1012)))</f>
      </c>
      <c r="V1012" s="155" t="str">
        <v>2026-04-12 08:52 PDT</v>
      </c>
      <c r="W1012" s="153" t="n">
        <v>9</v>
      </c>
      <c r="X1012" s="163"/>
      <c r="Y1012" s="163"/>
      <c r="Z1012" s="163"/>
      <c r="AA1012" s="153" t="n">
        <v>-117.8837</v>
      </c>
      <c r="AB1012" s="153" t="n">
        <v>34.9054</v>
      </c>
      <c r="AC1012" s="153" t="n">
        <v>702</v>
      </c>
      <c r="AD1012" s="175" t="str">
        <v>KEDW 121552Z AUTO 22009KT 10SM FEW017 FEW022 SCT029 BKN043 OVC050 13/10 A2990 RMK AO2 RAE08RAB40E52 SLP118 $</v>
      </c>
    </row>
    <row r="1013" hidden="0">
      <c r="A1013" s="150" t="str">
        <v>2026-04-12 15:55 UTC</v>
      </c>
      <c r="B1013" s="155" t="str">
        <v>2026-04-12 08:55 PDT</v>
      </c>
      <c r="C1013" s="155" t="str">
        <v>2026-04-12</v>
      </c>
      <c r="D1013" s="155" t="str">
        <v>April</v>
      </c>
      <c r="E1013" s="154" t="str">
        <v>Accepted</v>
      </c>
      <c r="F1013" s="155" t="str">
        <v>220</v>
      </c>
      <c r="G1013" s="153" t="n">
        <v>220</v>
      </c>
      <c r="H1013" s="155" t="str">
        <v>SW</v>
      </c>
      <c r="I1013" s="153" t="n">
        <v>40</v>
      </c>
      <c r="J1013" s="155" t="str">
        <v>NE</v>
      </c>
      <c r="K1013" s="153" t="n">
        <v>9</v>
      </c>
      <c r="L1013" s="153" t="n">
        <f>IF(E1013="Accepted",K1013*1.150779448,"")</f>
        <v>10.357015032</v>
      </c>
      <c r="M1013" s="163"/>
      <c r="N1013" s="163" t="str">
        <f>IF(AND(E1013="Accepted",ISNUMBER(M1013)),M1013*1.150779448,"")</f>
      </c>
      <c r="O1013" s="163"/>
      <c r="P1013" s="163" t="str">
        <f>IF(AND(E1013="Accepted",ISNUMBER(O1013)),O1013*1.150779448,"")</f>
      </c>
      <c r="Q1013" s="163"/>
      <c r="R1013" s="155" t="str"/>
      <c r="S1013" s="155" t="str"/>
      <c r="T1013" s="155" t="str"/>
      <c r="U1013" s="163" t="str">
        <f>IF(E1013&lt;&gt;"Accepted","",IF(AND(N1013="",P1013=""),"",MAX(N1013,P1013)))</f>
      </c>
      <c r="V1013" s="155" t="str">
        <v>2026-04-12 08:55 PDT</v>
      </c>
      <c r="W1013" s="153" t="n">
        <v>9</v>
      </c>
      <c r="X1013" s="163"/>
      <c r="Y1013" s="163"/>
      <c r="Z1013" s="163"/>
      <c r="AA1013" s="153" t="n">
        <v>-117.8837</v>
      </c>
      <c r="AB1013" s="153" t="n">
        <v>34.9054</v>
      </c>
      <c r="AC1013" s="153" t="n">
        <v>702</v>
      </c>
      <c r="AD1013" s="175" t="str">
        <v>KEDW 121555Z AUTO 22009KT 10SM FEW017 SCT043 OVC050 13/09 A2990 RMK AO2 RAB1455E08RAB40E52 SLP118 P0000 T01260094 $</v>
      </c>
    </row>
    <row r="1014" hidden="0">
      <c r="A1014" s="150" t="str">
        <v>2026-04-12 17:55 UTC</v>
      </c>
      <c r="B1014" s="155" t="str">
        <v>2026-04-12 10:55 PDT</v>
      </c>
      <c r="C1014" s="155" t="str">
        <v>2026-04-12</v>
      </c>
      <c r="D1014" s="155" t="str">
        <v>April</v>
      </c>
      <c r="E1014" s="154" t="str">
        <v>Accepted</v>
      </c>
      <c r="F1014" s="155" t="str">
        <v>230</v>
      </c>
      <c r="G1014" s="153" t="n">
        <v>230</v>
      </c>
      <c r="H1014" s="155" t="str">
        <v>SW</v>
      </c>
      <c r="I1014" s="153" t="n">
        <v>50</v>
      </c>
      <c r="J1014" s="155" t="str">
        <v>NE</v>
      </c>
      <c r="K1014" s="153" t="n">
        <v>20</v>
      </c>
      <c r="L1014" s="153" t="n">
        <f>IF(E1014="Accepted",K1014*1.150779448,"")</f>
        <v>23.01558896</v>
      </c>
      <c r="M1014" s="153" t="n">
        <v>28</v>
      </c>
      <c r="N1014" s="153" t="n">
        <f>IF(AND(E1014="Accepted",ISNUMBER(M1014)),M1014*1.150779448,"")</f>
        <v>32.221824544</v>
      </c>
      <c r="O1014" s="153" t="n">
        <v>30</v>
      </c>
      <c r="P1014" s="153" t="n">
        <f>IF(AND(E1014="Accepted",ISNUMBER(O1014)),O1014*1.150779448,"")</f>
        <v>34.523383439999996</v>
      </c>
      <c r="Q1014" s="153" t="n">
        <v>240</v>
      </c>
      <c r="R1014" s="155" t="str">
        <v>22</v>
      </c>
      <c r="S1014" s="155" t="str">
        <v>2026-04-12 17:22 UTC</v>
      </c>
      <c r="T1014" s="155" t="str">
        <v>2026-04-12 10:22 PDT</v>
      </c>
      <c r="U1014" s="153" t="n">
        <f>IF(E1014&lt;&gt;"Accepted","",IF(AND(N1014="",P1014=""),"",MAX(N1014,P1014)))</f>
        <v>34.523383439999996</v>
      </c>
      <c r="V1014" s="155" t="str">
        <v>2026-04-12 10:22 PDT</v>
      </c>
      <c r="W1014" s="153" t="n">
        <v>20</v>
      </c>
      <c r="X1014" s="153" t="n">
        <v>28</v>
      </c>
      <c r="Y1014" s="153" t="n">
        <v>30</v>
      </c>
      <c r="Z1014" s="153" t="n">
        <v>240</v>
      </c>
      <c r="AA1014" s="153" t="n">
        <v>-117.8837</v>
      </c>
      <c r="AB1014" s="153" t="n">
        <v>34.9054</v>
      </c>
      <c r="AC1014" s="153" t="n">
        <v>702</v>
      </c>
      <c r="AD1014" s="175" t="str">
        <v>KEDW 121755Z 23020G28KT 40SM FEW030 BKN060 16/05 A2992 RMK AO2A PK WND 24030/22 SLP124 60001 T01580045 10162 20112 52007</v>
      </c>
    </row>
    <row r="1015" hidden="0">
      <c r="A1015" s="150" t="str">
        <v>2026-04-12 18:10 UTC</v>
      </c>
      <c r="B1015" s="155" t="str">
        <v>2026-04-12 11:10 PDT</v>
      </c>
      <c r="C1015" s="155" t="str">
        <v>2026-04-12</v>
      </c>
      <c r="D1015" s="155" t="str">
        <v>April</v>
      </c>
      <c r="E1015" s="154" t="str">
        <v>Accepted</v>
      </c>
      <c r="F1015" s="155" t="str">
        <v>230</v>
      </c>
      <c r="G1015" s="153" t="n">
        <v>230</v>
      </c>
      <c r="H1015" s="155" t="str">
        <v>SW</v>
      </c>
      <c r="I1015" s="153" t="n">
        <v>50</v>
      </c>
      <c r="J1015" s="155" t="str">
        <v>NE</v>
      </c>
      <c r="K1015" s="153" t="n">
        <v>21</v>
      </c>
      <c r="L1015" s="153" t="n">
        <f>IF(E1015="Accepted",K1015*1.150779448,"")</f>
        <v>24.166368408</v>
      </c>
      <c r="M1015" s="153" t="n">
        <v>28</v>
      </c>
      <c r="N1015" s="153" t="n">
        <f>IF(AND(E1015="Accepted",ISNUMBER(M1015)),M1015*1.150779448,"")</f>
        <v>32.221824544</v>
      </c>
      <c r="O1015" s="163"/>
      <c r="P1015" s="163" t="str">
        <f>IF(AND(E1015="Accepted",ISNUMBER(O1015)),O1015*1.150779448,"")</f>
      </c>
      <c r="Q1015" s="163"/>
      <c r="R1015" s="155" t="str"/>
      <c r="S1015" s="155" t="str"/>
      <c r="T1015" s="155" t="str"/>
      <c r="U1015" s="153" t="n">
        <f>IF(E1015&lt;&gt;"Accepted","",IF(AND(N1015="",P1015=""),"",MAX(N1015,P1015)))</f>
        <v>32.221824544</v>
      </c>
      <c r="V1015" s="155" t="str">
        <v>2026-04-12 11:10 PDT</v>
      </c>
      <c r="W1015" s="153" t="n">
        <v>21</v>
      </c>
      <c r="X1015" s="153" t="n">
        <v>28</v>
      </c>
      <c r="Y1015" s="163"/>
      <c r="Z1015" s="163"/>
      <c r="AA1015" s="153" t="n">
        <v>-117.8837</v>
      </c>
      <c r="AB1015" s="153" t="n">
        <v>34.9054</v>
      </c>
      <c r="AC1015" s="153" t="n">
        <v>702</v>
      </c>
      <c r="AD1015" s="175" t="str">
        <v>KEDW 121810Z COR 23021G28KT 40SM FEW030 BKN060 17/05 A2992 RMK AO2A SLP122 COR 1823</v>
      </c>
    </row>
    <row r="1016" hidden="0">
      <c r="A1016" s="150" t="str">
        <v>2026-04-12 19:10 UTC</v>
      </c>
      <c r="B1016" s="155" t="str">
        <v>2026-04-12 12:10 PDT</v>
      </c>
      <c r="C1016" s="155" t="str">
        <v>2026-04-12</v>
      </c>
      <c r="D1016" s="155" t="str">
        <v>April</v>
      </c>
      <c r="E1016" s="154" t="str">
        <v>Accepted</v>
      </c>
      <c r="F1016" s="155" t="str">
        <v>210</v>
      </c>
      <c r="G1016" s="153" t="n">
        <v>210</v>
      </c>
      <c r="H1016" s="155" t="str">
        <v>SW</v>
      </c>
      <c r="I1016" s="153" t="n">
        <v>30</v>
      </c>
      <c r="J1016" s="155" t="str">
        <v>NE</v>
      </c>
      <c r="K1016" s="153" t="n">
        <v>20</v>
      </c>
      <c r="L1016" s="153" t="n">
        <f>IF(E1016="Accepted",K1016*1.150779448,"")</f>
        <v>23.01558896</v>
      </c>
      <c r="M1016" s="153" t="n">
        <v>31</v>
      </c>
      <c r="N1016" s="153" t="n">
        <f>IF(AND(E1016="Accepted",ISNUMBER(M1016)),M1016*1.150779448,"")</f>
        <v>35.674162888</v>
      </c>
      <c r="O1016" s="163"/>
      <c r="P1016" s="163" t="str">
        <f>IF(AND(E1016="Accepted",ISNUMBER(O1016)),O1016*1.150779448,"")</f>
      </c>
      <c r="Q1016" s="163"/>
      <c r="R1016" s="155" t="str"/>
      <c r="S1016" s="155" t="str"/>
      <c r="T1016" s="155" t="str"/>
      <c r="U1016" s="153" t="n">
        <f>IF(E1016&lt;&gt;"Accepted","",IF(AND(N1016="",P1016=""),"",MAX(N1016,P1016)))</f>
        <v>35.674162888</v>
      </c>
      <c r="V1016" s="155" t="str">
        <v>2026-04-12 12:10 PDT</v>
      </c>
      <c r="W1016" s="153" t="n">
        <v>20</v>
      </c>
      <c r="X1016" s="153" t="n">
        <v>31</v>
      </c>
      <c r="Y1016" s="163"/>
      <c r="Z1016" s="163"/>
      <c r="AA1016" s="153" t="n">
        <v>-117.8837</v>
      </c>
      <c r="AB1016" s="153" t="n">
        <v>34.9054</v>
      </c>
      <c r="AC1016" s="153" t="n">
        <v>702</v>
      </c>
      <c r="AD1016" s="175" t="str">
        <v>KEDW 121910Z AUTO 21020G31KT 10SM FEW045 18/04 A2991 RMK AO2 SLP119 $</v>
      </c>
    </row>
    <row r="1017" hidden="0">
      <c r="A1017" s="150" t="str">
        <v>2026-04-12 19:55 UTC</v>
      </c>
      <c r="B1017" s="155" t="str">
        <v>2026-04-12 12:55 PDT</v>
      </c>
      <c r="C1017" s="155" t="str">
        <v>2026-04-12</v>
      </c>
      <c r="D1017" s="155" t="str">
        <v>April</v>
      </c>
      <c r="E1017" s="154" t="str">
        <v>Accepted</v>
      </c>
      <c r="F1017" s="155" t="str">
        <v>220</v>
      </c>
      <c r="G1017" s="153" t="n">
        <v>220</v>
      </c>
      <c r="H1017" s="155" t="str">
        <v>SW</v>
      </c>
      <c r="I1017" s="153" t="n">
        <v>40</v>
      </c>
      <c r="J1017" s="155" t="str">
        <v>NE</v>
      </c>
      <c r="K1017" s="153" t="n">
        <v>22</v>
      </c>
      <c r="L1017" s="153" t="n">
        <f>IF(E1017="Accepted",K1017*1.150779448,"")</f>
        <v>25.317147856</v>
      </c>
      <c r="M1017" s="153" t="n">
        <v>28</v>
      </c>
      <c r="N1017" s="153" t="n">
        <f>IF(AND(E1017="Accepted",ISNUMBER(M1017)),M1017*1.150779448,"")</f>
        <v>32.221824544</v>
      </c>
      <c r="O1017" s="153" t="n">
        <v>33</v>
      </c>
      <c r="P1017" s="153" t="n">
        <f>IF(AND(E1017="Accepted",ISNUMBER(O1017)),O1017*1.150779448,"")</f>
        <v>37.975721784</v>
      </c>
      <c r="Q1017" s="153" t="n">
        <v>220</v>
      </c>
      <c r="R1017" s="155" t="str">
        <v>11</v>
      </c>
      <c r="S1017" s="155" t="str">
        <v>2026-04-12 19:11 UTC</v>
      </c>
      <c r="T1017" s="155" t="str">
        <v>2026-04-12 12:11 PDT</v>
      </c>
      <c r="U1017" s="153" t="n">
        <f>IF(E1017&lt;&gt;"Accepted","",IF(AND(N1017="",P1017=""),"",MAX(N1017,P1017)))</f>
        <v>37.975721784</v>
      </c>
      <c r="V1017" s="155" t="str">
        <v>2026-04-12 12:11 PDT</v>
      </c>
      <c r="W1017" s="153" t="n">
        <v>22</v>
      </c>
      <c r="X1017" s="153" t="n">
        <v>28</v>
      </c>
      <c r="Y1017" s="153" t="n">
        <v>33</v>
      </c>
      <c r="Z1017" s="153" t="n">
        <v>220</v>
      </c>
      <c r="AA1017" s="153" t="n">
        <v>-117.8837</v>
      </c>
      <c r="AB1017" s="153" t="n">
        <v>34.9054</v>
      </c>
      <c r="AC1017" s="153" t="n">
        <v>702</v>
      </c>
      <c r="AD1017" s="175" t="str">
        <v>KEDW 121955Z 22022G28KT 40SM FEW030 BKN060 17/05 A2991 RMK AO2A PK WND 22033/11 SLP120 T01680045</v>
      </c>
    </row>
    <row r="1018" hidden="0">
      <c r="A1018" s="150" t="str">
        <v>2026-04-12 20:25 UTC</v>
      </c>
      <c r="B1018" s="155" t="str">
        <v>2026-04-12 13:25 PDT</v>
      </c>
      <c r="C1018" s="155" t="str">
        <v>2026-04-12</v>
      </c>
      <c r="D1018" s="155" t="str">
        <v>April</v>
      </c>
      <c r="E1018" s="154" t="str">
        <v>Accepted</v>
      </c>
      <c r="F1018" s="155" t="str">
        <v>210</v>
      </c>
      <c r="G1018" s="153" t="n">
        <v>210</v>
      </c>
      <c r="H1018" s="155" t="str">
        <v>SW</v>
      </c>
      <c r="I1018" s="153" t="n">
        <v>30</v>
      </c>
      <c r="J1018" s="155" t="str">
        <v>NE</v>
      </c>
      <c r="K1018" s="153" t="n">
        <v>22</v>
      </c>
      <c r="L1018" s="153" t="n">
        <f>IF(E1018="Accepted",K1018*1.150779448,"")</f>
        <v>25.317147856</v>
      </c>
      <c r="M1018" s="153" t="n">
        <v>29</v>
      </c>
      <c r="N1018" s="153" t="n">
        <f>IF(AND(E1018="Accepted",ISNUMBER(M1018)),M1018*1.150779448,"")</f>
        <v>33.372603992</v>
      </c>
      <c r="O1018" s="163"/>
      <c r="P1018" s="163" t="str">
        <f>IF(AND(E1018="Accepted",ISNUMBER(O1018)),O1018*1.150779448,"")</f>
      </c>
      <c r="Q1018" s="163"/>
      <c r="R1018" s="155" t="str"/>
      <c r="S1018" s="155" t="str"/>
      <c r="T1018" s="155" t="str"/>
      <c r="U1018" s="153" t="n">
        <f>IF(E1018&lt;&gt;"Accepted","",IF(AND(N1018="",P1018=""),"",MAX(N1018,P1018)))</f>
        <v>33.372603992</v>
      </c>
      <c r="V1018" s="155" t="str">
        <v>2026-04-12 13:25 PDT</v>
      </c>
      <c r="W1018" s="153" t="n">
        <v>22</v>
      </c>
      <c r="X1018" s="153" t="n">
        <v>29</v>
      </c>
      <c r="Y1018" s="163"/>
      <c r="Z1018" s="163"/>
      <c r="AA1018" s="153" t="n">
        <v>-117.8837</v>
      </c>
      <c r="AB1018" s="153" t="n">
        <v>34.9054</v>
      </c>
      <c r="AC1018" s="153" t="n">
        <v>702</v>
      </c>
      <c r="AD1018" s="175" t="str">
        <v>KEDW 122025Z AUTO 21022G29KT 10SM FEW041 FEW050 17/04 A2990 RMK AO2 SLP117 $</v>
      </c>
    </row>
    <row r="1019" hidden="0">
      <c r="A1019" s="150" t="str">
        <v>2026-04-12 21:55 UTC</v>
      </c>
      <c r="B1019" s="155" t="str">
        <v>2026-04-12 14:55 PDT</v>
      </c>
      <c r="C1019" s="155" t="str">
        <v>2026-04-12</v>
      </c>
      <c r="D1019" s="155" t="str">
        <v>April</v>
      </c>
      <c r="E1019" s="154" t="str">
        <v>Accepted</v>
      </c>
      <c r="F1019" s="155" t="str">
        <v>220</v>
      </c>
      <c r="G1019" s="153" t="n">
        <v>220</v>
      </c>
      <c r="H1019" s="155" t="str">
        <v>SW</v>
      </c>
      <c r="I1019" s="153" t="n">
        <v>40</v>
      </c>
      <c r="J1019" s="155" t="str">
        <v>NE</v>
      </c>
      <c r="K1019" s="153" t="n">
        <v>25</v>
      </c>
      <c r="L1019" s="153" t="n">
        <f>IF(E1019="Accepted",K1019*1.150779448,"")</f>
        <v>28.7694862</v>
      </c>
      <c r="M1019" s="153" t="n">
        <v>31</v>
      </c>
      <c r="N1019" s="153" t="n">
        <f>IF(AND(E1019="Accepted",ISNUMBER(M1019)),M1019*1.150779448,"")</f>
        <v>35.674162888</v>
      </c>
      <c r="O1019" s="153" t="n">
        <v>34</v>
      </c>
      <c r="P1019" s="153" t="n">
        <f>IF(AND(E1019="Accepted",ISNUMBER(O1019)),O1019*1.150779448,"")</f>
        <v>39.126501232</v>
      </c>
      <c r="Q1019" s="153" t="n">
        <v>220</v>
      </c>
      <c r="R1019" s="155" t="str">
        <v>10</v>
      </c>
      <c r="S1019" s="155" t="str">
        <v>2026-04-12 21:10 UTC</v>
      </c>
      <c r="T1019" s="155" t="str">
        <v>2026-04-12 14:10 PDT</v>
      </c>
      <c r="U1019" s="153" t="n">
        <f>IF(E1019&lt;&gt;"Accepted","",IF(AND(N1019="",P1019=""),"",MAX(N1019,P1019)))</f>
        <v>39.126501232</v>
      </c>
      <c r="V1019" s="155" t="str">
        <v>2026-04-12 14:10 PDT</v>
      </c>
      <c r="W1019" s="153" t="n">
        <v>25</v>
      </c>
      <c r="X1019" s="153" t="n">
        <v>31</v>
      </c>
      <c r="Y1019" s="153" t="n">
        <v>34</v>
      </c>
      <c r="Z1019" s="153" t="n">
        <v>220</v>
      </c>
      <c r="AA1019" s="153" t="n">
        <v>-117.8837</v>
      </c>
      <c r="AB1019" s="153" t="n">
        <v>34.9054</v>
      </c>
      <c r="AC1019" s="153" t="n">
        <v>702</v>
      </c>
      <c r="AD1019" s="175" t="str">
        <v>KEDW 122155Z 22025G31KT 40SM SCT040 19/M05 A2989 RMK AO2A PK WND 22034/10 SLP112 T01891046</v>
      </c>
    </row>
    <row r="1020" hidden="0">
      <c r="A1020" s="150" t="str">
        <v>2026-04-13 02:55 UTC</v>
      </c>
      <c r="B1020" s="155" t="str">
        <v>2026-04-12 19:55 PDT</v>
      </c>
      <c r="C1020" s="155" t="str">
        <v>2026-04-12</v>
      </c>
      <c r="D1020" s="155" t="str">
        <v>April</v>
      </c>
      <c r="E1020" s="154" t="str">
        <v>Accepted</v>
      </c>
      <c r="F1020" s="155" t="str">
        <v>230</v>
      </c>
      <c r="G1020" s="153" t="n">
        <v>230</v>
      </c>
      <c r="H1020" s="155" t="str">
        <v>SW</v>
      </c>
      <c r="I1020" s="153" t="n">
        <v>50</v>
      </c>
      <c r="J1020" s="155" t="str">
        <v>NE</v>
      </c>
      <c r="K1020" s="153" t="n">
        <v>13</v>
      </c>
      <c r="L1020" s="153" t="n">
        <f>IF(E1020="Accepted",K1020*1.150779448,"")</f>
        <v>14.960132824</v>
      </c>
      <c r="M1020" s="153" t="n">
        <v>22</v>
      </c>
      <c r="N1020" s="153" t="n">
        <f>IF(AND(E1020="Accepted",ISNUMBER(M1020)),M1020*1.150779448,"")</f>
        <v>25.317147856</v>
      </c>
      <c r="O1020" s="163"/>
      <c r="P1020" s="163" t="str">
        <f>IF(AND(E1020="Accepted",ISNUMBER(O1020)),O1020*1.150779448,"")</f>
      </c>
      <c r="Q1020" s="163"/>
      <c r="R1020" s="155" t="str"/>
      <c r="S1020" s="155" t="str"/>
      <c r="T1020" s="155" t="str"/>
      <c r="U1020" s="153" t="n">
        <f>IF(E1020&lt;&gt;"Accepted","",IF(AND(N1020="",P1020=""),"",MAX(N1020,P1020)))</f>
        <v>25.317147856</v>
      </c>
      <c r="V1020" s="155" t="str">
        <v>2026-04-12 19:55 PDT</v>
      </c>
      <c r="W1020" s="153" t="n">
        <v>13</v>
      </c>
      <c r="X1020" s="153" t="n">
        <v>22</v>
      </c>
      <c r="Y1020" s="163"/>
      <c r="Z1020" s="163"/>
      <c r="AA1020" s="153" t="n">
        <v>-117.8837</v>
      </c>
      <c r="AB1020" s="153" t="n">
        <v>34.9054</v>
      </c>
      <c r="AC1020" s="153" t="n">
        <v>702</v>
      </c>
      <c r="AD1020" s="175" t="str">
        <v>KEDW 130255Z AUTO 23013G22KT 10SM FEW048 13/03 A2992 RMK AO2 SLP126 T01330025 52013 $</v>
      </c>
    </row>
    <row r="1021" hidden="0">
      <c r="A1021" s="150" t="str">
        <v>2026-04-13 03:10 UTC</v>
      </c>
      <c r="B1021" s="155" t="str">
        <v>2026-04-12 20:10 PDT</v>
      </c>
      <c r="C1021" s="155" t="str">
        <v>2026-04-12</v>
      </c>
      <c r="D1021" s="155" t="str">
        <v>April</v>
      </c>
      <c r="E1021" s="154" t="str">
        <v>Accepted</v>
      </c>
      <c r="F1021" s="155" t="str">
        <v>230</v>
      </c>
      <c r="G1021" s="153" t="n">
        <v>230</v>
      </c>
      <c r="H1021" s="155" t="str">
        <v>SW</v>
      </c>
      <c r="I1021" s="153" t="n">
        <v>50</v>
      </c>
      <c r="J1021" s="155" t="str">
        <v>NE</v>
      </c>
      <c r="K1021" s="153" t="n">
        <v>14</v>
      </c>
      <c r="L1021" s="153" t="n">
        <f>IF(E1021="Accepted",K1021*1.150779448,"")</f>
        <v>16.110912272</v>
      </c>
      <c r="M1021" s="163"/>
      <c r="N1021" s="163" t="str">
        <f>IF(AND(E1021="Accepted",ISNUMBER(M1021)),M1021*1.150779448,"")</f>
      </c>
      <c r="O1021" s="163"/>
      <c r="P1021" s="163" t="str">
        <f>IF(AND(E1021="Accepted",ISNUMBER(O1021)),O1021*1.150779448,"")</f>
      </c>
      <c r="Q1021" s="163"/>
      <c r="R1021" s="155" t="str"/>
      <c r="S1021" s="155" t="str"/>
      <c r="T1021" s="155" t="str"/>
      <c r="U1021" s="163" t="str">
        <f>IF(E1021&lt;&gt;"Accepted","",IF(AND(N1021="",P1021=""),"",MAX(N1021,P1021)))</f>
      </c>
      <c r="V1021" s="155" t="str">
        <v>2026-04-12 20:10 PDT</v>
      </c>
      <c r="W1021" s="153" t="n">
        <v>14</v>
      </c>
      <c r="X1021" s="163"/>
      <c r="Y1021" s="163"/>
      <c r="Z1021" s="163"/>
      <c r="AA1021" s="153" t="n">
        <v>-117.8837</v>
      </c>
      <c r="AB1021" s="153" t="n">
        <v>34.9054</v>
      </c>
      <c r="AC1021" s="153" t="n">
        <v>702</v>
      </c>
      <c r="AD1021" s="175" t="str">
        <v>KEDW 130310Z AUTO 23014KT 10SM SCT047 13/03 A2993 RMK AO2 SLP130 $</v>
      </c>
    </row>
    <row r="1022" hidden="0">
      <c r="A1022" s="150" t="str">
        <v>2026-04-13 03:25 UTC</v>
      </c>
      <c r="B1022" s="155" t="str">
        <v>2026-04-12 20:25 PDT</v>
      </c>
      <c r="C1022" s="155" t="str">
        <v>2026-04-12</v>
      </c>
      <c r="D1022" s="155" t="str">
        <v>April</v>
      </c>
      <c r="E1022" s="154" t="str">
        <v>Accepted</v>
      </c>
      <c r="F1022" s="155" t="str">
        <v>230</v>
      </c>
      <c r="G1022" s="153" t="n">
        <v>230</v>
      </c>
      <c r="H1022" s="155" t="str">
        <v>SW</v>
      </c>
      <c r="I1022" s="153" t="n">
        <v>50</v>
      </c>
      <c r="J1022" s="155" t="str">
        <v>NE</v>
      </c>
      <c r="K1022" s="153" t="n">
        <v>12</v>
      </c>
      <c r="L1022" s="153" t="n">
        <f>IF(E1022="Accepted",K1022*1.150779448,"")</f>
        <v>13.809353376</v>
      </c>
      <c r="M1022" s="163"/>
      <c r="N1022" s="163" t="str">
        <f>IF(AND(E1022="Accepted",ISNUMBER(M1022)),M1022*1.150779448,"")</f>
      </c>
      <c r="O1022" s="163"/>
      <c r="P1022" s="163" t="str">
        <f>IF(AND(E1022="Accepted",ISNUMBER(O1022)),O1022*1.150779448,"")</f>
      </c>
      <c r="Q1022" s="163"/>
      <c r="R1022" s="155" t="str"/>
      <c r="S1022" s="155" t="str"/>
      <c r="T1022" s="155" t="str"/>
      <c r="U1022" s="163" t="str">
        <f>IF(E1022&lt;&gt;"Accepted","",IF(AND(N1022="",P1022=""),"",MAX(N1022,P1022)))</f>
      </c>
      <c r="V1022" s="155" t="str">
        <v>2026-04-12 20:25 PDT</v>
      </c>
      <c r="W1022" s="153" t="n">
        <v>12</v>
      </c>
      <c r="X1022" s="163"/>
      <c r="Y1022" s="163"/>
      <c r="Z1022" s="163"/>
      <c r="AA1022" s="153" t="n">
        <v>-117.8837</v>
      </c>
      <c r="AB1022" s="153" t="n">
        <v>34.9054</v>
      </c>
      <c r="AC1022" s="153" t="n">
        <v>702</v>
      </c>
      <c r="AD1022" s="175" t="str">
        <v>KEDW 130325Z AUTO 23012KT 10SM BKN049 13/03 A2993 RMK AO2 SLP130 $</v>
      </c>
    </row>
    <row r="1023" hidden="0">
      <c r="A1023" s="150" t="str">
        <v>2026-04-13 03:55 UTC</v>
      </c>
      <c r="B1023" s="155" t="str">
        <v>2026-04-12 20:55 PDT</v>
      </c>
      <c r="C1023" s="155" t="str">
        <v>2026-04-12</v>
      </c>
      <c r="D1023" s="155" t="str">
        <v>April</v>
      </c>
      <c r="E1023" s="154" t="str">
        <v>Accepted</v>
      </c>
      <c r="F1023" s="155" t="str">
        <v>240</v>
      </c>
      <c r="G1023" s="153" t="n">
        <v>240</v>
      </c>
      <c r="H1023" s="155" t="str">
        <v>SW</v>
      </c>
      <c r="I1023" s="153" t="n">
        <v>60</v>
      </c>
      <c r="J1023" s="155" t="str">
        <v>NE</v>
      </c>
      <c r="K1023" s="153" t="n">
        <v>13</v>
      </c>
      <c r="L1023" s="153" t="n">
        <f>IF(E1023="Accepted",K1023*1.150779448,"")</f>
        <v>14.960132824</v>
      </c>
      <c r="M1023" s="163"/>
      <c r="N1023" s="163" t="str">
        <f>IF(AND(E1023="Accepted",ISNUMBER(M1023)),M1023*1.150779448,"")</f>
      </c>
      <c r="O1023" s="163"/>
      <c r="P1023" s="163" t="str">
        <f>IF(AND(E1023="Accepted",ISNUMBER(O1023)),O1023*1.150779448,"")</f>
      </c>
      <c r="Q1023" s="163"/>
      <c r="R1023" s="155" t="str"/>
      <c r="S1023" s="155" t="str"/>
      <c r="T1023" s="155" t="str"/>
      <c r="U1023" s="163" t="str">
        <f>IF(E1023&lt;&gt;"Accepted","",IF(AND(N1023="",P1023=""),"",MAX(N1023,P1023)))</f>
      </c>
      <c r="V1023" s="155" t="str">
        <v>2026-04-12 20:55 PDT</v>
      </c>
      <c r="W1023" s="153" t="n">
        <v>13</v>
      </c>
      <c r="X1023" s="163"/>
      <c r="Y1023" s="163"/>
      <c r="Z1023" s="163"/>
      <c r="AA1023" s="153" t="n">
        <v>-117.8837</v>
      </c>
      <c r="AB1023" s="153" t="n">
        <v>34.9054</v>
      </c>
      <c r="AC1023" s="153" t="n">
        <v>702</v>
      </c>
      <c r="AD1023" s="175" t="str">
        <v>KEDW 130355Z AUTO 24013KT 10SM OVC050 12/03 A2994 RMK AO2 SLP133 T01230033 $</v>
      </c>
    </row>
    <row r="1024" hidden="0">
      <c r="A1024" s="150" t="str">
        <v>2026-04-13 04:55 UTC</v>
      </c>
      <c r="B1024" s="155" t="str">
        <v>2026-04-12 21:55 PDT</v>
      </c>
      <c r="C1024" s="155" t="str">
        <v>2026-04-12</v>
      </c>
      <c r="D1024" s="155" t="str">
        <v>April</v>
      </c>
      <c r="E1024" s="154" t="str">
        <v>Accepted</v>
      </c>
      <c r="F1024" s="155" t="str">
        <v>240</v>
      </c>
      <c r="G1024" s="153" t="n">
        <v>240</v>
      </c>
      <c r="H1024" s="155" t="str">
        <v>SW</v>
      </c>
      <c r="I1024" s="153" t="n">
        <v>60</v>
      </c>
      <c r="J1024" s="155" t="str">
        <v>NE</v>
      </c>
      <c r="K1024" s="153" t="n">
        <v>11</v>
      </c>
      <c r="L1024" s="153" t="n">
        <f>IF(E1024="Accepted",K1024*1.150779448,"")</f>
        <v>12.658573928</v>
      </c>
      <c r="M1024" s="163"/>
      <c r="N1024" s="163" t="str">
        <f>IF(AND(E1024="Accepted",ISNUMBER(M1024)),M1024*1.150779448,"")</f>
      </c>
      <c r="O1024" s="163"/>
      <c r="P1024" s="163" t="str">
        <f>IF(AND(E1024="Accepted",ISNUMBER(O1024)),O1024*1.150779448,"")</f>
      </c>
      <c r="Q1024" s="163"/>
      <c r="R1024" s="155" t="str"/>
      <c r="S1024" s="155" t="str"/>
      <c r="T1024" s="155" t="str"/>
      <c r="U1024" s="163" t="str">
        <f>IF(E1024&lt;&gt;"Accepted","",IF(AND(N1024="",P1024=""),"",MAX(N1024,P1024)))</f>
      </c>
      <c r="V1024" s="155" t="str">
        <v>2026-04-12 21:55 PDT</v>
      </c>
      <c r="W1024" s="153" t="n">
        <v>11</v>
      </c>
      <c r="X1024" s="163"/>
      <c r="Y1024" s="163"/>
      <c r="Z1024" s="163"/>
      <c r="AA1024" s="153" t="n">
        <v>-117.8837</v>
      </c>
      <c r="AB1024" s="153" t="n">
        <v>34.9054</v>
      </c>
      <c r="AC1024" s="153" t="n">
        <v>702</v>
      </c>
      <c r="AD1024" s="175" t="str">
        <v>KEDW 130455Z AUTO 24011KT 10SM BKN050 11/03 A2997 RMK AO2 SLP142 T01110034 $</v>
      </c>
    </row>
    <row r="1025" hidden="0">
      <c r="A1025" s="150" t="str">
        <v>2026-04-13 05:55 UTC</v>
      </c>
      <c r="B1025" s="155" t="str">
        <v>2026-04-12 22:55 PDT</v>
      </c>
      <c r="C1025" s="155" t="str">
        <v>2026-04-12</v>
      </c>
      <c r="D1025" s="155" t="str">
        <v>April</v>
      </c>
      <c r="E1025" s="154" t="str">
        <v>Accepted</v>
      </c>
      <c r="F1025" s="155" t="str">
        <v>230</v>
      </c>
      <c r="G1025" s="153" t="n">
        <v>230</v>
      </c>
      <c r="H1025" s="155" t="str">
        <v>SW</v>
      </c>
      <c r="I1025" s="153" t="n">
        <v>50</v>
      </c>
      <c r="J1025" s="155" t="str">
        <v>NE</v>
      </c>
      <c r="K1025" s="153" t="n">
        <v>12</v>
      </c>
      <c r="L1025" s="153" t="n">
        <f>IF(E1025="Accepted",K1025*1.150779448,"")</f>
        <v>13.809353376</v>
      </c>
      <c r="M1025" s="163"/>
      <c r="N1025" s="163" t="str">
        <f>IF(AND(E1025="Accepted",ISNUMBER(M1025)),M1025*1.150779448,"")</f>
      </c>
      <c r="O1025" s="163"/>
      <c r="P1025" s="163" t="str">
        <f>IF(AND(E1025="Accepted",ISNUMBER(O1025)),O1025*1.150779448,"")</f>
      </c>
      <c r="Q1025" s="163"/>
      <c r="R1025" s="155" t="str"/>
      <c r="S1025" s="155" t="str"/>
      <c r="T1025" s="155" t="str"/>
      <c r="U1025" s="163" t="str">
        <f>IF(E1025&lt;&gt;"Accepted","",IF(AND(N1025="",P1025=""),"",MAX(N1025,P1025)))</f>
      </c>
      <c r="V1025" s="155" t="str">
        <v>2026-04-12 22:55 PDT</v>
      </c>
      <c r="W1025" s="153" t="n">
        <v>12</v>
      </c>
      <c r="X1025" s="163"/>
      <c r="Y1025" s="163"/>
      <c r="Z1025" s="163"/>
      <c r="AA1025" s="153" t="n">
        <v>-117.8837</v>
      </c>
      <c r="AB1025" s="153" t="n">
        <v>34.9054</v>
      </c>
      <c r="AC1025" s="153" t="n">
        <v>702</v>
      </c>
      <c r="AD1025" s="175" t="str">
        <v>KEDW 130555Z AUTO 23012KT 10SM BKN050 10/03 A2996 RMK AO2 SLP139 T01040032 10181 20104 50013 $</v>
      </c>
    </row>
    <row r="1026" hidden="0">
      <c r="A1026" s="150" t="str">
        <v>2026-04-13 06:10 UTC</v>
      </c>
      <c r="B1026" s="155" t="str">
        <v>2026-04-12 23:10 PDT</v>
      </c>
      <c r="C1026" s="155" t="str">
        <v>2026-04-12</v>
      </c>
      <c r="D1026" s="155" t="str">
        <v>April</v>
      </c>
      <c r="E1026" s="154" t="str">
        <v>Accepted</v>
      </c>
      <c r="F1026" s="155" t="str">
        <v>230</v>
      </c>
      <c r="G1026" s="153" t="n">
        <v>230</v>
      </c>
      <c r="H1026" s="155" t="str">
        <v>SW</v>
      </c>
      <c r="I1026" s="153" t="n">
        <v>50</v>
      </c>
      <c r="J1026" s="155" t="str">
        <v>NE</v>
      </c>
      <c r="K1026" s="153" t="n">
        <v>11</v>
      </c>
      <c r="L1026" s="153" t="n">
        <f>IF(E1026="Accepted",K1026*1.150779448,"")</f>
        <v>12.658573928</v>
      </c>
      <c r="M1026" s="163"/>
      <c r="N1026" s="163" t="str">
        <f>IF(AND(E1026="Accepted",ISNUMBER(M1026)),M1026*1.150779448,"")</f>
      </c>
      <c r="O1026" s="163"/>
      <c r="P1026" s="163" t="str">
        <f>IF(AND(E1026="Accepted",ISNUMBER(O1026)),O1026*1.150779448,"")</f>
      </c>
      <c r="Q1026" s="163"/>
      <c r="R1026" s="155" t="str"/>
      <c r="S1026" s="155" t="str"/>
      <c r="T1026" s="155" t="str"/>
      <c r="U1026" s="163" t="str">
        <f>IF(E1026&lt;&gt;"Accepted","",IF(AND(N1026="",P1026=""),"",MAX(N1026,P1026)))</f>
      </c>
      <c r="V1026" s="155" t="str">
        <v>2026-04-12 23:10 PDT</v>
      </c>
      <c r="W1026" s="153" t="n">
        <v>11</v>
      </c>
      <c r="X1026" s="163"/>
      <c r="Y1026" s="163"/>
      <c r="Z1026" s="163"/>
      <c r="AA1026" s="153" t="n">
        <v>-117.8837</v>
      </c>
      <c r="AB1026" s="153" t="n">
        <v>34.9054</v>
      </c>
      <c r="AC1026" s="153" t="n">
        <v>702</v>
      </c>
      <c r="AD1026" s="175" t="str">
        <v>KEDW 130610Z AUTO 23011KT 10SM FEW050 10/03 A2997 RMK AO2 SLP142 $</v>
      </c>
    </row>
    <row r="1027" hidden="0">
      <c r="A1027" s="150" t="str">
        <v>2026-04-13 06:55 UTC</v>
      </c>
      <c r="B1027" s="155" t="str">
        <v>2026-04-12 23:55 PDT</v>
      </c>
      <c r="C1027" s="155" t="str">
        <v>2026-04-12</v>
      </c>
      <c r="D1027" s="155" t="str">
        <v>April</v>
      </c>
      <c r="E1027" s="154" t="str">
        <v>Accepted</v>
      </c>
      <c r="F1027" s="155" t="str">
        <v>230</v>
      </c>
      <c r="G1027" s="153" t="n">
        <v>230</v>
      </c>
      <c r="H1027" s="155" t="str">
        <v>SW</v>
      </c>
      <c r="I1027" s="153" t="n">
        <v>50</v>
      </c>
      <c r="J1027" s="155" t="str">
        <v>NE</v>
      </c>
      <c r="K1027" s="153" t="n">
        <v>13</v>
      </c>
      <c r="L1027" s="153" t="n">
        <f>IF(E1027="Accepted",K1027*1.150779448,"")</f>
        <v>14.960132824</v>
      </c>
      <c r="M1027" s="163"/>
      <c r="N1027" s="163" t="str">
        <f>IF(AND(E1027="Accepted",ISNUMBER(M1027)),M1027*1.150779448,"")</f>
      </c>
      <c r="O1027" s="163"/>
      <c r="P1027" s="163" t="str">
        <f>IF(AND(E1027="Accepted",ISNUMBER(O1027)),O1027*1.150779448,"")</f>
      </c>
      <c r="Q1027" s="163"/>
      <c r="R1027" s="155" t="str"/>
      <c r="S1027" s="155" t="str"/>
      <c r="T1027" s="155" t="str"/>
      <c r="U1027" s="163" t="str">
        <f>IF(E1027&lt;&gt;"Accepted","",IF(AND(N1027="",P1027=""),"",MAX(N1027,P1027)))</f>
      </c>
      <c r="V1027" s="155" t="str">
        <v>2026-04-12 23:55 PDT</v>
      </c>
      <c r="W1027" s="153" t="n">
        <v>13</v>
      </c>
      <c r="X1027" s="163"/>
      <c r="Y1027" s="163"/>
      <c r="Z1027" s="163"/>
      <c r="AA1027" s="153" t="n">
        <v>-117.8837</v>
      </c>
      <c r="AB1027" s="153" t="n">
        <v>34.9054</v>
      </c>
      <c r="AC1027" s="153" t="n">
        <v>702</v>
      </c>
      <c r="AD1027" s="175" t="str">
        <v>KEDW 130655Z AUTO 23013KT 10SM FEW055 10/04 A2998 RMK AO2 SLP144 T01010040 $</v>
      </c>
    </row>
    <row r="1028" hidden="0">
      <c r="A1028" s="150" t="str">
        <v>2026-04-13 08:55 UTC</v>
      </c>
      <c r="B1028" s="155" t="str">
        <v>2026-04-13 01:55 PDT</v>
      </c>
      <c r="C1028" s="155" t="str">
        <v>2026-04-13</v>
      </c>
      <c r="D1028" s="155" t="str">
        <v>April</v>
      </c>
      <c r="E1028" s="154" t="str">
        <v>Accepted</v>
      </c>
      <c r="F1028" s="155" t="str">
        <v>230</v>
      </c>
      <c r="G1028" s="153" t="n">
        <v>230</v>
      </c>
      <c r="H1028" s="155" t="str">
        <v>SW</v>
      </c>
      <c r="I1028" s="153" t="n">
        <v>50</v>
      </c>
      <c r="J1028" s="155" t="str">
        <v>NE</v>
      </c>
      <c r="K1028" s="153" t="n">
        <v>9</v>
      </c>
      <c r="L1028" s="153" t="n">
        <f>IF(E1028="Accepted",K1028*1.150779448,"")</f>
        <v>10.357015032</v>
      </c>
      <c r="M1028" s="163"/>
      <c r="N1028" s="163" t="str">
        <f>IF(AND(E1028="Accepted",ISNUMBER(M1028)),M1028*1.150779448,"")</f>
      </c>
      <c r="O1028" s="163"/>
      <c r="P1028" s="163" t="str">
        <f>IF(AND(E1028="Accepted",ISNUMBER(O1028)),O1028*1.150779448,"")</f>
      </c>
      <c r="Q1028" s="163"/>
      <c r="R1028" s="155" t="str"/>
      <c r="S1028" s="155" t="str"/>
      <c r="T1028" s="155" t="str"/>
      <c r="U1028" s="163" t="str">
        <f>IF(E1028&lt;&gt;"Accepted","",IF(AND(N1028="",P1028=""),"",MAX(N1028,P1028)))</f>
      </c>
      <c r="V1028" s="155" t="str">
        <v>2026-04-13 01:55 PDT</v>
      </c>
      <c r="W1028" s="153" t="n">
        <v>9</v>
      </c>
      <c r="X1028" s="163"/>
      <c r="Y1028" s="163"/>
      <c r="Z1028" s="163"/>
      <c r="AA1028" s="153" t="n">
        <v>-117.8837</v>
      </c>
      <c r="AB1028" s="153" t="n">
        <v>34.9054</v>
      </c>
      <c r="AC1028" s="153" t="n">
        <v>702</v>
      </c>
      <c r="AD1028" s="175" t="str">
        <v>KEDW 130855Z AUTO 23009KT 10SM CLR 09/03 A2997 RMK AO2 SLP141 T00940029 50002 $</v>
      </c>
    </row>
    <row r="1029" hidden="0">
      <c r="A1029" s="150" t="str">
        <v>2026-04-13 09:55 UTC</v>
      </c>
      <c r="B1029" s="155" t="str">
        <v>2026-04-13 02:55 PDT</v>
      </c>
      <c r="C1029" s="155" t="str">
        <v>2026-04-13</v>
      </c>
      <c r="D1029" s="155" t="str">
        <v>April</v>
      </c>
      <c r="E1029" s="154" t="str">
        <v>Accepted</v>
      </c>
      <c r="F1029" s="155" t="str">
        <v>230</v>
      </c>
      <c r="G1029" s="153" t="n">
        <v>230</v>
      </c>
      <c r="H1029" s="155" t="str">
        <v>SW</v>
      </c>
      <c r="I1029" s="153" t="n">
        <v>50</v>
      </c>
      <c r="J1029" s="155" t="str">
        <v>NE</v>
      </c>
      <c r="K1029" s="153" t="n">
        <v>9</v>
      </c>
      <c r="L1029" s="153" t="n">
        <f>IF(E1029="Accepted",K1029*1.150779448,"")</f>
        <v>10.357015032</v>
      </c>
      <c r="M1029" s="163"/>
      <c r="N1029" s="163" t="str">
        <f>IF(AND(E1029="Accepted",ISNUMBER(M1029)),M1029*1.150779448,"")</f>
      </c>
      <c r="O1029" s="163"/>
      <c r="P1029" s="163" t="str">
        <f>IF(AND(E1029="Accepted",ISNUMBER(O1029)),O1029*1.150779448,"")</f>
      </c>
      <c r="Q1029" s="163"/>
      <c r="R1029" s="155" t="str"/>
      <c r="S1029" s="155" t="str"/>
      <c r="T1029" s="155" t="str"/>
      <c r="U1029" s="163" t="str">
        <f>IF(E1029&lt;&gt;"Accepted","",IF(AND(N1029="",P1029=""),"",MAX(N1029,P1029)))</f>
      </c>
      <c r="V1029" s="155" t="str">
        <v>2026-04-13 02:55 PDT</v>
      </c>
      <c r="W1029" s="153" t="n">
        <v>9</v>
      </c>
      <c r="X1029" s="163"/>
      <c r="Y1029" s="163"/>
      <c r="Z1029" s="163"/>
      <c r="AA1029" s="153" t="n">
        <v>-117.8837</v>
      </c>
      <c r="AB1029" s="153" t="n">
        <v>34.9054</v>
      </c>
      <c r="AC1029" s="153" t="n">
        <v>702</v>
      </c>
      <c r="AD1029" s="175" t="str">
        <v>KEDW 130955Z AUTO 23009KT 10SM OVC055 10/03 A2996 RMK AO2 SLP137 T00960031 $</v>
      </c>
    </row>
    <row r="1030" hidden="0">
      <c r="A1030" s="150" t="str">
        <v>2026-04-13 10:55 UTC</v>
      </c>
      <c r="B1030" s="155" t="str">
        <v>2026-04-13 03:55 PDT</v>
      </c>
      <c r="C1030" s="155" t="str">
        <v>2026-04-13</v>
      </c>
      <c r="D1030" s="155" t="str">
        <v>April</v>
      </c>
      <c r="E1030" s="154" t="str">
        <v>Accepted</v>
      </c>
      <c r="F1030" s="155" t="str">
        <v>220</v>
      </c>
      <c r="G1030" s="153" t="n">
        <v>220</v>
      </c>
      <c r="H1030" s="155" t="str">
        <v>SW</v>
      </c>
      <c r="I1030" s="153" t="n">
        <v>40</v>
      </c>
      <c r="J1030" s="155" t="str">
        <v>NE</v>
      </c>
      <c r="K1030" s="153" t="n">
        <v>10</v>
      </c>
      <c r="L1030" s="153" t="n">
        <f>IF(E1030="Accepted",K1030*1.150779448,"")</f>
        <v>11.50779448</v>
      </c>
      <c r="M1030" s="163"/>
      <c r="N1030" s="163" t="str">
        <f>IF(AND(E1030="Accepted",ISNUMBER(M1030)),M1030*1.150779448,"")</f>
      </c>
      <c r="O1030" s="163"/>
      <c r="P1030" s="163" t="str">
        <f>IF(AND(E1030="Accepted",ISNUMBER(O1030)),O1030*1.150779448,"")</f>
      </c>
      <c r="Q1030" s="163"/>
      <c r="R1030" s="155" t="str"/>
      <c r="S1030" s="155" t="str"/>
      <c r="T1030" s="155" t="str"/>
      <c r="U1030" s="163" t="str">
        <f>IF(E1030&lt;&gt;"Accepted","",IF(AND(N1030="",P1030=""),"",MAX(N1030,P1030)))</f>
      </c>
      <c r="V1030" s="155" t="str">
        <v>2026-04-13 03:55 PDT</v>
      </c>
      <c r="W1030" s="153" t="n">
        <v>10</v>
      </c>
      <c r="X1030" s="163"/>
      <c r="Y1030" s="163"/>
      <c r="Z1030" s="163"/>
      <c r="AA1030" s="153" t="n">
        <v>-117.8837</v>
      </c>
      <c r="AB1030" s="153" t="n">
        <v>34.9054</v>
      </c>
      <c r="AC1030" s="153" t="n">
        <v>702</v>
      </c>
      <c r="AD1030" s="175" t="str">
        <v>KEDW 131055Z AUTO 22010KT 10SM OVC060 10/04 A2996 RMK AO2 SLP137 T00950039 $</v>
      </c>
    </row>
    <row r="1031" hidden="0">
      <c r="A1031" s="150" t="str">
        <v>2026-04-13 11:55 UTC</v>
      </c>
      <c r="B1031" s="155" t="str">
        <v>2026-04-13 04:55 PDT</v>
      </c>
      <c r="C1031" s="155" t="str">
        <v>2026-04-13</v>
      </c>
      <c r="D1031" s="155" t="str">
        <v>April</v>
      </c>
      <c r="E1031" s="154" t="str">
        <v>Accepted</v>
      </c>
      <c r="F1031" s="155" t="str">
        <v>250</v>
      </c>
      <c r="G1031" s="153" t="n">
        <v>250</v>
      </c>
      <c r="H1031" s="155" t="str">
        <v>W</v>
      </c>
      <c r="I1031" s="153" t="n">
        <v>70</v>
      </c>
      <c r="J1031" s="155" t="str">
        <v>E</v>
      </c>
      <c r="K1031" s="153" t="n">
        <v>9</v>
      </c>
      <c r="L1031" s="153" t="n">
        <f>IF(E1031="Accepted",K1031*1.150779448,"")</f>
        <v>10.357015032</v>
      </c>
      <c r="M1031" s="163"/>
      <c r="N1031" s="163" t="str">
        <f>IF(AND(E1031="Accepted",ISNUMBER(M1031)),M1031*1.150779448,"")</f>
      </c>
      <c r="O1031" s="163"/>
      <c r="P1031" s="163" t="str">
        <f>IF(AND(E1031="Accepted",ISNUMBER(O1031)),O1031*1.150779448,"")</f>
      </c>
      <c r="Q1031" s="163"/>
      <c r="R1031" s="155" t="str"/>
      <c r="S1031" s="155" t="str"/>
      <c r="T1031" s="155" t="str"/>
      <c r="U1031" s="163" t="str">
        <f>IF(E1031&lt;&gt;"Accepted","",IF(AND(N1031="",P1031=""),"",MAX(N1031,P1031)))</f>
      </c>
      <c r="V1031" s="155" t="str">
        <v>2026-04-13 04:55 PDT</v>
      </c>
      <c r="W1031" s="153" t="n">
        <v>9</v>
      </c>
      <c r="X1031" s="163"/>
      <c r="Y1031" s="163"/>
      <c r="Z1031" s="163"/>
      <c r="AA1031" s="153" t="n">
        <v>-117.8837</v>
      </c>
      <c r="AB1031" s="153" t="n">
        <v>34.9054</v>
      </c>
      <c r="AC1031" s="153" t="n">
        <v>702</v>
      </c>
      <c r="AD1031" s="175" t="str">
        <v>KEDW 131155Z AUTO 25009KT 10SM OVC060 09/05 A2996 RMK AO2 SLP137 70001 T00910047 10104 20090 56003 $</v>
      </c>
    </row>
    <row r="1032" hidden="0">
      <c r="A1032" s="150" t="str">
        <v>2026-04-13 12:55 UTC</v>
      </c>
      <c r="B1032" s="155" t="str">
        <v>2026-04-13 05:55 PDT</v>
      </c>
      <c r="C1032" s="155" t="str">
        <v>2026-04-13</v>
      </c>
      <c r="D1032" s="155" t="str">
        <v>April</v>
      </c>
      <c r="E1032" s="154" t="str">
        <v>Accepted</v>
      </c>
      <c r="F1032" s="155" t="str">
        <v>220</v>
      </c>
      <c r="G1032" s="153" t="n">
        <v>220</v>
      </c>
      <c r="H1032" s="155" t="str">
        <v>SW</v>
      </c>
      <c r="I1032" s="153" t="n">
        <v>40</v>
      </c>
      <c r="J1032" s="155" t="str">
        <v>NE</v>
      </c>
      <c r="K1032" s="153" t="n">
        <v>10</v>
      </c>
      <c r="L1032" s="153" t="n">
        <f>IF(E1032="Accepted",K1032*1.150779448,"")</f>
        <v>11.50779448</v>
      </c>
      <c r="M1032" s="163"/>
      <c r="N1032" s="163" t="str">
        <f>IF(AND(E1032="Accepted",ISNUMBER(M1032)),M1032*1.150779448,"")</f>
      </c>
      <c r="O1032" s="163"/>
      <c r="P1032" s="163" t="str">
        <f>IF(AND(E1032="Accepted",ISNUMBER(O1032)),O1032*1.150779448,"")</f>
      </c>
      <c r="Q1032" s="163"/>
      <c r="R1032" s="155" t="str"/>
      <c r="S1032" s="155" t="str"/>
      <c r="T1032" s="155" t="str"/>
      <c r="U1032" s="163" t="str">
        <f>IF(E1032&lt;&gt;"Accepted","",IF(AND(N1032="",P1032=""),"",MAX(N1032,P1032)))</f>
      </c>
      <c r="V1032" s="155" t="str">
        <v>2026-04-13 05:55 PDT</v>
      </c>
      <c r="W1032" s="153" t="n">
        <v>10</v>
      </c>
      <c r="X1032" s="163"/>
      <c r="Y1032" s="163"/>
      <c r="Z1032" s="163"/>
      <c r="AA1032" s="153" t="n">
        <v>-117.8837</v>
      </c>
      <c r="AB1032" s="153" t="n">
        <v>34.9054</v>
      </c>
      <c r="AC1032" s="153" t="n">
        <v>702</v>
      </c>
      <c r="AD1032" s="175" t="str">
        <v>KEDW 131255Z 22010KT 40SM BKN060 09/05 A2996 RMK AO2A SLP139 T00940048</v>
      </c>
    </row>
    <row r="1033" hidden="0">
      <c r="A1033" s="150" t="str">
        <v>2026-04-13 14:10 UTC</v>
      </c>
      <c r="B1033" s="155" t="str">
        <v>2026-04-13 07:10 PDT</v>
      </c>
      <c r="C1033" s="155" t="str">
        <v>2026-04-13</v>
      </c>
      <c r="D1033" s="155" t="str">
        <v>April</v>
      </c>
      <c r="E1033" s="154" t="str">
        <v>Accepted</v>
      </c>
      <c r="F1033" s="155" t="str">
        <v>250</v>
      </c>
      <c r="G1033" s="153" t="n">
        <v>250</v>
      </c>
      <c r="H1033" s="155" t="str">
        <v>W</v>
      </c>
      <c r="I1033" s="153" t="n">
        <v>70</v>
      </c>
      <c r="J1033" s="155" t="str">
        <v>E</v>
      </c>
      <c r="K1033" s="153" t="n">
        <v>7</v>
      </c>
      <c r="L1033" s="153" t="n">
        <f>IF(E1033="Accepted",K1033*1.150779448,"")</f>
        <v>8.055456136</v>
      </c>
      <c r="M1033" s="163"/>
      <c r="N1033" s="163" t="str">
        <f>IF(AND(E1033="Accepted",ISNUMBER(M1033)),M1033*1.150779448,"")</f>
      </c>
      <c r="O1033" s="163"/>
      <c r="P1033" s="163" t="str">
        <f>IF(AND(E1033="Accepted",ISNUMBER(O1033)),O1033*1.150779448,"")</f>
      </c>
      <c r="Q1033" s="163"/>
      <c r="R1033" s="155" t="str"/>
      <c r="S1033" s="155" t="str"/>
      <c r="T1033" s="155" t="str"/>
      <c r="U1033" s="163" t="str">
        <f>IF(E1033&lt;&gt;"Accepted","",IF(AND(N1033="",P1033=""),"",MAX(N1033,P1033)))</f>
      </c>
      <c r="V1033" s="155" t="str">
        <v>2026-04-13 07:10 PDT</v>
      </c>
      <c r="W1033" s="153" t="n">
        <v>7</v>
      </c>
      <c r="X1033" s="163"/>
      <c r="Y1033" s="163"/>
      <c r="Z1033" s="163"/>
      <c r="AA1033" s="153" t="n">
        <v>-117.8837</v>
      </c>
      <c r="AB1033" s="153" t="n">
        <v>34.9054</v>
      </c>
      <c r="AC1033" s="153" t="n">
        <v>702</v>
      </c>
      <c r="AD1033" s="175" t="str">
        <v>KEDW 131410Z AUTO 25007KT 10SM BKN065 10/05 A2997 RMK AO2 SLP144 $</v>
      </c>
    </row>
    <row r="1034" hidden="0">
      <c r="A1034" s="150" t="str">
        <v>2026-04-13 16:55 UTC</v>
      </c>
      <c r="B1034" s="155" t="str">
        <v>2026-04-13 09:55 PDT</v>
      </c>
      <c r="C1034" s="155" t="str">
        <v>2026-04-13</v>
      </c>
      <c r="D1034" s="155" t="str">
        <v>April</v>
      </c>
      <c r="E1034" s="154" t="str">
        <v>Accepted</v>
      </c>
      <c r="F1034" s="155" t="str">
        <v>240</v>
      </c>
      <c r="G1034" s="153" t="n">
        <v>240</v>
      </c>
      <c r="H1034" s="155" t="str">
        <v>SW</v>
      </c>
      <c r="I1034" s="153" t="n">
        <v>60</v>
      </c>
      <c r="J1034" s="155" t="str">
        <v>NE</v>
      </c>
      <c r="K1034" s="153" t="n">
        <v>15</v>
      </c>
      <c r="L1034" s="153" t="n">
        <f>IF(E1034="Accepted",K1034*1.150779448,"")</f>
        <v>17.261691719999998</v>
      </c>
      <c r="M1034" s="163"/>
      <c r="N1034" s="163" t="str">
        <f>IF(AND(E1034="Accepted",ISNUMBER(M1034)),M1034*1.150779448,"")</f>
      </c>
      <c r="O1034" s="163"/>
      <c r="P1034" s="163" t="str">
        <f>IF(AND(E1034="Accepted",ISNUMBER(O1034)),O1034*1.150779448,"")</f>
      </c>
      <c r="Q1034" s="163"/>
      <c r="R1034" s="155" t="str"/>
      <c r="S1034" s="155" t="str"/>
      <c r="T1034" s="155" t="str"/>
      <c r="U1034" s="163" t="str">
        <f>IF(E1034&lt;&gt;"Accepted","",IF(AND(N1034="",P1034=""),"",MAX(N1034,P1034)))</f>
      </c>
      <c r="V1034" s="155" t="str">
        <v>2026-04-13 09:55 PDT</v>
      </c>
      <c r="W1034" s="153" t="n">
        <v>15</v>
      </c>
      <c r="X1034" s="163"/>
      <c r="Y1034" s="163"/>
      <c r="Z1034" s="163"/>
      <c r="AA1034" s="153" t="n">
        <v>-117.8837</v>
      </c>
      <c r="AB1034" s="153" t="n">
        <v>34.9054</v>
      </c>
      <c r="AC1034" s="153" t="n">
        <v>702</v>
      </c>
      <c r="AD1034" s="175" t="str">
        <v>KEDW 131655Z 24015KT 50SM FEW030 FEW070 14/01 A2998 RMK AO2A SLP146 T01430005</v>
      </c>
    </row>
    <row r="1035" hidden="0">
      <c r="A1035" s="150" t="str">
        <v>2026-04-13 17:20 UTC</v>
      </c>
      <c r="B1035" s="155" t="str">
        <v>2026-04-13 10:20 PDT</v>
      </c>
      <c r="C1035" s="155" t="str">
        <v>2026-04-13</v>
      </c>
      <c r="D1035" s="155" t="str">
        <v>April</v>
      </c>
      <c r="E1035" s="154" t="str">
        <v>Accepted</v>
      </c>
      <c r="F1035" s="155" t="str">
        <v>240</v>
      </c>
      <c r="G1035" s="153" t="n">
        <v>240</v>
      </c>
      <c r="H1035" s="155" t="str">
        <v>SW</v>
      </c>
      <c r="I1035" s="153" t="n">
        <v>60</v>
      </c>
      <c r="J1035" s="155" t="str">
        <v>NE</v>
      </c>
      <c r="K1035" s="153" t="n">
        <v>17</v>
      </c>
      <c r="L1035" s="153" t="n">
        <f>IF(E1035="Accepted",K1035*1.150779448,"")</f>
        <v>19.563250616</v>
      </c>
      <c r="M1035" s="153" t="n">
        <v>22</v>
      </c>
      <c r="N1035" s="153" t="n">
        <f>IF(AND(E1035="Accepted",ISNUMBER(M1035)),M1035*1.150779448,"")</f>
        <v>25.317147856</v>
      </c>
      <c r="O1035" s="163"/>
      <c r="P1035" s="163" t="str">
        <f>IF(AND(E1035="Accepted",ISNUMBER(O1035)),O1035*1.150779448,"")</f>
      </c>
      <c r="Q1035" s="163"/>
      <c r="R1035" s="155" t="str"/>
      <c r="S1035" s="155" t="str"/>
      <c r="T1035" s="155" t="str"/>
      <c r="U1035" s="153" t="n">
        <f>IF(E1035&lt;&gt;"Accepted","",IF(AND(N1035="",P1035=""),"",MAX(N1035,P1035)))</f>
        <v>25.317147856</v>
      </c>
      <c r="V1035" s="155" t="str">
        <v>2026-04-13 10:20 PDT</v>
      </c>
      <c r="W1035" s="153" t="n">
        <v>17</v>
      </c>
      <c r="X1035" s="153" t="n">
        <v>22</v>
      </c>
      <c r="Y1035" s="163"/>
      <c r="Z1035" s="163"/>
      <c r="AA1035" s="153" t="n">
        <v>-117.8837</v>
      </c>
      <c r="AB1035" s="153" t="n">
        <v>34.9054</v>
      </c>
      <c r="AC1035" s="153" t="n">
        <v>702</v>
      </c>
      <c r="AD1035" s="175" t="str">
        <v>KEDW 131720Z 24017G22KT 40SM SCT040 15/M00 A2998 RMK AO2A SLP146</v>
      </c>
    </row>
    <row r="1036" hidden="0">
      <c r="A1036" s="150" t="str">
        <v>2026-04-13 17:55 UTC</v>
      </c>
      <c r="B1036" s="155" t="str">
        <v>2026-04-13 10:55 PDT</v>
      </c>
      <c r="C1036" s="155" t="str">
        <v>2026-04-13</v>
      </c>
      <c r="D1036" s="155" t="str">
        <v>April</v>
      </c>
      <c r="E1036" s="154" t="str">
        <v>Accepted</v>
      </c>
      <c r="F1036" s="155" t="str">
        <v>230</v>
      </c>
      <c r="G1036" s="153" t="n">
        <v>230</v>
      </c>
      <c r="H1036" s="155" t="str">
        <v>SW</v>
      </c>
      <c r="I1036" s="153" t="n">
        <v>50</v>
      </c>
      <c r="J1036" s="155" t="str">
        <v>NE</v>
      </c>
      <c r="K1036" s="153" t="n">
        <v>18</v>
      </c>
      <c r="L1036" s="153" t="n">
        <f>IF(E1036="Accepted",K1036*1.150779448,"")</f>
        <v>20.714030064</v>
      </c>
      <c r="M1036" s="153" t="n">
        <v>25</v>
      </c>
      <c r="N1036" s="153" t="n">
        <f>IF(AND(E1036="Accepted",ISNUMBER(M1036)),M1036*1.150779448,"")</f>
        <v>28.7694862</v>
      </c>
      <c r="O1036" s="153" t="n">
        <v>26</v>
      </c>
      <c r="P1036" s="153" t="n">
        <f>IF(AND(E1036="Accepted",ISNUMBER(O1036)),O1036*1.150779448,"")</f>
        <v>29.920265648</v>
      </c>
      <c r="Q1036" s="153" t="n">
        <v>230</v>
      </c>
      <c r="R1036" s="155" t="str">
        <v>36</v>
      </c>
      <c r="S1036" s="155" t="str">
        <v>2026-04-13 17:36 UTC</v>
      </c>
      <c r="T1036" s="155" t="str">
        <v>2026-04-13 10:36 PDT</v>
      </c>
      <c r="U1036" s="153" t="n">
        <f>IF(E1036&lt;&gt;"Accepted","",IF(AND(N1036="",P1036=""),"",MAX(N1036,P1036)))</f>
        <v>29.920265648</v>
      </c>
      <c r="V1036" s="155" t="str">
        <v>2026-04-13 10:36 PDT</v>
      </c>
      <c r="W1036" s="153" t="n">
        <v>18</v>
      </c>
      <c r="X1036" s="153" t="n">
        <v>25</v>
      </c>
      <c r="Y1036" s="153" t="n">
        <v>26</v>
      </c>
      <c r="Z1036" s="153" t="n">
        <v>230</v>
      </c>
      <c r="AA1036" s="153" t="n">
        <v>-117.8837</v>
      </c>
      <c r="AB1036" s="153" t="n">
        <v>34.9054</v>
      </c>
      <c r="AC1036" s="153" t="n">
        <v>702</v>
      </c>
      <c r="AD1036" s="175" t="str">
        <v>KEDW 131755Z 23018G25KT 40SM SCT040 16/00 A2999 RMK AO2A PK WND 23026/36 SLP149 T01550001 10156 20089 52004</v>
      </c>
    </row>
    <row r="1037" hidden="0">
      <c r="A1037" s="150" t="str">
        <v>2026-04-13 18:39 UTC</v>
      </c>
      <c r="B1037" s="155" t="str">
        <v>2026-04-13 11:39 PDT</v>
      </c>
      <c r="C1037" s="155" t="str">
        <v>2026-04-13</v>
      </c>
      <c r="D1037" s="155" t="str">
        <v>April</v>
      </c>
      <c r="E1037" s="154" t="str">
        <v>Accepted</v>
      </c>
      <c r="F1037" s="155" t="str">
        <v>260</v>
      </c>
      <c r="G1037" s="153" t="n">
        <v>260</v>
      </c>
      <c r="H1037" s="155" t="str">
        <v>W</v>
      </c>
      <c r="I1037" s="153" t="n">
        <v>80</v>
      </c>
      <c r="J1037" s="155" t="str">
        <v>E</v>
      </c>
      <c r="K1037" s="153" t="n">
        <v>15</v>
      </c>
      <c r="L1037" s="153" t="n">
        <f>IF(E1037="Accepted",K1037*1.150779448,"")</f>
        <v>17.261691719999998</v>
      </c>
      <c r="M1037" s="153" t="n">
        <v>24</v>
      </c>
      <c r="N1037" s="153" t="n">
        <f>IF(AND(E1037="Accepted",ISNUMBER(M1037)),M1037*1.150779448,"")</f>
        <v>27.618706752</v>
      </c>
      <c r="O1037" s="163"/>
      <c r="P1037" s="163" t="str">
        <f>IF(AND(E1037="Accepted",ISNUMBER(O1037)),O1037*1.150779448,"")</f>
      </c>
      <c r="Q1037" s="163"/>
      <c r="R1037" s="155" t="str"/>
      <c r="S1037" s="155" t="str"/>
      <c r="T1037" s="155" t="str"/>
      <c r="U1037" s="153" t="n">
        <f>IF(E1037&lt;&gt;"Accepted","",IF(AND(N1037="",P1037=""),"",MAX(N1037,P1037)))</f>
        <v>27.618706752</v>
      </c>
      <c r="V1037" s="155" t="str">
        <v>2026-04-13 11:39 PDT</v>
      </c>
      <c r="W1037" s="153" t="n">
        <v>15</v>
      </c>
      <c r="X1037" s="153" t="n">
        <v>24</v>
      </c>
      <c r="Y1037" s="163"/>
      <c r="Z1037" s="163"/>
      <c r="AA1037" s="153" t="n">
        <v>-117.8837</v>
      </c>
      <c r="AB1037" s="153" t="n">
        <v>34.9054</v>
      </c>
      <c r="AC1037" s="153" t="n">
        <v>702</v>
      </c>
      <c r="AD1037" s="175" t="str">
        <v>KEDW 131839Z AUTO 26015G24KT 10SM SCT060 16/M00 A2999 RMK AO2 WSHFT 29 SLP149 $</v>
      </c>
    </row>
    <row r="1038" hidden="0">
      <c r="A1038" s="150" t="str">
        <v>2026-04-13 18:54 UTC</v>
      </c>
      <c r="B1038" s="155" t="str">
        <v>2026-04-13 11:54 PDT</v>
      </c>
      <c r="C1038" s="155" t="str">
        <v>2026-04-13</v>
      </c>
      <c r="D1038" s="155" t="str">
        <v>April</v>
      </c>
      <c r="E1038" s="154" t="str">
        <v>Accepted</v>
      </c>
      <c r="F1038" s="155" t="str">
        <v>250</v>
      </c>
      <c r="G1038" s="153" t="n">
        <v>250</v>
      </c>
      <c r="H1038" s="155" t="str">
        <v>W</v>
      </c>
      <c r="I1038" s="153" t="n">
        <v>70</v>
      </c>
      <c r="J1038" s="155" t="str">
        <v>E</v>
      </c>
      <c r="K1038" s="153" t="n">
        <v>15</v>
      </c>
      <c r="L1038" s="153" t="n">
        <f>IF(E1038="Accepted",K1038*1.150779448,"")</f>
        <v>17.261691719999998</v>
      </c>
      <c r="M1038" s="153" t="n">
        <v>20</v>
      </c>
      <c r="N1038" s="153" t="n">
        <f>IF(AND(E1038="Accepted",ISNUMBER(M1038)),M1038*1.150779448,"")</f>
        <v>23.01558896</v>
      </c>
      <c r="O1038" s="163"/>
      <c r="P1038" s="163" t="str">
        <f>IF(AND(E1038="Accepted",ISNUMBER(O1038)),O1038*1.150779448,"")</f>
      </c>
      <c r="Q1038" s="163"/>
      <c r="R1038" s="155" t="str"/>
      <c r="S1038" s="155" t="str"/>
      <c r="T1038" s="155" t="str"/>
      <c r="U1038" s="153" t="n">
        <f>IF(E1038&lt;&gt;"Accepted","",IF(AND(N1038="",P1038=""),"",MAX(N1038,P1038)))</f>
        <v>23.01558896</v>
      </c>
      <c r="V1038" s="155" t="str">
        <v>2026-04-13 11:54 PDT</v>
      </c>
      <c r="W1038" s="153" t="n">
        <v>15</v>
      </c>
      <c r="X1038" s="153" t="n">
        <v>20</v>
      </c>
      <c r="Y1038" s="163"/>
      <c r="Z1038" s="163"/>
      <c r="AA1038" s="153" t="n">
        <v>-117.8837</v>
      </c>
      <c r="AB1038" s="153" t="n">
        <v>34.9054</v>
      </c>
      <c r="AC1038" s="153" t="n">
        <v>702</v>
      </c>
      <c r="AD1038" s="175" t="str">
        <v>KEDW 131854Z AUTO 25015G20KT 10SM SCT055 BKN070 16/00 A2998 RMK AO2 SLP146 $</v>
      </c>
    </row>
    <row r="1039" hidden="0">
      <c r="A1039" s="150" t="str">
        <v>2026-04-13 18:55 UTC</v>
      </c>
      <c r="B1039" s="155" t="str">
        <v>2026-04-13 11:55 PDT</v>
      </c>
      <c r="C1039" s="155" t="str">
        <v>2026-04-13</v>
      </c>
      <c r="D1039" s="155" t="str">
        <v>April</v>
      </c>
      <c r="E1039" s="154" t="str">
        <v>Accepted</v>
      </c>
      <c r="F1039" s="155" t="str">
        <v>230</v>
      </c>
      <c r="G1039" s="153" t="n">
        <v>230</v>
      </c>
      <c r="H1039" s="155" t="str">
        <v>SW</v>
      </c>
      <c r="I1039" s="153" t="n">
        <v>50</v>
      </c>
      <c r="J1039" s="155" t="str">
        <v>NE</v>
      </c>
      <c r="K1039" s="153" t="n">
        <v>14</v>
      </c>
      <c r="L1039" s="153" t="n">
        <f>IF(E1039="Accepted",K1039*1.150779448,"")</f>
        <v>16.110912272</v>
      </c>
      <c r="M1039" s="153" t="n">
        <v>20</v>
      </c>
      <c r="N1039" s="153" t="n">
        <f>IF(AND(E1039="Accepted",ISNUMBER(M1039)),M1039*1.150779448,"")</f>
        <v>23.01558896</v>
      </c>
      <c r="O1039" s="163"/>
      <c r="P1039" s="163" t="str">
        <f>IF(AND(E1039="Accepted",ISNUMBER(O1039)),O1039*1.150779448,"")</f>
      </c>
      <c r="Q1039" s="163"/>
      <c r="R1039" s="155" t="str"/>
      <c r="S1039" s="155" t="str"/>
      <c r="T1039" s="155" t="str"/>
      <c r="U1039" s="153" t="n">
        <f>IF(E1039&lt;&gt;"Accepted","",IF(AND(N1039="",P1039=""),"",MAX(N1039,P1039)))</f>
        <v>23.01558896</v>
      </c>
      <c r="V1039" s="155" t="str">
        <v>2026-04-13 11:55 PDT</v>
      </c>
      <c r="W1039" s="153" t="n">
        <v>14</v>
      </c>
      <c r="X1039" s="153" t="n">
        <v>20</v>
      </c>
      <c r="Y1039" s="163"/>
      <c r="Z1039" s="163"/>
      <c r="AA1039" s="153" t="n">
        <v>-117.8837</v>
      </c>
      <c r="AB1039" s="153" t="n">
        <v>34.9054</v>
      </c>
      <c r="AC1039" s="153" t="n">
        <v>702</v>
      </c>
      <c r="AD1039" s="175" t="str">
        <v>KEDW 131855Z 23014G20KT 40SM SCT060 16/00 A2998 RMK AO2A SLP146 T01580000</v>
      </c>
    </row>
    <row r="1040" hidden="0">
      <c r="A1040" s="150" t="str">
        <v>2026-04-13 19:14 UTC</v>
      </c>
      <c r="B1040" s="155" t="str">
        <v>2026-04-13 12:14 PDT</v>
      </c>
      <c r="C1040" s="155" t="str">
        <v>2026-04-13</v>
      </c>
      <c r="D1040" s="155" t="str">
        <v>April</v>
      </c>
      <c r="E1040" s="154" t="str">
        <v>Accepted</v>
      </c>
      <c r="F1040" s="155" t="str">
        <v>250</v>
      </c>
      <c r="G1040" s="153" t="n">
        <v>250</v>
      </c>
      <c r="H1040" s="155" t="str">
        <v>W</v>
      </c>
      <c r="I1040" s="153" t="n">
        <v>70</v>
      </c>
      <c r="J1040" s="155" t="str">
        <v>E</v>
      </c>
      <c r="K1040" s="153" t="n">
        <v>16</v>
      </c>
      <c r="L1040" s="153" t="n">
        <f>IF(E1040="Accepted",K1040*1.150779448,"")</f>
        <v>18.412471168</v>
      </c>
      <c r="M1040" s="153" t="n">
        <v>21</v>
      </c>
      <c r="N1040" s="153" t="n">
        <f>IF(AND(E1040="Accepted",ISNUMBER(M1040)),M1040*1.150779448,"")</f>
        <v>24.166368408</v>
      </c>
      <c r="O1040" s="163"/>
      <c r="P1040" s="163" t="str">
        <f>IF(AND(E1040="Accepted",ISNUMBER(O1040)),O1040*1.150779448,"")</f>
      </c>
      <c r="Q1040" s="163"/>
      <c r="R1040" s="155" t="str"/>
      <c r="S1040" s="155" t="str"/>
      <c r="T1040" s="155" t="str"/>
      <c r="U1040" s="153" t="n">
        <f>IF(E1040&lt;&gt;"Accepted","",IF(AND(N1040="",P1040=""),"",MAX(N1040,P1040)))</f>
        <v>24.166368408</v>
      </c>
      <c r="V1040" s="155" t="str">
        <v>2026-04-13 12:14 PDT</v>
      </c>
      <c r="W1040" s="153" t="n">
        <v>16</v>
      </c>
      <c r="X1040" s="153" t="n">
        <v>21</v>
      </c>
      <c r="Y1040" s="163"/>
      <c r="Z1040" s="163"/>
      <c r="AA1040" s="153" t="n">
        <v>-117.8837</v>
      </c>
      <c r="AB1040" s="153" t="n">
        <v>34.9054</v>
      </c>
      <c r="AC1040" s="153" t="n">
        <v>702</v>
      </c>
      <c r="AD1040" s="175" t="str">
        <v>KEDW 131914Z COR 25016G21KT 40SM BKN060 15/00 A2998 RMK AO2A SLP146 COR 1932</v>
      </c>
    </row>
    <row r="1041" hidden="0">
      <c r="A1041" s="150" t="str">
        <v>2026-04-13 20:18 UTC</v>
      </c>
      <c r="B1041" s="155" t="str">
        <v>2026-04-13 13:18 PDT</v>
      </c>
      <c r="C1041" s="155" t="str">
        <v>2026-04-13</v>
      </c>
      <c r="D1041" s="155" t="str">
        <v>April</v>
      </c>
      <c r="E1041" s="154" t="str">
        <v>Accepted</v>
      </c>
      <c r="F1041" s="155" t="str">
        <v>290</v>
      </c>
      <c r="G1041" s="153" t="n">
        <v>290</v>
      </c>
      <c r="H1041" s="155" t="str">
        <v>W</v>
      </c>
      <c r="I1041" s="153" t="n">
        <v>110</v>
      </c>
      <c r="J1041" s="155" t="str">
        <v>E</v>
      </c>
      <c r="K1041" s="153" t="n">
        <v>12</v>
      </c>
      <c r="L1041" s="153" t="n">
        <f>IF(E1041="Accepted",K1041*1.150779448,"")</f>
        <v>13.809353376</v>
      </c>
      <c r="M1041" s="163"/>
      <c r="N1041" s="163" t="str">
        <f>IF(AND(E1041="Accepted",ISNUMBER(M1041)),M1041*1.150779448,"")</f>
      </c>
      <c r="O1041" s="163"/>
      <c r="P1041" s="163" t="str">
        <f>IF(AND(E1041="Accepted",ISNUMBER(O1041)),O1041*1.150779448,"")</f>
      </c>
      <c r="Q1041" s="163"/>
      <c r="R1041" s="155" t="str"/>
      <c r="S1041" s="155" t="str"/>
      <c r="T1041" s="155" t="str"/>
      <c r="U1041" s="163" t="str">
        <f>IF(E1041&lt;&gt;"Accepted","",IF(AND(N1041="",P1041=""),"",MAX(N1041,P1041)))</f>
      </c>
      <c r="V1041" s="155" t="str">
        <v>2026-04-13 13:18 PDT</v>
      </c>
      <c r="W1041" s="153" t="n">
        <v>12</v>
      </c>
      <c r="X1041" s="163"/>
      <c r="Y1041" s="163"/>
      <c r="Z1041" s="163"/>
      <c r="AA1041" s="153" t="n">
        <v>-117.8837</v>
      </c>
      <c r="AB1041" s="153" t="n">
        <v>34.9054</v>
      </c>
      <c r="AC1041" s="153" t="n">
        <v>702</v>
      </c>
      <c r="AD1041" s="175" t="str">
        <v>KEDW 132018Z 29012KT 50SM BKN055 BKN075 16/M00 A2996 RMK AO2A WSHFT 09 SLP139</v>
      </c>
    </row>
    <row r="1042" hidden="0">
      <c r="A1042" s="150" t="str">
        <v>2026-04-13 20:33 UTC</v>
      </c>
      <c r="B1042" s="155" t="str">
        <v>2026-04-13 13:33 PDT</v>
      </c>
      <c r="C1042" s="155" t="str">
        <v>2026-04-13</v>
      </c>
      <c r="D1042" s="155" t="str">
        <v>April</v>
      </c>
      <c r="E1042" s="154" t="str">
        <v>Accepted</v>
      </c>
      <c r="F1042" s="155" t="str">
        <v>280</v>
      </c>
      <c r="G1042" s="153" t="n">
        <v>280</v>
      </c>
      <c r="H1042" s="155" t="str">
        <v>W</v>
      </c>
      <c r="I1042" s="153" t="n">
        <v>100</v>
      </c>
      <c r="J1042" s="155" t="str">
        <v>E</v>
      </c>
      <c r="K1042" s="153" t="n">
        <v>16</v>
      </c>
      <c r="L1042" s="153" t="n">
        <f>IF(E1042="Accepted",K1042*1.150779448,"")</f>
        <v>18.412471168</v>
      </c>
      <c r="M1042" s="153" t="n">
        <v>24</v>
      </c>
      <c r="N1042" s="153" t="n">
        <f>IF(AND(E1042="Accepted",ISNUMBER(M1042)),M1042*1.150779448,"")</f>
        <v>27.618706752</v>
      </c>
      <c r="O1042" s="163"/>
      <c r="P1042" s="163" t="str">
        <f>IF(AND(E1042="Accepted",ISNUMBER(O1042)),O1042*1.150779448,"")</f>
      </c>
      <c r="Q1042" s="163"/>
      <c r="R1042" s="155" t="str"/>
      <c r="S1042" s="155" t="str"/>
      <c r="T1042" s="155" t="str"/>
      <c r="U1042" s="153" t="n">
        <f>IF(E1042&lt;&gt;"Accepted","",IF(AND(N1042="",P1042=""),"",MAX(N1042,P1042)))</f>
        <v>27.618706752</v>
      </c>
      <c r="V1042" s="155" t="str">
        <v>2026-04-13 13:33 PDT</v>
      </c>
      <c r="W1042" s="153" t="n">
        <v>16</v>
      </c>
      <c r="X1042" s="153" t="n">
        <v>24</v>
      </c>
      <c r="Y1042" s="163"/>
      <c r="Z1042" s="163"/>
      <c r="AA1042" s="153" t="n">
        <v>-117.8837</v>
      </c>
      <c r="AB1042" s="153" t="n">
        <v>34.9054</v>
      </c>
      <c r="AC1042" s="153" t="n">
        <v>702</v>
      </c>
      <c r="AD1042" s="175" t="str">
        <v>KEDW 132033Z 28016G24KT 50SM SCT055 16/00 A2996 RMK AO2A SLP139</v>
      </c>
    </row>
    <row r="1043" hidden="0">
      <c r="A1043" s="150" t="str">
        <v>2026-04-13 20:34 UTC</v>
      </c>
      <c r="B1043" s="155" t="str">
        <v>2026-04-13 13:34 PDT</v>
      </c>
      <c r="C1043" s="155" t="str">
        <v>2026-04-13</v>
      </c>
      <c r="D1043" s="155" t="str">
        <v>April</v>
      </c>
      <c r="E1043" s="154" t="str">
        <v>Accepted</v>
      </c>
      <c r="F1043" s="155" t="str">
        <v>280</v>
      </c>
      <c r="G1043" s="153" t="n">
        <v>280</v>
      </c>
      <c r="H1043" s="155" t="str">
        <v>W</v>
      </c>
      <c r="I1043" s="153" t="n">
        <v>100</v>
      </c>
      <c r="J1043" s="155" t="str">
        <v>E</v>
      </c>
      <c r="K1043" s="153" t="n">
        <v>16</v>
      </c>
      <c r="L1043" s="153" t="n">
        <f>IF(E1043="Accepted",K1043*1.150779448,"")</f>
        <v>18.412471168</v>
      </c>
      <c r="M1043" s="153" t="n">
        <v>24</v>
      </c>
      <c r="N1043" s="153" t="n">
        <f>IF(AND(E1043="Accepted",ISNUMBER(M1043)),M1043*1.150779448,"")</f>
        <v>27.618706752</v>
      </c>
      <c r="O1043" s="163"/>
      <c r="P1043" s="163" t="str">
        <f>IF(AND(E1043="Accepted",ISNUMBER(O1043)),O1043*1.150779448,"")</f>
      </c>
      <c r="Q1043" s="163"/>
      <c r="R1043" s="155" t="str"/>
      <c r="S1043" s="155" t="str"/>
      <c r="T1043" s="155" t="str"/>
      <c r="U1043" s="153" t="n">
        <f>IF(E1043&lt;&gt;"Accepted","",IF(AND(N1043="",P1043=""),"",MAX(N1043,P1043)))</f>
        <v>27.618706752</v>
      </c>
      <c r="V1043" s="155" t="str">
        <v>2026-04-13 13:34 PDT</v>
      </c>
      <c r="W1043" s="153" t="n">
        <v>16</v>
      </c>
      <c r="X1043" s="153" t="n">
        <v>24</v>
      </c>
      <c r="Y1043" s="163"/>
      <c r="Z1043" s="163"/>
      <c r="AA1043" s="153" t="n">
        <v>-117.8837</v>
      </c>
      <c r="AB1043" s="153" t="n">
        <v>34.9054</v>
      </c>
      <c r="AC1043" s="153" t="n">
        <v>702</v>
      </c>
      <c r="AD1043" s="175" t="str">
        <v>KEDW 132034Z AUTO 28016G24KT 10SM SCT055 16/00 A2996 RMK AO2 SLP139 $</v>
      </c>
    </row>
    <row r="1044" hidden="0">
      <c r="A1044" s="150" t="str">
        <v>2026-04-13 20:55 UTC</v>
      </c>
      <c r="B1044" s="155" t="str">
        <v>2026-04-13 13:55 PDT</v>
      </c>
      <c r="C1044" s="155" t="str">
        <v>2026-04-13</v>
      </c>
      <c r="D1044" s="155" t="str">
        <v>April</v>
      </c>
      <c r="E1044" s="154" t="str">
        <v>Accepted</v>
      </c>
      <c r="F1044" s="155" t="str">
        <v>260</v>
      </c>
      <c r="G1044" s="153" t="n">
        <v>260</v>
      </c>
      <c r="H1044" s="155" t="str">
        <v>W</v>
      </c>
      <c r="I1044" s="153" t="n">
        <v>80</v>
      </c>
      <c r="J1044" s="155" t="str">
        <v>E</v>
      </c>
      <c r="K1044" s="153" t="n">
        <v>17</v>
      </c>
      <c r="L1044" s="153" t="n">
        <f>IF(E1044="Accepted",K1044*1.150779448,"")</f>
        <v>19.563250616</v>
      </c>
      <c r="M1044" s="153" t="n">
        <v>25</v>
      </c>
      <c r="N1044" s="153" t="n">
        <f>IF(AND(E1044="Accepted",ISNUMBER(M1044)),M1044*1.150779448,"")</f>
        <v>28.7694862</v>
      </c>
      <c r="O1044" s="163"/>
      <c r="P1044" s="163" t="str">
        <f>IF(AND(E1044="Accepted",ISNUMBER(O1044)),O1044*1.150779448,"")</f>
      </c>
      <c r="Q1044" s="163"/>
      <c r="R1044" s="155" t="str"/>
      <c r="S1044" s="155" t="str"/>
      <c r="T1044" s="155" t="str"/>
      <c r="U1044" s="153" t="n">
        <f>IF(E1044&lt;&gt;"Accepted","",IF(AND(N1044="",P1044=""),"",MAX(N1044,P1044)))</f>
        <v>28.7694862</v>
      </c>
      <c r="V1044" s="155" t="str">
        <v>2026-04-13 13:55 PDT</v>
      </c>
      <c r="W1044" s="153" t="n">
        <v>17</v>
      </c>
      <c r="X1044" s="153" t="n">
        <v>25</v>
      </c>
      <c r="Y1044" s="163"/>
      <c r="Z1044" s="163"/>
      <c r="AA1044" s="153" t="n">
        <v>-117.8837</v>
      </c>
      <c r="AB1044" s="153" t="n">
        <v>34.9054</v>
      </c>
      <c r="AC1044" s="153" t="n">
        <v>702</v>
      </c>
      <c r="AD1044" s="175" t="str">
        <v>KEDW 132055Z 26017G25KT 50SM SCT085 BKN120 17/M00 A2995 RMK AO2A SLP135 T01671001 58010</v>
      </c>
    </row>
    <row r="1045" hidden="0">
      <c r="A1045" s="150" t="str">
        <v>2026-04-13 21:10 UTC</v>
      </c>
      <c r="B1045" s="155" t="str">
        <v>2026-04-13 14:10 PDT</v>
      </c>
      <c r="C1045" s="155" t="str">
        <v>2026-04-13</v>
      </c>
      <c r="D1045" s="155" t="str">
        <v>April</v>
      </c>
      <c r="E1045" s="154" t="str">
        <v>Accepted</v>
      </c>
      <c r="F1045" s="155" t="str">
        <v>290</v>
      </c>
      <c r="G1045" s="153" t="n">
        <v>290</v>
      </c>
      <c r="H1045" s="155" t="str">
        <v>W</v>
      </c>
      <c r="I1045" s="153" t="n">
        <v>110</v>
      </c>
      <c r="J1045" s="155" t="str">
        <v>E</v>
      </c>
      <c r="K1045" s="153" t="n">
        <v>18</v>
      </c>
      <c r="L1045" s="153" t="n">
        <f>IF(E1045="Accepted",K1045*1.150779448,"")</f>
        <v>20.714030064</v>
      </c>
      <c r="M1045" s="163"/>
      <c r="N1045" s="163" t="str">
        <f>IF(AND(E1045="Accepted",ISNUMBER(M1045)),M1045*1.150779448,"")</f>
      </c>
      <c r="O1045" s="163"/>
      <c r="P1045" s="163" t="str">
        <f>IF(AND(E1045="Accepted",ISNUMBER(O1045)),O1045*1.150779448,"")</f>
      </c>
      <c r="Q1045" s="163"/>
      <c r="R1045" s="155" t="str"/>
      <c r="S1045" s="155" t="str"/>
      <c r="T1045" s="155" t="str"/>
      <c r="U1045" s="163" t="str">
        <f>IF(E1045&lt;&gt;"Accepted","",IF(AND(N1045="",P1045=""),"",MAX(N1045,P1045)))</f>
      </c>
      <c r="V1045" s="155" t="str">
        <v>2026-04-13 14:10 PDT</v>
      </c>
      <c r="W1045" s="153" t="n">
        <v>18</v>
      </c>
      <c r="X1045" s="163"/>
      <c r="Y1045" s="163"/>
      <c r="Z1045" s="163"/>
      <c r="AA1045" s="153" t="n">
        <v>-117.8837</v>
      </c>
      <c r="AB1045" s="153" t="n">
        <v>34.9054</v>
      </c>
      <c r="AC1045" s="153" t="n">
        <v>702</v>
      </c>
      <c r="AD1045" s="175" t="str">
        <v>KEDW 132110Z AUTO 29018KT 10SM CLR 17/M00 A2995 RMK AO2 SLP135 $</v>
      </c>
    </row>
    <row r="1046" hidden="0">
      <c r="A1046" s="150" t="str">
        <v>2026-04-13 21:20 UTC</v>
      </c>
      <c r="B1046" s="155" t="str">
        <v>2026-04-13 14:20 PDT</v>
      </c>
      <c r="C1046" s="155" t="str">
        <v>2026-04-13</v>
      </c>
      <c r="D1046" s="155" t="str">
        <v>April</v>
      </c>
      <c r="E1046" s="154" t="str">
        <v>Accepted</v>
      </c>
      <c r="F1046" s="155" t="str">
        <v>260</v>
      </c>
      <c r="G1046" s="153" t="n">
        <v>260</v>
      </c>
      <c r="H1046" s="155" t="str">
        <v>W</v>
      </c>
      <c r="I1046" s="153" t="n">
        <v>80</v>
      </c>
      <c r="J1046" s="155" t="str">
        <v>E</v>
      </c>
      <c r="K1046" s="153" t="n">
        <v>12</v>
      </c>
      <c r="L1046" s="153" t="n">
        <f>IF(E1046="Accepted",K1046*1.150779448,"")</f>
        <v>13.809353376</v>
      </c>
      <c r="M1046" s="153" t="n">
        <v>22</v>
      </c>
      <c r="N1046" s="153" t="n">
        <f>IF(AND(E1046="Accepted",ISNUMBER(M1046)),M1046*1.150779448,"")</f>
        <v>25.317147856</v>
      </c>
      <c r="O1046" s="163"/>
      <c r="P1046" s="163" t="str">
        <f>IF(AND(E1046="Accepted",ISNUMBER(O1046)),O1046*1.150779448,"")</f>
      </c>
      <c r="Q1046" s="163"/>
      <c r="R1046" s="155" t="str"/>
      <c r="S1046" s="155" t="str"/>
      <c r="T1046" s="155" t="str"/>
      <c r="U1046" s="153" t="n">
        <f>IF(E1046&lt;&gt;"Accepted","",IF(AND(N1046="",P1046=""),"",MAX(N1046,P1046)))</f>
        <v>25.317147856</v>
      </c>
      <c r="V1046" s="155" t="str">
        <v>2026-04-13 14:20 PDT</v>
      </c>
      <c r="W1046" s="153" t="n">
        <v>12</v>
      </c>
      <c r="X1046" s="153" t="n">
        <v>22</v>
      </c>
      <c r="Y1046" s="163"/>
      <c r="Z1046" s="163"/>
      <c r="AA1046" s="153" t="n">
        <v>-117.8837</v>
      </c>
      <c r="AB1046" s="153" t="n">
        <v>34.9054</v>
      </c>
      <c r="AC1046" s="153" t="n">
        <v>702</v>
      </c>
      <c r="AD1046" s="175" t="str">
        <v>KEDW 132120Z AUTO 26012G22KT 10SM CLR 17/M01 A2995 RMK AO2 WSHFT 15 SLP135 $</v>
      </c>
    </row>
    <row r="1047" hidden="0">
      <c r="A1047" s="150" t="str">
        <v>2026-04-13 21:29 UTC</v>
      </c>
      <c r="B1047" s="155" t="str">
        <v>2026-04-13 14:29 PDT</v>
      </c>
      <c r="C1047" s="155" t="str">
        <v>2026-04-13</v>
      </c>
      <c r="D1047" s="155" t="str">
        <v>April</v>
      </c>
      <c r="E1047" s="154" t="str">
        <v>Accepted</v>
      </c>
      <c r="F1047" s="155" t="str">
        <v>300</v>
      </c>
      <c r="G1047" s="153" t="n">
        <v>300</v>
      </c>
      <c r="H1047" s="155" t="str">
        <v>NW</v>
      </c>
      <c r="I1047" s="153" t="n">
        <v>120</v>
      </c>
      <c r="J1047" s="155" t="str">
        <v>SE</v>
      </c>
      <c r="K1047" s="153" t="n">
        <v>18</v>
      </c>
      <c r="L1047" s="153" t="n">
        <f>IF(E1047="Accepted",K1047*1.150779448,"")</f>
        <v>20.714030064</v>
      </c>
      <c r="M1047" s="153" t="n">
        <v>24</v>
      </c>
      <c r="N1047" s="153" t="n">
        <f>IF(AND(E1047="Accepted",ISNUMBER(M1047)),M1047*1.150779448,"")</f>
        <v>27.618706752</v>
      </c>
      <c r="O1047" s="163"/>
      <c r="P1047" s="163" t="str">
        <f>IF(AND(E1047="Accepted",ISNUMBER(O1047)),O1047*1.150779448,"")</f>
      </c>
      <c r="Q1047" s="163"/>
      <c r="R1047" s="155" t="str"/>
      <c r="S1047" s="155" t="str"/>
      <c r="T1047" s="155" t="str"/>
      <c r="U1047" s="153" t="n">
        <f>IF(E1047&lt;&gt;"Accepted","",IF(AND(N1047="",P1047=""),"",MAX(N1047,P1047)))</f>
        <v>27.618706752</v>
      </c>
      <c r="V1047" s="155" t="str">
        <v>2026-04-13 14:29 PDT</v>
      </c>
      <c r="W1047" s="153" t="n">
        <v>18</v>
      </c>
      <c r="X1047" s="153" t="n">
        <v>24</v>
      </c>
      <c r="Y1047" s="163"/>
      <c r="Z1047" s="163"/>
      <c r="AA1047" s="153" t="n">
        <v>-117.8837</v>
      </c>
      <c r="AB1047" s="153" t="n">
        <v>34.9054</v>
      </c>
      <c r="AC1047" s="153" t="n">
        <v>702</v>
      </c>
      <c r="AD1047" s="175" t="str">
        <v>KEDW 132129Z AUTO 30018G24KT 10SM CLR 17/M01 A2994 RMK AO2 WSHFT 21 SLP132 $</v>
      </c>
    </row>
    <row r="1048" hidden="0">
      <c r="A1048" s="150" t="str">
        <v>2026-04-13 21:55 UTC</v>
      </c>
      <c r="B1048" s="155" t="str">
        <v>2026-04-13 14:55 PDT</v>
      </c>
      <c r="C1048" s="155" t="str">
        <v>2026-04-13</v>
      </c>
      <c r="D1048" s="155" t="str">
        <v>April</v>
      </c>
      <c r="E1048" s="154" t="str">
        <v>Accepted</v>
      </c>
      <c r="F1048" s="155" t="str">
        <v>300</v>
      </c>
      <c r="G1048" s="153" t="n">
        <v>300</v>
      </c>
      <c r="H1048" s="155" t="str">
        <v>NW</v>
      </c>
      <c r="I1048" s="153" t="n">
        <v>120</v>
      </c>
      <c r="J1048" s="155" t="str">
        <v>SE</v>
      </c>
      <c r="K1048" s="153" t="n">
        <v>14</v>
      </c>
      <c r="L1048" s="153" t="n">
        <f>IF(E1048="Accepted",K1048*1.150779448,"")</f>
        <v>16.110912272</v>
      </c>
      <c r="M1048" s="153" t="n">
        <v>25</v>
      </c>
      <c r="N1048" s="153" t="n">
        <f>IF(AND(E1048="Accepted",ISNUMBER(M1048)),M1048*1.150779448,"")</f>
        <v>28.7694862</v>
      </c>
      <c r="O1048" s="153" t="n">
        <v>27</v>
      </c>
      <c r="P1048" s="153" t="n">
        <f>IF(AND(E1048="Accepted",ISNUMBER(O1048)),O1048*1.150779448,"")</f>
        <v>31.071045096</v>
      </c>
      <c r="Q1048" s="153" t="n">
        <v>300</v>
      </c>
      <c r="R1048" s="155" t="str">
        <v>38</v>
      </c>
      <c r="S1048" s="155" t="str">
        <v>2026-04-13 21:38 UTC</v>
      </c>
      <c r="T1048" s="155" t="str">
        <v>2026-04-13 14:38 PDT</v>
      </c>
      <c r="U1048" s="153" t="n">
        <f>IF(E1048&lt;&gt;"Accepted","",IF(AND(N1048="",P1048=""),"",MAX(N1048,P1048)))</f>
        <v>31.071045096</v>
      </c>
      <c r="V1048" s="155" t="str">
        <v>2026-04-13 14:38 PDT</v>
      </c>
      <c r="W1048" s="153" t="n">
        <v>14</v>
      </c>
      <c r="X1048" s="153" t="n">
        <v>25</v>
      </c>
      <c r="Y1048" s="153" t="n">
        <v>27</v>
      </c>
      <c r="Z1048" s="153" t="n">
        <v>300</v>
      </c>
      <c r="AA1048" s="153" t="n">
        <v>-117.8837</v>
      </c>
      <c r="AB1048" s="153" t="n">
        <v>34.9054</v>
      </c>
      <c r="AC1048" s="153" t="n">
        <v>702</v>
      </c>
      <c r="AD1048" s="175" t="str">
        <v>KEDW 132155Z 30014G25KT 40SM FEW085 SCT120 17/M01 A2994 RMK AO2A PK WND 30027/38 SLP132 T01721010</v>
      </c>
    </row>
    <row r="1049" hidden="0">
      <c r="A1049" s="150" t="str">
        <v>2026-04-13 22:55 UTC</v>
      </c>
      <c r="B1049" s="155" t="str">
        <v>2026-04-13 15:55 PDT</v>
      </c>
      <c r="C1049" s="155" t="str">
        <v>2026-04-13</v>
      </c>
      <c r="D1049" s="155" t="str">
        <v>April</v>
      </c>
      <c r="E1049" s="154" t="str">
        <v>Accepted</v>
      </c>
      <c r="F1049" s="155" t="str">
        <v>280</v>
      </c>
      <c r="G1049" s="153" t="n">
        <v>280</v>
      </c>
      <c r="H1049" s="155" t="str">
        <v>W</v>
      </c>
      <c r="I1049" s="153" t="n">
        <v>100</v>
      </c>
      <c r="J1049" s="155" t="str">
        <v>E</v>
      </c>
      <c r="K1049" s="153" t="n">
        <v>13</v>
      </c>
      <c r="L1049" s="153" t="n">
        <f>IF(E1049="Accepted",K1049*1.150779448,"")</f>
        <v>14.960132824</v>
      </c>
      <c r="M1049" s="163"/>
      <c r="N1049" s="163" t="str">
        <f>IF(AND(E1049="Accepted",ISNUMBER(M1049)),M1049*1.150779448,"")</f>
      </c>
      <c r="O1049" s="163"/>
      <c r="P1049" s="163" t="str">
        <f>IF(AND(E1049="Accepted",ISNUMBER(O1049)),O1049*1.150779448,"")</f>
      </c>
      <c r="Q1049" s="163"/>
      <c r="R1049" s="155" t="str"/>
      <c r="S1049" s="155" t="str"/>
      <c r="T1049" s="155" t="str"/>
      <c r="U1049" s="163" t="str">
        <f>IF(E1049&lt;&gt;"Accepted","",IF(AND(N1049="",P1049=""),"",MAX(N1049,P1049)))</f>
      </c>
      <c r="V1049" s="155" t="str">
        <v>2026-04-13 15:55 PDT</v>
      </c>
      <c r="W1049" s="153" t="n">
        <v>13</v>
      </c>
      <c r="X1049" s="163"/>
      <c r="Y1049" s="163"/>
      <c r="Z1049" s="163"/>
      <c r="AA1049" s="153" t="n">
        <v>-117.8837</v>
      </c>
      <c r="AB1049" s="153" t="n">
        <v>34.9054</v>
      </c>
      <c r="AC1049" s="153" t="n">
        <v>702</v>
      </c>
      <c r="AD1049" s="175" t="str">
        <v>KEDW 132255Z 28013KT 40SM SCT080 BKN120 17/M01 A2993 RMK AO2A SLP128 T01671010</v>
      </c>
    </row>
    <row r="1050" hidden="0">
      <c r="A1050" s="150" t="str">
        <v>2026-04-13 23:10 UTC</v>
      </c>
      <c r="B1050" s="155" t="str">
        <v>2026-04-13 16:10 PDT</v>
      </c>
      <c r="C1050" s="155" t="str">
        <v>2026-04-13</v>
      </c>
      <c r="D1050" s="155" t="str">
        <v>April</v>
      </c>
      <c r="E1050" s="154" t="str">
        <v>Accepted</v>
      </c>
      <c r="F1050" s="155" t="str">
        <v>270</v>
      </c>
      <c r="G1050" s="153" t="n">
        <v>270</v>
      </c>
      <c r="H1050" s="155" t="str">
        <v>W</v>
      </c>
      <c r="I1050" s="153" t="n">
        <v>90</v>
      </c>
      <c r="J1050" s="155" t="str">
        <v>E</v>
      </c>
      <c r="K1050" s="153" t="n">
        <v>16</v>
      </c>
      <c r="L1050" s="153" t="n">
        <f>IF(E1050="Accepted",K1050*1.150779448,"")</f>
        <v>18.412471168</v>
      </c>
      <c r="M1050" s="153" t="n">
        <v>24</v>
      </c>
      <c r="N1050" s="153" t="n">
        <f>IF(AND(E1050="Accepted",ISNUMBER(M1050)),M1050*1.150779448,"")</f>
        <v>27.618706752</v>
      </c>
      <c r="O1050" s="163"/>
      <c r="P1050" s="163" t="str">
        <f>IF(AND(E1050="Accepted",ISNUMBER(O1050)),O1050*1.150779448,"")</f>
      </c>
      <c r="Q1050" s="163"/>
      <c r="R1050" s="155" t="str"/>
      <c r="S1050" s="155" t="str"/>
      <c r="T1050" s="155" t="str"/>
      <c r="U1050" s="153" t="n">
        <f>IF(E1050&lt;&gt;"Accepted","",IF(AND(N1050="",P1050=""),"",MAX(N1050,P1050)))</f>
        <v>27.618706752</v>
      </c>
      <c r="V1050" s="155" t="str">
        <v>2026-04-13 16:10 PDT</v>
      </c>
      <c r="W1050" s="153" t="n">
        <v>16</v>
      </c>
      <c r="X1050" s="153" t="n">
        <v>24</v>
      </c>
      <c r="Y1050" s="163"/>
      <c r="Z1050" s="163"/>
      <c r="AA1050" s="153" t="n">
        <v>-117.8837</v>
      </c>
      <c r="AB1050" s="153" t="n">
        <v>34.9054</v>
      </c>
      <c r="AC1050" s="153" t="n">
        <v>702</v>
      </c>
      <c r="AD1050" s="175" t="str">
        <v>KEDW 132310Z COR 27016G24KT 40SM SCT080 BKN120 17/M00 A2993 RMK AO2A SLP128 COR 2343</v>
      </c>
    </row>
    <row r="1051" hidden="0">
      <c r="A1051" s="150" t="str">
        <v>2026-04-13 23:55 UTC</v>
      </c>
      <c r="B1051" s="155" t="str">
        <v>2026-04-13 16:55 PDT</v>
      </c>
      <c r="C1051" s="155" t="str">
        <v>2026-04-13</v>
      </c>
      <c r="D1051" s="155" t="str">
        <v>April</v>
      </c>
      <c r="E1051" s="154" t="str">
        <v>Accepted</v>
      </c>
      <c r="F1051" s="155" t="str">
        <v>260</v>
      </c>
      <c r="G1051" s="153" t="n">
        <v>260</v>
      </c>
      <c r="H1051" s="155" t="str">
        <v>W</v>
      </c>
      <c r="I1051" s="153" t="n">
        <v>80</v>
      </c>
      <c r="J1051" s="155" t="str">
        <v>E</v>
      </c>
      <c r="K1051" s="153" t="n">
        <v>16</v>
      </c>
      <c r="L1051" s="153" t="n">
        <f>IF(E1051="Accepted",K1051*1.150779448,"")</f>
        <v>18.412471168</v>
      </c>
      <c r="M1051" s="153" t="n">
        <v>20</v>
      </c>
      <c r="N1051" s="153" t="n">
        <f>IF(AND(E1051="Accepted",ISNUMBER(M1051)),M1051*1.150779448,"")</f>
        <v>23.01558896</v>
      </c>
      <c r="O1051" s="153" t="n">
        <v>27</v>
      </c>
      <c r="P1051" s="153" t="n">
        <f>IF(AND(E1051="Accepted",ISNUMBER(O1051)),O1051*1.150779448,"")</f>
        <v>31.071045096</v>
      </c>
      <c r="Q1051" s="153" t="n">
        <v>280</v>
      </c>
      <c r="R1051" s="155" t="str">
        <v>15</v>
      </c>
      <c r="S1051" s="155" t="str">
        <v>2026-04-13 23:15 UTC</v>
      </c>
      <c r="T1051" s="155" t="str">
        <v>2026-04-13 16:15 PDT</v>
      </c>
      <c r="U1051" s="153" t="n">
        <f>IF(E1051&lt;&gt;"Accepted","",IF(AND(N1051="",P1051=""),"",MAX(N1051,P1051)))</f>
        <v>31.071045096</v>
      </c>
      <c r="V1051" s="155" t="str">
        <v>2026-04-13 16:15 PDT</v>
      </c>
      <c r="W1051" s="153" t="n">
        <v>16</v>
      </c>
      <c r="X1051" s="153" t="n">
        <v>20</v>
      </c>
      <c r="Y1051" s="153" t="n">
        <v>27</v>
      </c>
      <c r="Z1051" s="153" t="n">
        <v>280</v>
      </c>
      <c r="AA1051" s="153" t="n">
        <v>-117.8837</v>
      </c>
      <c r="AB1051" s="153" t="n">
        <v>34.9054</v>
      </c>
      <c r="AC1051" s="153" t="n">
        <v>702</v>
      </c>
      <c r="AD1051" s="175" t="str">
        <v>KEDW 132355Z 26016G20KT 40SM FEW085 SCT120 17/M01 A2993 RMK AO2A PK WND 28027/15 SLP128 T01651007 10172 20146 57007</v>
      </c>
    </row>
    <row r="1052" hidden="0">
      <c r="A1052" s="150" t="str">
        <v>2026-04-14 00:08 UTC</v>
      </c>
      <c r="B1052" s="155" t="str">
        <v>2026-04-13 17:08 PDT</v>
      </c>
      <c r="C1052" s="155" t="str">
        <v>2026-04-13</v>
      </c>
      <c r="D1052" s="155" t="str">
        <v>April</v>
      </c>
      <c r="E1052" s="154" t="str">
        <v>Accepted</v>
      </c>
      <c r="F1052" s="155" t="str">
        <v>300</v>
      </c>
      <c r="G1052" s="153" t="n">
        <v>300</v>
      </c>
      <c r="H1052" s="155" t="str">
        <v>NW</v>
      </c>
      <c r="I1052" s="153" t="n">
        <v>120</v>
      </c>
      <c r="J1052" s="155" t="str">
        <v>SE</v>
      </c>
      <c r="K1052" s="153" t="n">
        <v>12</v>
      </c>
      <c r="L1052" s="153" t="n">
        <f>IF(E1052="Accepted",K1052*1.150779448,"")</f>
        <v>13.809353376</v>
      </c>
      <c r="M1052" s="163"/>
      <c r="N1052" s="163" t="str">
        <f>IF(AND(E1052="Accepted",ISNUMBER(M1052)),M1052*1.150779448,"")</f>
      </c>
      <c r="O1052" s="163"/>
      <c r="P1052" s="163" t="str">
        <f>IF(AND(E1052="Accepted",ISNUMBER(O1052)),O1052*1.150779448,"")</f>
      </c>
      <c r="Q1052" s="163"/>
      <c r="R1052" s="155" t="str"/>
      <c r="S1052" s="155" t="str"/>
      <c r="T1052" s="155" t="str"/>
      <c r="U1052" s="163" t="str">
        <f>IF(E1052&lt;&gt;"Accepted","",IF(AND(N1052="",P1052=""),"",MAX(N1052,P1052)))</f>
      </c>
      <c r="V1052" s="155" t="str">
        <v>2026-04-13 17:08 PDT</v>
      </c>
      <c r="W1052" s="153" t="n">
        <v>12</v>
      </c>
      <c r="X1052" s="163"/>
      <c r="Y1052" s="163"/>
      <c r="Z1052" s="163"/>
      <c r="AA1052" s="153" t="n">
        <v>-117.8837</v>
      </c>
      <c r="AB1052" s="153" t="n">
        <v>34.9054</v>
      </c>
      <c r="AC1052" s="153" t="n">
        <v>702</v>
      </c>
      <c r="AD1052" s="175" t="str">
        <v>KEDW 140008Z 30012KT 40SM FEW085 SCT120 17/M01 A2993 RMK AO2A WSHFT 2355 SLP128</v>
      </c>
    </row>
    <row r="1053" hidden="0">
      <c r="A1053" s="150" t="str">
        <v>2026-04-14 00:10 UTC</v>
      </c>
      <c r="B1053" s="155" t="str">
        <v>2026-04-13 17:10 PDT</v>
      </c>
      <c r="C1053" s="155" t="str">
        <v>2026-04-13</v>
      </c>
      <c r="D1053" s="155" t="str">
        <v>April</v>
      </c>
      <c r="E1053" s="154" t="str">
        <v>Accepted</v>
      </c>
      <c r="F1053" s="155" t="str">
        <v>300</v>
      </c>
      <c r="G1053" s="153" t="n">
        <v>300</v>
      </c>
      <c r="H1053" s="155" t="str">
        <v>NW</v>
      </c>
      <c r="I1053" s="153" t="n">
        <v>120</v>
      </c>
      <c r="J1053" s="155" t="str">
        <v>SE</v>
      </c>
      <c r="K1053" s="153" t="n">
        <v>12</v>
      </c>
      <c r="L1053" s="153" t="n">
        <f>IF(E1053="Accepted",K1053*1.150779448,"")</f>
        <v>13.809353376</v>
      </c>
      <c r="M1053" s="163"/>
      <c r="N1053" s="163" t="str">
        <f>IF(AND(E1053="Accepted",ISNUMBER(M1053)),M1053*1.150779448,"")</f>
      </c>
      <c r="O1053" s="163"/>
      <c r="P1053" s="163" t="str">
        <f>IF(AND(E1053="Accepted",ISNUMBER(O1053)),O1053*1.150779448,"")</f>
      </c>
      <c r="Q1053" s="163"/>
      <c r="R1053" s="155" t="str"/>
      <c r="S1053" s="155" t="str"/>
      <c r="T1053" s="155" t="str"/>
      <c r="U1053" s="163" t="str">
        <f>IF(E1053&lt;&gt;"Accepted","",IF(AND(N1053="",P1053=""),"",MAX(N1053,P1053)))</f>
      </c>
      <c r="V1053" s="155" t="str">
        <v>2026-04-13 17:10 PDT</v>
      </c>
      <c r="W1053" s="153" t="n">
        <v>12</v>
      </c>
      <c r="X1053" s="163"/>
      <c r="Y1053" s="163"/>
      <c r="Z1053" s="163"/>
      <c r="AA1053" s="153" t="n">
        <v>-117.8837</v>
      </c>
      <c r="AB1053" s="153" t="n">
        <v>34.9054</v>
      </c>
      <c r="AC1053" s="153" t="n">
        <v>702</v>
      </c>
      <c r="AD1053" s="175" t="str">
        <v>KEDW 140010Z AUTO 30012KT 10SM FEW065 BKN090 17/M01 A2993 RMK AO2 SLP128 $</v>
      </c>
    </row>
    <row r="1054" hidden="0">
      <c r="A1054" s="150" t="str">
        <v>2026-04-14 00:11 UTC</v>
      </c>
      <c r="B1054" s="155" t="str">
        <v>2026-04-13 17:11 PDT</v>
      </c>
      <c r="C1054" s="155" t="str">
        <v>2026-04-13</v>
      </c>
      <c r="D1054" s="155" t="str">
        <v>April</v>
      </c>
      <c r="E1054" s="154" t="str">
        <v>Accepted</v>
      </c>
      <c r="F1054" s="155" t="str">
        <v>310</v>
      </c>
      <c r="G1054" s="153" t="n">
        <v>310</v>
      </c>
      <c r="H1054" s="155" t="str">
        <v>NW</v>
      </c>
      <c r="I1054" s="153" t="n">
        <v>130</v>
      </c>
      <c r="J1054" s="155" t="str">
        <v>SE</v>
      </c>
      <c r="K1054" s="153" t="n">
        <v>13</v>
      </c>
      <c r="L1054" s="153" t="n">
        <f>IF(E1054="Accepted",K1054*1.150779448,"")</f>
        <v>14.960132824</v>
      </c>
      <c r="M1054" s="163"/>
      <c r="N1054" s="163" t="str">
        <f>IF(AND(E1054="Accepted",ISNUMBER(M1054)),M1054*1.150779448,"")</f>
      </c>
      <c r="O1054" s="163"/>
      <c r="P1054" s="163" t="str">
        <f>IF(AND(E1054="Accepted",ISNUMBER(O1054)),O1054*1.150779448,"")</f>
      </c>
      <c r="Q1054" s="163"/>
      <c r="R1054" s="155" t="str"/>
      <c r="S1054" s="155" t="str"/>
      <c r="T1054" s="155" t="str"/>
      <c r="U1054" s="163" t="str">
        <f>IF(E1054&lt;&gt;"Accepted","",IF(AND(N1054="",P1054=""),"",MAX(N1054,P1054)))</f>
      </c>
      <c r="V1054" s="155" t="str">
        <v>2026-04-13 17:11 PDT</v>
      </c>
      <c r="W1054" s="153" t="n">
        <v>13</v>
      </c>
      <c r="X1054" s="163"/>
      <c r="Y1054" s="163"/>
      <c r="Z1054" s="163"/>
      <c r="AA1054" s="153" t="n">
        <v>-117.8837</v>
      </c>
      <c r="AB1054" s="153" t="n">
        <v>34.9054</v>
      </c>
      <c r="AC1054" s="153" t="n">
        <v>702</v>
      </c>
      <c r="AD1054" s="175" t="str">
        <v>KEDW 140011Z AUTO 31013KT 10SM FEW065 BKN090 17/M01 A2993 RMK AO2 WSHFT 2356 SLP128 $</v>
      </c>
    </row>
    <row r="1055" hidden="0">
      <c r="A1055" s="150" t="str">
        <v>2026-04-14 00:27 UTC</v>
      </c>
      <c r="B1055" s="155" t="str">
        <v>2026-04-13 17:27 PDT</v>
      </c>
      <c r="C1055" s="155" t="str">
        <v>2026-04-13</v>
      </c>
      <c r="D1055" s="155" t="str">
        <v>April</v>
      </c>
      <c r="E1055" s="154" t="str">
        <v>Accepted</v>
      </c>
      <c r="F1055" s="155" t="str">
        <v>270</v>
      </c>
      <c r="G1055" s="153" t="n">
        <v>270</v>
      </c>
      <c r="H1055" s="155" t="str">
        <v>W</v>
      </c>
      <c r="I1055" s="153" t="n">
        <v>90</v>
      </c>
      <c r="J1055" s="155" t="str">
        <v>E</v>
      </c>
      <c r="K1055" s="153" t="n">
        <v>16</v>
      </c>
      <c r="L1055" s="153" t="n">
        <f>IF(E1055="Accepted",K1055*1.150779448,"")</f>
        <v>18.412471168</v>
      </c>
      <c r="M1055" s="153" t="n">
        <v>20</v>
      </c>
      <c r="N1055" s="153" t="n">
        <f>IF(AND(E1055="Accepted",ISNUMBER(M1055)),M1055*1.150779448,"")</f>
        <v>23.01558896</v>
      </c>
      <c r="O1055" s="163"/>
      <c r="P1055" s="163" t="str">
        <f>IF(AND(E1055="Accepted",ISNUMBER(O1055)),O1055*1.150779448,"")</f>
      </c>
      <c r="Q1055" s="163"/>
      <c r="R1055" s="155" t="str"/>
      <c r="S1055" s="155" t="str"/>
      <c r="T1055" s="155" t="str"/>
      <c r="U1055" s="153" t="n">
        <f>IF(E1055&lt;&gt;"Accepted","",IF(AND(N1055="",P1055=""),"",MAX(N1055,P1055)))</f>
        <v>23.01558896</v>
      </c>
      <c r="V1055" s="155" t="str">
        <v>2026-04-13 17:27 PDT</v>
      </c>
      <c r="W1055" s="153" t="n">
        <v>16</v>
      </c>
      <c r="X1055" s="153" t="n">
        <v>20</v>
      </c>
      <c r="Y1055" s="163"/>
      <c r="Z1055" s="163"/>
      <c r="AA1055" s="153" t="n">
        <v>-117.8837</v>
      </c>
      <c r="AB1055" s="153" t="n">
        <v>34.9054</v>
      </c>
      <c r="AC1055" s="153" t="n">
        <v>702</v>
      </c>
      <c r="AD1055" s="175" t="str">
        <v>KEDW 140027Z AUTO 27016G20KT 10SM SCT060 BKN100 16/M01 A2993 RMK AO2 WSHFT 19 SLP128 $</v>
      </c>
    </row>
    <row r="1056" hidden="0">
      <c r="A1056" s="150" t="str">
        <v>2026-04-14 00:41 UTC</v>
      </c>
      <c r="B1056" s="155" t="str">
        <v>2026-04-13 17:41 PDT</v>
      </c>
      <c r="C1056" s="155" t="str">
        <v>2026-04-13</v>
      </c>
      <c r="D1056" s="155" t="str">
        <v>April</v>
      </c>
      <c r="E1056" s="154" t="str">
        <v>Accepted</v>
      </c>
      <c r="F1056" s="155" t="str">
        <v>290</v>
      </c>
      <c r="G1056" s="153" t="n">
        <v>290</v>
      </c>
      <c r="H1056" s="155" t="str">
        <v>W</v>
      </c>
      <c r="I1056" s="153" t="n">
        <v>110</v>
      </c>
      <c r="J1056" s="155" t="str">
        <v>E</v>
      </c>
      <c r="K1056" s="153" t="n">
        <v>16</v>
      </c>
      <c r="L1056" s="153" t="n">
        <f>IF(E1056="Accepted",K1056*1.150779448,"")</f>
        <v>18.412471168</v>
      </c>
      <c r="M1056" s="153" t="n">
        <v>23</v>
      </c>
      <c r="N1056" s="153" t="n">
        <f>IF(AND(E1056="Accepted",ISNUMBER(M1056)),M1056*1.150779448,"")</f>
        <v>26.467927304</v>
      </c>
      <c r="O1056" s="163"/>
      <c r="P1056" s="163" t="str">
        <f>IF(AND(E1056="Accepted",ISNUMBER(O1056)),O1056*1.150779448,"")</f>
      </c>
      <c r="Q1056" s="163"/>
      <c r="R1056" s="155" t="str"/>
      <c r="S1056" s="155" t="str"/>
      <c r="T1056" s="155" t="str"/>
      <c r="U1056" s="153" t="n">
        <f>IF(E1056&lt;&gt;"Accepted","",IF(AND(N1056="",P1056=""),"",MAX(N1056,P1056)))</f>
        <v>26.467927304</v>
      </c>
      <c r="V1056" s="155" t="str">
        <v>2026-04-13 17:41 PDT</v>
      </c>
      <c r="W1056" s="153" t="n">
        <v>16</v>
      </c>
      <c r="X1056" s="153" t="n">
        <v>23</v>
      </c>
      <c r="Y1056" s="163"/>
      <c r="Z1056" s="163"/>
      <c r="AA1056" s="153" t="n">
        <v>-117.8837</v>
      </c>
      <c r="AB1056" s="153" t="n">
        <v>34.9054</v>
      </c>
      <c r="AC1056" s="153" t="n">
        <v>702</v>
      </c>
      <c r="AD1056" s="175" t="str">
        <v>KEDW 140041Z 29016G23KT 40SM FEW080 SCT100 16/M01 A2994 RMK AO2A SLP132</v>
      </c>
    </row>
    <row r="1057" hidden="0">
      <c r="A1057" s="150" t="str">
        <v>2026-04-14 00:42 UTC</v>
      </c>
      <c r="B1057" s="155" t="str">
        <v>2026-04-13 17:42 PDT</v>
      </c>
      <c r="C1057" s="155" t="str">
        <v>2026-04-13</v>
      </c>
      <c r="D1057" s="155" t="str">
        <v>April</v>
      </c>
      <c r="E1057" s="154" t="str">
        <v>Accepted</v>
      </c>
      <c r="F1057" s="155" t="str">
        <v>290</v>
      </c>
      <c r="G1057" s="153" t="n">
        <v>290</v>
      </c>
      <c r="H1057" s="155" t="str">
        <v>W</v>
      </c>
      <c r="I1057" s="153" t="n">
        <v>110</v>
      </c>
      <c r="J1057" s="155" t="str">
        <v>E</v>
      </c>
      <c r="K1057" s="153" t="n">
        <v>16</v>
      </c>
      <c r="L1057" s="153" t="n">
        <f>IF(E1057="Accepted",K1057*1.150779448,"")</f>
        <v>18.412471168</v>
      </c>
      <c r="M1057" s="153" t="n">
        <v>23</v>
      </c>
      <c r="N1057" s="153" t="n">
        <f>IF(AND(E1057="Accepted",ISNUMBER(M1057)),M1057*1.150779448,"")</f>
        <v>26.467927304</v>
      </c>
      <c r="O1057" s="163"/>
      <c r="P1057" s="163" t="str">
        <f>IF(AND(E1057="Accepted",ISNUMBER(O1057)),O1057*1.150779448,"")</f>
      </c>
      <c r="Q1057" s="163"/>
      <c r="R1057" s="155" t="str"/>
      <c r="S1057" s="155" t="str"/>
      <c r="T1057" s="155" t="str"/>
      <c r="U1057" s="153" t="n">
        <f>IF(E1057&lt;&gt;"Accepted","",IF(AND(N1057="",P1057=""),"",MAX(N1057,P1057)))</f>
        <v>26.467927304</v>
      </c>
      <c r="V1057" s="155" t="str">
        <v>2026-04-13 17:42 PDT</v>
      </c>
      <c r="W1057" s="153" t="n">
        <v>16</v>
      </c>
      <c r="X1057" s="153" t="n">
        <v>23</v>
      </c>
      <c r="Y1057" s="163"/>
      <c r="Z1057" s="163"/>
      <c r="AA1057" s="153" t="n">
        <v>-117.8837</v>
      </c>
      <c r="AB1057" s="153" t="n">
        <v>34.9054</v>
      </c>
      <c r="AC1057" s="153" t="n">
        <v>702</v>
      </c>
      <c r="AD1057" s="175" t="str">
        <v>KEDW 140042Z AUTO 29016G23KT 10SM FEW060 SCT100 16/M01 A2994 RMK AO2 LTG DSNT SE SLP132 $</v>
      </c>
    </row>
    <row r="1058" hidden="0">
      <c r="A1058" s="150" t="str">
        <v>2026-04-14 00:55 UTC</v>
      </c>
      <c r="B1058" s="155" t="str">
        <v>2026-04-13 17:55 PDT</v>
      </c>
      <c r="C1058" s="155" t="str">
        <v>2026-04-13</v>
      </c>
      <c r="D1058" s="155" t="str">
        <v>April</v>
      </c>
      <c r="E1058" s="154" t="str">
        <v>Accepted</v>
      </c>
      <c r="F1058" s="155" t="str">
        <v>280</v>
      </c>
      <c r="G1058" s="153" t="n">
        <v>280</v>
      </c>
      <c r="H1058" s="155" t="str">
        <v>W</v>
      </c>
      <c r="I1058" s="153" t="n">
        <v>100</v>
      </c>
      <c r="J1058" s="155" t="str">
        <v>E</v>
      </c>
      <c r="K1058" s="153" t="n">
        <v>18</v>
      </c>
      <c r="L1058" s="153" t="n">
        <f>IF(E1058="Accepted",K1058*1.150779448,"")</f>
        <v>20.714030064</v>
      </c>
      <c r="M1058" s="153" t="n">
        <v>22</v>
      </c>
      <c r="N1058" s="153" t="n">
        <f>IF(AND(E1058="Accepted",ISNUMBER(M1058)),M1058*1.150779448,"")</f>
        <v>25.317147856</v>
      </c>
      <c r="O1058" s="163"/>
      <c r="P1058" s="163" t="str">
        <f>IF(AND(E1058="Accepted",ISNUMBER(O1058)),O1058*1.150779448,"")</f>
      </c>
      <c r="Q1058" s="163"/>
      <c r="R1058" s="155" t="str"/>
      <c r="S1058" s="155" t="str"/>
      <c r="T1058" s="155" t="str"/>
      <c r="U1058" s="153" t="n">
        <f>IF(E1058&lt;&gt;"Accepted","",IF(AND(N1058="",P1058=""),"",MAX(N1058,P1058)))</f>
        <v>25.317147856</v>
      </c>
      <c r="V1058" s="155" t="str">
        <v>2026-04-13 17:55 PDT</v>
      </c>
      <c r="W1058" s="153" t="n">
        <v>18</v>
      </c>
      <c r="X1058" s="153" t="n">
        <v>22</v>
      </c>
      <c r="Y1058" s="163"/>
      <c r="Z1058" s="163"/>
      <c r="AA1058" s="153" t="n">
        <v>-117.8837</v>
      </c>
      <c r="AB1058" s="153" t="n">
        <v>34.9054</v>
      </c>
      <c r="AC1058" s="153" t="n">
        <v>702</v>
      </c>
      <c r="AD1058" s="175" t="str">
        <v>KEDW 140055Z 28018G22KT 40SM FEW060 SCT120 16/M00 A2993 RMK AO2A SLP128 T01581004</v>
      </c>
    </row>
    <row r="1059" hidden="0">
      <c r="A1059" s="150" t="str">
        <v>2026-04-14 02:55 UTC</v>
      </c>
      <c r="B1059" s="155" t="str">
        <v>2026-04-13 19:55 PDT</v>
      </c>
      <c r="C1059" s="155" t="str">
        <v>2026-04-13</v>
      </c>
      <c r="D1059" s="155" t="str">
        <v>April</v>
      </c>
      <c r="E1059" s="154" t="str">
        <v>Accepted</v>
      </c>
      <c r="F1059" s="155" t="str">
        <v>250</v>
      </c>
      <c r="G1059" s="153" t="n">
        <v>250</v>
      </c>
      <c r="H1059" s="155" t="str">
        <v>W</v>
      </c>
      <c r="I1059" s="153" t="n">
        <v>70</v>
      </c>
      <c r="J1059" s="155" t="str">
        <v>E</v>
      </c>
      <c r="K1059" s="153" t="n">
        <v>11</v>
      </c>
      <c r="L1059" s="153" t="n">
        <f>IF(E1059="Accepted",K1059*1.150779448,"")</f>
        <v>12.658573928</v>
      </c>
      <c r="M1059" s="163"/>
      <c r="N1059" s="163" t="str">
        <f>IF(AND(E1059="Accepted",ISNUMBER(M1059)),M1059*1.150779448,"")</f>
      </c>
      <c r="O1059" s="163"/>
      <c r="P1059" s="163" t="str">
        <f>IF(AND(E1059="Accepted",ISNUMBER(O1059)),O1059*1.150779448,"")</f>
      </c>
      <c r="Q1059" s="163"/>
      <c r="R1059" s="155" t="str"/>
      <c r="S1059" s="155" t="str"/>
      <c r="T1059" s="155" t="str"/>
      <c r="U1059" s="163" t="str">
        <f>IF(E1059&lt;&gt;"Accepted","",IF(AND(N1059="",P1059=""),"",MAX(N1059,P1059)))</f>
      </c>
      <c r="V1059" s="155" t="str">
        <v>2026-04-13 19:55 PDT</v>
      </c>
      <c r="W1059" s="153" t="n">
        <v>11</v>
      </c>
      <c r="X1059" s="163"/>
      <c r="Y1059" s="163"/>
      <c r="Z1059" s="163"/>
      <c r="AA1059" s="153" t="n">
        <v>-117.8837</v>
      </c>
      <c r="AB1059" s="153" t="n">
        <v>34.9054</v>
      </c>
      <c r="AC1059" s="153" t="n">
        <v>702</v>
      </c>
      <c r="AD1059" s="175" t="str">
        <v>KEDW 140255Z 25011KT 40SM FEW110 13/01 A2996 RMK AO2A SLP140 T01250006 52010</v>
      </c>
    </row>
    <row r="1060" hidden="0">
      <c r="A1060" s="150" t="str">
        <v>2026-04-14 03:55 UTC</v>
      </c>
      <c r="B1060" s="155" t="str">
        <v>2026-04-13 20:55 PDT</v>
      </c>
      <c r="C1060" s="155" t="str">
        <v>2026-04-13</v>
      </c>
      <c r="D1060" s="155" t="str">
        <v>April</v>
      </c>
      <c r="E1060" s="154" t="str">
        <v>Accepted</v>
      </c>
      <c r="F1060" s="155" t="str">
        <v>240</v>
      </c>
      <c r="G1060" s="153" t="n">
        <v>240</v>
      </c>
      <c r="H1060" s="155" t="str">
        <v>SW</v>
      </c>
      <c r="I1060" s="153" t="n">
        <v>60</v>
      </c>
      <c r="J1060" s="155" t="str">
        <v>NE</v>
      </c>
      <c r="K1060" s="153" t="n">
        <v>13</v>
      </c>
      <c r="L1060" s="153" t="n">
        <f>IF(E1060="Accepted",K1060*1.150779448,"")</f>
        <v>14.960132824</v>
      </c>
      <c r="M1060" s="163"/>
      <c r="N1060" s="163" t="str">
        <f>IF(AND(E1060="Accepted",ISNUMBER(M1060)),M1060*1.150779448,"")</f>
      </c>
      <c r="O1060" s="163"/>
      <c r="P1060" s="163" t="str">
        <f>IF(AND(E1060="Accepted",ISNUMBER(O1060)),O1060*1.150779448,"")</f>
      </c>
      <c r="Q1060" s="163"/>
      <c r="R1060" s="155" t="str"/>
      <c r="S1060" s="155" t="str"/>
      <c r="T1060" s="155" t="str"/>
      <c r="U1060" s="163" t="str">
        <f>IF(E1060&lt;&gt;"Accepted","",IF(AND(N1060="",P1060=""),"",MAX(N1060,P1060)))</f>
      </c>
      <c r="V1060" s="155" t="str">
        <v>2026-04-13 20:55 PDT</v>
      </c>
      <c r="W1060" s="153" t="n">
        <v>13</v>
      </c>
      <c r="X1060" s="163"/>
      <c r="Y1060" s="163"/>
      <c r="Z1060" s="163"/>
      <c r="AA1060" s="153" t="n">
        <v>-117.8837</v>
      </c>
      <c r="AB1060" s="153" t="n">
        <v>34.9054</v>
      </c>
      <c r="AC1060" s="153" t="n">
        <v>702</v>
      </c>
      <c r="AD1060" s="175" t="str">
        <v>KEDW 140355Z 24013KT 40SM FEW110 12/M00 A2998 RMK AO2A SLP147 T01211001</v>
      </c>
    </row>
    <row r="1061" hidden="0">
      <c r="A1061" s="150" t="str">
        <v>2026-04-14 04:55 UTC</v>
      </c>
      <c r="B1061" s="155" t="str">
        <v>2026-04-13 21:55 PDT</v>
      </c>
      <c r="C1061" s="155" t="str">
        <v>2026-04-13</v>
      </c>
      <c r="D1061" s="155" t="str">
        <v>April</v>
      </c>
      <c r="E1061" s="154" t="str">
        <v>Accepted</v>
      </c>
      <c r="F1061" s="155" t="str">
        <v>240</v>
      </c>
      <c r="G1061" s="153" t="n">
        <v>240</v>
      </c>
      <c r="H1061" s="155" t="str">
        <v>SW</v>
      </c>
      <c r="I1061" s="153" t="n">
        <v>60</v>
      </c>
      <c r="J1061" s="155" t="str">
        <v>NE</v>
      </c>
      <c r="K1061" s="153" t="n">
        <v>9</v>
      </c>
      <c r="L1061" s="153" t="n">
        <f>IF(E1061="Accepted",K1061*1.150779448,"")</f>
        <v>10.357015032</v>
      </c>
      <c r="M1061" s="163"/>
      <c r="N1061" s="163" t="str">
        <f>IF(AND(E1061="Accepted",ISNUMBER(M1061)),M1061*1.150779448,"")</f>
      </c>
      <c r="O1061" s="163"/>
      <c r="P1061" s="163" t="str">
        <f>IF(AND(E1061="Accepted",ISNUMBER(O1061)),O1061*1.150779448,"")</f>
      </c>
      <c r="Q1061" s="163"/>
      <c r="R1061" s="155" t="str"/>
      <c r="S1061" s="155" t="str"/>
      <c r="T1061" s="155" t="str"/>
      <c r="U1061" s="163" t="str">
        <f>IF(E1061&lt;&gt;"Accepted","",IF(AND(N1061="",P1061=""),"",MAX(N1061,P1061)))</f>
      </c>
      <c r="V1061" s="155" t="str">
        <v>2026-04-13 21:55 PDT</v>
      </c>
      <c r="W1061" s="153" t="n">
        <v>9</v>
      </c>
      <c r="X1061" s="163"/>
      <c r="Y1061" s="163"/>
      <c r="Z1061" s="163"/>
      <c r="AA1061" s="153" t="n">
        <v>-117.8837</v>
      </c>
      <c r="AB1061" s="153" t="n">
        <v>34.9054</v>
      </c>
      <c r="AC1061" s="153" t="n">
        <v>702</v>
      </c>
      <c r="AD1061" s="175" t="str">
        <v>KEDW 140455Z 24009KT 40SM CLR 11/01 A3001 RMK AO2A LTG DSNT S SLP156 T01120009</v>
      </c>
    </row>
    <row r="1062" hidden="0">
      <c r="A1062" s="150" t="str">
        <v>2026-04-14 05:55 UTC</v>
      </c>
      <c r="B1062" s="155" t="str">
        <v>2026-04-13 22:55 PDT</v>
      </c>
      <c r="C1062" s="155" t="str">
        <v>2026-04-13</v>
      </c>
      <c r="D1062" s="155" t="str">
        <v>April</v>
      </c>
      <c r="E1062" s="154" t="str">
        <v>Accepted</v>
      </c>
      <c r="F1062" s="155" t="str">
        <v>220</v>
      </c>
      <c r="G1062" s="153" t="n">
        <v>220</v>
      </c>
      <c r="H1062" s="155" t="str">
        <v>SW</v>
      </c>
      <c r="I1062" s="153" t="n">
        <v>40</v>
      </c>
      <c r="J1062" s="155" t="str">
        <v>NE</v>
      </c>
      <c r="K1062" s="153" t="n">
        <v>11</v>
      </c>
      <c r="L1062" s="153" t="n">
        <f>IF(E1062="Accepted",K1062*1.150779448,"")</f>
        <v>12.658573928</v>
      </c>
      <c r="M1062" s="163"/>
      <c r="N1062" s="163" t="str">
        <f>IF(AND(E1062="Accepted",ISNUMBER(M1062)),M1062*1.150779448,"")</f>
      </c>
      <c r="O1062" s="163"/>
      <c r="P1062" s="163" t="str">
        <f>IF(AND(E1062="Accepted",ISNUMBER(O1062)),O1062*1.150779448,"")</f>
      </c>
      <c r="Q1062" s="163"/>
      <c r="R1062" s="155" t="str"/>
      <c r="S1062" s="155" t="str"/>
      <c r="T1062" s="155" t="str"/>
      <c r="U1062" s="163" t="str">
        <f>IF(E1062&lt;&gt;"Accepted","",IF(AND(N1062="",P1062=""),"",MAX(N1062,P1062)))</f>
      </c>
      <c r="V1062" s="155" t="str">
        <v>2026-04-13 22:55 PDT</v>
      </c>
      <c r="W1062" s="153" t="n">
        <v>11</v>
      </c>
      <c r="X1062" s="163"/>
      <c r="Y1062" s="163"/>
      <c r="Z1062" s="163"/>
      <c r="AA1062" s="153" t="n">
        <v>-117.8837</v>
      </c>
      <c r="AB1062" s="153" t="n">
        <v>34.9054</v>
      </c>
      <c r="AC1062" s="153" t="n">
        <v>702</v>
      </c>
      <c r="AD1062" s="175" t="str">
        <v>KEDW 140555Z AUTO 22011KT 10SM CLR 10/01 A3001 RMK AO2 SLP156 T00960012 10170 20093 51016 $</v>
      </c>
    </row>
    <row r="1063" hidden="0">
      <c r="A1063" s="150" t="str">
        <v>2026-04-14 06:55 UTC</v>
      </c>
      <c r="B1063" s="155" t="str">
        <v>2026-04-13 23:55 PDT</v>
      </c>
      <c r="C1063" s="155" t="str">
        <v>2026-04-13</v>
      </c>
      <c r="D1063" s="155" t="str">
        <v>April</v>
      </c>
      <c r="E1063" s="154" t="str">
        <v>Accepted</v>
      </c>
      <c r="F1063" s="155" t="str">
        <v>190</v>
      </c>
      <c r="G1063" s="153" t="n">
        <v>190</v>
      </c>
      <c r="H1063" s="155" t="str">
        <v>S</v>
      </c>
      <c r="I1063" s="153" t="n">
        <v>10</v>
      </c>
      <c r="J1063" s="155" t="str">
        <v>N</v>
      </c>
      <c r="K1063" s="153" t="n">
        <v>8</v>
      </c>
      <c r="L1063" s="153" t="n">
        <f>IF(E1063="Accepted",K1063*1.150779448,"")</f>
        <v>9.206235584</v>
      </c>
      <c r="M1063" s="163"/>
      <c r="N1063" s="163" t="str">
        <f>IF(AND(E1063="Accepted",ISNUMBER(M1063)),M1063*1.150779448,"")</f>
      </c>
      <c r="O1063" s="163"/>
      <c r="P1063" s="163" t="str">
        <f>IF(AND(E1063="Accepted",ISNUMBER(O1063)),O1063*1.150779448,"")</f>
      </c>
      <c r="Q1063" s="163"/>
      <c r="R1063" s="155" t="str"/>
      <c r="S1063" s="155" t="str"/>
      <c r="T1063" s="155" t="str"/>
      <c r="U1063" s="163" t="str">
        <f>IF(E1063&lt;&gt;"Accepted","",IF(AND(N1063="",P1063=""),"",MAX(N1063,P1063)))</f>
      </c>
      <c r="V1063" s="155" t="str">
        <v>2026-04-13 23:55 PDT</v>
      </c>
      <c r="W1063" s="153" t="n">
        <v>8</v>
      </c>
      <c r="X1063" s="163"/>
      <c r="Y1063" s="163"/>
      <c r="Z1063" s="163"/>
      <c r="AA1063" s="153" t="n">
        <v>-117.8837</v>
      </c>
      <c r="AB1063" s="153" t="n">
        <v>34.9054</v>
      </c>
      <c r="AC1063" s="153" t="n">
        <v>702</v>
      </c>
      <c r="AD1063" s="175" t="str">
        <v>KEDW 140655Z AUTO 19008KT 10SM CLR 09/02 A3001 RMK AO2 SLP157 T00910015 $</v>
      </c>
    </row>
    <row r="1064" hidden="0">
      <c r="A1064" s="150" t="str">
        <v>2026-04-14 07:55 UTC</v>
      </c>
      <c r="B1064" s="155" t="str">
        <v>2026-04-14 00:55 PDT</v>
      </c>
      <c r="C1064" s="155" t="str">
        <v>2026-04-14</v>
      </c>
      <c r="D1064" s="155" t="str">
        <v>April</v>
      </c>
      <c r="E1064" s="154" t="str">
        <v>Accepted</v>
      </c>
      <c r="F1064" s="155" t="str">
        <v>210</v>
      </c>
      <c r="G1064" s="153" t="n">
        <v>210</v>
      </c>
      <c r="H1064" s="155" t="str">
        <v>SW</v>
      </c>
      <c r="I1064" s="153" t="n">
        <v>30</v>
      </c>
      <c r="J1064" s="155" t="str">
        <v>NE</v>
      </c>
      <c r="K1064" s="153" t="n">
        <v>8</v>
      </c>
      <c r="L1064" s="153" t="n">
        <f>IF(E1064="Accepted",K1064*1.150779448,"")</f>
        <v>9.206235584</v>
      </c>
      <c r="M1064" s="163"/>
      <c r="N1064" s="163" t="str">
        <f>IF(AND(E1064="Accepted",ISNUMBER(M1064)),M1064*1.150779448,"")</f>
      </c>
      <c r="O1064" s="163"/>
      <c r="P1064" s="163" t="str">
        <f>IF(AND(E1064="Accepted",ISNUMBER(O1064)),O1064*1.150779448,"")</f>
      </c>
      <c r="Q1064" s="163"/>
      <c r="R1064" s="155" t="str"/>
      <c r="S1064" s="155" t="str"/>
      <c r="T1064" s="155" t="str"/>
      <c r="U1064" s="163" t="str">
        <f>IF(E1064&lt;&gt;"Accepted","",IF(AND(N1064="",P1064=""),"",MAX(N1064,P1064)))</f>
      </c>
      <c r="V1064" s="155" t="str">
        <v>2026-04-14 00:55 PDT</v>
      </c>
      <c r="W1064" s="153" t="n">
        <v>8</v>
      </c>
      <c r="X1064" s="163"/>
      <c r="Y1064" s="163"/>
      <c r="Z1064" s="163"/>
      <c r="AA1064" s="153" t="n">
        <v>-117.8837</v>
      </c>
      <c r="AB1064" s="153" t="n">
        <v>34.9054</v>
      </c>
      <c r="AC1064" s="153" t="n">
        <v>702</v>
      </c>
      <c r="AD1064" s="175" t="str">
        <v>KEDW 140755Z AUTO 21008KT 10SM CLR 09/02 A3002 RMK AO2 SLP161 T00910015 401720083 $</v>
      </c>
    </row>
    <row r="1065" hidden="0">
      <c r="A1065" s="150" t="str">
        <v>2026-04-14 08:55 UTC</v>
      </c>
      <c r="B1065" s="155" t="str">
        <v>2026-04-14 01:55 PDT</v>
      </c>
      <c r="C1065" s="155" t="str">
        <v>2026-04-14</v>
      </c>
      <c r="D1065" s="155" t="str">
        <v>April</v>
      </c>
      <c r="E1065" s="154" t="str">
        <v>Accepted</v>
      </c>
      <c r="F1065" s="155" t="str">
        <v>180</v>
      </c>
      <c r="G1065" s="153" t="n">
        <v>180</v>
      </c>
      <c r="H1065" s="155" t="str">
        <v>S</v>
      </c>
      <c r="I1065" s="153" t="n">
        <v>0</v>
      </c>
      <c r="J1065" s="155" t="str">
        <v>N</v>
      </c>
      <c r="K1065" s="153" t="n">
        <v>8</v>
      </c>
      <c r="L1065" s="153" t="n">
        <f>IF(E1065="Accepted",K1065*1.150779448,"")</f>
        <v>9.206235584</v>
      </c>
      <c r="M1065" s="163"/>
      <c r="N1065" s="163" t="str">
        <f>IF(AND(E1065="Accepted",ISNUMBER(M1065)),M1065*1.150779448,"")</f>
      </c>
      <c r="O1065" s="163"/>
      <c r="P1065" s="163" t="str">
        <f>IF(AND(E1065="Accepted",ISNUMBER(O1065)),O1065*1.150779448,"")</f>
      </c>
      <c r="Q1065" s="163"/>
      <c r="R1065" s="155" t="str"/>
      <c r="S1065" s="155" t="str"/>
      <c r="T1065" s="155" t="str"/>
      <c r="U1065" s="163" t="str">
        <f>IF(E1065&lt;&gt;"Accepted","",IF(AND(N1065="",P1065=""),"",MAX(N1065,P1065)))</f>
      </c>
      <c r="V1065" s="155" t="str">
        <v>2026-04-14 01:55 PDT</v>
      </c>
      <c r="W1065" s="153" t="n">
        <v>8</v>
      </c>
      <c r="X1065" s="163"/>
      <c r="Y1065" s="163"/>
      <c r="Z1065" s="163"/>
      <c r="AA1065" s="153" t="n">
        <v>-117.8837</v>
      </c>
      <c r="AB1065" s="153" t="n">
        <v>34.9054</v>
      </c>
      <c r="AC1065" s="153" t="n">
        <v>702</v>
      </c>
      <c r="AD1065" s="175" t="str">
        <v>KEDW 140855Z AUTO 18008KT 10SM CLR 07/02 A3002 RMK AO2 SLP161 T00730016 51003 $</v>
      </c>
    </row>
    <row r="1066" hidden="0">
      <c r="A1066" s="150" t="str">
        <v>2026-04-14 09:55 UTC</v>
      </c>
      <c r="B1066" s="155" t="str">
        <v>2026-04-14 02:55 PDT</v>
      </c>
      <c r="C1066" s="155" t="str">
        <v>2026-04-14</v>
      </c>
      <c r="D1066" s="155" t="str">
        <v>April</v>
      </c>
      <c r="E1066" s="154" t="str">
        <v>Accepted</v>
      </c>
      <c r="F1066" s="155" t="str">
        <v>190</v>
      </c>
      <c r="G1066" s="153" t="n">
        <v>190</v>
      </c>
      <c r="H1066" s="155" t="str">
        <v>S</v>
      </c>
      <c r="I1066" s="153" t="n">
        <v>10</v>
      </c>
      <c r="J1066" s="155" t="str">
        <v>N</v>
      </c>
      <c r="K1066" s="153" t="n">
        <v>7</v>
      </c>
      <c r="L1066" s="153" t="n">
        <f>IF(E1066="Accepted",K1066*1.150779448,"")</f>
        <v>8.055456136</v>
      </c>
      <c r="M1066" s="163"/>
      <c r="N1066" s="163" t="str">
        <f>IF(AND(E1066="Accepted",ISNUMBER(M1066)),M1066*1.150779448,"")</f>
      </c>
      <c r="O1066" s="163"/>
      <c r="P1066" s="163" t="str">
        <f>IF(AND(E1066="Accepted",ISNUMBER(O1066)),O1066*1.150779448,"")</f>
      </c>
      <c r="Q1066" s="163"/>
      <c r="R1066" s="155" t="str"/>
      <c r="S1066" s="155" t="str"/>
      <c r="T1066" s="155" t="str"/>
      <c r="U1066" s="163" t="str">
        <f>IF(E1066&lt;&gt;"Accepted","",IF(AND(N1066="",P1066=""),"",MAX(N1066,P1066)))</f>
      </c>
      <c r="V1066" s="155" t="str">
        <v>2026-04-14 02:55 PDT</v>
      </c>
      <c r="W1066" s="153" t="n">
        <v>7</v>
      </c>
      <c r="X1066" s="163"/>
      <c r="Y1066" s="163"/>
      <c r="Z1066" s="163"/>
      <c r="AA1066" s="153" t="n">
        <v>-117.8837</v>
      </c>
      <c r="AB1066" s="153" t="n">
        <v>34.9054</v>
      </c>
      <c r="AC1066" s="153" t="n">
        <v>702</v>
      </c>
      <c r="AD1066" s="175" t="str">
        <v>KEDW 140955Z AUTO 19007KT 10SM CLR 07/01 A3002 RMK AO2 SLP161 T00730012 $</v>
      </c>
    </row>
    <row r="1067" hidden="0">
      <c r="A1067" s="150" t="str">
        <v>2026-04-14 10:55 UTC</v>
      </c>
      <c r="B1067" s="155" t="str">
        <v>2026-04-14 03:55 PDT</v>
      </c>
      <c r="C1067" s="155" t="str">
        <v>2026-04-14</v>
      </c>
      <c r="D1067" s="155" t="str">
        <v>April</v>
      </c>
      <c r="E1067" s="154" t="str">
        <v>Accepted</v>
      </c>
      <c r="F1067" s="155" t="str">
        <v>200</v>
      </c>
      <c r="G1067" s="153" t="n">
        <v>200</v>
      </c>
      <c r="H1067" s="155" t="str">
        <v>S</v>
      </c>
      <c r="I1067" s="153" t="n">
        <v>20</v>
      </c>
      <c r="J1067" s="155" t="str">
        <v>N</v>
      </c>
      <c r="K1067" s="153" t="n">
        <v>9</v>
      </c>
      <c r="L1067" s="153" t="n">
        <f>IF(E1067="Accepted",K1067*1.150779448,"")</f>
        <v>10.357015032</v>
      </c>
      <c r="M1067" s="163"/>
      <c r="N1067" s="163" t="str">
        <f>IF(AND(E1067="Accepted",ISNUMBER(M1067)),M1067*1.150779448,"")</f>
      </c>
      <c r="O1067" s="163"/>
      <c r="P1067" s="163" t="str">
        <f>IF(AND(E1067="Accepted",ISNUMBER(O1067)),O1067*1.150779448,"")</f>
      </c>
      <c r="Q1067" s="163"/>
      <c r="R1067" s="155" t="str"/>
      <c r="S1067" s="155" t="str"/>
      <c r="T1067" s="155" t="str"/>
      <c r="U1067" s="163" t="str">
        <f>IF(E1067&lt;&gt;"Accepted","",IF(AND(N1067="",P1067=""),"",MAX(N1067,P1067)))</f>
      </c>
      <c r="V1067" s="155" t="str">
        <v>2026-04-14 03:55 PDT</v>
      </c>
      <c r="W1067" s="153" t="n">
        <v>9</v>
      </c>
      <c r="X1067" s="163"/>
      <c r="Y1067" s="163"/>
      <c r="Z1067" s="163"/>
      <c r="AA1067" s="153" t="n">
        <v>-117.8837</v>
      </c>
      <c r="AB1067" s="153" t="n">
        <v>34.9054</v>
      </c>
      <c r="AC1067" s="153" t="n">
        <v>702</v>
      </c>
      <c r="AD1067" s="175" t="str">
        <v>KEDW 141055Z AUTO 20009KT 10SM CLR 07/01 A3002 RMK AO2 SLP161 T00660011 $</v>
      </c>
    </row>
    <row r="1068" hidden="0">
      <c r="A1068" s="150" t="str">
        <v>2026-04-14 11:55 UTC</v>
      </c>
      <c r="B1068" s="155" t="str">
        <v>2026-04-14 04:55 PDT</v>
      </c>
      <c r="C1068" s="155" t="str">
        <v>2026-04-14</v>
      </c>
      <c r="D1068" s="155" t="str">
        <v>April</v>
      </c>
      <c r="E1068" s="154" t="str">
        <v>Accepted</v>
      </c>
      <c r="F1068" s="155" t="str">
        <v>220</v>
      </c>
      <c r="G1068" s="153" t="n">
        <v>220</v>
      </c>
      <c r="H1068" s="155" t="str">
        <v>SW</v>
      </c>
      <c r="I1068" s="153" t="n">
        <v>40</v>
      </c>
      <c r="J1068" s="155" t="str">
        <v>NE</v>
      </c>
      <c r="K1068" s="153" t="n">
        <v>9</v>
      </c>
      <c r="L1068" s="153" t="n">
        <f>IF(E1068="Accepted",K1068*1.150779448,"")</f>
        <v>10.357015032</v>
      </c>
      <c r="M1068" s="163"/>
      <c r="N1068" s="163" t="str">
        <f>IF(AND(E1068="Accepted",ISNUMBER(M1068)),M1068*1.150779448,"")</f>
      </c>
      <c r="O1068" s="163"/>
      <c r="P1068" s="163" t="str">
        <f>IF(AND(E1068="Accepted",ISNUMBER(O1068)),O1068*1.150779448,"")</f>
      </c>
      <c r="Q1068" s="163"/>
      <c r="R1068" s="155" t="str"/>
      <c r="S1068" s="155" t="str"/>
      <c r="T1068" s="155" t="str"/>
      <c r="U1068" s="163" t="str">
        <f>IF(E1068&lt;&gt;"Accepted","",IF(AND(N1068="",P1068=""),"",MAX(N1068,P1068)))</f>
      </c>
      <c r="V1068" s="155" t="str">
        <v>2026-04-14 04:55 PDT</v>
      </c>
      <c r="W1068" s="153" t="n">
        <v>9</v>
      </c>
      <c r="X1068" s="163"/>
      <c r="Y1068" s="163"/>
      <c r="Z1068" s="163"/>
      <c r="AA1068" s="153" t="n">
        <v>-117.8837</v>
      </c>
      <c r="AB1068" s="153" t="n">
        <v>34.9054</v>
      </c>
      <c r="AC1068" s="153" t="n">
        <v>702</v>
      </c>
      <c r="AD1068" s="175" t="str">
        <v>KEDW 141155Z AUTO 22009KT 10SM CLR 08/02 A3003 RMK AO2 SLP164 T00750018 10098 20064 53003 $</v>
      </c>
    </row>
    <row r="1069" hidden="0">
      <c r="A1069" s="150" t="str">
        <v>2026-04-14 12:55 UTC</v>
      </c>
      <c r="B1069" s="155" t="str">
        <v>2026-04-14 05:55 PDT</v>
      </c>
      <c r="C1069" s="155" t="str">
        <v>2026-04-14</v>
      </c>
      <c r="D1069" s="155" t="str">
        <v>April</v>
      </c>
      <c r="E1069" s="154" t="str">
        <v>Accepted</v>
      </c>
      <c r="F1069" s="155" t="str">
        <v>220</v>
      </c>
      <c r="G1069" s="153" t="n">
        <v>220</v>
      </c>
      <c r="H1069" s="155" t="str">
        <v>SW</v>
      </c>
      <c r="I1069" s="153" t="n">
        <v>40</v>
      </c>
      <c r="J1069" s="155" t="str">
        <v>NE</v>
      </c>
      <c r="K1069" s="153" t="n">
        <v>8</v>
      </c>
      <c r="L1069" s="153" t="n">
        <f>IF(E1069="Accepted",K1069*1.150779448,"")</f>
        <v>9.206235584</v>
      </c>
      <c r="M1069" s="163"/>
      <c r="N1069" s="163" t="str">
        <f>IF(AND(E1069="Accepted",ISNUMBER(M1069)),M1069*1.150779448,"")</f>
      </c>
      <c r="O1069" s="163"/>
      <c r="P1069" s="163" t="str">
        <f>IF(AND(E1069="Accepted",ISNUMBER(O1069)),O1069*1.150779448,"")</f>
      </c>
      <c r="Q1069" s="163"/>
      <c r="R1069" s="155" t="str"/>
      <c r="S1069" s="155" t="str"/>
      <c r="T1069" s="155" t="str"/>
      <c r="U1069" s="163" t="str">
        <f>IF(E1069&lt;&gt;"Accepted","",IF(AND(N1069="",P1069=""),"",MAX(N1069,P1069)))</f>
      </c>
      <c r="V1069" s="155" t="str">
        <v>2026-04-14 05:55 PDT</v>
      </c>
      <c r="W1069" s="153" t="n">
        <v>8</v>
      </c>
      <c r="X1069" s="163"/>
      <c r="Y1069" s="163"/>
      <c r="Z1069" s="163"/>
      <c r="AA1069" s="153" t="n">
        <v>-117.8837</v>
      </c>
      <c r="AB1069" s="153" t="n">
        <v>34.9054</v>
      </c>
      <c r="AC1069" s="153" t="n">
        <v>702</v>
      </c>
      <c r="AD1069" s="175" t="str">
        <v>KEDW 141255Z 22008KT 40SM CLR 07/01 A3003 RMK AO2A SLP166 T00650012</v>
      </c>
    </row>
    <row r="1070" hidden="0">
      <c r="A1070" s="150" t="str">
        <v>2026-04-14 13:55 UTC</v>
      </c>
      <c r="B1070" s="155" t="str">
        <v>2026-04-14 06:55 PDT</v>
      </c>
      <c r="C1070" s="155" t="str">
        <v>2026-04-14</v>
      </c>
      <c r="D1070" s="155" t="str">
        <v>April</v>
      </c>
      <c r="E1070" s="154" t="str">
        <v>Accepted</v>
      </c>
      <c r="F1070" s="155" t="str">
        <v>210</v>
      </c>
      <c r="G1070" s="153" t="n">
        <v>210</v>
      </c>
      <c r="H1070" s="155" t="str">
        <v>SW</v>
      </c>
      <c r="I1070" s="153" t="n">
        <v>30</v>
      </c>
      <c r="J1070" s="155" t="str">
        <v>NE</v>
      </c>
      <c r="K1070" s="153" t="n">
        <v>8</v>
      </c>
      <c r="L1070" s="153" t="n">
        <f>IF(E1070="Accepted",K1070*1.150779448,"")</f>
        <v>9.206235584</v>
      </c>
      <c r="M1070" s="163"/>
      <c r="N1070" s="163" t="str">
        <f>IF(AND(E1070="Accepted",ISNUMBER(M1070)),M1070*1.150779448,"")</f>
      </c>
      <c r="O1070" s="163"/>
      <c r="P1070" s="163" t="str">
        <f>IF(AND(E1070="Accepted",ISNUMBER(O1070)),O1070*1.150779448,"")</f>
      </c>
      <c r="Q1070" s="163"/>
      <c r="R1070" s="155" t="str"/>
      <c r="S1070" s="155" t="str"/>
      <c r="T1070" s="155" t="str"/>
      <c r="U1070" s="163" t="str">
        <f>IF(E1070&lt;&gt;"Accepted","",IF(AND(N1070="",P1070=""),"",MAX(N1070,P1070)))</f>
      </c>
      <c r="V1070" s="155" t="str">
        <v>2026-04-14 06:55 PDT</v>
      </c>
      <c r="W1070" s="153" t="n">
        <v>8</v>
      </c>
      <c r="X1070" s="163"/>
      <c r="Y1070" s="163"/>
      <c r="Z1070" s="163"/>
      <c r="AA1070" s="153" t="n">
        <v>-117.8837</v>
      </c>
      <c r="AB1070" s="153" t="n">
        <v>34.9054</v>
      </c>
      <c r="AC1070" s="153" t="n">
        <v>702</v>
      </c>
      <c r="AD1070" s="175" t="str">
        <v>KEDW 141355Z 21008KT 70SM CLR 07/02 A3004 RMK AO2A SLP171 T00670018</v>
      </c>
    </row>
    <row r="1071" hidden="0">
      <c r="A1071" s="150" t="str">
        <v>2026-04-14 14:55 UTC</v>
      </c>
      <c r="B1071" s="155" t="str">
        <v>2026-04-14 07:55 PDT</v>
      </c>
      <c r="C1071" s="155" t="str">
        <v>2026-04-14</v>
      </c>
      <c r="D1071" s="155" t="str">
        <v>April</v>
      </c>
      <c r="E1071" s="154" t="str">
        <v>Accepted</v>
      </c>
      <c r="F1071" s="155" t="str">
        <v>210</v>
      </c>
      <c r="G1071" s="153" t="n">
        <v>210</v>
      </c>
      <c r="H1071" s="155" t="str">
        <v>SW</v>
      </c>
      <c r="I1071" s="153" t="n">
        <v>30</v>
      </c>
      <c r="J1071" s="155" t="str">
        <v>NE</v>
      </c>
      <c r="K1071" s="153" t="n">
        <v>9</v>
      </c>
      <c r="L1071" s="153" t="n">
        <f>IF(E1071="Accepted",K1071*1.150779448,"")</f>
        <v>10.357015032</v>
      </c>
      <c r="M1071" s="163"/>
      <c r="N1071" s="163" t="str">
        <f>IF(AND(E1071="Accepted",ISNUMBER(M1071)),M1071*1.150779448,"")</f>
      </c>
      <c r="O1071" s="163"/>
      <c r="P1071" s="163" t="str">
        <f>IF(AND(E1071="Accepted",ISNUMBER(O1071)),O1071*1.150779448,"")</f>
      </c>
      <c r="Q1071" s="163"/>
      <c r="R1071" s="155" t="str"/>
      <c r="S1071" s="155" t="str"/>
      <c r="T1071" s="155" t="str"/>
      <c r="U1071" s="163" t="str">
        <f>IF(E1071&lt;&gt;"Accepted","",IF(AND(N1071="",P1071=""),"",MAX(N1071,P1071)))</f>
      </c>
      <c r="V1071" s="155" t="str">
        <v>2026-04-14 07:55 PDT</v>
      </c>
      <c r="W1071" s="153" t="n">
        <v>9</v>
      </c>
      <c r="X1071" s="163"/>
      <c r="Y1071" s="163"/>
      <c r="Z1071" s="163"/>
      <c r="AA1071" s="153" t="n">
        <v>-117.8837</v>
      </c>
      <c r="AB1071" s="153" t="n">
        <v>34.9054</v>
      </c>
      <c r="AC1071" s="153" t="n">
        <v>702</v>
      </c>
      <c r="AD1071" s="175" t="str">
        <v>KEDW 141455Z 21009KT 70SM CLR 10/02 A3006 RMK AO2A SLP176 T01000021 53009</v>
      </c>
    </row>
    <row r="1072" hidden="0">
      <c r="A1072" s="150" t="str">
        <v>2026-04-14 15:55 UTC</v>
      </c>
      <c r="B1072" s="155" t="str">
        <v>2026-04-14 08:55 PDT</v>
      </c>
      <c r="C1072" s="155" t="str">
        <v>2026-04-14</v>
      </c>
      <c r="D1072" s="155" t="str">
        <v>April</v>
      </c>
      <c r="E1072" s="154" t="str">
        <v>Accepted</v>
      </c>
      <c r="F1072" s="155" t="str">
        <v>210</v>
      </c>
      <c r="G1072" s="153" t="n">
        <v>210</v>
      </c>
      <c r="H1072" s="155" t="str">
        <v>SW</v>
      </c>
      <c r="I1072" s="153" t="n">
        <v>30</v>
      </c>
      <c r="J1072" s="155" t="str">
        <v>NE</v>
      </c>
      <c r="K1072" s="153" t="n">
        <v>4</v>
      </c>
      <c r="L1072" s="153" t="n">
        <f>IF(E1072="Accepted",K1072*1.150779448,"")</f>
        <v>4.603117792</v>
      </c>
      <c r="M1072" s="163"/>
      <c r="N1072" s="163" t="str">
        <f>IF(AND(E1072="Accepted",ISNUMBER(M1072)),M1072*1.150779448,"")</f>
      </c>
      <c r="O1072" s="163"/>
      <c r="P1072" s="163" t="str">
        <f>IF(AND(E1072="Accepted",ISNUMBER(O1072)),O1072*1.150779448,"")</f>
      </c>
      <c r="Q1072" s="163"/>
      <c r="R1072" s="155" t="str"/>
      <c r="S1072" s="155" t="str"/>
      <c r="T1072" s="155" t="str"/>
      <c r="U1072" s="163" t="str">
        <f>IF(E1072&lt;&gt;"Accepted","",IF(AND(N1072="",P1072=""),"",MAX(N1072,P1072)))</f>
      </c>
      <c r="V1072" s="155" t="str">
        <v>2026-04-14 08:55 PDT</v>
      </c>
      <c r="W1072" s="153" t="n">
        <v>4</v>
      </c>
      <c r="X1072" s="163"/>
      <c r="Y1072" s="163"/>
      <c r="Z1072" s="163"/>
      <c r="AA1072" s="153" t="n">
        <v>-117.8837</v>
      </c>
      <c r="AB1072" s="153" t="n">
        <v>34.9054</v>
      </c>
      <c r="AC1072" s="153" t="n">
        <v>702</v>
      </c>
      <c r="AD1072" s="175" t="str">
        <v>KEDW 141555Z 21004KT 70SM CLR 14/02 A3007 RMK AO2A SLP177 T01380021</v>
      </c>
    </row>
    <row r="1073" hidden="0">
      <c r="A1073" s="150" t="str">
        <v>2026-04-14 19:55 UTC</v>
      </c>
      <c r="B1073" s="155" t="str">
        <v>2026-04-14 12:55 PDT</v>
      </c>
      <c r="C1073" s="155" t="str">
        <v>2026-04-14</v>
      </c>
      <c r="D1073" s="155" t="str">
        <v>April</v>
      </c>
      <c r="E1073" s="154" t="str">
        <v>Accepted</v>
      </c>
      <c r="F1073" s="155" t="str">
        <v>070</v>
      </c>
      <c r="G1073" s="153" t="n">
        <v>70</v>
      </c>
      <c r="H1073" s="155" t="str">
        <v>E</v>
      </c>
      <c r="I1073" s="153" t="n">
        <v>250</v>
      </c>
      <c r="J1073" s="155" t="str">
        <v>W</v>
      </c>
      <c r="K1073" s="153" t="n">
        <v>5</v>
      </c>
      <c r="L1073" s="153" t="n">
        <f>IF(E1073="Accepted",K1073*1.150779448,"")</f>
        <v>5.75389724</v>
      </c>
      <c r="M1073" s="163"/>
      <c r="N1073" s="163" t="str">
        <f>IF(AND(E1073="Accepted",ISNUMBER(M1073)),M1073*1.150779448,"")</f>
      </c>
      <c r="O1073" s="163"/>
      <c r="P1073" s="163" t="str">
        <f>IF(AND(E1073="Accepted",ISNUMBER(O1073)),O1073*1.150779448,"")</f>
      </c>
      <c r="Q1073" s="163"/>
      <c r="R1073" s="155" t="str"/>
      <c r="S1073" s="155" t="str"/>
      <c r="T1073" s="155" t="str"/>
      <c r="U1073" s="163" t="str">
        <f>IF(E1073&lt;&gt;"Accepted","",IF(AND(N1073="",P1073=""),"",MAX(N1073,P1073)))</f>
      </c>
      <c r="V1073" s="155" t="str">
        <v>2026-04-14 12:55 PDT</v>
      </c>
      <c r="W1073" s="153" t="n">
        <v>5</v>
      </c>
      <c r="X1073" s="163"/>
      <c r="Y1073" s="163"/>
      <c r="Z1073" s="163"/>
      <c r="AA1073" s="153" t="n">
        <v>-117.8837</v>
      </c>
      <c r="AB1073" s="153" t="n">
        <v>34.9054</v>
      </c>
      <c r="AC1073" s="153" t="n">
        <v>702</v>
      </c>
      <c r="AD1073" s="175" t="str">
        <v>KEDW 141955Z 07005KT 90SM FEW100 21/M05 A3004 RMK AO2A SLP163 T02071052</v>
      </c>
    </row>
    <row r="1074" hidden="0">
      <c r="A1074" s="150" t="str">
        <v>2026-04-14 20:55 UTC</v>
      </c>
      <c r="B1074" s="155" t="str">
        <v>2026-04-14 13:55 PDT</v>
      </c>
      <c r="C1074" s="155" t="str">
        <v>2026-04-14</v>
      </c>
      <c r="D1074" s="155" t="str">
        <v>April</v>
      </c>
      <c r="E1074" s="154" t="str">
        <v>Accepted</v>
      </c>
      <c r="F1074" s="155" t="str">
        <v>120</v>
      </c>
      <c r="G1074" s="153" t="n">
        <v>120</v>
      </c>
      <c r="H1074" s="155" t="str">
        <v>SE</v>
      </c>
      <c r="I1074" s="153" t="n">
        <v>300</v>
      </c>
      <c r="J1074" s="155" t="str">
        <v>NW</v>
      </c>
      <c r="K1074" s="153" t="n">
        <v>7</v>
      </c>
      <c r="L1074" s="153" t="n">
        <f>IF(E1074="Accepted",K1074*1.150779448,"")</f>
        <v>8.055456136</v>
      </c>
      <c r="M1074" s="163"/>
      <c r="N1074" s="163" t="str">
        <f>IF(AND(E1074="Accepted",ISNUMBER(M1074)),M1074*1.150779448,"")</f>
      </c>
      <c r="O1074" s="163"/>
      <c r="P1074" s="163" t="str">
        <f>IF(AND(E1074="Accepted",ISNUMBER(O1074)),O1074*1.150779448,"")</f>
      </c>
      <c r="Q1074" s="163"/>
      <c r="R1074" s="155" t="str"/>
      <c r="S1074" s="155" t="str"/>
      <c r="T1074" s="155" t="str"/>
      <c r="U1074" s="163" t="str">
        <f>IF(E1074&lt;&gt;"Accepted","",IF(AND(N1074="",P1074=""),"",MAX(N1074,P1074)))</f>
      </c>
      <c r="V1074" s="155" t="str">
        <v>2026-04-14 13:55 PDT</v>
      </c>
      <c r="W1074" s="153" t="n">
        <v>7</v>
      </c>
      <c r="X1074" s="163"/>
      <c r="Y1074" s="163"/>
      <c r="Z1074" s="163"/>
      <c r="AA1074" s="153" t="n">
        <v>-117.8837</v>
      </c>
      <c r="AB1074" s="153" t="n">
        <v>34.9054</v>
      </c>
      <c r="AC1074" s="153" t="n">
        <v>702</v>
      </c>
      <c r="AD1074" s="175" t="str">
        <v>KEDW 142055Z 12007KT 70SM FEW100 22/M03 A3002 RMK AO2A SLP156 T02191035 57017</v>
      </c>
    </row>
    <row r="1075" hidden="0">
      <c r="A1075" s="150" t="str">
        <v>2026-04-14 21:31 UTC</v>
      </c>
      <c r="B1075" s="155" t="str">
        <v>2026-04-14 14:31 PDT</v>
      </c>
      <c r="C1075" s="155" t="str">
        <v>2026-04-14</v>
      </c>
      <c r="D1075" s="155" t="str">
        <v>April</v>
      </c>
      <c r="E1075" s="154" t="str">
        <v>Accepted</v>
      </c>
      <c r="F1075" s="155" t="str">
        <v>210</v>
      </c>
      <c r="G1075" s="153" t="n">
        <v>210</v>
      </c>
      <c r="H1075" s="155" t="str">
        <v>SW</v>
      </c>
      <c r="I1075" s="153" t="n">
        <v>30</v>
      </c>
      <c r="J1075" s="155" t="str">
        <v>NE</v>
      </c>
      <c r="K1075" s="153" t="n">
        <v>11</v>
      </c>
      <c r="L1075" s="153" t="n">
        <f>IF(E1075="Accepted",K1075*1.150779448,"")</f>
        <v>12.658573928</v>
      </c>
      <c r="M1075" s="153" t="n">
        <v>15</v>
      </c>
      <c r="N1075" s="153" t="n">
        <f>IF(AND(E1075="Accepted",ISNUMBER(M1075)),M1075*1.150779448,"")</f>
        <v>17.261691719999998</v>
      </c>
      <c r="O1075" s="163"/>
      <c r="P1075" s="163" t="str">
        <f>IF(AND(E1075="Accepted",ISNUMBER(O1075)),O1075*1.150779448,"")</f>
      </c>
      <c r="Q1075" s="163"/>
      <c r="R1075" s="155" t="str"/>
      <c r="S1075" s="155" t="str"/>
      <c r="T1075" s="155" t="str"/>
      <c r="U1075" s="153" t="n">
        <f>IF(E1075&lt;&gt;"Accepted","",IF(AND(N1075="",P1075=""),"",MAX(N1075,P1075)))</f>
        <v>17.261691719999998</v>
      </c>
      <c r="V1075" s="155" t="str">
        <v>2026-04-14 14:31 PDT</v>
      </c>
      <c r="W1075" s="153" t="n">
        <v>11</v>
      </c>
      <c r="X1075" s="153" t="n">
        <v>15</v>
      </c>
      <c r="Y1075" s="163"/>
      <c r="Z1075" s="163"/>
      <c r="AA1075" s="153" t="n">
        <v>-117.8837</v>
      </c>
      <c r="AB1075" s="153" t="n">
        <v>34.9054</v>
      </c>
      <c r="AC1075" s="153" t="n">
        <v>702</v>
      </c>
      <c r="AD1075" s="175" t="str">
        <v>KEDW 142131Z 21011G15KT 70SM FEW100 23/M04 A3000 RMK AO2A WSHFT 30 SLP150</v>
      </c>
    </row>
    <row r="1076" hidden="0">
      <c r="A1076" s="150" t="str">
        <v>2026-04-14 21:32 UTC</v>
      </c>
      <c r="B1076" s="155" t="str">
        <v>2026-04-14 14:32 PDT</v>
      </c>
      <c r="C1076" s="155" t="str">
        <v>2026-04-14</v>
      </c>
      <c r="D1076" s="155" t="str">
        <v>April</v>
      </c>
      <c r="E1076" s="154" t="str">
        <v>Accepted</v>
      </c>
      <c r="F1076" s="155" t="str">
        <v>210</v>
      </c>
      <c r="G1076" s="153" t="n">
        <v>210</v>
      </c>
      <c r="H1076" s="155" t="str">
        <v>SW</v>
      </c>
      <c r="I1076" s="153" t="n">
        <v>30</v>
      </c>
      <c r="J1076" s="155" t="str">
        <v>NE</v>
      </c>
      <c r="K1076" s="153" t="n">
        <v>11</v>
      </c>
      <c r="L1076" s="153" t="n">
        <f>IF(E1076="Accepted",K1076*1.150779448,"")</f>
        <v>12.658573928</v>
      </c>
      <c r="M1076" s="153" t="n">
        <v>15</v>
      </c>
      <c r="N1076" s="153" t="n">
        <f>IF(AND(E1076="Accepted",ISNUMBER(M1076)),M1076*1.150779448,"")</f>
        <v>17.261691719999998</v>
      </c>
      <c r="O1076" s="163"/>
      <c r="P1076" s="163" t="str">
        <f>IF(AND(E1076="Accepted",ISNUMBER(O1076)),O1076*1.150779448,"")</f>
      </c>
      <c r="Q1076" s="163"/>
      <c r="R1076" s="155" t="str"/>
      <c r="S1076" s="155" t="str"/>
      <c r="T1076" s="155" t="str"/>
      <c r="U1076" s="153" t="n">
        <f>IF(E1076&lt;&gt;"Accepted","",IF(AND(N1076="",P1076=""),"",MAX(N1076,P1076)))</f>
        <v>17.261691719999998</v>
      </c>
      <c r="V1076" s="155" t="str">
        <v>2026-04-14 14:32 PDT</v>
      </c>
      <c r="W1076" s="153" t="n">
        <v>11</v>
      </c>
      <c r="X1076" s="153" t="n">
        <v>15</v>
      </c>
      <c r="Y1076" s="163"/>
      <c r="Z1076" s="163"/>
      <c r="AA1076" s="153" t="n">
        <v>-117.8837</v>
      </c>
      <c r="AB1076" s="153" t="n">
        <v>34.9054</v>
      </c>
      <c r="AC1076" s="153" t="n">
        <v>702</v>
      </c>
      <c r="AD1076" s="175" t="str">
        <v>KEDW 142132Z AUTO 21011G15KT 10SM CLR 23/M04 A3000 RMK AO2 WSHFT 31 SLP150 $</v>
      </c>
    </row>
    <row r="1077" hidden="0">
      <c r="A1077" s="150" t="str">
        <v>2026-04-14 21:55 UTC</v>
      </c>
      <c r="B1077" s="155" t="str">
        <v>2026-04-14 14:55 PDT</v>
      </c>
      <c r="C1077" s="155" t="str">
        <v>2026-04-14</v>
      </c>
      <c r="D1077" s="155" t="str">
        <v>April</v>
      </c>
      <c r="E1077" s="154" t="str">
        <v>Accepted</v>
      </c>
      <c r="F1077" s="155" t="str">
        <v>270</v>
      </c>
      <c r="G1077" s="153" t="n">
        <v>270</v>
      </c>
      <c r="H1077" s="155" t="str">
        <v>W</v>
      </c>
      <c r="I1077" s="153" t="n">
        <v>90</v>
      </c>
      <c r="J1077" s="155" t="str">
        <v>E</v>
      </c>
      <c r="K1077" s="153" t="n">
        <v>10</v>
      </c>
      <c r="L1077" s="153" t="n">
        <f>IF(E1077="Accepted",K1077*1.150779448,"")</f>
        <v>11.50779448</v>
      </c>
      <c r="M1077" s="163"/>
      <c r="N1077" s="163" t="str">
        <f>IF(AND(E1077="Accepted",ISNUMBER(M1077)),M1077*1.150779448,"")</f>
      </c>
      <c r="O1077" s="163"/>
      <c r="P1077" s="163" t="str">
        <f>IF(AND(E1077="Accepted",ISNUMBER(O1077)),O1077*1.150779448,"")</f>
      </c>
      <c r="Q1077" s="163"/>
      <c r="R1077" s="155" t="str"/>
      <c r="S1077" s="155" t="str"/>
      <c r="T1077" s="155" t="str"/>
      <c r="U1077" s="163" t="str">
        <f>IF(E1077&lt;&gt;"Accepted","",IF(AND(N1077="",P1077=""),"",MAX(N1077,P1077)))</f>
      </c>
      <c r="V1077" s="155" t="str">
        <v>2026-04-14 14:55 PDT</v>
      </c>
      <c r="W1077" s="153" t="n">
        <v>10</v>
      </c>
      <c r="X1077" s="163"/>
      <c r="Y1077" s="163"/>
      <c r="Z1077" s="163"/>
      <c r="AA1077" s="153" t="n">
        <v>-117.8837</v>
      </c>
      <c r="AB1077" s="153" t="n">
        <v>34.9054</v>
      </c>
      <c r="AC1077" s="153" t="n">
        <v>702</v>
      </c>
      <c r="AD1077" s="175" t="str">
        <v>KEDW 142155Z 27010KT 80SM FEW100 24/M06 A3000 RMK AO2A SLP148 T02351065</v>
      </c>
    </row>
    <row r="1078" hidden="0">
      <c r="A1078" s="150" t="str">
        <v>2026-04-14 22:55 UTC</v>
      </c>
      <c r="B1078" s="155" t="str">
        <v>2026-04-14 15:55 PDT</v>
      </c>
      <c r="C1078" s="155" t="str">
        <v>2026-04-14</v>
      </c>
      <c r="D1078" s="155" t="str">
        <v>April</v>
      </c>
      <c r="E1078" s="154" t="str">
        <v>Accepted</v>
      </c>
      <c r="F1078" s="155" t="str">
        <v>260</v>
      </c>
      <c r="G1078" s="153" t="n">
        <v>260</v>
      </c>
      <c r="H1078" s="155" t="str">
        <v>W</v>
      </c>
      <c r="I1078" s="153" t="n">
        <v>80</v>
      </c>
      <c r="J1078" s="155" t="str">
        <v>E</v>
      </c>
      <c r="K1078" s="153" t="n">
        <v>7</v>
      </c>
      <c r="L1078" s="153" t="n">
        <f>IF(E1078="Accepted",K1078*1.150779448,"")</f>
        <v>8.055456136</v>
      </c>
      <c r="M1078" s="163"/>
      <c r="N1078" s="163" t="str">
        <f>IF(AND(E1078="Accepted",ISNUMBER(M1078)),M1078*1.150779448,"")</f>
      </c>
      <c r="O1078" s="163"/>
      <c r="P1078" s="163" t="str">
        <f>IF(AND(E1078="Accepted",ISNUMBER(O1078)),O1078*1.150779448,"")</f>
      </c>
      <c r="Q1078" s="163"/>
      <c r="R1078" s="155" t="str"/>
      <c r="S1078" s="155" t="str"/>
      <c r="T1078" s="155" t="str"/>
      <c r="U1078" s="163" t="str">
        <f>IF(E1078&lt;&gt;"Accepted","",IF(AND(N1078="",P1078=""),"",MAX(N1078,P1078)))</f>
      </c>
      <c r="V1078" s="155" t="str">
        <v>2026-04-14 15:55 PDT</v>
      </c>
      <c r="W1078" s="153" t="n">
        <v>7</v>
      </c>
      <c r="X1078" s="163"/>
      <c r="Y1078" s="163"/>
      <c r="Z1078" s="163"/>
      <c r="AA1078" s="153" t="n">
        <v>-117.8837</v>
      </c>
      <c r="AB1078" s="153" t="n">
        <v>34.9054</v>
      </c>
      <c r="AC1078" s="153" t="n">
        <v>702</v>
      </c>
      <c r="AD1078" s="175" t="str">
        <v>KEDW 142255Z 26007KT 70SM FEW100 23/M06 A2997 RMK AO2A SLP139 T02341056</v>
      </c>
    </row>
    <row r="1079" hidden="0">
      <c r="A1079" s="150" t="str">
        <v>2026-04-14 23:29 UTC</v>
      </c>
      <c r="B1079" s="155" t="str">
        <v>2026-04-14 16:29 PDT</v>
      </c>
      <c r="C1079" s="155" t="str">
        <v>2026-04-14</v>
      </c>
      <c r="D1079" s="155" t="str">
        <v>April</v>
      </c>
      <c r="E1079" s="154" t="str">
        <v>Accepted</v>
      </c>
      <c r="F1079" s="155" t="str">
        <v>280</v>
      </c>
      <c r="G1079" s="153" t="n">
        <v>280</v>
      </c>
      <c r="H1079" s="155" t="str">
        <v>W</v>
      </c>
      <c r="I1079" s="153" t="n">
        <v>100</v>
      </c>
      <c r="J1079" s="155" t="str">
        <v>E</v>
      </c>
      <c r="K1079" s="153" t="n">
        <v>14</v>
      </c>
      <c r="L1079" s="153" t="n">
        <f>IF(E1079="Accepted",K1079*1.150779448,"")</f>
        <v>16.110912272</v>
      </c>
      <c r="M1079" s="153" t="n">
        <v>18</v>
      </c>
      <c r="N1079" s="153" t="n">
        <f>IF(AND(E1079="Accepted",ISNUMBER(M1079)),M1079*1.150779448,"")</f>
        <v>20.714030064</v>
      </c>
      <c r="O1079" s="163"/>
      <c r="P1079" s="163" t="str">
        <f>IF(AND(E1079="Accepted",ISNUMBER(O1079)),O1079*1.150779448,"")</f>
      </c>
      <c r="Q1079" s="163"/>
      <c r="R1079" s="155" t="str"/>
      <c r="S1079" s="155" t="str"/>
      <c r="T1079" s="155" t="str"/>
      <c r="U1079" s="153" t="n">
        <f>IF(E1079&lt;&gt;"Accepted","",IF(AND(N1079="",P1079=""),"",MAX(N1079,P1079)))</f>
        <v>20.714030064</v>
      </c>
      <c r="V1079" s="155" t="str">
        <v>2026-04-14 16:29 PDT</v>
      </c>
      <c r="W1079" s="153" t="n">
        <v>14</v>
      </c>
      <c r="X1079" s="153" t="n">
        <v>18</v>
      </c>
      <c r="Y1079" s="163"/>
      <c r="Z1079" s="163"/>
      <c r="AA1079" s="153" t="n">
        <v>-117.8837</v>
      </c>
      <c r="AB1079" s="153" t="n">
        <v>34.9054</v>
      </c>
      <c r="AC1079" s="153" t="n">
        <v>702</v>
      </c>
      <c r="AD1079" s="175" t="str">
        <v>KEDW 142329Z 28014G18KT 80SM FEW110 24/M04 A2996 RMK AO2A WSHFT 24 SLP136</v>
      </c>
    </row>
    <row r="1080" hidden="0">
      <c r="A1080" s="150" t="str">
        <v>2026-04-14 23:30 UTC</v>
      </c>
      <c r="B1080" s="155" t="str">
        <v>2026-04-14 16:30 PDT</v>
      </c>
      <c r="C1080" s="155" t="str">
        <v>2026-04-14</v>
      </c>
      <c r="D1080" s="155" t="str">
        <v>April</v>
      </c>
      <c r="E1080" s="154" t="str">
        <v>Accepted</v>
      </c>
      <c r="F1080" s="155" t="str">
        <v>280</v>
      </c>
      <c r="G1080" s="153" t="n">
        <v>280</v>
      </c>
      <c r="H1080" s="155" t="str">
        <v>W</v>
      </c>
      <c r="I1080" s="153" t="n">
        <v>100</v>
      </c>
      <c r="J1080" s="155" t="str">
        <v>E</v>
      </c>
      <c r="K1080" s="153" t="n">
        <v>14</v>
      </c>
      <c r="L1080" s="153" t="n">
        <f>IF(E1080="Accepted",K1080*1.150779448,"")</f>
        <v>16.110912272</v>
      </c>
      <c r="M1080" s="153" t="n">
        <v>18</v>
      </c>
      <c r="N1080" s="153" t="n">
        <f>IF(AND(E1080="Accepted",ISNUMBER(M1080)),M1080*1.150779448,"")</f>
        <v>20.714030064</v>
      </c>
      <c r="O1080" s="163"/>
      <c r="P1080" s="163" t="str">
        <f>IF(AND(E1080="Accepted",ISNUMBER(O1080)),O1080*1.150779448,"")</f>
      </c>
      <c r="Q1080" s="163"/>
      <c r="R1080" s="155" t="str"/>
      <c r="S1080" s="155" t="str"/>
      <c r="T1080" s="155" t="str"/>
      <c r="U1080" s="153" t="n">
        <f>IF(E1080&lt;&gt;"Accepted","",IF(AND(N1080="",P1080=""),"",MAX(N1080,P1080)))</f>
        <v>20.714030064</v>
      </c>
      <c r="V1080" s="155" t="str">
        <v>2026-04-14 16:30 PDT</v>
      </c>
      <c r="W1080" s="153" t="n">
        <v>14</v>
      </c>
      <c r="X1080" s="153" t="n">
        <v>18</v>
      </c>
      <c r="Y1080" s="163"/>
      <c r="Z1080" s="163"/>
      <c r="AA1080" s="153" t="n">
        <v>-117.8837</v>
      </c>
      <c r="AB1080" s="153" t="n">
        <v>34.9054</v>
      </c>
      <c r="AC1080" s="153" t="n">
        <v>702</v>
      </c>
      <c r="AD1080" s="175" t="str">
        <v>KEDW 142330Z AUTO 28014G18KT 10SM CLR 24/M04 A2996 RMK AO2 WSHFT 25 SLP136 $</v>
      </c>
    </row>
    <row r="1081" hidden="0">
      <c r="A1081" s="150" t="str">
        <v>2026-04-14 23:39 UTC</v>
      </c>
      <c r="B1081" s="155" t="str">
        <v>2026-04-14 16:39 PDT</v>
      </c>
      <c r="C1081" s="155" t="str">
        <v>2026-04-14</v>
      </c>
      <c r="D1081" s="155" t="str">
        <v>April</v>
      </c>
      <c r="E1081" s="154" t="str">
        <v>Accepted</v>
      </c>
      <c r="F1081" s="155" t="str">
        <v>260</v>
      </c>
      <c r="G1081" s="153" t="n">
        <v>260</v>
      </c>
      <c r="H1081" s="155" t="str">
        <v>W</v>
      </c>
      <c r="I1081" s="153" t="n">
        <v>80</v>
      </c>
      <c r="J1081" s="155" t="str">
        <v>E</v>
      </c>
      <c r="K1081" s="153" t="n">
        <v>12</v>
      </c>
      <c r="L1081" s="153" t="n">
        <f>IF(E1081="Accepted",K1081*1.150779448,"")</f>
        <v>13.809353376</v>
      </c>
      <c r="M1081" s="153" t="n">
        <v>18</v>
      </c>
      <c r="N1081" s="153" t="n">
        <f>IF(AND(E1081="Accepted",ISNUMBER(M1081)),M1081*1.150779448,"")</f>
        <v>20.714030064</v>
      </c>
      <c r="O1081" s="163"/>
      <c r="P1081" s="163" t="str">
        <f>IF(AND(E1081="Accepted",ISNUMBER(O1081)),O1081*1.150779448,"")</f>
      </c>
      <c r="Q1081" s="163"/>
      <c r="R1081" s="155" t="str"/>
      <c r="S1081" s="155" t="str"/>
      <c r="T1081" s="155" t="str"/>
      <c r="U1081" s="153" t="n">
        <f>IF(E1081&lt;&gt;"Accepted","",IF(AND(N1081="",P1081=""),"",MAX(N1081,P1081)))</f>
        <v>20.714030064</v>
      </c>
      <c r="V1081" s="155" t="str">
        <v>2026-04-14 16:39 PDT</v>
      </c>
      <c r="W1081" s="153" t="n">
        <v>12</v>
      </c>
      <c r="X1081" s="153" t="n">
        <v>18</v>
      </c>
      <c r="Y1081" s="163"/>
      <c r="Z1081" s="163"/>
      <c r="AA1081" s="153" t="n">
        <v>-117.8837</v>
      </c>
      <c r="AB1081" s="153" t="n">
        <v>34.9054</v>
      </c>
      <c r="AC1081" s="153" t="n">
        <v>702</v>
      </c>
      <c r="AD1081" s="175" t="str">
        <v>KEDW 142339Z AUTO 26012G18KT 10SM CLR 24/M03 A2996 RMK AO2 WSHFT 36 SLP134 $</v>
      </c>
    </row>
    <row r="1082" hidden="0">
      <c r="A1082" s="150" t="str">
        <v>2026-04-14 23:44 UTC</v>
      </c>
      <c r="B1082" s="155" t="str">
        <v>2026-04-14 16:44 PDT</v>
      </c>
      <c r="C1082" s="155" t="str">
        <v>2026-04-14</v>
      </c>
      <c r="D1082" s="155" t="str">
        <v>April</v>
      </c>
      <c r="E1082" s="154" t="str">
        <v>Accepted</v>
      </c>
      <c r="F1082" s="155" t="str">
        <v>290</v>
      </c>
      <c r="G1082" s="153" t="n">
        <v>290</v>
      </c>
      <c r="H1082" s="155" t="str">
        <v>W</v>
      </c>
      <c r="I1082" s="153" t="n">
        <v>110</v>
      </c>
      <c r="J1082" s="155" t="str">
        <v>E</v>
      </c>
      <c r="K1082" s="153" t="n">
        <v>14</v>
      </c>
      <c r="L1082" s="153" t="n">
        <f>IF(E1082="Accepted",K1082*1.150779448,"")</f>
        <v>16.110912272</v>
      </c>
      <c r="M1082" s="153" t="n">
        <v>22</v>
      </c>
      <c r="N1082" s="153" t="n">
        <f>IF(AND(E1082="Accepted",ISNUMBER(M1082)),M1082*1.150779448,"")</f>
        <v>25.317147856</v>
      </c>
      <c r="O1082" s="163"/>
      <c r="P1082" s="163" t="str">
        <f>IF(AND(E1082="Accepted",ISNUMBER(O1082)),O1082*1.150779448,"")</f>
      </c>
      <c r="Q1082" s="163"/>
      <c r="R1082" s="155" t="str"/>
      <c r="S1082" s="155" t="str"/>
      <c r="T1082" s="155" t="str"/>
      <c r="U1082" s="153" t="n">
        <f>IF(E1082&lt;&gt;"Accepted","",IF(AND(N1082="",P1082=""),"",MAX(N1082,P1082)))</f>
        <v>25.317147856</v>
      </c>
      <c r="V1082" s="155" t="str">
        <v>2026-04-14 16:44 PDT</v>
      </c>
      <c r="W1082" s="153" t="n">
        <v>14</v>
      </c>
      <c r="X1082" s="153" t="n">
        <v>22</v>
      </c>
      <c r="Y1082" s="163"/>
      <c r="Z1082" s="163"/>
      <c r="AA1082" s="153" t="n">
        <v>-117.8837</v>
      </c>
      <c r="AB1082" s="153" t="n">
        <v>34.9054</v>
      </c>
      <c r="AC1082" s="153" t="n">
        <v>702</v>
      </c>
      <c r="AD1082" s="175" t="str">
        <v>KEDW 142344Z AUTO 29014G22KT 10SM CLR 24/M04 A2996 RMK AO2 WSHFT 40 SLP134 $</v>
      </c>
    </row>
    <row r="1083" hidden="0">
      <c r="A1083" s="150" t="str">
        <v>2026-04-14 23:55 UTC</v>
      </c>
      <c r="B1083" s="155" t="str">
        <v>2026-04-14 16:55 PDT</v>
      </c>
      <c r="C1083" s="155" t="str">
        <v>2026-04-14</v>
      </c>
      <c r="D1083" s="155" t="str">
        <v>April</v>
      </c>
      <c r="E1083" s="154" t="str">
        <v>Accepted</v>
      </c>
      <c r="F1083" s="155" t="str">
        <v>260</v>
      </c>
      <c r="G1083" s="153" t="n">
        <v>260</v>
      </c>
      <c r="H1083" s="155" t="str">
        <v>W</v>
      </c>
      <c r="I1083" s="153" t="n">
        <v>80</v>
      </c>
      <c r="J1083" s="155" t="str">
        <v>E</v>
      </c>
      <c r="K1083" s="153" t="n">
        <v>14</v>
      </c>
      <c r="L1083" s="153" t="n">
        <f>IF(E1083="Accepted",K1083*1.150779448,"")</f>
        <v>16.110912272</v>
      </c>
      <c r="M1083" s="153" t="n">
        <v>17</v>
      </c>
      <c r="N1083" s="153" t="n">
        <f>IF(AND(E1083="Accepted",ISNUMBER(M1083)),M1083*1.150779448,"")</f>
        <v>19.563250616</v>
      </c>
      <c r="O1083" s="163"/>
      <c r="P1083" s="163" t="str">
        <f>IF(AND(E1083="Accepted",ISNUMBER(O1083)),O1083*1.150779448,"")</f>
      </c>
      <c r="Q1083" s="163"/>
      <c r="R1083" s="155" t="str"/>
      <c r="S1083" s="155" t="str"/>
      <c r="T1083" s="155" t="str"/>
      <c r="U1083" s="153" t="n">
        <f>IF(E1083&lt;&gt;"Accepted","",IF(AND(N1083="",P1083=""),"",MAX(N1083,P1083)))</f>
        <v>19.563250616</v>
      </c>
      <c r="V1083" s="155" t="str">
        <v>2026-04-14 16:55 PDT</v>
      </c>
      <c r="W1083" s="153" t="n">
        <v>14</v>
      </c>
      <c r="X1083" s="153" t="n">
        <v>17</v>
      </c>
      <c r="Y1083" s="163"/>
      <c r="Z1083" s="163"/>
      <c r="AA1083" s="153" t="n">
        <v>-117.8837</v>
      </c>
      <c r="AB1083" s="153" t="n">
        <v>34.9054</v>
      </c>
      <c r="AC1083" s="153" t="n">
        <v>702</v>
      </c>
      <c r="AD1083" s="175" t="str">
        <v>KEDW 142355Z 26014G17KT 70SM FEW100 23/M02 A2996 RMK AO2A SLP136 T02321024 10244 20181 57019</v>
      </c>
    </row>
    <row r="1084" hidden="0">
      <c r="A1084" s="150" t="str">
        <v>2026-04-15 00:55 UTC</v>
      </c>
      <c r="B1084" s="155" t="str">
        <v>2026-04-14 17:55 PDT</v>
      </c>
      <c r="C1084" s="155" t="str">
        <v>2026-04-14</v>
      </c>
      <c r="D1084" s="155" t="str">
        <v>April</v>
      </c>
      <c r="E1084" s="154" t="str">
        <v>Accepted</v>
      </c>
      <c r="F1084" s="155" t="str">
        <v>290</v>
      </c>
      <c r="G1084" s="153" t="n">
        <v>290</v>
      </c>
      <c r="H1084" s="155" t="str">
        <v>W</v>
      </c>
      <c r="I1084" s="153" t="n">
        <v>110</v>
      </c>
      <c r="J1084" s="155" t="str">
        <v>E</v>
      </c>
      <c r="K1084" s="153" t="n">
        <v>20</v>
      </c>
      <c r="L1084" s="153" t="n">
        <f>IF(E1084="Accepted",K1084*1.150779448,"")</f>
        <v>23.01558896</v>
      </c>
      <c r="M1084" s="163"/>
      <c r="N1084" s="163" t="str">
        <f>IF(AND(E1084="Accepted",ISNUMBER(M1084)),M1084*1.150779448,"")</f>
      </c>
      <c r="O1084" s="163"/>
      <c r="P1084" s="163" t="str">
        <f>IF(AND(E1084="Accepted",ISNUMBER(O1084)),O1084*1.150779448,"")</f>
      </c>
      <c r="Q1084" s="163"/>
      <c r="R1084" s="155" t="str"/>
      <c r="S1084" s="155" t="str"/>
      <c r="T1084" s="155" t="str"/>
      <c r="U1084" s="163" t="str">
        <f>IF(E1084&lt;&gt;"Accepted","",IF(AND(N1084="",P1084=""),"",MAX(N1084,P1084)))</f>
      </c>
      <c r="V1084" s="155" t="str">
        <v>2026-04-14 17:55 PDT</v>
      </c>
      <c r="W1084" s="153" t="n">
        <v>20</v>
      </c>
      <c r="X1084" s="163"/>
      <c r="Y1084" s="163"/>
      <c r="Z1084" s="163"/>
      <c r="AA1084" s="153" t="n">
        <v>-117.8837</v>
      </c>
      <c r="AB1084" s="153" t="n">
        <v>34.9054</v>
      </c>
      <c r="AC1084" s="153" t="n">
        <v>702</v>
      </c>
      <c r="AD1084" s="175" t="str">
        <v>KEDW 150055Z 29020KT 60SM FEW100 21/M02 A2996 RMK AO2A SLP137 T02141025</v>
      </c>
    </row>
    <row r="1085" hidden="0">
      <c r="A1085" s="150" t="str">
        <v>2026-04-15 01:55 UTC</v>
      </c>
      <c r="B1085" s="155" t="str">
        <v>2026-04-14 18:55 PDT</v>
      </c>
      <c r="C1085" s="155" t="str">
        <v>2026-04-14</v>
      </c>
      <c r="D1085" s="155" t="str">
        <v>April</v>
      </c>
      <c r="E1085" s="154" t="str">
        <v>Accepted</v>
      </c>
      <c r="F1085" s="155" t="str">
        <v>280</v>
      </c>
      <c r="G1085" s="153" t="n">
        <v>280</v>
      </c>
      <c r="H1085" s="155" t="str">
        <v>W</v>
      </c>
      <c r="I1085" s="153" t="n">
        <v>100</v>
      </c>
      <c r="J1085" s="155" t="str">
        <v>E</v>
      </c>
      <c r="K1085" s="153" t="n">
        <v>18</v>
      </c>
      <c r="L1085" s="153" t="n">
        <f>IF(E1085="Accepted",K1085*1.150779448,"")</f>
        <v>20.714030064</v>
      </c>
      <c r="M1085" s="163"/>
      <c r="N1085" s="163" t="str">
        <f>IF(AND(E1085="Accepted",ISNUMBER(M1085)),M1085*1.150779448,"")</f>
      </c>
      <c r="O1085" s="163"/>
      <c r="P1085" s="163" t="str">
        <f>IF(AND(E1085="Accepted",ISNUMBER(O1085)),O1085*1.150779448,"")</f>
      </c>
      <c r="Q1085" s="163"/>
      <c r="R1085" s="155" t="str"/>
      <c r="S1085" s="155" t="str"/>
      <c r="T1085" s="155" t="str"/>
      <c r="U1085" s="163" t="str">
        <f>IF(E1085&lt;&gt;"Accepted","",IF(AND(N1085="",P1085=""),"",MAX(N1085,P1085)))</f>
      </c>
      <c r="V1085" s="155" t="str">
        <v>2026-04-14 18:55 PDT</v>
      </c>
      <c r="W1085" s="153" t="n">
        <v>18</v>
      </c>
      <c r="X1085" s="163"/>
      <c r="Y1085" s="163"/>
      <c r="Z1085" s="163"/>
      <c r="AA1085" s="153" t="n">
        <v>-117.8837</v>
      </c>
      <c r="AB1085" s="153" t="n">
        <v>34.9054</v>
      </c>
      <c r="AC1085" s="153" t="n">
        <v>702</v>
      </c>
      <c r="AD1085" s="175" t="str">
        <v>KEDW 150155Z 28018KT 60SM FEW100 19/M00 A2996 RMK AO2A SLP139 T01911003</v>
      </c>
    </row>
    <row r="1086" hidden="0">
      <c r="A1086" s="150" t="str">
        <v>2026-04-15 04:55 UTC</v>
      </c>
      <c r="B1086" s="155" t="str">
        <v>2026-04-14 21:55 PDT</v>
      </c>
      <c r="C1086" s="155" t="str">
        <v>2026-04-14</v>
      </c>
      <c r="D1086" s="155" t="str">
        <v>April</v>
      </c>
      <c r="E1086" s="154" t="str">
        <v>Accepted</v>
      </c>
      <c r="F1086" s="155" t="str">
        <v>230</v>
      </c>
      <c r="G1086" s="153" t="n">
        <v>230</v>
      </c>
      <c r="H1086" s="155" t="str">
        <v>SW</v>
      </c>
      <c r="I1086" s="153" t="n">
        <v>50</v>
      </c>
      <c r="J1086" s="155" t="str">
        <v>NE</v>
      </c>
      <c r="K1086" s="153" t="n">
        <v>9</v>
      </c>
      <c r="L1086" s="153" t="n">
        <f>IF(E1086="Accepted",K1086*1.150779448,"")</f>
        <v>10.357015032</v>
      </c>
      <c r="M1086" s="163"/>
      <c r="N1086" s="163" t="str">
        <f>IF(AND(E1086="Accepted",ISNUMBER(M1086)),M1086*1.150779448,"")</f>
      </c>
      <c r="O1086" s="163"/>
      <c r="P1086" s="163" t="str">
        <f>IF(AND(E1086="Accepted",ISNUMBER(O1086)),O1086*1.150779448,"")</f>
      </c>
      <c r="Q1086" s="163"/>
      <c r="R1086" s="155" t="str"/>
      <c r="S1086" s="155" t="str"/>
      <c r="T1086" s="155" t="str"/>
      <c r="U1086" s="163" t="str">
        <f>IF(E1086&lt;&gt;"Accepted","",IF(AND(N1086="",P1086=""),"",MAX(N1086,P1086)))</f>
      </c>
      <c r="V1086" s="155" t="str">
        <v>2026-04-14 21:55 PDT</v>
      </c>
      <c r="W1086" s="153" t="n">
        <v>9</v>
      </c>
      <c r="X1086" s="163"/>
      <c r="Y1086" s="163"/>
      <c r="Z1086" s="163"/>
      <c r="AA1086" s="153" t="n">
        <v>-117.8837</v>
      </c>
      <c r="AB1086" s="153" t="n">
        <v>34.9054</v>
      </c>
      <c r="AC1086" s="153" t="n">
        <v>702</v>
      </c>
      <c r="AD1086" s="175" t="str">
        <v>KEDW 150455Z 23009KT 40SM CLR 13/02 A3001 RMK AO2A SLP153 T01310023</v>
      </c>
    </row>
    <row r="1087" hidden="0">
      <c r="A1087" s="150" t="str">
        <v>2026-04-15 05:55 UTC</v>
      </c>
      <c r="B1087" s="155" t="str">
        <v>2026-04-14 22:55 PDT</v>
      </c>
      <c r="C1087" s="155" t="str">
        <v>2026-04-14</v>
      </c>
      <c r="D1087" s="155" t="str">
        <v>April</v>
      </c>
      <c r="E1087" s="154" t="str">
        <v>Accepted</v>
      </c>
      <c r="F1087" s="155" t="str">
        <v>220</v>
      </c>
      <c r="G1087" s="153" t="n">
        <v>220</v>
      </c>
      <c r="H1087" s="155" t="str">
        <v>SW</v>
      </c>
      <c r="I1087" s="153" t="n">
        <v>40</v>
      </c>
      <c r="J1087" s="155" t="str">
        <v>NE</v>
      </c>
      <c r="K1087" s="153" t="n">
        <v>11</v>
      </c>
      <c r="L1087" s="153" t="n">
        <f>IF(E1087="Accepted",K1087*1.150779448,"")</f>
        <v>12.658573928</v>
      </c>
      <c r="M1087" s="163"/>
      <c r="N1087" s="163" t="str">
        <f>IF(AND(E1087="Accepted",ISNUMBER(M1087)),M1087*1.150779448,"")</f>
      </c>
      <c r="O1087" s="163"/>
      <c r="P1087" s="163" t="str">
        <f>IF(AND(E1087="Accepted",ISNUMBER(O1087)),O1087*1.150779448,"")</f>
      </c>
      <c r="Q1087" s="163"/>
      <c r="R1087" s="155" t="str"/>
      <c r="S1087" s="155" t="str"/>
      <c r="T1087" s="155" t="str"/>
      <c r="U1087" s="163" t="str">
        <f>IF(E1087&lt;&gt;"Accepted","",IF(AND(N1087="",P1087=""),"",MAX(N1087,P1087)))</f>
      </c>
      <c r="V1087" s="155" t="str">
        <v>2026-04-14 22:55 PDT</v>
      </c>
      <c r="W1087" s="153" t="n">
        <v>11</v>
      </c>
      <c r="X1087" s="163"/>
      <c r="Y1087" s="163"/>
      <c r="Z1087" s="163"/>
      <c r="AA1087" s="153" t="n">
        <v>-117.8837</v>
      </c>
      <c r="AB1087" s="153" t="n">
        <v>34.9054</v>
      </c>
      <c r="AC1087" s="153" t="n">
        <v>702</v>
      </c>
      <c r="AD1087" s="175" t="str">
        <v>KEDW 150555Z AUTO 22011KT 10SM CLR 12/03 A3002 RMK AO2 SLP156 T01230033 10232 20123 51012 $</v>
      </c>
    </row>
    <row r="1088" hidden="0">
      <c r="A1088" s="150" t="str">
        <v>2026-04-15 06:55 UTC</v>
      </c>
      <c r="B1088" s="155" t="str">
        <v>2026-04-14 23:55 PDT</v>
      </c>
      <c r="C1088" s="155" t="str">
        <v>2026-04-14</v>
      </c>
      <c r="D1088" s="155" t="str">
        <v>April</v>
      </c>
      <c r="E1088" s="154" t="str">
        <v>Accepted</v>
      </c>
      <c r="F1088" s="155" t="str">
        <v>230</v>
      </c>
      <c r="G1088" s="153" t="n">
        <v>230</v>
      </c>
      <c r="H1088" s="155" t="str">
        <v>SW</v>
      </c>
      <c r="I1088" s="153" t="n">
        <v>50</v>
      </c>
      <c r="J1088" s="155" t="str">
        <v>NE</v>
      </c>
      <c r="K1088" s="153" t="n">
        <v>9</v>
      </c>
      <c r="L1088" s="153" t="n">
        <f>IF(E1088="Accepted",K1088*1.150779448,"")</f>
        <v>10.357015032</v>
      </c>
      <c r="M1088" s="163"/>
      <c r="N1088" s="163" t="str">
        <f>IF(AND(E1088="Accepted",ISNUMBER(M1088)),M1088*1.150779448,"")</f>
      </c>
      <c r="O1088" s="163"/>
      <c r="P1088" s="163" t="str">
        <f>IF(AND(E1088="Accepted",ISNUMBER(O1088)),O1088*1.150779448,"")</f>
      </c>
      <c r="Q1088" s="163"/>
      <c r="R1088" s="155" t="str"/>
      <c r="S1088" s="155" t="str"/>
      <c r="T1088" s="155" t="str"/>
      <c r="U1088" s="163" t="str">
        <f>IF(E1088&lt;&gt;"Accepted","",IF(AND(N1088="",P1088=""),"",MAX(N1088,P1088)))</f>
      </c>
      <c r="V1088" s="155" t="str">
        <v>2026-04-14 23:55 PDT</v>
      </c>
      <c r="W1088" s="153" t="n">
        <v>9</v>
      </c>
      <c r="X1088" s="163"/>
      <c r="Y1088" s="163"/>
      <c r="Z1088" s="163"/>
      <c r="AA1088" s="153" t="n">
        <v>-117.8837</v>
      </c>
      <c r="AB1088" s="153" t="n">
        <v>34.9054</v>
      </c>
      <c r="AC1088" s="153" t="n">
        <v>702</v>
      </c>
      <c r="AD1088" s="175" t="str">
        <v>KEDW 150655Z AUTO 23009KT 10SM CLR 12/03 A3001 RMK AO2 SLP152 T01210028 $</v>
      </c>
    </row>
    <row r="1089" hidden="0">
      <c r="A1089" s="150" t="str">
        <v>2026-04-15 07:55 UTC</v>
      </c>
      <c r="B1089" s="155" t="str">
        <v>2026-04-15 00:55 PDT</v>
      </c>
      <c r="C1089" s="155" t="str">
        <v>2026-04-15</v>
      </c>
      <c r="D1089" s="155" t="str">
        <v>April</v>
      </c>
      <c r="E1089" s="154" t="str">
        <v>Accepted</v>
      </c>
      <c r="F1089" s="155" t="str">
        <v>220</v>
      </c>
      <c r="G1089" s="153" t="n">
        <v>220</v>
      </c>
      <c r="H1089" s="155" t="str">
        <v>SW</v>
      </c>
      <c r="I1089" s="153" t="n">
        <v>40</v>
      </c>
      <c r="J1089" s="155" t="str">
        <v>NE</v>
      </c>
      <c r="K1089" s="153" t="n">
        <v>10</v>
      </c>
      <c r="L1089" s="153" t="n">
        <f>IF(E1089="Accepted",K1089*1.150779448,"")</f>
        <v>11.50779448</v>
      </c>
      <c r="M1089" s="163"/>
      <c r="N1089" s="163" t="str">
        <f>IF(AND(E1089="Accepted",ISNUMBER(M1089)),M1089*1.150779448,"")</f>
      </c>
      <c r="O1089" s="163"/>
      <c r="P1089" s="163" t="str">
        <f>IF(AND(E1089="Accepted",ISNUMBER(O1089)),O1089*1.150779448,"")</f>
      </c>
      <c r="Q1089" s="163"/>
      <c r="R1089" s="155" t="str"/>
      <c r="S1089" s="155" t="str"/>
      <c r="T1089" s="155" t="str"/>
      <c r="U1089" s="163" t="str">
        <f>IF(E1089&lt;&gt;"Accepted","",IF(AND(N1089="",P1089=""),"",MAX(N1089,P1089)))</f>
      </c>
      <c r="V1089" s="155" t="str">
        <v>2026-04-15 00:55 PDT</v>
      </c>
      <c r="W1089" s="153" t="n">
        <v>10</v>
      </c>
      <c r="X1089" s="163"/>
      <c r="Y1089" s="163"/>
      <c r="Z1089" s="163"/>
      <c r="AA1089" s="153" t="n">
        <v>-117.8837</v>
      </c>
      <c r="AB1089" s="153" t="n">
        <v>34.9054</v>
      </c>
      <c r="AC1089" s="153" t="n">
        <v>702</v>
      </c>
      <c r="AD1089" s="175" t="str">
        <v>KEDW 150755Z AUTO 22010KT 10SM CLR 11/03 A3001 RMK AO2 SLP152 T01090027 402440060 $</v>
      </c>
    </row>
    <row r="1090" hidden="0">
      <c r="A1090" s="150" t="str">
        <v>2026-04-15 08:55 UTC</v>
      </c>
      <c r="B1090" s="155" t="str">
        <v>2026-04-15 01:55 PDT</v>
      </c>
      <c r="C1090" s="155" t="str">
        <v>2026-04-15</v>
      </c>
      <c r="D1090" s="155" t="str">
        <v>April</v>
      </c>
      <c r="E1090" s="154" t="str">
        <v>Accepted</v>
      </c>
      <c r="F1090" s="155" t="str">
        <v>220</v>
      </c>
      <c r="G1090" s="153" t="n">
        <v>220</v>
      </c>
      <c r="H1090" s="155" t="str">
        <v>SW</v>
      </c>
      <c r="I1090" s="153" t="n">
        <v>40</v>
      </c>
      <c r="J1090" s="155" t="str">
        <v>NE</v>
      </c>
      <c r="K1090" s="153" t="n">
        <v>7</v>
      </c>
      <c r="L1090" s="153" t="n">
        <f>IF(E1090="Accepted",K1090*1.150779448,"")</f>
        <v>8.055456136</v>
      </c>
      <c r="M1090" s="163"/>
      <c r="N1090" s="163" t="str">
        <f>IF(AND(E1090="Accepted",ISNUMBER(M1090)),M1090*1.150779448,"")</f>
      </c>
      <c r="O1090" s="163"/>
      <c r="P1090" s="163" t="str">
        <f>IF(AND(E1090="Accepted",ISNUMBER(O1090)),O1090*1.150779448,"")</f>
      </c>
      <c r="Q1090" s="163"/>
      <c r="R1090" s="155" t="str"/>
      <c r="S1090" s="155" t="str"/>
      <c r="T1090" s="155" t="str"/>
      <c r="U1090" s="163" t="str">
        <f>IF(E1090&lt;&gt;"Accepted","",IF(AND(N1090="",P1090=""),"",MAX(N1090,P1090)))</f>
      </c>
      <c r="V1090" s="155" t="str">
        <v>2026-04-15 01:55 PDT</v>
      </c>
      <c r="W1090" s="153" t="n">
        <v>7</v>
      </c>
      <c r="X1090" s="163"/>
      <c r="Y1090" s="163"/>
      <c r="Z1090" s="163"/>
      <c r="AA1090" s="153" t="n">
        <v>-117.8837</v>
      </c>
      <c r="AB1090" s="153" t="n">
        <v>34.9054</v>
      </c>
      <c r="AC1090" s="153" t="n">
        <v>702</v>
      </c>
      <c r="AD1090" s="175" t="str">
        <v>KEDW 150855Z AUTO 22007KT 10SM CLR 10/03 A3001 RMK AO2 SLP152 T00950026 56002 $</v>
      </c>
    </row>
    <row r="1091" hidden="0">
      <c r="A1091" s="150" t="str">
        <v>2026-04-15 09:55 UTC</v>
      </c>
      <c r="B1091" s="155" t="str">
        <v>2026-04-15 02:55 PDT</v>
      </c>
      <c r="C1091" s="155" t="str">
        <v>2026-04-15</v>
      </c>
      <c r="D1091" s="155" t="str">
        <v>April</v>
      </c>
      <c r="E1091" s="154" t="str">
        <v>Accepted</v>
      </c>
      <c r="F1091" s="155" t="str">
        <v>230</v>
      </c>
      <c r="G1091" s="153" t="n">
        <v>230</v>
      </c>
      <c r="H1091" s="155" t="str">
        <v>SW</v>
      </c>
      <c r="I1091" s="153" t="n">
        <v>50</v>
      </c>
      <c r="J1091" s="155" t="str">
        <v>NE</v>
      </c>
      <c r="K1091" s="153" t="n">
        <v>9</v>
      </c>
      <c r="L1091" s="153" t="n">
        <f>IF(E1091="Accepted",K1091*1.150779448,"")</f>
        <v>10.357015032</v>
      </c>
      <c r="M1091" s="163"/>
      <c r="N1091" s="163" t="str">
        <f>IF(AND(E1091="Accepted",ISNUMBER(M1091)),M1091*1.150779448,"")</f>
      </c>
      <c r="O1091" s="163"/>
      <c r="P1091" s="163" t="str">
        <f>IF(AND(E1091="Accepted",ISNUMBER(O1091)),O1091*1.150779448,"")</f>
      </c>
      <c r="Q1091" s="163"/>
      <c r="R1091" s="155" t="str"/>
      <c r="S1091" s="155" t="str"/>
      <c r="T1091" s="155" t="str"/>
      <c r="U1091" s="163" t="str">
        <f>IF(E1091&lt;&gt;"Accepted","",IF(AND(N1091="",P1091=""),"",MAX(N1091,P1091)))</f>
      </c>
      <c r="V1091" s="155" t="str">
        <v>2026-04-15 02:55 PDT</v>
      </c>
      <c r="W1091" s="153" t="n">
        <v>9</v>
      </c>
      <c r="X1091" s="163"/>
      <c r="Y1091" s="163"/>
      <c r="Z1091" s="163"/>
      <c r="AA1091" s="153" t="n">
        <v>-117.8837</v>
      </c>
      <c r="AB1091" s="153" t="n">
        <v>34.9054</v>
      </c>
      <c r="AC1091" s="153" t="n">
        <v>702</v>
      </c>
      <c r="AD1091" s="175" t="str">
        <v>KEDW 150955Z AUTO 23009KT 10SM CLR 09/02 A3000 RMK AO2 SLP148 T00850021 $</v>
      </c>
    </row>
    <row r="1092" hidden="0">
      <c r="A1092" s="150" t="str">
        <v>2026-04-15 10:55 UTC</v>
      </c>
      <c r="B1092" s="155" t="str">
        <v>2026-04-15 03:55 PDT</v>
      </c>
      <c r="C1092" s="155" t="str">
        <v>2026-04-15</v>
      </c>
      <c r="D1092" s="155" t="str">
        <v>April</v>
      </c>
      <c r="E1092" s="154" t="str">
        <v>Accepted</v>
      </c>
      <c r="F1092" s="155" t="str">
        <v>220</v>
      </c>
      <c r="G1092" s="153" t="n">
        <v>220</v>
      </c>
      <c r="H1092" s="155" t="str">
        <v>SW</v>
      </c>
      <c r="I1092" s="153" t="n">
        <v>40</v>
      </c>
      <c r="J1092" s="155" t="str">
        <v>NE</v>
      </c>
      <c r="K1092" s="153" t="n">
        <v>9</v>
      </c>
      <c r="L1092" s="153" t="n">
        <f>IF(E1092="Accepted",K1092*1.150779448,"")</f>
        <v>10.357015032</v>
      </c>
      <c r="M1092" s="163"/>
      <c r="N1092" s="163" t="str">
        <f>IF(AND(E1092="Accepted",ISNUMBER(M1092)),M1092*1.150779448,"")</f>
      </c>
      <c r="O1092" s="163"/>
      <c r="P1092" s="163" t="str">
        <f>IF(AND(E1092="Accepted",ISNUMBER(O1092)),O1092*1.150779448,"")</f>
      </c>
      <c r="Q1092" s="163"/>
      <c r="R1092" s="155" t="str"/>
      <c r="S1092" s="155" t="str"/>
      <c r="T1092" s="155" t="str"/>
      <c r="U1092" s="163" t="str">
        <f>IF(E1092&lt;&gt;"Accepted","",IF(AND(N1092="",P1092=""),"",MAX(N1092,P1092)))</f>
      </c>
      <c r="V1092" s="155" t="str">
        <v>2026-04-15 03:55 PDT</v>
      </c>
      <c r="W1092" s="153" t="n">
        <v>9</v>
      </c>
      <c r="X1092" s="163"/>
      <c r="Y1092" s="163"/>
      <c r="Z1092" s="163"/>
      <c r="AA1092" s="153" t="n">
        <v>-117.8837</v>
      </c>
      <c r="AB1092" s="153" t="n">
        <v>34.9054</v>
      </c>
      <c r="AC1092" s="153" t="n">
        <v>702</v>
      </c>
      <c r="AD1092" s="175" t="str">
        <v>KEDW 151055Z AUTO 22009KT 10SM CLR 08/02 A2999 RMK AO2 SLP145 T00840018 $</v>
      </c>
    </row>
    <row r="1093" hidden="0">
      <c r="A1093" s="150" t="str">
        <v>2026-04-15 11:55 UTC</v>
      </c>
      <c r="B1093" s="155" t="str">
        <v>2026-04-15 04:55 PDT</v>
      </c>
      <c r="C1093" s="155" t="str">
        <v>2026-04-15</v>
      </c>
      <c r="D1093" s="155" t="str">
        <v>April</v>
      </c>
      <c r="E1093" s="154" t="str">
        <v>Accepted</v>
      </c>
      <c r="F1093" s="155" t="str">
        <v>000</v>
      </c>
      <c r="G1093" s="153" t="n">
        <v>0</v>
      </c>
      <c r="H1093" s="155" t="str">
        <v>Calm</v>
      </c>
      <c r="I1093" s="153" t="n">
        <v>180</v>
      </c>
      <c r="J1093" s="155" t="str">
        <v>Calm</v>
      </c>
      <c r="K1093" s="153" t="n">
        <v>0</v>
      </c>
      <c r="L1093" s="153" t="n">
        <f>IF(E1093="Accepted",K1093*1.150779448,"")</f>
        <v>0</v>
      </c>
      <c r="M1093" s="163"/>
      <c r="N1093" s="163" t="str">
        <f>IF(AND(E1093="Accepted",ISNUMBER(M1093)),M1093*1.150779448,"")</f>
      </c>
      <c r="O1093" s="163"/>
      <c r="P1093" s="163" t="str">
        <f>IF(AND(E1093="Accepted",ISNUMBER(O1093)),O1093*1.150779448,"")</f>
      </c>
      <c r="Q1093" s="163"/>
      <c r="R1093" s="155" t="str"/>
      <c r="S1093" s="155" t="str"/>
      <c r="T1093" s="155" t="str"/>
      <c r="U1093" s="163" t="str">
        <f>IF(E1093&lt;&gt;"Accepted","",IF(AND(N1093="",P1093=""),"",MAX(N1093,P1093)))</f>
      </c>
      <c r="V1093" s="155" t="str">
        <v>2026-04-15 04:55 PDT</v>
      </c>
      <c r="W1093" s="153" t="n">
        <v>0</v>
      </c>
      <c r="X1093" s="163"/>
      <c r="Y1093" s="163"/>
      <c r="Z1093" s="163"/>
      <c r="AA1093" s="153" t="n">
        <v>-117.8837</v>
      </c>
      <c r="AB1093" s="153" t="n">
        <v>34.9054</v>
      </c>
      <c r="AC1093" s="153" t="n">
        <v>702</v>
      </c>
      <c r="AD1093" s="175" t="str">
        <v>KEDW 151155Z AUTO 00000KT 10SM CLR 06/00 A2999 RMK AO2 SLP146 T00620003 10124 20062 55005 $</v>
      </c>
    </row>
    <row r="1094" hidden="0">
      <c r="A1094" s="150" t="str">
        <v>2026-04-15 15:55 UTC</v>
      </c>
      <c r="B1094" s="155" t="str">
        <v>2026-04-15 08:55 PDT</v>
      </c>
      <c r="C1094" s="155" t="str">
        <v>2026-04-15</v>
      </c>
      <c r="D1094" s="155" t="str">
        <v>April</v>
      </c>
      <c r="E1094" s="154" t="str">
        <v>Accepted</v>
      </c>
      <c r="F1094" s="155" t="str">
        <v>000</v>
      </c>
      <c r="G1094" s="153" t="n">
        <v>0</v>
      </c>
      <c r="H1094" s="155" t="str">
        <v>Calm</v>
      </c>
      <c r="I1094" s="153" t="n">
        <v>180</v>
      </c>
      <c r="J1094" s="155" t="str">
        <v>Calm</v>
      </c>
      <c r="K1094" s="153" t="n">
        <v>0</v>
      </c>
      <c r="L1094" s="153" t="n">
        <f>IF(E1094="Accepted",K1094*1.150779448,"")</f>
        <v>0</v>
      </c>
      <c r="M1094" s="163"/>
      <c r="N1094" s="163" t="str">
        <f>IF(AND(E1094="Accepted",ISNUMBER(M1094)),M1094*1.150779448,"")</f>
      </c>
      <c r="O1094" s="163"/>
      <c r="P1094" s="163" t="str">
        <f>IF(AND(E1094="Accepted",ISNUMBER(O1094)),O1094*1.150779448,"")</f>
      </c>
      <c r="Q1094" s="163"/>
      <c r="R1094" s="155" t="str"/>
      <c r="S1094" s="155" t="str"/>
      <c r="T1094" s="155" t="str"/>
      <c r="U1094" s="163" t="str">
        <f>IF(E1094&lt;&gt;"Accepted","",IF(AND(N1094="",P1094=""),"",MAX(N1094,P1094)))</f>
      </c>
      <c r="V1094" s="155" t="str">
        <v>2026-04-15 08:55 PDT</v>
      </c>
      <c r="W1094" s="153" t="n">
        <v>0</v>
      </c>
      <c r="X1094" s="163"/>
      <c r="Y1094" s="163"/>
      <c r="Z1094" s="163"/>
      <c r="AA1094" s="153" t="n">
        <v>-117.8837</v>
      </c>
      <c r="AB1094" s="153" t="n">
        <v>34.9054</v>
      </c>
      <c r="AC1094" s="153" t="n">
        <v>702</v>
      </c>
      <c r="AD1094" s="175" t="str">
        <v>KEDW 151555Z 00000KT 50SM FEW300 14/03 A3002 RMK AO2A SLP158 T01390025</v>
      </c>
    </row>
    <row r="1095" hidden="0">
      <c r="A1095" s="150" t="str">
        <v>2026-04-15 16:55 UTC</v>
      </c>
      <c r="B1095" s="155" t="str">
        <v>2026-04-15 09:55 PDT</v>
      </c>
      <c r="C1095" s="155" t="str">
        <v>2026-04-15</v>
      </c>
      <c r="D1095" s="155" t="str">
        <v>April</v>
      </c>
      <c r="E1095" s="154" t="str">
        <v>Accepted</v>
      </c>
      <c r="F1095" s="155" t="str">
        <v>000</v>
      </c>
      <c r="G1095" s="153" t="n">
        <v>0</v>
      </c>
      <c r="H1095" s="155" t="str">
        <v>Calm</v>
      </c>
      <c r="I1095" s="153" t="n">
        <v>180</v>
      </c>
      <c r="J1095" s="155" t="str">
        <v>Calm</v>
      </c>
      <c r="K1095" s="153" t="n">
        <v>0</v>
      </c>
      <c r="L1095" s="153" t="n">
        <f>IF(E1095="Accepted",K1095*1.150779448,"")</f>
        <v>0</v>
      </c>
      <c r="M1095" s="163"/>
      <c r="N1095" s="163" t="str">
        <f>IF(AND(E1095="Accepted",ISNUMBER(M1095)),M1095*1.150779448,"")</f>
      </c>
      <c r="O1095" s="163"/>
      <c r="P1095" s="163" t="str">
        <f>IF(AND(E1095="Accepted",ISNUMBER(O1095)),O1095*1.150779448,"")</f>
      </c>
      <c r="Q1095" s="163"/>
      <c r="R1095" s="155" t="str"/>
      <c r="S1095" s="155" t="str"/>
      <c r="T1095" s="155" t="str"/>
      <c r="U1095" s="163" t="str">
        <f>IF(E1095&lt;&gt;"Accepted","",IF(AND(N1095="",P1095=""),"",MAX(N1095,P1095)))</f>
      </c>
      <c r="V1095" s="155" t="str">
        <v>2026-04-15 09:55 PDT</v>
      </c>
      <c r="W1095" s="153" t="n">
        <v>0</v>
      </c>
      <c r="X1095" s="163"/>
      <c r="Y1095" s="163"/>
      <c r="Z1095" s="163"/>
      <c r="AA1095" s="153" t="n">
        <v>-117.8837</v>
      </c>
      <c r="AB1095" s="153" t="n">
        <v>34.9054</v>
      </c>
      <c r="AC1095" s="153" t="n">
        <v>702</v>
      </c>
      <c r="AD1095" s="175" t="str">
        <v>KEDW 151655Z AUTO 00000KT 10SM CLR 16/03 A3003 RMK AO2 SLP160 T01580026 $</v>
      </c>
    </row>
    <row r="1096" hidden="0">
      <c r="A1096" s="150" t="str">
        <v>2026-04-15 17:01 UTC</v>
      </c>
      <c r="B1096" s="155" t="str">
        <v>2026-04-15 10:01 PDT</v>
      </c>
      <c r="C1096" s="155" t="str">
        <v>2026-04-15</v>
      </c>
      <c r="D1096" s="155" t="str">
        <v>April</v>
      </c>
      <c r="E1096" s="154" t="str">
        <v>Accepted</v>
      </c>
      <c r="F1096" s="155" t="str">
        <v>020</v>
      </c>
      <c r="G1096" s="153" t="n">
        <v>20</v>
      </c>
      <c r="H1096" s="155" t="str">
        <v>N</v>
      </c>
      <c r="I1096" s="153" t="n">
        <v>200</v>
      </c>
      <c r="J1096" s="155" t="str">
        <v>S</v>
      </c>
      <c r="K1096" s="153" t="n">
        <v>2</v>
      </c>
      <c r="L1096" s="153" t="n">
        <f>IF(E1096="Accepted",K1096*1.150779448,"")</f>
        <v>2.301558896</v>
      </c>
      <c r="M1096" s="163"/>
      <c r="N1096" s="163" t="str">
        <f>IF(AND(E1096="Accepted",ISNUMBER(M1096)),M1096*1.150779448,"")</f>
      </c>
      <c r="O1096" s="163"/>
      <c r="P1096" s="163" t="str">
        <f>IF(AND(E1096="Accepted",ISNUMBER(O1096)),O1096*1.150779448,"")</f>
      </c>
      <c r="Q1096" s="163"/>
      <c r="R1096" s="155" t="str"/>
      <c r="S1096" s="155" t="str"/>
      <c r="T1096" s="155" t="str"/>
      <c r="U1096" s="163" t="str">
        <f>IF(E1096&lt;&gt;"Accepted","",IF(AND(N1096="",P1096=""),"",MAX(N1096,P1096)))</f>
      </c>
      <c r="V1096" s="155" t="str">
        <v>2026-04-15 10:01 PDT</v>
      </c>
      <c r="W1096" s="153" t="n">
        <v>2</v>
      </c>
      <c r="X1096" s="163"/>
      <c r="Y1096" s="163"/>
      <c r="Z1096" s="163"/>
      <c r="AA1096" s="153" t="n">
        <v>-117.8837</v>
      </c>
      <c r="AB1096" s="153" t="n">
        <v>34.9054</v>
      </c>
      <c r="AC1096" s="153" t="n">
        <v>702</v>
      </c>
      <c r="AD1096" s="175" t="str">
        <v>KEDW 151701Z 02002KT 50SM FEW300 17/03 A3005 RMK AO2A SLP176 T01700023</v>
      </c>
    </row>
    <row r="1097" hidden="0">
      <c r="A1097" s="150" t="str">
        <v>2026-04-15 17:55 UTC</v>
      </c>
      <c r="B1097" s="155" t="str">
        <v>2026-04-15 10:55 PDT</v>
      </c>
      <c r="C1097" s="155" t="str">
        <v>2026-04-15</v>
      </c>
      <c r="D1097" s="155" t="str">
        <v>April</v>
      </c>
      <c r="E1097" s="154" t="str">
        <v>Accepted</v>
      </c>
      <c r="F1097" s="155" t="str">
        <v>250</v>
      </c>
      <c r="G1097" s="153" t="n">
        <v>250</v>
      </c>
      <c r="H1097" s="155" t="str">
        <v>W</v>
      </c>
      <c r="I1097" s="153" t="n">
        <v>70</v>
      </c>
      <c r="J1097" s="155" t="str">
        <v>E</v>
      </c>
      <c r="K1097" s="153" t="n">
        <v>8</v>
      </c>
      <c r="L1097" s="153" t="n">
        <f>IF(E1097="Accepted",K1097*1.150779448,"")</f>
        <v>9.206235584</v>
      </c>
      <c r="M1097" s="163"/>
      <c r="N1097" s="163" t="str">
        <f>IF(AND(E1097="Accepted",ISNUMBER(M1097)),M1097*1.150779448,"")</f>
      </c>
      <c r="O1097" s="163"/>
      <c r="P1097" s="163" t="str">
        <f>IF(AND(E1097="Accepted",ISNUMBER(O1097)),O1097*1.150779448,"")</f>
      </c>
      <c r="Q1097" s="163"/>
      <c r="R1097" s="155" t="str"/>
      <c r="S1097" s="155" t="str"/>
      <c r="T1097" s="155" t="str"/>
      <c r="U1097" s="163" t="str">
        <f>IF(E1097&lt;&gt;"Accepted","",IF(AND(N1097="",P1097=""),"",MAX(N1097,P1097)))</f>
      </c>
      <c r="V1097" s="155" t="str">
        <v>2026-04-15 10:55 PDT</v>
      </c>
      <c r="W1097" s="153" t="n">
        <v>8</v>
      </c>
      <c r="X1097" s="163"/>
      <c r="Y1097" s="163"/>
      <c r="Z1097" s="163"/>
      <c r="AA1097" s="153" t="n">
        <v>-117.8837</v>
      </c>
      <c r="AB1097" s="153" t="n">
        <v>34.9054</v>
      </c>
      <c r="AC1097" s="153" t="n">
        <v>702</v>
      </c>
      <c r="AD1097" s="175" t="str">
        <v>KEDW 151755Z 25008KT 80SM FEW300 20/M01 A3002 RMK AO2A SLP155 T02011006 10201 20042</v>
      </c>
    </row>
    <row r="1098" hidden="0">
      <c r="A1098" s="150" t="str">
        <v>2026-04-15 18:55 UTC</v>
      </c>
      <c r="B1098" s="155" t="str">
        <v>2026-04-15 11:55 PDT</v>
      </c>
      <c r="C1098" s="155" t="str">
        <v>2026-04-15</v>
      </c>
      <c r="D1098" s="155" t="str">
        <v>April</v>
      </c>
      <c r="E1098" s="154" t="str">
        <v>Accepted</v>
      </c>
      <c r="F1098" s="155" t="str">
        <v>250</v>
      </c>
      <c r="G1098" s="153" t="n">
        <v>250</v>
      </c>
      <c r="H1098" s="155" t="str">
        <v>W</v>
      </c>
      <c r="I1098" s="153" t="n">
        <v>70</v>
      </c>
      <c r="J1098" s="155" t="str">
        <v>E</v>
      </c>
      <c r="K1098" s="153" t="n">
        <v>12</v>
      </c>
      <c r="L1098" s="153" t="n">
        <f>IF(E1098="Accepted",K1098*1.150779448,"")</f>
        <v>13.809353376</v>
      </c>
      <c r="M1098" s="163"/>
      <c r="N1098" s="163" t="str">
        <f>IF(AND(E1098="Accepted",ISNUMBER(M1098)),M1098*1.150779448,"")</f>
      </c>
      <c r="O1098" s="163"/>
      <c r="P1098" s="163" t="str">
        <f>IF(AND(E1098="Accepted",ISNUMBER(O1098)),O1098*1.150779448,"")</f>
      </c>
      <c r="Q1098" s="163"/>
      <c r="R1098" s="155" t="str"/>
      <c r="S1098" s="155" t="str"/>
      <c r="T1098" s="155" t="str"/>
      <c r="U1098" s="163" t="str">
        <f>IF(E1098&lt;&gt;"Accepted","",IF(AND(N1098="",P1098=""),"",MAX(N1098,P1098)))</f>
      </c>
      <c r="V1098" s="155" t="str">
        <v>2026-04-15 11:55 PDT</v>
      </c>
      <c r="W1098" s="153" t="n">
        <v>12</v>
      </c>
      <c r="X1098" s="163"/>
      <c r="Y1098" s="163"/>
      <c r="Z1098" s="163"/>
      <c r="AA1098" s="153" t="n">
        <v>-117.8837</v>
      </c>
      <c r="AB1098" s="153" t="n">
        <v>34.9054</v>
      </c>
      <c r="AC1098" s="153" t="n">
        <v>702</v>
      </c>
      <c r="AD1098" s="175" t="str">
        <v>KEDW 151855Z 25012KT 90SM FEW300 22/M01 A3000 RMK AO2A SLP147 T02201013</v>
      </c>
    </row>
    <row r="1099" hidden="0">
      <c r="A1099" s="150" t="str">
        <v>2026-04-15 19:55 UTC</v>
      </c>
      <c r="B1099" s="155" t="str">
        <v>2026-04-15 12:55 PDT</v>
      </c>
      <c r="C1099" s="155" t="str">
        <v>2026-04-15</v>
      </c>
      <c r="D1099" s="155" t="str">
        <v>April</v>
      </c>
      <c r="E1099" s="154" t="str">
        <v>Accepted</v>
      </c>
      <c r="F1099" s="155" t="str">
        <v>250</v>
      </c>
      <c r="G1099" s="153" t="n">
        <v>250</v>
      </c>
      <c r="H1099" s="155" t="str">
        <v>W</v>
      </c>
      <c r="I1099" s="153" t="n">
        <v>70</v>
      </c>
      <c r="J1099" s="155" t="str">
        <v>E</v>
      </c>
      <c r="K1099" s="153" t="n">
        <v>9</v>
      </c>
      <c r="L1099" s="153" t="n">
        <f>IF(E1099="Accepted",K1099*1.150779448,"")</f>
        <v>10.357015032</v>
      </c>
      <c r="M1099" s="163"/>
      <c r="N1099" s="163" t="str">
        <f>IF(AND(E1099="Accepted",ISNUMBER(M1099)),M1099*1.150779448,"")</f>
      </c>
      <c r="O1099" s="163"/>
      <c r="P1099" s="163" t="str">
        <f>IF(AND(E1099="Accepted",ISNUMBER(O1099)),O1099*1.150779448,"")</f>
      </c>
      <c r="Q1099" s="163"/>
      <c r="R1099" s="155" t="str"/>
      <c r="S1099" s="155" t="str"/>
      <c r="T1099" s="155" t="str"/>
      <c r="U1099" s="163" t="str">
        <f>IF(E1099&lt;&gt;"Accepted","",IF(AND(N1099="",P1099=""),"",MAX(N1099,P1099)))</f>
      </c>
      <c r="V1099" s="155" t="str">
        <v>2026-04-15 12:55 PDT</v>
      </c>
      <c r="W1099" s="153" t="n">
        <v>9</v>
      </c>
      <c r="X1099" s="163"/>
      <c r="Y1099" s="163"/>
      <c r="Z1099" s="163"/>
      <c r="AA1099" s="153" t="n">
        <v>-117.8837</v>
      </c>
      <c r="AB1099" s="153" t="n">
        <v>34.9054</v>
      </c>
      <c r="AC1099" s="153" t="n">
        <v>702</v>
      </c>
      <c r="AD1099" s="175" t="str">
        <v>KEDW 151955Z 25009KT 90SM FEW080 FEW300 24/M04 A2998 RMK AO2A SLP140 T02411042</v>
      </c>
    </row>
    <row r="1100" hidden="0">
      <c r="A1100" s="150" t="str">
        <v>2026-04-15 20:49 UTC</v>
      </c>
      <c r="B1100" s="155" t="str">
        <v>2026-04-15 13:49 PDT</v>
      </c>
      <c r="C1100" s="155" t="str">
        <v>2026-04-15</v>
      </c>
      <c r="D1100" s="155" t="str">
        <v>April</v>
      </c>
      <c r="E1100" s="154" t="str">
        <v>Accepted</v>
      </c>
      <c r="F1100" s="155" t="str">
        <v>220</v>
      </c>
      <c r="G1100" s="153" t="n">
        <v>220</v>
      </c>
      <c r="H1100" s="155" t="str">
        <v>SW</v>
      </c>
      <c r="I1100" s="153" t="n">
        <v>40</v>
      </c>
      <c r="J1100" s="155" t="str">
        <v>NE</v>
      </c>
      <c r="K1100" s="153" t="n">
        <v>12</v>
      </c>
      <c r="L1100" s="153" t="n">
        <f>IF(E1100="Accepted",K1100*1.150779448,"")</f>
        <v>13.809353376</v>
      </c>
      <c r="M1100" s="163"/>
      <c r="N1100" s="163" t="str">
        <f>IF(AND(E1100="Accepted",ISNUMBER(M1100)),M1100*1.150779448,"")</f>
      </c>
      <c r="O1100" s="163"/>
      <c r="P1100" s="163" t="str">
        <f>IF(AND(E1100="Accepted",ISNUMBER(O1100)),O1100*1.150779448,"")</f>
      </c>
      <c r="Q1100" s="163"/>
      <c r="R1100" s="155" t="str"/>
      <c r="S1100" s="155" t="str"/>
      <c r="T1100" s="155" t="str"/>
      <c r="U1100" s="163" t="str">
        <f>IF(E1100&lt;&gt;"Accepted","",IF(AND(N1100="",P1100=""),"",MAX(N1100,P1100)))</f>
      </c>
      <c r="V1100" s="155" t="str">
        <v>2026-04-15 13:49 PDT</v>
      </c>
      <c r="W1100" s="153" t="n">
        <v>12</v>
      </c>
      <c r="X1100" s="163"/>
      <c r="Y1100" s="163"/>
      <c r="Z1100" s="163"/>
      <c r="AA1100" s="153" t="n">
        <v>-117.8837</v>
      </c>
      <c r="AB1100" s="153" t="n">
        <v>34.9054</v>
      </c>
      <c r="AC1100" s="153" t="n">
        <v>702</v>
      </c>
      <c r="AD1100" s="175" t="str">
        <v>KEDW 152049Z AUTO 22012KT 10SM CLR 25/M07 A2996 RMK AO2 WSHFT 46 SLP133 $</v>
      </c>
    </row>
    <row r="1101" hidden="0">
      <c r="A1101" s="150" t="str">
        <v>2026-04-15 20:55 UTC</v>
      </c>
      <c r="B1101" s="155" t="str">
        <v>2026-04-15 13:55 PDT</v>
      </c>
      <c r="C1101" s="155" t="str">
        <v>2026-04-15</v>
      </c>
      <c r="D1101" s="155" t="str">
        <v>April</v>
      </c>
      <c r="E1101" s="154" t="str">
        <v>Accepted</v>
      </c>
      <c r="F1101" s="155" t="str">
        <v>200</v>
      </c>
      <c r="G1101" s="153" t="n">
        <v>200</v>
      </c>
      <c r="H1101" s="155" t="str">
        <v>S</v>
      </c>
      <c r="I1101" s="153" t="n">
        <v>20</v>
      </c>
      <c r="J1101" s="155" t="str">
        <v>N</v>
      </c>
      <c r="K1101" s="153" t="n">
        <v>12</v>
      </c>
      <c r="L1101" s="153" t="n">
        <f>IF(E1101="Accepted",K1101*1.150779448,"")</f>
        <v>13.809353376</v>
      </c>
      <c r="M1101" s="163"/>
      <c r="N1101" s="163" t="str">
        <f>IF(AND(E1101="Accepted",ISNUMBER(M1101)),M1101*1.150779448,"")</f>
      </c>
      <c r="O1101" s="163"/>
      <c r="P1101" s="163" t="str">
        <f>IF(AND(E1101="Accepted",ISNUMBER(O1101)),O1101*1.150779448,"")</f>
      </c>
      <c r="Q1101" s="163"/>
      <c r="R1101" s="155" t="str"/>
      <c r="S1101" s="155" t="str"/>
      <c r="T1101" s="155" t="str"/>
      <c r="U1101" s="163" t="str">
        <f>IF(E1101&lt;&gt;"Accepted","",IF(AND(N1101="",P1101=""),"",MAX(N1101,P1101)))</f>
      </c>
      <c r="V1101" s="155" t="str">
        <v>2026-04-15 13:55 PDT</v>
      </c>
      <c r="W1101" s="153" t="n">
        <v>12</v>
      </c>
      <c r="X1101" s="163"/>
      <c r="Y1101" s="163"/>
      <c r="Z1101" s="163"/>
      <c r="AA1101" s="153" t="n">
        <v>-117.8837</v>
      </c>
      <c r="AB1101" s="153" t="n">
        <v>34.9054</v>
      </c>
      <c r="AC1101" s="153" t="n">
        <v>702</v>
      </c>
      <c r="AD1101" s="175" t="str">
        <v>KEDW 152055Z 20012KT 90SM FEW080 FEW300 25/M07 A2996 RMK AO2A SLP133 T02541072 57020</v>
      </c>
    </row>
    <row r="1102" hidden="0">
      <c r="A1102" s="150" t="str">
        <v>2026-04-15 20:58 UTC</v>
      </c>
      <c r="B1102" s="155" t="str">
        <v>2026-04-15 13:58 PDT</v>
      </c>
      <c r="C1102" s="155" t="str">
        <v>2026-04-15</v>
      </c>
      <c r="D1102" s="155" t="str">
        <v>April</v>
      </c>
      <c r="E1102" s="154" t="str">
        <v>Accepted</v>
      </c>
      <c r="F1102" s="155" t="str">
        <v>250</v>
      </c>
      <c r="G1102" s="153" t="n">
        <v>250</v>
      </c>
      <c r="H1102" s="155" t="str">
        <v>W</v>
      </c>
      <c r="I1102" s="153" t="n">
        <v>70</v>
      </c>
      <c r="J1102" s="155" t="str">
        <v>E</v>
      </c>
      <c r="K1102" s="153" t="n">
        <v>12</v>
      </c>
      <c r="L1102" s="153" t="n">
        <f>IF(E1102="Accepted",K1102*1.150779448,"")</f>
        <v>13.809353376</v>
      </c>
      <c r="M1102" s="163"/>
      <c r="N1102" s="163" t="str">
        <f>IF(AND(E1102="Accepted",ISNUMBER(M1102)),M1102*1.150779448,"")</f>
      </c>
      <c r="O1102" s="163"/>
      <c r="P1102" s="163" t="str">
        <f>IF(AND(E1102="Accepted",ISNUMBER(O1102)),O1102*1.150779448,"")</f>
      </c>
      <c r="Q1102" s="163"/>
      <c r="R1102" s="155" t="str"/>
      <c r="S1102" s="155" t="str"/>
      <c r="T1102" s="155" t="str"/>
      <c r="U1102" s="163" t="str">
        <f>IF(E1102&lt;&gt;"Accepted","",IF(AND(N1102="",P1102=""),"",MAX(N1102,P1102)))</f>
      </c>
      <c r="V1102" s="155" t="str">
        <v>2026-04-15 13:58 PDT</v>
      </c>
      <c r="W1102" s="153" t="n">
        <v>12</v>
      </c>
      <c r="X1102" s="163"/>
      <c r="Y1102" s="163"/>
      <c r="Z1102" s="163"/>
      <c r="AA1102" s="153" t="n">
        <v>-117.8837</v>
      </c>
      <c r="AB1102" s="153" t="n">
        <v>34.9054</v>
      </c>
      <c r="AC1102" s="153" t="n">
        <v>702</v>
      </c>
      <c r="AD1102" s="175" t="str">
        <v>KEDW 152058Z 25012KT 90SM FEW080 FEW300 26/M08 A2996 RMK AO2A WSHFT 55 SLP132</v>
      </c>
    </row>
    <row r="1103" hidden="0">
      <c r="A1103" s="150" t="str">
        <v>2026-04-15 21:00 UTC</v>
      </c>
      <c r="B1103" s="155" t="str">
        <v>2026-04-15 14:00 PDT</v>
      </c>
      <c r="C1103" s="155" t="str">
        <v>2026-04-15</v>
      </c>
      <c r="D1103" s="155" t="str">
        <v>April</v>
      </c>
      <c r="E1103" s="154" t="str">
        <v>Accepted</v>
      </c>
      <c r="F1103" s="155" t="str">
        <v>250</v>
      </c>
      <c r="G1103" s="153" t="n">
        <v>250</v>
      </c>
      <c r="H1103" s="155" t="str">
        <v>W</v>
      </c>
      <c r="I1103" s="153" t="n">
        <v>70</v>
      </c>
      <c r="J1103" s="155" t="str">
        <v>E</v>
      </c>
      <c r="K1103" s="153" t="n">
        <v>12</v>
      </c>
      <c r="L1103" s="153" t="n">
        <f>IF(E1103="Accepted",K1103*1.150779448,"")</f>
        <v>13.809353376</v>
      </c>
      <c r="M1103" s="163"/>
      <c r="N1103" s="163" t="str">
        <f>IF(AND(E1103="Accepted",ISNUMBER(M1103)),M1103*1.150779448,"")</f>
      </c>
      <c r="O1103" s="163"/>
      <c r="P1103" s="163" t="str">
        <f>IF(AND(E1103="Accepted",ISNUMBER(O1103)),O1103*1.150779448,"")</f>
      </c>
      <c r="Q1103" s="163"/>
      <c r="R1103" s="155" t="str"/>
      <c r="S1103" s="155" t="str"/>
      <c r="T1103" s="155" t="str"/>
      <c r="U1103" s="163" t="str">
        <f>IF(E1103&lt;&gt;"Accepted","",IF(AND(N1103="",P1103=""),"",MAX(N1103,P1103)))</f>
      </c>
      <c r="V1103" s="155" t="str">
        <v>2026-04-15 14:00 PDT</v>
      </c>
      <c r="W1103" s="153" t="n">
        <v>12</v>
      </c>
      <c r="X1103" s="163"/>
      <c r="Y1103" s="163"/>
      <c r="Z1103" s="163"/>
      <c r="AA1103" s="153" t="n">
        <v>-117.8837</v>
      </c>
      <c r="AB1103" s="153" t="n">
        <v>34.9054</v>
      </c>
      <c r="AC1103" s="153" t="n">
        <v>702</v>
      </c>
      <c r="AD1103" s="175" t="str">
        <v>KEDW 152100Z COR 25012KT 90SM FEW080 FEW300 26/M08 A2996 RMK AO2A SLP132 COR 2120</v>
      </c>
    </row>
    <row r="1104" hidden="0">
      <c r="A1104" s="150" t="str">
        <v>2026-04-15 21:55 UTC</v>
      </c>
      <c r="B1104" s="155" t="str">
        <v>2026-04-15 14:55 PDT</v>
      </c>
      <c r="C1104" s="155" t="str">
        <v>2026-04-15</v>
      </c>
      <c r="D1104" s="155" t="str">
        <v>April</v>
      </c>
      <c r="E1104" s="154" t="str">
        <v>Accepted</v>
      </c>
      <c r="F1104" s="155" t="str">
        <v>230</v>
      </c>
      <c r="G1104" s="153" t="n">
        <v>230</v>
      </c>
      <c r="H1104" s="155" t="str">
        <v>SW</v>
      </c>
      <c r="I1104" s="153" t="n">
        <v>50</v>
      </c>
      <c r="J1104" s="155" t="str">
        <v>NE</v>
      </c>
      <c r="K1104" s="153" t="n">
        <v>10</v>
      </c>
      <c r="L1104" s="153" t="n">
        <f>IF(E1104="Accepted",K1104*1.150779448,"")</f>
        <v>11.50779448</v>
      </c>
      <c r="M1104" s="163"/>
      <c r="N1104" s="163" t="str">
        <f>IF(AND(E1104="Accepted",ISNUMBER(M1104)),M1104*1.150779448,"")</f>
      </c>
      <c r="O1104" s="163"/>
      <c r="P1104" s="163" t="str">
        <f>IF(AND(E1104="Accepted",ISNUMBER(O1104)),O1104*1.150779448,"")</f>
      </c>
      <c r="Q1104" s="163"/>
      <c r="R1104" s="155" t="str"/>
      <c r="S1104" s="155" t="str"/>
      <c r="T1104" s="155" t="str"/>
      <c r="U1104" s="163" t="str">
        <f>IF(E1104&lt;&gt;"Accepted","",IF(AND(N1104="",P1104=""),"",MAX(N1104,P1104)))</f>
      </c>
      <c r="V1104" s="155" t="str">
        <v>2026-04-15 14:55 PDT</v>
      </c>
      <c r="W1104" s="153" t="n">
        <v>10</v>
      </c>
      <c r="X1104" s="163"/>
      <c r="Y1104" s="163"/>
      <c r="Z1104" s="163"/>
      <c r="AA1104" s="153" t="n">
        <v>-117.8837</v>
      </c>
      <c r="AB1104" s="153" t="n">
        <v>34.9054</v>
      </c>
      <c r="AC1104" s="153" t="n">
        <v>702</v>
      </c>
      <c r="AD1104" s="175" t="str">
        <v>KEDW 152155Z 23010KT 90SM FEW100 SCT300 26/M08 A2993 RMK AO2A SLP123 T02561083</v>
      </c>
    </row>
    <row r="1105" hidden="0">
      <c r="A1105" s="150" t="str">
        <v>2026-04-15 22:55 UTC</v>
      </c>
      <c r="B1105" s="155" t="str">
        <v>2026-04-15 15:55 PDT</v>
      </c>
      <c r="C1105" s="155" t="str">
        <v>2026-04-15</v>
      </c>
      <c r="D1105" s="155" t="str">
        <v>April</v>
      </c>
      <c r="E1105" s="154" t="str">
        <v>Accepted</v>
      </c>
      <c r="F1105" s="155" t="str">
        <v>240</v>
      </c>
      <c r="G1105" s="153" t="n">
        <v>240</v>
      </c>
      <c r="H1105" s="155" t="str">
        <v>SW</v>
      </c>
      <c r="I1105" s="153" t="n">
        <v>60</v>
      </c>
      <c r="J1105" s="155" t="str">
        <v>NE</v>
      </c>
      <c r="K1105" s="153" t="n">
        <v>18</v>
      </c>
      <c r="L1105" s="153" t="n">
        <f>IF(E1105="Accepted",K1105*1.150779448,"")</f>
        <v>20.714030064</v>
      </c>
      <c r="M1105" s="163"/>
      <c r="N1105" s="163" t="str">
        <f>IF(AND(E1105="Accepted",ISNUMBER(M1105)),M1105*1.150779448,"")</f>
      </c>
      <c r="O1105" s="163"/>
      <c r="P1105" s="163" t="str">
        <f>IF(AND(E1105="Accepted",ISNUMBER(O1105)),O1105*1.150779448,"")</f>
      </c>
      <c r="Q1105" s="163"/>
      <c r="R1105" s="155" t="str"/>
      <c r="S1105" s="155" t="str"/>
      <c r="T1105" s="155" t="str"/>
      <c r="U1105" s="163" t="str">
        <f>IF(E1105&lt;&gt;"Accepted","",IF(AND(N1105="",P1105=""),"",MAX(N1105,P1105)))</f>
      </c>
      <c r="V1105" s="155" t="str">
        <v>2026-04-15 15:55 PDT</v>
      </c>
      <c r="W1105" s="153" t="n">
        <v>18</v>
      </c>
      <c r="X1105" s="163"/>
      <c r="Y1105" s="163"/>
      <c r="Z1105" s="163"/>
      <c r="AA1105" s="153" t="n">
        <v>-117.8837</v>
      </c>
      <c r="AB1105" s="153" t="n">
        <v>34.9054</v>
      </c>
      <c r="AC1105" s="153" t="n">
        <v>702</v>
      </c>
      <c r="AD1105" s="175" t="str">
        <v>KEDW 152255Z 24018KT 90SM FEW100 SCT300 26/M03 A2992 RMK AO2A SLP119 T02551031</v>
      </c>
    </row>
    <row r="1106" hidden="0">
      <c r="A1106" s="150" t="str">
        <v>2026-04-15 23:55 UTC</v>
      </c>
      <c r="B1106" s="155" t="str">
        <v>2026-04-15 16:55 PDT</v>
      </c>
      <c r="C1106" s="155" t="str">
        <v>2026-04-15</v>
      </c>
      <c r="D1106" s="155" t="str">
        <v>April</v>
      </c>
      <c r="E1106" s="154" t="str">
        <v>Accepted</v>
      </c>
      <c r="F1106" s="155" t="str">
        <v>230</v>
      </c>
      <c r="G1106" s="153" t="n">
        <v>230</v>
      </c>
      <c r="H1106" s="155" t="str">
        <v>SW</v>
      </c>
      <c r="I1106" s="153" t="n">
        <v>50</v>
      </c>
      <c r="J1106" s="155" t="str">
        <v>NE</v>
      </c>
      <c r="K1106" s="153" t="n">
        <v>21</v>
      </c>
      <c r="L1106" s="153" t="n">
        <f>IF(E1106="Accepted",K1106*1.150779448,"")</f>
        <v>24.166368408</v>
      </c>
      <c r="M1106" s="153" t="n">
        <v>26</v>
      </c>
      <c r="N1106" s="153" t="n">
        <f>IF(AND(E1106="Accepted",ISNUMBER(M1106)),M1106*1.150779448,"")</f>
        <v>29.920265648</v>
      </c>
      <c r="O1106" s="153" t="n">
        <v>27</v>
      </c>
      <c r="P1106" s="153" t="n">
        <f>IF(AND(E1106="Accepted",ISNUMBER(O1106)),O1106*1.150779448,"")</f>
        <v>31.071045096</v>
      </c>
      <c r="Q1106" s="153" t="n">
        <v>250</v>
      </c>
      <c r="R1106" s="155" t="str">
        <v>44</v>
      </c>
      <c r="S1106" s="155" t="str">
        <v>2026-04-15 23:44 UTC</v>
      </c>
      <c r="T1106" s="155" t="str">
        <v>2026-04-15 16:44 PDT</v>
      </c>
      <c r="U1106" s="153" t="n">
        <f>IF(E1106&lt;&gt;"Accepted","",IF(AND(N1106="",P1106=""),"",MAX(N1106,P1106)))</f>
        <v>31.071045096</v>
      </c>
      <c r="V1106" s="155" t="str">
        <v>2026-04-15 16:44 PDT</v>
      </c>
      <c r="W1106" s="153" t="n">
        <v>21</v>
      </c>
      <c r="X1106" s="153" t="n">
        <v>26</v>
      </c>
      <c r="Y1106" s="153" t="n">
        <v>27</v>
      </c>
      <c r="Z1106" s="153" t="n">
        <v>250</v>
      </c>
      <c r="AA1106" s="153" t="n">
        <v>-117.8837</v>
      </c>
      <c r="AB1106" s="153" t="n">
        <v>34.9054</v>
      </c>
      <c r="AC1106" s="153" t="n">
        <v>702</v>
      </c>
      <c r="AD1106" s="175" t="str">
        <v>KEDW 152355Z 23021G26KT 90SM FEW100 SCT300 24/M00 A2991 RMK AO2A PK WND 25027/44 SLP119 T02431001 10262 20201 56014</v>
      </c>
    </row>
    <row r="1107" hidden="0">
      <c r="A1107" s="150" t="str">
        <v>2026-04-16 00:55 UTC</v>
      </c>
      <c r="B1107" s="155" t="str">
        <v>2026-04-15 17:55 PDT</v>
      </c>
      <c r="C1107" s="155" t="str">
        <v>2026-04-15</v>
      </c>
      <c r="D1107" s="155" t="str">
        <v>April</v>
      </c>
      <c r="E1107" s="154" t="str">
        <v>Accepted</v>
      </c>
      <c r="F1107" s="155" t="str">
        <v>240</v>
      </c>
      <c r="G1107" s="153" t="n">
        <v>240</v>
      </c>
      <c r="H1107" s="155" t="str">
        <v>SW</v>
      </c>
      <c r="I1107" s="153" t="n">
        <v>60</v>
      </c>
      <c r="J1107" s="155" t="str">
        <v>NE</v>
      </c>
      <c r="K1107" s="153" t="n">
        <v>21</v>
      </c>
      <c r="L1107" s="153" t="n">
        <f>IF(E1107="Accepted",K1107*1.150779448,"")</f>
        <v>24.166368408</v>
      </c>
      <c r="M1107" s="153" t="n">
        <v>24</v>
      </c>
      <c r="N1107" s="153" t="n">
        <f>IF(AND(E1107="Accepted",ISNUMBER(M1107)),M1107*1.150779448,"")</f>
        <v>27.618706752</v>
      </c>
      <c r="O1107" s="153" t="n">
        <v>28</v>
      </c>
      <c r="P1107" s="153" t="n">
        <f>IF(AND(E1107="Accepted",ISNUMBER(O1107)),O1107*1.150779448,"")</f>
        <v>32.221824544</v>
      </c>
      <c r="Q1107" s="153" t="n">
        <v>240</v>
      </c>
      <c r="R1107" s="155" t="str">
        <v>29</v>
      </c>
      <c r="S1107" s="155" t="str">
        <v>2026-04-16 00:29 UTC</v>
      </c>
      <c r="T1107" s="155" t="str">
        <v>2026-04-15 17:29 PDT</v>
      </c>
      <c r="U1107" s="153" t="n">
        <f>IF(E1107&lt;&gt;"Accepted","",IF(AND(N1107="",P1107=""),"",MAX(N1107,P1107)))</f>
        <v>32.221824544</v>
      </c>
      <c r="V1107" s="155" t="str">
        <v>2026-04-15 17:29 PDT</v>
      </c>
      <c r="W1107" s="153" t="n">
        <v>21</v>
      </c>
      <c r="X1107" s="153" t="n">
        <v>24</v>
      </c>
      <c r="Y1107" s="153" t="n">
        <v>28</v>
      </c>
      <c r="Z1107" s="153" t="n">
        <v>240</v>
      </c>
      <c r="AA1107" s="153" t="n">
        <v>-117.8837</v>
      </c>
      <c r="AB1107" s="153" t="n">
        <v>34.9054</v>
      </c>
      <c r="AC1107" s="153" t="n">
        <v>702</v>
      </c>
      <c r="AD1107" s="175" t="str">
        <v>KEDW 160055Z 24021G24KT 70SM FEW120 SCT300 23/04 A2991 RMK AO2A PK WND 24028/29 SLP120 T02280038</v>
      </c>
    </row>
    <row r="1108" hidden="0">
      <c r="A1108" s="150" t="str">
        <v>2026-04-16 01:55 UTC</v>
      </c>
      <c r="B1108" s="155" t="str">
        <v>2026-04-15 18:55 PDT</v>
      </c>
      <c r="C1108" s="155" t="str">
        <v>2026-04-15</v>
      </c>
      <c r="D1108" s="155" t="str">
        <v>April</v>
      </c>
      <c r="E1108" s="154" t="str">
        <v>Accepted</v>
      </c>
      <c r="F1108" s="155" t="str">
        <v>240</v>
      </c>
      <c r="G1108" s="153" t="n">
        <v>240</v>
      </c>
      <c r="H1108" s="155" t="str">
        <v>SW</v>
      </c>
      <c r="I1108" s="153" t="n">
        <v>60</v>
      </c>
      <c r="J1108" s="155" t="str">
        <v>NE</v>
      </c>
      <c r="K1108" s="153" t="n">
        <v>19</v>
      </c>
      <c r="L1108" s="153" t="n">
        <f>IF(E1108="Accepted",K1108*1.150779448,"")</f>
        <v>21.864809512</v>
      </c>
      <c r="M1108" s="153" t="n">
        <v>23</v>
      </c>
      <c r="N1108" s="153" t="n">
        <f>IF(AND(E1108="Accepted",ISNUMBER(M1108)),M1108*1.150779448,"")</f>
        <v>26.467927304</v>
      </c>
      <c r="O1108" s="163"/>
      <c r="P1108" s="163" t="str">
        <f>IF(AND(E1108="Accepted",ISNUMBER(O1108)),O1108*1.150779448,"")</f>
      </c>
      <c r="Q1108" s="163"/>
      <c r="R1108" s="155" t="str"/>
      <c r="S1108" s="155" t="str"/>
      <c r="T1108" s="155" t="str"/>
      <c r="U1108" s="153" t="n">
        <f>IF(E1108&lt;&gt;"Accepted","",IF(AND(N1108="",P1108=""),"",MAX(N1108,P1108)))</f>
        <v>26.467927304</v>
      </c>
      <c r="V1108" s="155" t="str">
        <v>2026-04-15 18:55 PDT</v>
      </c>
      <c r="W1108" s="153" t="n">
        <v>19</v>
      </c>
      <c r="X1108" s="153" t="n">
        <v>23</v>
      </c>
      <c r="Y1108" s="163"/>
      <c r="Z1108" s="163"/>
      <c r="AA1108" s="153" t="n">
        <v>-117.8837</v>
      </c>
      <c r="AB1108" s="153" t="n">
        <v>34.9054</v>
      </c>
      <c r="AC1108" s="153" t="n">
        <v>702</v>
      </c>
      <c r="AD1108" s="175" t="str">
        <v>KEDW 160155Z 24019G23KT 60SM FEW300 21/06 A2991 RMK AO2A SLP122 T02070055</v>
      </c>
    </row>
    <row r="1109" hidden="0">
      <c r="A1109" s="150" t="str">
        <v>2026-04-16 02:55 UTC</v>
      </c>
      <c r="B1109" s="155" t="str">
        <v>2026-04-15 19:55 PDT</v>
      </c>
      <c r="C1109" s="155" t="str">
        <v>2026-04-15</v>
      </c>
      <c r="D1109" s="155" t="str">
        <v>April</v>
      </c>
      <c r="E1109" s="154" t="str">
        <v>Accepted</v>
      </c>
      <c r="F1109" s="155" t="str">
        <v>240</v>
      </c>
      <c r="G1109" s="153" t="n">
        <v>240</v>
      </c>
      <c r="H1109" s="155" t="str">
        <v>SW</v>
      </c>
      <c r="I1109" s="153" t="n">
        <v>60</v>
      </c>
      <c r="J1109" s="155" t="str">
        <v>NE</v>
      </c>
      <c r="K1109" s="153" t="n">
        <v>19</v>
      </c>
      <c r="L1109" s="153" t="n">
        <f>IF(E1109="Accepted",K1109*1.150779448,"")</f>
        <v>21.864809512</v>
      </c>
      <c r="M1109" s="153" t="n">
        <v>24</v>
      </c>
      <c r="N1109" s="153" t="n">
        <f>IF(AND(E1109="Accepted",ISNUMBER(M1109)),M1109*1.150779448,"")</f>
        <v>27.618706752</v>
      </c>
      <c r="O1109" s="163"/>
      <c r="P1109" s="163" t="str">
        <f>IF(AND(E1109="Accepted",ISNUMBER(O1109)),O1109*1.150779448,"")</f>
      </c>
      <c r="Q1109" s="163"/>
      <c r="R1109" s="155" t="str"/>
      <c r="S1109" s="155" t="str"/>
      <c r="T1109" s="155" t="str"/>
      <c r="U1109" s="153" t="n">
        <f>IF(E1109&lt;&gt;"Accepted","",IF(AND(N1109="",P1109=""),"",MAX(N1109,P1109)))</f>
        <v>27.618706752</v>
      </c>
      <c r="V1109" s="155" t="str">
        <v>2026-04-15 19:55 PDT</v>
      </c>
      <c r="W1109" s="153" t="n">
        <v>19</v>
      </c>
      <c r="X1109" s="153" t="n">
        <v>24</v>
      </c>
      <c r="Y1109" s="163"/>
      <c r="Z1109" s="163"/>
      <c r="AA1109" s="153" t="n">
        <v>-117.8837</v>
      </c>
      <c r="AB1109" s="153" t="n">
        <v>34.9054</v>
      </c>
      <c r="AC1109" s="153" t="n">
        <v>702</v>
      </c>
      <c r="AD1109" s="175" t="str">
        <v>KEDW 160255Z 24019G24KT 40SM SCT300 18/06 A2992 RMK AO2A SLP124 T01840059 53001</v>
      </c>
    </row>
    <row r="1110" hidden="0">
      <c r="A1110" s="150" t="str">
        <v>2026-04-16 03:55 UTC</v>
      </c>
      <c r="B1110" s="155" t="str">
        <v>2026-04-15 20:55 PDT</v>
      </c>
      <c r="C1110" s="155" t="str">
        <v>2026-04-15</v>
      </c>
      <c r="D1110" s="155" t="str">
        <v>April</v>
      </c>
      <c r="E1110" s="154" t="str">
        <v>Accepted</v>
      </c>
      <c r="F1110" s="155" t="str">
        <v>250</v>
      </c>
      <c r="G1110" s="153" t="n">
        <v>250</v>
      </c>
      <c r="H1110" s="155" t="str">
        <v>W</v>
      </c>
      <c r="I1110" s="153" t="n">
        <v>70</v>
      </c>
      <c r="J1110" s="155" t="str">
        <v>E</v>
      </c>
      <c r="K1110" s="153" t="n">
        <v>16</v>
      </c>
      <c r="L1110" s="153" t="n">
        <f>IF(E1110="Accepted",K1110*1.150779448,"")</f>
        <v>18.412471168</v>
      </c>
      <c r="M1110" s="163"/>
      <c r="N1110" s="163" t="str">
        <f>IF(AND(E1110="Accepted",ISNUMBER(M1110)),M1110*1.150779448,"")</f>
      </c>
      <c r="O1110" s="163"/>
      <c r="P1110" s="163" t="str">
        <f>IF(AND(E1110="Accepted",ISNUMBER(O1110)),O1110*1.150779448,"")</f>
      </c>
      <c r="Q1110" s="163"/>
      <c r="R1110" s="155" t="str"/>
      <c r="S1110" s="155" t="str"/>
      <c r="T1110" s="155" t="str"/>
      <c r="U1110" s="163" t="str">
        <f>IF(E1110&lt;&gt;"Accepted","",IF(AND(N1110="",P1110=""),"",MAX(N1110,P1110)))</f>
      </c>
      <c r="V1110" s="155" t="str">
        <v>2026-04-15 20:55 PDT</v>
      </c>
      <c r="W1110" s="153" t="n">
        <v>16</v>
      </c>
      <c r="X1110" s="163"/>
      <c r="Y1110" s="163"/>
      <c r="Z1110" s="163"/>
      <c r="AA1110" s="153" t="n">
        <v>-117.8837</v>
      </c>
      <c r="AB1110" s="153" t="n">
        <v>34.9054</v>
      </c>
      <c r="AC1110" s="153" t="n">
        <v>702</v>
      </c>
      <c r="AD1110" s="175" t="str">
        <v>KEDW 160355Z 25016KT 40SM FEW300 18/04 A2994 RMK AO2A SLP128 T01750037</v>
      </c>
    </row>
    <row r="1111" hidden="0">
      <c r="A1111" s="150" t="str">
        <v>2026-04-16 04:55 UTC</v>
      </c>
      <c r="B1111" s="155" t="str">
        <v>2026-04-15 21:55 PDT</v>
      </c>
      <c r="C1111" s="155" t="str">
        <v>2026-04-15</v>
      </c>
      <c r="D1111" s="155" t="str">
        <v>April</v>
      </c>
      <c r="E1111" s="154" t="str">
        <v>Accepted</v>
      </c>
      <c r="F1111" s="155" t="str">
        <v>250</v>
      </c>
      <c r="G1111" s="153" t="n">
        <v>250</v>
      </c>
      <c r="H1111" s="155" t="str">
        <v>W</v>
      </c>
      <c r="I1111" s="153" t="n">
        <v>70</v>
      </c>
      <c r="J1111" s="155" t="str">
        <v>E</v>
      </c>
      <c r="K1111" s="153" t="n">
        <v>16</v>
      </c>
      <c r="L1111" s="153" t="n">
        <f>IF(E1111="Accepted",K1111*1.150779448,"")</f>
        <v>18.412471168</v>
      </c>
      <c r="M1111" s="163"/>
      <c r="N1111" s="163" t="str">
        <f>IF(AND(E1111="Accepted",ISNUMBER(M1111)),M1111*1.150779448,"")</f>
      </c>
      <c r="O1111" s="163"/>
      <c r="P1111" s="163" t="str">
        <f>IF(AND(E1111="Accepted",ISNUMBER(O1111)),O1111*1.150779448,"")</f>
      </c>
      <c r="Q1111" s="163"/>
      <c r="R1111" s="155" t="str"/>
      <c r="S1111" s="155" t="str"/>
      <c r="T1111" s="155" t="str"/>
      <c r="U1111" s="163" t="str">
        <f>IF(E1111&lt;&gt;"Accepted","",IF(AND(N1111="",P1111=""),"",MAX(N1111,P1111)))</f>
      </c>
      <c r="V1111" s="155" t="str">
        <v>2026-04-15 21:55 PDT</v>
      </c>
      <c r="W1111" s="153" t="n">
        <v>16</v>
      </c>
      <c r="X1111" s="163"/>
      <c r="Y1111" s="163"/>
      <c r="Z1111" s="163"/>
      <c r="AA1111" s="153" t="n">
        <v>-117.8837</v>
      </c>
      <c r="AB1111" s="153" t="n">
        <v>34.9054</v>
      </c>
      <c r="AC1111" s="153" t="n">
        <v>702</v>
      </c>
      <c r="AD1111" s="175" t="str">
        <v>KEDW 160455Z 25016KT 40SM FEW280 16/04 A2996 RMK AO2A SLPNO T01630043</v>
      </c>
    </row>
    <row r="1112" hidden="0">
      <c r="A1112" s="150" t="str">
        <v>2026-04-16 05:55 UTC</v>
      </c>
      <c r="B1112" s="155" t="str">
        <v>2026-04-15 22:55 PDT</v>
      </c>
      <c r="C1112" s="155" t="str">
        <v>2026-04-15</v>
      </c>
      <c r="D1112" s="155" t="str">
        <v>April</v>
      </c>
      <c r="E1112" s="154" t="str">
        <v>Accepted</v>
      </c>
      <c r="F1112" s="155" t="str">
        <v>260</v>
      </c>
      <c r="G1112" s="153" t="n">
        <v>260</v>
      </c>
      <c r="H1112" s="155" t="str">
        <v>W</v>
      </c>
      <c r="I1112" s="153" t="n">
        <v>80</v>
      </c>
      <c r="J1112" s="155" t="str">
        <v>E</v>
      </c>
      <c r="K1112" s="153" t="n">
        <v>15</v>
      </c>
      <c r="L1112" s="153" t="n">
        <f>IF(E1112="Accepted",K1112*1.150779448,"")</f>
        <v>17.261691719999998</v>
      </c>
      <c r="M1112" s="153" t="n">
        <v>22</v>
      </c>
      <c r="N1112" s="153" t="n">
        <f>IF(AND(E1112="Accepted",ISNUMBER(M1112)),M1112*1.150779448,"")</f>
        <v>25.317147856</v>
      </c>
      <c r="O1112" s="163"/>
      <c r="P1112" s="163" t="str">
        <f>IF(AND(E1112="Accepted",ISNUMBER(O1112)),O1112*1.150779448,"")</f>
      </c>
      <c r="Q1112" s="163"/>
      <c r="R1112" s="155" t="str"/>
      <c r="S1112" s="155" t="str"/>
      <c r="T1112" s="155" t="str"/>
      <c r="U1112" s="153" t="n">
        <f>IF(E1112&lt;&gt;"Accepted","",IF(AND(N1112="",P1112=""),"",MAX(N1112,P1112)))</f>
        <v>25.317147856</v>
      </c>
      <c r="V1112" s="155" t="str">
        <v>2026-04-15 22:55 PDT</v>
      </c>
      <c r="W1112" s="153" t="n">
        <v>15</v>
      </c>
      <c r="X1112" s="153" t="n">
        <v>22</v>
      </c>
      <c r="Y1112" s="163"/>
      <c r="Z1112" s="163"/>
      <c r="AA1112" s="153" t="n">
        <v>-117.8837</v>
      </c>
      <c r="AB1112" s="153" t="n">
        <v>34.9054</v>
      </c>
      <c r="AC1112" s="153" t="n">
        <v>702</v>
      </c>
      <c r="AD1112" s="175" t="str">
        <v>KEDW 160555Z AUTO 26015G22KT 10SM CLR 16/02 A2995 RMK AO2 SLP128 T01630016 10242 20157 50010 $</v>
      </c>
    </row>
    <row r="1113" hidden="0">
      <c r="A1113" s="150" t="str">
        <v>2026-04-16 06:55 UTC</v>
      </c>
      <c r="B1113" s="155" t="str">
        <v>2026-04-15 23:55 PDT</v>
      </c>
      <c r="C1113" s="155" t="str">
        <v>2026-04-15</v>
      </c>
      <c r="D1113" s="155" t="str">
        <v>April</v>
      </c>
      <c r="E1113" s="154" t="str">
        <v>Accepted</v>
      </c>
      <c r="F1113" s="155" t="str">
        <v>240</v>
      </c>
      <c r="G1113" s="153" t="n">
        <v>240</v>
      </c>
      <c r="H1113" s="155" t="str">
        <v>SW</v>
      </c>
      <c r="I1113" s="153" t="n">
        <v>60</v>
      </c>
      <c r="J1113" s="155" t="str">
        <v>NE</v>
      </c>
      <c r="K1113" s="153" t="n">
        <v>11</v>
      </c>
      <c r="L1113" s="153" t="n">
        <f>IF(E1113="Accepted",K1113*1.150779448,"")</f>
        <v>12.658573928</v>
      </c>
      <c r="M1113" s="163"/>
      <c r="N1113" s="163" t="str">
        <f>IF(AND(E1113="Accepted",ISNUMBER(M1113)),M1113*1.150779448,"")</f>
      </c>
      <c r="O1113" s="163"/>
      <c r="P1113" s="163" t="str">
        <f>IF(AND(E1113="Accepted",ISNUMBER(O1113)),O1113*1.150779448,"")</f>
      </c>
      <c r="Q1113" s="163"/>
      <c r="R1113" s="155" t="str"/>
      <c r="S1113" s="155" t="str"/>
      <c r="T1113" s="155" t="str"/>
      <c r="U1113" s="163" t="str">
        <f>IF(E1113&lt;&gt;"Accepted","",IF(AND(N1113="",P1113=""),"",MAX(N1113,P1113)))</f>
      </c>
      <c r="V1113" s="155" t="str">
        <v>2026-04-15 23:55 PDT</v>
      </c>
      <c r="W1113" s="153" t="n">
        <v>11</v>
      </c>
      <c r="X1113" s="163"/>
      <c r="Y1113" s="163"/>
      <c r="Z1113" s="163"/>
      <c r="AA1113" s="153" t="n">
        <v>-117.8837</v>
      </c>
      <c r="AB1113" s="153" t="n">
        <v>34.9054</v>
      </c>
      <c r="AC1113" s="153" t="n">
        <v>702</v>
      </c>
      <c r="AD1113" s="175" t="str">
        <v>KEDW 160655Z AUTO 24011KT 10SM CLR 14/03 A2994 RMK AO2 SLP125 T01420027 $</v>
      </c>
    </row>
    <row r="1114" hidden="0">
      <c r="A1114" s="150" t="str">
        <v>2026-04-16 07:55 UTC</v>
      </c>
      <c r="B1114" s="155" t="str">
        <v>2026-04-16 00:55 PDT</v>
      </c>
      <c r="C1114" s="155" t="str">
        <v>2026-04-16</v>
      </c>
      <c r="D1114" s="155" t="str">
        <v>April</v>
      </c>
      <c r="E1114" s="154" t="str">
        <v>Accepted</v>
      </c>
      <c r="F1114" s="155" t="str">
        <v>230</v>
      </c>
      <c r="G1114" s="153" t="n">
        <v>230</v>
      </c>
      <c r="H1114" s="155" t="str">
        <v>SW</v>
      </c>
      <c r="I1114" s="153" t="n">
        <v>50</v>
      </c>
      <c r="J1114" s="155" t="str">
        <v>NE</v>
      </c>
      <c r="K1114" s="153" t="n">
        <v>12</v>
      </c>
      <c r="L1114" s="153" t="n">
        <f>IF(E1114="Accepted",K1114*1.150779448,"")</f>
        <v>13.809353376</v>
      </c>
      <c r="M1114" s="163"/>
      <c r="N1114" s="163" t="str">
        <f>IF(AND(E1114="Accepted",ISNUMBER(M1114)),M1114*1.150779448,"")</f>
      </c>
      <c r="O1114" s="163"/>
      <c r="P1114" s="163" t="str">
        <f>IF(AND(E1114="Accepted",ISNUMBER(O1114)),O1114*1.150779448,"")</f>
      </c>
      <c r="Q1114" s="163"/>
      <c r="R1114" s="155" t="str"/>
      <c r="S1114" s="155" t="str"/>
      <c r="T1114" s="155" t="str"/>
      <c r="U1114" s="163" t="str">
        <f>IF(E1114&lt;&gt;"Accepted","",IF(AND(N1114="",P1114=""),"",MAX(N1114,P1114)))</f>
      </c>
      <c r="V1114" s="155" t="str">
        <v>2026-04-16 00:55 PDT</v>
      </c>
      <c r="W1114" s="153" t="n">
        <v>12</v>
      </c>
      <c r="X1114" s="163"/>
      <c r="Y1114" s="163"/>
      <c r="Z1114" s="163"/>
      <c r="AA1114" s="153" t="n">
        <v>-117.8837</v>
      </c>
      <c r="AB1114" s="153" t="n">
        <v>34.9054</v>
      </c>
      <c r="AC1114" s="153" t="n">
        <v>702</v>
      </c>
      <c r="AD1114" s="175" t="str">
        <v>KEDW 160755Z AUTO 23012KT 10SM CLR 13/03 A2994 RMK AO2 SLP123 T01340026 402620042 $</v>
      </c>
    </row>
    <row r="1115" hidden="0">
      <c r="A1115" s="150" t="str">
        <v>2026-04-16 08:55 UTC</v>
      </c>
      <c r="B1115" s="155" t="str">
        <v>2026-04-16 01:55 PDT</v>
      </c>
      <c r="C1115" s="155" t="str">
        <v>2026-04-16</v>
      </c>
      <c r="D1115" s="155" t="str">
        <v>April</v>
      </c>
      <c r="E1115" s="154" t="str">
        <v>Accepted</v>
      </c>
      <c r="F1115" s="155" t="str">
        <v>240</v>
      </c>
      <c r="G1115" s="153" t="n">
        <v>240</v>
      </c>
      <c r="H1115" s="155" t="str">
        <v>SW</v>
      </c>
      <c r="I1115" s="153" t="n">
        <v>60</v>
      </c>
      <c r="J1115" s="155" t="str">
        <v>NE</v>
      </c>
      <c r="K1115" s="153" t="n">
        <v>11</v>
      </c>
      <c r="L1115" s="153" t="n">
        <f>IF(E1115="Accepted",K1115*1.150779448,"")</f>
        <v>12.658573928</v>
      </c>
      <c r="M1115" s="163"/>
      <c r="N1115" s="163" t="str">
        <f>IF(AND(E1115="Accepted",ISNUMBER(M1115)),M1115*1.150779448,"")</f>
      </c>
      <c r="O1115" s="163"/>
      <c r="P1115" s="163" t="str">
        <f>IF(AND(E1115="Accepted",ISNUMBER(O1115)),O1115*1.150779448,"")</f>
      </c>
      <c r="Q1115" s="163"/>
      <c r="R1115" s="155" t="str"/>
      <c r="S1115" s="155" t="str"/>
      <c r="T1115" s="155" t="str"/>
      <c r="U1115" s="163" t="str">
        <f>IF(E1115&lt;&gt;"Accepted","",IF(AND(N1115="",P1115=""),"",MAX(N1115,P1115)))</f>
      </c>
      <c r="V1115" s="155" t="str">
        <v>2026-04-16 01:55 PDT</v>
      </c>
      <c r="W1115" s="153" t="n">
        <v>11</v>
      </c>
      <c r="X1115" s="163"/>
      <c r="Y1115" s="163"/>
      <c r="Z1115" s="163"/>
      <c r="AA1115" s="153" t="n">
        <v>-117.8837</v>
      </c>
      <c r="AB1115" s="153" t="n">
        <v>34.9054</v>
      </c>
      <c r="AC1115" s="153" t="n">
        <v>702</v>
      </c>
      <c r="AD1115" s="175" t="str">
        <v>KEDW 160855Z AUTO 24011KT 10SM CLR 13/03 A2992 RMK AO2 SLP116 T01320033 57010 $</v>
      </c>
    </row>
    <row r="1116" hidden="0">
      <c r="A1116" s="150" t="str">
        <v>2026-04-16 09:55 UTC</v>
      </c>
      <c r="B1116" s="155" t="str">
        <v>2026-04-16 02:55 PDT</v>
      </c>
      <c r="C1116" s="155" t="str">
        <v>2026-04-16</v>
      </c>
      <c r="D1116" s="155" t="str">
        <v>April</v>
      </c>
      <c r="E1116" s="154" t="str">
        <v>Accepted</v>
      </c>
      <c r="F1116" s="155" t="str">
        <v>230</v>
      </c>
      <c r="G1116" s="153" t="n">
        <v>230</v>
      </c>
      <c r="H1116" s="155" t="str">
        <v>SW</v>
      </c>
      <c r="I1116" s="153" t="n">
        <v>50</v>
      </c>
      <c r="J1116" s="155" t="str">
        <v>NE</v>
      </c>
      <c r="K1116" s="153" t="n">
        <v>10</v>
      </c>
      <c r="L1116" s="153" t="n">
        <f>IF(E1116="Accepted",K1116*1.150779448,"")</f>
        <v>11.50779448</v>
      </c>
      <c r="M1116" s="163"/>
      <c r="N1116" s="163" t="str">
        <f>IF(AND(E1116="Accepted",ISNUMBER(M1116)),M1116*1.150779448,"")</f>
      </c>
      <c r="O1116" s="163"/>
      <c r="P1116" s="163" t="str">
        <f>IF(AND(E1116="Accepted",ISNUMBER(O1116)),O1116*1.150779448,"")</f>
      </c>
      <c r="Q1116" s="163"/>
      <c r="R1116" s="155" t="str"/>
      <c r="S1116" s="155" t="str"/>
      <c r="T1116" s="155" t="str"/>
      <c r="U1116" s="163" t="str">
        <f>IF(E1116&lt;&gt;"Accepted","",IF(AND(N1116="",P1116=""),"",MAX(N1116,P1116)))</f>
      </c>
      <c r="V1116" s="155" t="str">
        <v>2026-04-16 02:55 PDT</v>
      </c>
      <c r="W1116" s="153" t="n">
        <v>10</v>
      </c>
      <c r="X1116" s="163"/>
      <c r="Y1116" s="163"/>
      <c r="Z1116" s="163"/>
      <c r="AA1116" s="153" t="n">
        <v>-117.8837</v>
      </c>
      <c r="AB1116" s="153" t="n">
        <v>34.9054</v>
      </c>
      <c r="AC1116" s="153" t="n">
        <v>702</v>
      </c>
      <c r="AD1116" s="175" t="str">
        <v>KEDW 160955Z AUTO 23010KT 10SM CLR 12/03 A2990 RMK AO2 SLP109 T01190026 $</v>
      </c>
    </row>
    <row r="1117" hidden="0">
      <c r="A1117" s="150" t="str">
        <v>2026-04-16 10:55 UTC</v>
      </c>
      <c r="B1117" s="155" t="str">
        <v>2026-04-16 03:55 PDT</v>
      </c>
      <c r="C1117" s="155" t="str">
        <v>2026-04-16</v>
      </c>
      <c r="D1117" s="155" t="str">
        <v>April</v>
      </c>
      <c r="E1117" s="154" t="str">
        <v>Accepted</v>
      </c>
      <c r="F1117" s="155" t="str">
        <v>280</v>
      </c>
      <c r="G1117" s="153" t="n">
        <v>280</v>
      </c>
      <c r="H1117" s="155" t="str">
        <v>W</v>
      </c>
      <c r="I1117" s="153" t="n">
        <v>100</v>
      </c>
      <c r="J1117" s="155" t="str">
        <v>E</v>
      </c>
      <c r="K1117" s="153" t="n">
        <v>17</v>
      </c>
      <c r="L1117" s="153" t="n">
        <f>IF(E1117="Accepted",K1117*1.150779448,"")</f>
        <v>19.563250616</v>
      </c>
      <c r="M1117" s="163"/>
      <c r="N1117" s="163" t="str">
        <f>IF(AND(E1117="Accepted",ISNUMBER(M1117)),M1117*1.150779448,"")</f>
      </c>
      <c r="O1117" s="163"/>
      <c r="P1117" s="163" t="str">
        <f>IF(AND(E1117="Accepted",ISNUMBER(O1117)),O1117*1.150779448,"")</f>
      </c>
      <c r="Q1117" s="163"/>
      <c r="R1117" s="155" t="str"/>
      <c r="S1117" s="155" t="str"/>
      <c r="T1117" s="155" t="str"/>
      <c r="U1117" s="163" t="str">
        <f>IF(E1117&lt;&gt;"Accepted","",IF(AND(N1117="",P1117=""),"",MAX(N1117,P1117)))</f>
      </c>
      <c r="V1117" s="155" t="str">
        <v>2026-04-16 03:55 PDT</v>
      </c>
      <c r="W1117" s="153" t="n">
        <v>17</v>
      </c>
      <c r="X1117" s="163"/>
      <c r="Y1117" s="163"/>
      <c r="Z1117" s="163"/>
      <c r="AA1117" s="153" t="n">
        <v>-117.8837</v>
      </c>
      <c r="AB1117" s="153" t="n">
        <v>34.9054</v>
      </c>
      <c r="AC1117" s="153" t="n">
        <v>702</v>
      </c>
      <c r="AD1117" s="175" t="str">
        <v>KEDW 161055Z AUTO 28017KT 10SM CLR 15/05 A2988 RMK AO2 SLP101 T01480048 $</v>
      </c>
    </row>
    <row r="1118" hidden="0">
      <c r="A1118" s="150" t="str">
        <v>2026-04-16 11:17 UTC</v>
      </c>
      <c r="B1118" s="155" t="str">
        <v>2026-04-16 04:17 PDT</v>
      </c>
      <c r="C1118" s="155" t="str">
        <v>2026-04-16</v>
      </c>
      <c r="D1118" s="155" t="str">
        <v>April</v>
      </c>
      <c r="E1118" s="154" t="str">
        <v>Accepted</v>
      </c>
      <c r="F1118" s="155" t="str">
        <v>230</v>
      </c>
      <c r="G1118" s="153" t="n">
        <v>230</v>
      </c>
      <c r="H1118" s="155" t="str">
        <v>SW</v>
      </c>
      <c r="I1118" s="153" t="n">
        <v>50</v>
      </c>
      <c r="J1118" s="155" t="str">
        <v>NE</v>
      </c>
      <c r="K1118" s="153" t="n">
        <v>10</v>
      </c>
      <c r="L1118" s="153" t="n">
        <f>IF(E1118="Accepted",K1118*1.150779448,"")</f>
        <v>11.50779448</v>
      </c>
      <c r="M1118" s="163"/>
      <c r="N1118" s="163" t="str">
        <f>IF(AND(E1118="Accepted",ISNUMBER(M1118)),M1118*1.150779448,"")</f>
      </c>
      <c r="O1118" s="163"/>
      <c r="P1118" s="163" t="str">
        <f>IF(AND(E1118="Accepted",ISNUMBER(O1118)),O1118*1.150779448,"")</f>
      </c>
      <c r="Q1118" s="163"/>
      <c r="R1118" s="155" t="str"/>
      <c r="S1118" s="155" t="str"/>
      <c r="T1118" s="155" t="str"/>
      <c r="U1118" s="163" t="str">
        <f>IF(E1118&lt;&gt;"Accepted","",IF(AND(N1118="",P1118=""),"",MAX(N1118,P1118)))</f>
      </c>
      <c r="V1118" s="155" t="str">
        <v>2026-04-16 04:17 PDT</v>
      </c>
      <c r="W1118" s="153" t="n">
        <v>10</v>
      </c>
      <c r="X1118" s="163"/>
      <c r="Y1118" s="163"/>
      <c r="Z1118" s="163"/>
      <c r="AA1118" s="153" t="n">
        <v>-117.8837</v>
      </c>
      <c r="AB1118" s="153" t="n">
        <v>34.9054</v>
      </c>
      <c r="AC1118" s="153" t="n">
        <v>702</v>
      </c>
      <c r="AD1118" s="175" t="str">
        <v>KEDW 161117Z AUTO 23010KT 10SM CLR 15/04 A2988 RMK AO2 WSHFT 02 SLP101 $</v>
      </c>
    </row>
    <row r="1119" hidden="0">
      <c r="A1119" s="150" t="str">
        <v>2026-04-16 11:19 UTC</v>
      </c>
      <c r="B1119" s="155" t="str">
        <v>2026-04-16 04:19 PDT</v>
      </c>
      <c r="C1119" s="155" t="str">
        <v>2026-04-16</v>
      </c>
      <c r="D1119" s="155" t="str">
        <v>April</v>
      </c>
      <c r="E1119" s="154" t="str">
        <v>Accepted</v>
      </c>
      <c r="F1119" s="155" t="str">
        <v>230</v>
      </c>
      <c r="G1119" s="153" t="n">
        <v>230</v>
      </c>
      <c r="H1119" s="155" t="str">
        <v>SW</v>
      </c>
      <c r="I1119" s="153" t="n">
        <v>50</v>
      </c>
      <c r="J1119" s="155" t="str">
        <v>NE</v>
      </c>
      <c r="K1119" s="153" t="n">
        <v>10</v>
      </c>
      <c r="L1119" s="153" t="n">
        <f>IF(E1119="Accepted",K1119*1.150779448,"")</f>
        <v>11.50779448</v>
      </c>
      <c r="M1119" s="163"/>
      <c r="N1119" s="163" t="str">
        <f>IF(AND(E1119="Accepted",ISNUMBER(M1119)),M1119*1.150779448,"")</f>
      </c>
      <c r="O1119" s="163"/>
      <c r="P1119" s="163" t="str">
        <f>IF(AND(E1119="Accepted",ISNUMBER(O1119)),O1119*1.150779448,"")</f>
      </c>
      <c r="Q1119" s="163"/>
      <c r="R1119" s="155" t="str"/>
      <c r="S1119" s="155" t="str"/>
      <c r="T1119" s="155" t="str"/>
      <c r="U1119" s="163" t="str">
        <f>IF(E1119&lt;&gt;"Accepted","",IF(AND(N1119="",P1119=""),"",MAX(N1119,P1119)))</f>
      </c>
      <c r="V1119" s="155" t="str">
        <v>2026-04-16 04:19 PDT</v>
      </c>
      <c r="W1119" s="153" t="n">
        <v>10</v>
      </c>
      <c r="X1119" s="163"/>
      <c r="Y1119" s="163"/>
      <c r="Z1119" s="163"/>
      <c r="AA1119" s="153" t="n">
        <v>-117.8837</v>
      </c>
      <c r="AB1119" s="153" t="n">
        <v>34.9054</v>
      </c>
      <c r="AC1119" s="153" t="n">
        <v>702</v>
      </c>
      <c r="AD1119" s="175" t="str">
        <v>KEDW 161119Z AUTO 23010KT 10SM CLR 15/04 A2988 RMK AO2 WSHFT 04 SLP101 $</v>
      </c>
    </row>
    <row r="1120" hidden="0">
      <c r="A1120" s="150" t="str">
        <v>2026-04-16 11:55 UTC</v>
      </c>
      <c r="B1120" s="155" t="str">
        <v>2026-04-16 04:55 PDT</v>
      </c>
      <c r="C1120" s="155" t="str">
        <v>2026-04-16</v>
      </c>
      <c r="D1120" s="155" t="str">
        <v>April</v>
      </c>
      <c r="E1120" s="154" t="str">
        <v>Accepted</v>
      </c>
      <c r="F1120" s="155" t="str">
        <v>210</v>
      </c>
      <c r="G1120" s="153" t="n">
        <v>210</v>
      </c>
      <c r="H1120" s="155" t="str">
        <v>SW</v>
      </c>
      <c r="I1120" s="153" t="n">
        <v>30</v>
      </c>
      <c r="J1120" s="155" t="str">
        <v>NE</v>
      </c>
      <c r="K1120" s="153" t="n">
        <v>11</v>
      </c>
      <c r="L1120" s="153" t="n">
        <f>IF(E1120="Accepted",K1120*1.150779448,"")</f>
        <v>12.658573928</v>
      </c>
      <c r="M1120" s="163"/>
      <c r="N1120" s="163" t="str">
        <f>IF(AND(E1120="Accepted",ISNUMBER(M1120)),M1120*1.150779448,"")</f>
      </c>
      <c r="O1120" s="163"/>
      <c r="P1120" s="163" t="str">
        <f>IF(AND(E1120="Accepted",ISNUMBER(O1120)),O1120*1.150779448,"")</f>
      </c>
      <c r="Q1120" s="163"/>
      <c r="R1120" s="155" t="str"/>
      <c r="S1120" s="155" t="str"/>
      <c r="T1120" s="155" t="str"/>
      <c r="U1120" s="163" t="str">
        <f>IF(E1120&lt;&gt;"Accepted","",IF(AND(N1120="",P1120=""),"",MAX(N1120,P1120)))</f>
      </c>
      <c r="V1120" s="155" t="str">
        <v>2026-04-16 04:55 PDT</v>
      </c>
      <c r="W1120" s="153" t="n">
        <v>11</v>
      </c>
      <c r="X1120" s="163"/>
      <c r="Y1120" s="163"/>
      <c r="Z1120" s="163"/>
      <c r="AA1120" s="153" t="n">
        <v>-117.8837</v>
      </c>
      <c r="AB1120" s="153" t="n">
        <v>34.9054</v>
      </c>
      <c r="AC1120" s="153" t="n">
        <v>702</v>
      </c>
      <c r="AD1120" s="175" t="str">
        <v>KEDW 161155Z AUTO 21011KT 10SM CLR 13/04 A2987 RMK AO2 SLP099 T01260035 10163 20116 56015 $</v>
      </c>
    </row>
    <row r="1121" hidden="0">
      <c r="A1121" s="150" t="str">
        <v>2026-04-16 12:55 UTC</v>
      </c>
      <c r="B1121" s="155" t="str">
        <v>2026-04-16 05:55 PDT</v>
      </c>
      <c r="C1121" s="155" t="str">
        <v>2026-04-16</v>
      </c>
      <c r="D1121" s="155" t="str">
        <v>April</v>
      </c>
      <c r="E1121" s="154" t="str">
        <v>Accepted</v>
      </c>
      <c r="F1121" s="155" t="str">
        <v>220</v>
      </c>
      <c r="G1121" s="153" t="n">
        <v>220</v>
      </c>
      <c r="H1121" s="155" t="str">
        <v>SW</v>
      </c>
      <c r="I1121" s="153" t="n">
        <v>40</v>
      </c>
      <c r="J1121" s="155" t="str">
        <v>NE</v>
      </c>
      <c r="K1121" s="153" t="n">
        <v>11</v>
      </c>
      <c r="L1121" s="153" t="n">
        <f>IF(E1121="Accepted",K1121*1.150779448,"")</f>
        <v>12.658573928</v>
      </c>
      <c r="M1121" s="153" t="n">
        <v>21</v>
      </c>
      <c r="N1121" s="153" t="n">
        <f>IF(AND(E1121="Accepted",ISNUMBER(M1121)),M1121*1.150779448,"")</f>
        <v>24.166368408</v>
      </c>
      <c r="O1121" s="163"/>
      <c r="P1121" s="163" t="str">
        <f>IF(AND(E1121="Accepted",ISNUMBER(O1121)),O1121*1.150779448,"")</f>
      </c>
      <c r="Q1121" s="163"/>
      <c r="R1121" s="155" t="str"/>
      <c r="S1121" s="155" t="str"/>
      <c r="T1121" s="155" t="str"/>
      <c r="U1121" s="153" t="n">
        <f>IF(E1121&lt;&gt;"Accepted","",IF(AND(N1121="",P1121=""),"",MAX(N1121,P1121)))</f>
        <v>24.166368408</v>
      </c>
      <c r="V1121" s="155" t="str">
        <v>2026-04-16 05:55 PDT</v>
      </c>
      <c r="W1121" s="153" t="n">
        <v>11</v>
      </c>
      <c r="X1121" s="153" t="n">
        <v>21</v>
      </c>
      <c r="Y1121" s="163"/>
      <c r="Z1121" s="163"/>
      <c r="AA1121" s="153" t="n">
        <v>-117.8837</v>
      </c>
      <c r="AB1121" s="153" t="n">
        <v>34.9054</v>
      </c>
      <c r="AC1121" s="153" t="n">
        <v>702</v>
      </c>
      <c r="AD1121" s="175" t="str">
        <v>KEDW 161255Z 22011G21KT 40SM FEW190 BKN260 15/03 A2988 RMK AO2A SLP103 T01460025</v>
      </c>
    </row>
    <row r="1122" hidden="0">
      <c r="A1122" s="150" t="str">
        <v>2026-04-16 12:56 UTC</v>
      </c>
      <c r="B1122" s="155" t="str">
        <v>2026-04-16 05:56 PDT</v>
      </c>
      <c r="C1122" s="155" t="str">
        <v>2026-04-16</v>
      </c>
      <c r="D1122" s="155" t="str">
        <v>April</v>
      </c>
      <c r="E1122" s="154" t="str">
        <v>Accepted</v>
      </c>
      <c r="F1122" s="155" t="str">
        <v>220</v>
      </c>
      <c r="G1122" s="153" t="n">
        <v>220</v>
      </c>
      <c r="H1122" s="155" t="str">
        <v>SW</v>
      </c>
      <c r="I1122" s="153" t="n">
        <v>40</v>
      </c>
      <c r="J1122" s="155" t="str">
        <v>NE</v>
      </c>
      <c r="K1122" s="153" t="n">
        <v>12</v>
      </c>
      <c r="L1122" s="153" t="n">
        <f>IF(E1122="Accepted",K1122*1.150779448,"")</f>
        <v>13.809353376</v>
      </c>
      <c r="M1122" s="153" t="n">
        <v>21</v>
      </c>
      <c r="N1122" s="153" t="n">
        <f>IF(AND(E1122="Accepted",ISNUMBER(M1122)),M1122*1.150779448,"")</f>
        <v>24.166368408</v>
      </c>
      <c r="O1122" s="163"/>
      <c r="P1122" s="163" t="str">
        <f>IF(AND(E1122="Accepted",ISNUMBER(O1122)),O1122*1.150779448,"")</f>
      </c>
      <c r="Q1122" s="163"/>
      <c r="R1122" s="155" t="str"/>
      <c r="S1122" s="155" t="str"/>
      <c r="T1122" s="155" t="str"/>
      <c r="U1122" s="153" t="n">
        <f>IF(E1122&lt;&gt;"Accepted","",IF(AND(N1122="",P1122=""),"",MAX(N1122,P1122)))</f>
        <v>24.166368408</v>
      </c>
      <c r="V1122" s="155" t="str">
        <v>2026-04-16 05:56 PDT</v>
      </c>
      <c r="W1122" s="153" t="n">
        <v>12</v>
      </c>
      <c r="X1122" s="153" t="n">
        <v>21</v>
      </c>
      <c r="Y1122" s="163"/>
      <c r="Z1122" s="163"/>
      <c r="AA1122" s="153" t="n">
        <v>-117.8837</v>
      </c>
      <c r="AB1122" s="153" t="n">
        <v>34.9054</v>
      </c>
      <c r="AC1122" s="153" t="n">
        <v>702</v>
      </c>
      <c r="AD1122" s="175" t="str">
        <v>KEDW 161256Z AUTO 22012G21KT 10SM CLR 15/03 A2988 RMK AO2 WSHFT 50 SLP103 $</v>
      </c>
    </row>
    <row r="1123" hidden="0">
      <c r="A1123" s="150" t="str">
        <v>2026-04-16 13:55 UTC</v>
      </c>
      <c r="B1123" s="155" t="str">
        <v>2026-04-16 06:55 PDT</v>
      </c>
      <c r="C1123" s="155" t="str">
        <v>2026-04-16</v>
      </c>
      <c r="D1123" s="155" t="str">
        <v>April</v>
      </c>
      <c r="E1123" s="154" t="str">
        <v>Accepted</v>
      </c>
      <c r="F1123" s="155" t="str">
        <v>200</v>
      </c>
      <c r="G1123" s="153" t="n">
        <v>200</v>
      </c>
      <c r="H1123" s="155" t="str">
        <v>S</v>
      </c>
      <c r="I1123" s="153" t="n">
        <v>20</v>
      </c>
      <c r="J1123" s="155" t="str">
        <v>N</v>
      </c>
      <c r="K1123" s="153" t="n">
        <v>13</v>
      </c>
      <c r="L1123" s="153" t="n">
        <f>IF(E1123="Accepted",K1123*1.150779448,"")</f>
        <v>14.960132824</v>
      </c>
      <c r="M1123" s="163"/>
      <c r="N1123" s="163" t="str">
        <f>IF(AND(E1123="Accepted",ISNUMBER(M1123)),M1123*1.150779448,"")</f>
      </c>
      <c r="O1123" s="163"/>
      <c r="P1123" s="163" t="str">
        <f>IF(AND(E1123="Accepted",ISNUMBER(O1123)),O1123*1.150779448,"")</f>
      </c>
      <c r="Q1123" s="163"/>
      <c r="R1123" s="155" t="str"/>
      <c r="S1123" s="155" t="str"/>
      <c r="T1123" s="155" t="str"/>
      <c r="U1123" s="163" t="str">
        <f>IF(E1123&lt;&gt;"Accepted","",IF(AND(N1123="",P1123=""),"",MAX(N1123,P1123)))</f>
      </c>
      <c r="V1123" s="155" t="str">
        <v>2026-04-16 06:55 PDT</v>
      </c>
      <c r="W1123" s="153" t="n">
        <v>13</v>
      </c>
      <c r="X1123" s="163"/>
      <c r="Y1123" s="163"/>
      <c r="Z1123" s="163"/>
      <c r="AA1123" s="153" t="n">
        <v>-117.8837</v>
      </c>
      <c r="AB1123" s="153" t="n">
        <v>34.9054</v>
      </c>
      <c r="AC1123" s="153" t="n">
        <v>702</v>
      </c>
      <c r="AD1123" s="175" t="str">
        <v>KEDW 161355Z 20013KT 50SM SCT200 BKN280 12/03 A2988 RMK AO2A SLP107 T01200032</v>
      </c>
    </row>
    <row r="1124" hidden="0">
      <c r="A1124" s="150" t="str">
        <v>2026-04-16 14:55 UTC</v>
      </c>
      <c r="B1124" s="155" t="str">
        <v>2026-04-16 07:55 PDT</v>
      </c>
      <c r="C1124" s="155" t="str">
        <v>2026-04-16</v>
      </c>
      <c r="D1124" s="155" t="str">
        <v>April</v>
      </c>
      <c r="E1124" s="154" t="str">
        <v>Accepted</v>
      </c>
      <c r="F1124" s="155" t="str">
        <v>220</v>
      </c>
      <c r="G1124" s="153" t="n">
        <v>220</v>
      </c>
      <c r="H1124" s="155" t="str">
        <v>SW</v>
      </c>
      <c r="I1124" s="153" t="n">
        <v>40</v>
      </c>
      <c r="J1124" s="155" t="str">
        <v>NE</v>
      </c>
      <c r="K1124" s="153" t="n">
        <v>15</v>
      </c>
      <c r="L1124" s="153" t="n">
        <f>IF(E1124="Accepted",K1124*1.150779448,"")</f>
        <v>17.261691719999998</v>
      </c>
      <c r="M1124" s="163"/>
      <c r="N1124" s="163" t="str">
        <f>IF(AND(E1124="Accepted",ISNUMBER(M1124)),M1124*1.150779448,"")</f>
      </c>
      <c r="O1124" s="163"/>
      <c r="P1124" s="163" t="str">
        <f>IF(AND(E1124="Accepted",ISNUMBER(O1124)),O1124*1.150779448,"")</f>
      </c>
      <c r="Q1124" s="163"/>
      <c r="R1124" s="155" t="str"/>
      <c r="S1124" s="155" t="str"/>
      <c r="T1124" s="155" t="str"/>
      <c r="U1124" s="163" t="str">
        <f>IF(E1124&lt;&gt;"Accepted","",IF(AND(N1124="",P1124=""),"",MAX(N1124,P1124)))</f>
      </c>
      <c r="V1124" s="155" t="str">
        <v>2026-04-16 07:55 PDT</v>
      </c>
      <c r="W1124" s="153" t="n">
        <v>15</v>
      </c>
      <c r="X1124" s="163"/>
      <c r="Y1124" s="163"/>
      <c r="Z1124" s="163"/>
      <c r="AA1124" s="153" t="n">
        <v>-117.8837</v>
      </c>
      <c r="AB1124" s="153" t="n">
        <v>34.9054</v>
      </c>
      <c r="AC1124" s="153" t="n">
        <v>702</v>
      </c>
      <c r="AD1124" s="175" t="str">
        <v>KEDW 161455Z 22015KT 70SM BKN220 14/03 A2989 RMK AO2A SLP110 T01380027 52006</v>
      </c>
    </row>
    <row r="1125" hidden="0">
      <c r="A1125" s="150" t="str">
        <v>2026-04-16 15:55 UTC</v>
      </c>
      <c r="B1125" s="155" t="str">
        <v>2026-04-16 08:55 PDT</v>
      </c>
      <c r="C1125" s="155" t="str">
        <v>2026-04-16</v>
      </c>
      <c r="D1125" s="155" t="str">
        <v>April</v>
      </c>
      <c r="E1125" s="154" t="str">
        <v>Accepted</v>
      </c>
      <c r="F1125" s="155" t="str">
        <v>230</v>
      </c>
      <c r="G1125" s="153" t="n">
        <v>230</v>
      </c>
      <c r="H1125" s="155" t="str">
        <v>SW</v>
      </c>
      <c r="I1125" s="153" t="n">
        <v>50</v>
      </c>
      <c r="J1125" s="155" t="str">
        <v>NE</v>
      </c>
      <c r="K1125" s="153" t="n">
        <v>16</v>
      </c>
      <c r="L1125" s="153" t="n">
        <f>IF(E1125="Accepted",K1125*1.150779448,"")</f>
        <v>18.412471168</v>
      </c>
      <c r="M1125" s="163"/>
      <c r="N1125" s="163" t="str">
        <f>IF(AND(E1125="Accepted",ISNUMBER(M1125)),M1125*1.150779448,"")</f>
      </c>
      <c r="O1125" s="163"/>
      <c r="P1125" s="163" t="str">
        <f>IF(AND(E1125="Accepted",ISNUMBER(O1125)),O1125*1.150779448,"")</f>
      </c>
      <c r="Q1125" s="163"/>
      <c r="R1125" s="155" t="str"/>
      <c r="S1125" s="155" t="str"/>
      <c r="T1125" s="155" t="str"/>
      <c r="U1125" s="163" t="str">
        <f>IF(E1125&lt;&gt;"Accepted","",IF(AND(N1125="",P1125=""),"",MAX(N1125,P1125)))</f>
      </c>
      <c r="V1125" s="155" t="str">
        <v>2026-04-16 08:55 PDT</v>
      </c>
      <c r="W1125" s="153" t="n">
        <v>16</v>
      </c>
      <c r="X1125" s="163"/>
      <c r="Y1125" s="163"/>
      <c r="Z1125" s="163"/>
      <c r="AA1125" s="153" t="n">
        <v>-117.8837</v>
      </c>
      <c r="AB1125" s="153" t="n">
        <v>34.9054</v>
      </c>
      <c r="AC1125" s="153" t="n">
        <v>702</v>
      </c>
      <c r="AD1125" s="175" t="str">
        <v>KEDW 161555Z 23016KT 70SM SCT190 BKN240 16/01 A2989 RMK AO2A SLP109 T01630012</v>
      </c>
    </row>
    <row r="1126" hidden="0">
      <c r="A1126" s="150" t="str">
        <v>2026-04-16 16:55 UTC</v>
      </c>
      <c r="B1126" s="155" t="str">
        <v>2026-04-16 09:55 PDT</v>
      </c>
      <c r="C1126" s="155" t="str">
        <v>2026-04-16</v>
      </c>
      <c r="D1126" s="155" t="str">
        <v>April</v>
      </c>
      <c r="E1126" s="154" t="str">
        <v>Accepted</v>
      </c>
      <c r="F1126" s="155" t="str">
        <v>230</v>
      </c>
      <c r="G1126" s="153" t="n">
        <v>230</v>
      </c>
      <c r="H1126" s="155" t="str">
        <v>SW</v>
      </c>
      <c r="I1126" s="153" t="n">
        <v>50</v>
      </c>
      <c r="J1126" s="155" t="str">
        <v>NE</v>
      </c>
      <c r="K1126" s="153" t="n">
        <v>17</v>
      </c>
      <c r="L1126" s="153" t="n">
        <f>IF(E1126="Accepted",K1126*1.150779448,"")</f>
        <v>19.563250616</v>
      </c>
      <c r="M1126" s="163"/>
      <c r="N1126" s="163" t="str">
        <f>IF(AND(E1126="Accepted",ISNUMBER(M1126)),M1126*1.150779448,"")</f>
      </c>
      <c r="O1126" s="163"/>
      <c r="P1126" s="163" t="str">
        <f>IF(AND(E1126="Accepted",ISNUMBER(O1126)),O1126*1.150779448,"")</f>
      </c>
      <c r="Q1126" s="163"/>
      <c r="R1126" s="155" t="str"/>
      <c r="S1126" s="155" t="str"/>
      <c r="T1126" s="155" t="str"/>
      <c r="U1126" s="163" t="str">
        <f>IF(E1126&lt;&gt;"Accepted","",IF(AND(N1126="",P1126=""),"",MAX(N1126,P1126)))</f>
      </c>
      <c r="V1126" s="155" t="str">
        <v>2026-04-16 09:55 PDT</v>
      </c>
      <c r="W1126" s="153" t="n">
        <v>17</v>
      </c>
      <c r="X1126" s="163"/>
      <c r="Y1126" s="163"/>
      <c r="Z1126" s="163"/>
      <c r="AA1126" s="153" t="n">
        <v>-117.8837</v>
      </c>
      <c r="AB1126" s="153" t="n">
        <v>34.9054</v>
      </c>
      <c r="AC1126" s="153" t="n">
        <v>702</v>
      </c>
      <c r="AD1126" s="175" t="str">
        <v>KEDW 161655Z 23017KT 90SM SCT190 BKN240 19/01 A2989 RMK AO2A SLP107 T01870012</v>
      </c>
    </row>
    <row r="1127" hidden="0">
      <c r="A1127" s="150" t="str">
        <v>2026-04-16 17:40 UTC</v>
      </c>
      <c r="B1127" s="155" t="str">
        <v>2026-04-16 10:40 PDT</v>
      </c>
      <c r="C1127" s="155" t="str">
        <v>2026-04-16</v>
      </c>
      <c r="D1127" s="155" t="str">
        <v>April</v>
      </c>
      <c r="E1127" s="154" t="str">
        <v>Accepted</v>
      </c>
      <c r="F1127" s="155" t="str">
        <v>270</v>
      </c>
      <c r="G1127" s="153" t="n">
        <v>270</v>
      </c>
      <c r="H1127" s="155" t="str">
        <v>W</v>
      </c>
      <c r="I1127" s="153" t="n">
        <v>90</v>
      </c>
      <c r="J1127" s="155" t="str">
        <v>E</v>
      </c>
      <c r="K1127" s="153" t="n">
        <v>21</v>
      </c>
      <c r="L1127" s="153" t="n">
        <f>IF(E1127="Accepted",K1127*1.150779448,"")</f>
        <v>24.166368408</v>
      </c>
      <c r="M1127" s="153" t="n">
        <v>25</v>
      </c>
      <c r="N1127" s="153" t="n">
        <f>IF(AND(E1127="Accepted",ISNUMBER(M1127)),M1127*1.150779448,"")</f>
        <v>28.7694862</v>
      </c>
      <c r="O1127" s="163"/>
      <c r="P1127" s="163" t="str">
        <f>IF(AND(E1127="Accepted",ISNUMBER(O1127)),O1127*1.150779448,"")</f>
      </c>
      <c r="Q1127" s="163"/>
      <c r="R1127" s="155" t="str"/>
      <c r="S1127" s="155" t="str"/>
      <c r="T1127" s="155" t="str"/>
      <c r="U1127" s="153" t="n">
        <f>IF(E1127&lt;&gt;"Accepted","",IF(AND(N1127="",P1127=""),"",MAX(N1127,P1127)))</f>
        <v>28.7694862</v>
      </c>
      <c r="V1127" s="155" t="str">
        <v>2026-04-16 10:40 PDT</v>
      </c>
      <c r="W1127" s="153" t="n">
        <v>21</v>
      </c>
      <c r="X1127" s="153" t="n">
        <v>25</v>
      </c>
      <c r="Y1127" s="163"/>
      <c r="Z1127" s="163"/>
      <c r="AA1127" s="153" t="n">
        <v>-117.8837</v>
      </c>
      <c r="AB1127" s="153" t="n">
        <v>34.9054</v>
      </c>
      <c r="AC1127" s="153" t="n">
        <v>702</v>
      </c>
      <c r="AD1127" s="175" t="str">
        <v>KEDW 161740Z 27021G25KT 50SM SCT190 BKN240 19/01 A2989 RMK SLP109 $</v>
      </c>
    </row>
    <row r="1128" hidden="0">
      <c r="A1128" s="150" t="str">
        <v>2026-04-16 17:55 UTC</v>
      </c>
      <c r="B1128" s="155" t="str">
        <v>2026-04-16 10:55 PDT</v>
      </c>
      <c r="C1128" s="155" t="str">
        <v>2026-04-16</v>
      </c>
      <c r="D1128" s="155" t="str">
        <v>April</v>
      </c>
      <c r="E1128" s="154" t="str">
        <v>Accepted</v>
      </c>
      <c r="F1128" s="155" t="str">
        <v>250</v>
      </c>
      <c r="G1128" s="153" t="n">
        <v>250</v>
      </c>
      <c r="H1128" s="155" t="str">
        <v>W</v>
      </c>
      <c r="I1128" s="153" t="n">
        <v>70</v>
      </c>
      <c r="J1128" s="155" t="str">
        <v>E</v>
      </c>
      <c r="K1128" s="153" t="n">
        <v>21</v>
      </c>
      <c r="L1128" s="153" t="n">
        <f>IF(E1128="Accepted",K1128*1.150779448,"")</f>
        <v>24.166368408</v>
      </c>
      <c r="M1128" s="153" t="n">
        <v>29</v>
      </c>
      <c r="N1128" s="153" t="n">
        <f>IF(AND(E1128="Accepted",ISNUMBER(M1128)),M1128*1.150779448,"")</f>
        <v>33.372603992</v>
      </c>
      <c r="O1128" s="163"/>
      <c r="P1128" s="163" t="str">
        <f>IF(AND(E1128="Accepted",ISNUMBER(O1128)),O1128*1.150779448,"")</f>
      </c>
      <c r="Q1128" s="163"/>
      <c r="R1128" s="155" t="str"/>
      <c r="S1128" s="155" t="str"/>
      <c r="T1128" s="155" t="str"/>
      <c r="U1128" s="153" t="n">
        <f>IF(E1128&lt;&gt;"Accepted","",IF(AND(N1128="",P1128=""),"",MAX(N1128,P1128)))</f>
        <v>33.372603992</v>
      </c>
      <c r="V1128" s="155" t="str">
        <v>2026-04-16 10:55 PDT</v>
      </c>
      <c r="W1128" s="153" t="n">
        <v>21</v>
      </c>
      <c r="X1128" s="153" t="n">
        <v>29</v>
      </c>
      <c r="Y1128" s="163"/>
      <c r="Z1128" s="163"/>
      <c r="AA1128" s="153" t="n">
        <v>-117.8837</v>
      </c>
      <c r="AB1128" s="153" t="n">
        <v>34.9054</v>
      </c>
      <c r="AC1128" s="153" t="n">
        <v>702</v>
      </c>
      <c r="AD1128" s="175" t="str">
        <v>KEDW 161755Z 25021G29KT 80SM SCT190 BKN250 20/02 A2989 RMK AO2A SLP107 T02030017 10203 20113 55000</v>
      </c>
    </row>
    <row r="1129" hidden="0">
      <c r="A1129" s="150" t="str">
        <v>2026-04-16 18:55 UTC</v>
      </c>
      <c r="B1129" s="155" t="str">
        <v>2026-04-16 11:55 PDT</v>
      </c>
      <c r="C1129" s="155" t="str">
        <v>2026-04-16</v>
      </c>
      <c r="D1129" s="155" t="str">
        <v>April</v>
      </c>
      <c r="E1129" s="154" t="str">
        <v>Accepted</v>
      </c>
      <c r="F1129" s="155" t="str">
        <v>240</v>
      </c>
      <c r="G1129" s="153" t="n">
        <v>240</v>
      </c>
      <c r="H1129" s="155" t="str">
        <v>SW</v>
      </c>
      <c r="I1129" s="153" t="n">
        <v>60</v>
      </c>
      <c r="J1129" s="155" t="str">
        <v>NE</v>
      </c>
      <c r="K1129" s="153" t="n">
        <v>20</v>
      </c>
      <c r="L1129" s="153" t="n">
        <f>IF(E1129="Accepted",K1129*1.150779448,"")</f>
        <v>23.01558896</v>
      </c>
      <c r="M1129" s="153" t="n">
        <v>25</v>
      </c>
      <c r="N1129" s="153" t="n">
        <f>IF(AND(E1129="Accepted",ISNUMBER(M1129)),M1129*1.150779448,"")</f>
        <v>28.7694862</v>
      </c>
      <c r="O1129" s="153" t="n">
        <v>28</v>
      </c>
      <c r="P1129" s="153" t="n">
        <f>IF(AND(E1129="Accepted",ISNUMBER(O1129)),O1129*1.150779448,"")</f>
        <v>32.221824544</v>
      </c>
      <c r="Q1129" s="153" t="n">
        <v>260</v>
      </c>
      <c r="R1129" s="155" t="str">
        <v>1757</v>
      </c>
      <c r="S1129" s="155" t="str">
        <v>2026-04-16 17:57 UTC</v>
      </c>
      <c r="T1129" s="155" t="str">
        <v>2026-04-16 10:57 PDT</v>
      </c>
      <c r="U1129" s="153" t="n">
        <f>IF(E1129&lt;&gt;"Accepted","",IF(AND(N1129="",P1129=""),"",MAX(N1129,P1129)))</f>
        <v>32.221824544</v>
      </c>
      <c r="V1129" s="155" t="str">
        <v>2026-04-16 10:57 PDT</v>
      </c>
      <c r="W1129" s="153" t="n">
        <v>20</v>
      </c>
      <c r="X1129" s="153" t="n">
        <v>25</v>
      </c>
      <c r="Y1129" s="153" t="n">
        <v>28</v>
      </c>
      <c r="Z1129" s="153" t="n">
        <v>260</v>
      </c>
      <c r="AA1129" s="153" t="n">
        <v>-117.8837</v>
      </c>
      <c r="AB1129" s="153" t="n">
        <v>34.9054</v>
      </c>
      <c r="AC1129" s="153" t="n">
        <v>702</v>
      </c>
      <c r="AD1129" s="175" t="str">
        <v>KEDW 161855Z 24020G25KT 80SM SCT190 BKN250 22/02 A2987 RMK AO2A PK WND 26028/1757 SLP101 T02190020</v>
      </c>
    </row>
    <row r="1130" hidden="0">
      <c r="A1130" s="150" t="str">
        <v>2026-04-16 19:55 UTC</v>
      </c>
      <c r="B1130" s="155" t="str">
        <v>2026-04-16 12:55 PDT</v>
      </c>
      <c r="C1130" s="155" t="str">
        <v>2026-04-16</v>
      </c>
      <c r="D1130" s="155" t="str">
        <v>April</v>
      </c>
      <c r="E1130" s="154" t="str">
        <v>Accepted</v>
      </c>
      <c r="F1130" s="155" t="str">
        <v>230</v>
      </c>
      <c r="G1130" s="153" t="n">
        <v>230</v>
      </c>
      <c r="H1130" s="155" t="str">
        <v>SW</v>
      </c>
      <c r="I1130" s="153" t="n">
        <v>50</v>
      </c>
      <c r="J1130" s="155" t="str">
        <v>NE</v>
      </c>
      <c r="K1130" s="153" t="n">
        <v>17</v>
      </c>
      <c r="L1130" s="153" t="n">
        <f>IF(E1130="Accepted",K1130*1.150779448,"")</f>
        <v>19.563250616</v>
      </c>
      <c r="M1130" s="153" t="n">
        <v>24</v>
      </c>
      <c r="N1130" s="153" t="n">
        <f>IF(AND(E1130="Accepted",ISNUMBER(M1130)),M1130*1.150779448,"")</f>
        <v>27.618706752</v>
      </c>
      <c r="O1130" s="153" t="n">
        <v>28</v>
      </c>
      <c r="P1130" s="153" t="n">
        <f>IF(AND(E1130="Accepted",ISNUMBER(O1130)),O1130*1.150779448,"")</f>
        <v>32.221824544</v>
      </c>
      <c r="Q1130" s="153" t="n">
        <v>220</v>
      </c>
      <c r="R1130" s="155" t="str">
        <v>33</v>
      </c>
      <c r="S1130" s="155" t="str">
        <v>2026-04-16 19:33 UTC</v>
      </c>
      <c r="T1130" s="155" t="str">
        <v>2026-04-16 12:33 PDT</v>
      </c>
      <c r="U1130" s="153" t="n">
        <f>IF(E1130&lt;&gt;"Accepted","",IF(AND(N1130="",P1130=""),"",MAX(N1130,P1130)))</f>
        <v>32.221824544</v>
      </c>
      <c r="V1130" s="155" t="str">
        <v>2026-04-16 12:33 PDT</v>
      </c>
      <c r="W1130" s="153" t="n">
        <v>17</v>
      </c>
      <c r="X1130" s="153" t="n">
        <v>24</v>
      </c>
      <c r="Y1130" s="153" t="n">
        <v>28</v>
      </c>
      <c r="Z1130" s="153" t="n">
        <v>220</v>
      </c>
      <c r="AA1130" s="153" t="n">
        <v>-117.8837</v>
      </c>
      <c r="AB1130" s="153" t="n">
        <v>34.9054</v>
      </c>
      <c r="AC1130" s="153" t="n">
        <v>702</v>
      </c>
      <c r="AD1130" s="175" t="str">
        <v>KEDW 161955Z 23017G24KT 90SM SCT170 BKN250 23/01 A2985 RMK AO2A PK WND 22028/33 SLP094 T02260010</v>
      </c>
    </row>
    <row r="1131" hidden="0">
      <c r="A1131" s="150" t="str">
        <v>2026-04-16 20:49 UTC</v>
      </c>
      <c r="B1131" s="155" t="str">
        <v>2026-04-16 13:49 PDT</v>
      </c>
      <c r="C1131" s="155" t="str">
        <v>2026-04-16</v>
      </c>
      <c r="D1131" s="155" t="str">
        <v>April</v>
      </c>
      <c r="E1131" s="154" t="str">
        <v>Accepted</v>
      </c>
      <c r="F1131" s="155" t="str">
        <v>260</v>
      </c>
      <c r="G1131" s="153" t="n">
        <v>260</v>
      </c>
      <c r="H1131" s="155" t="str">
        <v>W</v>
      </c>
      <c r="I1131" s="153" t="n">
        <v>80</v>
      </c>
      <c r="J1131" s="155" t="str">
        <v>E</v>
      </c>
      <c r="K1131" s="153" t="n">
        <v>23</v>
      </c>
      <c r="L1131" s="153" t="n">
        <f>IF(E1131="Accepted",K1131*1.150779448,"")</f>
        <v>26.467927304</v>
      </c>
      <c r="M1131" s="153" t="n">
        <v>26</v>
      </c>
      <c r="N1131" s="153" t="n">
        <f>IF(AND(E1131="Accepted",ISNUMBER(M1131)),M1131*1.150779448,"")</f>
        <v>29.920265648</v>
      </c>
      <c r="O1131" s="163"/>
      <c r="P1131" s="163" t="str">
        <f>IF(AND(E1131="Accepted",ISNUMBER(O1131)),O1131*1.150779448,"")</f>
      </c>
      <c r="Q1131" s="163"/>
      <c r="R1131" s="155" t="str"/>
      <c r="S1131" s="155" t="str"/>
      <c r="T1131" s="155" t="str"/>
      <c r="U1131" s="153" t="n">
        <f>IF(E1131&lt;&gt;"Accepted","",IF(AND(N1131="",P1131=""),"",MAX(N1131,P1131)))</f>
        <v>29.920265648</v>
      </c>
      <c r="V1131" s="155" t="str">
        <v>2026-04-16 13:49 PDT</v>
      </c>
      <c r="W1131" s="153" t="n">
        <v>23</v>
      </c>
      <c r="X1131" s="153" t="n">
        <v>26</v>
      </c>
      <c r="Y1131" s="163"/>
      <c r="Z1131" s="163"/>
      <c r="AA1131" s="153" t="n">
        <v>-117.8837</v>
      </c>
      <c r="AB1131" s="153" t="n">
        <v>34.9054</v>
      </c>
      <c r="AC1131" s="153" t="n">
        <v>702</v>
      </c>
      <c r="AD1131" s="175" t="str">
        <v>KEDW 162049Z AUTO 26023G26KT 10SM CLR 24/01 A2983 RMK AO2 WSHFT 36 SLP087 $</v>
      </c>
    </row>
    <row r="1132" hidden="0">
      <c r="A1132" s="150" t="str">
        <v>2026-04-16 20:55 UTC</v>
      </c>
      <c r="B1132" s="155" t="str">
        <v>2026-04-16 13:55 PDT</v>
      </c>
      <c r="C1132" s="155" t="str">
        <v>2026-04-16</v>
      </c>
      <c r="D1132" s="155" t="str">
        <v>April</v>
      </c>
      <c r="E1132" s="154" t="str">
        <v>Accepted</v>
      </c>
      <c r="F1132" s="155" t="str">
        <v>260</v>
      </c>
      <c r="G1132" s="153" t="n">
        <v>260</v>
      </c>
      <c r="H1132" s="155" t="str">
        <v>W</v>
      </c>
      <c r="I1132" s="153" t="n">
        <v>80</v>
      </c>
      <c r="J1132" s="155" t="str">
        <v>E</v>
      </c>
      <c r="K1132" s="153" t="n">
        <v>19</v>
      </c>
      <c r="L1132" s="153" t="n">
        <f>IF(E1132="Accepted",K1132*1.150779448,"")</f>
        <v>21.864809512</v>
      </c>
      <c r="M1132" s="153" t="n">
        <v>26</v>
      </c>
      <c r="N1132" s="153" t="n">
        <f>IF(AND(E1132="Accepted",ISNUMBER(M1132)),M1132*1.150779448,"")</f>
        <v>29.920265648</v>
      </c>
      <c r="O1132" s="153" t="n">
        <v>30</v>
      </c>
      <c r="P1132" s="153" t="n">
        <f>IF(AND(E1132="Accepted",ISNUMBER(O1132)),O1132*1.150779448,"")</f>
        <v>34.523383439999996</v>
      </c>
      <c r="Q1132" s="153" t="n">
        <v>230</v>
      </c>
      <c r="R1132" s="155" t="str">
        <v>20</v>
      </c>
      <c r="S1132" s="155" t="str">
        <v>2026-04-16 20:20 UTC</v>
      </c>
      <c r="T1132" s="155" t="str">
        <v>2026-04-16 13:20 PDT</v>
      </c>
      <c r="U1132" s="153" t="n">
        <f>IF(E1132&lt;&gt;"Accepted","",IF(AND(N1132="",P1132=""),"",MAX(N1132,P1132)))</f>
        <v>34.523383439999996</v>
      </c>
      <c r="V1132" s="155" t="str">
        <v>2026-04-16 13:20 PDT</v>
      </c>
      <c r="W1132" s="153" t="n">
        <v>19</v>
      </c>
      <c r="X1132" s="153" t="n">
        <v>26</v>
      </c>
      <c r="Y1132" s="153" t="n">
        <v>30</v>
      </c>
      <c r="Z1132" s="153" t="n">
        <v>230</v>
      </c>
      <c r="AA1132" s="153" t="n">
        <v>-117.8837</v>
      </c>
      <c r="AB1132" s="153" t="n">
        <v>34.9054</v>
      </c>
      <c r="AC1132" s="153" t="n">
        <v>702</v>
      </c>
      <c r="AD1132" s="175" t="str">
        <v>KEDW 162055Z 26019G26KT 90SM SCT190 BKN250 24/00 A2983 RMK AO2A PK WND 23030/20 SLP085 T02370001 57019</v>
      </c>
    </row>
    <row r="1133" hidden="0">
      <c r="A1133" s="150" t="str">
        <v>2026-04-16 21:55 UTC</v>
      </c>
      <c r="B1133" s="155" t="str">
        <v>2026-04-16 14:55 PDT</v>
      </c>
      <c r="C1133" s="155" t="str">
        <v>2026-04-16</v>
      </c>
      <c r="D1133" s="155" t="str">
        <v>April</v>
      </c>
      <c r="E1133" s="154" t="str">
        <v>Accepted</v>
      </c>
      <c r="F1133" s="155" t="str">
        <v>270</v>
      </c>
      <c r="G1133" s="153" t="n">
        <v>270</v>
      </c>
      <c r="H1133" s="155" t="str">
        <v>W</v>
      </c>
      <c r="I1133" s="153" t="n">
        <v>90</v>
      </c>
      <c r="J1133" s="155" t="str">
        <v>E</v>
      </c>
      <c r="K1133" s="153" t="n">
        <v>23</v>
      </c>
      <c r="L1133" s="153" t="n">
        <f>IF(E1133="Accepted",K1133*1.150779448,"")</f>
        <v>26.467927304</v>
      </c>
      <c r="M1133" s="153" t="n">
        <v>31</v>
      </c>
      <c r="N1133" s="153" t="n">
        <f>IF(AND(E1133="Accepted",ISNUMBER(M1133)),M1133*1.150779448,"")</f>
        <v>35.674162888</v>
      </c>
      <c r="O1133" s="153" t="n">
        <v>31</v>
      </c>
      <c r="P1133" s="153" t="n">
        <f>IF(AND(E1133="Accepted",ISNUMBER(O1133)),O1133*1.150779448,"")</f>
        <v>35.674162888</v>
      </c>
      <c r="Q1133" s="153" t="n">
        <v>270</v>
      </c>
      <c r="R1133" s="155" t="str">
        <v>46</v>
      </c>
      <c r="S1133" s="155" t="str">
        <v>2026-04-16 21:46 UTC</v>
      </c>
      <c r="T1133" s="155" t="str">
        <v>2026-04-16 14:46 PDT</v>
      </c>
      <c r="U1133" s="153" t="n">
        <f>IF(E1133&lt;&gt;"Accepted","",IF(AND(N1133="",P1133=""),"",MAX(N1133,P1133)))</f>
        <v>35.674162888</v>
      </c>
      <c r="V1133" s="155" t="str">
        <v>2026-04-16 14:46 PDT</v>
      </c>
      <c r="W1133" s="153" t="n">
        <v>23</v>
      </c>
      <c r="X1133" s="153" t="n">
        <v>31</v>
      </c>
      <c r="Y1133" s="153" t="n">
        <v>31</v>
      </c>
      <c r="Z1133" s="153" t="n">
        <v>270</v>
      </c>
      <c r="AA1133" s="153" t="n">
        <v>-117.8837</v>
      </c>
      <c r="AB1133" s="153" t="n">
        <v>34.9054</v>
      </c>
      <c r="AC1133" s="153" t="n">
        <v>702</v>
      </c>
      <c r="AD1133" s="175" t="str">
        <v>KEDW 162155Z 27023G31KT 50SM SCT190 BKN300 24/M02 A2981 RMK AO2A PK WND 27031/46 SLP080 T02431016</v>
      </c>
    </row>
    <row r="1134" hidden="0">
      <c r="A1134" s="150" t="str">
        <v>2026-04-16 22:55 UTC</v>
      </c>
      <c r="B1134" s="155" t="str">
        <v>2026-04-16 15:55 PDT</v>
      </c>
      <c r="C1134" s="155" t="str">
        <v>2026-04-16</v>
      </c>
      <c r="D1134" s="155" t="str">
        <v>April</v>
      </c>
      <c r="E1134" s="154" t="str">
        <v>Accepted</v>
      </c>
      <c r="F1134" s="155" t="str">
        <v>280</v>
      </c>
      <c r="G1134" s="153" t="n">
        <v>280</v>
      </c>
      <c r="H1134" s="155" t="str">
        <v>W</v>
      </c>
      <c r="I1134" s="153" t="n">
        <v>100</v>
      </c>
      <c r="J1134" s="155" t="str">
        <v>E</v>
      </c>
      <c r="K1134" s="153" t="n">
        <v>23</v>
      </c>
      <c r="L1134" s="153" t="n">
        <f>IF(E1134="Accepted",K1134*1.150779448,"")</f>
        <v>26.467927304</v>
      </c>
      <c r="M1134" s="153" t="n">
        <v>26</v>
      </c>
      <c r="N1134" s="153" t="n">
        <f>IF(AND(E1134="Accepted",ISNUMBER(M1134)),M1134*1.150779448,"")</f>
        <v>29.920265648</v>
      </c>
      <c r="O1134" s="153" t="n">
        <v>29</v>
      </c>
      <c r="P1134" s="153" t="n">
        <f>IF(AND(E1134="Accepted",ISNUMBER(O1134)),O1134*1.150779448,"")</f>
        <v>33.372603992</v>
      </c>
      <c r="Q1134" s="153" t="n">
        <v>270</v>
      </c>
      <c r="R1134" s="155" t="str">
        <v>05</v>
      </c>
      <c r="S1134" s="155" t="str">
        <v>2026-04-16 22:05 UTC</v>
      </c>
      <c r="T1134" s="155" t="str">
        <v>2026-04-16 15:05 PDT</v>
      </c>
      <c r="U1134" s="153" t="n">
        <f>IF(E1134&lt;&gt;"Accepted","",IF(AND(N1134="",P1134=""),"",MAX(N1134,P1134)))</f>
        <v>33.372603992</v>
      </c>
      <c r="V1134" s="155" t="str">
        <v>2026-04-16 15:05 PDT</v>
      </c>
      <c r="W1134" s="153" t="n">
        <v>23</v>
      </c>
      <c r="X1134" s="153" t="n">
        <v>26</v>
      </c>
      <c r="Y1134" s="153" t="n">
        <v>29</v>
      </c>
      <c r="Z1134" s="153" t="n">
        <v>270</v>
      </c>
      <c r="AA1134" s="153" t="n">
        <v>-117.8837</v>
      </c>
      <c r="AB1134" s="153" t="n">
        <v>34.9054</v>
      </c>
      <c r="AC1134" s="153" t="n">
        <v>702</v>
      </c>
      <c r="AD1134" s="175" t="str">
        <v>KEDW 162255Z 28023G26KT 70SM FEW190 SCT290 24/M00 A2980 RMK AO2A PK WND 27029/05 SLP075 T02381005</v>
      </c>
    </row>
    <row r="1135" hidden="0">
      <c r="A1135" s="150" t="str">
        <v>2026-04-16 23:55 UTC</v>
      </c>
      <c r="B1135" s="155" t="str">
        <v>2026-04-16 16:55 PDT</v>
      </c>
      <c r="C1135" s="155" t="str">
        <v>2026-04-16</v>
      </c>
      <c r="D1135" s="155" t="str">
        <v>April</v>
      </c>
      <c r="E1135" s="154" t="str">
        <v>Accepted</v>
      </c>
      <c r="F1135" s="155" t="str">
        <v>280</v>
      </c>
      <c r="G1135" s="153" t="n">
        <v>280</v>
      </c>
      <c r="H1135" s="155" t="str">
        <v>W</v>
      </c>
      <c r="I1135" s="153" t="n">
        <v>100</v>
      </c>
      <c r="J1135" s="155" t="str">
        <v>E</v>
      </c>
      <c r="K1135" s="153" t="n">
        <v>21</v>
      </c>
      <c r="L1135" s="153" t="n">
        <f>IF(E1135="Accepted",K1135*1.150779448,"")</f>
        <v>24.166368408</v>
      </c>
      <c r="M1135" s="153" t="n">
        <v>27</v>
      </c>
      <c r="N1135" s="153" t="n">
        <f>IF(AND(E1135="Accepted",ISNUMBER(M1135)),M1135*1.150779448,"")</f>
        <v>31.071045096</v>
      </c>
      <c r="O1135" s="153" t="n">
        <v>29</v>
      </c>
      <c r="P1135" s="153" t="n">
        <f>IF(AND(E1135="Accepted",ISNUMBER(O1135)),O1135*1.150779448,"")</f>
        <v>33.372603992</v>
      </c>
      <c r="Q1135" s="153" t="n">
        <v>280</v>
      </c>
      <c r="R1135" s="155" t="str">
        <v>06</v>
      </c>
      <c r="S1135" s="155" t="str">
        <v>2026-04-16 23:06 UTC</v>
      </c>
      <c r="T1135" s="155" t="str">
        <v>2026-04-16 16:06 PDT</v>
      </c>
      <c r="U1135" s="153" t="n">
        <f>IF(E1135&lt;&gt;"Accepted","",IF(AND(N1135="",P1135=""),"",MAX(N1135,P1135)))</f>
        <v>33.372603992</v>
      </c>
      <c r="V1135" s="155" t="str">
        <v>2026-04-16 16:06 PDT</v>
      </c>
      <c r="W1135" s="153" t="n">
        <v>21</v>
      </c>
      <c r="X1135" s="153" t="n">
        <v>27</v>
      </c>
      <c r="Y1135" s="153" t="n">
        <v>29</v>
      </c>
      <c r="Z1135" s="153" t="n">
        <v>280</v>
      </c>
      <c r="AA1135" s="153" t="n">
        <v>-117.8837</v>
      </c>
      <c r="AB1135" s="153" t="n">
        <v>34.9054</v>
      </c>
      <c r="AC1135" s="153" t="n">
        <v>702</v>
      </c>
      <c r="AD1135" s="175" t="str">
        <v>KEDW 162355Z 28021G27KT 70SM SCT290 23/M00 A2980 RMK AO2A PK WND 28029/06 SLP077 T02271001 10248 20204 56008</v>
      </c>
    </row>
    <row r="1136" hidden="0">
      <c r="A1136" s="150" t="str">
        <v>2026-04-17 00:55 UTC</v>
      </c>
      <c r="B1136" s="155" t="str">
        <v>2026-04-16 17:55 PDT</v>
      </c>
      <c r="C1136" s="155" t="str">
        <v>2026-04-16</v>
      </c>
      <c r="D1136" s="155" t="str">
        <v>April</v>
      </c>
      <c r="E1136" s="154" t="str">
        <v>Accepted</v>
      </c>
      <c r="F1136" s="155" t="str">
        <v>290</v>
      </c>
      <c r="G1136" s="153" t="n">
        <v>290</v>
      </c>
      <c r="H1136" s="155" t="str">
        <v>W</v>
      </c>
      <c r="I1136" s="153" t="n">
        <v>110</v>
      </c>
      <c r="J1136" s="155" t="str">
        <v>E</v>
      </c>
      <c r="K1136" s="153" t="n">
        <v>21</v>
      </c>
      <c r="L1136" s="153" t="n">
        <f>IF(E1136="Accepted",K1136*1.150779448,"")</f>
        <v>24.166368408</v>
      </c>
      <c r="M1136" s="153" t="n">
        <v>27</v>
      </c>
      <c r="N1136" s="153" t="n">
        <f>IF(AND(E1136="Accepted",ISNUMBER(M1136)),M1136*1.150779448,"")</f>
        <v>31.071045096</v>
      </c>
      <c r="O1136" s="153" t="n">
        <v>29</v>
      </c>
      <c r="P1136" s="153" t="n">
        <f>IF(AND(E1136="Accepted",ISNUMBER(O1136)),O1136*1.150779448,"")</f>
        <v>33.372603992</v>
      </c>
      <c r="Q1136" s="153" t="n">
        <v>270</v>
      </c>
      <c r="R1136" s="155" t="str">
        <v>16</v>
      </c>
      <c r="S1136" s="155" t="str">
        <v>2026-04-17 00:16 UTC</v>
      </c>
      <c r="T1136" s="155" t="str">
        <v>2026-04-16 17:16 PDT</v>
      </c>
      <c r="U1136" s="153" t="n">
        <f>IF(E1136&lt;&gt;"Accepted","",IF(AND(N1136="",P1136=""),"",MAX(N1136,P1136)))</f>
        <v>33.372603992</v>
      </c>
      <c r="V1136" s="155" t="str">
        <v>2026-04-16 17:16 PDT</v>
      </c>
      <c r="W1136" s="153" t="n">
        <v>21</v>
      </c>
      <c r="X1136" s="153" t="n">
        <v>27</v>
      </c>
      <c r="Y1136" s="153" t="n">
        <v>29</v>
      </c>
      <c r="Z1136" s="153" t="n">
        <v>270</v>
      </c>
      <c r="AA1136" s="153" t="n">
        <v>-117.8837</v>
      </c>
      <c r="AB1136" s="153" t="n">
        <v>34.9054</v>
      </c>
      <c r="AC1136" s="153" t="n">
        <v>702</v>
      </c>
      <c r="AD1136" s="175" t="str">
        <v>KEDW 170055Z 29021G27KT 60SM SCT290 22/01 A2980 RMK AO2A PK WND 27029/16 SLP077 T02150012</v>
      </c>
    </row>
    <row r="1137" hidden="0">
      <c r="A1137" s="150" t="str">
        <v>2026-04-17 01:55 UTC</v>
      </c>
      <c r="B1137" s="155" t="str">
        <v>2026-04-16 18:55 PDT</v>
      </c>
      <c r="C1137" s="155" t="str">
        <v>2026-04-16</v>
      </c>
      <c r="D1137" s="155" t="str">
        <v>April</v>
      </c>
      <c r="E1137" s="154" t="str">
        <v>Accepted</v>
      </c>
      <c r="F1137" s="155" t="str">
        <v>270</v>
      </c>
      <c r="G1137" s="153" t="n">
        <v>270</v>
      </c>
      <c r="H1137" s="155" t="str">
        <v>W</v>
      </c>
      <c r="I1137" s="153" t="n">
        <v>90</v>
      </c>
      <c r="J1137" s="155" t="str">
        <v>E</v>
      </c>
      <c r="K1137" s="153" t="n">
        <v>21</v>
      </c>
      <c r="L1137" s="153" t="n">
        <f>IF(E1137="Accepted",K1137*1.150779448,"")</f>
        <v>24.166368408</v>
      </c>
      <c r="M1137" s="153" t="n">
        <v>26</v>
      </c>
      <c r="N1137" s="153" t="n">
        <f>IF(AND(E1137="Accepted",ISNUMBER(M1137)),M1137*1.150779448,"")</f>
        <v>29.920265648</v>
      </c>
      <c r="O1137" s="153" t="n">
        <v>31</v>
      </c>
      <c r="P1137" s="153" t="n">
        <f>IF(AND(E1137="Accepted",ISNUMBER(O1137)),O1137*1.150779448,"")</f>
        <v>35.674162888</v>
      </c>
      <c r="Q1137" s="153" t="n">
        <v>270</v>
      </c>
      <c r="R1137" s="155" t="str">
        <v>48</v>
      </c>
      <c r="S1137" s="155" t="str">
        <v>2026-04-17 01:48 UTC</v>
      </c>
      <c r="T1137" s="155" t="str">
        <v>2026-04-16 18:48 PDT</v>
      </c>
      <c r="U1137" s="153" t="n">
        <f>IF(E1137&lt;&gt;"Accepted","",IF(AND(N1137="",P1137=""),"",MAX(N1137,P1137)))</f>
        <v>35.674162888</v>
      </c>
      <c r="V1137" s="155" t="str">
        <v>2026-04-16 18:48 PDT</v>
      </c>
      <c r="W1137" s="153" t="n">
        <v>21</v>
      </c>
      <c r="X1137" s="153" t="n">
        <v>26</v>
      </c>
      <c r="Y1137" s="153" t="n">
        <v>31</v>
      </c>
      <c r="Z1137" s="153" t="n">
        <v>270</v>
      </c>
      <c r="AA1137" s="153" t="n">
        <v>-117.8837</v>
      </c>
      <c r="AB1137" s="153" t="n">
        <v>34.9054</v>
      </c>
      <c r="AC1137" s="153" t="n">
        <v>702</v>
      </c>
      <c r="AD1137" s="175" t="str">
        <v>KEDW 170155Z 27021G26KT 60SM SCT290 19/03 A2981 RMK AO2A PK WND 27031/48 SLP083 T01880034</v>
      </c>
    </row>
    <row r="1138" hidden="0">
      <c r="A1138" s="150" t="str">
        <v>2026-04-17 02:55 UTC</v>
      </c>
      <c r="B1138" s="155" t="str">
        <v>2026-04-16 19:55 PDT</v>
      </c>
      <c r="C1138" s="155" t="str">
        <v>2026-04-16</v>
      </c>
      <c r="D1138" s="155" t="str">
        <v>April</v>
      </c>
      <c r="E1138" s="154" t="str">
        <v>Accepted</v>
      </c>
      <c r="F1138" s="155" t="str">
        <v>270</v>
      </c>
      <c r="G1138" s="153" t="n">
        <v>270</v>
      </c>
      <c r="H1138" s="155" t="str">
        <v>W</v>
      </c>
      <c r="I1138" s="153" t="n">
        <v>90</v>
      </c>
      <c r="J1138" s="155" t="str">
        <v>E</v>
      </c>
      <c r="K1138" s="153" t="n">
        <v>25</v>
      </c>
      <c r="L1138" s="153" t="n">
        <f>IF(E1138="Accepted",K1138*1.150779448,"")</f>
        <v>28.7694862</v>
      </c>
      <c r="M1138" s="153" t="n">
        <v>31</v>
      </c>
      <c r="N1138" s="153" t="n">
        <f>IF(AND(E1138="Accepted",ISNUMBER(M1138)),M1138*1.150779448,"")</f>
        <v>35.674162888</v>
      </c>
      <c r="O1138" s="153" t="n">
        <v>35</v>
      </c>
      <c r="P1138" s="153" t="n">
        <f>IF(AND(E1138="Accepted",ISNUMBER(O1138)),O1138*1.150779448,"")</f>
        <v>40.27728068</v>
      </c>
      <c r="Q1138" s="153" t="n">
        <v>280</v>
      </c>
      <c r="R1138" s="155" t="str">
        <v>00</v>
      </c>
      <c r="S1138" s="155" t="str">
        <v>2026-04-17 02:00 UTC</v>
      </c>
      <c r="T1138" s="155" t="str">
        <v>2026-04-16 19:00 PDT</v>
      </c>
      <c r="U1138" s="153" t="n">
        <f>IF(E1138&lt;&gt;"Accepted","",IF(AND(N1138="",P1138=""),"",MAX(N1138,P1138)))</f>
        <v>40.27728068</v>
      </c>
      <c r="V1138" s="155" t="str">
        <v>2026-04-16 19:00 PDT</v>
      </c>
      <c r="W1138" s="153" t="n">
        <v>25</v>
      </c>
      <c r="X1138" s="153" t="n">
        <v>31</v>
      </c>
      <c r="Y1138" s="153" t="n">
        <v>35</v>
      </c>
      <c r="Z1138" s="153" t="n">
        <v>280</v>
      </c>
      <c r="AA1138" s="153" t="n">
        <v>-117.8837</v>
      </c>
      <c r="AB1138" s="153" t="n">
        <v>34.9054</v>
      </c>
      <c r="AC1138" s="153" t="n">
        <v>702</v>
      </c>
      <c r="AD1138" s="175" t="str">
        <v>KEDW 170255Z 27025G31KT 40SM SCT380 17/03 A2980 RMK AO2A PK WND 28035/00 SLP081 T01730032</v>
      </c>
    </row>
    <row r="1139" hidden="0">
      <c r="A1139" s="150" t="str">
        <v>2026-04-17 03:32 UTC</v>
      </c>
      <c r="B1139" s="155" t="str">
        <v>2026-04-16 20:32 PDT</v>
      </c>
      <c r="C1139" s="155" t="str">
        <v>2026-04-16</v>
      </c>
      <c r="D1139" s="155" t="str">
        <v>April</v>
      </c>
      <c r="E1139" s="154" t="str">
        <v>Accepted</v>
      </c>
      <c r="F1139" s="155" t="str">
        <v>230</v>
      </c>
      <c r="G1139" s="153" t="n">
        <v>230</v>
      </c>
      <c r="H1139" s="155" t="str">
        <v>SW</v>
      </c>
      <c r="I1139" s="153" t="n">
        <v>50</v>
      </c>
      <c r="J1139" s="155" t="str">
        <v>NE</v>
      </c>
      <c r="K1139" s="153" t="n">
        <v>22</v>
      </c>
      <c r="L1139" s="153" t="n">
        <f>IF(E1139="Accepted",K1139*1.150779448,"")</f>
        <v>25.317147856</v>
      </c>
      <c r="M1139" s="153" t="n">
        <v>30</v>
      </c>
      <c r="N1139" s="153" t="n">
        <f>IF(AND(E1139="Accepted",ISNUMBER(M1139)),M1139*1.150779448,"")</f>
        <v>34.523383439999996</v>
      </c>
      <c r="O1139" s="163"/>
      <c r="P1139" s="163" t="str">
        <f>IF(AND(E1139="Accepted",ISNUMBER(O1139)),O1139*1.150779448,"")</f>
      </c>
      <c r="Q1139" s="163"/>
      <c r="R1139" s="155" t="str"/>
      <c r="S1139" s="155" t="str"/>
      <c r="T1139" s="155" t="str"/>
      <c r="U1139" s="153" t="n">
        <f>IF(E1139&lt;&gt;"Accepted","",IF(AND(N1139="",P1139=""),"",MAX(N1139,P1139)))</f>
        <v>34.523383439999996</v>
      </c>
      <c r="V1139" s="155" t="str">
        <v>2026-04-16 20:32 PDT</v>
      </c>
      <c r="W1139" s="153" t="n">
        <v>22</v>
      </c>
      <c r="X1139" s="153" t="n">
        <v>30</v>
      </c>
      <c r="Y1139" s="163"/>
      <c r="Z1139" s="163"/>
      <c r="AA1139" s="153" t="n">
        <v>-117.8837</v>
      </c>
      <c r="AB1139" s="153" t="n">
        <v>34.9054</v>
      </c>
      <c r="AC1139" s="153" t="n">
        <v>702</v>
      </c>
      <c r="AD1139" s="175" t="str">
        <v>KEDW 170332Z 23022G30KT 40SM FEW370 17/03 A2983 RMK AO2A WSHFT 22 SLP090</v>
      </c>
    </row>
    <row r="1140" hidden="0">
      <c r="A1140" s="150" t="str">
        <v>2026-04-17 03:33 UTC</v>
      </c>
      <c r="B1140" s="155" t="str">
        <v>2026-04-16 20:33 PDT</v>
      </c>
      <c r="C1140" s="155" t="str">
        <v>2026-04-16</v>
      </c>
      <c r="D1140" s="155" t="str">
        <v>April</v>
      </c>
      <c r="E1140" s="154" t="str">
        <v>Accepted</v>
      </c>
      <c r="F1140" s="155" t="str">
        <v>230</v>
      </c>
      <c r="G1140" s="153" t="n">
        <v>230</v>
      </c>
      <c r="H1140" s="155" t="str">
        <v>SW</v>
      </c>
      <c r="I1140" s="153" t="n">
        <v>50</v>
      </c>
      <c r="J1140" s="155" t="str">
        <v>NE</v>
      </c>
      <c r="K1140" s="153" t="n">
        <v>22</v>
      </c>
      <c r="L1140" s="153" t="n">
        <f>IF(E1140="Accepted",K1140*1.150779448,"")</f>
        <v>25.317147856</v>
      </c>
      <c r="M1140" s="153" t="n">
        <v>30</v>
      </c>
      <c r="N1140" s="153" t="n">
        <f>IF(AND(E1140="Accepted",ISNUMBER(M1140)),M1140*1.150779448,"")</f>
        <v>34.523383439999996</v>
      </c>
      <c r="O1140" s="163"/>
      <c r="P1140" s="163" t="str">
        <f>IF(AND(E1140="Accepted",ISNUMBER(O1140)),O1140*1.150779448,"")</f>
      </c>
      <c r="Q1140" s="163"/>
      <c r="R1140" s="155" t="str"/>
      <c r="S1140" s="155" t="str"/>
      <c r="T1140" s="155" t="str"/>
      <c r="U1140" s="153" t="n">
        <f>IF(E1140&lt;&gt;"Accepted","",IF(AND(N1140="",P1140=""),"",MAX(N1140,P1140)))</f>
        <v>34.523383439999996</v>
      </c>
      <c r="V1140" s="155" t="str">
        <v>2026-04-16 20:33 PDT</v>
      </c>
      <c r="W1140" s="153" t="n">
        <v>22</v>
      </c>
      <c r="X1140" s="153" t="n">
        <v>30</v>
      </c>
      <c r="Y1140" s="163"/>
      <c r="Z1140" s="163"/>
      <c r="AA1140" s="153" t="n">
        <v>-117.8837</v>
      </c>
      <c r="AB1140" s="153" t="n">
        <v>34.9054</v>
      </c>
      <c r="AC1140" s="153" t="n">
        <v>702</v>
      </c>
      <c r="AD1140" s="175" t="str">
        <v>KEDW 170333Z AUTO 23022G30KT 10SM CLR 17/03 A2983 RMK AO2 WSHFT 24 SLP090 $</v>
      </c>
    </row>
    <row r="1141" hidden="0">
      <c r="A1141" s="150" t="str">
        <v>2026-04-17 03:47 UTC</v>
      </c>
      <c r="B1141" s="155" t="str">
        <v>2026-04-16 20:47 PDT</v>
      </c>
      <c r="C1141" s="155" t="str">
        <v>2026-04-16</v>
      </c>
      <c r="D1141" s="155" t="str">
        <v>April</v>
      </c>
      <c r="E1141" s="154" t="str">
        <v>Accepted</v>
      </c>
      <c r="F1141" s="155" t="str">
        <v>240</v>
      </c>
      <c r="G1141" s="153" t="n">
        <v>240</v>
      </c>
      <c r="H1141" s="155" t="str">
        <v>SW</v>
      </c>
      <c r="I1141" s="153" t="n">
        <v>60</v>
      </c>
      <c r="J1141" s="155" t="str">
        <v>NE</v>
      </c>
      <c r="K1141" s="153" t="n">
        <v>15</v>
      </c>
      <c r="L1141" s="153" t="n">
        <f>IF(E1141="Accepted",K1141*1.150779448,"")</f>
        <v>17.261691719999998</v>
      </c>
      <c r="M1141" s="163"/>
      <c r="N1141" s="163" t="str">
        <f>IF(AND(E1141="Accepted",ISNUMBER(M1141)),M1141*1.150779448,"")</f>
      </c>
      <c r="O1141" s="163"/>
      <c r="P1141" s="163" t="str">
        <f>IF(AND(E1141="Accepted",ISNUMBER(O1141)),O1141*1.150779448,"")</f>
      </c>
      <c r="Q1141" s="163"/>
      <c r="R1141" s="155" t="str"/>
      <c r="S1141" s="155" t="str"/>
      <c r="T1141" s="155" t="str"/>
      <c r="U1141" s="163" t="str">
        <f>IF(E1141&lt;&gt;"Accepted","",IF(AND(N1141="",P1141=""),"",MAX(N1141,P1141)))</f>
      </c>
      <c r="V1141" s="155" t="str">
        <v>2026-04-16 20:47 PDT</v>
      </c>
      <c r="W1141" s="153" t="n">
        <v>15</v>
      </c>
      <c r="X1141" s="163"/>
      <c r="Y1141" s="163"/>
      <c r="Z1141" s="163"/>
      <c r="AA1141" s="153" t="n">
        <v>-117.8837</v>
      </c>
      <c r="AB1141" s="153" t="n">
        <v>34.9054</v>
      </c>
      <c r="AC1141" s="153" t="n">
        <v>702</v>
      </c>
      <c r="AD1141" s="175" t="str">
        <v>KEDW 170347Z AUTO 24015KT 10SM CLR 16/05 A2984 RMK AO2 WSHFT 35 SLP093 $</v>
      </c>
    </row>
    <row r="1142" hidden="0">
      <c r="A1142" s="150" t="str">
        <v>2026-04-17 03:55 UTC</v>
      </c>
      <c r="B1142" s="155" t="str">
        <v>2026-04-16 20:55 PDT</v>
      </c>
      <c r="C1142" s="155" t="str">
        <v>2026-04-16</v>
      </c>
      <c r="D1142" s="155" t="str">
        <v>April</v>
      </c>
      <c r="E1142" s="154" t="str">
        <v>Accepted</v>
      </c>
      <c r="F1142" s="155" t="str">
        <v>240</v>
      </c>
      <c r="G1142" s="153" t="n">
        <v>240</v>
      </c>
      <c r="H1142" s="155" t="str">
        <v>SW</v>
      </c>
      <c r="I1142" s="153" t="n">
        <v>60</v>
      </c>
      <c r="J1142" s="155" t="str">
        <v>NE</v>
      </c>
      <c r="K1142" s="153" t="n">
        <v>16</v>
      </c>
      <c r="L1142" s="153" t="n">
        <f>IF(E1142="Accepted",K1142*1.150779448,"")</f>
        <v>18.412471168</v>
      </c>
      <c r="M1142" s="153" t="n">
        <v>27</v>
      </c>
      <c r="N1142" s="153" t="n">
        <f>IF(AND(E1142="Accepted",ISNUMBER(M1142)),M1142*1.150779448,"")</f>
        <v>31.071045096</v>
      </c>
      <c r="O1142" s="153" t="n">
        <v>30</v>
      </c>
      <c r="P1142" s="153" t="n">
        <f>IF(AND(E1142="Accepted",ISNUMBER(O1142)),O1142*1.150779448,"")</f>
        <v>34.523383439999996</v>
      </c>
      <c r="Q1142" s="153" t="n">
        <v>270</v>
      </c>
      <c r="R1142" s="155" t="str">
        <v>30</v>
      </c>
      <c r="S1142" s="155" t="str">
        <v>2026-04-17 03:30 UTC</v>
      </c>
      <c r="T1142" s="155" t="str">
        <v>2026-04-16 20:30 PDT</v>
      </c>
      <c r="U1142" s="153" t="n">
        <f>IF(E1142&lt;&gt;"Accepted","",IF(AND(N1142="",P1142=""),"",MAX(N1142,P1142)))</f>
        <v>34.523383439999996</v>
      </c>
      <c r="V1142" s="155" t="str">
        <v>2026-04-16 20:30 PDT</v>
      </c>
      <c r="W1142" s="153" t="n">
        <v>16</v>
      </c>
      <c r="X1142" s="153" t="n">
        <v>27</v>
      </c>
      <c r="Y1142" s="153" t="n">
        <v>30</v>
      </c>
      <c r="Z1142" s="153" t="n">
        <v>270</v>
      </c>
      <c r="AA1142" s="153" t="n">
        <v>-117.8837</v>
      </c>
      <c r="AB1142" s="153" t="n">
        <v>34.9054</v>
      </c>
      <c r="AC1142" s="153" t="n">
        <v>702</v>
      </c>
      <c r="AD1142" s="175" t="str">
        <v>KEDW 170355Z 24016G27KT 40SM FEW370 16/04 A2983 RMK AO2A PK WND 27030/30 SLP090 T01630040</v>
      </c>
    </row>
    <row r="1143" hidden="0">
      <c r="A1143" s="150" t="str">
        <v>2026-04-17 04:55 UTC</v>
      </c>
      <c r="B1143" s="155" t="str">
        <v>2026-04-16 21:55 PDT</v>
      </c>
      <c r="C1143" s="155" t="str">
        <v>2026-04-16</v>
      </c>
      <c r="D1143" s="155" t="str">
        <v>April</v>
      </c>
      <c r="E1143" s="154" t="str">
        <v>Accepted</v>
      </c>
      <c r="F1143" s="155" t="str">
        <v>270</v>
      </c>
      <c r="G1143" s="153" t="n">
        <v>270</v>
      </c>
      <c r="H1143" s="155" t="str">
        <v>W</v>
      </c>
      <c r="I1143" s="153" t="n">
        <v>90</v>
      </c>
      <c r="J1143" s="155" t="str">
        <v>E</v>
      </c>
      <c r="K1143" s="153" t="n">
        <v>22</v>
      </c>
      <c r="L1143" s="153" t="n">
        <f>IF(E1143="Accepted",K1143*1.150779448,"")</f>
        <v>25.317147856</v>
      </c>
      <c r="M1143" s="153" t="n">
        <v>31</v>
      </c>
      <c r="N1143" s="153" t="n">
        <f>IF(AND(E1143="Accepted",ISNUMBER(M1143)),M1143*1.150779448,"")</f>
        <v>35.674162888</v>
      </c>
      <c r="O1143" s="153" t="n">
        <v>32</v>
      </c>
      <c r="P1143" s="153" t="n">
        <f>IF(AND(E1143="Accepted",ISNUMBER(O1143)),O1143*1.150779448,"")</f>
        <v>36.824942336</v>
      </c>
      <c r="Q1143" s="153" t="n">
        <v>270</v>
      </c>
      <c r="R1143" s="155" t="str">
        <v>20</v>
      </c>
      <c r="S1143" s="155" t="str">
        <v>2026-04-17 04:20 UTC</v>
      </c>
      <c r="T1143" s="155" t="str">
        <v>2026-04-16 21:20 PDT</v>
      </c>
      <c r="U1143" s="153" t="n">
        <f>IF(E1143&lt;&gt;"Accepted","",IF(AND(N1143="",P1143=""),"",MAX(N1143,P1143)))</f>
        <v>36.824942336</v>
      </c>
      <c r="V1143" s="155" t="str">
        <v>2026-04-16 21:20 PDT</v>
      </c>
      <c r="W1143" s="153" t="n">
        <v>22</v>
      </c>
      <c r="X1143" s="153" t="n">
        <v>31</v>
      </c>
      <c r="Y1143" s="153" t="n">
        <v>32</v>
      </c>
      <c r="Z1143" s="153" t="n">
        <v>270</v>
      </c>
      <c r="AA1143" s="153" t="n">
        <v>-117.8837</v>
      </c>
      <c r="AB1143" s="153" t="n">
        <v>34.9054</v>
      </c>
      <c r="AC1143" s="153" t="n">
        <v>702</v>
      </c>
      <c r="AD1143" s="175" t="str">
        <v>KEDW 170455Z 27022G31KT 40SM FEW370 16/04 A2984 RMK AO2A PK WND 27032/20 SLP092 T01590040</v>
      </c>
    </row>
    <row r="1144" hidden="0">
      <c r="A1144" s="150" t="str">
        <v>2026-04-17 05:18 UTC</v>
      </c>
      <c r="B1144" s="155" t="str">
        <v>2026-04-16 22:18 PDT</v>
      </c>
      <c r="C1144" s="155" t="str">
        <v>2026-04-16</v>
      </c>
      <c r="D1144" s="155" t="str">
        <v>April</v>
      </c>
      <c r="E1144" s="154" t="str">
        <v>Accepted</v>
      </c>
      <c r="F1144" s="155" t="str">
        <v>220</v>
      </c>
      <c r="G1144" s="153" t="n">
        <v>220</v>
      </c>
      <c r="H1144" s="155" t="str">
        <v>SW</v>
      </c>
      <c r="I1144" s="153" t="n">
        <v>40</v>
      </c>
      <c r="J1144" s="155" t="str">
        <v>NE</v>
      </c>
      <c r="K1144" s="153" t="n">
        <v>12</v>
      </c>
      <c r="L1144" s="153" t="n">
        <f>IF(E1144="Accepted",K1144*1.150779448,"")</f>
        <v>13.809353376</v>
      </c>
      <c r="M1144" s="153" t="n">
        <v>25</v>
      </c>
      <c r="N1144" s="153" t="n">
        <f>IF(AND(E1144="Accepted",ISNUMBER(M1144)),M1144*1.150779448,"")</f>
        <v>28.7694862</v>
      </c>
      <c r="O1144" s="163"/>
      <c r="P1144" s="163" t="str">
        <f>IF(AND(E1144="Accepted",ISNUMBER(O1144)),O1144*1.150779448,"")</f>
      </c>
      <c r="Q1144" s="163"/>
      <c r="R1144" s="155" t="str"/>
      <c r="S1144" s="155" t="str"/>
      <c r="T1144" s="155" t="str"/>
      <c r="U1144" s="153" t="n">
        <f>IF(E1144&lt;&gt;"Accepted","",IF(AND(N1144="",P1144=""),"",MAX(N1144,P1144)))</f>
        <v>28.7694862</v>
      </c>
      <c r="V1144" s="155" t="str">
        <v>2026-04-16 22:18 PDT</v>
      </c>
      <c r="W1144" s="153" t="n">
        <v>12</v>
      </c>
      <c r="X1144" s="153" t="n">
        <v>25</v>
      </c>
      <c r="Y1144" s="163"/>
      <c r="Z1144" s="163"/>
      <c r="AA1144" s="153" t="n">
        <v>-117.8837</v>
      </c>
      <c r="AB1144" s="153" t="n">
        <v>34.9054</v>
      </c>
      <c r="AC1144" s="153" t="n">
        <v>702</v>
      </c>
      <c r="AD1144" s="175" t="str">
        <v>KEDW 170518Z AUTO 22012G25KT 10SM CLR 15/04 A2985 RMK AO2 WSHFT 03 SLP095 $</v>
      </c>
    </row>
    <row r="1145" hidden="0">
      <c r="A1145" s="150" t="str">
        <v>2026-04-17 05:19 UTC</v>
      </c>
      <c r="B1145" s="155" t="str">
        <v>2026-04-16 22:19 PDT</v>
      </c>
      <c r="C1145" s="155" t="str">
        <v>2026-04-16</v>
      </c>
      <c r="D1145" s="155" t="str">
        <v>April</v>
      </c>
      <c r="E1145" s="154" t="str">
        <v>Accepted</v>
      </c>
      <c r="F1145" s="155" t="str">
        <v>220</v>
      </c>
      <c r="G1145" s="153" t="n">
        <v>220</v>
      </c>
      <c r="H1145" s="155" t="str">
        <v>SW</v>
      </c>
      <c r="I1145" s="153" t="n">
        <v>40</v>
      </c>
      <c r="J1145" s="155" t="str">
        <v>NE</v>
      </c>
      <c r="K1145" s="153" t="n">
        <v>12</v>
      </c>
      <c r="L1145" s="153" t="n">
        <f>IF(E1145="Accepted",K1145*1.150779448,"")</f>
        <v>13.809353376</v>
      </c>
      <c r="M1145" s="153" t="n">
        <v>25</v>
      </c>
      <c r="N1145" s="153" t="n">
        <f>IF(AND(E1145="Accepted",ISNUMBER(M1145)),M1145*1.150779448,"")</f>
        <v>28.7694862</v>
      </c>
      <c r="O1145" s="163"/>
      <c r="P1145" s="163" t="str">
        <f>IF(AND(E1145="Accepted",ISNUMBER(O1145)),O1145*1.150779448,"")</f>
      </c>
      <c r="Q1145" s="163"/>
      <c r="R1145" s="155" t="str"/>
      <c r="S1145" s="155" t="str"/>
      <c r="T1145" s="155" t="str"/>
      <c r="U1145" s="153" t="n">
        <f>IF(E1145&lt;&gt;"Accepted","",IF(AND(N1145="",P1145=""),"",MAX(N1145,P1145)))</f>
        <v>28.7694862</v>
      </c>
      <c r="V1145" s="155" t="str">
        <v>2026-04-16 22:19 PDT</v>
      </c>
      <c r="W1145" s="153" t="n">
        <v>12</v>
      </c>
      <c r="X1145" s="153" t="n">
        <v>25</v>
      </c>
      <c r="Y1145" s="163"/>
      <c r="Z1145" s="163"/>
      <c r="AA1145" s="153" t="n">
        <v>-117.8837</v>
      </c>
      <c r="AB1145" s="153" t="n">
        <v>34.9054</v>
      </c>
      <c r="AC1145" s="153" t="n">
        <v>702</v>
      </c>
      <c r="AD1145" s="175" t="str">
        <v>KEDW 170519Z AUTO 22012G25KT 10SM CLR 15/05 A2985 RMK AO2 WSHFT 04 SLP095 $</v>
      </c>
    </row>
    <row r="1146" hidden="0">
      <c r="A1146" s="150" t="str">
        <v>2026-04-17 05:55 UTC</v>
      </c>
      <c r="B1146" s="155" t="str">
        <v>2026-04-16 22:55 PDT</v>
      </c>
      <c r="C1146" s="155" t="str">
        <v>2026-04-16</v>
      </c>
      <c r="D1146" s="155" t="str">
        <v>April</v>
      </c>
      <c r="E1146" s="154" t="str">
        <v>Accepted</v>
      </c>
      <c r="F1146" s="155" t="str">
        <v>250</v>
      </c>
      <c r="G1146" s="153" t="n">
        <v>250</v>
      </c>
      <c r="H1146" s="155" t="str">
        <v>W</v>
      </c>
      <c r="I1146" s="153" t="n">
        <v>70</v>
      </c>
      <c r="J1146" s="155" t="str">
        <v>E</v>
      </c>
      <c r="K1146" s="153" t="n">
        <v>14</v>
      </c>
      <c r="L1146" s="153" t="n">
        <f>IF(E1146="Accepted",K1146*1.150779448,"")</f>
        <v>16.110912272</v>
      </c>
      <c r="M1146" s="153" t="n">
        <v>21</v>
      </c>
      <c r="N1146" s="153" t="n">
        <f>IF(AND(E1146="Accepted",ISNUMBER(M1146)),M1146*1.150779448,"")</f>
        <v>24.166368408</v>
      </c>
      <c r="O1146" s="153" t="n">
        <v>32</v>
      </c>
      <c r="P1146" s="153" t="n">
        <f>IF(AND(E1146="Accepted",ISNUMBER(O1146)),O1146*1.150779448,"")</f>
        <v>36.824942336</v>
      </c>
      <c r="Q1146" s="153" t="n">
        <v>270</v>
      </c>
      <c r="R1146" s="155" t="str">
        <v>0458</v>
      </c>
      <c r="S1146" s="155" t="str">
        <v>2026-04-17 04:58 UTC</v>
      </c>
      <c r="T1146" s="155" t="str">
        <v>2026-04-16 21:58 PDT</v>
      </c>
      <c r="U1146" s="153" t="n">
        <f>IF(E1146&lt;&gt;"Accepted","",IF(AND(N1146="",P1146=""),"",MAX(N1146,P1146)))</f>
        <v>36.824942336</v>
      </c>
      <c r="V1146" s="155" t="str">
        <v>2026-04-16 21:58 PDT</v>
      </c>
      <c r="W1146" s="153" t="n">
        <v>14</v>
      </c>
      <c r="X1146" s="153" t="n">
        <v>21</v>
      </c>
      <c r="Y1146" s="153" t="n">
        <v>32</v>
      </c>
      <c r="Z1146" s="153" t="n">
        <v>270</v>
      </c>
      <c r="AA1146" s="153" t="n">
        <v>-117.8837</v>
      </c>
      <c r="AB1146" s="153" t="n">
        <v>34.9054</v>
      </c>
      <c r="AC1146" s="153" t="n">
        <v>702</v>
      </c>
      <c r="AD1146" s="175" t="str">
        <v>KEDW 170555Z AUTO 25014G21KT 10SM CLR 15/04 A2984 RMK AO2 PK WND 27032/0458 SLP090 T01500041 10227 20139 51013 $</v>
      </c>
    </row>
    <row r="1147" hidden="0">
      <c r="A1147" s="150" t="str">
        <v>2026-04-17 06:55 UTC</v>
      </c>
      <c r="B1147" s="155" t="str">
        <v>2026-04-16 23:55 PDT</v>
      </c>
      <c r="C1147" s="155" t="str">
        <v>2026-04-16</v>
      </c>
      <c r="D1147" s="155" t="str">
        <v>April</v>
      </c>
      <c r="E1147" s="154" t="str">
        <v>Accepted</v>
      </c>
      <c r="F1147" s="155" t="str">
        <v>240</v>
      </c>
      <c r="G1147" s="153" t="n">
        <v>240</v>
      </c>
      <c r="H1147" s="155" t="str">
        <v>SW</v>
      </c>
      <c r="I1147" s="153" t="n">
        <v>60</v>
      </c>
      <c r="J1147" s="155" t="str">
        <v>NE</v>
      </c>
      <c r="K1147" s="153" t="n">
        <v>14</v>
      </c>
      <c r="L1147" s="153" t="n">
        <f>IF(E1147="Accepted",K1147*1.150779448,"")</f>
        <v>16.110912272</v>
      </c>
      <c r="M1147" s="163"/>
      <c r="N1147" s="163" t="str">
        <f>IF(AND(E1147="Accepted",ISNUMBER(M1147)),M1147*1.150779448,"")</f>
      </c>
      <c r="O1147" s="153" t="n">
        <v>28</v>
      </c>
      <c r="P1147" s="153" t="n">
        <f>IF(AND(E1147="Accepted",ISNUMBER(O1147)),O1147*1.150779448,"")</f>
        <v>32.221824544</v>
      </c>
      <c r="Q1147" s="153" t="n">
        <v>270</v>
      </c>
      <c r="R1147" s="155" t="str">
        <v>14</v>
      </c>
      <c r="S1147" s="155" t="str">
        <v>2026-04-17 06:14 UTC</v>
      </c>
      <c r="T1147" s="155" t="str">
        <v>2026-04-16 23:14 PDT</v>
      </c>
      <c r="U1147" s="153" t="n">
        <f>IF(E1147&lt;&gt;"Accepted","",IF(AND(N1147="",P1147=""),"",MAX(N1147,P1147)))</f>
        <v>32.221824544</v>
      </c>
      <c r="V1147" s="155" t="str">
        <v>2026-04-16 23:14 PDT</v>
      </c>
      <c r="W1147" s="153" t="n">
        <v>14</v>
      </c>
      <c r="X1147" s="163"/>
      <c r="Y1147" s="153" t="n">
        <v>28</v>
      </c>
      <c r="Z1147" s="153" t="n">
        <v>270</v>
      </c>
      <c r="AA1147" s="153" t="n">
        <v>-117.8837</v>
      </c>
      <c r="AB1147" s="153" t="n">
        <v>34.9054</v>
      </c>
      <c r="AC1147" s="153" t="n">
        <v>702</v>
      </c>
      <c r="AD1147" s="175" t="str">
        <v>KEDW 170655Z AUTO 24014KT 10SM CLR 14/03 A2988 RMK AO2 PK WND 27028/14 SLP104 T01440026 $</v>
      </c>
    </row>
    <row r="1148" hidden="0">
      <c r="A1148" s="150" t="str">
        <v>2026-04-17 08:55 UTC</v>
      </c>
      <c r="B1148" s="155" t="str">
        <v>2026-04-17 01:55 PDT</v>
      </c>
      <c r="C1148" s="155" t="str">
        <v>2026-04-17</v>
      </c>
      <c r="D1148" s="155" t="str">
        <v>April</v>
      </c>
      <c r="E1148" s="154" t="str">
        <v>Accepted</v>
      </c>
      <c r="F1148" s="155" t="str">
        <v>210</v>
      </c>
      <c r="G1148" s="153" t="n">
        <v>210</v>
      </c>
      <c r="H1148" s="155" t="str">
        <v>SW</v>
      </c>
      <c r="I1148" s="153" t="n">
        <v>30</v>
      </c>
      <c r="J1148" s="155" t="str">
        <v>NE</v>
      </c>
      <c r="K1148" s="153" t="n">
        <v>9</v>
      </c>
      <c r="L1148" s="153" t="n">
        <f>IF(E1148="Accepted",K1148*1.150779448,"")</f>
        <v>10.357015032</v>
      </c>
      <c r="M1148" s="163"/>
      <c r="N1148" s="163" t="str">
        <f>IF(AND(E1148="Accepted",ISNUMBER(M1148)),M1148*1.150779448,"")</f>
      </c>
      <c r="O1148" s="163"/>
      <c r="P1148" s="163" t="str">
        <f>IF(AND(E1148="Accepted",ISNUMBER(O1148)),O1148*1.150779448,"")</f>
      </c>
      <c r="Q1148" s="163"/>
      <c r="R1148" s="155" t="str"/>
      <c r="S1148" s="155" t="str"/>
      <c r="T1148" s="155" t="str"/>
      <c r="U1148" s="163" t="str">
        <f>IF(E1148&lt;&gt;"Accepted","",IF(AND(N1148="",P1148=""),"",MAX(N1148,P1148)))</f>
      </c>
      <c r="V1148" s="155" t="str">
        <v>2026-04-17 01:55 PDT</v>
      </c>
      <c r="W1148" s="153" t="n">
        <v>9</v>
      </c>
      <c r="X1148" s="163"/>
      <c r="Y1148" s="163"/>
      <c r="Z1148" s="163"/>
      <c r="AA1148" s="153" t="n">
        <v>-117.8837</v>
      </c>
      <c r="AB1148" s="153" t="n">
        <v>34.9054</v>
      </c>
      <c r="AC1148" s="153" t="n">
        <v>702</v>
      </c>
      <c r="AD1148" s="175" t="str">
        <v>KEDW 170855Z AUTO 21009KT 10SM CLR 12/02 A2990 RMK AO2 SLP111 T01200019 52019 $</v>
      </c>
    </row>
    <row r="1149" hidden="0">
      <c r="A1149" s="150" t="str">
        <v>2026-04-17 09:55 UTC</v>
      </c>
      <c r="B1149" s="155" t="str">
        <v>2026-04-17 02:55 PDT</v>
      </c>
      <c r="C1149" s="155" t="str">
        <v>2026-04-17</v>
      </c>
      <c r="D1149" s="155" t="str">
        <v>April</v>
      </c>
      <c r="E1149" s="154" t="str">
        <v>Accepted</v>
      </c>
      <c r="F1149" s="155" t="str">
        <v>000</v>
      </c>
      <c r="G1149" s="153" t="n">
        <v>0</v>
      </c>
      <c r="H1149" s="155" t="str">
        <v>Calm</v>
      </c>
      <c r="I1149" s="153" t="n">
        <v>180</v>
      </c>
      <c r="J1149" s="155" t="str">
        <v>Calm</v>
      </c>
      <c r="K1149" s="153" t="n">
        <v>0</v>
      </c>
      <c r="L1149" s="153" t="n">
        <f>IF(E1149="Accepted",K1149*1.150779448,"")</f>
        <v>0</v>
      </c>
      <c r="M1149" s="163"/>
      <c r="N1149" s="163" t="str">
        <f>IF(AND(E1149="Accepted",ISNUMBER(M1149)),M1149*1.150779448,"")</f>
      </c>
      <c r="O1149" s="163"/>
      <c r="P1149" s="163" t="str">
        <f>IF(AND(E1149="Accepted",ISNUMBER(O1149)),O1149*1.150779448,"")</f>
      </c>
      <c r="Q1149" s="163"/>
      <c r="R1149" s="155" t="str"/>
      <c r="S1149" s="155" t="str"/>
      <c r="T1149" s="155" t="str"/>
      <c r="U1149" s="163" t="str">
        <f>IF(E1149&lt;&gt;"Accepted","",IF(AND(N1149="",P1149=""),"",MAX(N1149,P1149)))</f>
      </c>
      <c r="V1149" s="155" t="str">
        <v>2026-04-17 02:55 PDT</v>
      </c>
      <c r="W1149" s="153" t="n">
        <v>0</v>
      </c>
      <c r="X1149" s="163"/>
      <c r="Y1149" s="163"/>
      <c r="Z1149" s="163"/>
      <c r="AA1149" s="153" t="n">
        <v>-117.8837</v>
      </c>
      <c r="AB1149" s="153" t="n">
        <v>34.9054</v>
      </c>
      <c r="AC1149" s="153" t="n">
        <v>702</v>
      </c>
      <c r="AD1149" s="175" t="str">
        <v>KEDW 170955Z AUTO 00000KT 10SM CLR 10/02 A2993 RMK AO2 SLP123 T01000019 $</v>
      </c>
    </row>
    <row r="1150" hidden="0">
      <c r="A1150" s="150" t="str">
        <v>2026-04-17 10:55 UTC</v>
      </c>
      <c r="B1150" s="155" t="str">
        <v>2026-04-17 03:55 PDT</v>
      </c>
      <c r="C1150" s="155" t="str">
        <v>2026-04-17</v>
      </c>
      <c r="D1150" s="155" t="str">
        <v>April</v>
      </c>
      <c r="E1150" s="154" t="str">
        <v>Accepted</v>
      </c>
      <c r="F1150" s="155" t="str">
        <v>180</v>
      </c>
      <c r="G1150" s="153" t="n">
        <v>180</v>
      </c>
      <c r="H1150" s="155" t="str">
        <v>S</v>
      </c>
      <c r="I1150" s="153" t="n">
        <v>0</v>
      </c>
      <c r="J1150" s="155" t="str">
        <v>N</v>
      </c>
      <c r="K1150" s="153" t="n">
        <v>4</v>
      </c>
      <c r="L1150" s="153" t="n">
        <f>IF(E1150="Accepted",K1150*1.150779448,"")</f>
        <v>4.603117792</v>
      </c>
      <c r="M1150" s="163"/>
      <c r="N1150" s="163" t="str">
        <f>IF(AND(E1150="Accepted",ISNUMBER(M1150)),M1150*1.150779448,"")</f>
      </c>
      <c r="O1150" s="163"/>
      <c r="P1150" s="163" t="str">
        <f>IF(AND(E1150="Accepted",ISNUMBER(O1150)),O1150*1.150779448,"")</f>
      </c>
      <c r="Q1150" s="163"/>
      <c r="R1150" s="155" t="str"/>
      <c r="S1150" s="155" t="str"/>
      <c r="T1150" s="155" t="str"/>
      <c r="U1150" s="163" t="str">
        <f>IF(E1150&lt;&gt;"Accepted","",IF(AND(N1150="",P1150=""),"",MAX(N1150,P1150)))</f>
      </c>
      <c r="V1150" s="155" t="str">
        <v>2026-04-17 03:55 PDT</v>
      </c>
      <c r="W1150" s="153" t="n">
        <v>4</v>
      </c>
      <c r="X1150" s="163"/>
      <c r="Y1150" s="163"/>
      <c r="Z1150" s="163"/>
      <c r="AA1150" s="153" t="n">
        <v>-117.8837</v>
      </c>
      <c r="AB1150" s="153" t="n">
        <v>34.9054</v>
      </c>
      <c r="AC1150" s="153" t="n">
        <v>702</v>
      </c>
      <c r="AD1150" s="175" t="str">
        <v>KEDW 171055Z AUTO 18004KT 10SM CLR 09/01 A2994 RMK AO2 SLP128 T00850012 $</v>
      </c>
    </row>
    <row r="1151" hidden="0">
      <c r="A1151" s="150" t="str">
        <v>2026-04-17 11:55 UTC</v>
      </c>
      <c r="B1151" s="155" t="str">
        <v>2026-04-17 04:55 PDT</v>
      </c>
      <c r="C1151" s="155" t="str">
        <v>2026-04-17</v>
      </c>
      <c r="D1151" s="155" t="str">
        <v>April</v>
      </c>
      <c r="E1151" s="154" t="str">
        <v>Accepted</v>
      </c>
      <c r="F1151" s="155" t="str">
        <v>220</v>
      </c>
      <c r="G1151" s="153" t="n">
        <v>220</v>
      </c>
      <c r="H1151" s="155" t="str">
        <v>SW</v>
      </c>
      <c r="I1151" s="153" t="n">
        <v>40</v>
      </c>
      <c r="J1151" s="155" t="str">
        <v>NE</v>
      </c>
      <c r="K1151" s="153" t="n">
        <v>4</v>
      </c>
      <c r="L1151" s="153" t="n">
        <f>IF(E1151="Accepted",K1151*1.150779448,"")</f>
        <v>4.603117792</v>
      </c>
      <c r="M1151" s="163"/>
      <c r="N1151" s="163" t="str">
        <f>IF(AND(E1151="Accepted",ISNUMBER(M1151)),M1151*1.150779448,"")</f>
      </c>
      <c r="O1151" s="163"/>
      <c r="P1151" s="163" t="str">
        <f>IF(AND(E1151="Accepted",ISNUMBER(O1151)),O1151*1.150779448,"")</f>
      </c>
      <c r="Q1151" s="163"/>
      <c r="R1151" s="155" t="str"/>
      <c r="S1151" s="155" t="str"/>
      <c r="T1151" s="155" t="str"/>
      <c r="U1151" s="163" t="str">
        <f>IF(E1151&lt;&gt;"Accepted","",IF(AND(N1151="",P1151=""),"",MAX(N1151,P1151)))</f>
      </c>
      <c r="V1151" s="155" t="str">
        <v>2026-04-17 04:55 PDT</v>
      </c>
      <c r="W1151" s="153" t="n">
        <v>4</v>
      </c>
      <c r="X1151" s="163"/>
      <c r="Y1151" s="163"/>
      <c r="Z1151" s="163"/>
      <c r="AA1151" s="153" t="n">
        <v>-117.8837</v>
      </c>
      <c r="AB1151" s="153" t="n">
        <v>34.9054</v>
      </c>
      <c r="AC1151" s="153" t="n">
        <v>702</v>
      </c>
      <c r="AD1151" s="175" t="str">
        <v>KEDW 171155Z AUTO 22004KT 10SM CLR 08/M00 A2996 RMK AO2 SLP136 T00781002 10153 20078 52019 $</v>
      </c>
    </row>
    <row r="1152" hidden="0">
      <c r="A1152" s="150" t="str">
        <v>2026-04-17 12:55 UTC</v>
      </c>
      <c r="B1152" s="155" t="str">
        <v>2026-04-17 05:55 PDT</v>
      </c>
      <c r="C1152" s="155" t="str">
        <v>2026-04-17</v>
      </c>
      <c r="D1152" s="155" t="str">
        <v>April</v>
      </c>
      <c r="E1152" s="154" t="str">
        <v>Accepted</v>
      </c>
      <c r="F1152" s="155" t="str">
        <v>100</v>
      </c>
      <c r="G1152" s="153" t="n">
        <v>100</v>
      </c>
      <c r="H1152" s="155" t="str">
        <v>E</v>
      </c>
      <c r="I1152" s="153" t="n">
        <v>280</v>
      </c>
      <c r="J1152" s="155" t="str">
        <v>W</v>
      </c>
      <c r="K1152" s="153" t="n">
        <v>4</v>
      </c>
      <c r="L1152" s="153" t="n">
        <f>IF(E1152="Accepted",K1152*1.150779448,"")</f>
        <v>4.603117792</v>
      </c>
      <c r="M1152" s="163"/>
      <c r="N1152" s="163" t="str">
        <f>IF(AND(E1152="Accepted",ISNUMBER(M1152)),M1152*1.150779448,"")</f>
      </c>
      <c r="O1152" s="163"/>
      <c r="P1152" s="163" t="str">
        <f>IF(AND(E1152="Accepted",ISNUMBER(O1152)),O1152*1.150779448,"")</f>
      </c>
      <c r="Q1152" s="163"/>
      <c r="R1152" s="155" t="str"/>
      <c r="S1152" s="155" t="str"/>
      <c r="T1152" s="155" t="str"/>
      <c r="U1152" s="163" t="str">
        <f>IF(E1152&lt;&gt;"Accepted","",IF(AND(N1152="",P1152=""),"",MAX(N1152,P1152)))</f>
      </c>
      <c r="V1152" s="155" t="str">
        <v>2026-04-17 05:55 PDT</v>
      </c>
      <c r="W1152" s="153" t="n">
        <v>4</v>
      </c>
      <c r="X1152" s="163"/>
      <c r="Y1152" s="163"/>
      <c r="Z1152" s="163"/>
      <c r="AA1152" s="153" t="n">
        <v>-117.8837</v>
      </c>
      <c r="AB1152" s="153" t="n">
        <v>34.9054</v>
      </c>
      <c r="AC1152" s="153" t="n">
        <v>702</v>
      </c>
      <c r="AD1152" s="175" t="str">
        <v>KEDW 171255Z 10004KT 30SM CLR 06/M01 A2999 RMK AO2A SLP148 T00641008</v>
      </c>
    </row>
    <row r="1153" hidden="0">
      <c r="A1153" s="150" t="str">
        <v>2026-04-17 14:55 UTC</v>
      </c>
      <c r="B1153" s="155" t="str">
        <v>2026-04-17 07:55 PDT</v>
      </c>
      <c r="C1153" s="155" t="str">
        <v>2026-04-17</v>
      </c>
      <c r="D1153" s="155" t="str">
        <v>April</v>
      </c>
      <c r="E1153" s="154" t="str">
        <v>Accepted</v>
      </c>
      <c r="F1153" s="155" t="str">
        <v>050</v>
      </c>
      <c r="G1153" s="153" t="n">
        <v>50</v>
      </c>
      <c r="H1153" s="155" t="str">
        <v>NE</v>
      </c>
      <c r="I1153" s="153" t="n">
        <v>230</v>
      </c>
      <c r="J1153" s="155" t="str">
        <v>SW</v>
      </c>
      <c r="K1153" s="153" t="n">
        <v>4</v>
      </c>
      <c r="L1153" s="153" t="n">
        <f>IF(E1153="Accepted",K1153*1.150779448,"")</f>
        <v>4.603117792</v>
      </c>
      <c r="M1153" s="163"/>
      <c r="N1153" s="163" t="str">
        <f>IF(AND(E1153="Accepted",ISNUMBER(M1153)),M1153*1.150779448,"")</f>
      </c>
      <c r="O1153" s="163"/>
      <c r="P1153" s="163" t="str">
        <f>IF(AND(E1153="Accepted",ISNUMBER(O1153)),O1153*1.150779448,"")</f>
      </c>
      <c r="Q1153" s="163"/>
      <c r="R1153" s="155" t="str"/>
      <c r="S1153" s="155" t="str"/>
      <c r="T1153" s="155" t="str"/>
      <c r="U1153" s="163" t="str">
        <f>IF(E1153&lt;&gt;"Accepted","",IF(AND(N1153="",P1153=""),"",MAX(N1153,P1153)))</f>
      </c>
      <c r="V1153" s="155" t="str">
        <v>2026-04-17 07:55 PDT</v>
      </c>
      <c r="W1153" s="153" t="n">
        <v>4</v>
      </c>
      <c r="X1153" s="163"/>
      <c r="Y1153" s="163"/>
      <c r="Z1153" s="163"/>
      <c r="AA1153" s="153" t="n">
        <v>-117.8837</v>
      </c>
      <c r="AB1153" s="153" t="n">
        <v>34.9054</v>
      </c>
      <c r="AC1153" s="153" t="n">
        <v>702</v>
      </c>
      <c r="AD1153" s="175" t="str">
        <v>KEDW 171455Z 05004KT 30SM CLR 11/M02 A3007 RMK AO2A SLP175 T01071024 52033</v>
      </c>
    </row>
    <row r="1154" hidden="0">
      <c r="A1154" s="150" t="str">
        <v>2026-04-17 15:55 UTC</v>
      </c>
      <c r="B1154" s="155" t="str">
        <v>2026-04-17 08:55 PDT</v>
      </c>
      <c r="C1154" s="155" t="str">
        <v>2026-04-17</v>
      </c>
      <c r="D1154" s="155" t="str">
        <v>April</v>
      </c>
      <c r="E1154" s="154" t="str">
        <v>Accepted</v>
      </c>
      <c r="F1154" s="155" t="str">
        <v>050</v>
      </c>
      <c r="G1154" s="153" t="n">
        <v>50</v>
      </c>
      <c r="H1154" s="155" t="str">
        <v>NE</v>
      </c>
      <c r="I1154" s="153" t="n">
        <v>230</v>
      </c>
      <c r="J1154" s="155" t="str">
        <v>SW</v>
      </c>
      <c r="K1154" s="153" t="n">
        <v>10</v>
      </c>
      <c r="L1154" s="153" t="n">
        <f>IF(E1154="Accepted",K1154*1.150779448,"")</f>
        <v>11.50779448</v>
      </c>
      <c r="M1154" s="163"/>
      <c r="N1154" s="163" t="str">
        <f>IF(AND(E1154="Accepted",ISNUMBER(M1154)),M1154*1.150779448,"")</f>
      </c>
      <c r="O1154" s="163"/>
      <c r="P1154" s="163" t="str">
        <f>IF(AND(E1154="Accepted",ISNUMBER(O1154)),O1154*1.150779448,"")</f>
      </c>
      <c r="Q1154" s="163"/>
      <c r="R1154" s="155" t="str"/>
      <c r="S1154" s="155" t="str"/>
      <c r="T1154" s="155" t="str"/>
      <c r="U1154" s="163" t="str">
        <f>IF(E1154&lt;&gt;"Accepted","",IF(AND(N1154="",P1154=""),"",MAX(N1154,P1154)))</f>
      </c>
      <c r="V1154" s="155" t="str">
        <v>2026-04-17 08:55 PDT</v>
      </c>
      <c r="W1154" s="153" t="n">
        <v>10</v>
      </c>
      <c r="X1154" s="163"/>
      <c r="Y1154" s="163"/>
      <c r="Z1154" s="163"/>
      <c r="AA1154" s="153" t="n">
        <v>-117.8837</v>
      </c>
      <c r="AB1154" s="153" t="n">
        <v>34.9054</v>
      </c>
      <c r="AC1154" s="153" t="n">
        <v>702</v>
      </c>
      <c r="AD1154" s="175" t="str">
        <v>KEDW 171555Z 05010KT 30SM CLR 14/M11 A3009 RMK AO2A SLP180 T01441111</v>
      </c>
    </row>
    <row r="1155" hidden="0">
      <c r="A1155" s="150" t="str">
        <v>2026-04-17 16:55 UTC</v>
      </c>
      <c r="B1155" s="155" t="str">
        <v>2026-04-17 09:55 PDT</v>
      </c>
      <c r="C1155" s="155" t="str">
        <v>2026-04-17</v>
      </c>
      <c r="D1155" s="155" t="str">
        <v>April</v>
      </c>
      <c r="E1155" s="154" t="str">
        <v>Accepted</v>
      </c>
      <c r="F1155" s="155" t="str">
        <v>050</v>
      </c>
      <c r="G1155" s="153" t="n">
        <v>50</v>
      </c>
      <c r="H1155" s="155" t="str">
        <v>NE</v>
      </c>
      <c r="I1155" s="153" t="n">
        <v>230</v>
      </c>
      <c r="J1155" s="155" t="str">
        <v>SW</v>
      </c>
      <c r="K1155" s="153" t="n">
        <v>12</v>
      </c>
      <c r="L1155" s="153" t="n">
        <f>IF(E1155="Accepted",K1155*1.150779448,"")</f>
        <v>13.809353376</v>
      </c>
      <c r="M1155" s="153" t="n">
        <v>19</v>
      </c>
      <c r="N1155" s="153" t="n">
        <f>IF(AND(E1155="Accepted",ISNUMBER(M1155)),M1155*1.150779448,"")</f>
        <v>21.864809512</v>
      </c>
      <c r="O1155" s="163"/>
      <c r="P1155" s="163" t="str">
        <f>IF(AND(E1155="Accepted",ISNUMBER(O1155)),O1155*1.150779448,"")</f>
      </c>
      <c r="Q1155" s="163"/>
      <c r="R1155" s="155" t="str"/>
      <c r="S1155" s="155" t="str"/>
      <c r="T1155" s="155" t="str"/>
      <c r="U1155" s="153" t="n">
        <f>IF(E1155&lt;&gt;"Accepted","",IF(AND(N1155="",P1155=""),"",MAX(N1155,P1155)))</f>
        <v>21.864809512</v>
      </c>
      <c r="V1155" s="155" t="str">
        <v>2026-04-17 09:55 PDT</v>
      </c>
      <c r="W1155" s="153" t="n">
        <v>12</v>
      </c>
      <c r="X1155" s="153" t="n">
        <v>19</v>
      </c>
      <c r="Y1155" s="163"/>
      <c r="Z1155" s="163"/>
      <c r="AA1155" s="153" t="n">
        <v>-117.8837</v>
      </c>
      <c r="AB1155" s="153" t="n">
        <v>34.9054</v>
      </c>
      <c r="AC1155" s="153" t="n">
        <v>702</v>
      </c>
      <c r="AD1155" s="175" t="str">
        <v>KEDW 171655Z 05012G19KT 30SM CLR 16/M15 A3010 RMK AO2A SLP183 T01631154</v>
      </c>
    </row>
    <row r="1156" hidden="0">
      <c r="A1156" s="150" t="str">
        <v>2026-04-17 17:00 UTC</v>
      </c>
      <c r="B1156" s="155" t="str">
        <v>2026-04-17 10:00 PDT</v>
      </c>
      <c r="C1156" s="155" t="str">
        <v>2026-04-17</v>
      </c>
      <c r="D1156" s="155" t="str">
        <v>April</v>
      </c>
      <c r="E1156" s="154" t="str">
        <v>Accepted</v>
      </c>
      <c r="F1156" s="155" t="str">
        <v>030</v>
      </c>
      <c r="G1156" s="153" t="n">
        <v>30</v>
      </c>
      <c r="H1156" s="155" t="str">
        <v>NE</v>
      </c>
      <c r="I1156" s="153" t="n">
        <v>210</v>
      </c>
      <c r="J1156" s="155" t="str">
        <v>SW</v>
      </c>
      <c r="K1156" s="153" t="n">
        <v>15</v>
      </c>
      <c r="L1156" s="153" t="n">
        <f>IF(E1156="Accepted",K1156*1.150779448,"")</f>
        <v>17.261691719999998</v>
      </c>
      <c r="M1156" s="153" t="n">
        <v>20</v>
      </c>
      <c r="N1156" s="153" t="n">
        <f>IF(AND(E1156="Accepted",ISNUMBER(M1156)),M1156*1.150779448,"")</f>
        <v>23.01558896</v>
      </c>
      <c r="O1156" s="163"/>
      <c r="P1156" s="163" t="str">
        <f>IF(AND(E1156="Accepted",ISNUMBER(O1156)),O1156*1.150779448,"")</f>
      </c>
      <c r="Q1156" s="163"/>
      <c r="R1156" s="155" t="str"/>
      <c r="S1156" s="155" t="str"/>
      <c r="T1156" s="155" t="str"/>
      <c r="U1156" s="153" t="n">
        <f>IF(E1156&lt;&gt;"Accepted","",IF(AND(N1156="",P1156=""),"",MAX(N1156,P1156)))</f>
        <v>23.01558896</v>
      </c>
      <c r="V1156" s="155" t="str">
        <v>2026-04-17 10:00 PDT</v>
      </c>
      <c r="W1156" s="153" t="n">
        <v>15</v>
      </c>
      <c r="X1156" s="153" t="n">
        <v>20</v>
      </c>
      <c r="Y1156" s="163"/>
      <c r="Z1156" s="163"/>
      <c r="AA1156" s="153" t="n">
        <v>-117.8837</v>
      </c>
      <c r="AB1156" s="153" t="n">
        <v>34.9054</v>
      </c>
      <c r="AC1156" s="153" t="n">
        <v>702</v>
      </c>
      <c r="AD1156" s="175" t="str">
        <v>KEDW 171700Z 03015G20KT 30SM CLR 16/M15 A3010 RMK SLP183</v>
      </c>
    </row>
    <row r="1157" hidden="0">
      <c r="A1157" s="150" t="str">
        <v>2026-04-17 17:55 UTC</v>
      </c>
      <c r="B1157" s="155" t="str">
        <v>2026-04-17 10:55 PDT</v>
      </c>
      <c r="C1157" s="155" t="str">
        <v>2026-04-17</v>
      </c>
      <c r="D1157" s="155" t="str">
        <v>April</v>
      </c>
      <c r="E1157" s="154" t="str">
        <v>Accepted</v>
      </c>
      <c r="F1157" s="155" t="str">
        <v>050</v>
      </c>
      <c r="G1157" s="153" t="n">
        <v>50</v>
      </c>
      <c r="H1157" s="155" t="str">
        <v>NE</v>
      </c>
      <c r="I1157" s="153" t="n">
        <v>230</v>
      </c>
      <c r="J1157" s="155" t="str">
        <v>SW</v>
      </c>
      <c r="K1157" s="153" t="n">
        <v>13</v>
      </c>
      <c r="L1157" s="153" t="n">
        <f>IF(E1157="Accepted",K1157*1.150779448,"")</f>
        <v>14.960132824</v>
      </c>
      <c r="M1157" s="153" t="n">
        <v>21</v>
      </c>
      <c r="N1157" s="153" t="n">
        <f>IF(AND(E1157="Accepted",ISNUMBER(M1157)),M1157*1.150779448,"")</f>
        <v>24.166368408</v>
      </c>
      <c r="O1157" s="163"/>
      <c r="P1157" s="163" t="str">
        <f>IF(AND(E1157="Accepted",ISNUMBER(O1157)),O1157*1.150779448,"")</f>
      </c>
      <c r="Q1157" s="163"/>
      <c r="R1157" s="155" t="str"/>
      <c r="S1157" s="155" t="str"/>
      <c r="T1157" s="155" t="str"/>
      <c r="U1157" s="153" t="n">
        <f>IF(E1157&lt;&gt;"Accepted","",IF(AND(N1157="",P1157=""),"",MAX(N1157,P1157)))</f>
        <v>24.166368408</v>
      </c>
      <c r="V1157" s="155" t="str">
        <v>2026-04-17 10:55 PDT</v>
      </c>
      <c r="W1157" s="153" t="n">
        <v>13</v>
      </c>
      <c r="X1157" s="153" t="n">
        <v>21</v>
      </c>
      <c r="Y1157" s="163"/>
      <c r="Z1157" s="163"/>
      <c r="AA1157" s="153" t="n">
        <v>-117.8837</v>
      </c>
      <c r="AB1157" s="153" t="n">
        <v>34.9054</v>
      </c>
      <c r="AC1157" s="153" t="n">
        <v>702</v>
      </c>
      <c r="AD1157" s="175" t="str">
        <v>KEDW 171755Z 05013G21KT 30SM CLR 18/M17 A3010 RMK AO2A SLP181 T01751172 10175 20053 52012</v>
      </c>
    </row>
    <row r="1158" hidden="0">
      <c r="A1158" s="150" t="str">
        <v>2026-04-17 18:55 UTC</v>
      </c>
      <c r="B1158" s="155" t="str">
        <v>2026-04-17 11:55 PDT</v>
      </c>
      <c r="C1158" s="155" t="str">
        <v>2026-04-17</v>
      </c>
      <c r="D1158" s="155" t="str">
        <v>April</v>
      </c>
      <c r="E1158" s="154" t="str">
        <v>Accepted</v>
      </c>
      <c r="F1158" s="155" t="str">
        <v>050</v>
      </c>
      <c r="G1158" s="153" t="n">
        <v>50</v>
      </c>
      <c r="H1158" s="155" t="str">
        <v>NE</v>
      </c>
      <c r="I1158" s="153" t="n">
        <v>230</v>
      </c>
      <c r="J1158" s="155" t="str">
        <v>SW</v>
      </c>
      <c r="K1158" s="153" t="n">
        <v>9</v>
      </c>
      <c r="L1158" s="153" t="n">
        <f>IF(E1158="Accepted",K1158*1.150779448,"")</f>
        <v>10.357015032</v>
      </c>
      <c r="M1158" s="153" t="n">
        <v>19</v>
      </c>
      <c r="N1158" s="153" t="n">
        <f>IF(AND(E1158="Accepted",ISNUMBER(M1158)),M1158*1.150779448,"")</f>
        <v>21.864809512</v>
      </c>
      <c r="O1158" s="163"/>
      <c r="P1158" s="163" t="str">
        <f>IF(AND(E1158="Accepted",ISNUMBER(O1158)),O1158*1.150779448,"")</f>
      </c>
      <c r="Q1158" s="163"/>
      <c r="R1158" s="155" t="str"/>
      <c r="S1158" s="155" t="str"/>
      <c r="T1158" s="155" t="str"/>
      <c r="U1158" s="153" t="n">
        <f>IF(E1158&lt;&gt;"Accepted","",IF(AND(N1158="",P1158=""),"",MAX(N1158,P1158)))</f>
        <v>21.864809512</v>
      </c>
      <c r="V1158" s="155" t="str">
        <v>2026-04-17 11:55 PDT</v>
      </c>
      <c r="W1158" s="153" t="n">
        <v>9</v>
      </c>
      <c r="X1158" s="153" t="n">
        <v>19</v>
      </c>
      <c r="Y1158" s="163"/>
      <c r="Z1158" s="163"/>
      <c r="AA1158" s="153" t="n">
        <v>-117.8837</v>
      </c>
      <c r="AB1158" s="153" t="n">
        <v>34.9054</v>
      </c>
      <c r="AC1158" s="153" t="n">
        <v>702</v>
      </c>
      <c r="AD1158" s="175" t="str">
        <v>KEDW 171855Z 05009G19KT 30SM CLR 19/M18 A3009 RMK AO2A SLP178 T01861180</v>
      </c>
    </row>
    <row r="1159" hidden="0">
      <c r="A1159" s="150" t="str">
        <v>2026-04-17 19:37 UTC</v>
      </c>
      <c r="B1159" s="155" t="str">
        <v>2026-04-17 12:37 PDT</v>
      </c>
      <c r="C1159" s="155" t="str">
        <v>2026-04-17</v>
      </c>
      <c r="D1159" s="155" t="str">
        <v>April</v>
      </c>
      <c r="E1159" s="154" t="str">
        <v>Accepted</v>
      </c>
      <c r="F1159" s="155" t="str">
        <v>080</v>
      </c>
      <c r="G1159" s="153" t="n">
        <v>80</v>
      </c>
      <c r="H1159" s="155" t="str">
        <v>E</v>
      </c>
      <c r="I1159" s="153" t="n">
        <v>260</v>
      </c>
      <c r="J1159" s="155" t="str">
        <v>W</v>
      </c>
      <c r="K1159" s="153" t="n">
        <v>12</v>
      </c>
      <c r="L1159" s="153" t="n">
        <f>IF(E1159="Accepted",K1159*1.150779448,"")</f>
        <v>13.809353376</v>
      </c>
      <c r="M1159" s="153" t="n">
        <v>19</v>
      </c>
      <c r="N1159" s="153" t="n">
        <f>IF(AND(E1159="Accepted",ISNUMBER(M1159)),M1159*1.150779448,"")</f>
        <v>21.864809512</v>
      </c>
      <c r="O1159" s="163"/>
      <c r="P1159" s="163" t="str">
        <f>IF(AND(E1159="Accepted",ISNUMBER(O1159)),O1159*1.150779448,"")</f>
      </c>
      <c r="Q1159" s="163"/>
      <c r="R1159" s="155" t="str"/>
      <c r="S1159" s="155" t="str"/>
      <c r="T1159" s="155" t="str"/>
      <c r="U1159" s="153" t="n">
        <f>IF(E1159&lt;&gt;"Accepted","",IF(AND(N1159="",P1159=""),"",MAX(N1159,P1159)))</f>
        <v>21.864809512</v>
      </c>
      <c r="V1159" s="155" t="str">
        <v>2026-04-17 12:37 PDT</v>
      </c>
      <c r="W1159" s="153" t="n">
        <v>12</v>
      </c>
      <c r="X1159" s="153" t="n">
        <v>19</v>
      </c>
      <c r="Y1159" s="163"/>
      <c r="Z1159" s="163"/>
      <c r="AA1159" s="153" t="n">
        <v>-117.8837</v>
      </c>
      <c r="AB1159" s="153" t="n">
        <v>34.9054</v>
      </c>
      <c r="AC1159" s="153" t="n">
        <v>702</v>
      </c>
      <c r="AD1159" s="175" t="str">
        <v>KEDW 171937Z COR 08012G19KT 50SM FEW350 19/M18 A3008 RMK AO2 WSHFT 29 SLP176 COR 2000</v>
      </c>
    </row>
    <row r="1160" hidden="0">
      <c r="A1160" s="150" t="str">
        <v>2026-04-17 19:55 UTC</v>
      </c>
      <c r="B1160" s="155" t="str">
        <v>2026-04-17 12:55 PDT</v>
      </c>
      <c r="C1160" s="155" t="str">
        <v>2026-04-17</v>
      </c>
      <c r="D1160" s="155" t="str">
        <v>April</v>
      </c>
      <c r="E1160" s="154" t="str">
        <v>Accepted</v>
      </c>
      <c r="F1160" s="155" t="str">
        <v>060</v>
      </c>
      <c r="G1160" s="153" t="n">
        <v>60</v>
      </c>
      <c r="H1160" s="155" t="str">
        <v>NE</v>
      </c>
      <c r="I1160" s="153" t="n">
        <v>240</v>
      </c>
      <c r="J1160" s="155" t="str">
        <v>SW</v>
      </c>
      <c r="K1160" s="153" t="n">
        <v>7</v>
      </c>
      <c r="L1160" s="153" t="n">
        <f>IF(E1160="Accepted",K1160*1.150779448,"")</f>
        <v>8.055456136</v>
      </c>
      <c r="M1160" s="163"/>
      <c r="N1160" s="163" t="str">
        <f>IF(AND(E1160="Accepted",ISNUMBER(M1160)),M1160*1.150779448,"")</f>
      </c>
      <c r="O1160" s="163"/>
      <c r="P1160" s="163" t="str">
        <f>IF(AND(E1160="Accepted",ISNUMBER(O1160)),O1160*1.150779448,"")</f>
      </c>
      <c r="Q1160" s="163"/>
      <c r="R1160" s="155" t="str"/>
      <c r="S1160" s="155" t="str"/>
      <c r="T1160" s="155" t="str"/>
      <c r="U1160" s="163" t="str">
        <f>IF(E1160&lt;&gt;"Accepted","",IF(AND(N1160="",P1160=""),"",MAX(N1160,P1160)))</f>
      </c>
      <c r="V1160" s="155" t="str">
        <v>2026-04-17 12:55 PDT</v>
      </c>
      <c r="W1160" s="153" t="n">
        <v>7</v>
      </c>
      <c r="X1160" s="163"/>
      <c r="Y1160" s="163"/>
      <c r="Z1160" s="163"/>
      <c r="AA1160" s="153" t="n">
        <v>-117.8837</v>
      </c>
      <c r="AB1160" s="153" t="n">
        <v>34.9054</v>
      </c>
      <c r="AC1160" s="153" t="n">
        <v>702</v>
      </c>
      <c r="AD1160" s="175" t="str">
        <v>KEDW 171955Z COR 06007KT 30SM CLR 20/M19 A3007 RMK AO2A SLP171 T01951191 COR 2015</v>
      </c>
    </row>
    <row r="1161" hidden="0">
      <c r="A1161" s="150" t="str">
        <v>2026-04-17 20:09 UTC</v>
      </c>
      <c r="B1161" s="155" t="str">
        <v>2026-04-17 13:09 PDT</v>
      </c>
      <c r="C1161" s="155" t="str">
        <v>2026-04-17</v>
      </c>
      <c r="D1161" s="155" t="str">
        <v>April</v>
      </c>
      <c r="E1161" s="154" t="str">
        <v>Accepted</v>
      </c>
      <c r="F1161" s="155" t="str">
        <v>030</v>
      </c>
      <c r="G1161" s="153" t="n">
        <v>30</v>
      </c>
      <c r="H1161" s="155" t="str">
        <v>NE</v>
      </c>
      <c r="I1161" s="153" t="n">
        <v>210</v>
      </c>
      <c r="J1161" s="155" t="str">
        <v>SW</v>
      </c>
      <c r="K1161" s="153" t="n">
        <v>11</v>
      </c>
      <c r="L1161" s="153" t="n">
        <f>IF(E1161="Accepted",K1161*1.150779448,"")</f>
        <v>12.658573928</v>
      </c>
      <c r="M1161" s="163"/>
      <c r="N1161" s="163" t="str">
        <f>IF(AND(E1161="Accepted",ISNUMBER(M1161)),M1161*1.150779448,"")</f>
      </c>
      <c r="O1161" s="163"/>
      <c r="P1161" s="163" t="str">
        <f>IF(AND(E1161="Accepted",ISNUMBER(O1161)),O1161*1.150779448,"")</f>
      </c>
      <c r="Q1161" s="163"/>
      <c r="R1161" s="155" t="str"/>
      <c r="S1161" s="155" t="str"/>
      <c r="T1161" s="155" t="str"/>
      <c r="U1161" s="163" t="str">
        <f>IF(E1161&lt;&gt;"Accepted","",IF(AND(N1161="",P1161=""),"",MAX(N1161,P1161)))</f>
      </c>
      <c r="V1161" s="155" t="str">
        <v>2026-04-17 13:09 PDT</v>
      </c>
      <c r="W1161" s="153" t="n">
        <v>11</v>
      </c>
      <c r="X1161" s="163"/>
      <c r="Y1161" s="163"/>
      <c r="Z1161" s="163"/>
      <c r="AA1161" s="153" t="n">
        <v>-117.8837</v>
      </c>
      <c r="AB1161" s="153" t="n">
        <v>34.9054</v>
      </c>
      <c r="AC1161" s="153" t="n">
        <v>702</v>
      </c>
      <c r="AD1161" s="175" t="str">
        <v>KEDW 172009Z AUTO 03011KT 10SM CLR 20/M19 A3007 RMK AO2 WSHFT 05 SLP171 $</v>
      </c>
    </row>
    <row r="1162" hidden="0">
      <c r="A1162" s="150" t="str">
        <v>2026-04-17 20:55 UTC</v>
      </c>
      <c r="B1162" s="155" t="str">
        <v>2026-04-17 13:55 PDT</v>
      </c>
      <c r="C1162" s="155" t="str">
        <v>2026-04-17</v>
      </c>
      <c r="D1162" s="155" t="str">
        <v>April</v>
      </c>
      <c r="E1162" s="154" t="str">
        <v>Accepted</v>
      </c>
      <c r="F1162" s="155" t="str">
        <v>080</v>
      </c>
      <c r="G1162" s="153" t="n">
        <v>80</v>
      </c>
      <c r="H1162" s="155" t="str">
        <v>E</v>
      </c>
      <c r="I1162" s="153" t="n">
        <v>260</v>
      </c>
      <c r="J1162" s="155" t="str">
        <v>W</v>
      </c>
      <c r="K1162" s="153" t="n">
        <v>8</v>
      </c>
      <c r="L1162" s="153" t="n">
        <f>IF(E1162="Accepted",K1162*1.150779448,"")</f>
        <v>9.206235584</v>
      </c>
      <c r="M1162" s="153" t="n">
        <v>14</v>
      </c>
      <c r="N1162" s="153" t="n">
        <f>IF(AND(E1162="Accepted",ISNUMBER(M1162)),M1162*1.150779448,"")</f>
        <v>16.110912272</v>
      </c>
      <c r="O1162" s="163"/>
      <c r="P1162" s="163" t="str">
        <f>IF(AND(E1162="Accepted",ISNUMBER(O1162)),O1162*1.150779448,"")</f>
      </c>
      <c r="Q1162" s="163"/>
      <c r="R1162" s="155" t="str"/>
      <c r="S1162" s="155" t="str"/>
      <c r="T1162" s="155" t="str"/>
      <c r="U1162" s="153" t="n">
        <f>IF(E1162&lt;&gt;"Accepted","",IF(AND(N1162="",P1162=""),"",MAX(N1162,P1162)))</f>
        <v>16.110912272</v>
      </c>
      <c r="V1162" s="155" t="str">
        <v>2026-04-17 13:55 PDT</v>
      </c>
      <c r="W1162" s="153" t="n">
        <v>8</v>
      </c>
      <c r="X1162" s="153" t="n">
        <v>14</v>
      </c>
      <c r="Y1162" s="163"/>
      <c r="Z1162" s="163"/>
      <c r="AA1162" s="153" t="n">
        <v>-117.8837</v>
      </c>
      <c r="AB1162" s="153" t="n">
        <v>34.9054</v>
      </c>
      <c r="AC1162" s="153" t="n">
        <v>702</v>
      </c>
      <c r="AD1162" s="175" t="str">
        <v>KEDW 172055Z COR 08008G14KT 50SM FEW370 20/M21 A3006 RMK AO2A SLP169 T02041206 57014 COR 2115</v>
      </c>
    </row>
    <row r="1163" hidden="0">
      <c r="A1163" s="150" t="str">
        <v>2026-04-17 21:55 UTC</v>
      </c>
      <c r="B1163" s="155" t="str">
        <v>2026-04-17 14:55 PDT</v>
      </c>
      <c r="C1163" s="155" t="str">
        <v>2026-04-17</v>
      </c>
      <c r="D1163" s="155" t="str">
        <v>April</v>
      </c>
      <c r="E1163" s="154" t="str">
        <v>Accepted</v>
      </c>
      <c r="F1163" s="155" t="str">
        <v>020</v>
      </c>
      <c r="G1163" s="153" t="n">
        <v>20</v>
      </c>
      <c r="H1163" s="155" t="str">
        <v>N</v>
      </c>
      <c r="I1163" s="153" t="n">
        <v>200</v>
      </c>
      <c r="J1163" s="155" t="str">
        <v>S</v>
      </c>
      <c r="K1163" s="153" t="n">
        <v>6</v>
      </c>
      <c r="L1163" s="153" t="n">
        <f>IF(E1163="Accepted",K1163*1.150779448,"")</f>
        <v>6.904676688</v>
      </c>
      <c r="M1163" s="163"/>
      <c r="N1163" s="163" t="str">
        <f>IF(AND(E1163="Accepted",ISNUMBER(M1163)),M1163*1.150779448,"")</f>
      </c>
      <c r="O1163" s="163"/>
      <c r="P1163" s="163" t="str">
        <f>IF(AND(E1163="Accepted",ISNUMBER(O1163)),O1163*1.150779448,"")</f>
      </c>
      <c r="Q1163" s="163"/>
      <c r="R1163" s="155" t="str"/>
      <c r="S1163" s="155" t="str"/>
      <c r="T1163" s="155" t="str"/>
      <c r="U1163" s="163" t="str">
        <f>IF(E1163&lt;&gt;"Accepted","",IF(AND(N1163="",P1163=""),"",MAX(N1163,P1163)))</f>
      </c>
      <c r="V1163" s="155" t="str">
        <v>2026-04-17 14:55 PDT</v>
      </c>
      <c r="W1163" s="153" t="n">
        <v>6</v>
      </c>
      <c r="X1163" s="163"/>
      <c r="Y1163" s="163"/>
      <c r="Z1163" s="163"/>
      <c r="AA1163" s="153" t="n">
        <v>-117.8837</v>
      </c>
      <c r="AB1163" s="153" t="n">
        <v>34.9054</v>
      </c>
      <c r="AC1163" s="153" t="n">
        <v>702</v>
      </c>
      <c r="AD1163" s="175" t="str">
        <v>KEDW 172155Z 02006KT 60SM FEW350 21/M23 A3004 RMK AO2A SLP163 T02091228</v>
      </c>
    </row>
    <row r="1164" hidden="0">
      <c r="A1164" s="150" t="str">
        <v>2026-04-17 22:55 UTC</v>
      </c>
      <c r="B1164" s="155" t="str">
        <v>2026-04-17 15:55 PDT</v>
      </c>
      <c r="C1164" s="155" t="str">
        <v>2026-04-17</v>
      </c>
      <c r="D1164" s="155" t="str">
        <v>April</v>
      </c>
      <c r="E1164" s="154" t="str">
        <v>Accepted</v>
      </c>
      <c r="F1164" s="155" t="str">
        <v>070</v>
      </c>
      <c r="G1164" s="153" t="n">
        <v>70</v>
      </c>
      <c r="H1164" s="155" t="str">
        <v>E</v>
      </c>
      <c r="I1164" s="153" t="n">
        <v>250</v>
      </c>
      <c r="J1164" s="155" t="str">
        <v>W</v>
      </c>
      <c r="K1164" s="153" t="n">
        <v>8</v>
      </c>
      <c r="L1164" s="153" t="n">
        <f>IF(E1164="Accepted",K1164*1.150779448,"")</f>
        <v>9.206235584</v>
      </c>
      <c r="M1164" s="163"/>
      <c r="N1164" s="163" t="str">
        <f>IF(AND(E1164="Accepted",ISNUMBER(M1164)),M1164*1.150779448,"")</f>
      </c>
      <c r="O1164" s="163"/>
      <c r="P1164" s="163" t="str">
        <f>IF(AND(E1164="Accepted",ISNUMBER(O1164)),O1164*1.150779448,"")</f>
      </c>
      <c r="Q1164" s="163"/>
      <c r="R1164" s="155" t="str"/>
      <c r="S1164" s="155" t="str"/>
      <c r="T1164" s="155" t="str"/>
      <c r="U1164" s="163" t="str">
        <f>IF(E1164&lt;&gt;"Accepted","",IF(AND(N1164="",P1164=""),"",MAX(N1164,P1164)))</f>
      </c>
      <c r="V1164" s="155" t="str">
        <v>2026-04-17 15:55 PDT</v>
      </c>
      <c r="W1164" s="153" t="n">
        <v>8</v>
      </c>
      <c r="X1164" s="163"/>
      <c r="Y1164" s="163"/>
      <c r="Z1164" s="163"/>
      <c r="AA1164" s="153" t="n">
        <v>-117.8837</v>
      </c>
      <c r="AB1164" s="153" t="n">
        <v>34.9054</v>
      </c>
      <c r="AC1164" s="153" t="n">
        <v>702</v>
      </c>
      <c r="AD1164" s="175" t="str">
        <v>KEDW 172255Z 07008KT 30SM CLR 21/M26 A3003 RMK AO2A SLP160 T02081261</v>
      </c>
    </row>
    <row r="1165" hidden="0">
      <c r="A1165" s="150" t="str">
        <v>2026-04-17 23:55 UTC</v>
      </c>
      <c r="B1165" s="155" t="str">
        <v>2026-04-17 16:55 PDT</v>
      </c>
      <c r="C1165" s="155" t="str">
        <v>2026-04-17</v>
      </c>
      <c r="D1165" s="155" t="str">
        <v>April</v>
      </c>
      <c r="E1165" s="154" t="str">
        <v>Accepted</v>
      </c>
      <c r="F1165" s="155" t="str">
        <v>070</v>
      </c>
      <c r="G1165" s="153" t="n">
        <v>70</v>
      </c>
      <c r="H1165" s="155" t="str">
        <v>E</v>
      </c>
      <c r="I1165" s="153" t="n">
        <v>250</v>
      </c>
      <c r="J1165" s="155" t="str">
        <v>W</v>
      </c>
      <c r="K1165" s="153" t="n">
        <v>9</v>
      </c>
      <c r="L1165" s="153" t="n">
        <f>IF(E1165="Accepted",K1165*1.150779448,"")</f>
        <v>10.357015032</v>
      </c>
      <c r="M1165" s="163"/>
      <c r="N1165" s="163" t="str">
        <f>IF(AND(E1165="Accepted",ISNUMBER(M1165)),M1165*1.150779448,"")</f>
      </c>
      <c r="O1165" s="163"/>
      <c r="P1165" s="163" t="str">
        <f>IF(AND(E1165="Accepted",ISNUMBER(O1165)),O1165*1.150779448,"")</f>
      </c>
      <c r="Q1165" s="163"/>
      <c r="R1165" s="155" t="str"/>
      <c r="S1165" s="155" t="str"/>
      <c r="T1165" s="155" t="str"/>
      <c r="U1165" s="163" t="str">
        <f>IF(E1165&lt;&gt;"Accepted","",IF(AND(N1165="",P1165=""),"",MAX(N1165,P1165)))</f>
      </c>
      <c r="V1165" s="155" t="str">
        <v>2026-04-17 16:55 PDT</v>
      </c>
      <c r="W1165" s="153" t="n">
        <v>9</v>
      </c>
      <c r="X1165" s="163"/>
      <c r="Y1165" s="163"/>
      <c r="Z1165" s="163"/>
      <c r="AA1165" s="153" t="n">
        <v>-117.8837</v>
      </c>
      <c r="AB1165" s="153" t="n">
        <v>34.9054</v>
      </c>
      <c r="AC1165" s="153" t="n">
        <v>702</v>
      </c>
      <c r="AD1165" s="175" t="str">
        <v>KEDW 172355Z 07009KT 60SM FEW120 21/M30 A3001 RMK AO2A SLP154 T02091304 10217 20174 57014</v>
      </c>
    </row>
    <row r="1166" hidden="0">
      <c r="A1166" s="150" t="str">
        <v>2026-04-18 00:55 UTC</v>
      </c>
      <c r="B1166" s="155" t="str">
        <v>2026-04-17 17:55 PDT</v>
      </c>
      <c r="C1166" s="155" t="str">
        <v>2026-04-17</v>
      </c>
      <c r="D1166" s="155" t="str">
        <v>April</v>
      </c>
      <c r="E1166" s="154" t="str">
        <v>Accepted</v>
      </c>
      <c r="F1166" s="155" t="str">
        <v>050</v>
      </c>
      <c r="G1166" s="153" t="n">
        <v>50</v>
      </c>
      <c r="H1166" s="155" t="str">
        <v>NE</v>
      </c>
      <c r="I1166" s="153" t="n">
        <v>230</v>
      </c>
      <c r="J1166" s="155" t="str">
        <v>SW</v>
      </c>
      <c r="K1166" s="153" t="n">
        <v>7</v>
      </c>
      <c r="L1166" s="153" t="n">
        <f>IF(E1166="Accepted",K1166*1.150779448,"")</f>
        <v>8.055456136</v>
      </c>
      <c r="M1166" s="163"/>
      <c r="N1166" s="163" t="str">
        <f>IF(AND(E1166="Accepted",ISNUMBER(M1166)),M1166*1.150779448,"")</f>
      </c>
      <c r="O1166" s="163"/>
      <c r="P1166" s="163" t="str">
        <f>IF(AND(E1166="Accepted",ISNUMBER(O1166)),O1166*1.150779448,"")</f>
      </c>
      <c r="Q1166" s="163"/>
      <c r="R1166" s="155" t="str"/>
      <c r="S1166" s="155" t="str"/>
      <c r="T1166" s="155" t="str"/>
      <c r="U1166" s="163" t="str">
        <f>IF(E1166&lt;&gt;"Accepted","",IF(AND(N1166="",P1166=""),"",MAX(N1166,P1166)))</f>
      </c>
      <c r="V1166" s="155" t="str">
        <v>2026-04-17 17:55 PDT</v>
      </c>
      <c r="W1166" s="153" t="n">
        <v>7</v>
      </c>
      <c r="X1166" s="163"/>
      <c r="Y1166" s="163"/>
      <c r="Z1166" s="163"/>
      <c r="AA1166" s="153" t="n">
        <v>-117.8837</v>
      </c>
      <c r="AB1166" s="153" t="n">
        <v>34.9054</v>
      </c>
      <c r="AC1166" s="153" t="n">
        <v>702</v>
      </c>
      <c r="AD1166" s="175" t="str">
        <v>KEDW 180055Z 05007KT 60SM CLR 21/M38 A3000 RMK AO2A SLP151 T02061376</v>
      </c>
    </row>
    <row r="1167" hidden="0">
      <c r="A1167" s="150" t="str">
        <v>2026-04-18 01:55 UTC</v>
      </c>
      <c r="B1167" s="155" t="str">
        <v>2026-04-17 18:55 PDT</v>
      </c>
      <c r="C1167" s="155" t="str">
        <v>2026-04-17</v>
      </c>
      <c r="D1167" s="155" t="str">
        <v>April</v>
      </c>
      <c r="E1167" s="154" t="str">
        <v>Accepted</v>
      </c>
      <c r="F1167" s="155" t="str">
        <v>060</v>
      </c>
      <c r="G1167" s="153" t="n">
        <v>60</v>
      </c>
      <c r="H1167" s="155" t="str">
        <v>NE</v>
      </c>
      <c r="I1167" s="153" t="n">
        <v>240</v>
      </c>
      <c r="J1167" s="155" t="str">
        <v>SW</v>
      </c>
      <c r="K1167" s="153" t="n">
        <v>8</v>
      </c>
      <c r="L1167" s="153" t="n">
        <f>IF(E1167="Accepted",K1167*1.150779448,"")</f>
        <v>9.206235584</v>
      </c>
      <c r="M1167" s="163"/>
      <c r="N1167" s="163" t="str">
        <f>IF(AND(E1167="Accepted",ISNUMBER(M1167)),M1167*1.150779448,"")</f>
      </c>
      <c r="O1167" s="163"/>
      <c r="P1167" s="163" t="str">
        <f>IF(AND(E1167="Accepted",ISNUMBER(O1167)),O1167*1.150779448,"")</f>
      </c>
      <c r="Q1167" s="163"/>
      <c r="R1167" s="155" t="str"/>
      <c r="S1167" s="155" t="str"/>
      <c r="T1167" s="155" t="str"/>
      <c r="U1167" s="163" t="str">
        <f>IF(E1167&lt;&gt;"Accepted","",IF(AND(N1167="",P1167=""),"",MAX(N1167,P1167)))</f>
      </c>
      <c r="V1167" s="155" t="str">
        <v>2026-04-17 18:55 PDT</v>
      </c>
      <c r="W1167" s="153" t="n">
        <v>8</v>
      </c>
      <c r="X1167" s="163"/>
      <c r="Y1167" s="163"/>
      <c r="Z1167" s="163"/>
      <c r="AA1167" s="153" t="n">
        <v>-117.8837</v>
      </c>
      <c r="AB1167" s="153" t="n">
        <v>34.9054</v>
      </c>
      <c r="AC1167" s="153" t="n">
        <v>702</v>
      </c>
      <c r="AD1167" s="175" t="str">
        <v>KEDW 180155Z 06008KT 60SM CLR 19/M38 A3000 RMK AO2A SLP151 T01941383</v>
      </c>
    </row>
    <row r="1168" hidden="0">
      <c r="A1168" s="150" t="str">
        <v>2026-04-18 02:55 UTC</v>
      </c>
      <c r="B1168" s="155" t="str">
        <v>2026-04-17 19:55 PDT</v>
      </c>
      <c r="C1168" s="155" t="str">
        <v>2026-04-17</v>
      </c>
      <c r="D1168" s="155" t="str">
        <v>April</v>
      </c>
      <c r="E1168" s="154" t="str">
        <v>Accepted</v>
      </c>
      <c r="F1168" s="155" t="str">
        <v>070</v>
      </c>
      <c r="G1168" s="153" t="n">
        <v>70</v>
      </c>
      <c r="H1168" s="155" t="str">
        <v>E</v>
      </c>
      <c r="I1168" s="153" t="n">
        <v>250</v>
      </c>
      <c r="J1168" s="155" t="str">
        <v>W</v>
      </c>
      <c r="K1168" s="153" t="n">
        <v>5</v>
      </c>
      <c r="L1168" s="153" t="n">
        <f>IF(E1168="Accepted",K1168*1.150779448,"")</f>
        <v>5.75389724</v>
      </c>
      <c r="M1168" s="163"/>
      <c r="N1168" s="163" t="str">
        <f>IF(AND(E1168="Accepted",ISNUMBER(M1168)),M1168*1.150779448,"")</f>
      </c>
      <c r="O1168" s="163"/>
      <c r="P1168" s="163" t="str">
        <f>IF(AND(E1168="Accepted",ISNUMBER(O1168)),O1168*1.150779448,"")</f>
      </c>
      <c r="Q1168" s="163"/>
      <c r="R1168" s="155" t="str"/>
      <c r="S1168" s="155" t="str"/>
      <c r="T1168" s="155" t="str"/>
      <c r="U1168" s="163" t="str">
        <f>IF(E1168&lt;&gt;"Accepted","",IF(AND(N1168="",P1168=""),"",MAX(N1168,P1168)))</f>
      </c>
      <c r="V1168" s="155" t="str">
        <v>2026-04-17 19:55 PDT</v>
      </c>
      <c r="W1168" s="153" t="n">
        <v>5</v>
      </c>
      <c r="X1168" s="163"/>
      <c r="Y1168" s="163"/>
      <c r="Z1168" s="163"/>
      <c r="AA1168" s="153" t="n">
        <v>-117.8837</v>
      </c>
      <c r="AB1168" s="153" t="n">
        <v>34.9054</v>
      </c>
      <c r="AC1168" s="153" t="n">
        <v>702</v>
      </c>
      <c r="AD1168" s="175" t="str">
        <v>KEDW 180255Z 07005KT 40SM CLR 15/M25 A3000 RMK AO2A SLP153 T01461247 55005</v>
      </c>
    </row>
    <row r="1169" hidden="0">
      <c r="A1169" s="150" t="str">
        <v>2026-04-18 03:55 UTC</v>
      </c>
      <c r="B1169" s="155" t="str">
        <v>2026-04-17 20:55 PDT</v>
      </c>
      <c r="C1169" s="155" t="str">
        <v>2026-04-17</v>
      </c>
      <c r="D1169" s="155" t="str">
        <v>April</v>
      </c>
      <c r="E1169" s="154" t="str">
        <v>Accepted</v>
      </c>
      <c r="F1169" s="155" t="str">
        <v>030</v>
      </c>
      <c r="G1169" s="153" t="n">
        <v>30</v>
      </c>
      <c r="H1169" s="155" t="str">
        <v>NE</v>
      </c>
      <c r="I1169" s="153" t="n">
        <v>210</v>
      </c>
      <c r="J1169" s="155" t="str">
        <v>SW</v>
      </c>
      <c r="K1169" s="153" t="n">
        <v>4</v>
      </c>
      <c r="L1169" s="153" t="n">
        <f>IF(E1169="Accepted",K1169*1.150779448,"")</f>
        <v>4.603117792</v>
      </c>
      <c r="M1169" s="163"/>
      <c r="N1169" s="163" t="str">
        <f>IF(AND(E1169="Accepted",ISNUMBER(M1169)),M1169*1.150779448,"")</f>
      </c>
      <c r="O1169" s="163"/>
      <c r="P1169" s="163" t="str">
        <f>IF(AND(E1169="Accepted",ISNUMBER(O1169)),O1169*1.150779448,"")</f>
      </c>
      <c r="Q1169" s="163"/>
      <c r="R1169" s="155" t="str"/>
      <c r="S1169" s="155" t="str"/>
      <c r="T1169" s="155" t="str"/>
      <c r="U1169" s="163" t="str">
        <f>IF(E1169&lt;&gt;"Accepted","",IF(AND(N1169="",P1169=""),"",MAX(N1169,P1169)))</f>
      </c>
      <c r="V1169" s="155" t="str">
        <v>2026-04-17 20:55 PDT</v>
      </c>
      <c r="W1169" s="153" t="n">
        <v>4</v>
      </c>
      <c r="X1169" s="163"/>
      <c r="Y1169" s="163"/>
      <c r="Z1169" s="163"/>
      <c r="AA1169" s="153" t="n">
        <v>-117.8837</v>
      </c>
      <c r="AB1169" s="153" t="n">
        <v>34.9054</v>
      </c>
      <c r="AC1169" s="153" t="n">
        <v>702</v>
      </c>
      <c r="AD1169" s="175" t="str">
        <v>KEDW 180355Z 03004KT 40SM CLR 12/M23 A3002 RMK AO2A SLP159 T01231226</v>
      </c>
    </row>
    <row r="1170" hidden="0">
      <c r="A1170" s="150" t="str">
        <v>2026-04-18 04:55 UTC</v>
      </c>
      <c r="B1170" s="155" t="str">
        <v>2026-04-17 21:55 PDT</v>
      </c>
      <c r="C1170" s="155" t="str">
        <v>2026-04-17</v>
      </c>
      <c r="D1170" s="155" t="str">
        <v>April</v>
      </c>
      <c r="E1170" s="154" t="str">
        <v>Accepted</v>
      </c>
      <c r="F1170" s="155" t="str">
        <v>000</v>
      </c>
      <c r="G1170" s="153" t="n">
        <v>0</v>
      </c>
      <c r="H1170" s="155" t="str">
        <v>Calm</v>
      </c>
      <c r="I1170" s="153" t="n">
        <v>180</v>
      </c>
      <c r="J1170" s="155" t="str">
        <v>Calm</v>
      </c>
      <c r="K1170" s="153" t="n">
        <v>0</v>
      </c>
      <c r="L1170" s="153" t="n">
        <f>IF(E1170="Accepted",K1170*1.150779448,"")</f>
        <v>0</v>
      </c>
      <c r="M1170" s="163"/>
      <c r="N1170" s="163" t="str">
        <f>IF(AND(E1170="Accepted",ISNUMBER(M1170)),M1170*1.150779448,"")</f>
      </c>
      <c r="O1170" s="163"/>
      <c r="P1170" s="163" t="str">
        <f>IF(AND(E1170="Accepted",ISNUMBER(O1170)),O1170*1.150779448,"")</f>
      </c>
      <c r="Q1170" s="163"/>
      <c r="R1170" s="155" t="str"/>
      <c r="S1170" s="155" t="str"/>
      <c r="T1170" s="155" t="str"/>
      <c r="U1170" s="163" t="str">
        <f>IF(E1170&lt;&gt;"Accepted","",IF(AND(N1170="",P1170=""),"",MAX(N1170,P1170)))</f>
      </c>
      <c r="V1170" s="155" t="str">
        <v>2026-04-17 21:55 PDT</v>
      </c>
      <c r="W1170" s="153" t="n">
        <v>0</v>
      </c>
      <c r="X1170" s="163"/>
      <c r="Y1170" s="163"/>
      <c r="Z1170" s="163"/>
      <c r="AA1170" s="153" t="n">
        <v>-117.8837</v>
      </c>
      <c r="AB1170" s="153" t="n">
        <v>34.9054</v>
      </c>
      <c r="AC1170" s="153" t="n">
        <v>702</v>
      </c>
      <c r="AD1170" s="175" t="str">
        <v>KEDW 180455Z 00000KT 40SM CLR 11/M24 A3004 RMK AO2A SLP165 T01051240</v>
      </c>
    </row>
    <row r="1171" hidden="0">
      <c r="A1171" s="150" t="str">
        <v>2026-04-18 05:55 UTC</v>
      </c>
      <c r="B1171" s="155" t="str">
        <v>2026-04-17 22:55 PDT</v>
      </c>
      <c r="C1171" s="155" t="str">
        <v>2026-04-17</v>
      </c>
      <c r="D1171" s="155" t="str">
        <v>April</v>
      </c>
      <c r="E1171" s="154" t="str">
        <v>Accepted</v>
      </c>
      <c r="F1171" s="155" t="str">
        <v>010</v>
      </c>
      <c r="G1171" s="153" t="n">
        <v>10</v>
      </c>
      <c r="H1171" s="155" t="str">
        <v>N</v>
      </c>
      <c r="I1171" s="153" t="n">
        <v>190</v>
      </c>
      <c r="J1171" s="155" t="str">
        <v>S</v>
      </c>
      <c r="K1171" s="153" t="n">
        <v>5</v>
      </c>
      <c r="L1171" s="153" t="n">
        <f>IF(E1171="Accepted",K1171*1.150779448,"")</f>
        <v>5.75389724</v>
      </c>
      <c r="M1171" s="163"/>
      <c r="N1171" s="163" t="str">
        <f>IF(AND(E1171="Accepted",ISNUMBER(M1171)),M1171*1.150779448,"")</f>
      </c>
      <c r="O1171" s="163"/>
      <c r="P1171" s="163" t="str">
        <f>IF(AND(E1171="Accepted",ISNUMBER(O1171)),O1171*1.150779448,"")</f>
      </c>
      <c r="Q1171" s="163"/>
      <c r="R1171" s="155" t="str"/>
      <c r="S1171" s="155" t="str"/>
      <c r="T1171" s="155" t="str"/>
      <c r="U1171" s="163" t="str">
        <f>IF(E1171&lt;&gt;"Accepted","",IF(AND(N1171="",P1171=""),"",MAX(N1171,P1171)))</f>
      </c>
      <c r="V1171" s="155" t="str">
        <v>2026-04-17 22:55 PDT</v>
      </c>
      <c r="W1171" s="153" t="n">
        <v>5</v>
      </c>
      <c r="X1171" s="163"/>
      <c r="Y1171" s="163"/>
      <c r="Z1171" s="163"/>
      <c r="AA1171" s="153" t="n">
        <v>-117.8837</v>
      </c>
      <c r="AB1171" s="153" t="n">
        <v>34.9054</v>
      </c>
      <c r="AC1171" s="153" t="n">
        <v>702</v>
      </c>
      <c r="AD1171" s="175" t="str">
        <v>KEDW 180555Z AUTO 01005KT 10SM CLR 10/M23 A3005 RMK AO2 SLP168 T00951232 10211 20082 52016 $</v>
      </c>
    </row>
    <row r="1172" hidden="0">
      <c r="A1172" s="150" t="str">
        <v>2026-04-18 06:55 UTC</v>
      </c>
      <c r="B1172" s="155" t="str">
        <v>2026-04-17 23:55 PDT</v>
      </c>
      <c r="C1172" s="155" t="str">
        <v>2026-04-17</v>
      </c>
      <c r="D1172" s="155" t="str">
        <v>April</v>
      </c>
      <c r="E1172" s="154" t="str">
        <v>Accepted</v>
      </c>
      <c r="F1172" s="155" t="str">
        <v>330</v>
      </c>
      <c r="G1172" s="153" t="n">
        <v>330</v>
      </c>
      <c r="H1172" s="155" t="str">
        <v>NW</v>
      </c>
      <c r="I1172" s="153" t="n">
        <v>150</v>
      </c>
      <c r="J1172" s="155" t="str">
        <v>SE</v>
      </c>
      <c r="K1172" s="153" t="n">
        <v>6</v>
      </c>
      <c r="L1172" s="153" t="n">
        <f>IF(E1172="Accepted",K1172*1.150779448,"")</f>
        <v>6.904676688</v>
      </c>
      <c r="M1172" s="163"/>
      <c r="N1172" s="163" t="str">
        <f>IF(AND(E1172="Accepted",ISNUMBER(M1172)),M1172*1.150779448,"")</f>
      </c>
      <c r="O1172" s="163"/>
      <c r="P1172" s="163" t="str">
        <f>IF(AND(E1172="Accepted",ISNUMBER(O1172)),O1172*1.150779448,"")</f>
      </c>
      <c r="Q1172" s="163"/>
      <c r="R1172" s="155" t="str"/>
      <c r="S1172" s="155" t="str"/>
      <c r="T1172" s="155" t="str"/>
      <c r="U1172" s="163" t="str">
        <f>IF(E1172&lt;&gt;"Accepted","",IF(AND(N1172="",P1172=""),"",MAX(N1172,P1172)))</f>
      </c>
      <c r="V1172" s="155" t="str">
        <v>2026-04-17 23:55 PDT</v>
      </c>
      <c r="W1172" s="153" t="n">
        <v>6</v>
      </c>
      <c r="X1172" s="163"/>
      <c r="Y1172" s="163"/>
      <c r="Z1172" s="163"/>
      <c r="AA1172" s="153" t="n">
        <v>-117.8837</v>
      </c>
      <c r="AB1172" s="153" t="n">
        <v>34.9054</v>
      </c>
      <c r="AC1172" s="153" t="n">
        <v>702</v>
      </c>
      <c r="AD1172" s="175" t="str">
        <v>KEDW 180655Z AUTO 33006KT 10SM CLR 09/M22 A3005 RMK AO2 SLP168 T00871225 $</v>
      </c>
    </row>
    <row r="1173" hidden="0">
      <c r="A1173" s="150" t="str">
        <v>2026-04-18 07:55 UTC</v>
      </c>
      <c r="B1173" s="155" t="str">
        <v>2026-04-18 00:55 PDT</v>
      </c>
      <c r="C1173" s="155" t="str">
        <v>2026-04-18</v>
      </c>
      <c r="D1173" s="155" t="str">
        <v>April</v>
      </c>
      <c r="E1173" s="154" t="str">
        <v>Accepted</v>
      </c>
      <c r="F1173" s="155" t="str">
        <v>290</v>
      </c>
      <c r="G1173" s="153" t="n">
        <v>290</v>
      </c>
      <c r="H1173" s="155" t="str">
        <v>W</v>
      </c>
      <c r="I1173" s="153" t="n">
        <v>110</v>
      </c>
      <c r="J1173" s="155" t="str">
        <v>E</v>
      </c>
      <c r="K1173" s="153" t="n">
        <v>4</v>
      </c>
      <c r="L1173" s="153" t="n">
        <f>IF(E1173="Accepted",K1173*1.150779448,"")</f>
        <v>4.603117792</v>
      </c>
      <c r="M1173" s="163"/>
      <c r="N1173" s="163" t="str">
        <f>IF(AND(E1173="Accepted",ISNUMBER(M1173)),M1173*1.150779448,"")</f>
      </c>
      <c r="O1173" s="163"/>
      <c r="P1173" s="163" t="str">
        <f>IF(AND(E1173="Accepted",ISNUMBER(O1173)),O1173*1.150779448,"")</f>
      </c>
      <c r="Q1173" s="163"/>
      <c r="R1173" s="155" t="str"/>
      <c r="S1173" s="155" t="str"/>
      <c r="T1173" s="155" t="str"/>
      <c r="U1173" s="163" t="str">
        <f>IF(E1173&lt;&gt;"Accepted","",IF(AND(N1173="",P1173=""),"",MAX(N1173,P1173)))</f>
      </c>
      <c r="V1173" s="155" t="str">
        <v>2026-04-18 00:55 PDT</v>
      </c>
      <c r="W1173" s="153" t="n">
        <v>4</v>
      </c>
      <c r="X1173" s="163"/>
      <c r="Y1173" s="163"/>
      <c r="Z1173" s="163"/>
      <c r="AA1173" s="153" t="n">
        <v>-117.8837</v>
      </c>
      <c r="AB1173" s="153" t="n">
        <v>34.9054</v>
      </c>
      <c r="AC1173" s="153" t="n">
        <v>702</v>
      </c>
      <c r="AD1173" s="175" t="str">
        <v>KEDW 180755Z AUTO 29004KT 10SM CLR 06/M19 A3006 RMK AO2 SLP173 T00551191 402170044 $</v>
      </c>
    </row>
    <row r="1174" hidden="0">
      <c r="A1174" s="150" t="str">
        <v>2026-04-18 08:55 UTC</v>
      </c>
      <c r="B1174" s="155" t="str">
        <v>2026-04-18 01:55 PDT</v>
      </c>
      <c r="C1174" s="155" t="str">
        <v>2026-04-18</v>
      </c>
      <c r="D1174" s="155" t="str">
        <v>April</v>
      </c>
      <c r="E1174" s="154" t="str">
        <v>Accepted</v>
      </c>
      <c r="F1174" s="155" t="str">
        <v>330</v>
      </c>
      <c r="G1174" s="153" t="n">
        <v>330</v>
      </c>
      <c r="H1174" s="155" t="str">
        <v>NW</v>
      </c>
      <c r="I1174" s="153" t="n">
        <v>150</v>
      </c>
      <c r="J1174" s="155" t="str">
        <v>SE</v>
      </c>
      <c r="K1174" s="153" t="n">
        <v>7</v>
      </c>
      <c r="L1174" s="153" t="n">
        <f>IF(E1174="Accepted",K1174*1.150779448,"")</f>
        <v>8.055456136</v>
      </c>
      <c r="M1174" s="163"/>
      <c r="N1174" s="163" t="str">
        <f>IF(AND(E1174="Accepted",ISNUMBER(M1174)),M1174*1.150779448,"")</f>
      </c>
      <c r="O1174" s="163"/>
      <c r="P1174" s="163" t="str">
        <f>IF(AND(E1174="Accepted",ISNUMBER(O1174)),O1174*1.150779448,"")</f>
      </c>
      <c r="Q1174" s="163"/>
      <c r="R1174" s="155" t="str"/>
      <c r="S1174" s="155" t="str"/>
      <c r="T1174" s="155" t="str"/>
      <c r="U1174" s="163" t="str">
        <f>IF(E1174&lt;&gt;"Accepted","",IF(AND(N1174="",P1174=""),"",MAX(N1174,P1174)))</f>
      </c>
      <c r="V1174" s="155" t="str">
        <v>2026-04-18 01:55 PDT</v>
      </c>
      <c r="W1174" s="153" t="n">
        <v>7</v>
      </c>
      <c r="X1174" s="163"/>
      <c r="Y1174" s="163"/>
      <c r="Z1174" s="163"/>
      <c r="AA1174" s="153" t="n">
        <v>-117.8837</v>
      </c>
      <c r="AB1174" s="153" t="n">
        <v>34.9054</v>
      </c>
      <c r="AC1174" s="153" t="n">
        <v>702</v>
      </c>
      <c r="AD1174" s="175" t="str">
        <v>KEDW 180855Z AUTO 33007KT 10SM CLR 04/M18 A3005 RMK AO2 SLP171 T00351180 53000 $</v>
      </c>
    </row>
    <row r="1175" hidden="0">
      <c r="A1175" s="150" t="str">
        <v>2026-04-18 09:55 UTC</v>
      </c>
      <c r="B1175" s="155" t="str">
        <v>2026-04-18 02:55 PDT</v>
      </c>
      <c r="C1175" s="155" t="str">
        <v>2026-04-18</v>
      </c>
      <c r="D1175" s="155" t="str">
        <v>April</v>
      </c>
      <c r="E1175" s="154" t="str">
        <v>Accepted</v>
      </c>
      <c r="F1175" s="155" t="str">
        <v>340</v>
      </c>
      <c r="G1175" s="153" t="n">
        <v>340</v>
      </c>
      <c r="H1175" s="155" t="str">
        <v>N</v>
      </c>
      <c r="I1175" s="153" t="n">
        <v>160</v>
      </c>
      <c r="J1175" s="155" t="str">
        <v>S</v>
      </c>
      <c r="K1175" s="153" t="n">
        <v>4</v>
      </c>
      <c r="L1175" s="153" t="n">
        <f>IF(E1175="Accepted",K1175*1.150779448,"")</f>
        <v>4.603117792</v>
      </c>
      <c r="M1175" s="163"/>
      <c r="N1175" s="163" t="str">
        <f>IF(AND(E1175="Accepted",ISNUMBER(M1175)),M1175*1.150779448,"")</f>
      </c>
      <c r="O1175" s="163"/>
      <c r="P1175" s="163" t="str">
        <f>IF(AND(E1175="Accepted",ISNUMBER(O1175)),O1175*1.150779448,"")</f>
      </c>
      <c r="Q1175" s="163"/>
      <c r="R1175" s="155" t="str"/>
      <c r="S1175" s="155" t="str"/>
      <c r="T1175" s="155" t="str"/>
      <c r="U1175" s="163" t="str">
        <f>IF(E1175&lt;&gt;"Accepted","",IF(AND(N1175="",P1175=""),"",MAX(N1175,P1175)))</f>
      </c>
      <c r="V1175" s="155" t="str">
        <v>2026-04-18 02:55 PDT</v>
      </c>
      <c r="W1175" s="153" t="n">
        <v>4</v>
      </c>
      <c r="X1175" s="163"/>
      <c r="Y1175" s="163"/>
      <c r="Z1175" s="163"/>
      <c r="AA1175" s="153" t="n">
        <v>-117.8837</v>
      </c>
      <c r="AB1175" s="153" t="n">
        <v>34.9054</v>
      </c>
      <c r="AC1175" s="153" t="n">
        <v>702</v>
      </c>
      <c r="AD1175" s="175" t="str">
        <v>KEDW 180955Z AUTO 34004KT 10SM CLR 04/M17 A3003 RMK AO2 SLP164 T00411175 $</v>
      </c>
    </row>
    <row r="1176" hidden="0">
      <c r="A1176" s="150" t="str">
        <v>2026-04-18 10:55 UTC</v>
      </c>
      <c r="B1176" s="155" t="str">
        <v>2026-04-18 03:55 PDT</v>
      </c>
      <c r="C1176" s="155" t="str">
        <v>2026-04-18</v>
      </c>
      <c r="D1176" s="155" t="str">
        <v>April</v>
      </c>
      <c r="E1176" s="154" t="str">
        <v>Accepted</v>
      </c>
      <c r="F1176" s="155" t="str">
        <v>240</v>
      </c>
      <c r="G1176" s="153" t="n">
        <v>240</v>
      </c>
      <c r="H1176" s="155" t="str">
        <v>SW</v>
      </c>
      <c r="I1176" s="153" t="n">
        <v>60</v>
      </c>
      <c r="J1176" s="155" t="str">
        <v>NE</v>
      </c>
      <c r="K1176" s="153" t="n">
        <v>5</v>
      </c>
      <c r="L1176" s="153" t="n">
        <f>IF(E1176="Accepted",K1176*1.150779448,"")</f>
        <v>5.75389724</v>
      </c>
      <c r="M1176" s="163"/>
      <c r="N1176" s="163" t="str">
        <f>IF(AND(E1176="Accepted",ISNUMBER(M1176)),M1176*1.150779448,"")</f>
      </c>
      <c r="O1176" s="163"/>
      <c r="P1176" s="163" t="str">
        <f>IF(AND(E1176="Accepted",ISNUMBER(O1176)),O1176*1.150779448,"")</f>
      </c>
      <c r="Q1176" s="163"/>
      <c r="R1176" s="155" t="str"/>
      <c r="S1176" s="155" t="str"/>
      <c r="T1176" s="155" t="str"/>
      <c r="U1176" s="163" t="str">
        <f>IF(E1176&lt;&gt;"Accepted","",IF(AND(N1176="",P1176=""),"",MAX(N1176,P1176)))</f>
      </c>
      <c r="V1176" s="155" t="str">
        <v>2026-04-18 03:55 PDT</v>
      </c>
      <c r="W1176" s="153" t="n">
        <v>5</v>
      </c>
      <c r="X1176" s="163"/>
      <c r="Y1176" s="163"/>
      <c r="Z1176" s="163"/>
      <c r="AA1176" s="153" t="n">
        <v>-117.8837</v>
      </c>
      <c r="AB1176" s="153" t="n">
        <v>34.9054</v>
      </c>
      <c r="AC1176" s="153" t="n">
        <v>702</v>
      </c>
      <c r="AD1176" s="175" t="str">
        <v>KEDW 181055Z AUTO 24005KT 10SM CLR 01/M18 A3003 RMK AO2 SLP166 T00061182 $</v>
      </c>
    </row>
    <row r="1177" hidden="0">
      <c r="A1177" s="150" t="str">
        <v>2026-04-18 11:55 UTC</v>
      </c>
      <c r="B1177" s="155" t="str">
        <v>2026-04-18 04:55 PDT</v>
      </c>
      <c r="C1177" s="155" t="str">
        <v>2026-04-18</v>
      </c>
      <c r="D1177" s="155" t="str">
        <v>April</v>
      </c>
      <c r="E1177" s="154" t="str">
        <v>Accepted</v>
      </c>
      <c r="F1177" s="155" t="str">
        <v>250</v>
      </c>
      <c r="G1177" s="153" t="n">
        <v>250</v>
      </c>
      <c r="H1177" s="155" t="str">
        <v>W</v>
      </c>
      <c r="I1177" s="153" t="n">
        <v>70</v>
      </c>
      <c r="J1177" s="155" t="str">
        <v>E</v>
      </c>
      <c r="K1177" s="153" t="n">
        <v>4</v>
      </c>
      <c r="L1177" s="153" t="n">
        <f>IF(E1177="Accepted",K1177*1.150779448,"")</f>
        <v>4.603117792</v>
      </c>
      <c r="M1177" s="163"/>
      <c r="N1177" s="163" t="str">
        <f>IF(AND(E1177="Accepted",ISNUMBER(M1177)),M1177*1.150779448,"")</f>
      </c>
      <c r="O1177" s="163"/>
      <c r="P1177" s="163" t="str">
        <f>IF(AND(E1177="Accepted",ISNUMBER(O1177)),O1177*1.150779448,"")</f>
      </c>
      <c r="Q1177" s="163"/>
      <c r="R1177" s="155" t="str"/>
      <c r="S1177" s="155" t="str"/>
      <c r="T1177" s="155" t="str"/>
      <c r="U1177" s="163" t="str">
        <f>IF(E1177&lt;&gt;"Accepted","",IF(AND(N1177="",P1177=""),"",MAX(N1177,P1177)))</f>
      </c>
      <c r="V1177" s="155" t="str">
        <v>2026-04-18 04:55 PDT</v>
      </c>
      <c r="W1177" s="153" t="n">
        <v>4</v>
      </c>
      <c r="X1177" s="163"/>
      <c r="Y1177" s="163"/>
      <c r="Z1177" s="163"/>
      <c r="AA1177" s="153" t="n">
        <v>-117.8837</v>
      </c>
      <c r="AB1177" s="153" t="n">
        <v>34.9054</v>
      </c>
      <c r="AC1177" s="153" t="n">
        <v>702</v>
      </c>
      <c r="AD1177" s="175" t="str">
        <v>KEDW 181155Z AUTO 25004KT 10SM CLR 01/M16 A3002 RMK AO2 SLP162 T00091160 10103 20004 56009 $</v>
      </c>
    </row>
    <row r="1178" hidden="0">
      <c r="A1178" s="150" t="str">
        <v>2026-04-18 12:55 UTC</v>
      </c>
      <c r="B1178" s="155" t="str">
        <v>2026-04-18 05:55 PDT</v>
      </c>
      <c r="C1178" s="155" t="str">
        <v>2026-04-18</v>
      </c>
      <c r="D1178" s="155" t="str">
        <v>April</v>
      </c>
      <c r="E1178" s="154" t="str">
        <v>Accepted</v>
      </c>
      <c r="F1178" s="155" t="str">
        <v>000</v>
      </c>
      <c r="G1178" s="153" t="n">
        <v>0</v>
      </c>
      <c r="H1178" s="155" t="str">
        <v>Calm</v>
      </c>
      <c r="I1178" s="153" t="n">
        <v>180</v>
      </c>
      <c r="J1178" s="155" t="str">
        <v>Calm</v>
      </c>
      <c r="K1178" s="153" t="n">
        <v>0</v>
      </c>
      <c r="L1178" s="153" t="n">
        <f>IF(E1178="Accepted",K1178*1.150779448,"")</f>
        <v>0</v>
      </c>
      <c r="M1178" s="163"/>
      <c r="N1178" s="163" t="str">
        <f>IF(AND(E1178="Accepted",ISNUMBER(M1178)),M1178*1.150779448,"")</f>
      </c>
      <c r="O1178" s="163"/>
      <c r="P1178" s="163" t="str">
        <f>IF(AND(E1178="Accepted",ISNUMBER(O1178)),O1178*1.150779448,"")</f>
      </c>
      <c r="Q1178" s="163"/>
      <c r="R1178" s="155" t="str"/>
      <c r="S1178" s="155" t="str"/>
      <c r="T1178" s="155" t="str"/>
      <c r="U1178" s="163" t="str">
        <f>IF(E1178&lt;&gt;"Accepted","",IF(AND(N1178="",P1178=""),"",MAX(N1178,P1178)))</f>
      </c>
      <c r="V1178" s="155" t="str">
        <v>2026-04-18 05:55 PDT</v>
      </c>
      <c r="W1178" s="153" t="n">
        <v>0</v>
      </c>
      <c r="X1178" s="163"/>
      <c r="Y1178" s="163"/>
      <c r="Z1178" s="163"/>
      <c r="AA1178" s="153" t="n">
        <v>-117.8837</v>
      </c>
      <c r="AB1178" s="153" t="n">
        <v>34.9054</v>
      </c>
      <c r="AC1178" s="153" t="n">
        <v>702</v>
      </c>
      <c r="AD1178" s="175" t="str">
        <v>KEDW 181255Z AUTO 00000KT 10SM CLR M00/M15 A3003 RMK AO2 SLP167 T10041151 $</v>
      </c>
    </row>
    <row r="1179" hidden="0">
      <c r="A1179" s="150" t="str">
        <v>2026-04-18 13:55 UTC</v>
      </c>
      <c r="B1179" s="155" t="str">
        <v>2026-04-18 06:55 PDT</v>
      </c>
      <c r="C1179" s="155" t="str">
        <v>2026-04-18</v>
      </c>
      <c r="D1179" s="155" t="str">
        <v>April</v>
      </c>
      <c r="E1179" s="154" t="str">
        <v>Accepted</v>
      </c>
      <c r="F1179" s="155" t="str">
        <v>320</v>
      </c>
      <c r="G1179" s="153" t="n">
        <v>320</v>
      </c>
      <c r="H1179" s="155" t="str">
        <v>NW</v>
      </c>
      <c r="I1179" s="153" t="n">
        <v>140</v>
      </c>
      <c r="J1179" s="155" t="str">
        <v>SE</v>
      </c>
      <c r="K1179" s="153" t="n">
        <v>4</v>
      </c>
      <c r="L1179" s="153" t="n">
        <f>IF(E1179="Accepted",K1179*1.150779448,"")</f>
        <v>4.603117792</v>
      </c>
      <c r="M1179" s="163"/>
      <c r="N1179" s="163" t="str">
        <f>IF(AND(E1179="Accepted",ISNUMBER(M1179)),M1179*1.150779448,"")</f>
      </c>
      <c r="O1179" s="163"/>
      <c r="P1179" s="163" t="str">
        <f>IF(AND(E1179="Accepted",ISNUMBER(O1179)),O1179*1.150779448,"")</f>
      </c>
      <c r="Q1179" s="163"/>
      <c r="R1179" s="155" t="str"/>
      <c r="S1179" s="155" t="str"/>
      <c r="T1179" s="155" t="str"/>
      <c r="U1179" s="163" t="str">
        <f>IF(E1179&lt;&gt;"Accepted","",IF(AND(N1179="",P1179=""),"",MAX(N1179,P1179)))</f>
      </c>
      <c r="V1179" s="155" t="str">
        <v>2026-04-18 06:55 PDT</v>
      </c>
      <c r="W1179" s="153" t="n">
        <v>4</v>
      </c>
      <c r="X1179" s="163"/>
      <c r="Y1179" s="163"/>
      <c r="Z1179" s="163"/>
      <c r="AA1179" s="153" t="n">
        <v>-117.8837</v>
      </c>
      <c r="AB1179" s="153" t="n">
        <v>34.9054</v>
      </c>
      <c r="AC1179" s="153" t="n">
        <v>702</v>
      </c>
      <c r="AD1179" s="175" t="str">
        <v>KEDW 181355Z AUTO 32004KT 10SM CLR 00/M17 A3004 RMK AO2 SLP171 T00021171 $</v>
      </c>
    </row>
    <row r="1180" hidden="0">
      <c r="A1180" s="150" t="str">
        <v>2026-04-18 14:55 UTC</v>
      </c>
      <c r="B1180" s="155" t="str">
        <v>2026-04-18 07:55 PDT</v>
      </c>
      <c r="C1180" s="155" t="str">
        <v>2026-04-18</v>
      </c>
      <c r="D1180" s="155" t="str">
        <v>April</v>
      </c>
      <c r="E1180" s="154" t="str">
        <v>Accepted</v>
      </c>
      <c r="F1180" s="155" t="str">
        <v>000</v>
      </c>
      <c r="G1180" s="153" t="n">
        <v>0</v>
      </c>
      <c r="H1180" s="155" t="str">
        <v>Calm</v>
      </c>
      <c r="I1180" s="153" t="n">
        <v>180</v>
      </c>
      <c r="J1180" s="155" t="str">
        <v>Calm</v>
      </c>
      <c r="K1180" s="153" t="n">
        <v>0</v>
      </c>
      <c r="L1180" s="153" t="n">
        <f>IF(E1180="Accepted",K1180*1.150779448,"")</f>
        <v>0</v>
      </c>
      <c r="M1180" s="163"/>
      <c r="N1180" s="163" t="str">
        <f>IF(AND(E1180="Accepted",ISNUMBER(M1180)),M1180*1.150779448,"")</f>
      </c>
      <c r="O1180" s="163"/>
      <c r="P1180" s="163" t="str">
        <f>IF(AND(E1180="Accepted",ISNUMBER(O1180)),O1180*1.150779448,"")</f>
      </c>
      <c r="Q1180" s="163"/>
      <c r="R1180" s="155" t="str"/>
      <c r="S1180" s="155" t="str"/>
      <c r="T1180" s="155" t="str"/>
      <c r="U1180" s="163" t="str">
        <f>IF(E1180&lt;&gt;"Accepted","",IF(AND(N1180="",P1180=""),"",MAX(N1180,P1180)))</f>
      </c>
      <c r="V1180" s="155" t="str">
        <v>2026-04-18 07:55 PDT</v>
      </c>
      <c r="W1180" s="153" t="n">
        <v>0</v>
      </c>
      <c r="X1180" s="163"/>
      <c r="Y1180" s="163"/>
      <c r="Z1180" s="163"/>
      <c r="AA1180" s="153" t="n">
        <v>-117.8837</v>
      </c>
      <c r="AB1180" s="153" t="n">
        <v>34.9054</v>
      </c>
      <c r="AC1180" s="153" t="n">
        <v>702</v>
      </c>
      <c r="AD1180" s="175" t="str">
        <v>KEDW 181455Z AUTO 00000KT 10SM CLR 04/M18 A3006 RMK AO2 SLP179 T00381177 53011 $</v>
      </c>
    </row>
    <row r="1181" hidden="0">
      <c r="A1181" s="150" t="str">
        <v>2026-04-18 15:55 UTC</v>
      </c>
      <c r="B1181" s="155" t="str">
        <v>2026-04-18 08:55 PDT</v>
      </c>
      <c r="C1181" s="155" t="str">
        <v>2026-04-18</v>
      </c>
      <c r="D1181" s="155" t="str">
        <v>April</v>
      </c>
      <c r="E1181" s="154" t="str">
        <v>Accepted</v>
      </c>
      <c r="F1181" s="155" t="str">
        <v>000</v>
      </c>
      <c r="G1181" s="153" t="n">
        <v>0</v>
      </c>
      <c r="H1181" s="155" t="str">
        <v>Calm</v>
      </c>
      <c r="I1181" s="153" t="n">
        <v>180</v>
      </c>
      <c r="J1181" s="155" t="str">
        <v>Calm</v>
      </c>
      <c r="K1181" s="153" t="n">
        <v>0</v>
      </c>
      <c r="L1181" s="153" t="n">
        <f>IF(E1181="Accepted",K1181*1.150779448,"")</f>
        <v>0</v>
      </c>
      <c r="M1181" s="163"/>
      <c r="N1181" s="163" t="str">
        <f>IF(AND(E1181="Accepted",ISNUMBER(M1181)),M1181*1.150779448,"")</f>
      </c>
      <c r="O1181" s="163"/>
      <c r="P1181" s="163" t="str">
        <f>IF(AND(E1181="Accepted",ISNUMBER(O1181)),O1181*1.150779448,"")</f>
      </c>
      <c r="Q1181" s="163"/>
      <c r="R1181" s="155" t="str"/>
      <c r="S1181" s="155" t="str"/>
      <c r="T1181" s="155" t="str"/>
      <c r="U1181" s="163" t="str">
        <f>IF(E1181&lt;&gt;"Accepted","",IF(AND(N1181="",P1181=""),"",MAX(N1181,P1181)))</f>
      </c>
      <c r="V1181" s="155" t="str">
        <v>2026-04-18 08:55 PDT</v>
      </c>
      <c r="W1181" s="153" t="n">
        <v>0</v>
      </c>
      <c r="X1181" s="163"/>
      <c r="Y1181" s="163"/>
      <c r="Z1181" s="163"/>
      <c r="AA1181" s="153" t="n">
        <v>-117.8837</v>
      </c>
      <c r="AB1181" s="153" t="n">
        <v>34.9054</v>
      </c>
      <c r="AC1181" s="153" t="n">
        <v>702</v>
      </c>
      <c r="AD1181" s="175" t="str">
        <v>KEDW 181555Z 00000KT 50SM FEW180 BKN280 08/M18 A3006 RMK AO2A SLP178 T00831177</v>
      </c>
    </row>
    <row r="1182" hidden="0">
      <c r="A1182" s="150" t="str">
        <v>2026-04-18 16:55 UTC</v>
      </c>
      <c r="B1182" s="155" t="str">
        <v>2026-04-18 09:55 PDT</v>
      </c>
      <c r="C1182" s="155" t="str">
        <v>2026-04-18</v>
      </c>
      <c r="D1182" s="155" t="str">
        <v>April</v>
      </c>
      <c r="E1182" s="154" t="str">
        <v>Accepted</v>
      </c>
      <c r="F1182" s="155" t="str">
        <v>030</v>
      </c>
      <c r="G1182" s="153" t="n">
        <v>30</v>
      </c>
      <c r="H1182" s="155" t="str">
        <v>NE</v>
      </c>
      <c r="I1182" s="153" t="n">
        <v>210</v>
      </c>
      <c r="J1182" s="155" t="str">
        <v>SW</v>
      </c>
      <c r="K1182" s="153" t="n">
        <v>3</v>
      </c>
      <c r="L1182" s="153" t="n">
        <f>IF(E1182="Accepted",K1182*1.150779448,"")</f>
        <v>3.452338344</v>
      </c>
      <c r="M1182" s="163"/>
      <c r="N1182" s="163" t="str">
        <f>IF(AND(E1182="Accepted",ISNUMBER(M1182)),M1182*1.150779448,"")</f>
      </c>
      <c r="O1182" s="163"/>
      <c r="P1182" s="163" t="str">
        <f>IF(AND(E1182="Accepted",ISNUMBER(O1182)),O1182*1.150779448,"")</f>
      </c>
      <c r="Q1182" s="163"/>
      <c r="R1182" s="155" t="str"/>
      <c r="S1182" s="155" t="str"/>
      <c r="T1182" s="155" t="str"/>
      <c r="U1182" s="163" t="str">
        <f>IF(E1182&lt;&gt;"Accepted","",IF(AND(N1182="",P1182=""),"",MAX(N1182,P1182)))</f>
      </c>
      <c r="V1182" s="155" t="str">
        <v>2026-04-18 09:55 PDT</v>
      </c>
      <c r="W1182" s="153" t="n">
        <v>3</v>
      </c>
      <c r="X1182" s="163"/>
      <c r="Y1182" s="163"/>
      <c r="Z1182" s="163"/>
      <c r="AA1182" s="153" t="n">
        <v>-117.8837</v>
      </c>
      <c r="AB1182" s="153" t="n">
        <v>34.9054</v>
      </c>
      <c r="AC1182" s="153" t="n">
        <v>702</v>
      </c>
      <c r="AD1182" s="175" t="str">
        <v>KEDW 181655Z 03003KT 80SM FEW220 BKN300 13/M20 A3007 RMK AO2A SLP178 T01311205</v>
      </c>
    </row>
    <row r="1183" hidden="0">
      <c r="A1183" s="150" t="str">
        <v>2026-04-18 17:55 UTC</v>
      </c>
      <c r="B1183" s="155" t="str">
        <v>2026-04-18 10:55 PDT</v>
      </c>
      <c r="C1183" s="155" t="str">
        <v>2026-04-18</v>
      </c>
      <c r="D1183" s="155" t="str">
        <v>April</v>
      </c>
      <c r="E1183" s="154" t="str">
        <v>Accepted</v>
      </c>
      <c r="F1183" s="155" t="str">
        <v>020</v>
      </c>
      <c r="G1183" s="153" t="n">
        <v>20</v>
      </c>
      <c r="H1183" s="155" t="str">
        <v>N</v>
      </c>
      <c r="I1183" s="153" t="n">
        <v>200</v>
      </c>
      <c r="J1183" s="155" t="str">
        <v>S</v>
      </c>
      <c r="K1183" s="153" t="n">
        <v>6</v>
      </c>
      <c r="L1183" s="153" t="n">
        <f>IF(E1183="Accepted",K1183*1.150779448,"")</f>
        <v>6.904676688</v>
      </c>
      <c r="M1183" s="163"/>
      <c r="N1183" s="163" t="str">
        <f>IF(AND(E1183="Accepted",ISNUMBER(M1183)),M1183*1.150779448,"")</f>
      </c>
      <c r="O1183" s="163"/>
      <c r="P1183" s="163" t="str">
        <f>IF(AND(E1183="Accepted",ISNUMBER(O1183)),O1183*1.150779448,"")</f>
      </c>
      <c r="Q1183" s="163"/>
      <c r="R1183" s="155" t="str"/>
      <c r="S1183" s="155" t="str"/>
      <c r="T1183" s="155" t="str"/>
      <c r="U1183" s="163" t="str">
        <f>IF(E1183&lt;&gt;"Accepted","",IF(AND(N1183="",P1183=""),"",MAX(N1183,P1183)))</f>
      </c>
      <c r="V1183" s="155" t="str">
        <v>2026-04-18 10:55 PDT</v>
      </c>
      <c r="W1183" s="153" t="n">
        <v>6</v>
      </c>
      <c r="X1183" s="163"/>
      <c r="Y1183" s="163"/>
      <c r="Z1183" s="163"/>
      <c r="AA1183" s="153" t="n">
        <v>-117.8837</v>
      </c>
      <c r="AB1183" s="153" t="n">
        <v>34.9054</v>
      </c>
      <c r="AC1183" s="153" t="n">
        <v>702</v>
      </c>
      <c r="AD1183" s="175" t="str">
        <v>KEDW 181755Z 02006KT 80SM BKN300 18/M22 A3006 RMK AO2A SLP172 T01821221 10182 21011 50000</v>
      </c>
    </row>
    <row r="1184" hidden="0">
      <c r="A1184" s="150" t="str">
        <v>2026-04-18 18:55 UTC</v>
      </c>
      <c r="B1184" s="155" t="str">
        <v>2026-04-18 11:55 PDT</v>
      </c>
      <c r="C1184" s="155" t="str">
        <v>2026-04-18</v>
      </c>
      <c r="D1184" s="155" t="str">
        <v>April</v>
      </c>
      <c r="E1184" s="154" t="str">
        <v>Accepted</v>
      </c>
      <c r="F1184" s="155" t="str">
        <v>060</v>
      </c>
      <c r="G1184" s="153" t="n">
        <v>60</v>
      </c>
      <c r="H1184" s="155" t="str">
        <v>NE</v>
      </c>
      <c r="I1184" s="153" t="n">
        <v>240</v>
      </c>
      <c r="J1184" s="155" t="str">
        <v>SW</v>
      </c>
      <c r="K1184" s="153" t="n">
        <v>12</v>
      </c>
      <c r="L1184" s="153" t="n">
        <f>IF(E1184="Accepted",K1184*1.150779448,"")</f>
        <v>13.809353376</v>
      </c>
      <c r="M1184" s="163"/>
      <c r="N1184" s="163" t="str">
        <f>IF(AND(E1184="Accepted",ISNUMBER(M1184)),M1184*1.150779448,"")</f>
      </c>
      <c r="O1184" s="163"/>
      <c r="P1184" s="163" t="str">
        <f>IF(AND(E1184="Accepted",ISNUMBER(O1184)),O1184*1.150779448,"")</f>
      </c>
      <c r="Q1184" s="163"/>
      <c r="R1184" s="155" t="str"/>
      <c r="S1184" s="155" t="str"/>
      <c r="T1184" s="155" t="str"/>
      <c r="U1184" s="163" t="str">
        <f>IF(E1184&lt;&gt;"Accepted","",IF(AND(N1184="",P1184=""),"",MAX(N1184,P1184)))</f>
      </c>
      <c r="V1184" s="155" t="str">
        <v>2026-04-18 11:55 PDT</v>
      </c>
      <c r="W1184" s="153" t="n">
        <v>12</v>
      </c>
      <c r="X1184" s="163"/>
      <c r="Y1184" s="163"/>
      <c r="Z1184" s="163"/>
      <c r="AA1184" s="153" t="n">
        <v>-117.8837</v>
      </c>
      <c r="AB1184" s="153" t="n">
        <v>34.9054</v>
      </c>
      <c r="AC1184" s="153" t="n">
        <v>702</v>
      </c>
      <c r="AD1184" s="175" t="str">
        <v>KEDW 181855Z 06012KT 80SM FEW220 BKN300 22/M29 A3004 RMK AO2A SLP163 T02241294</v>
      </c>
    </row>
    <row r="1185" hidden="0">
      <c r="A1185" s="150" t="str">
        <v>2026-04-18 19:55 UTC</v>
      </c>
      <c r="B1185" s="155" t="str">
        <v>2026-04-18 12:55 PDT</v>
      </c>
      <c r="C1185" s="155" t="str">
        <v>2026-04-18</v>
      </c>
      <c r="D1185" s="155" t="str">
        <v>April</v>
      </c>
      <c r="E1185" s="154" t="str">
        <v>Accepted</v>
      </c>
      <c r="F1185" s="155" t="str">
        <v>050</v>
      </c>
      <c r="G1185" s="153" t="n">
        <v>50</v>
      </c>
      <c r="H1185" s="155" t="str">
        <v>NE</v>
      </c>
      <c r="I1185" s="153" t="n">
        <v>230</v>
      </c>
      <c r="J1185" s="155" t="str">
        <v>SW</v>
      </c>
      <c r="K1185" s="153" t="n">
        <v>12</v>
      </c>
      <c r="L1185" s="153" t="n">
        <f>IF(E1185="Accepted",K1185*1.150779448,"")</f>
        <v>13.809353376</v>
      </c>
      <c r="M1185" s="163"/>
      <c r="N1185" s="163" t="str">
        <f>IF(AND(E1185="Accepted",ISNUMBER(M1185)),M1185*1.150779448,"")</f>
      </c>
      <c r="O1185" s="163"/>
      <c r="P1185" s="163" t="str">
        <f>IF(AND(E1185="Accepted",ISNUMBER(O1185)),O1185*1.150779448,"")</f>
      </c>
      <c r="Q1185" s="163"/>
      <c r="R1185" s="155" t="str"/>
      <c r="S1185" s="155" t="str"/>
      <c r="T1185" s="155" t="str"/>
      <c r="U1185" s="163" t="str">
        <f>IF(E1185&lt;&gt;"Accepted","",IF(AND(N1185="",P1185=""),"",MAX(N1185,P1185)))</f>
      </c>
      <c r="V1185" s="155" t="str">
        <v>2026-04-18 12:55 PDT</v>
      </c>
      <c r="W1185" s="153" t="n">
        <v>12</v>
      </c>
      <c r="X1185" s="163"/>
      <c r="Y1185" s="163"/>
      <c r="Z1185" s="163"/>
      <c r="AA1185" s="153" t="n">
        <v>-117.8837</v>
      </c>
      <c r="AB1185" s="153" t="n">
        <v>34.9054</v>
      </c>
      <c r="AC1185" s="153" t="n">
        <v>702</v>
      </c>
      <c r="AD1185" s="175" t="str">
        <v>KEDW 181955Z 05012KT 80SM FEW220 BKN300 24/M36 A3002 RMK AO2A SLP156 T02351359</v>
      </c>
    </row>
    <row r="1186" hidden="0">
      <c r="A1186" s="150" t="str">
        <v>2026-04-18 20:55 UTC</v>
      </c>
      <c r="B1186" s="155" t="str">
        <v>2026-04-18 13:55 PDT</v>
      </c>
      <c r="C1186" s="155" t="str">
        <v>2026-04-18</v>
      </c>
      <c r="D1186" s="155" t="str">
        <v>April</v>
      </c>
      <c r="E1186" s="154" t="str">
        <v>Accepted</v>
      </c>
      <c r="F1186" s="155" t="str">
        <v>070</v>
      </c>
      <c r="G1186" s="153" t="n">
        <v>70</v>
      </c>
      <c r="H1186" s="155" t="str">
        <v>E</v>
      </c>
      <c r="I1186" s="153" t="n">
        <v>250</v>
      </c>
      <c r="J1186" s="155" t="str">
        <v>W</v>
      </c>
      <c r="K1186" s="153" t="n">
        <v>11</v>
      </c>
      <c r="L1186" s="153" t="n">
        <f>IF(E1186="Accepted",K1186*1.150779448,"")</f>
        <v>12.658573928</v>
      </c>
      <c r="M1186" s="163"/>
      <c r="N1186" s="163" t="str">
        <f>IF(AND(E1186="Accepted",ISNUMBER(M1186)),M1186*1.150779448,"")</f>
      </c>
      <c r="O1186" s="163"/>
      <c r="P1186" s="163" t="str">
        <f>IF(AND(E1186="Accepted",ISNUMBER(O1186)),O1186*1.150779448,"")</f>
      </c>
      <c r="Q1186" s="163"/>
      <c r="R1186" s="155" t="str"/>
      <c r="S1186" s="155" t="str"/>
      <c r="T1186" s="155" t="str"/>
      <c r="U1186" s="163" t="str">
        <f>IF(E1186&lt;&gt;"Accepted","",IF(AND(N1186="",P1186=""),"",MAX(N1186,P1186)))</f>
      </c>
      <c r="V1186" s="155" t="str">
        <v>2026-04-18 13:55 PDT</v>
      </c>
      <c r="W1186" s="153" t="n">
        <v>11</v>
      </c>
      <c r="X1186" s="163"/>
      <c r="Y1186" s="163"/>
      <c r="Z1186" s="163"/>
      <c r="AA1186" s="153" t="n">
        <v>-117.8837</v>
      </c>
      <c r="AB1186" s="153" t="n">
        <v>34.9054</v>
      </c>
      <c r="AC1186" s="153" t="n">
        <v>702</v>
      </c>
      <c r="AD1186" s="175" t="str">
        <v>KEDW 182055Z 07011KT 80SM FEW220 SCT300 24/M36 A2999 RMK AO2A SLP148 T02391356 57020</v>
      </c>
    </row>
    <row r="1187" hidden="0">
      <c r="A1187" s="150" t="str">
        <v>2026-04-18 21:55 UTC</v>
      </c>
      <c r="B1187" s="155" t="str">
        <v>2026-04-18 14:55 PDT</v>
      </c>
      <c r="C1187" s="155" t="str">
        <v>2026-04-18</v>
      </c>
      <c r="D1187" s="155" t="str">
        <v>April</v>
      </c>
      <c r="E1187" s="154" t="str">
        <v>Accepted</v>
      </c>
      <c r="F1187" s="155" t="str">
        <v>040</v>
      </c>
      <c r="G1187" s="153" t="n">
        <v>40</v>
      </c>
      <c r="H1187" s="155" t="str">
        <v>NE</v>
      </c>
      <c r="I1187" s="153" t="n">
        <v>220</v>
      </c>
      <c r="J1187" s="155" t="str">
        <v>SW</v>
      </c>
      <c r="K1187" s="153" t="n">
        <v>9</v>
      </c>
      <c r="L1187" s="153" t="n">
        <f>IF(E1187="Accepted",K1187*1.150779448,"")</f>
        <v>10.357015032</v>
      </c>
      <c r="M1187" s="163"/>
      <c r="N1187" s="163" t="str">
        <f>IF(AND(E1187="Accepted",ISNUMBER(M1187)),M1187*1.150779448,"")</f>
      </c>
      <c r="O1187" s="163"/>
      <c r="P1187" s="163" t="str">
        <f>IF(AND(E1187="Accepted",ISNUMBER(O1187)),O1187*1.150779448,"")</f>
      </c>
      <c r="Q1187" s="163"/>
      <c r="R1187" s="155" t="str"/>
      <c r="S1187" s="155" t="str"/>
      <c r="T1187" s="155" t="str"/>
      <c r="U1187" s="163" t="str">
        <f>IF(E1187&lt;&gt;"Accepted","",IF(AND(N1187="",P1187=""),"",MAX(N1187,P1187)))</f>
      </c>
      <c r="V1187" s="155" t="str">
        <v>2026-04-18 14:55 PDT</v>
      </c>
      <c r="W1187" s="153" t="n">
        <v>9</v>
      </c>
      <c r="X1187" s="163"/>
      <c r="Y1187" s="163"/>
      <c r="Z1187" s="163"/>
      <c r="AA1187" s="153" t="n">
        <v>-117.8837</v>
      </c>
      <c r="AB1187" s="153" t="n">
        <v>34.9054</v>
      </c>
      <c r="AC1187" s="153" t="n">
        <v>702</v>
      </c>
      <c r="AD1187" s="175" t="str">
        <v>KEDW 182155Z 04009KT 80SM SCT300 25/M35 A2997 RMK AO2A SLP141 T02461352</v>
      </c>
    </row>
    <row r="1188" hidden="0">
      <c r="A1188" s="150" t="str">
        <v>2026-04-18 22:55 UTC</v>
      </c>
      <c r="B1188" s="155" t="str">
        <v>2026-04-18 15:55 PDT</v>
      </c>
      <c r="C1188" s="155" t="str">
        <v>2026-04-18</v>
      </c>
      <c r="D1188" s="155" t="str">
        <v>April</v>
      </c>
      <c r="E1188" s="154" t="str">
        <v>Accepted</v>
      </c>
      <c r="F1188" s="155" t="str">
        <v>020</v>
      </c>
      <c r="G1188" s="153" t="n">
        <v>20</v>
      </c>
      <c r="H1188" s="155" t="str">
        <v>N</v>
      </c>
      <c r="I1188" s="153" t="n">
        <v>200</v>
      </c>
      <c r="J1188" s="155" t="str">
        <v>S</v>
      </c>
      <c r="K1188" s="153" t="n">
        <v>6</v>
      </c>
      <c r="L1188" s="153" t="n">
        <f>IF(E1188="Accepted",K1188*1.150779448,"")</f>
        <v>6.904676688</v>
      </c>
      <c r="M1188" s="163"/>
      <c r="N1188" s="163" t="str">
        <f>IF(AND(E1188="Accepted",ISNUMBER(M1188)),M1188*1.150779448,"")</f>
      </c>
      <c r="O1188" s="163"/>
      <c r="P1188" s="163" t="str">
        <f>IF(AND(E1188="Accepted",ISNUMBER(O1188)),O1188*1.150779448,"")</f>
      </c>
      <c r="Q1188" s="163"/>
      <c r="R1188" s="155" t="str"/>
      <c r="S1188" s="155" t="str"/>
      <c r="T1188" s="155" t="str"/>
      <c r="U1188" s="163" t="str">
        <f>IF(E1188&lt;&gt;"Accepted","",IF(AND(N1188="",P1188=""),"",MAX(N1188,P1188)))</f>
      </c>
      <c r="V1188" s="155" t="str">
        <v>2026-04-18 15:55 PDT</v>
      </c>
      <c r="W1188" s="153" t="n">
        <v>6</v>
      </c>
      <c r="X1188" s="163"/>
      <c r="Y1188" s="163"/>
      <c r="Z1188" s="163"/>
      <c r="AA1188" s="153" t="n">
        <v>-117.8837</v>
      </c>
      <c r="AB1188" s="153" t="n">
        <v>34.9054</v>
      </c>
      <c r="AC1188" s="153" t="n">
        <v>702</v>
      </c>
      <c r="AD1188" s="175" t="str">
        <v>KEDW 182255Z 02006KT 80SM SCT300 25/M35 A2994 RMK AO2A SLPNO ALSTG ESTMD T02501350</v>
      </c>
    </row>
    <row r="1189" hidden="0">
      <c r="A1189" s="150" t="str">
        <v>2026-04-18 23:55 UTC</v>
      </c>
      <c r="B1189" s="155" t="str">
        <v>2026-04-18 16:55 PDT</v>
      </c>
      <c r="C1189" s="155" t="str">
        <v>2026-04-18</v>
      </c>
      <c r="D1189" s="155" t="str">
        <v>April</v>
      </c>
      <c r="E1189" s="154" t="str">
        <v>Accepted</v>
      </c>
      <c r="F1189" s="155" t="str">
        <v>060</v>
      </c>
      <c r="G1189" s="153" t="n">
        <v>60</v>
      </c>
      <c r="H1189" s="155" t="str">
        <v>NE</v>
      </c>
      <c r="I1189" s="153" t="n">
        <v>240</v>
      </c>
      <c r="J1189" s="155" t="str">
        <v>SW</v>
      </c>
      <c r="K1189" s="153" t="n">
        <v>7</v>
      </c>
      <c r="L1189" s="153" t="n">
        <f>IF(E1189="Accepted",K1189*1.150779448,"")</f>
        <v>8.055456136</v>
      </c>
      <c r="M1189" s="163"/>
      <c r="N1189" s="163" t="str">
        <f>IF(AND(E1189="Accepted",ISNUMBER(M1189)),M1189*1.150779448,"")</f>
      </c>
      <c r="O1189" s="163"/>
      <c r="P1189" s="163" t="str">
        <f>IF(AND(E1189="Accepted",ISNUMBER(O1189)),O1189*1.150779448,"")</f>
      </c>
      <c r="Q1189" s="163"/>
      <c r="R1189" s="155" t="str"/>
      <c r="S1189" s="155" t="str"/>
      <c r="T1189" s="155" t="str"/>
      <c r="U1189" s="163" t="str">
        <f>IF(E1189&lt;&gt;"Accepted","",IF(AND(N1189="",P1189=""),"",MAX(N1189,P1189)))</f>
      </c>
      <c r="V1189" s="155" t="str">
        <v>2026-04-18 16:55 PDT</v>
      </c>
      <c r="W1189" s="153" t="n">
        <v>7</v>
      </c>
      <c r="X1189" s="163"/>
      <c r="Y1189" s="163"/>
      <c r="Z1189" s="163"/>
      <c r="AA1189" s="153" t="n">
        <v>-117.8837</v>
      </c>
      <c r="AB1189" s="153" t="n">
        <v>34.9054</v>
      </c>
      <c r="AC1189" s="153" t="n">
        <v>702</v>
      </c>
      <c r="AD1189" s="175" t="str">
        <v>KEDW 182355Z 06007KT 80SM SCT300 26/M35 A2992 RMK AO2A SLP124 T02551347 10256 20183 57023</v>
      </c>
    </row>
    <row r="1190" hidden="0">
      <c r="A1190" s="150" t="str">
        <v>2026-04-19 00:55 UTC</v>
      </c>
      <c r="B1190" s="155" t="str">
        <v>2026-04-18 17:55 PDT</v>
      </c>
      <c r="C1190" s="155" t="str">
        <v>2026-04-18</v>
      </c>
      <c r="D1190" s="155" t="str">
        <v>April</v>
      </c>
      <c r="E1190" s="154" t="str">
        <v>Accepted</v>
      </c>
      <c r="F1190" s="155" t="str">
        <v>020</v>
      </c>
      <c r="G1190" s="153" t="n">
        <v>20</v>
      </c>
      <c r="H1190" s="155" t="str">
        <v>N</v>
      </c>
      <c r="I1190" s="153" t="n">
        <v>200</v>
      </c>
      <c r="J1190" s="155" t="str">
        <v>S</v>
      </c>
      <c r="K1190" s="153" t="n">
        <v>5</v>
      </c>
      <c r="L1190" s="153" t="n">
        <f>IF(E1190="Accepted",K1190*1.150779448,"")</f>
        <v>5.75389724</v>
      </c>
      <c r="M1190" s="163"/>
      <c r="N1190" s="163" t="str">
        <f>IF(AND(E1190="Accepted",ISNUMBER(M1190)),M1190*1.150779448,"")</f>
      </c>
      <c r="O1190" s="163"/>
      <c r="P1190" s="163" t="str">
        <f>IF(AND(E1190="Accepted",ISNUMBER(O1190)),O1190*1.150779448,"")</f>
      </c>
      <c r="Q1190" s="163"/>
      <c r="R1190" s="155" t="str"/>
      <c r="S1190" s="155" t="str"/>
      <c r="T1190" s="155" t="str"/>
      <c r="U1190" s="163" t="str">
        <f>IF(E1190&lt;&gt;"Accepted","",IF(AND(N1190="",P1190=""),"",MAX(N1190,P1190)))</f>
      </c>
      <c r="V1190" s="155" t="str">
        <v>2026-04-18 17:55 PDT</v>
      </c>
      <c r="W1190" s="153" t="n">
        <v>5</v>
      </c>
      <c r="X1190" s="163"/>
      <c r="Y1190" s="163"/>
      <c r="Z1190" s="163"/>
      <c r="AA1190" s="153" t="n">
        <v>-117.8837</v>
      </c>
      <c r="AB1190" s="153" t="n">
        <v>34.9054</v>
      </c>
      <c r="AC1190" s="153" t="n">
        <v>702</v>
      </c>
      <c r="AD1190" s="175" t="str">
        <v>KEDW 190055Z 02005KT 80SM SCT300 25/M35 A2991 RMK AO2A SLP123 T02521348</v>
      </c>
    </row>
    <row r="1191" hidden="0">
      <c r="A1191" s="150" t="str">
        <v>2026-04-19 01:55 UTC</v>
      </c>
      <c r="B1191" s="155" t="str">
        <v>2026-04-18 18:55 PDT</v>
      </c>
      <c r="C1191" s="155" t="str">
        <v>2026-04-18</v>
      </c>
      <c r="D1191" s="155" t="str">
        <v>April</v>
      </c>
      <c r="E1191" s="154" t="str">
        <v>Accepted</v>
      </c>
      <c r="F1191" s="155" t="str">
        <v>350</v>
      </c>
      <c r="G1191" s="153" t="n">
        <v>350</v>
      </c>
      <c r="H1191" s="155" t="str">
        <v>N</v>
      </c>
      <c r="I1191" s="153" t="n">
        <v>170</v>
      </c>
      <c r="J1191" s="155" t="str">
        <v>S</v>
      </c>
      <c r="K1191" s="153" t="n">
        <v>5</v>
      </c>
      <c r="L1191" s="153" t="n">
        <f>IF(E1191="Accepted",K1191*1.150779448,"")</f>
        <v>5.75389724</v>
      </c>
      <c r="M1191" s="163"/>
      <c r="N1191" s="163" t="str">
        <f>IF(AND(E1191="Accepted",ISNUMBER(M1191)),M1191*1.150779448,"")</f>
      </c>
      <c r="O1191" s="163"/>
      <c r="P1191" s="163" t="str">
        <f>IF(AND(E1191="Accepted",ISNUMBER(O1191)),O1191*1.150779448,"")</f>
      </c>
      <c r="Q1191" s="163"/>
      <c r="R1191" s="155" t="str"/>
      <c r="S1191" s="155" t="str"/>
      <c r="T1191" s="155" t="str"/>
      <c r="U1191" s="163" t="str">
        <f>IF(E1191&lt;&gt;"Accepted","",IF(AND(N1191="",P1191=""),"",MAX(N1191,P1191)))</f>
      </c>
      <c r="V1191" s="155" t="str">
        <v>2026-04-18 18:55 PDT</v>
      </c>
      <c r="W1191" s="153" t="n">
        <v>5</v>
      </c>
      <c r="X1191" s="163"/>
      <c r="Y1191" s="163"/>
      <c r="Z1191" s="163"/>
      <c r="AA1191" s="153" t="n">
        <v>-117.8837</v>
      </c>
      <c r="AB1191" s="153" t="n">
        <v>34.9054</v>
      </c>
      <c r="AC1191" s="153" t="n">
        <v>702</v>
      </c>
      <c r="AD1191" s="175" t="str">
        <v>KEDW 190155Z AUTO 35005KT 10SM CLR 24/M28 A2991 RMK AO2 SLP123 T02381285 $</v>
      </c>
    </row>
    <row r="1192" hidden="0">
      <c r="A1192" s="150" t="str">
        <v>2026-04-19 02:55 UTC</v>
      </c>
      <c r="B1192" s="155" t="str">
        <v>2026-04-18 19:55 PDT</v>
      </c>
      <c r="C1192" s="155" t="str">
        <v>2026-04-18</v>
      </c>
      <c r="D1192" s="155" t="str">
        <v>April</v>
      </c>
      <c r="E1192" s="154" t="str">
        <v>Accepted</v>
      </c>
      <c r="F1192" s="155" t="str">
        <v>360</v>
      </c>
      <c r="G1192" s="153" t="n">
        <v>360</v>
      </c>
      <c r="H1192" s="155" t="str">
        <v>N</v>
      </c>
      <c r="I1192" s="153" t="n">
        <v>180</v>
      </c>
      <c r="J1192" s="155" t="str">
        <v>S</v>
      </c>
      <c r="K1192" s="153" t="n">
        <v>4</v>
      </c>
      <c r="L1192" s="153" t="n">
        <f>IF(E1192="Accepted",K1192*1.150779448,"")</f>
        <v>4.603117792</v>
      </c>
      <c r="M1192" s="163"/>
      <c r="N1192" s="163" t="str">
        <f>IF(AND(E1192="Accepted",ISNUMBER(M1192)),M1192*1.150779448,"")</f>
      </c>
      <c r="O1192" s="163"/>
      <c r="P1192" s="163" t="str">
        <f>IF(AND(E1192="Accepted",ISNUMBER(O1192)),O1192*1.150779448,"")</f>
      </c>
      <c r="Q1192" s="163"/>
      <c r="R1192" s="155" t="str"/>
      <c r="S1192" s="155" t="str"/>
      <c r="T1192" s="155" t="str"/>
      <c r="U1192" s="163" t="str">
        <f>IF(E1192&lt;&gt;"Accepted","",IF(AND(N1192="",P1192=""),"",MAX(N1192,P1192)))</f>
      </c>
      <c r="V1192" s="155" t="str">
        <v>2026-04-18 19:55 PDT</v>
      </c>
      <c r="W1192" s="153" t="n">
        <v>4</v>
      </c>
      <c r="X1192" s="163"/>
      <c r="Y1192" s="163"/>
      <c r="Z1192" s="163"/>
      <c r="AA1192" s="153" t="n">
        <v>-117.8837</v>
      </c>
      <c r="AB1192" s="153" t="n">
        <v>34.9054</v>
      </c>
      <c r="AC1192" s="153" t="n">
        <v>702</v>
      </c>
      <c r="AD1192" s="175" t="str">
        <v>KEDW 190255Z AUTO 36004KT 10SM CLR 21/M20 A2991 RMK AO2 SLP123 T02061204 55002 $</v>
      </c>
    </row>
    <row r="1193" hidden="0">
      <c r="A1193" s="150" t="str">
        <v>2026-04-19 03:55 UTC</v>
      </c>
      <c r="B1193" s="155" t="str">
        <v>2026-04-18 20:55 PDT</v>
      </c>
      <c r="C1193" s="155" t="str">
        <v>2026-04-18</v>
      </c>
      <c r="D1193" s="155" t="str">
        <v>April</v>
      </c>
      <c r="E1193" s="154" t="str">
        <v>Accepted</v>
      </c>
      <c r="F1193" s="155" t="str">
        <v>240</v>
      </c>
      <c r="G1193" s="153" t="n">
        <v>240</v>
      </c>
      <c r="H1193" s="155" t="str">
        <v>SW</v>
      </c>
      <c r="I1193" s="153" t="n">
        <v>60</v>
      </c>
      <c r="J1193" s="155" t="str">
        <v>NE</v>
      </c>
      <c r="K1193" s="153" t="n">
        <v>7</v>
      </c>
      <c r="L1193" s="153" t="n">
        <f>IF(E1193="Accepted",K1193*1.150779448,"")</f>
        <v>8.055456136</v>
      </c>
      <c r="M1193" s="163"/>
      <c r="N1193" s="163" t="str">
        <f>IF(AND(E1193="Accepted",ISNUMBER(M1193)),M1193*1.150779448,"")</f>
      </c>
      <c r="O1193" s="163"/>
      <c r="P1193" s="163" t="str">
        <f>IF(AND(E1193="Accepted",ISNUMBER(O1193)),O1193*1.150779448,"")</f>
      </c>
      <c r="Q1193" s="163"/>
      <c r="R1193" s="155" t="str"/>
      <c r="S1193" s="155" t="str"/>
      <c r="T1193" s="155" t="str"/>
      <c r="U1193" s="163" t="str">
        <f>IF(E1193&lt;&gt;"Accepted","",IF(AND(N1193="",P1193=""),"",MAX(N1193,P1193)))</f>
      </c>
      <c r="V1193" s="155" t="str">
        <v>2026-04-18 20:55 PDT</v>
      </c>
      <c r="W1193" s="153" t="n">
        <v>7</v>
      </c>
      <c r="X1193" s="163"/>
      <c r="Y1193" s="163"/>
      <c r="Z1193" s="163"/>
      <c r="AA1193" s="153" t="n">
        <v>-117.8837</v>
      </c>
      <c r="AB1193" s="153" t="n">
        <v>34.9054</v>
      </c>
      <c r="AC1193" s="153" t="n">
        <v>702</v>
      </c>
      <c r="AD1193" s="175" t="str">
        <v>KEDW 190355Z AUTO 24007KT 10SM CLR 17/M21 A2993 RMK AO2 SLP128 T01741206 $</v>
      </c>
    </row>
    <row r="1194" hidden="0">
      <c r="A1194" s="150" t="str">
        <v>2026-04-19 04:55 UTC</v>
      </c>
      <c r="B1194" s="155" t="str">
        <v>2026-04-18 21:55 PDT</v>
      </c>
      <c r="C1194" s="155" t="str">
        <v>2026-04-18</v>
      </c>
      <c r="D1194" s="155" t="str">
        <v>April</v>
      </c>
      <c r="E1194" s="154" t="str">
        <v>Accepted</v>
      </c>
      <c r="F1194" s="155" t="str">
        <v>230</v>
      </c>
      <c r="G1194" s="153" t="n">
        <v>230</v>
      </c>
      <c r="H1194" s="155" t="str">
        <v>SW</v>
      </c>
      <c r="I1194" s="153" t="n">
        <v>50</v>
      </c>
      <c r="J1194" s="155" t="str">
        <v>NE</v>
      </c>
      <c r="K1194" s="153" t="n">
        <v>5</v>
      </c>
      <c r="L1194" s="153" t="n">
        <f>IF(E1194="Accepted",K1194*1.150779448,"")</f>
        <v>5.75389724</v>
      </c>
      <c r="M1194" s="163"/>
      <c r="N1194" s="163" t="str">
        <f>IF(AND(E1194="Accepted",ISNUMBER(M1194)),M1194*1.150779448,"")</f>
      </c>
      <c r="O1194" s="163"/>
      <c r="P1194" s="163" t="str">
        <f>IF(AND(E1194="Accepted",ISNUMBER(O1194)),O1194*1.150779448,"")</f>
      </c>
      <c r="Q1194" s="163"/>
      <c r="R1194" s="155" t="str"/>
      <c r="S1194" s="155" t="str"/>
      <c r="T1194" s="155" t="str"/>
      <c r="U1194" s="163" t="str">
        <f>IF(E1194&lt;&gt;"Accepted","",IF(AND(N1194="",P1194=""),"",MAX(N1194,P1194)))</f>
      </c>
      <c r="V1194" s="155" t="str">
        <v>2026-04-18 21:55 PDT</v>
      </c>
      <c r="W1194" s="153" t="n">
        <v>5</v>
      </c>
      <c r="X1194" s="163"/>
      <c r="Y1194" s="163"/>
      <c r="Z1194" s="163"/>
      <c r="AA1194" s="153" t="n">
        <v>-117.8837</v>
      </c>
      <c r="AB1194" s="153" t="n">
        <v>34.9054</v>
      </c>
      <c r="AC1194" s="153" t="n">
        <v>702</v>
      </c>
      <c r="AD1194" s="175" t="str">
        <v>KEDW 190455Z AUTO 23005KT 10SM CLR 16/M03 A2994 RMK AO2 SLP129 T01561029 $</v>
      </c>
    </row>
    <row r="1195" hidden="0">
      <c r="A1195" s="150" t="str">
        <v>2026-04-19 05:55 UTC</v>
      </c>
      <c r="B1195" s="155" t="str">
        <v>2026-04-18 22:55 PDT</v>
      </c>
      <c r="C1195" s="155" t="str">
        <v>2026-04-18</v>
      </c>
      <c r="D1195" s="155" t="str">
        <v>April</v>
      </c>
      <c r="E1195" s="154" t="str">
        <v>Accepted</v>
      </c>
      <c r="F1195" s="155" t="str">
        <v>230</v>
      </c>
      <c r="G1195" s="153" t="n">
        <v>230</v>
      </c>
      <c r="H1195" s="155" t="str">
        <v>SW</v>
      </c>
      <c r="I1195" s="153" t="n">
        <v>50</v>
      </c>
      <c r="J1195" s="155" t="str">
        <v>NE</v>
      </c>
      <c r="K1195" s="153" t="n">
        <v>4</v>
      </c>
      <c r="L1195" s="153" t="n">
        <f>IF(E1195="Accepted",K1195*1.150779448,"")</f>
        <v>4.603117792</v>
      </c>
      <c r="M1195" s="163"/>
      <c r="N1195" s="163" t="str">
        <f>IF(AND(E1195="Accepted",ISNUMBER(M1195)),M1195*1.150779448,"")</f>
      </c>
      <c r="O1195" s="163"/>
      <c r="P1195" s="163" t="str">
        <f>IF(AND(E1195="Accepted",ISNUMBER(O1195)),O1195*1.150779448,"")</f>
      </c>
      <c r="Q1195" s="163"/>
      <c r="R1195" s="155" t="str"/>
      <c r="S1195" s="155" t="str"/>
      <c r="T1195" s="155" t="str"/>
      <c r="U1195" s="163" t="str">
        <f>IF(E1195&lt;&gt;"Accepted","",IF(AND(N1195="",P1195=""),"",MAX(N1195,P1195)))</f>
      </c>
      <c r="V1195" s="155" t="str">
        <v>2026-04-18 22:55 PDT</v>
      </c>
      <c r="W1195" s="153" t="n">
        <v>4</v>
      </c>
      <c r="X1195" s="163"/>
      <c r="Y1195" s="163"/>
      <c r="Z1195" s="163"/>
      <c r="AA1195" s="153" t="n">
        <v>-117.8837</v>
      </c>
      <c r="AB1195" s="153" t="n">
        <v>34.9054</v>
      </c>
      <c r="AC1195" s="153" t="n">
        <v>702</v>
      </c>
      <c r="AD1195" s="175" t="str">
        <v>KEDW 190555Z AUTO 23004KT 10SM CLR 14/M02 A2994 RMK AO2 SLP128 T01401024 10256 20140 50008 $</v>
      </c>
    </row>
    <row r="1196" hidden="0">
      <c r="A1196" s="150" t="str">
        <v>2026-04-19 06:55 UTC</v>
      </c>
      <c r="B1196" s="155" t="str">
        <v>2026-04-18 23:55 PDT</v>
      </c>
      <c r="C1196" s="155" t="str">
        <v>2026-04-18</v>
      </c>
      <c r="D1196" s="155" t="str">
        <v>April</v>
      </c>
      <c r="E1196" s="154" t="str">
        <v>Accepted</v>
      </c>
      <c r="F1196" s="155" t="str">
        <v>250</v>
      </c>
      <c r="G1196" s="153" t="n">
        <v>250</v>
      </c>
      <c r="H1196" s="155" t="str">
        <v>W</v>
      </c>
      <c r="I1196" s="153" t="n">
        <v>70</v>
      </c>
      <c r="J1196" s="155" t="str">
        <v>E</v>
      </c>
      <c r="K1196" s="153" t="n">
        <v>3</v>
      </c>
      <c r="L1196" s="153" t="n">
        <f>IF(E1196="Accepted",K1196*1.150779448,"")</f>
        <v>3.452338344</v>
      </c>
      <c r="M1196" s="163"/>
      <c r="N1196" s="163" t="str">
        <f>IF(AND(E1196="Accepted",ISNUMBER(M1196)),M1196*1.150779448,"")</f>
      </c>
      <c r="O1196" s="163"/>
      <c r="P1196" s="163" t="str">
        <f>IF(AND(E1196="Accepted",ISNUMBER(O1196)),O1196*1.150779448,"")</f>
      </c>
      <c r="Q1196" s="163"/>
      <c r="R1196" s="155" t="str"/>
      <c r="S1196" s="155" t="str"/>
      <c r="T1196" s="155" t="str"/>
      <c r="U1196" s="163" t="str">
        <f>IF(E1196&lt;&gt;"Accepted","",IF(AND(N1196="",P1196=""),"",MAX(N1196,P1196)))</f>
      </c>
      <c r="V1196" s="155" t="str">
        <v>2026-04-18 23:55 PDT</v>
      </c>
      <c r="W1196" s="153" t="n">
        <v>3</v>
      </c>
      <c r="X1196" s="163"/>
      <c r="Y1196" s="163"/>
      <c r="Z1196" s="163"/>
      <c r="AA1196" s="153" t="n">
        <v>-117.8837</v>
      </c>
      <c r="AB1196" s="153" t="n">
        <v>34.9054</v>
      </c>
      <c r="AC1196" s="153" t="n">
        <v>702</v>
      </c>
      <c r="AD1196" s="175" t="str">
        <v>KEDW 190655Z AUTO 25003KT 10SM CLR 12/M02 A2994 RMK AO2 SLP126 T01231020 $</v>
      </c>
    </row>
    <row r="1197" hidden="0">
      <c r="A1197" s="150" t="str">
        <v>2026-04-19 07:55 UTC</v>
      </c>
      <c r="B1197" s="155" t="str">
        <v>2026-04-19 00:55 PDT</v>
      </c>
      <c r="C1197" s="155" t="str">
        <v>2026-04-19</v>
      </c>
      <c r="D1197" s="155" t="str">
        <v>April</v>
      </c>
      <c r="E1197" s="154" t="str">
        <v>Accepted</v>
      </c>
      <c r="F1197" s="155" t="str">
        <v>210</v>
      </c>
      <c r="G1197" s="153" t="n">
        <v>210</v>
      </c>
      <c r="H1197" s="155" t="str">
        <v>SW</v>
      </c>
      <c r="I1197" s="153" t="n">
        <v>30</v>
      </c>
      <c r="J1197" s="155" t="str">
        <v>NE</v>
      </c>
      <c r="K1197" s="153" t="n">
        <v>3</v>
      </c>
      <c r="L1197" s="153" t="n">
        <f>IF(E1197="Accepted",K1197*1.150779448,"")</f>
        <v>3.452338344</v>
      </c>
      <c r="M1197" s="163"/>
      <c r="N1197" s="163" t="str">
        <f>IF(AND(E1197="Accepted",ISNUMBER(M1197)),M1197*1.150779448,"")</f>
      </c>
      <c r="O1197" s="163"/>
      <c r="P1197" s="163" t="str">
        <f>IF(AND(E1197="Accepted",ISNUMBER(O1197)),O1197*1.150779448,"")</f>
      </c>
      <c r="Q1197" s="163"/>
      <c r="R1197" s="155" t="str"/>
      <c r="S1197" s="155" t="str"/>
      <c r="T1197" s="155" t="str"/>
      <c r="U1197" s="163" t="str">
        <f>IF(E1197&lt;&gt;"Accepted","",IF(AND(N1197="",P1197=""),"",MAX(N1197,P1197)))</f>
      </c>
      <c r="V1197" s="155" t="str">
        <v>2026-04-19 00:55 PDT</v>
      </c>
      <c r="W1197" s="153" t="n">
        <v>3</v>
      </c>
      <c r="X1197" s="163"/>
      <c r="Y1197" s="163"/>
      <c r="Z1197" s="163"/>
      <c r="AA1197" s="153" t="n">
        <v>-117.8837</v>
      </c>
      <c r="AB1197" s="153" t="n">
        <v>34.9054</v>
      </c>
      <c r="AC1197" s="153" t="n">
        <v>702</v>
      </c>
      <c r="AD1197" s="175" t="str">
        <v>KEDW 190755Z AUTO 21003KT 10SM CLR 11/M00 A2994 RMK AO2 SLP126 T01061005 402561011 $</v>
      </c>
    </row>
    <row r="1198" hidden="0">
      <c r="A1198" s="150" t="str">
        <v>2026-04-19 08:55 UTC</v>
      </c>
      <c r="B1198" s="155" t="str">
        <v>2026-04-19 01:55 PDT</v>
      </c>
      <c r="C1198" s="155" t="str">
        <v>2026-04-19</v>
      </c>
      <c r="D1198" s="155" t="str">
        <v>April</v>
      </c>
      <c r="E1198" s="154" t="str">
        <v>Accepted</v>
      </c>
      <c r="F1198" s="155" t="str">
        <v>210</v>
      </c>
      <c r="G1198" s="153" t="n">
        <v>210</v>
      </c>
      <c r="H1198" s="155" t="str">
        <v>SW</v>
      </c>
      <c r="I1198" s="153" t="n">
        <v>30</v>
      </c>
      <c r="J1198" s="155" t="str">
        <v>NE</v>
      </c>
      <c r="K1198" s="153" t="n">
        <v>3</v>
      </c>
      <c r="L1198" s="153" t="n">
        <f>IF(E1198="Accepted",K1198*1.150779448,"")</f>
        <v>3.452338344</v>
      </c>
      <c r="M1198" s="163"/>
      <c r="N1198" s="163" t="str">
        <f>IF(AND(E1198="Accepted",ISNUMBER(M1198)),M1198*1.150779448,"")</f>
      </c>
      <c r="O1198" s="163"/>
      <c r="P1198" s="163" t="str">
        <f>IF(AND(E1198="Accepted",ISNUMBER(O1198)),O1198*1.150779448,"")</f>
      </c>
      <c r="Q1198" s="163"/>
      <c r="R1198" s="155" t="str"/>
      <c r="S1198" s="155" t="str"/>
      <c r="T1198" s="155" t="str"/>
      <c r="U1198" s="163" t="str">
        <f>IF(E1198&lt;&gt;"Accepted","",IF(AND(N1198="",P1198=""),"",MAX(N1198,P1198)))</f>
      </c>
      <c r="V1198" s="155" t="str">
        <v>2026-04-19 01:55 PDT</v>
      </c>
      <c r="W1198" s="153" t="n">
        <v>3</v>
      </c>
      <c r="X1198" s="163"/>
      <c r="Y1198" s="163"/>
      <c r="Z1198" s="163"/>
      <c r="AA1198" s="153" t="n">
        <v>-117.8837</v>
      </c>
      <c r="AB1198" s="153" t="n">
        <v>34.9054</v>
      </c>
      <c r="AC1198" s="153" t="n">
        <v>702</v>
      </c>
      <c r="AD1198" s="175" t="str">
        <v>KEDW 190855Z AUTO 21003KT 10SM CLR 09/M09 A2993 RMK AO2 SLP124 T00881092 58003 $</v>
      </c>
    </row>
    <row r="1199" hidden="0">
      <c r="A1199" s="150" t="str">
        <v>2026-04-19 09:55 UTC</v>
      </c>
      <c r="B1199" s="155" t="str">
        <v>2026-04-19 02:55 PDT</v>
      </c>
      <c r="C1199" s="155" t="str">
        <v>2026-04-19</v>
      </c>
      <c r="D1199" s="155" t="str">
        <v>April</v>
      </c>
      <c r="E1199" s="154" t="str">
        <v>Accepted</v>
      </c>
      <c r="F1199" s="155" t="str">
        <v>310</v>
      </c>
      <c r="G1199" s="153" t="n">
        <v>310</v>
      </c>
      <c r="H1199" s="155" t="str">
        <v>NW</v>
      </c>
      <c r="I1199" s="153" t="n">
        <v>130</v>
      </c>
      <c r="J1199" s="155" t="str">
        <v>SE</v>
      </c>
      <c r="K1199" s="153" t="n">
        <v>4</v>
      </c>
      <c r="L1199" s="153" t="n">
        <f>IF(E1199="Accepted",K1199*1.150779448,"")</f>
        <v>4.603117792</v>
      </c>
      <c r="M1199" s="163"/>
      <c r="N1199" s="163" t="str">
        <f>IF(AND(E1199="Accepted",ISNUMBER(M1199)),M1199*1.150779448,"")</f>
      </c>
      <c r="O1199" s="163"/>
      <c r="P1199" s="163" t="str">
        <f>IF(AND(E1199="Accepted",ISNUMBER(O1199)),O1199*1.150779448,"")</f>
      </c>
      <c r="Q1199" s="163"/>
      <c r="R1199" s="155" t="str"/>
      <c r="S1199" s="155" t="str"/>
      <c r="T1199" s="155" t="str"/>
      <c r="U1199" s="163" t="str">
        <f>IF(E1199&lt;&gt;"Accepted","",IF(AND(N1199="",P1199=""),"",MAX(N1199,P1199)))</f>
      </c>
      <c r="V1199" s="155" t="str">
        <v>2026-04-19 02:55 PDT</v>
      </c>
      <c r="W1199" s="153" t="n">
        <v>4</v>
      </c>
      <c r="X1199" s="163"/>
      <c r="Y1199" s="163"/>
      <c r="Z1199" s="163"/>
      <c r="AA1199" s="153" t="n">
        <v>-117.8837</v>
      </c>
      <c r="AB1199" s="153" t="n">
        <v>34.9054</v>
      </c>
      <c r="AC1199" s="153" t="n">
        <v>702</v>
      </c>
      <c r="AD1199" s="175" t="str">
        <v>KEDW 190955Z AUTO 31004KT 10SM CLR 09/M11 A2992 RMK AO2 SLPNO T00941107 $</v>
      </c>
    </row>
    <row r="1200" hidden="0">
      <c r="A1200" s="150" t="str">
        <v>2026-04-19 10:55 UTC</v>
      </c>
      <c r="B1200" s="155" t="str">
        <v>2026-04-19 03:55 PDT</v>
      </c>
      <c r="C1200" s="155" t="str">
        <v>2026-04-19</v>
      </c>
      <c r="D1200" s="155" t="str">
        <v>April</v>
      </c>
      <c r="E1200" s="154" t="str">
        <v>Accepted</v>
      </c>
      <c r="F1200" s="155" t="str">
        <v>310</v>
      </c>
      <c r="G1200" s="153" t="n">
        <v>310</v>
      </c>
      <c r="H1200" s="155" t="str">
        <v>NW</v>
      </c>
      <c r="I1200" s="153" t="n">
        <v>130</v>
      </c>
      <c r="J1200" s="155" t="str">
        <v>SE</v>
      </c>
      <c r="K1200" s="153" t="n">
        <v>4</v>
      </c>
      <c r="L1200" s="153" t="n">
        <f>IF(E1200="Accepted",K1200*1.150779448,"")</f>
        <v>4.603117792</v>
      </c>
      <c r="M1200" s="163"/>
      <c r="N1200" s="163" t="str">
        <f>IF(AND(E1200="Accepted",ISNUMBER(M1200)),M1200*1.150779448,"")</f>
      </c>
      <c r="O1200" s="163"/>
      <c r="P1200" s="163" t="str">
        <f>IF(AND(E1200="Accepted",ISNUMBER(O1200)),O1200*1.150779448,"")</f>
      </c>
      <c r="Q1200" s="163"/>
      <c r="R1200" s="155" t="str"/>
      <c r="S1200" s="155" t="str"/>
      <c r="T1200" s="155" t="str"/>
      <c r="U1200" s="163" t="str">
        <f>IF(E1200&lt;&gt;"Accepted","",IF(AND(N1200="",P1200=""),"",MAX(N1200,P1200)))</f>
      </c>
      <c r="V1200" s="155" t="str">
        <v>2026-04-19 03:55 PDT</v>
      </c>
      <c r="W1200" s="153" t="n">
        <v>4</v>
      </c>
      <c r="X1200" s="163"/>
      <c r="Y1200" s="163"/>
      <c r="Z1200" s="163"/>
      <c r="AA1200" s="153" t="n">
        <v>-117.8837</v>
      </c>
      <c r="AB1200" s="153" t="n">
        <v>34.9054</v>
      </c>
      <c r="AC1200" s="153" t="n">
        <v>702</v>
      </c>
      <c r="AD1200" s="175" t="str">
        <v>KEDW 191055Z AUTO 31004KT 10SM CLR 09/M12 A2991 RMK AO2 SLPNO T00871124 $</v>
      </c>
    </row>
    <row r="1201" hidden="0">
      <c r="A1201" s="150" t="str">
        <v>2026-04-19 11:55 UTC</v>
      </c>
      <c r="B1201" s="155" t="str">
        <v>2026-04-19 04:55 PDT</v>
      </c>
      <c r="C1201" s="155" t="str">
        <v>2026-04-19</v>
      </c>
      <c r="D1201" s="155" t="str">
        <v>April</v>
      </c>
      <c r="E1201" s="154" t="str">
        <v>Accepted</v>
      </c>
      <c r="F1201" s="155" t="str">
        <v>330</v>
      </c>
      <c r="G1201" s="153" t="n">
        <v>330</v>
      </c>
      <c r="H1201" s="155" t="str">
        <v>NW</v>
      </c>
      <c r="I1201" s="153" t="n">
        <v>150</v>
      </c>
      <c r="J1201" s="155" t="str">
        <v>SE</v>
      </c>
      <c r="K1201" s="153" t="n">
        <v>5</v>
      </c>
      <c r="L1201" s="153" t="n">
        <f>IF(E1201="Accepted",K1201*1.150779448,"")</f>
        <v>5.75389724</v>
      </c>
      <c r="M1201" s="163"/>
      <c r="N1201" s="163" t="str">
        <f>IF(AND(E1201="Accepted",ISNUMBER(M1201)),M1201*1.150779448,"")</f>
      </c>
      <c r="O1201" s="163"/>
      <c r="P1201" s="163" t="str">
        <f>IF(AND(E1201="Accepted",ISNUMBER(O1201)),O1201*1.150779448,"")</f>
      </c>
      <c r="Q1201" s="163"/>
      <c r="R1201" s="155" t="str"/>
      <c r="S1201" s="155" t="str"/>
      <c r="T1201" s="155" t="str"/>
      <c r="U1201" s="163" t="str">
        <f>IF(E1201&lt;&gt;"Accepted","",IF(AND(N1201="",P1201=""),"",MAX(N1201,P1201)))</f>
      </c>
      <c r="V1201" s="155" t="str">
        <v>2026-04-19 04:55 PDT</v>
      </c>
      <c r="W1201" s="153" t="n">
        <v>5</v>
      </c>
      <c r="X1201" s="163"/>
      <c r="Y1201" s="163"/>
      <c r="Z1201" s="163"/>
      <c r="AA1201" s="153" t="n">
        <v>-117.8837</v>
      </c>
      <c r="AB1201" s="153" t="n">
        <v>34.9054</v>
      </c>
      <c r="AC1201" s="153" t="n">
        <v>702</v>
      </c>
      <c r="AD1201" s="175" t="str">
        <v>KEDW 191155Z AUTO 33005KT 10SM CLR 08/M09 A2990 RMK AO2 SLP112 T00841095 10139 20084 57009 $</v>
      </c>
    </row>
    <row r="1202" hidden="0">
      <c r="A1202" s="150" t="str">
        <v>2026-04-19 12:55 UTC</v>
      </c>
      <c r="B1202" s="155" t="str">
        <v>2026-04-19 05:55 PDT</v>
      </c>
      <c r="C1202" s="155" t="str">
        <v>2026-04-19</v>
      </c>
      <c r="D1202" s="155" t="str">
        <v>April</v>
      </c>
      <c r="E1202" s="154" t="str">
        <v>Accepted</v>
      </c>
      <c r="F1202" s="155" t="str">
        <v>330</v>
      </c>
      <c r="G1202" s="153" t="n">
        <v>330</v>
      </c>
      <c r="H1202" s="155" t="str">
        <v>NW</v>
      </c>
      <c r="I1202" s="153" t="n">
        <v>150</v>
      </c>
      <c r="J1202" s="155" t="str">
        <v>SE</v>
      </c>
      <c r="K1202" s="153" t="n">
        <v>5</v>
      </c>
      <c r="L1202" s="153" t="n">
        <f>IF(E1202="Accepted",K1202*1.150779448,"")</f>
        <v>5.75389724</v>
      </c>
      <c r="M1202" s="163"/>
      <c r="N1202" s="163" t="str">
        <f>IF(AND(E1202="Accepted",ISNUMBER(M1202)),M1202*1.150779448,"")</f>
      </c>
      <c r="O1202" s="163"/>
      <c r="P1202" s="163" t="str">
        <f>IF(AND(E1202="Accepted",ISNUMBER(O1202)),O1202*1.150779448,"")</f>
      </c>
      <c r="Q1202" s="163"/>
      <c r="R1202" s="155" t="str"/>
      <c r="S1202" s="155" t="str"/>
      <c r="T1202" s="155" t="str"/>
      <c r="U1202" s="163" t="str">
        <f>IF(E1202&lt;&gt;"Accepted","",IF(AND(N1202="",P1202=""),"",MAX(N1202,P1202)))</f>
      </c>
      <c r="V1202" s="155" t="str">
        <v>2026-04-19 05:55 PDT</v>
      </c>
      <c r="W1202" s="153" t="n">
        <v>5</v>
      </c>
      <c r="X1202" s="163"/>
      <c r="Y1202" s="163"/>
      <c r="Z1202" s="163"/>
      <c r="AA1202" s="153" t="n">
        <v>-117.8837</v>
      </c>
      <c r="AB1202" s="153" t="n">
        <v>34.9054</v>
      </c>
      <c r="AC1202" s="153" t="n">
        <v>702</v>
      </c>
      <c r="AD1202" s="175" t="str">
        <v>KEDW 191255Z AUTO 33005KT 10SM CLR 08/M07 A2990 RMK AO2 SLP112 T00841070 $</v>
      </c>
    </row>
    <row r="1203" hidden="0">
      <c r="A1203" s="150" t="str">
        <v>2026-04-19 13:55 UTC</v>
      </c>
      <c r="B1203" s="155" t="str">
        <v>2026-04-19 06:55 PDT</v>
      </c>
      <c r="C1203" s="155" t="str">
        <v>2026-04-19</v>
      </c>
      <c r="D1203" s="155" t="str">
        <v>April</v>
      </c>
      <c r="E1203" s="154" t="str">
        <v>Accepted</v>
      </c>
      <c r="F1203" s="155" t="str">
        <v>000</v>
      </c>
      <c r="G1203" s="153" t="n">
        <v>0</v>
      </c>
      <c r="H1203" s="155" t="str">
        <v>Calm</v>
      </c>
      <c r="I1203" s="153" t="n">
        <v>180</v>
      </c>
      <c r="J1203" s="155" t="str">
        <v>Calm</v>
      </c>
      <c r="K1203" s="153" t="n">
        <v>0</v>
      </c>
      <c r="L1203" s="153" t="n">
        <f>IF(E1203="Accepted",K1203*1.150779448,"")</f>
        <v>0</v>
      </c>
      <c r="M1203" s="163"/>
      <c r="N1203" s="163" t="str">
        <f>IF(AND(E1203="Accepted",ISNUMBER(M1203)),M1203*1.150779448,"")</f>
      </c>
      <c r="O1203" s="163"/>
      <c r="P1203" s="163" t="str">
        <f>IF(AND(E1203="Accepted",ISNUMBER(O1203)),O1203*1.150779448,"")</f>
      </c>
      <c r="Q1203" s="163"/>
      <c r="R1203" s="155" t="str"/>
      <c r="S1203" s="155" t="str"/>
      <c r="T1203" s="155" t="str"/>
      <c r="U1203" s="163" t="str">
        <f>IF(E1203&lt;&gt;"Accepted","",IF(AND(N1203="",P1203=""),"",MAX(N1203,P1203)))</f>
      </c>
      <c r="V1203" s="155" t="str">
        <v>2026-04-19 06:55 PDT</v>
      </c>
      <c r="W1203" s="153" t="n">
        <v>0</v>
      </c>
      <c r="X1203" s="163"/>
      <c r="Y1203" s="163"/>
      <c r="Z1203" s="163"/>
      <c r="AA1203" s="153" t="n">
        <v>-117.8837</v>
      </c>
      <c r="AB1203" s="153" t="n">
        <v>34.9054</v>
      </c>
      <c r="AC1203" s="153" t="n">
        <v>702</v>
      </c>
      <c r="AD1203" s="175" t="str">
        <v>KEDW 191355Z AUTO 00000KT 10SM CLR 07/M06 A2991 RMK AO2 SLP119 T00671063 $</v>
      </c>
    </row>
    <row r="1204" hidden="0">
      <c r="A1204" s="150" t="str">
        <v>2026-04-19 14:55 UTC</v>
      </c>
      <c r="B1204" s="155" t="str">
        <v>2026-04-19 07:55 PDT</v>
      </c>
      <c r="C1204" s="155" t="str">
        <v>2026-04-19</v>
      </c>
      <c r="D1204" s="155" t="str">
        <v>April</v>
      </c>
      <c r="E1204" s="154" t="str">
        <v>Accepted</v>
      </c>
      <c r="F1204" s="155" t="str">
        <v>000</v>
      </c>
      <c r="G1204" s="153" t="n">
        <v>0</v>
      </c>
      <c r="H1204" s="155" t="str">
        <v>Calm</v>
      </c>
      <c r="I1204" s="153" t="n">
        <v>180</v>
      </c>
      <c r="J1204" s="155" t="str">
        <v>Calm</v>
      </c>
      <c r="K1204" s="153" t="n">
        <v>0</v>
      </c>
      <c r="L1204" s="153" t="n">
        <f>IF(E1204="Accepted",K1204*1.150779448,"")</f>
        <v>0</v>
      </c>
      <c r="M1204" s="163"/>
      <c r="N1204" s="163" t="str">
        <f>IF(AND(E1204="Accepted",ISNUMBER(M1204)),M1204*1.150779448,"")</f>
      </c>
      <c r="O1204" s="163"/>
      <c r="P1204" s="163" t="str">
        <f>IF(AND(E1204="Accepted",ISNUMBER(O1204)),O1204*1.150779448,"")</f>
      </c>
      <c r="Q1204" s="163"/>
      <c r="R1204" s="155" t="str"/>
      <c r="S1204" s="155" t="str"/>
      <c r="T1204" s="155" t="str"/>
      <c r="U1204" s="163" t="str">
        <f>IF(E1204&lt;&gt;"Accepted","",IF(AND(N1204="",P1204=""),"",MAX(N1204,P1204)))</f>
      </c>
      <c r="V1204" s="155" t="str">
        <v>2026-04-19 07:55 PDT</v>
      </c>
      <c r="W1204" s="153" t="n">
        <v>0</v>
      </c>
      <c r="X1204" s="163"/>
      <c r="Y1204" s="163"/>
      <c r="Z1204" s="163"/>
      <c r="AA1204" s="153" t="n">
        <v>-117.8837</v>
      </c>
      <c r="AB1204" s="153" t="n">
        <v>34.9054</v>
      </c>
      <c r="AC1204" s="153" t="n">
        <v>702</v>
      </c>
      <c r="AD1204" s="175" t="str">
        <v>KEDW 191455Z AUTO 00000KT 10SM CLR 10/M07 A2993 RMK AO2 SLP125 T00971071 53008 $</v>
      </c>
    </row>
    <row r="1205" hidden="0">
      <c r="A1205" s="150" t="str">
        <v>2026-04-19 15:55 UTC</v>
      </c>
      <c r="B1205" s="155" t="str">
        <v>2026-04-19 08:55 PDT</v>
      </c>
      <c r="C1205" s="155" t="str">
        <v>2026-04-19</v>
      </c>
      <c r="D1205" s="155" t="str">
        <v>April</v>
      </c>
      <c r="E1205" s="154" t="str">
        <v>Accepted</v>
      </c>
      <c r="F1205" s="155" t="str">
        <v>000</v>
      </c>
      <c r="G1205" s="153" t="n">
        <v>0</v>
      </c>
      <c r="H1205" s="155" t="str">
        <v>Calm</v>
      </c>
      <c r="I1205" s="153" t="n">
        <v>180</v>
      </c>
      <c r="J1205" s="155" t="str">
        <v>Calm</v>
      </c>
      <c r="K1205" s="153" t="n">
        <v>0</v>
      </c>
      <c r="L1205" s="153" t="n">
        <f>IF(E1205="Accepted",K1205*1.150779448,"")</f>
        <v>0</v>
      </c>
      <c r="M1205" s="163"/>
      <c r="N1205" s="163" t="str">
        <f>IF(AND(E1205="Accepted",ISNUMBER(M1205)),M1205*1.150779448,"")</f>
      </c>
      <c r="O1205" s="163"/>
      <c r="P1205" s="163" t="str">
        <f>IF(AND(E1205="Accepted",ISNUMBER(O1205)),O1205*1.150779448,"")</f>
      </c>
      <c r="Q1205" s="163"/>
      <c r="R1205" s="155" t="str"/>
      <c r="S1205" s="155" t="str"/>
      <c r="T1205" s="155" t="str"/>
      <c r="U1205" s="163" t="str">
        <f>IF(E1205&lt;&gt;"Accepted","",IF(AND(N1205="",P1205=""),"",MAX(N1205,P1205)))</f>
      </c>
      <c r="V1205" s="155" t="str">
        <v>2026-04-19 08:55 PDT</v>
      </c>
      <c r="W1205" s="153" t="n">
        <v>0</v>
      </c>
      <c r="X1205" s="163"/>
      <c r="Y1205" s="163"/>
      <c r="Z1205" s="163"/>
      <c r="AA1205" s="153" t="n">
        <v>-117.8837</v>
      </c>
      <c r="AB1205" s="153" t="n">
        <v>34.9054</v>
      </c>
      <c r="AC1205" s="153" t="n">
        <v>702</v>
      </c>
      <c r="AD1205" s="175" t="str">
        <v>KEDW 191555Z AUTO 00000KT 10SM CLR 15/M06 A2994 RMK AO2 SLP128 T01471062 $</v>
      </c>
    </row>
    <row r="1206" hidden="0">
      <c r="A1206" s="150" t="str">
        <v>2026-04-19 16:55 UTC</v>
      </c>
      <c r="B1206" s="155" t="str">
        <v>2026-04-19 09:55 PDT</v>
      </c>
      <c r="C1206" s="155" t="str">
        <v>2026-04-19</v>
      </c>
      <c r="D1206" s="155" t="str">
        <v>April</v>
      </c>
      <c r="E1206" s="154" t="str">
        <v>Accepted</v>
      </c>
      <c r="F1206" s="155" t="str">
        <v>000</v>
      </c>
      <c r="G1206" s="153" t="n">
        <v>0</v>
      </c>
      <c r="H1206" s="155" t="str">
        <v>Calm</v>
      </c>
      <c r="I1206" s="153" t="n">
        <v>180</v>
      </c>
      <c r="J1206" s="155" t="str">
        <v>Calm</v>
      </c>
      <c r="K1206" s="153" t="n">
        <v>0</v>
      </c>
      <c r="L1206" s="153" t="n">
        <f>IF(E1206="Accepted",K1206*1.150779448,"")</f>
        <v>0</v>
      </c>
      <c r="M1206" s="163"/>
      <c r="N1206" s="163" t="str">
        <f>IF(AND(E1206="Accepted",ISNUMBER(M1206)),M1206*1.150779448,"")</f>
      </c>
      <c r="O1206" s="163"/>
      <c r="P1206" s="163" t="str">
        <f>IF(AND(E1206="Accepted",ISNUMBER(O1206)),O1206*1.150779448,"")</f>
      </c>
      <c r="Q1206" s="163"/>
      <c r="R1206" s="155" t="str"/>
      <c r="S1206" s="155" t="str"/>
      <c r="T1206" s="155" t="str"/>
      <c r="U1206" s="163" t="str">
        <f>IF(E1206&lt;&gt;"Accepted","",IF(AND(N1206="",P1206=""),"",MAX(N1206,P1206)))</f>
      </c>
      <c r="V1206" s="155" t="str">
        <v>2026-04-19 09:55 PDT</v>
      </c>
      <c r="W1206" s="153" t="n">
        <v>0</v>
      </c>
      <c r="X1206" s="163"/>
      <c r="Y1206" s="163"/>
      <c r="Z1206" s="163"/>
      <c r="AA1206" s="153" t="n">
        <v>-117.8837</v>
      </c>
      <c r="AB1206" s="153" t="n">
        <v>34.9054</v>
      </c>
      <c r="AC1206" s="153" t="n">
        <v>702</v>
      </c>
      <c r="AD1206" s="175" t="str">
        <v>KEDW 191655Z COR 00000KT 40SM SCT220 SCT300 17/M07 A2994 RMK AO2A SLP128 T01721066 COR 1723</v>
      </c>
    </row>
    <row r="1207" hidden="0">
      <c r="A1207" s="150" t="str">
        <v>2026-04-19 17:55 UTC</v>
      </c>
      <c r="B1207" s="155" t="str">
        <v>2026-04-19 10:55 PDT</v>
      </c>
      <c r="C1207" s="155" t="str">
        <v>2026-04-19</v>
      </c>
      <c r="D1207" s="155" t="str">
        <v>April</v>
      </c>
      <c r="E1207" s="154" t="str">
        <v>Accepted</v>
      </c>
      <c r="F1207" s="155" t="str">
        <v>000</v>
      </c>
      <c r="G1207" s="153" t="n">
        <v>0</v>
      </c>
      <c r="H1207" s="155" t="str">
        <v>Calm</v>
      </c>
      <c r="I1207" s="153" t="n">
        <v>180</v>
      </c>
      <c r="J1207" s="155" t="str">
        <v>Calm</v>
      </c>
      <c r="K1207" s="153" t="n">
        <v>0</v>
      </c>
      <c r="L1207" s="153" t="n">
        <f>IF(E1207="Accepted",K1207*1.150779448,"")</f>
        <v>0</v>
      </c>
      <c r="M1207" s="163"/>
      <c r="N1207" s="163" t="str">
        <f>IF(AND(E1207="Accepted",ISNUMBER(M1207)),M1207*1.150779448,"")</f>
      </c>
      <c r="O1207" s="163"/>
      <c r="P1207" s="163" t="str">
        <f>IF(AND(E1207="Accepted",ISNUMBER(O1207)),O1207*1.150779448,"")</f>
      </c>
      <c r="Q1207" s="163"/>
      <c r="R1207" s="155" t="str"/>
      <c r="S1207" s="155" t="str"/>
      <c r="T1207" s="155" t="str"/>
      <c r="U1207" s="163" t="str">
        <f>IF(E1207&lt;&gt;"Accepted","",IF(AND(N1207="",P1207=""),"",MAX(N1207,P1207)))</f>
      </c>
      <c r="V1207" s="155" t="str">
        <v>2026-04-19 10:55 PDT</v>
      </c>
      <c r="W1207" s="153" t="n">
        <v>0</v>
      </c>
      <c r="X1207" s="163"/>
      <c r="Y1207" s="163"/>
      <c r="Z1207" s="163"/>
      <c r="AA1207" s="153" t="n">
        <v>-117.8837</v>
      </c>
      <c r="AB1207" s="153" t="n">
        <v>34.9054</v>
      </c>
      <c r="AC1207" s="153" t="n">
        <v>702</v>
      </c>
      <c r="AD1207" s="175" t="str">
        <v>KEDW 191755Z 00000KT 40SM SCT220 20/M07 A2993 RMK AO2A SLP123 T02031072 10203 20056 50001</v>
      </c>
    </row>
    <row r="1208" hidden="0">
      <c r="A1208" s="150" t="str">
        <v>2026-04-19 18:55 UTC</v>
      </c>
      <c r="B1208" s="155" t="str">
        <v>2026-04-19 11:55 PDT</v>
      </c>
      <c r="C1208" s="155" t="str">
        <v>2026-04-19</v>
      </c>
      <c r="D1208" s="155" t="str">
        <v>April</v>
      </c>
      <c r="E1208" s="154" t="str">
        <v>Accepted</v>
      </c>
      <c r="F1208" s="155" t="str">
        <v>060</v>
      </c>
      <c r="G1208" s="153" t="n">
        <v>60</v>
      </c>
      <c r="H1208" s="155" t="str">
        <v>NE</v>
      </c>
      <c r="I1208" s="153" t="n">
        <v>240</v>
      </c>
      <c r="J1208" s="155" t="str">
        <v>SW</v>
      </c>
      <c r="K1208" s="153" t="n">
        <v>4</v>
      </c>
      <c r="L1208" s="153" t="n">
        <f>IF(E1208="Accepted",K1208*1.150779448,"")</f>
        <v>4.603117792</v>
      </c>
      <c r="M1208" s="163"/>
      <c r="N1208" s="163" t="str">
        <f>IF(AND(E1208="Accepted",ISNUMBER(M1208)),M1208*1.150779448,"")</f>
      </c>
      <c r="O1208" s="163"/>
      <c r="P1208" s="163" t="str">
        <f>IF(AND(E1208="Accepted",ISNUMBER(O1208)),O1208*1.150779448,"")</f>
      </c>
      <c r="Q1208" s="163"/>
      <c r="R1208" s="155" t="str"/>
      <c r="S1208" s="155" t="str"/>
      <c r="T1208" s="155" t="str"/>
      <c r="U1208" s="163" t="str">
        <f>IF(E1208&lt;&gt;"Accepted","",IF(AND(N1208="",P1208=""),"",MAX(N1208,P1208)))</f>
      </c>
      <c r="V1208" s="155" t="str">
        <v>2026-04-19 11:55 PDT</v>
      </c>
      <c r="W1208" s="153" t="n">
        <v>4</v>
      </c>
      <c r="X1208" s="163"/>
      <c r="Y1208" s="163"/>
      <c r="Z1208" s="163"/>
      <c r="AA1208" s="153" t="n">
        <v>-117.8837</v>
      </c>
      <c r="AB1208" s="153" t="n">
        <v>34.9054</v>
      </c>
      <c r="AC1208" s="153" t="n">
        <v>702</v>
      </c>
      <c r="AD1208" s="175" t="str">
        <v>KEDW 191855Z 06004KT 50SM SCT250 23/M09 A2993 RMK AO2A SLP121 T02321089</v>
      </c>
    </row>
    <row r="1209" hidden="0">
      <c r="A1209" s="150" t="str">
        <v>2026-04-19 19:55 UTC</v>
      </c>
      <c r="B1209" s="155" t="str">
        <v>2026-04-19 12:55 PDT</v>
      </c>
      <c r="C1209" s="155" t="str">
        <v>2026-04-19</v>
      </c>
      <c r="D1209" s="155" t="str">
        <v>April</v>
      </c>
      <c r="E1209" s="154" t="str">
        <v>Accepted</v>
      </c>
      <c r="F1209" s="155" t="str">
        <v>120</v>
      </c>
      <c r="G1209" s="153" t="n">
        <v>120</v>
      </c>
      <c r="H1209" s="155" t="str">
        <v>SE</v>
      </c>
      <c r="I1209" s="153" t="n">
        <v>300</v>
      </c>
      <c r="J1209" s="155" t="str">
        <v>NW</v>
      </c>
      <c r="K1209" s="153" t="n">
        <v>4</v>
      </c>
      <c r="L1209" s="153" t="n">
        <f>IF(E1209="Accepted",K1209*1.150779448,"")</f>
        <v>4.603117792</v>
      </c>
      <c r="M1209" s="163"/>
      <c r="N1209" s="163" t="str">
        <f>IF(AND(E1209="Accepted",ISNUMBER(M1209)),M1209*1.150779448,"")</f>
      </c>
      <c r="O1209" s="163"/>
      <c r="P1209" s="163" t="str">
        <f>IF(AND(E1209="Accepted",ISNUMBER(O1209)),O1209*1.150779448,"")</f>
      </c>
      <c r="Q1209" s="163"/>
      <c r="R1209" s="155" t="str"/>
      <c r="S1209" s="155" t="str"/>
      <c r="T1209" s="155" t="str"/>
      <c r="U1209" s="163" t="str">
        <f>IF(E1209&lt;&gt;"Accepted","",IF(AND(N1209="",P1209=""),"",MAX(N1209,P1209)))</f>
      </c>
      <c r="V1209" s="155" t="str">
        <v>2026-04-19 12:55 PDT</v>
      </c>
      <c r="W1209" s="153" t="n">
        <v>4</v>
      </c>
      <c r="X1209" s="163"/>
      <c r="Y1209" s="163"/>
      <c r="Z1209" s="163"/>
      <c r="AA1209" s="153" t="n">
        <v>-117.8837</v>
      </c>
      <c r="AB1209" s="153" t="n">
        <v>34.9054</v>
      </c>
      <c r="AC1209" s="153" t="n">
        <v>702</v>
      </c>
      <c r="AD1209" s="175" t="str">
        <v>KEDW 191955Z 12004KT 50SM SCT220 26/M10 A2990 RMK AO2A SLP111 T02561097</v>
      </c>
    </row>
    <row r="1210" hidden="0">
      <c r="A1210" s="150" t="str">
        <v>2026-04-19 20:55 UTC</v>
      </c>
      <c r="B1210" s="155" t="str">
        <v>2026-04-19 13:55 PDT</v>
      </c>
      <c r="C1210" s="155" t="str">
        <v>2026-04-19</v>
      </c>
      <c r="D1210" s="155" t="str">
        <v>April</v>
      </c>
      <c r="E1210" s="154" t="str">
        <v>Accepted</v>
      </c>
      <c r="F1210" s="155" t="str">
        <v>000</v>
      </c>
      <c r="G1210" s="153" t="n">
        <v>0</v>
      </c>
      <c r="H1210" s="155" t="str">
        <v>Calm</v>
      </c>
      <c r="I1210" s="153" t="n">
        <v>180</v>
      </c>
      <c r="J1210" s="155" t="str">
        <v>Calm</v>
      </c>
      <c r="K1210" s="153" t="n">
        <v>0</v>
      </c>
      <c r="L1210" s="153" t="n">
        <f>IF(E1210="Accepted",K1210*1.150779448,"")</f>
        <v>0</v>
      </c>
      <c r="M1210" s="163"/>
      <c r="N1210" s="163" t="str">
        <f>IF(AND(E1210="Accepted",ISNUMBER(M1210)),M1210*1.150779448,"")</f>
      </c>
      <c r="O1210" s="163"/>
      <c r="P1210" s="163" t="str">
        <f>IF(AND(E1210="Accepted",ISNUMBER(O1210)),O1210*1.150779448,"")</f>
      </c>
      <c r="Q1210" s="163"/>
      <c r="R1210" s="155" t="str"/>
      <c r="S1210" s="155" t="str"/>
      <c r="T1210" s="155" t="str"/>
      <c r="U1210" s="163" t="str">
        <f>IF(E1210&lt;&gt;"Accepted","",IF(AND(N1210="",P1210=""),"",MAX(N1210,P1210)))</f>
      </c>
      <c r="V1210" s="155" t="str">
        <v>2026-04-19 13:55 PDT</v>
      </c>
      <c r="W1210" s="153" t="n">
        <v>0</v>
      </c>
      <c r="X1210" s="163"/>
      <c r="Y1210" s="163"/>
      <c r="Z1210" s="163"/>
      <c r="AA1210" s="153" t="n">
        <v>-117.8837</v>
      </c>
      <c r="AB1210" s="153" t="n">
        <v>34.9054</v>
      </c>
      <c r="AC1210" s="153" t="n">
        <v>702</v>
      </c>
      <c r="AD1210" s="175" t="str">
        <v>KEDW 192055Z COR 00000KT 50SM SCT220 26/M08 A2989 RMK AO2A SLP109 T02571082 57015 COR 2106</v>
      </c>
    </row>
    <row r="1211" hidden="0">
      <c r="A1211" s="150" t="str">
        <v>2026-04-19 21:55 UTC</v>
      </c>
      <c r="B1211" s="155" t="str">
        <v>2026-04-19 14:55 PDT</v>
      </c>
      <c r="C1211" s="155" t="str">
        <v>2026-04-19</v>
      </c>
      <c r="D1211" s="155" t="str">
        <v>April</v>
      </c>
      <c r="E1211" s="154" t="str">
        <v>Accepted</v>
      </c>
      <c r="F1211" s="155" t="str">
        <v>240</v>
      </c>
      <c r="G1211" s="153" t="n">
        <v>240</v>
      </c>
      <c r="H1211" s="155" t="str">
        <v>SW</v>
      </c>
      <c r="I1211" s="153" t="n">
        <v>60</v>
      </c>
      <c r="J1211" s="155" t="str">
        <v>NE</v>
      </c>
      <c r="K1211" s="153" t="n">
        <v>7</v>
      </c>
      <c r="L1211" s="153" t="n">
        <f>IF(E1211="Accepted",K1211*1.150779448,"")</f>
        <v>8.055456136</v>
      </c>
      <c r="M1211" s="163"/>
      <c r="N1211" s="163" t="str">
        <f>IF(AND(E1211="Accepted",ISNUMBER(M1211)),M1211*1.150779448,"")</f>
      </c>
      <c r="O1211" s="163"/>
      <c r="P1211" s="163" t="str">
        <f>IF(AND(E1211="Accepted",ISNUMBER(O1211)),O1211*1.150779448,"")</f>
      </c>
      <c r="Q1211" s="163"/>
      <c r="R1211" s="155" t="str"/>
      <c r="S1211" s="155" t="str"/>
      <c r="T1211" s="155" t="str"/>
      <c r="U1211" s="163" t="str">
        <f>IF(E1211&lt;&gt;"Accepted","",IF(AND(N1211="",P1211=""),"",MAX(N1211,P1211)))</f>
      </c>
      <c r="V1211" s="155" t="str">
        <v>2026-04-19 14:55 PDT</v>
      </c>
      <c r="W1211" s="153" t="n">
        <v>7</v>
      </c>
      <c r="X1211" s="163"/>
      <c r="Y1211" s="163"/>
      <c r="Z1211" s="163"/>
      <c r="AA1211" s="153" t="n">
        <v>-117.8837</v>
      </c>
      <c r="AB1211" s="153" t="n">
        <v>34.9054</v>
      </c>
      <c r="AC1211" s="153" t="n">
        <v>702</v>
      </c>
      <c r="AD1211" s="175" t="str">
        <v>KEDW 192155Z 24007KT 50SM SCT220 28/M08 A2986 RMK AO2A SLP096 T02811078</v>
      </c>
    </row>
    <row r="1212" hidden="0">
      <c r="A1212" s="150" t="str">
        <v>2026-04-19 22:55 UTC</v>
      </c>
      <c r="B1212" s="155" t="str">
        <v>2026-04-19 15:55 PDT</v>
      </c>
      <c r="C1212" s="155" t="str">
        <v>2026-04-19</v>
      </c>
      <c r="D1212" s="155" t="str">
        <v>April</v>
      </c>
      <c r="E1212" s="154" t="str">
        <v>Accepted</v>
      </c>
      <c r="F1212" s="155" t="str">
        <v>250</v>
      </c>
      <c r="G1212" s="153" t="n">
        <v>250</v>
      </c>
      <c r="H1212" s="155" t="str">
        <v>W</v>
      </c>
      <c r="I1212" s="153" t="n">
        <v>70</v>
      </c>
      <c r="J1212" s="155" t="str">
        <v>E</v>
      </c>
      <c r="K1212" s="153" t="n">
        <v>12</v>
      </c>
      <c r="L1212" s="153" t="n">
        <f>IF(E1212="Accepted",K1212*1.150779448,"")</f>
        <v>13.809353376</v>
      </c>
      <c r="M1212" s="163"/>
      <c r="N1212" s="163" t="str">
        <f>IF(AND(E1212="Accepted",ISNUMBER(M1212)),M1212*1.150779448,"")</f>
      </c>
      <c r="O1212" s="163"/>
      <c r="P1212" s="163" t="str">
        <f>IF(AND(E1212="Accepted",ISNUMBER(O1212)),O1212*1.150779448,"")</f>
      </c>
      <c r="Q1212" s="163"/>
      <c r="R1212" s="155" t="str"/>
      <c r="S1212" s="155" t="str"/>
      <c r="T1212" s="155" t="str"/>
      <c r="U1212" s="163" t="str">
        <f>IF(E1212&lt;&gt;"Accepted","",IF(AND(N1212="",P1212=""),"",MAX(N1212,P1212)))</f>
      </c>
      <c r="V1212" s="155" t="str">
        <v>2026-04-19 15:55 PDT</v>
      </c>
      <c r="W1212" s="153" t="n">
        <v>12</v>
      </c>
      <c r="X1212" s="163"/>
      <c r="Y1212" s="163"/>
      <c r="Z1212" s="163"/>
      <c r="AA1212" s="153" t="n">
        <v>-117.8837</v>
      </c>
      <c r="AB1212" s="153" t="n">
        <v>34.9054</v>
      </c>
      <c r="AC1212" s="153" t="n">
        <v>702</v>
      </c>
      <c r="AD1212" s="175" t="str">
        <v>KEDW 192255Z 25012KT 50SM SCT220 27/M03 A2984 RMK AO2A SLP090 T02731026</v>
      </c>
    </row>
    <row r="1213" hidden="0">
      <c r="A1213" s="150" t="str">
        <v>2026-04-19 23:55 UTC</v>
      </c>
      <c r="B1213" s="155" t="str">
        <v>2026-04-19 16:55 PDT</v>
      </c>
      <c r="C1213" s="155" t="str">
        <v>2026-04-19</v>
      </c>
      <c r="D1213" s="155" t="str">
        <v>April</v>
      </c>
      <c r="E1213" s="154" t="str">
        <v>Accepted</v>
      </c>
      <c r="F1213" s="155" t="str">
        <v>220</v>
      </c>
      <c r="G1213" s="153" t="n">
        <v>220</v>
      </c>
      <c r="H1213" s="155" t="str">
        <v>SW</v>
      </c>
      <c r="I1213" s="153" t="n">
        <v>40</v>
      </c>
      <c r="J1213" s="155" t="str">
        <v>NE</v>
      </c>
      <c r="K1213" s="153" t="n">
        <v>10</v>
      </c>
      <c r="L1213" s="153" t="n">
        <f>IF(E1213="Accepted",K1213*1.150779448,"")</f>
        <v>11.50779448</v>
      </c>
      <c r="M1213" s="153" t="n">
        <v>16</v>
      </c>
      <c r="N1213" s="153" t="n">
        <f>IF(AND(E1213="Accepted",ISNUMBER(M1213)),M1213*1.150779448,"")</f>
        <v>18.412471168</v>
      </c>
      <c r="O1213" s="163"/>
      <c r="P1213" s="163" t="str">
        <f>IF(AND(E1213="Accepted",ISNUMBER(O1213)),O1213*1.150779448,"")</f>
      </c>
      <c r="Q1213" s="163"/>
      <c r="R1213" s="155" t="str"/>
      <c r="S1213" s="155" t="str"/>
      <c r="T1213" s="155" t="str"/>
      <c r="U1213" s="153" t="n">
        <f>IF(E1213&lt;&gt;"Accepted","",IF(AND(N1213="",P1213=""),"",MAX(N1213,P1213)))</f>
        <v>18.412471168</v>
      </c>
      <c r="V1213" s="155" t="str">
        <v>2026-04-19 16:55 PDT</v>
      </c>
      <c r="W1213" s="153" t="n">
        <v>10</v>
      </c>
      <c r="X1213" s="153" t="n">
        <v>16</v>
      </c>
      <c r="Y1213" s="163"/>
      <c r="Z1213" s="163"/>
      <c r="AA1213" s="153" t="n">
        <v>-117.8837</v>
      </c>
      <c r="AB1213" s="153" t="n">
        <v>34.9054</v>
      </c>
      <c r="AC1213" s="153" t="n">
        <v>702</v>
      </c>
      <c r="AD1213" s="175" t="str">
        <v>KEDW 192355Z 22010G16KT 50SM SCT220 27/M01 A2984 RMK AO2A SLP090 T02741015 10285 20204 56015</v>
      </c>
    </row>
    <row r="1214" hidden="0">
      <c r="A1214" s="150" t="str">
        <v>2026-04-20 00:55 UTC</v>
      </c>
      <c r="B1214" s="155" t="str">
        <v>2026-04-19 17:55 PDT</v>
      </c>
      <c r="C1214" s="155" t="str">
        <v>2026-04-19</v>
      </c>
      <c r="D1214" s="155" t="str">
        <v>April</v>
      </c>
      <c r="E1214" s="154" t="str">
        <v>Accepted</v>
      </c>
      <c r="F1214" s="155" t="str">
        <v>250</v>
      </c>
      <c r="G1214" s="153" t="n">
        <v>250</v>
      </c>
      <c r="H1214" s="155" t="str">
        <v>W</v>
      </c>
      <c r="I1214" s="153" t="n">
        <v>70</v>
      </c>
      <c r="J1214" s="155" t="str">
        <v>E</v>
      </c>
      <c r="K1214" s="153" t="n">
        <v>15</v>
      </c>
      <c r="L1214" s="153" t="n">
        <f>IF(E1214="Accepted",K1214*1.150779448,"")</f>
        <v>17.261691719999998</v>
      </c>
      <c r="M1214" s="153" t="n">
        <v>21</v>
      </c>
      <c r="N1214" s="153" t="n">
        <f>IF(AND(E1214="Accepted",ISNUMBER(M1214)),M1214*1.150779448,"")</f>
        <v>24.166368408</v>
      </c>
      <c r="O1214" s="163"/>
      <c r="P1214" s="163" t="str">
        <f>IF(AND(E1214="Accepted",ISNUMBER(O1214)),O1214*1.150779448,"")</f>
      </c>
      <c r="Q1214" s="163"/>
      <c r="R1214" s="155" t="str"/>
      <c r="S1214" s="155" t="str"/>
      <c r="T1214" s="155" t="str"/>
      <c r="U1214" s="153" t="n">
        <f>IF(E1214&lt;&gt;"Accepted","",IF(AND(N1214="",P1214=""),"",MAX(N1214,P1214)))</f>
        <v>24.166368408</v>
      </c>
      <c r="V1214" s="155" t="str">
        <v>2026-04-19 17:55 PDT</v>
      </c>
      <c r="W1214" s="153" t="n">
        <v>15</v>
      </c>
      <c r="X1214" s="153" t="n">
        <v>21</v>
      </c>
      <c r="Y1214" s="163"/>
      <c r="Z1214" s="163"/>
      <c r="AA1214" s="153" t="n">
        <v>-117.8837</v>
      </c>
      <c r="AB1214" s="153" t="n">
        <v>34.9054</v>
      </c>
      <c r="AC1214" s="153" t="n">
        <v>702</v>
      </c>
      <c r="AD1214" s="175" t="str">
        <v>KEDW 200055Z 25015G21KT 50SM SCT220 26/M01 A2984 RMK AO2A SLP092 T02581011</v>
      </c>
    </row>
    <row r="1215" hidden="0">
      <c r="A1215" s="150" t="str">
        <v>2026-04-20 01:55 UTC</v>
      </c>
      <c r="B1215" s="155" t="str">
        <v>2026-04-19 18:55 PDT</v>
      </c>
      <c r="C1215" s="155" t="str">
        <v>2026-04-19</v>
      </c>
      <c r="D1215" s="155" t="str">
        <v>April</v>
      </c>
      <c r="E1215" s="154" t="str">
        <v>Accepted</v>
      </c>
      <c r="F1215" s="155" t="str">
        <v>260</v>
      </c>
      <c r="G1215" s="153" t="n">
        <v>260</v>
      </c>
      <c r="H1215" s="155" t="str">
        <v>W</v>
      </c>
      <c r="I1215" s="153" t="n">
        <v>80</v>
      </c>
      <c r="J1215" s="155" t="str">
        <v>E</v>
      </c>
      <c r="K1215" s="153" t="n">
        <v>13</v>
      </c>
      <c r="L1215" s="153" t="n">
        <f>IF(E1215="Accepted",K1215*1.150779448,"")</f>
        <v>14.960132824</v>
      </c>
      <c r="M1215" s="163"/>
      <c r="N1215" s="163" t="str">
        <f>IF(AND(E1215="Accepted",ISNUMBER(M1215)),M1215*1.150779448,"")</f>
      </c>
      <c r="O1215" s="163"/>
      <c r="P1215" s="163" t="str">
        <f>IF(AND(E1215="Accepted",ISNUMBER(O1215)),O1215*1.150779448,"")</f>
      </c>
      <c r="Q1215" s="163"/>
      <c r="R1215" s="155" t="str"/>
      <c r="S1215" s="155" t="str"/>
      <c r="T1215" s="155" t="str"/>
      <c r="U1215" s="163" t="str">
        <f>IF(E1215&lt;&gt;"Accepted","",IF(AND(N1215="",P1215=""),"",MAX(N1215,P1215)))</f>
      </c>
      <c r="V1215" s="155" t="str">
        <v>2026-04-19 18:55 PDT</v>
      </c>
      <c r="W1215" s="153" t="n">
        <v>13</v>
      </c>
      <c r="X1215" s="163"/>
      <c r="Y1215" s="163"/>
      <c r="Z1215" s="163"/>
      <c r="AA1215" s="153" t="n">
        <v>-117.8837</v>
      </c>
      <c r="AB1215" s="153" t="n">
        <v>34.9054</v>
      </c>
      <c r="AC1215" s="153" t="n">
        <v>702</v>
      </c>
      <c r="AD1215" s="175" t="str">
        <v>KEDW 200155Z AUTO 26013KT 10SM CLR 24/00 A2985 RMK AO2 SLP098 T02380001 $</v>
      </c>
    </row>
    <row r="1216" hidden="0">
      <c r="A1216" s="150" t="str">
        <v>2026-04-20 02:55 UTC</v>
      </c>
      <c r="B1216" s="155" t="str">
        <v>2026-04-19 19:55 PDT</v>
      </c>
      <c r="C1216" s="155" t="str">
        <v>2026-04-19</v>
      </c>
      <c r="D1216" s="155" t="str">
        <v>April</v>
      </c>
      <c r="E1216" s="154" t="str">
        <v>Accepted</v>
      </c>
      <c r="F1216" s="155" t="str">
        <v>260</v>
      </c>
      <c r="G1216" s="153" t="n">
        <v>260</v>
      </c>
      <c r="H1216" s="155" t="str">
        <v>W</v>
      </c>
      <c r="I1216" s="153" t="n">
        <v>80</v>
      </c>
      <c r="J1216" s="155" t="str">
        <v>E</v>
      </c>
      <c r="K1216" s="153" t="n">
        <v>11</v>
      </c>
      <c r="L1216" s="153" t="n">
        <f>IF(E1216="Accepted",K1216*1.150779448,"")</f>
        <v>12.658573928</v>
      </c>
      <c r="M1216" s="163"/>
      <c r="N1216" s="163" t="str">
        <f>IF(AND(E1216="Accepted",ISNUMBER(M1216)),M1216*1.150779448,"")</f>
      </c>
      <c r="O1216" s="163"/>
      <c r="P1216" s="163" t="str">
        <f>IF(AND(E1216="Accepted",ISNUMBER(O1216)),O1216*1.150779448,"")</f>
      </c>
      <c r="Q1216" s="163"/>
      <c r="R1216" s="155" t="str"/>
      <c r="S1216" s="155" t="str"/>
      <c r="T1216" s="155" t="str"/>
      <c r="U1216" s="163" t="str">
        <f>IF(E1216&lt;&gt;"Accepted","",IF(AND(N1216="",P1216=""),"",MAX(N1216,P1216)))</f>
      </c>
      <c r="V1216" s="155" t="str">
        <v>2026-04-19 19:55 PDT</v>
      </c>
      <c r="W1216" s="153" t="n">
        <v>11</v>
      </c>
      <c r="X1216" s="163"/>
      <c r="Y1216" s="163"/>
      <c r="Z1216" s="163"/>
      <c r="AA1216" s="153" t="n">
        <v>-117.8837</v>
      </c>
      <c r="AB1216" s="153" t="n">
        <v>34.9054</v>
      </c>
      <c r="AC1216" s="153" t="n">
        <v>702</v>
      </c>
      <c r="AD1216" s="175" t="str">
        <v>KEDW 200255Z AUTO 26011KT 10SM CLR 21/M01 A2986 RMK AO2 SLP101 T02101015 53007 $</v>
      </c>
    </row>
    <row r="1217" hidden="0">
      <c r="A1217" s="150" t="str">
        <v>2026-04-20 03:55 UTC</v>
      </c>
      <c r="B1217" s="155" t="str">
        <v>2026-04-19 20:55 PDT</v>
      </c>
      <c r="C1217" s="155" t="str">
        <v>2026-04-19</v>
      </c>
      <c r="D1217" s="155" t="str">
        <v>April</v>
      </c>
      <c r="E1217" s="154" t="str">
        <v>Accepted</v>
      </c>
      <c r="F1217" s="155" t="str">
        <v>270</v>
      </c>
      <c r="G1217" s="153" t="n">
        <v>270</v>
      </c>
      <c r="H1217" s="155" t="str">
        <v>W</v>
      </c>
      <c r="I1217" s="153" t="n">
        <v>90</v>
      </c>
      <c r="J1217" s="155" t="str">
        <v>E</v>
      </c>
      <c r="K1217" s="153" t="n">
        <v>10</v>
      </c>
      <c r="L1217" s="153" t="n">
        <f>IF(E1217="Accepted",K1217*1.150779448,"")</f>
        <v>11.50779448</v>
      </c>
      <c r="M1217" s="163"/>
      <c r="N1217" s="163" t="str">
        <f>IF(AND(E1217="Accepted",ISNUMBER(M1217)),M1217*1.150779448,"")</f>
      </c>
      <c r="O1217" s="163"/>
      <c r="P1217" s="163" t="str">
        <f>IF(AND(E1217="Accepted",ISNUMBER(O1217)),O1217*1.150779448,"")</f>
      </c>
      <c r="Q1217" s="163"/>
      <c r="R1217" s="155" t="str"/>
      <c r="S1217" s="155" t="str"/>
      <c r="T1217" s="155" t="str"/>
      <c r="U1217" s="163" t="str">
        <f>IF(E1217&lt;&gt;"Accepted","",IF(AND(N1217="",P1217=""),"",MAX(N1217,P1217)))</f>
      </c>
      <c r="V1217" s="155" t="str">
        <v>2026-04-19 20:55 PDT</v>
      </c>
      <c r="W1217" s="153" t="n">
        <v>10</v>
      </c>
      <c r="X1217" s="163"/>
      <c r="Y1217" s="163"/>
      <c r="Z1217" s="163"/>
      <c r="AA1217" s="153" t="n">
        <v>-117.8837</v>
      </c>
      <c r="AB1217" s="153" t="n">
        <v>34.9054</v>
      </c>
      <c r="AC1217" s="153" t="n">
        <v>702</v>
      </c>
      <c r="AD1217" s="175" t="str">
        <v>KEDW 200355Z AUTO 27010KT 10SM CLR 20/M02 A2988 RMK AO2 SLP105 T01961021 $</v>
      </c>
    </row>
    <row r="1218" hidden="0">
      <c r="A1218" s="150" t="str">
        <v>2026-04-20 04:55 UTC</v>
      </c>
      <c r="B1218" s="155" t="str">
        <v>2026-04-19 21:55 PDT</v>
      </c>
      <c r="C1218" s="155" t="str">
        <v>2026-04-19</v>
      </c>
      <c r="D1218" s="155" t="str">
        <v>April</v>
      </c>
      <c r="E1218" s="154" t="str">
        <v>Accepted</v>
      </c>
      <c r="F1218" s="155" t="str">
        <v>240</v>
      </c>
      <c r="G1218" s="153" t="n">
        <v>240</v>
      </c>
      <c r="H1218" s="155" t="str">
        <v>SW</v>
      </c>
      <c r="I1218" s="153" t="n">
        <v>60</v>
      </c>
      <c r="J1218" s="155" t="str">
        <v>NE</v>
      </c>
      <c r="K1218" s="153" t="n">
        <v>12</v>
      </c>
      <c r="L1218" s="153" t="n">
        <f>IF(E1218="Accepted",K1218*1.150779448,"")</f>
        <v>13.809353376</v>
      </c>
      <c r="M1218" s="163"/>
      <c r="N1218" s="163" t="str">
        <f>IF(AND(E1218="Accepted",ISNUMBER(M1218)),M1218*1.150779448,"")</f>
      </c>
      <c r="O1218" s="163"/>
      <c r="P1218" s="163" t="str">
        <f>IF(AND(E1218="Accepted",ISNUMBER(O1218)),O1218*1.150779448,"")</f>
      </c>
      <c r="Q1218" s="163"/>
      <c r="R1218" s="155" t="str"/>
      <c r="S1218" s="155" t="str"/>
      <c r="T1218" s="155" t="str"/>
      <c r="U1218" s="163" t="str">
        <f>IF(E1218&lt;&gt;"Accepted","",IF(AND(N1218="",P1218=""),"",MAX(N1218,P1218)))</f>
      </c>
      <c r="V1218" s="155" t="str">
        <v>2026-04-19 21:55 PDT</v>
      </c>
      <c r="W1218" s="153" t="n">
        <v>12</v>
      </c>
      <c r="X1218" s="163"/>
      <c r="Y1218" s="163"/>
      <c r="Z1218" s="163"/>
      <c r="AA1218" s="153" t="n">
        <v>-117.8837</v>
      </c>
      <c r="AB1218" s="153" t="n">
        <v>34.9054</v>
      </c>
      <c r="AC1218" s="153" t="n">
        <v>702</v>
      </c>
      <c r="AD1218" s="175" t="str">
        <v>KEDW 200455Z AUTO 24012KT 10SM CLR 19/M01 A2989 RMK AO2 SLP107 T01881011 $</v>
      </c>
    </row>
    <row r="1219" hidden="0">
      <c r="A1219" s="150" t="str">
        <v>2026-04-20 05:55 UTC</v>
      </c>
      <c r="B1219" s="155" t="str">
        <v>2026-04-19 22:55 PDT</v>
      </c>
      <c r="C1219" s="155" t="str">
        <v>2026-04-19</v>
      </c>
      <c r="D1219" s="155" t="str">
        <v>April</v>
      </c>
      <c r="E1219" s="154" t="str">
        <v>Accepted</v>
      </c>
      <c r="F1219" s="155" t="str">
        <v>240</v>
      </c>
      <c r="G1219" s="153" t="n">
        <v>240</v>
      </c>
      <c r="H1219" s="155" t="str">
        <v>SW</v>
      </c>
      <c r="I1219" s="153" t="n">
        <v>60</v>
      </c>
      <c r="J1219" s="155" t="str">
        <v>NE</v>
      </c>
      <c r="K1219" s="153" t="n">
        <v>7</v>
      </c>
      <c r="L1219" s="153" t="n">
        <f>IF(E1219="Accepted",K1219*1.150779448,"")</f>
        <v>8.055456136</v>
      </c>
      <c r="M1219" s="163"/>
      <c r="N1219" s="163" t="str">
        <f>IF(AND(E1219="Accepted",ISNUMBER(M1219)),M1219*1.150779448,"")</f>
      </c>
      <c r="O1219" s="163"/>
      <c r="P1219" s="163" t="str">
        <f>IF(AND(E1219="Accepted",ISNUMBER(O1219)),O1219*1.150779448,"")</f>
      </c>
      <c r="Q1219" s="163"/>
      <c r="R1219" s="155" t="str"/>
      <c r="S1219" s="155" t="str"/>
      <c r="T1219" s="155" t="str"/>
      <c r="U1219" s="163" t="str">
        <f>IF(E1219&lt;&gt;"Accepted","",IF(AND(N1219="",P1219=""),"",MAX(N1219,P1219)))</f>
      </c>
      <c r="V1219" s="155" t="str">
        <v>2026-04-19 22:55 PDT</v>
      </c>
      <c r="W1219" s="153" t="n">
        <v>7</v>
      </c>
      <c r="X1219" s="163"/>
      <c r="Y1219" s="163"/>
      <c r="Z1219" s="163"/>
      <c r="AA1219" s="153" t="n">
        <v>-117.8837</v>
      </c>
      <c r="AB1219" s="153" t="n">
        <v>34.9054</v>
      </c>
      <c r="AC1219" s="153" t="n">
        <v>702</v>
      </c>
      <c r="AD1219" s="175" t="str">
        <v>KEDW 200555Z AUTO 24007KT 10SM CLR 18/M02 A2991 RMK AO2 SLP113 T01751017 10275 20175 52015 $</v>
      </c>
    </row>
    <row r="1220" hidden="0">
      <c r="A1220" s="150" t="str">
        <v>2026-04-20 06:55 UTC</v>
      </c>
      <c r="B1220" s="155" t="str">
        <v>2026-04-19 23:55 PDT</v>
      </c>
      <c r="C1220" s="155" t="str">
        <v>2026-04-19</v>
      </c>
      <c r="D1220" s="155" t="str">
        <v>April</v>
      </c>
      <c r="E1220" s="154" t="str">
        <v>Accepted</v>
      </c>
      <c r="F1220" s="155" t="str">
        <v>160</v>
      </c>
      <c r="G1220" s="153" t="n">
        <v>160</v>
      </c>
      <c r="H1220" s="155" t="str">
        <v>S</v>
      </c>
      <c r="I1220" s="153" t="n">
        <v>340</v>
      </c>
      <c r="J1220" s="155" t="str">
        <v>N</v>
      </c>
      <c r="K1220" s="153" t="n">
        <v>4</v>
      </c>
      <c r="L1220" s="153" t="n">
        <f>IF(E1220="Accepted",K1220*1.150779448,"")</f>
        <v>4.603117792</v>
      </c>
      <c r="M1220" s="163"/>
      <c r="N1220" s="163" t="str">
        <f>IF(AND(E1220="Accepted",ISNUMBER(M1220)),M1220*1.150779448,"")</f>
      </c>
      <c r="O1220" s="163"/>
      <c r="P1220" s="163" t="str">
        <f>IF(AND(E1220="Accepted",ISNUMBER(O1220)),O1220*1.150779448,"")</f>
      </c>
      <c r="Q1220" s="163"/>
      <c r="R1220" s="155" t="str"/>
      <c r="S1220" s="155" t="str"/>
      <c r="T1220" s="155" t="str"/>
      <c r="U1220" s="163" t="str">
        <f>IF(E1220&lt;&gt;"Accepted","",IF(AND(N1220="",P1220=""),"",MAX(N1220,P1220)))</f>
      </c>
      <c r="V1220" s="155" t="str">
        <v>2026-04-19 23:55 PDT</v>
      </c>
      <c r="W1220" s="153" t="n">
        <v>4</v>
      </c>
      <c r="X1220" s="163"/>
      <c r="Y1220" s="163"/>
      <c r="Z1220" s="163"/>
      <c r="AA1220" s="153" t="n">
        <v>-117.8837</v>
      </c>
      <c r="AB1220" s="153" t="n">
        <v>34.9054</v>
      </c>
      <c r="AC1220" s="153" t="n">
        <v>702</v>
      </c>
      <c r="AD1220" s="175" t="str">
        <v>KEDW 200655Z AUTO 16004KT 10SM CLR 14/M01 A2992 RMK AO2 SLP116 T01431010 $</v>
      </c>
    </row>
    <row r="1221" hidden="0">
      <c r="A1221" s="150" t="str">
        <v>2026-04-20 07:55 UTC</v>
      </c>
      <c r="B1221" s="155" t="str">
        <v>2026-04-20 00:55 PDT</v>
      </c>
      <c r="C1221" s="155" t="str">
        <v>2026-04-20</v>
      </c>
      <c r="D1221" s="155" t="str">
        <v>April</v>
      </c>
      <c r="E1221" s="154" t="str">
        <v>Accepted</v>
      </c>
      <c r="F1221" s="155" t="str">
        <v>130</v>
      </c>
      <c r="G1221" s="153" t="n">
        <v>130</v>
      </c>
      <c r="H1221" s="155" t="str">
        <v>SE</v>
      </c>
      <c r="I1221" s="153" t="n">
        <v>310</v>
      </c>
      <c r="J1221" s="155" t="str">
        <v>NW</v>
      </c>
      <c r="K1221" s="153" t="n">
        <v>5</v>
      </c>
      <c r="L1221" s="153" t="n">
        <f>IF(E1221="Accepted",K1221*1.150779448,"")</f>
        <v>5.75389724</v>
      </c>
      <c r="M1221" s="163"/>
      <c r="N1221" s="163" t="str">
        <f>IF(AND(E1221="Accepted",ISNUMBER(M1221)),M1221*1.150779448,"")</f>
      </c>
      <c r="O1221" s="163"/>
      <c r="P1221" s="163" t="str">
        <f>IF(AND(E1221="Accepted",ISNUMBER(O1221)),O1221*1.150779448,"")</f>
      </c>
      <c r="Q1221" s="163"/>
      <c r="R1221" s="155" t="str"/>
      <c r="S1221" s="155" t="str"/>
      <c r="T1221" s="155" t="str"/>
      <c r="U1221" s="163" t="str">
        <f>IF(E1221&lt;&gt;"Accepted","",IF(AND(N1221="",P1221=""),"",MAX(N1221,P1221)))</f>
      </c>
      <c r="V1221" s="155" t="str">
        <v>2026-04-20 00:55 PDT</v>
      </c>
      <c r="W1221" s="153" t="n">
        <v>5</v>
      </c>
      <c r="X1221" s="163"/>
      <c r="Y1221" s="163"/>
      <c r="Z1221" s="163"/>
      <c r="AA1221" s="153" t="n">
        <v>-117.8837</v>
      </c>
      <c r="AB1221" s="153" t="n">
        <v>34.9054</v>
      </c>
      <c r="AC1221" s="153" t="n">
        <v>702</v>
      </c>
      <c r="AD1221" s="175" t="str">
        <v>KEDW 200755Z AUTO 13005KT 10SM CLR 11/00 A2992 RMK AO2 SLP118 T01140002 402850056 $</v>
      </c>
    </row>
    <row r="1222" hidden="0">
      <c r="A1222" s="150" t="str">
        <v>2026-04-20 08:55 UTC</v>
      </c>
      <c r="B1222" s="155" t="str">
        <v>2026-04-20 01:55 PDT</v>
      </c>
      <c r="C1222" s="155" t="str">
        <v>2026-04-20</v>
      </c>
      <c r="D1222" s="155" t="str">
        <v>April</v>
      </c>
      <c r="E1222" s="154" t="str">
        <v>Accepted</v>
      </c>
      <c r="F1222" s="155" t="str">
        <v>140</v>
      </c>
      <c r="G1222" s="153" t="n">
        <v>140</v>
      </c>
      <c r="H1222" s="155" t="str">
        <v>SE</v>
      </c>
      <c r="I1222" s="153" t="n">
        <v>320</v>
      </c>
      <c r="J1222" s="155" t="str">
        <v>NW</v>
      </c>
      <c r="K1222" s="153" t="n">
        <v>5</v>
      </c>
      <c r="L1222" s="153" t="n">
        <f>IF(E1222="Accepted",K1222*1.150779448,"")</f>
        <v>5.75389724</v>
      </c>
      <c r="M1222" s="163"/>
      <c r="N1222" s="163" t="str">
        <f>IF(AND(E1222="Accepted",ISNUMBER(M1222)),M1222*1.150779448,"")</f>
      </c>
      <c r="O1222" s="163"/>
      <c r="P1222" s="163" t="str">
        <f>IF(AND(E1222="Accepted",ISNUMBER(O1222)),O1222*1.150779448,"")</f>
      </c>
      <c r="Q1222" s="163"/>
      <c r="R1222" s="155" t="str"/>
      <c r="S1222" s="155" t="str"/>
      <c r="T1222" s="155" t="str"/>
      <c r="U1222" s="163" t="str">
        <f>IF(E1222&lt;&gt;"Accepted","",IF(AND(N1222="",P1222=""),"",MAX(N1222,P1222)))</f>
      </c>
      <c r="V1222" s="155" t="str">
        <v>2026-04-20 01:55 PDT</v>
      </c>
      <c r="W1222" s="153" t="n">
        <v>5</v>
      </c>
      <c r="X1222" s="163"/>
      <c r="Y1222" s="163"/>
      <c r="Z1222" s="163"/>
      <c r="AA1222" s="153" t="n">
        <v>-117.8837</v>
      </c>
      <c r="AB1222" s="153" t="n">
        <v>34.9054</v>
      </c>
      <c r="AC1222" s="153" t="n">
        <v>702</v>
      </c>
      <c r="AD1222" s="175" t="str">
        <v>KEDW 200855Z AUTO 14005KT 10SM CLR 10/M00 A2993 RMK AO2 SLP121 T01011001 51006 $</v>
      </c>
    </row>
    <row r="1223" hidden="0">
      <c r="A1223" s="150" t="str">
        <v>2026-04-20 09:55 UTC</v>
      </c>
      <c r="B1223" s="155" t="str">
        <v>2026-04-20 02:55 PDT</v>
      </c>
      <c r="C1223" s="155" t="str">
        <v>2026-04-20</v>
      </c>
      <c r="D1223" s="155" t="str">
        <v>April</v>
      </c>
      <c r="E1223" s="154" t="str">
        <v>Accepted</v>
      </c>
      <c r="F1223" s="155" t="str">
        <v>200</v>
      </c>
      <c r="G1223" s="153" t="n">
        <v>200</v>
      </c>
      <c r="H1223" s="155" t="str">
        <v>S</v>
      </c>
      <c r="I1223" s="153" t="n">
        <v>20</v>
      </c>
      <c r="J1223" s="155" t="str">
        <v>N</v>
      </c>
      <c r="K1223" s="153" t="n">
        <v>6</v>
      </c>
      <c r="L1223" s="153" t="n">
        <f>IF(E1223="Accepted",K1223*1.150779448,"")</f>
        <v>6.904676688</v>
      </c>
      <c r="M1223" s="163"/>
      <c r="N1223" s="163" t="str">
        <f>IF(AND(E1223="Accepted",ISNUMBER(M1223)),M1223*1.150779448,"")</f>
      </c>
      <c r="O1223" s="163"/>
      <c r="P1223" s="163" t="str">
        <f>IF(AND(E1223="Accepted",ISNUMBER(O1223)),O1223*1.150779448,"")</f>
      </c>
      <c r="Q1223" s="163"/>
      <c r="R1223" s="155" t="str"/>
      <c r="S1223" s="155" t="str"/>
      <c r="T1223" s="155" t="str"/>
      <c r="U1223" s="163" t="str">
        <f>IF(E1223&lt;&gt;"Accepted","",IF(AND(N1223="",P1223=""),"",MAX(N1223,P1223)))</f>
      </c>
      <c r="V1223" s="155" t="str">
        <v>2026-04-20 02:55 PDT</v>
      </c>
      <c r="W1223" s="153" t="n">
        <v>6</v>
      </c>
      <c r="X1223" s="163"/>
      <c r="Y1223" s="163"/>
      <c r="Z1223" s="163"/>
      <c r="AA1223" s="153" t="n">
        <v>-117.8837</v>
      </c>
      <c r="AB1223" s="153" t="n">
        <v>34.9054</v>
      </c>
      <c r="AC1223" s="153" t="n">
        <v>702</v>
      </c>
      <c r="AD1223" s="175" t="str">
        <v>KEDW 200955Z AUTO 20006KT 10SM CLR 10/M02 A2993 RMK AO2 SLP120 T00971017 $</v>
      </c>
    </row>
    <row r="1224" hidden="0">
      <c r="A1224" s="150" t="str">
        <v>2026-04-20 10:55 UTC</v>
      </c>
      <c r="B1224" s="155" t="str">
        <v>2026-04-20 03:55 PDT</v>
      </c>
      <c r="C1224" s="155" t="str">
        <v>2026-04-20</v>
      </c>
      <c r="D1224" s="155" t="str">
        <v>April</v>
      </c>
      <c r="E1224" s="154" t="str">
        <v>Accepted</v>
      </c>
      <c r="F1224" s="155" t="str">
        <v>170</v>
      </c>
      <c r="G1224" s="153" t="n">
        <v>170</v>
      </c>
      <c r="H1224" s="155" t="str">
        <v>S</v>
      </c>
      <c r="I1224" s="153" t="n">
        <v>350</v>
      </c>
      <c r="J1224" s="155" t="str">
        <v>N</v>
      </c>
      <c r="K1224" s="153" t="n">
        <v>4</v>
      </c>
      <c r="L1224" s="153" t="n">
        <f>IF(E1224="Accepted",K1224*1.150779448,"")</f>
        <v>4.603117792</v>
      </c>
      <c r="M1224" s="163"/>
      <c r="N1224" s="163" t="str">
        <f>IF(AND(E1224="Accepted",ISNUMBER(M1224)),M1224*1.150779448,"")</f>
      </c>
      <c r="O1224" s="163"/>
      <c r="P1224" s="163" t="str">
        <f>IF(AND(E1224="Accepted",ISNUMBER(O1224)),O1224*1.150779448,"")</f>
      </c>
      <c r="Q1224" s="163"/>
      <c r="R1224" s="155" t="str"/>
      <c r="S1224" s="155" t="str"/>
      <c r="T1224" s="155" t="str"/>
      <c r="U1224" s="163" t="str">
        <f>IF(E1224&lt;&gt;"Accepted","",IF(AND(N1224="",P1224=""),"",MAX(N1224,P1224)))</f>
      </c>
      <c r="V1224" s="155" t="str">
        <v>2026-04-20 03:55 PDT</v>
      </c>
      <c r="W1224" s="153" t="n">
        <v>4</v>
      </c>
      <c r="X1224" s="163"/>
      <c r="Y1224" s="163"/>
      <c r="Z1224" s="163"/>
      <c r="AA1224" s="153" t="n">
        <v>-117.8837</v>
      </c>
      <c r="AB1224" s="153" t="n">
        <v>34.9054</v>
      </c>
      <c r="AC1224" s="153" t="n">
        <v>702</v>
      </c>
      <c r="AD1224" s="175" t="str">
        <v>KEDW 201055Z AUTO 17004KT 10SM CLR 10/M01 A2993 RMK AO2 SLP120 T01001008 $</v>
      </c>
    </row>
    <row r="1225" hidden="0">
      <c r="A1225" s="150" t="str">
        <v>2026-04-20 10:57 UTC</v>
      </c>
      <c r="B1225" s="155" t="str">
        <v>2026-04-20 03:57 PDT</v>
      </c>
      <c r="C1225" s="155" t="str">
        <v>2026-04-20</v>
      </c>
      <c r="D1225" s="155" t="str">
        <v>April</v>
      </c>
      <c r="E1225" s="154" t="str">
        <v>Accepted</v>
      </c>
      <c r="F1225" s="155" t="str">
        <v>150</v>
      </c>
      <c r="G1225" s="153" t="n">
        <v>150</v>
      </c>
      <c r="H1225" s="155" t="str">
        <v>SE</v>
      </c>
      <c r="I1225" s="153" t="n">
        <v>330</v>
      </c>
      <c r="J1225" s="155" t="str">
        <v>NW</v>
      </c>
      <c r="K1225" s="153" t="n">
        <v>4</v>
      </c>
      <c r="L1225" s="153" t="n">
        <f>IF(E1225="Accepted",K1225*1.150779448,"")</f>
        <v>4.603117792</v>
      </c>
      <c r="M1225" s="163"/>
      <c r="N1225" s="163" t="str">
        <f>IF(AND(E1225="Accepted",ISNUMBER(M1225)),M1225*1.150779448,"")</f>
      </c>
      <c r="O1225" s="163"/>
      <c r="P1225" s="163" t="str">
        <f>IF(AND(E1225="Accepted",ISNUMBER(O1225)),O1225*1.150779448,"")</f>
      </c>
      <c r="Q1225" s="163"/>
      <c r="R1225" s="155" t="str"/>
      <c r="S1225" s="155" t="str"/>
      <c r="T1225" s="155" t="str"/>
      <c r="U1225" s="163" t="str">
        <f>IF(E1225&lt;&gt;"Accepted","",IF(AND(N1225="",P1225=""),"",MAX(N1225,P1225)))</f>
      </c>
      <c r="V1225" s="155" t="str">
        <v>2026-04-20 03:57 PDT</v>
      </c>
      <c r="W1225" s="153" t="n">
        <v>4</v>
      </c>
      <c r="X1225" s="163"/>
      <c r="Y1225" s="163"/>
      <c r="Z1225" s="163"/>
      <c r="AA1225" s="153" t="n">
        <v>-117.8837</v>
      </c>
      <c r="AB1225" s="153" t="n">
        <v>34.9054</v>
      </c>
      <c r="AC1225" s="153" t="n">
        <v>702</v>
      </c>
      <c r="AD1225" s="175" t="str">
        <v>KEDW 201057Z AUTO 15004KT 10SM CLR 10/M01 A2993 RMK AO2 SLP120 T00991009 $</v>
      </c>
    </row>
    <row r="1226" hidden="0">
      <c r="A1226" s="150" t="str">
        <v>2026-04-20 11:55 UTC</v>
      </c>
      <c r="B1226" s="155" t="str">
        <v>2026-04-20 04:55 PDT</v>
      </c>
      <c r="C1226" s="155" t="str">
        <v>2026-04-20</v>
      </c>
      <c r="D1226" s="155" t="str">
        <v>April</v>
      </c>
      <c r="E1226" s="154" t="str">
        <v>Accepted</v>
      </c>
      <c r="F1226" s="155" t="str">
        <v>160</v>
      </c>
      <c r="G1226" s="153" t="n">
        <v>160</v>
      </c>
      <c r="H1226" s="155" t="str">
        <v>S</v>
      </c>
      <c r="I1226" s="153" t="n">
        <v>340</v>
      </c>
      <c r="J1226" s="155" t="str">
        <v>N</v>
      </c>
      <c r="K1226" s="153" t="n">
        <v>6</v>
      </c>
      <c r="L1226" s="153" t="n">
        <f>IF(E1226="Accepted",K1226*1.150779448,"")</f>
        <v>6.904676688</v>
      </c>
      <c r="M1226" s="163"/>
      <c r="N1226" s="163" t="str">
        <f>IF(AND(E1226="Accepted",ISNUMBER(M1226)),M1226*1.150779448,"")</f>
      </c>
      <c r="O1226" s="163"/>
      <c r="P1226" s="163" t="str">
        <f>IF(AND(E1226="Accepted",ISNUMBER(O1226)),O1226*1.150779448,"")</f>
      </c>
      <c r="Q1226" s="163"/>
      <c r="R1226" s="155" t="str"/>
      <c r="S1226" s="155" t="str"/>
      <c r="T1226" s="155" t="str"/>
      <c r="U1226" s="163" t="str">
        <f>IF(E1226&lt;&gt;"Accepted","",IF(AND(N1226="",P1226=""),"",MAX(N1226,P1226)))</f>
      </c>
      <c r="V1226" s="155" t="str">
        <v>2026-04-20 04:55 PDT</v>
      </c>
      <c r="W1226" s="153" t="n">
        <v>6</v>
      </c>
      <c r="X1226" s="163"/>
      <c r="Y1226" s="163"/>
      <c r="Z1226" s="163"/>
      <c r="AA1226" s="153" t="n">
        <v>-117.8837</v>
      </c>
      <c r="AB1226" s="153" t="n">
        <v>34.9054</v>
      </c>
      <c r="AC1226" s="153" t="n">
        <v>702</v>
      </c>
      <c r="AD1226" s="175" t="str">
        <v>KEDW 201155Z AUTO 16006KT 10SM CLR 08/M01 A2993 RMK AO2 SLP121 T00781009 10173 20070 55000 $</v>
      </c>
    </row>
    <row r="1227" hidden="0">
      <c r="A1227" s="150" t="str">
        <v>2026-04-20 12:55 UTC</v>
      </c>
      <c r="B1227" s="155" t="str">
        <v>2026-04-20 05:55 PDT</v>
      </c>
      <c r="C1227" s="155" t="str">
        <v>2026-04-20</v>
      </c>
      <c r="D1227" s="155" t="str">
        <v>April</v>
      </c>
      <c r="E1227" s="154" t="str">
        <v>Accepted</v>
      </c>
      <c r="F1227" s="155" t="str">
        <v>170</v>
      </c>
      <c r="G1227" s="153" t="n">
        <v>170</v>
      </c>
      <c r="H1227" s="155" t="str">
        <v>S</v>
      </c>
      <c r="I1227" s="153" t="n">
        <v>350</v>
      </c>
      <c r="J1227" s="155" t="str">
        <v>N</v>
      </c>
      <c r="K1227" s="153" t="n">
        <v>5</v>
      </c>
      <c r="L1227" s="153" t="n">
        <f>IF(E1227="Accepted",K1227*1.150779448,"")</f>
        <v>5.75389724</v>
      </c>
      <c r="M1227" s="163"/>
      <c r="N1227" s="163" t="str">
        <f>IF(AND(E1227="Accepted",ISNUMBER(M1227)),M1227*1.150779448,"")</f>
      </c>
      <c r="O1227" s="163"/>
      <c r="P1227" s="163" t="str">
        <f>IF(AND(E1227="Accepted",ISNUMBER(O1227)),O1227*1.150779448,"")</f>
      </c>
      <c r="Q1227" s="163"/>
      <c r="R1227" s="155" t="str"/>
      <c r="S1227" s="155" t="str"/>
      <c r="T1227" s="155" t="str"/>
      <c r="U1227" s="163" t="str">
        <f>IF(E1227&lt;&gt;"Accepted","",IF(AND(N1227="",P1227=""),"",MAX(N1227,P1227)))</f>
      </c>
      <c r="V1227" s="155" t="str">
        <v>2026-04-20 05:55 PDT</v>
      </c>
      <c r="W1227" s="153" t="n">
        <v>5</v>
      </c>
      <c r="X1227" s="163"/>
      <c r="Y1227" s="163"/>
      <c r="Z1227" s="163"/>
      <c r="AA1227" s="153" t="n">
        <v>-117.8837</v>
      </c>
      <c r="AB1227" s="153" t="n">
        <v>34.9054</v>
      </c>
      <c r="AC1227" s="153" t="n">
        <v>702</v>
      </c>
      <c r="AD1227" s="175" t="str">
        <v>KEDW 201255Z 17005KT 50SM FEW300 07/M01 A2993 RMK AO2A SLP124 T00741006</v>
      </c>
    </row>
    <row r="1228" hidden="0">
      <c r="A1228" s="150" t="str">
        <v>2026-04-20 13:55 UTC</v>
      </c>
      <c r="B1228" s="155" t="str">
        <v>2026-04-20 06:55 PDT</v>
      </c>
      <c r="C1228" s="155" t="str">
        <v>2026-04-20</v>
      </c>
      <c r="D1228" s="155" t="str">
        <v>April</v>
      </c>
      <c r="E1228" s="154" t="str">
        <v>Accepted</v>
      </c>
      <c r="F1228" s="155" t="str">
        <v>220</v>
      </c>
      <c r="G1228" s="153" t="n">
        <v>220</v>
      </c>
      <c r="H1228" s="155" t="str">
        <v>SW</v>
      </c>
      <c r="I1228" s="153" t="n">
        <v>40</v>
      </c>
      <c r="J1228" s="155" t="str">
        <v>NE</v>
      </c>
      <c r="K1228" s="153" t="n">
        <v>4</v>
      </c>
      <c r="L1228" s="153" t="n">
        <f>IF(E1228="Accepted",K1228*1.150779448,"")</f>
        <v>4.603117792</v>
      </c>
      <c r="M1228" s="163"/>
      <c r="N1228" s="163" t="str">
        <f>IF(AND(E1228="Accepted",ISNUMBER(M1228)),M1228*1.150779448,"")</f>
      </c>
      <c r="O1228" s="163"/>
      <c r="P1228" s="163" t="str">
        <f>IF(AND(E1228="Accepted",ISNUMBER(O1228)),O1228*1.150779448,"")</f>
      </c>
      <c r="Q1228" s="163"/>
      <c r="R1228" s="155" t="str"/>
      <c r="S1228" s="155" t="str"/>
      <c r="T1228" s="155" t="str"/>
      <c r="U1228" s="163" t="str">
        <f>IF(E1228&lt;&gt;"Accepted","",IF(AND(N1228="",P1228=""),"",MAX(N1228,P1228)))</f>
      </c>
      <c r="V1228" s="155" t="str">
        <v>2026-04-20 06:55 PDT</v>
      </c>
      <c r="W1228" s="153" t="n">
        <v>4</v>
      </c>
      <c r="X1228" s="163"/>
      <c r="Y1228" s="163"/>
      <c r="Z1228" s="163"/>
      <c r="AA1228" s="153" t="n">
        <v>-117.8837</v>
      </c>
      <c r="AB1228" s="153" t="n">
        <v>34.9054</v>
      </c>
      <c r="AC1228" s="153" t="n">
        <v>702</v>
      </c>
      <c r="AD1228" s="175" t="str">
        <v>KEDW 201355Z 22004KT 50SM FEW320 08/M00 A2994 RMK AO2A SLP128 T00781002</v>
      </c>
    </row>
    <row r="1229" hidden="0">
      <c r="A1229" s="150" t="str">
        <v>2026-04-20 14:55 UTC</v>
      </c>
      <c r="B1229" s="155" t="str">
        <v>2026-04-20 07:55 PDT</v>
      </c>
      <c r="C1229" s="155" t="str">
        <v>2026-04-20</v>
      </c>
      <c r="D1229" s="155" t="str">
        <v>April</v>
      </c>
      <c r="E1229" s="154" t="str">
        <v>Accepted</v>
      </c>
      <c r="F1229" s="155" t="str">
        <v>200</v>
      </c>
      <c r="G1229" s="153" t="n">
        <v>200</v>
      </c>
      <c r="H1229" s="155" t="str">
        <v>S</v>
      </c>
      <c r="I1229" s="153" t="n">
        <v>20</v>
      </c>
      <c r="J1229" s="155" t="str">
        <v>N</v>
      </c>
      <c r="K1229" s="153" t="n">
        <v>5</v>
      </c>
      <c r="L1229" s="153" t="n">
        <f>IF(E1229="Accepted",K1229*1.150779448,"")</f>
        <v>5.75389724</v>
      </c>
      <c r="M1229" s="163"/>
      <c r="N1229" s="163" t="str">
        <f>IF(AND(E1229="Accepted",ISNUMBER(M1229)),M1229*1.150779448,"")</f>
      </c>
      <c r="O1229" s="163"/>
      <c r="P1229" s="163" t="str">
        <f>IF(AND(E1229="Accepted",ISNUMBER(O1229)),O1229*1.150779448,"")</f>
      </c>
      <c r="Q1229" s="163"/>
      <c r="R1229" s="155" t="str"/>
      <c r="S1229" s="155" t="str"/>
      <c r="T1229" s="155" t="str"/>
      <c r="U1229" s="163" t="str">
        <f>IF(E1229&lt;&gt;"Accepted","",IF(AND(N1229="",P1229=""),"",MAX(N1229,P1229)))</f>
      </c>
      <c r="V1229" s="155" t="str">
        <v>2026-04-20 07:55 PDT</v>
      </c>
      <c r="W1229" s="153" t="n">
        <v>5</v>
      </c>
      <c r="X1229" s="163"/>
      <c r="Y1229" s="163"/>
      <c r="Z1229" s="163"/>
      <c r="AA1229" s="153" t="n">
        <v>-117.8837</v>
      </c>
      <c r="AB1229" s="153" t="n">
        <v>34.9054</v>
      </c>
      <c r="AC1229" s="153" t="n">
        <v>702</v>
      </c>
      <c r="AD1229" s="175" t="str">
        <v>KEDW 201455Z 20005KT 40SM FEW320 13/01 A2996 RMK AO2A SLP133 T01260010 53010</v>
      </c>
    </row>
    <row r="1230" hidden="0">
      <c r="A1230" s="150" t="str">
        <v>2026-04-20 15:55 UTC</v>
      </c>
      <c r="B1230" s="155" t="str">
        <v>2026-04-20 08:55 PDT</v>
      </c>
      <c r="C1230" s="155" t="str">
        <v>2026-04-20</v>
      </c>
      <c r="D1230" s="155" t="str">
        <v>April</v>
      </c>
      <c r="E1230" s="154" t="str">
        <v>Accepted</v>
      </c>
      <c r="F1230" s="155" t="str">
        <v>240</v>
      </c>
      <c r="G1230" s="153" t="n">
        <v>240</v>
      </c>
      <c r="H1230" s="155" t="str">
        <v>SW</v>
      </c>
      <c r="I1230" s="153" t="n">
        <v>60</v>
      </c>
      <c r="J1230" s="155" t="str">
        <v>NE</v>
      </c>
      <c r="K1230" s="153" t="n">
        <v>9</v>
      </c>
      <c r="L1230" s="153" t="n">
        <f>IF(E1230="Accepted",K1230*1.150779448,"")</f>
        <v>10.357015032</v>
      </c>
      <c r="M1230" s="163"/>
      <c r="N1230" s="163" t="str">
        <f>IF(AND(E1230="Accepted",ISNUMBER(M1230)),M1230*1.150779448,"")</f>
      </c>
      <c r="O1230" s="163"/>
      <c r="P1230" s="163" t="str">
        <f>IF(AND(E1230="Accepted",ISNUMBER(O1230)),O1230*1.150779448,"")</f>
      </c>
      <c r="Q1230" s="163"/>
      <c r="R1230" s="155" t="str"/>
      <c r="S1230" s="155" t="str"/>
      <c r="T1230" s="155" t="str"/>
      <c r="U1230" s="163" t="str">
        <f>IF(E1230&lt;&gt;"Accepted","",IF(AND(N1230="",P1230=""),"",MAX(N1230,P1230)))</f>
      </c>
      <c r="V1230" s="155" t="str">
        <v>2026-04-20 08:55 PDT</v>
      </c>
      <c r="W1230" s="153" t="n">
        <v>9</v>
      </c>
      <c r="X1230" s="163"/>
      <c r="Y1230" s="163"/>
      <c r="Z1230" s="163"/>
      <c r="AA1230" s="153" t="n">
        <v>-117.8837</v>
      </c>
      <c r="AB1230" s="153" t="n">
        <v>34.9054</v>
      </c>
      <c r="AC1230" s="153" t="n">
        <v>702</v>
      </c>
      <c r="AD1230" s="175" t="str">
        <v>KEDW 201555Z 24009KT 40SM FEW320 17/M03 A2997 RMK AO2A SLP135 T01661035</v>
      </c>
    </row>
    <row r="1231" hidden="0">
      <c r="A1231" s="150" t="str">
        <v>2026-04-20 16:55 UTC</v>
      </c>
      <c r="B1231" s="155" t="str">
        <v>2026-04-20 09:55 PDT</v>
      </c>
      <c r="C1231" s="155" t="str">
        <v>2026-04-20</v>
      </c>
      <c r="D1231" s="155" t="str">
        <v>April</v>
      </c>
      <c r="E1231" s="154" t="str">
        <v>Accepted</v>
      </c>
      <c r="F1231" s="155" t="str">
        <v>250</v>
      </c>
      <c r="G1231" s="153" t="n">
        <v>250</v>
      </c>
      <c r="H1231" s="155" t="str">
        <v>W</v>
      </c>
      <c r="I1231" s="153" t="n">
        <v>70</v>
      </c>
      <c r="J1231" s="155" t="str">
        <v>E</v>
      </c>
      <c r="K1231" s="153" t="n">
        <v>8</v>
      </c>
      <c r="L1231" s="153" t="n">
        <f>IF(E1231="Accepted",K1231*1.150779448,"")</f>
        <v>9.206235584</v>
      </c>
      <c r="M1231" s="163"/>
      <c r="N1231" s="163" t="str">
        <f>IF(AND(E1231="Accepted",ISNUMBER(M1231)),M1231*1.150779448,"")</f>
      </c>
      <c r="O1231" s="163"/>
      <c r="P1231" s="163" t="str">
        <f>IF(AND(E1231="Accepted",ISNUMBER(O1231)),O1231*1.150779448,"")</f>
      </c>
      <c r="Q1231" s="163"/>
      <c r="R1231" s="155" t="str"/>
      <c r="S1231" s="155" t="str"/>
      <c r="T1231" s="155" t="str"/>
      <c r="U1231" s="163" t="str">
        <f>IF(E1231&lt;&gt;"Accepted","",IF(AND(N1231="",P1231=""),"",MAX(N1231,P1231)))</f>
      </c>
      <c r="V1231" s="155" t="str">
        <v>2026-04-20 09:55 PDT</v>
      </c>
      <c r="W1231" s="153" t="n">
        <v>8</v>
      </c>
      <c r="X1231" s="163"/>
      <c r="Y1231" s="163"/>
      <c r="Z1231" s="163"/>
      <c r="AA1231" s="153" t="n">
        <v>-117.8837</v>
      </c>
      <c r="AB1231" s="153" t="n">
        <v>34.9054</v>
      </c>
      <c r="AC1231" s="153" t="n">
        <v>702</v>
      </c>
      <c r="AD1231" s="175" t="str">
        <v>KEDW 201655Z 25008KT 40SM FEW340 20/M07 A2997 RMK AO2A SLP133 T02001074</v>
      </c>
    </row>
    <row r="1232" hidden="0">
      <c r="A1232" s="150" t="str">
        <v>2026-04-20 17:55 UTC</v>
      </c>
      <c r="B1232" s="155" t="str">
        <v>2026-04-20 10:55 PDT</v>
      </c>
      <c r="C1232" s="155" t="str">
        <v>2026-04-20</v>
      </c>
      <c r="D1232" s="155" t="str">
        <v>April</v>
      </c>
      <c r="E1232" s="154" t="str">
        <v>Accepted</v>
      </c>
      <c r="F1232" s="155" t="str">
        <v>240</v>
      </c>
      <c r="G1232" s="153" t="n">
        <v>240</v>
      </c>
      <c r="H1232" s="155" t="str">
        <v>SW</v>
      </c>
      <c r="I1232" s="153" t="n">
        <v>60</v>
      </c>
      <c r="J1232" s="155" t="str">
        <v>NE</v>
      </c>
      <c r="K1232" s="153" t="n">
        <v>7</v>
      </c>
      <c r="L1232" s="153" t="n">
        <f>IF(E1232="Accepted",K1232*1.150779448,"")</f>
        <v>8.055456136</v>
      </c>
      <c r="M1232" s="163"/>
      <c r="N1232" s="163" t="str">
        <f>IF(AND(E1232="Accepted",ISNUMBER(M1232)),M1232*1.150779448,"")</f>
      </c>
      <c r="O1232" s="163"/>
      <c r="P1232" s="163" t="str">
        <f>IF(AND(E1232="Accepted",ISNUMBER(O1232)),O1232*1.150779448,"")</f>
      </c>
      <c r="Q1232" s="163"/>
      <c r="R1232" s="155" t="str"/>
      <c r="S1232" s="155" t="str"/>
      <c r="T1232" s="155" t="str"/>
      <c r="U1232" s="163" t="str">
        <f>IF(E1232&lt;&gt;"Accepted","",IF(AND(N1232="",P1232=""),"",MAX(N1232,P1232)))</f>
      </c>
      <c r="V1232" s="155" t="str">
        <v>2026-04-20 10:55 PDT</v>
      </c>
      <c r="W1232" s="153" t="n">
        <v>7</v>
      </c>
      <c r="X1232" s="163"/>
      <c r="Y1232" s="163"/>
      <c r="Z1232" s="163"/>
      <c r="AA1232" s="153" t="n">
        <v>-117.8837</v>
      </c>
      <c r="AB1232" s="153" t="n">
        <v>34.9054</v>
      </c>
      <c r="AC1232" s="153" t="n">
        <v>702</v>
      </c>
      <c r="AD1232" s="175" t="str">
        <v>KEDW 201755Z 24007KT 40SM FEW370 22/M09 A2997 RMK AO2A SLP132 T02201087 10220 20069 51004</v>
      </c>
    </row>
    <row r="1233" hidden="0">
      <c r="A1233" s="150" t="str">
        <v>2026-04-20 18:55 UTC</v>
      </c>
      <c r="B1233" s="155" t="str">
        <v>2026-04-20 11:55 PDT</v>
      </c>
      <c r="C1233" s="155" t="str">
        <v>2026-04-20</v>
      </c>
      <c r="D1233" s="155" t="str">
        <v>April</v>
      </c>
      <c r="E1233" s="154" t="str">
        <v>Accepted</v>
      </c>
      <c r="F1233" s="155" t="str">
        <v>180</v>
      </c>
      <c r="G1233" s="153" t="n">
        <v>180</v>
      </c>
      <c r="H1233" s="155" t="str">
        <v>S</v>
      </c>
      <c r="I1233" s="153" t="n">
        <v>0</v>
      </c>
      <c r="J1233" s="155" t="str">
        <v>N</v>
      </c>
      <c r="K1233" s="153" t="n">
        <v>7</v>
      </c>
      <c r="L1233" s="153" t="n">
        <f>IF(E1233="Accepted",K1233*1.150779448,"")</f>
        <v>8.055456136</v>
      </c>
      <c r="M1233" s="163"/>
      <c r="N1233" s="163" t="str">
        <f>IF(AND(E1233="Accepted",ISNUMBER(M1233)),M1233*1.150779448,"")</f>
      </c>
      <c r="O1233" s="163"/>
      <c r="P1233" s="163" t="str">
        <f>IF(AND(E1233="Accepted",ISNUMBER(O1233)),O1233*1.150779448,"")</f>
      </c>
      <c r="Q1233" s="163"/>
      <c r="R1233" s="155" t="str"/>
      <c r="S1233" s="155" t="str"/>
      <c r="T1233" s="155" t="str"/>
      <c r="U1233" s="163" t="str">
        <f>IF(E1233&lt;&gt;"Accepted","",IF(AND(N1233="",P1233=""),"",MAX(N1233,P1233)))</f>
      </c>
      <c r="V1233" s="155" t="str">
        <v>2026-04-20 11:55 PDT</v>
      </c>
      <c r="W1233" s="153" t="n">
        <v>7</v>
      </c>
      <c r="X1233" s="163"/>
      <c r="Y1233" s="163"/>
      <c r="Z1233" s="163"/>
      <c r="AA1233" s="153" t="n">
        <v>-117.8837</v>
      </c>
      <c r="AB1233" s="153" t="n">
        <v>34.9054</v>
      </c>
      <c r="AC1233" s="153" t="n">
        <v>702</v>
      </c>
      <c r="AD1233" s="175" t="str">
        <v>KEDW 201855Z 18007KT 50SM FEW370 24/M08 A2996 RMK AO2A SLP130 T02411082</v>
      </c>
    </row>
    <row r="1234" hidden="0">
      <c r="A1234" s="150" t="str">
        <v>2026-04-20 19:55 UTC</v>
      </c>
      <c r="B1234" s="155" t="str">
        <v>2026-04-20 12:55 PDT</v>
      </c>
      <c r="C1234" s="155" t="str">
        <v>2026-04-20</v>
      </c>
      <c r="D1234" s="155" t="str">
        <v>April</v>
      </c>
      <c r="E1234" s="154" t="str">
        <v>Accepted</v>
      </c>
      <c r="F1234" s="155" t="str">
        <v>210</v>
      </c>
      <c r="G1234" s="153" t="n">
        <v>210</v>
      </c>
      <c r="H1234" s="155" t="str">
        <v>SW</v>
      </c>
      <c r="I1234" s="153" t="n">
        <v>30</v>
      </c>
      <c r="J1234" s="155" t="str">
        <v>NE</v>
      </c>
      <c r="K1234" s="153" t="n">
        <v>6</v>
      </c>
      <c r="L1234" s="153" t="n">
        <f>IF(E1234="Accepted",K1234*1.150779448,"")</f>
        <v>6.904676688</v>
      </c>
      <c r="M1234" s="163"/>
      <c r="N1234" s="163" t="str">
        <f>IF(AND(E1234="Accepted",ISNUMBER(M1234)),M1234*1.150779448,"")</f>
      </c>
      <c r="O1234" s="163"/>
      <c r="P1234" s="163" t="str">
        <f>IF(AND(E1234="Accepted",ISNUMBER(O1234)),O1234*1.150779448,"")</f>
      </c>
      <c r="Q1234" s="163"/>
      <c r="R1234" s="155" t="str"/>
      <c r="S1234" s="155" t="str"/>
      <c r="T1234" s="155" t="str"/>
      <c r="U1234" s="163" t="str">
        <f>IF(E1234&lt;&gt;"Accepted","",IF(AND(N1234="",P1234=""),"",MAX(N1234,P1234)))</f>
      </c>
      <c r="V1234" s="155" t="str">
        <v>2026-04-20 12:55 PDT</v>
      </c>
      <c r="W1234" s="153" t="n">
        <v>6</v>
      </c>
      <c r="X1234" s="163"/>
      <c r="Y1234" s="163"/>
      <c r="Z1234" s="163"/>
      <c r="AA1234" s="153" t="n">
        <v>-117.8837</v>
      </c>
      <c r="AB1234" s="153" t="n">
        <v>34.9054</v>
      </c>
      <c r="AC1234" s="153" t="n">
        <v>702</v>
      </c>
      <c r="AD1234" s="175" t="str">
        <v>KEDW 201955Z 21006KT 50SM FEW370 26/M11 A2994 RMK AO2A SLP123 T02551112</v>
      </c>
    </row>
    <row r="1235" hidden="0">
      <c r="A1235" s="150" t="str">
        <v>2026-04-20 20:41 UTC</v>
      </c>
      <c r="B1235" s="155" t="str">
        <v>2026-04-20 13:41 PDT</v>
      </c>
      <c r="C1235" s="155" t="str">
        <v>2026-04-20</v>
      </c>
      <c r="D1235" s="155" t="str">
        <v>April</v>
      </c>
      <c r="E1235" s="154" t="str">
        <v>Accepted</v>
      </c>
      <c r="F1235" s="155" t="str">
        <v>240</v>
      </c>
      <c r="G1235" s="153" t="n">
        <v>240</v>
      </c>
      <c r="H1235" s="155" t="str">
        <v>SW</v>
      </c>
      <c r="I1235" s="153" t="n">
        <v>60</v>
      </c>
      <c r="J1235" s="155" t="str">
        <v>NE</v>
      </c>
      <c r="K1235" s="153" t="n">
        <v>10</v>
      </c>
      <c r="L1235" s="153" t="n">
        <f>IF(E1235="Accepted",K1235*1.150779448,"")</f>
        <v>11.50779448</v>
      </c>
      <c r="M1235" s="153" t="n">
        <v>17</v>
      </c>
      <c r="N1235" s="153" t="n">
        <f>IF(AND(E1235="Accepted",ISNUMBER(M1235)),M1235*1.150779448,"")</f>
        <v>19.563250616</v>
      </c>
      <c r="O1235" s="163"/>
      <c r="P1235" s="163" t="str">
        <f>IF(AND(E1235="Accepted",ISNUMBER(O1235)),O1235*1.150779448,"")</f>
      </c>
      <c r="Q1235" s="163"/>
      <c r="R1235" s="155" t="str"/>
      <c r="S1235" s="155" t="str"/>
      <c r="T1235" s="155" t="str"/>
      <c r="U1235" s="153" t="n">
        <f>IF(E1235&lt;&gt;"Accepted","",IF(AND(N1235="",P1235=""),"",MAX(N1235,P1235)))</f>
        <v>19.563250616</v>
      </c>
      <c r="V1235" s="155" t="str">
        <v>2026-04-20 13:41 PDT</v>
      </c>
      <c r="W1235" s="153" t="n">
        <v>10</v>
      </c>
      <c r="X1235" s="153" t="n">
        <v>17</v>
      </c>
      <c r="Y1235" s="163"/>
      <c r="Z1235" s="163"/>
      <c r="AA1235" s="153" t="n">
        <v>-117.8837</v>
      </c>
      <c r="AB1235" s="153" t="n">
        <v>34.9054</v>
      </c>
      <c r="AC1235" s="153" t="n">
        <v>702</v>
      </c>
      <c r="AD1235" s="175" t="str">
        <v>KEDW 202041Z 24010G17KT 40SM SCT370 27/M10 A2991 RMK AO2A WSHFT 40 SLP113</v>
      </c>
    </row>
    <row r="1236" hidden="0">
      <c r="A1236" s="150" t="str">
        <v>2026-04-20 20:42 UTC</v>
      </c>
      <c r="B1236" s="155" t="str">
        <v>2026-04-20 13:42 PDT</v>
      </c>
      <c r="C1236" s="155" t="str">
        <v>2026-04-20</v>
      </c>
      <c r="D1236" s="155" t="str">
        <v>April</v>
      </c>
      <c r="E1236" s="154" t="str">
        <v>Accepted</v>
      </c>
      <c r="F1236" s="155" t="str">
        <v>240</v>
      </c>
      <c r="G1236" s="153" t="n">
        <v>240</v>
      </c>
      <c r="H1236" s="155" t="str">
        <v>SW</v>
      </c>
      <c r="I1236" s="153" t="n">
        <v>60</v>
      </c>
      <c r="J1236" s="155" t="str">
        <v>NE</v>
      </c>
      <c r="K1236" s="153" t="n">
        <v>10</v>
      </c>
      <c r="L1236" s="153" t="n">
        <f>IF(E1236="Accepted",K1236*1.150779448,"")</f>
        <v>11.50779448</v>
      </c>
      <c r="M1236" s="153" t="n">
        <v>17</v>
      </c>
      <c r="N1236" s="153" t="n">
        <f>IF(AND(E1236="Accepted",ISNUMBER(M1236)),M1236*1.150779448,"")</f>
        <v>19.563250616</v>
      </c>
      <c r="O1236" s="163"/>
      <c r="P1236" s="163" t="str">
        <f>IF(AND(E1236="Accepted",ISNUMBER(O1236)),O1236*1.150779448,"")</f>
      </c>
      <c r="Q1236" s="163"/>
      <c r="R1236" s="155" t="str"/>
      <c r="S1236" s="155" t="str"/>
      <c r="T1236" s="155" t="str"/>
      <c r="U1236" s="153" t="n">
        <f>IF(E1236&lt;&gt;"Accepted","",IF(AND(N1236="",P1236=""),"",MAX(N1236,P1236)))</f>
        <v>19.563250616</v>
      </c>
      <c r="V1236" s="155" t="str">
        <v>2026-04-20 13:42 PDT</v>
      </c>
      <c r="W1236" s="153" t="n">
        <v>10</v>
      </c>
      <c r="X1236" s="153" t="n">
        <v>17</v>
      </c>
      <c r="Y1236" s="163"/>
      <c r="Z1236" s="163"/>
      <c r="AA1236" s="153" t="n">
        <v>-117.8837</v>
      </c>
      <c r="AB1236" s="153" t="n">
        <v>34.9054</v>
      </c>
      <c r="AC1236" s="153" t="n">
        <v>702</v>
      </c>
      <c r="AD1236" s="175" t="str">
        <v>KEDW 202042Z AUTO 24010G17KT 10SM CLR 27/M10 A2991 RMK AO2 WSHFT 41 SLP113 $</v>
      </c>
    </row>
    <row r="1237" hidden="0">
      <c r="A1237" s="150" t="str">
        <v>2026-04-20 20:55 UTC</v>
      </c>
      <c r="B1237" s="155" t="str">
        <v>2026-04-20 13:55 PDT</v>
      </c>
      <c r="C1237" s="155" t="str">
        <v>2026-04-20</v>
      </c>
      <c r="D1237" s="155" t="str">
        <v>April</v>
      </c>
      <c r="E1237" s="154" t="str">
        <v>Accepted</v>
      </c>
      <c r="F1237" s="155" t="str">
        <v>260</v>
      </c>
      <c r="G1237" s="153" t="n">
        <v>260</v>
      </c>
      <c r="H1237" s="155" t="str">
        <v>W</v>
      </c>
      <c r="I1237" s="153" t="n">
        <v>80</v>
      </c>
      <c r="J1237" s="155" t="str">
        <v>E</v>
      </c>
      <c r="K1237" s="153" t="n">
        <v>8</v>
      </c>
      <c r="L1237" s="153" t="n">
        <f>IF(E1237="Accepted",K1237*1.150779448,"")</f>
        <v>9.206235584</v>
      </c>
      <c r="M1237" s="153" t="n">
        <v>17</v>
      </c>
      <c r="N1237" s="153" t="n">
        <f>IF(AND(E1237="Accepted",ISNUMBER(M1237)),M1237*1.150779448,"")</f>
        <v>19.563250616</v>
      </c>
      <c r="O1237" s="163"/>
      <c r="P1237" s="163" t="str">
        <f>IF(AND(E1237="Accepted",ISNUMBER(O1237)),O1237*1.150779448,"")</f>
      </c>
      <c r="Q1237" s="163"/>
      <c r="R1237" s="155" t="str"/>
      <c r="S1237" s="155" t="str"/>
      <c r="T1237" s="155" t="str"/>
      <c r="U1237" s="153" t="n">
        <f>IF(E1237&lt;&gt;"Accepted","",IF(AND(N1237="",P1237=""),"",MAX(N1237,P1237)))</f>
        <v>19.563250616</v>
      </c>
      <c r="V1237" s="155" t="str">
        <v>2026-04-20 13:55 PDT</v>
      </c>
      <c r="W1237" s="153" t="n">
        <v>8</v>
      </c>
      <c r="X1237" s="153" t="n">
        <v>17</v>
      </c>
      <c r="Y1237" s="163"/>
      <c r="Z1237" s="163"/>
      <c r="AA1237" s="153" t="n">
        <v>-117.8837</v>
      </c>
      <c r="AB1237" s="153" t="n">
        <v>34.9054</v>
      </c>
      <c r="AC1237" s="153" t="n">
        <v>702</v>
      </c>
      <c r="AD1237" s="175" t="str">
        <v>KEDW 202055Z 26008G17KT 50SM SCT370 27/M12 A2993 RMK AO2A PRESRR SLP120 T02721116 57015</v>
      </c>
    </row>
    <row r="1238" hidden="0">
      <c r="A1238" s="150" t="str">
        <v>2026-04-20 21:36 UTC</v>
      </c>
      <c r="B1238" s="155" t="str">
        <v>2026-04-20 14:36 PDT</v>
      </c>
      <c r="C1238" s="155" t="str">
        <v>2026-04-20</v>
      </c>
      <c r="D1238" s="155" t="str">
        <v>April</v>
      </c>
      <c r="E1238" s="154" t="str">
        <v>Accepted</v>
      </c>
      <c r="F1238" s="155" t="str">
        <v>230</v>
      </c>
      <c r="G1238" s="153" t="n">
        <v>230</v>
      </c>
      <c r="H1238" s="155" t="str">
        <v>SW</v>
      </c>
      <c r="I1238" s="153" t="n">
        <v>50</v>
      </c>
      <c r="J1238" s="155" t="str">
        <v>NE</v>
      </c>
      <c r="K1238" s="153" t="n">
        <v>17</v>
      </c>
      <c r="L1238" s="153" t="n">
        <f>IF(E1238="Accepted",K1238*1.150779448,"")</f>
        <v>19.563250616</v>
      </c>
      <c r="M1238" s="153" t="n">
        <v>23</v>
      </c>
      <c r="N1238" s="153" t="n">
        <f>IF(AND(E1238="Accepted",ISNUMBER(M1238)),M1238*1.150779448,"")</f>
        <v>26.467927304</v>
      </c>
      <c r="O1238" s="163"/>
      <c r="P1238" s="163" t="str">
        <f>IF(AND(E1238="Accepted",ISNUMBER(O1238)),O1238*1.150779448,"")</f>
      </c>
      <c r="Q1238" s="163"/>
      <c r="R1238" s="155" t="str"/>
      <c r="S1238" s="155" t="str"/>
      <c r="T1238" s="155" t="str"/>
      <c r="U1238" s="153" t="n">
        <f>IF(E1238&lt;&gt;"Accepted","",IF(AND(N1238="",P1238=""),"",MAX(N1238,P1238)))</f>
        <v>26.467927304</v>
      </c>
      <c r="V1238" s="155" t="str">
        <v>2026-04-20 14:36 PDT</v>
      </c>
      <c r="W1238" s="153" t="n">
        <v>17</v>
      </c>
      <c r="X1238" s="153" t="n">
        <v>23</v>
      </c>
      <c r="Y1238" s="163"/>
      <c r="Z1238" s="163"/>
      <c r="AA1238" s="153" t="n">
        <v>-117.8837</v>
      </c>
      <c r="AB1238" s="153" t="n">
        <v>34.9054</v>
      </c>
      <c r="AC1238" s="153" t="n">
        <v>702</v>
      </c>
      <c r="AD1238" s="175" t="str">
        <v>KEDW 202136Z 23017G23KT 50SM SCT370 28/M13 A2992 RMK AO2A SLP116</v>
      </c>
    </row>
    <row r="1239" hidden="0">
      <c r="A1239" s="150" t="str">
        <v>2026-04-20 21:55 UTC</v>
      </c>
      <c r="B1239" s="155" t="str">
        <v>2026-04-20 14:55 PDT</v>
      </c>
      <c r="C1239" s="155" t="str">
        <v>2026-04-20</v>
      </c>
      <c r="D1239" s="155" t="str">
        <v>April</v>
      </c>
      <c r="E1239" s="154" t="str">
        <v>Accepted</v>
      </c>
      <c r="F1239" s="155" t="str">
        <v>250</v>
      </c>
      <c r="G1239" s="153" t="n">
        <v>250</v>
      </c>
      <c r="H1239" s="155" t="str">
        <v>W</v>
      </c>
      <c r="I1239" s="153" t="n">
        <v>70</v>
      </c>
      <c r="J1239" s="155" t="str">
        <v>E</v>
      </c>
      <c r="K1239" s="153" t="n">
        <v>17</v>
      </c>
      <c r="L1239" s="153" t="n">
        <f>IF(E1239="Accepted",K1239*1.150779448,"")</f>
        <v>19.563250616</v>
      </c>
      <c r="M1239" s="153" t="n">
        <v>21</v>
      </c>
      <c r="N1239" s="153" t="n">
        <f>IF(AND(E1239="Accepted",ISNUMBER(M1239)),M1239*1.150779448,"")</f>
        <v>24.166368408</v>
      </c>
      <c r="O1239" s="153" t="n">
        <v>26</v>
      </c>
      <c r="P1239" s="153" t="n">
        <f>IF(AND(E1239="Accepted",ISNUMBER(O1239)),O1239*1.150779448,"")</f>
        <v>29.920265648</v>
      </c>
      <c r="Q1239" s="153" t="n">
        <v>260</v>
      </c>
      <c r="R1239" s="155" t="str">
        <v>51</v>
      </c>
      <c r="S1239" s="155" t="str">
        <v>2026-04-20 21:51 UTC</v>
      </c>
      <c r="T1239" s="155" t="str">
        <v>2026-04-20 14:51 PDT</v>
      </c>
      <c r="U1239" s="153" t="n">
        <f>IF(E1239&lt;&gt;"Accepted","",IF(AND(N1239="",P1239=""),"",MAX(N1239,P1239)))</f>
        <v>29.920265648</v>
      </c>
      <c r="V1239" s="155" t="str">
        <v>2026-04-20 14:51 PDT</v>
      </c>
      <c r="W1239" s="153" t="n">
        <v>17</v>
      </c>
      <c r="X1239" s="153" t="n">
        <v>21</v>
      </c>
      <c r="Y1239" s="153" t="n">
        <v>26</v>
      </c>
      <c r="Z1239" s="153" t="n">
        <v>260</v>
      </c>
      <c r="AA1239" s="153" t="n">
        <v>-117.8837</v>
      </c>
      <c r="AB1239" s="153" t="n">
        <v>34.9054</v>
      </c>
      <c r="AC1239" s="153" t="n">
        <v>702</v>
      </c>
      <c r="AD1239" s="175" t="str">
        <v>KEDW 202155Z 25017G21KT 50SM SCT370 27/M12 A2991 RMK AO2A PK WND 26026/51 SLP114 T02731116</v>
      </c>
    </row>
    <row r="1240" hidden="0">
      <c r="A1240" s="150" t="str">
        <v>2026-04-20 22:27 UTC</v>
      </c>
      <c r="B1240" s="155" t="str">
        <v>2026-04-20 15:27 PDT</v>
      </c>
      <c r="C1240" s="155" t="str">
        <v>2026-04-20</v>
      </c>
      <c r="D1240" s="155" t="str">
        <v>April</v>
      </c>
      <c r="E1240" s="154" t="str">
        <v>Accepted</v>
      </c>
      <c r="F1240" s="155" t="str">
        <v>250</v>
      </c>
      <c r="G1240" s="153" t="n">
        <v>250</v>
      </c>
      <c r="H1240" s="155" t="str">
        <v>W</v>
      </c>
      <c r="I1240" s="153" t="n">
        <v>70</v>
      </c>
      <c r="J1240" s="155" t="str">
        <v>E</v>
      </c>
      <c r="K1240" s="153" t="n">
        <v>16</v>
      </c>
      <c r="L1240" s="153" t="n">
        <f>IF(E1240="Accepted",K1240*1.150779448,"")</f>
        <v>18.412471168</v>
      </c>
      <c r="M1240" s="153" t="n">
        <v>25</v>
      </c>
      <c r="N1240" s="153" t="n">
        <f>IF(AND(E1240="Accepted",ISNUMBER(M1240)),M1240*1.150779448,"")</f>
        <v>28.7694862</v>
      </c>
      <c r="O1240" s="163"/>
      <c r="P1240" s="163" t="str">
        <f>IF(AND(E1240="Accepted",ISNUMBER(O1240)),O1240*1.150779448,"")</f>
      </c>
      <c r="Q1240" s="163"/>
      <c r="R1240" s="155" t="str"/>
      <c r="S1240" s="155" t="str"/>
      <c r="T1240" s="155" t="str"/>
      <c r="U1240" s="153" t="n">
        <f>IF(E1240&lt;&gt;"Accepted","",IF(AND(N1240="",P1240=""),"",MAX(N1240,P1240)))</f>
        <v>28.7694862</v>
      </c>
      <c r="V1240" s="155" t="str">
        <v>2026-04-20 15:27 PDT</v>
      </c>
      <c r="W1240" s="153" t="n">
        <v>16</v>
      </c>
      <c r="X1240" s="153" t="n">
        <v>25</v>
      </c>
      <c r="Y1240" s="163"/>
      <c r="Z1240" s="163"/>
      <c r="AA1240" s="153" t="n">
        <v>-117.8837</v>
      </c>
      <c r="AB1240" s="153" t="n">
        <v>34.9054</v>
      </c>
      <c r="AC1240" s="153" t="n">
        <v>702</v>
      </c>
      <c r="AD1240" s="175" t="str">
        <v>KEDW 202227Z 25016G25KT 50SM SCT370 27/M12 A2990 RMK AO2A SLP109</v>
      </c>
    </row>
    <row r="1241" hidden="0">
      <c r="A1241" s="150" t="str">
        <v>2026-04-20 22:55 UTC</v>
      </c>
      <c r="B1241" s="155" t="str">
        <v>2026-04-20 15:55 PDT</v>
      </c>
      <c r="C1241" s="155" t="str">
        <v>2026-04-20</v>
      </c>
      <c r="D1241" s="155" t="str">
        <v>April</v>
      </c>
      <c r="E1241" s="154" t="str">
        <v>Accepted</v>
      </c>
      <c r="F1241" s="155" t="str">
        <v>240</v>
      </c>
      <c r="G1241" s="153" t="n">
        <v>240</v>
      </c>
      <c r="H1241" s="155" t="str">
        <v>SW</v>
      </c>
      <c r="I1241" s="153" t="n">
        <v>60</v>
      </c>
      <c r="J1241" s="155" t="str">
        <v>NE</v>
      </c>
      <c r="K1241" s="153" t="n">
        <v>18</v>
      </c>
      <c r="L1241" s="153" t="n">
        <f>IF(E1241="Accepted",K1241*1.150779448,"")</f>
        <v>20.714030064</v>
      </c>
      <c r="M1241" s="163"/>
      <c r="N1241" s="163" t="str">
        <f>IF(AND(E1241="Accepted",ISNUMBER(M1241)),M1241*1.150779448,"")</f>
      </c>
      <c r="O1241" s="153" t="n">
        <v>27</v>
      </c>
      <c r="P1241" s="153" t="n">
        <f>IF(AND(E1241="Accepted",ISNUMBER(O1241)),O1241*1.150779448,"")</f>
        <v>31.071045096</v>
      </c>
      <c r="Q1241" s="153" t="n">
        <v>240</v>
      </c>
      <c r="R1241" s="155" t="str">
        <v>52</v>
      </c>
      <c r="S1241" s="155" t="str">
        <v>2026-04-20 22:52 UTC</v>
      </c>
      <c r="T1241" s="155" t="str">
        <v>2026-04-20 15:52 PDT</v>
      </c>
      <c r="U1241" s="153" t="n">
        <f>IF(E1241&lt;&gt;"Accepted","",IF(AND(N1241="",P1241=""),"",MAX(N1241,P1241)))</f>
        <v>31.071045096</v>
      </c>
      <c r="V1241" s="155" t="str">
        <v>2026-04-20 15:52 PDT</v>
      </c>
      <c r="W1241" s="153" t="n">
        <v>18</v>
      </c>
      <c r="X1241" s="163"/>
      <c r="Y1241" s="153" t="n">
        <v>27</v>
      </c>
      <c r="Z1241" s="153" t="n">
        <v>240</v>
      </c>
      <c r="AA1241" s="153" t="n">
        <v>-117.8837</v>
      </c>
      <c r="AB1241" s="153" t="n">
        <v>34.9054</v>
      </c>
      <c r="AC1241" s="153" t="n">
        <v>702</v>
      </c>
      <c r="AD1241" s="175" t="str">
        <v>KEDW 202255Z 24018KT 50SM SCT370 27/M12 A2990 RMK AO2A PK WND 24027/52 SLP111 T02651121</v>
      </c>
    </row>
    <row r="1242" hidden="0">
      <c r="A1242" s="150" t="str">
        <v>2026-04-20 23:55 UTC</v>
      </c>
      <c r="B1242" s="155" t="str">
        <v>2026-04-20 16:55 PDT</v>
      </c>
      <c r="C1242" s="155" t="str">
        <v>2026-04-20</v>
      </c>
      <c r="D1242" s="155" t="str">
        <v>April</v>
      </c>
      <c r="E1242" s="154" t="str">
        <v>Accepted</v>
      </c>
      <c r="F1242" s="155" t="str">
        <v>250</v>
      </c>
      <c r="G1242" s="153" t="n">
        <v>250</v>
      </c>
      <c r="H1242" s="155" t="str">
        <v>W</v>
      </c>
      <c r="I1242" s="153" t="n">
        <v>70</v>
      </c>
      <c r="J1242" s="155" t="str">
        <v>E</v>
      </c>
      <c r="K1242" s="153" t="n">
        <v>18</v>
      </c>
      <c r="L1242" s="153" t="n">
        <f>IF(E1242="Accepted",K1242*1.150779448,"")</f>
        <v>20.714030064</v>
      </c>
      <c r="M1242" s="153" t="n">
        <v>25</v>
      </c>
      <c r="N1242" s="153" t="n">
        <f>IF(AND(E1242="Accepted",ISNUMBER(M1242)),M1242*1.150779448,"")</f>
        <v>28.7694862</v>
      </c>
      <c r="O1242" s="153" t="n">
        <v>27</v>
      </c>
      <c r="P1242" s="153" t="n">
        <f>IF(AND(E1242="Accepted",ISNUMBER(O1242)),O1242*1.150779448,"")</f>
        <v>31.071045096</v>
      </c>
      <c r="Q1242" s="153" t="n">
        <v>260</v>
      </c>
      <c r="R1242" s="155" t="str">
        <v>08</v>
      </c>
      <c r="S1242" s="155" t="str">
        <v>2026-04-20 23:08 UTC</v>
      </c>
      <c r="T1242" s="155" t="str">
        <v>2026-04-20 16:08 PDT</v>
      </c>
      <c r="U1242" s="153" t="n">
        <f>IF(E1242&lt;&gt;"Accepted","",IF(AND(N1242="",P1242=""),"",MAX(N1242,P1242)))</f>
        <v>31.071045096</v>
      </c>
      <c r="V1242" s="155" t="str">
        <v>2026-04-20 16:08 PDT</v>
      </c>
      <c r="W1242" s="153" t="n">
        <v>18</v>
      </c>
      <c r="X1242" s="153" t="n">
        <v>25</v>
      </c>
      <c r="Y1242" s="153" t="n">
        <v>27</v>
      </c>
      <c r="Z1242" s="153" t="n">
        <v>260</v>
      </c>
      <c r="AA1242" s="153" t="n">
        <v>-117.8837</v>
      </c>
      <c r="AB1242" s="153" t="n">
        <v>34.9054</v>
      </c>
      <c r="AC1242" s="153" t="n">
        <v>702</v>
      </c>
      <c r="AD1242" s="175" t="str">
        <v>KEDW 202355Z 25018G25KT 50SM FEW370 25/M10 A2989 RMK AO2A PK WND 26027/08 SLP110 T02541098 10279 20219 57012</v>
      </c>
    </row>
    <row r="1243" hidden="0">
      <c r="A1243" s="150" t="str">
        <v>2026-04-21 00:55 UTC</v>
      </c>
      <c r="B1243" s="155" t="str">
        <v>2026-04-20 17:55 PDT</v>
      </c>
      <c r="C1243" s="155" t="str">
        <v>2026-04-20</v>
      </c>
      <c r="D1243" s="155" t="str">
        <v>April</v>
      </c>
      <c r="E1243" s="154" t="str">
        <v>Accepted</v>
      </c>
      <c r="F1243" s="155" t="str">
        <v>240</v>
      </c>
      <c r="G1243" s="153" t="n">
        <v>240</v>
      </c>
      <c r="H1243" s="155" t="str">
        <v>SW</v>
      </c>
      <c r="I1243" s="153" t="n">
        <v>60</v>
      </c>
      <c r="J1243" s="155" t="str">
        <v>NE</v>
      </c>
      <c r="K1243" s="153" t="n">
        <v>21</v>
      </c>
      <c r="L1243" s="153" t="n">
        <f>IF(E1243="Accepted",K1243*1.150779448,"")</f>
        <v>24.166368408</v>
      </c>
      <c r="M1243" s="153" t="n">
        <v>27</v>
      </c>
      <c r="N1243" s="153" t="n">
        <f>IF(AND(E1243="Accepted",ISNUMBER(M1243)),M1243*1.150779448,"")</f>
        <v>31.071045096</v>
      </c>
      <c r="O1243" s="153" t="n">
        <v>27</v>
      </c>
      <c r="P1243" s="153" t="n">
        <f>IF(AND(E1243="Accepted",ISNUMBER(O1243)),O1243*1.150779448,"")</f>
        <v>31.071045096</v>
      </c>
      <c r="Q1243" s="153" t="n">
        <v>240</v>
      </c>
      <c r="R1243" s="155" t="str">
        <v>43</v>
      </c>
      <c r="S1243" s="155" t="str">
        <v>2026-04-21 00:43 UTC</v>
      </c>
      <c r="T1243" s="155" t="str">
        <v>2026-04-20 17:43 PDT</v>
      </c>
      <c r="U1243" s="153" t="n">
        <f>IF(E1243&lt;&gt;"Accepted","",IF(AND(N1243="",P1243=""),"",MAX(N1243,P1243)))</f>
        <v>31.071045096</v>
      </c>
      <c r="V1243" s="155" t="str">
        <v>2026-04-20 17:43 PDT</v>
      </c>
      <c r="W1243" s="153" t="n">
        <v>21</v>
      </c>
      <c r="X1243" s="153" t="n">
        <v>27</v>
      </c>
      <c r="Y1243" s="153" t="n">
        <v>27</v>
      </c>
      <c r="Z1243" s="153" t="n">
        <v>240</v>
      </c>
      <c r="AA1243" s="153" t="n">
        <v>-117.8837</v>
      </c>
      <c r="AB1243" s="153" t="n">
        <v>34.9054</v>
      </c>
      <c r="AC1243" s="153" t="n">
        <v>702</v>
      </c>
      <c r="AD1243" s="175" t="str">
        <v>KEDW 210055Z 24021G27KT 50SM SCT220 BKN320 25/M09 A2987 RMK AO2A PK WND 24027/43 SLP103 T02451091</v>
      </c>
    </row>
    <row r="1244" hidden="0">
      <c r="A1244" s="150" t="str">
        <v>2026-04-21 01:55 UTC</v>
      </c>
      <c r="B1244" s="155" t="str">
        <v>2026-04-20 18:55 PDT</v>
      </c>
      <c r="C1244" s="155" t="str">
        <v>2026-04-20</v>
      </c>
      <c r="D1244" s="155" t="str">
        <v>April</v>
      </c>
      <c r="E1244" s="154" t="str">
        <v>Accepted</v>
      </c>
      <c r="F1244" s="155" t="str">
        <v>250</v>
      </c>
      <c r="G1244" s="153" t="n">
        <v>250</v>
      </c>
      <c r="H1244" s="155" t="str">
        <v>W</v>
      </c>
      <c r="I1244" s="153" t="n">
        <v>70</v>
      </c>
      <c r="J1244" s="155" t="str">
        <v>E</v>
      </c>
      <c r="K1244" s="153" t="n">
        <v>16</v>
      </c>
      <c r="L1244" s="153" t="n">
        <f>IF(E1244="Accepted",K1244*1.150779448,"")</f>
        <v>18.412471168</v>
      </c>
      <c r="M1244" s="153" t="n">
        <v>22</v>
      </c>
      <c r="N1244" s="153" t="n">
        <f>IF(AND(E1244="Accepted",ISNUMBER(M1244)),M1244*1.150779448,"")</f>
        <v>25.317147856</v>
      </c>
      <c r="O1244" s="153" t="n">
        <v>26</v>
      </c>
      <c r="P1244" s="153" t="n">
        <f>IF(AND(E1244="Accepted",ISNUMBER(O1244)),O1244*1.150779448,"")</f>
        <v>29.920265648</v>
      </c>
      <c r="Q1244" s="153" t="n">
        <v>240</v>
      </c>
      <c r="R1244" s="155" t="str">
        <v>37</v>
      </c>
      <c r="S1244" s="155" t="str">
        <v>2026-04-21 01:37 UTC</v>
      </c>
      <c r="T1244" s="155" t="str">
        <v>2026-04-20 18:37 PDT</v>
      </c>
      <c r="U1244" s="153" t="n">
        <f>IF(E1244&lt;&gt;"Accepted","",IF(AND(N1244="",P1244=""),"",MAX(N1244,P1244)))</f>
        <v>29.920265648</v>
      </c>
      <c r="V1244" s="155" t="str">
        <v>2026-04-20 18:37 PDT</v>
      </c>
      <c r="W1244" s="153" t="n">
        <v>16</v>
      </c>
      <c r="X1244" s="153" t="n">
        <v>22</v>
      </c>
      <c r="Y1244" s="153" t="n">
        <v>26</v>
      </c>
      <c r="Z1244" s="153" t="n">
        <v>240</v>
      </c>
      <c r="AA1244" s="153" t="n">
        <v>-117.8837</v>
      </c>
      <c r="AB1244" s="153" t="n">
        <v>34.9054</v>
      </c>
      <c r="AC1244" s="153" t="n">
        <v>702</v>
      </c>
      <c r="AD1244" s="175" t="str">
        <v>KEDW 210155Z 25016G22KT 50SM BKN320 22/M07 A2988 RMK AO2A PK WND 24026/37 SLP108 T02241074</v>
      </c>
    </row>
    <row r="1245" hidden="0">
      <c r="A1245" s="150" t="str">
        <v>2026-04-21 02:55 UTC</v>
      </c>
      <c r="B1245" s="155" t="str">
        <v>2026-04-20 19:55 PDT</v>
      </c>
      <c r="C1245" s="155" t="str">
        <v>2026-04-20</v>
      </c>
      <c r="D1245" s="155" t="str">
        <v>April</v>
      </c>
      <c r="E1245" s="154" t="str">
        <v>Accepted</v>
      </c>
      <c r="F1245" s="155" t="str">
        <v>250</v>
      </c>
      <c r="G1245" s="153" t="n">
        <v>250</v>
      </c>
      <c r="H1245" s="155" t="str">
        <v>W</v>
      </c>
      <c r="I1245" s="153" t="n">
        <v>70</v>
      </c>
      <c r="J1245" s="155" t="str">
        <v>E</v>
      </c>
      <c r="K1245" s="153" t="n">
        <v>12</v>
      </c>
      <c r="L1245" s="153" t="n">
        <f>IF(E1245="Accepted",K1245*1.150779448,"")</f>
        <v>13.809353376</v>
      </c>
      <c r="M1245" s="163"/>
      <c r="N1245" s="163" t="str">
        <f>IF(AND(E1245="Accepted",ISNUMBER(M1245)),M1245*1.150779448,"")</f>
      </c>
      <c r="O1245" s="163"/>
      <c r="P1245" s="163" t="str">
        <f>IF(AND(E1245="Accepted",ISNUMBER(O1245)),O1245*1.150779448,"")</f>
      </c>
      <c r="Q1245" s="163"/>
      <c r="R1245" s="155" t="str"/>
      <c r="S1245" s="155" t="str"/>
      <c r="T1245" s="155" t="str"/>
      <c r="U1245" s="163" t="str">
        <f>IF(E1245&lt;&gt;"Accepted","",IF(AND(N1245="",P1245=""),"",MAX(N1245,P1245)))</f>
      </c>
      <c r="V1245" s="155" t="str">
        <v>2026-04-20 19:55 PDT</v>
      </c>
      <c r="W1245" s="153" t="n">
        <v>12</v>
      </c>
      <c r="X1245" s="163"/>
      <c r="Y1245" s="163"/>
      <c r="Z1245" s="163"/>
      <c r="AA1245" s="153" t="n">
        <v>-117.8837</v>
      </c>
      <c r="AB1245" s="153" t="n">
        <v>34.9054</v>
      </c>
      <c r="AC1245" s="153" t="n">
        <v>702</v>
      </c>
      <c r="AD1245" s="175" t="str">
        <v>KEDW 210255Z 25012KT 50SM SCT280 BKN370 20/00 A2988 RMK AO2A SLP107 T02010000 55003</v>
      </c>
    </row>
    <row r="1246" hidden="0">
      <c r="A1246" s="150" t="str">
        <v>2026-04-21 03:55 UTC</v>
      </c>
      <c r="B1246" s="155" t="str">
        <v>2026-04-20 20:55 PDT</v>
      </c>
      <c r="C1246" s="155" t="str">
        <v>2026-04-20</v>
      </c>
      <c r="D1246" s="155" t="str">
        <v>April</v>
      </c>
      <c r="E1246" s="154" t="str">
        <v>Accepted</v>
      </c>
      <c r="F1246" s="155" t="str">
        <v>260</v>
      </c>
      <c r="G1246" s="153" t="n">
        <v>260</v>
      </c>
      <c r="H1246" s="155" t="str">
        <v>W</v>
      </c>
      <c r="I1246" s="153" t="n">
        <v>80</v>
      </c>
      <c r="J1246" s="155" t="str">
        <v>E</v>
      </c>
      <c r="K1246" s="153" t="n">
        <v>11</v>
      </c>
      <c r="L1246" s="153" t="n">
        <f>IF(E1246="Accepted",K1246*1.150779448,"")</f>
        <v>12.658573928</v>
      </c>
      <c r="M1246" s="153" t="n">
        <v>18</v>
      </c>
      <c r="N1246" s="153" t="n">
        <f>IF(AND(E1246="Accepted",ISNUMBER(M1246)),M1246*1.150779448,"")</f>
        <v>20.714030064</v>
      </c>
      <c r="O1246" s="153" t="n">
        <v>26</v>
      </c>
      <c r="P1246" s="153" t="n">
        <f>IF(AND(E1246="Accepted",ISNUMBER(O1246)),O1246*1.150779448,"")</f>
        <v>29.920265648</v>
      </c>
      <c r="Q1246" s="153" t="n">
        <v>240</v>
      </c>
      <c r="R1246" s="155" t="str">
        <v>43</v>
      </c>
      <c r="S1246" s="155" t="str">
        <v>2026-04-21 03:43 UTC</v>
      </c>
      <c r="T1246" s="155" t="str">
        <v>2026-04-20 20:43 PDT</v>
      </c>
      <c r="U1246" s="153" t="n">
        <f>IF(E1246&lt;&gt;"Accepted","",IF(AND(N1246="",P1246=""),"",MAX(N1246,P1246)))</f>
        <v>29.920265648</v>
      </c>
      <c r="V1246" s="155" t="str">
        <v>2026-04-20 20:43 PDT</v>
      </c>
      <c r="W1246" s="153" t="n">
        <v>11</v>
      </c>
      <c r="X1246" s="153" t="n">
        <v>18</v>
      </c>
      <c r="Y1246" s="153" t="n">
        <v>26</v>
      </c>
      <c r="Z1246" s="153" t="n">
        <v>240</v>
      </c>
      <c r="AA1246" s="153" t="n">
        <v>-117.8837</v>
      </c>
      <c r="AB1246" s="153" t="n">
        <v>34.9054</v>
      </c>
      <c r="AC1246" s="153" t="n">
        <v>702</v>
      </c>
      <c r="AD1246" s="175" t="str">
        <v>KEDW 210355Z 26011G18KT 40SM SCT270 BKN330 18/02 A2991 RMK AO2A PK WND 24026/43 SLP116 T01810020</v>
      </c>
    </row>
    <row r="1247" hidden="0">
      <c r="A1247" s="150" t="str">
        <v>2026-04-21 04:55 UTC</v>
      </c>
      <c r="B1247" s="155" t="str">
        <v>2026-04-20 21:55 PDT</v>
      </c>
      <c r="C1247" s="155" t="str">
        <v>2026-04-20</v>
      </c>
      <c r="D1247" s="155" t="str">
        <v>April</v>
      </c>
      <c r="E1247" s="154" t="str">
        <v>Accepted</v>
      </c>
      <c r="F1247" s="155" t="str">
        <v>240</v>
      </c>
      <c r="G1247" s="153" t="n">
        <v>240</v>
      </c>
      <c r="H1247" s="155" t="str">
        <v>SW</v>
      </c>
      <c r="I1247" s="153" t="n">
        <v>60</v>
      </c>
      <c r="J1247" s="155" t="str">
        <v>NE</v>
      </c>
      <c r="K1247" s="153" t="n">
        <v>20</v>
      </c>
      <c r="L1247" s="153" t="n">
        <f>IF(E1247="Accepted",K1247*1.150779448,"")</f>
        <v>23.01558896</v>
      </c>
      <c r="M1247" s="153" t="n">
        <v>25</v>
      </c>
      <c r="N1247" s="153" t="n">
        <f>IF(AND(E1247="Accepted",ISNUMBER(M1247)),M1247*1.150779448,"")</f>
        <v>28.7694862</v>
      </c>
      <c r="O1247" s="153" t="n">
        <v>28</v>
      </c>
      <c r="P1247" s="153" t="n">
        <f>IF(AND(E1247="Accepted",ISNUMBER(O1247)),O1247*1.150779448,"")</f>
        <v>32.221824544</v>
      </c>
      <c r="Q1247" s="153" t="n">
        <v>230</v>
      </c>
      <c r="R1247" s="155" t="str">
        <v>03</v>
      </c>
      <c r="S1247" s="155" t="str">
        <v>2026-04-21 04:03 UTC</v>
      </c>
      <c r="T1247" s="155" t="str">
        <v>2026-04-20 21:03 PDT</v>
      </c>
      <c r="U1247" s="153" t="n">
        <f>IF(E1247&lt;&gt;"Accepted","",IF(AND(N1247="",P1247=""),"",MAX(N1247,P1247)))</f>
        <v>32.221824544</v>
      </c>
      <c r="V1247" s="155" t="str">
        <v>2026-04-20 21:03 PDT</v>
      </c>
      <c r="W1247" s="153" t="n">
        <v>20</v>
      </c>
      <c r="X1247" s="153" t="n">
        <v>25</v>
      </c>
      <c r="Y1247" s="153" t="n">
        <v>28</v>
      </c>
      <c r="Z1247" s="153" t="n">
        <v>230</v>
      </c>
      <c r="AA1247" s="153" t="n">
        <v>-117.8837</v>
      </c>
      <c r="AB1247" s="153" t="n">
        <v>34.9054</v>
      </c>
      <c r="AC1247" s="153" t="n">
        <v>702</v>
      </c>
      <c r="AD1247" s="175" t="str">
        <v>KEDW 210455Z 24020G25KT 40SM BKN280 18/00 A2992 RMK AO2A PK WND 23028/03 SLP116 T01750002</v>
      </c>
    </row>
    <row r="1248" hidden="0">
      <c r="A1248" s="150" t="str">
        <v>2026-04-21 05:55 UTC</v>
      </c>
      <c r="B1248" s="155" t="str">
        <v>2026-04-20 22:55 PDT</v>
      </c>
      <c r="C1248" s="155" t="str">
        <v>2026-04-20</v>
      </c>
      <c r="D1248" s="155" t="str">
        <v>April</v>
      </c>
      <c r="E1248" s="154" t="str">
        <v>Accepted</v>
      </c>
      <c r="F1248" s="155" t="str">
        <v>250</v>
      </c>
      <c r="G1248" s="153" t="n">
        <v>250</v>
      </c>
      <c r="H1248" s="155" t="str">
        <v>W</v>
      </c>
      <c r="I1248" s="153" t="n">
        <v>70</v>
      </c>
      <c r="J1248" s="155" t="str">
        <v>E</v>
      </c>
      <c r="K1248" s="153" t="n">
        <v>15</v>
      </c>
      <c r="L1248" s="153" t="n">
        <f>IF(E1248="Accepted",K1248*1.150779448,"")</f>
        <v>17.261691719999998</v>
      </c>
      <c r="M1248" s="163"/>
      <c r="N1248" s="163" t="str">
        <f>IF(AND(E1248="Accepted",ISNUMBER(M1248)),M1248*1.150779448,"")</f>
      </c>
      <c r="O1248" s="153" t="n">
        <v>27</v>
      </c>
      <c r="P1248" s="153" t="n">
        <f>IF(AND(E1248="Accepted",ISNUMBER(O1248)),O1248*1.150779448,"")</f>
        <v>31.071045096</v>
      </c>
      <c r="Q1248" s="153" t="n">
        <v>240</v>
      </c>
      <c r="R1248" s="155" t="str">
        <v>52</v>
      </c>
      <c r="S1248" s="155" t="str">
        <v>2026-04-21 05:52 UTC</v>
      </c>
      <c r="T1248" s="155" t="str">
        <v>2026-04-20 22:52 PDT</v>
      </c>
      <c r="U1248" s="153" t="n">
        <f>IF(E1248&lt;&gt;"Accepted","",IF(AND(N1248="",P1248=""),"",MAX(N1248,P1248)))</f>
        <v>31.071045096</v>
      </c>
      <c r="V1248" s="155" t="str">
        <v>2026-04-20 22:52 PDT</v>
      </c>
      <c r="W1248" s="153" t="n">
        <v>15</v>
      </c>
      <c r="X1248" s="163"/>
      <c r="Y1248" s="153" t="n">
        <v>27</v>
      </c>
      <c r="Z1248" s="153" t="n">
        <v>240</v>
      </c>
      <c r="AA1248" s="153" t="n">
        <v>-117.8837</v>
      </c>
      <c r="AB1248" s="153" t="n">
        <v>34.9054</v>
      </c>
      <c r="AC1248" s="153" t="n">
        <v>702</v>
      </c>
      <c r="AD1248" s="175" t="str">
        <v>KEDW 210555Z AUTO 25015KT 10SM CLR 17/M02 A2993 RMK AO2 PK WND 24027/52 SLP118 T01701021 10254 20169 51016 $</v>
      </c>
    </row>
    <row r="1249" hidden="0">
      <c r="A1249" s="150" t="str">
        <v>2026-04-21 06:55 UTC</v>
      </c>
      <c r="B1249" s="155" t="str">
        <v>2026-04-20 23:55 PDT</v>
      </c>
      <c r="C1249" s="155" t="str">
        <v>2026-04-20</v>
      </c>
      <c r="D1249" s="155" t="str">
        <v>April</v>
      </c>
      <c r="E1249" s="154" t="str">
        <v>Accepted</v>
      </c>
      <c r="F1249" s="155" t="str">
        <v>250</v>
      </c>
      <c r="G1249" s="153" t="n">
        <v>250</v>
      </c>
      <c r="H1249" s="155" t="str">
        <v>W</v>
      </c>
      <c r="I1249" s="153" t="n">
        <v>70</v>
      </c>
      <c r="J1249" s="155" t="str">
        <v>E</v>
      </c>
      <c r="K1249" s="153" t="n">
        <v>13</v>
      </c>
      <c r="L1249" s="153" t="n">
        <f>IF(E1249="Accepted",K1249*1.150779448,"")</f>
        <v>14.960132824</v>
      </c>
      <c r="M1249" s="163"/>
      <c r="N1249" s="163" t="str">
        <f>IF(AND(E1249="Accepted",ISNUMBER(M1249)),M1249*1.150779448,"")</f>
      </c>
      <c r="O1249" s="163"/>
      <c r="P1249" s="163" t="str">
        <f>IF(AND(E1249="Accepted",ISNUMBER(O1249)),O1249*1.150779448,"")</f>
      </c>
      <c r="Q1249" s="163"/>
      <c r="R1249" s="155" t="str"/>
      <c r="S1249" s="155" t="str"/>
      <c r="T1249" s="155" t="str"/>
      <c r="U1249" s="163" t="str">
        <f>IF(E1249&lt;&gt;"Accepted","",IF(AND(N1249="",P1249=""),"",MAX(N1249,P1249)))</f>
      </c>
      <c r="V1249" s="155" t="str">
        <v>2026-04-20 23:55 PDT</v>
      </c>
      <c r="W1249" s="153" t="n">
        <v>13</v>
      </c>
      <c r="X1249" s="163"/>
      <c r="Y1249" s="163"/>
      <c r="Z1249" s="163"/>
      <c r="AA1249" s="153" t="n">
        <v>-117.8837</v>
      </c>
      <c r="AB1249" s="153" t="n">
        <v>34.9054</v>
      </c>
      <c r="AC1249" s="153" t="n">
        <v>702</v>
      </c>
      <c r="AD1249" s="175" t="str">
        <v>KEDW 210655Z AUTO 25013KT 10SM CLR 17/M08 A2993 RMK AO2 SLP117 T01711082 $</v>
      </c>
    </row>
    <row r="1250" hidden="0">
      <c r="A1250" s="150" t="str">
        <v>2026-04-21 07:55 UTC</v>
      </c>
      <c r="B1250" s="155" t="str">
        <v>2026-04-21 00:55 PDT</v>
      </c>
      <c r="C1250" s="155" t="str">
        <v>2026-04-21</v>
      </c>
      <c r="D1250" s="155" t="str">
        <v>April</v>
      </c>
      <c r="E1250" s="154" t="str">
        <v>Accepted</v>
      </c>
      <c r="F1250" s="155" t="str">
        <v>260</v>
      </c>
      <c r="G1250" s="153" t="n">
        <v>260</v>
      </c>
      <c r="H1250" s="155" t="str">
        <v>W</v>
      </c>
      <c r="I1250" s="153" t="n">
        <v>80</v>
      </c>
      <c r="J1250" s="155" t="str">
        <v>E</v>
      </c>
      <c r="K1250" s="153" t="n">
        <v>14</v>
      </c>
      <c r="L1250" s="153" t="n">
        <f>IF(E1250="Accepted",K1250*1.150779448,"")</f>
        <v>16.110912272</v>
      </c>
      <c r="M1250" s="163"/>
      <c r="N1250" s="163" t="str">
        <f>IF(AND(E1250="Accepted",ISNUMBER(M1250)),M1250*1.150779448,"")</f>
      </c>
      <c r="O1250" s="163"/>
      <c r="P1250" s="163" t="str">
        <f>IF(AND(E1250="Accepted",ISNUMBER(O1250)),O1250*1.150779448,"")</f>
      </c>
      <c r="Q1250" s="163"/>
      <c r="R1250" s="155" t="str"/>
      <c r="S1250" s="155" t="str"/>
      <c r="T1250" s="155" t="str"/>
      <c r="U1250" s="163" t="str">
        <f>IF(E1250&lt;&gt;"Accepted","",IF(AND(N1250="",P1250=""),"",MAX(N1250,P1250)))</f>
      </c>
      <c r="V1250" s="155" t="str">
        <v>2026-04-21 00:55 PDT</v>
      </c>
      <c r="W1250" s="153" t="n">
        <v>14</v>
      </c>
      <c r="X1250" s="163"/>
      <c r="Y1250" s="163"/>
      <c r="Z1250" s="163"/>
      <c r="AA1250" s="153" t="n">
        <v>-117.8837</v>
      </c>
      <c r="AB1250" s="153" t="n">
        <v>34.9054</v>
      </c>
      <c r="AC1250" s="153" t="n">
        <v>702</v>
      </c>
      <c r="AD1250" s="175" t="str">
        <v>KEDW 210755Z AUTO 26014KT 10SM CLR 16/M05 A2994 RMK AO2 SLP121 T01581053 402790069 $</v>
      </c>
    </row>
    <row r="1251" hidden="0">
      <c r="A1251" s="150" t="str">
        <v>2026-04-21 08:55 UTC</v>
      </c>
      <c r="B1251" s="155" t="str">
        <v>2026-04-21 01:55 PDT</v>
      </c>
      <c r="C1251" s="155" t="str">
        <v>2026-04-21</v>
      </c>
      <c r="D1251" s="155" t="str">
        <v>April</v>
      </c>
      <c r="E1251" s="154" t="str">
        <v>Accepted</v>
      </c>
      <c r="F1251" s="155" t="str">
        <v>250</v>
      </c>
      <c r="G1251" s="153" t="n">
        <v>250</v>
      </c>
      <c r="H1251" s="155" t="str">
        <v>W</v>
      </c>
      <c r="I1251" s="153" t="n">
        <v>70</v>
      </c>
      <c r="J1251" s="155" t="str">
        <v>E</v>
      </c>
      <c r="K1251" s="153" t="n">
        <v>23</v>
      </c>
      <c r="L1251" s="153" t="n">
        <f>IF(E1251="Accepted",K1251*1.150779448,"")</f>
        <v>26.467927304</v>
      </c>
      <c r="M1251" s="153" t="n">
        <v>27</v>
      </c>
      <c r="N1251" s="153" t="n">
        <f>IF(AND(E1251="Accepted",ISNUMBER(M1251)),M1251*1.150779448,"")</f>
        <v>31.071045096</v>
      </c>
      <c r="O1251" s="153" t="n">
        <v>28</v>
      </c>
      <c r="P1251" s="153" t="n">
        <f>IF(AND(E1251="Accepted",ISNUMBER(O1251)),O1251*1.150779448,"")</f>
        <v>32.221824544</v>
      </c>
      <c r="Q1251" s="153" t="n">
        <v>250</v>
      </c>
      <c r="R1251" s="155" t="str">
        <v>35</v>
      </c>
      <c r="S1251" s="155" t="str">
        <v>2026-04-21 08:35 UTC</v>
      </c>
      <c r="T1251" s="155" t="str">
        <v>2026-04-21 01:35 PDT</v>
      </c>
      <c r="U1251" s="153" t="n">
        <f>IF(E1251&lt;&gt;"Accepted","",IF(AND(N1251="",P1251=""),"",MAX(N1251,P1251)))</f>
        <v>32.221824544</v>
      </c>
      <c r="V1251" s="155" t="str">
        <v>2026-04-21 01:35 PDT</v>
      </c>
      <c r="W1251" s="153" t="n">
        <v>23</v>
      </c>
      <c r="X1251" s="153" t="n">
        <v>27</v>
      </c>
      <c r="Y1251" s="153" t="n">
        <v>28</v>
      </c>
      <c r="Z1251" s="153" t="n">
        <v>250</v>
      </c>
      <c r="AA1251" s="153" t="n">
        <v>-117.8837</v>
      </c>
      <c r="AB1251" s="153" t="n">
        <v>34.9054</v>
      </c>
      <c r="AC1251" s="153" t="n">
        <v>702</v>
      </c>
      <c r="AD1251" s="175" t="str">
        <v>KEDW 210855Z AUTO 25023G27KT 10SM CLR 15/M03 A2993 RMK AO2 PK WND 25028/35 SLP117 T01511033 50001 $</v>
      </c>
    </row>
    <row r="1252" hidden="0">
      <c r="A1252" s="150" t="str">
        <v>2026-04-21 09:55 UTC</v>
      </c>
      <c r="B1252" s="155" t="str">
        <v>2026-04-21 02:55 PDT</v>
      </c>
      <c r="C1252" s="155" t="str">
        <v>2026-04-21</v>
      </c>
      <c r="D1252" s="155" t="str">
        <v>April</v>
      </c>
      <c r="E1252" s="154" t="str">
        <v>Accepted</v>
      </c>
      <c r="F1252" s="155" t="str">
        <v>220</v>
      </c>
      <c r="G1252" s="153" t="n">
        <v>220</v>
      </c>
      <c r="H1252" s="155" t="str">
        <v>SW</v>
      </c>
      <c r="I1252" s="153" t="n">
        <v>40</v>
      </c>
      <c r="J1252" s="155" t="str">
        <v>NE</v>
      </c>
      <c r="K1252" s="153" t="n">
        <v>7</v>
      </c>
      <c r="L1252" s="153" t="n">
        <f>IF(E1252="Accepted",K1252*1.150779448,"")</f>
        <v>8.055456136</v>
      </c>
      <c r="M1252" s="163"/>
      <c r="N1252" s="163" t="str">
        <f>IF(AND(E1252="Accepted",ISNUMBER(M1252)),M1252*1.150779448,"")</f>
      </c>
      <c r="O1252" s="153" t="n">
        <v>29</v>
      </c>
      <c r="P1252" s="153" t="n">
        <f>IF(AND(E1252="Accepted",ISNUMBER(O1252)),O1252*1.150779448,"")</f>
        <v>33.372603992</v>
      </c>
      <c r="Q1252" s="153" t="n">
        <v>250</v>
      </c>
      <c r="R1252" s="155" t="str">
        <v>0856</v>
      </c>
      <c r="S1252" s="155" t="str">
        <v>2026-04-21 08:56 UTC</v>
      </c>
      <c r="T1252" s="155" t="str">
        <v>2026-04-21 01:56 PDT</v>
      </c>
      <c r="U1252" s="153" t="n">
        <f>IF(E1252&lt;&gt;"Accepted","",IF(AND(N1252="",P1252=""),"",MAX(N1252,P1252)))</f>
        <v>33.372603992</v>
      </c>
      <c r="V1252" s="155" t="str">
        <v>2026-04-21 01:56 PDT</v>
      </c>
      <c r="W1252" s="153" t="n">
        <v>7</v>
      </c>
      <c r="X1252" s="163"/>
      <c r="Y1252" s="153" t="n">
        <v>29</v>
      </c>
      <c r="Z1252" s="153" t="n">
        <v>250</v>
      </c>
      <c r="AA1252" s="153" t="n">
        <v>-117.8837</v>
      </c>
      <c r="AB1252" s="153" t="n">
        <v>34.9054</v>
      </c>
      <c r="AC1252" s="153" t="n">
        <v>702</v>
      </c>
      <c r="AD1252" s="175" t="str">
        <v>KEDW 210955Z AUTO 22007KT 10SM CLR 14/M04 A2993 RMK AO2 PK WND 25029/0856 SLP117 T01401042 $</v>
      </c>
    </row>
    <row r="1253" hidden="0">
      <c r="A1253" s="150" t="str">
        <v>2026-04-21 10:55 UTC</v>
      </c>
      <c r="B1253" s="155" t="str">
        <v>2026-04-21 03:55 PDT</v>
      </c>
      <c r="C1253" s="155" t="str">
        <v>2026-04-21</v>
      </c>
      <c r="D1253" s="155" t="str">
        <v>April</v>
      </c>
      <c r="E1253" s="154" t="str">
        <v>Accepted</v>
      </c>
      <c r="F1253" s="155" t="str">
        <v>250</v>
      </c>
      <c r="G1253" s="153" t="n">
        <v>250</v>
      </c>
      <c r="H1253" s="155" t="str">
        <v>W</v>
      </c>
      <c r="I1253" s="153" t="n">
        <v>70</v>
      </c>
      <c r="J1253" s="155" t="str">
        <v>E</v>
      </c>
      <c r="K1253" s="153" t="n">
        <v>21</v>
      </c>
      <c r="L1253" s="153" t="n">
        <f>IF(E1253="Accepted",K1253*1.150779448,"")</f>
        <v>24.166368408</v>
      </c>
      <c r="M1253" s="163"/>
      <c r="N1253" s="163" t="str">
        <f>IF(AND(E1253="Accepted",ISNUMBER(M1253)),M1253*1.150779448,"")</f>
      </c>
      <c r="O1253" s="153" t="n">
        <v>29</v>
      </c>
      <c r="P1253" s="153" t="n">
        <f>IF(AND(E1253="Accepted",ISNUMBER(O1253)),O1253*1.150779448,"")</f>
        <v>33.372603992</v>
      </c>
      <c r="Q1253" s="153" t="n">
        <v>240</v>
      </c>
      <c r="R1253" s="155" t="str">
        <v>10</v>
      </c>
      <c r="S1253" s="155" t="str">
        <v>2026-04-21 10:10 UTC</v>
      </c>
      <c r="T1253" s="155" t="str">
        <v>2026-04-21 03:10 PDT</v>
      </c>
      <c r="U1253" s="153" t="n">
        <f>IF(E1253&lt;&gt;"Accepted","",IF(AND(N1253="",P1253=""),"",MAX(N1253,P1253)))</f>
        <v>33.372603992</v>
      </c>
      <c r="V1253" s="155" t="str">
        <v>2026-04-21 03:10 PDT</v>
      </c>
      <c r="W1253" s="153" t="n">
        <v>21</v>
      </c>
      <c r="X1253" s="163"/>
      <c r="Y1253" s="153" t="n">
        <v>29</v>
      </c>
      <c r="Z1253" s="153" t="n">
        <v>240</v>
      </c>
      <c r="AA1253" s="153" t="n">
        <v>-117.8837</v>
      </c>
      <c r="AB1253" s="153" t="n">
        <v>34.9054</v>
      </c>
      <c r="AC1253" s="153" t="n">
        <v>702</v>
      </c>
      <c r="AD1253" s="175" t="str">
        <v>KEDW 211055Z AUTO 25021KT 10SM CLR 14/M08 A2991 RMK AO2 PK WND 24029/10 SLP111 T01421085 $</v>
      </c>
    </row>
    <row r="1254" hidden="0">
      <c r="A1254" s="150" t="str">
        <v>2026-04-21 11:55 UTC</v>
      </c>
      <c r="B1254" s="155" t="str">
        <v>2026-04-21 04:55 PDT</v>
      </c>
      <c r="C1254" s="155" t="str">
        <v>2026-04-21</v>
      </c>
      <c r="D1254" s="155" t="str">
        <v>April</v>
      </c>
      <c r="E1254" s="154" t="str">
        <v>Accepted</v>
      </c>
      <c r="F1254" s="155" t="str">
        <v>260</v>
      </c>
      <c r="G1254" s="153" t="n">
        <v>260</v>
      </c>
      <c r="H1254" s="155" t="str">
        <v>W</v>
      </c>
      <c r="I1254" s="153" t="n">
        <v>80</v>
      </c>
      <c r="J1254" s="155" t="str">
        <v>E</v>
      </c>
      <c r="K1254" s="153" t="n">
        <v>15</v>
      </c>
      <c r="L1254" s="153" t="n">
        <f>IF(E1254="Accepted",K1254*1.150779448,"")</f>
        <v>17.261691719999998</v>
      </c>
      <c r="M1254" s="163"/>
      <c r="N1254" s="163" t="str">
        <f>IF(AND(E1254="Accepted",ISNUMBER(M1254)),M1254*1.150779448,"")</f>
      </c>
      <c r="O1254" s="163"/>
      <c r="P1254" s="163" t="str">
        <f>IF(AND(E1254="Accepted",ISNUMBER(O1254)),O1254*1.150779448,"")</f>
      </c>
      <c r="Q1254" s="163"/>
      <c r="R1254" s="155" t="str"/>
      <c r="S1254" s="155" t="str"/>
      <c r="T1254" s="155" t="str"/>
      <c r="U1254" s="163" t="str">
        <f>IF(E1254&lt;&gt;"Accepted","",IF(AND(N1254="",P1254=""),"",MAX(N1254,P1254)))</f>
      </c>
      <c r="V1254" s="155" t="str">
        <v>2026-04-21 04:55 PDT</v>
      </c>
      <c r="W1254" s="153" t="n">
        <v>15</v>
      </c>
      <c r="X1254" s="163"/>
      <c r="Y1254" s="163"/>
      <c r="Z1254" s="163"/>
      <c r="AA1254" s="153" t="n">
        <v>-117.8837</v>
      </c>
      <c r="AB1254" s="153" t="n">
        <v>34.9054</v>
      </c>
      <c r="AC1254" s="153" t="n">
        <v>702</v>
      </c>
      <c r="AD1254" s="175" t="str">
        <v>KEDW 211155Z AUTO 26015KT 10SM CLR 14/M10 A2992 RMK AO2 SLP115 T01401100 10172 20126 55002 $</v>
      </c>
    </row>
    <row r="1255" hidden="0">
      <c r="A1255" s="150" t="str">
        <v>2026-04-21 12:55 UTC</v>
      </c>
      <c r="B1255" s="155" t="str">
        <v>2026-04-21 05:55 PDT</v>
      </c>
      <c r="C1255" s="155" t="str">
        <v>2026-04-21</v>
      </c>
      <c r="D1255" s="155" t="str">
        <v>April</v>
      </c>
      <c r="E1255" s="154" t="str">
        <v>Accepted</v>
      </c>
      <c r="F1255" s="155" t="str">
        <v>260</v>
      </c>
      <c r="G1255" s="153" t="n">
        <v>260</v>
      </c>
      <c r="H1255" s="155" t="str">
        <v>W</v>
      </c>
      <c r="I1255" s="153" t="n">
        <v>80</v>
      </c>
      <c r="J1255" s="155" t="str">
        <v>E</v>
      </c>
      <c r="K1255" s="153" t="n">
        <v>12</v>
      </c>
      <c r="L1255" s="153" t="n">
        <f>IF(E1255="Accepted",K1255*1.150779448,"")</f>
        <v>13.809353376</v>
      </c>
      <c r="M1255" s="163"/>
      <c r="N1255" s="163" t="str">
        <f>IF(AND(E1255="Accepted",ISNUMBER(M1255)),M1255*1.150779448,"")</f>
      </c>
      <c r="O1255" s="163"/>
      <c r="P1255" s="163" t="str">
        <f>IF(AND(E1255="Accepted",ISNUMBER(O1255)),O1255*1.150779448,"")</f>
      </c>
      <c r="Q1255" s="163"/>
      <c r="R1255" s="155" t="str"/>
      <c r="S1255" s="155" t="str"/>
      <c r="T1255" s="155" t="str"/>
      <c r="U1255" s="163" t="str">
        <f>IF(E1255&lt;&gt;"Accepted","",IF(AND(N1255="",P1255=""),"",MAX(N1255,P1255)))</f>
      </c>
      <c r="V1255" s="155" t="str">
        <v>2026-04-21 05:55 PDT</v>
      </c>
      <c r="W1255" s="153" t="n">
        <v>12</v>
      </c>
      <c r="X1255" s="163"/>
      <c r="Y1255" s="163"/>
      <c r="Z1255" s="163"/>
      <c r="AA1255" s="153" t="n">
        <v>-117.8837</v>
      </c>
      <c r="AB1255" s="153" t="n">
        <v>34.9054</v>
      </c>
      <c r="AC1255" s="153" t="n">
        <v>702</v>
      </c>
      <c r="AD1255" s="175" t="str">
        <v>KEDW 211255Z 26012KT 40SM FEW320 13/M10 A2993 RMK AO2A SLP120 T01321099</v>
      </c>
    </row>
    <row r="1256" hidden="0">
      <c r="A1256" s="150" t="str">
        <v>2026-04-21 13:55 UTC</v>
      </c>
      <c r="B1256" s="155" t="str">
        <v>2026-04-21 06:55 PDT</v>
      </c>
      <c r="C1256" s="155" t="str">
        <v>2026-04-21</v>
      </c>
      <c r="D1256" s="155" t="str">
        <v>April</v>
      </c>
      <c r="E1256" s="154" t="str">
        <v>Accepted</v>
      </c>
      <c r="F1256" s="155" t="str">
        <v>250</v>
      </c>
      <c r="G1256" s="153" t="n">
        <v>250</v>
      </c>
      <c r="H1256" s="155" t="str">
        <v>W</v>
      </c>
      <c r="I1256" s="153" t="n">
        <v>70</v>
      </c>
      <c r="J1256" s="155" t="str">
        <v>E</v>
      </c>
      <c r="K1256" s="153" t="n">
        <v>14</v>
      </c>
      <c r="L1256" s="153" t="n">
        <f>IF(E1256="Accepted",K1256*1.150779448,"")</f>
        <v>16.110912272</v>
      </c>
      <c r="M1256" s="163"/>
      <c r="N1256" s="163" t="str">
        <f>IF(AND(E1256="Accepted",ISNUMBER(M1256)),M1256*1.150779448,"")</f>
      </c>
      <c r="O1256" s="163"/>
      <c r="P1256" s="163" t="str">
        <f>IF(AND(E1256="Accepted",ISNUMBER(O1256)),O1256*1.150779448,"")</f>
      </c>
      <c r="Q1256" s="163"/>
      <c r="R1256" s="155" t="str"/>
      <c r="S1256" s="155" t="str"/>
      <c r="T1256" s="155" t="str"/>
      <c r="U1256" s="163" t="str">
        <f>IF(E1256&lt;&gt;"Accepted","",IF(AND(N1256="",P1256=""),"",MAX(N1256,P1256)))</f>
      </c>
      <c r="V1256" s="155" t="str">
        <v>2026-04-21 06:55 PDT</v>
      </c>
      <c r="W1256" s="153" t="n">
        <v>14</v>
      </c>
      <c r="X1256" s="163"/>
      <c r="Y1256" s="163"/>
      <c r="Z1256" s="163"/>
      <c r="AA1256" s="153" t="n">
        <v>-117.8837</v>
      </c>
      <c r="AB1256" s="153" t="n">
        <v>34.9054</v>
      </c>
      <c r="AC1256" s="153" t="n">
        <v>702</v>
      </c>
      <c r="AD1256" s="175" t="str">
        <v>KEDW 211355Z 25014KT 80SM FEW320 14/M09 A2993 RMK AO2A SLP121 T01391094</v>
      </c>
    </row>
    <row r="1257" hidden="0">
      <c r="A1257" s="150" t="str">
        <v>2026-04-21 14:55 UTC</v>
      </c>
      <c r="B1257" s="155" t="str">
        <v>2026-04-21 07:55 PDT</v>
      </c>
      <c r="C1257" s="155" t="str">
        <v>2026-04-21</v>
      </c>
      <c r="D1257" s="155" t="str">
        <v>April</v>
      </c>
      <c r="E1257" s="154" t="str">
        <v>Accepted</v>
      </c>
      <c r="F1257" s="155" t="str">
        <v>250</v>
      </c>
      <c r="G1257" s="153" t="n">
        <v>250</v>
      </c>
      <c r="H1257" s="155" t="str">
        <v>W</v>
      </c>
      <c r="I1257" s="153" t="n">
        <v>70</v>
      </c>
      <c r="J1257" s="155" t="str">
        <v>E</v>
      </c>
      <c r="K1257" s="153" t="n">
        <v>13</v>
      </c>
      <c r="L1257" s="153" t="n">
        <f>IF(E1257="Accepted",K1257*1.150779448,"")</f>
        <v>14.960132824</v>
      </c>
      <c r="M1257" s="163"/>
      <c r="N1257" s="163" t="str">
        <f>IF(AND(E1257="Accepted",ISNUMBER(M1257)),M1257*1.150779448,"")</f>
      </c>
      <c r="O1257" s="163"/>
      <c r="P1257" s="163" t="str">
        <f>IF(AND(E1257="Accepted",ISNUMBER(O1257)),O1257*1.150779448,"")</f>
      </c>
      <c r="Q1257" s="163"/>
      <c r="R1257" s="155" t="str"/>
      <c r="S1257" s="155" t="str"/>
      <c r="T1257" s="155" t="str"/>
      <c r="U1257" s="163" t="str">
        <f>IF(E1257&lt;&gt;"Accepted","",IF(AND(N1257="",P1257=""),"",MAX(N1257,P1257)))</f>
      </c>
      <c r="V1257" s="155" t="str">
        <v>2026-04-21 07:55 PDT</v>
      </c>
      <c r="W1257" s="153" t="n">
        <v>13</v>
      </c>
      <c r="X1257" s="163"/>
      <c r="Y1257" s="163"/>
      <c r="Z1257" s="163"/>
      <c r="AA1257" s="153" t="n">
        <v>-117.8837</v>
      </c>
      <c r="AB1257" s="153" t="n">
        <v>34.9054</v>
      </c>
      <c r="AC1257" s="153" t="n">
        <v>702</v>
      </c>
      <c r="AD1257" s="175" t="str">
        <v>KEDW 211455Z 25013KT 90SM FEW320 15/M10 A2995 RMK AO2A SLP128 T01541096 52007</v>
      </c>
    </row>
    <row r="1258" hidden="0">
      <c r="A1258" s="150" t="str">
        <v>2026-04-21 15:55 UTC</v>
      </c>
      <c r="B1258" s="155" t="str">
        <v>2026-04-21 08:55 PDT</v>
      </c>
      <c r="C1258" s="155" t="str">
        <v>2026-04-21</v>
      </c>
      <c r="D1258" s="155" t="str">
        <v>April</v>
      </c>
      <c r="E1258" s="154" t="str">
        <v>Accepted</v>
      </c>
      <c r="F1258" s="155" t="str">
        <v>230</v>
      </c>
      <c r="G1258" s="153" t="n">
        <v>230</v>
      </c>
      <c r="H1258" s="155" t="str">
        <v>SW</v>
      </c>
      <c r="I1258" s="153" t="n">
        <v>50</v>
      </c>
      <c r="J1258" s="155" t="str">
        <v>NE</v>
      </c>
      <c r="K1258" s="153" t="n">
        <v>9</v>
      </c>
      <c r="L1258" s="153" t="n">
        <f>IF(E1258="Accepted",K1258*1.150779448,"")</f>
        <v>10.357015032</v>
      </c>
      <c r="M1258" s="163"/>
      <c r="N1258" s="163" t="str">
        <f>IF(AND(E1258="Accepted",ISNUMBER(M1258)),M1258*1.150779448,"")</f>
      </c>
      <c r="O1258" s="163"/>
      <c r="P1258" s="163" t="str">
        <f>IF(AND(E1258="Accepted",ISNUMBER(O1258)),O1258*1.150779448,"")</f>
      </c>
      <c r="Q1258" s="163"/>
      <c r="R1258" s="155" t="str"/>
      <c r="S1258" s="155" t="str"/>
      <c r="T1258" s="155" t="str"/>
      <c r="U1258" s="163" t="str">
        <f>IF(E1258&lt;&gt;"Accepted","",IF(AND(N1258="",P1258=""),"",MAX(N1258,P1258)))</f>
      </c>
      <c r="V1258" s="155" t="str">
        <v>2026-04-21 08:55 PDT</v>
      </c>
      <c r="W1258" s="153" t="n">
        <v>9</v>
      </c>
      <c r="X1258" s="163"/>
      <c r="Y1258" s="163"/>
      <c r="Z1258" s="163"/>
      <c r="AA1258" s="153" t="n">
        <v>-117.8837</v>
      </c>
      <c r="AB1258" s="153" t="n">
        <v>34.9054</v>
      </c>
      <c r="AC1258" s="153" t="n">
        <v>702</v>
      </c>
      <c r="AD1258" s="175" t="str">
        <v>KEDW 211555Z 23009KT 90SM FEW320 18/M06 A2996 RMK AO2A SLP132 T01751057</v>
      </c>
    </row>
    <row r="1259" hidden="0">
      <c r="A1259" s="150" t="str">
        <v>2026-04-21 17:55 UTC</v>
      </c>
      <c r="B1259" s="155" t="str">
        <v>2026-04-21 10:55 PDT</v>
      </c>
      <c r="C1259" s="155" t="str">
        <v>2026-04-21</v>
      </c>
      <c r="D1259" s="155" t="str">
        <v>April</v>
      </c>
      <c r="E1259" s="154" t="str">
        <v>Accepted</v>
      </c>
      <c r="F1259" s="155" t="str">
        <v>260</v>
      </c>
      <c r="G1259" s="153" t="n">
        <v>260</v>
      </c>
      <c r="H1259" s="155" t="str">
        <v>W</v>
      </c>
      <c r="I1259" s="153" t="n">
        <v>80</v>
      </c>
      <c r="J1259" s="155" t="str">
        <v>E</v>
      </c>
      <c r="K1259" s="153" t="n">
        <v>27</v>
      </c>
      <c r="L1259" s="153" t="n">
        <f>IF(E1259="Accepted",K1259*1.150779448,"")</f>
        <v>31.071045096</v>
      </c>
      <c r="M1259" s="153" t="n">
        <v>31</v>
      </c>
      <c r="N1259" s="153" t="n">
        <f>IF(AND(E1259="Accepted",ISNUMBER(M1259)),M1259*1.150779448,"")</f>
        <v>35.674162888</v>
      </c>
      <c r="O1259" s="163"/>
      <c r="P1259" s="163" t="str">
        <f>IF(AND(E1259="Accepted",ISNUMBER(O1259)),O1259*1.150779448,"")</f>
      </c>
      <c r="Q1259" s="163"/>
      <c r="R1259" s="155" t="str"/>
      <c r="S1259" s="155" t="str"/>
      <c r="T1259" s="155" t="str"/>
      <c r="U1259" s="153" t="n">
        <f>IF(E1259&lt;&gt;"Accepted","",IF(AND(N1259="",P1259=""),"",MAX(N1259,P1259)))</f>
        <v>35.674162888</v>
      </c>
      <c r="V1259" s="155" t="str">
        <v>2026-04-21 10:55 PDT</v>
      </c>
      <c r="W1259" s="153" t="n">
        <v>27</v>
      </c>
      <c r="X1259" s="153" t="n">
        <v>31</v>
      </c>
      <c r="Y1259" s="163"/>
      <c r="Z1259" s="163"/>
      <c r="AA1259" s="153" t="n">
        <v>-117.8837</v>
      </c>
      <c r="AB1259" s="153" t="n">
        <v>34.9054</v>
      </c>
      <c r="AC1259" s="153" t="n">
        <v>702</v>
      </c>
      <c r="AD1259" s="175" t="str">
        <v>KEDW 211755Z 26027G31KT 90SM FEW050 FEW320 22/M04 A2994 RMK AO2A SLP122 T02161038 10222 20131 58001</v>
      </c>
    </row>
    <row r="1260" hidden="0">
      <c r="A1260" s="150" t="str">
        <v>2026-04-21 17:56 UTC</v>
      </c>
      <c r="B1260" s="155" t="str">
        <v>2026-04-21 10:56 PDT</v>
      </c>
      <c r="C1260" s="155" t="str">
        <v>2026-04-21</v>
      </c>
      <c r="D1260" s="155" t="str">
        <v>April</v>
      </c>
      <c r="E1260" s="154" t="str">
        <v>Accepted</v>
      </c>
      <c r="F1260" s="155" t="str">
        <v>250</v>
      </c>
      <c r="G1260" s="153" t="n">
        <v>250</v>
      </c>
      <c r="H1260" s="155" t="str">
        <v>W</v>
      </c>
      <c r="I1260" s="153" t="n">
        <v>70</v>
      </c>
      <c r="J1260" s="155" t="str">
        <v>E</v>
      </c>
      <c r="K1260" s="153" t="n">
        <v>27</v>
      </c>
      <c r="L1260" s="153" t="n">
        <f>IF(E1260="Accepted",K1260*1.150779448,"")</f>
        <v>31.071045096</v>
      </c>
      <c r="M1260" s="153" t="n">
        <v>31</v>
      </c>
      <c r="N1260" s="153" t="n">
        <f>IF(AND(E1260="Accepted",ISNUMBER(M1260)),M1260*1.150779448,"")</f>
        <v>35.674162888</v>
      </c>
      <c r="O1260" s="163"/>
      <c r="P1260" s="163" t="str">
        <f>IF(AND(E1260="Accepted",ISNUMBER(O1260)),O1260*1.150779448,"")</f>
      </c>
      <c r="Q1260" s="163"/>
      <c r="R1260" s="155" t="str"/>
      <c r="S1260" s="155" t="str"/>
      <c r="T1260" s="155" t="str"/>
      <c r="U1260" s="153" t="n">
        <f>IF(E1260&lt;&gt;"Accepted","",IF(AND(N1260="",P1260=""),"",MAX(N1260,P1260)))</f>
        <v>35.674162888</v>
      </c>
      <c r="V1260" s="155" t="str">
        <v>2026-04-21 10:56 PDT</v>
      </c>
      <c r="W1260" s="153" t="n">
        <v>27</v>
      </c>
      <c r="X1260" s="153" t="n">
        <v>31</v>
      </c>
      <c r="Y1260" s="163"/>
      <c r="Z1260" s="163"/>
      <c r="AA1260" s="153" t="n">
        <v>-117.8837</v>
      </c>
      <c r="AB1260" s="153" t="n">
        <v>34.9054</v>
      </c>
      <c r="AC1260" s="153" t="n">
        <v>702</v>
      </c>
      <c r="AD1260" s="175" t="str">
        <v>KEDW 211756Z COR 25027G31KT 90SM FEW050 FEW320 22/M04 A2994 RMK AO2A SLP122 COR 1806</v>
      </c>
    </row>
    <row r="1261" hidden="0">
      <c r="A1261" s="150" t="str">
        <v>2026-04-21 18:41 UTC</v>
      </c>
      <c r="B1261" s="155" t="str">
        <v>2026-04-21 11:41 PDT</v>
      </c>
      <c r="C1261" s="155" t="str">
        <v>2026-04-21</v>
      </c>
      <c r="D1261" s="155" t="str">
        <v>April</v>
      </c>
      <c r="E1261" s="154" t="str">
        <v>Accepted</v>
      </c>
      <c r="F1261" s="155" t="str">
        <v>250</v>
      </c>
      <c r="G1261" s="153" t="n">
        <v>250</v>
      </c>
      <c r="H1261" s="155" t="str">
        <v>W</v>
      </c>
      <c r="I1261" s="153" t="n">
        <v>70</v>
      </c>
      <c r="J1261" s="155" t="str">
        <v>E</v>
      </c>
      <c r="K1261" s="153" t="n">
        <v>23</v>
      </c>
      <c r="L1261" s="153" t="n">
        <f>IF(E1261="Accepted",K1261*1.150779448,"")</f>
        <v>26.467927304</v>
      </c>
      <c r="M1261" s="153" t="n">
        <v>28</v>
      </c>
      <c r="N1261" s="153" t="n">
        <f>IF(AND(E1261="Accepted",ISNUMBER(M1261)),M1261*1.150779448,"")</f>
        <v>32.221824544</v>
      </c>
      <c r="O1261" s="163"/>
      <c r="P1261" s="163" t="str">
        <f>IF(AND(E1261="Accepted",ISNUMBER(O1261)),O1261*1.150779448,"")</f>
      </c>
      <c r="Q1261" s="163"/>
      <c r="R1261" s="155" t="str"/>
      <c r="S1261" s="155" t="str"/>
      <c r="T1261" s="155" t="str"/>
      <c r="U1261" s="153" t="n">
        <f>IF(E1261&lt;&gt;"Accepted","",IF(AND(N1261="",P1261=""),"",MAX(N1261,P1261)))</f>
        <v>32.221824544</v>
      </c>
      <c r="V1261" s="155" t="str">
        <v>2026-04-21 11:41 PDT</v>
      </c>
      <c r="W1261" s="153" t="n">
        <v>23</v>
      </c>
      <c r="X1261" s="153" t="n">
        <v>28</v>
      </c>
      <c r="Y1261" s="163"/>
      <c r="Z1261" s="163"/>
      <c r="AA1261" s="153" t="n">
        <v>-117.8837</v>
      </c>
      <c r="AB1261" s="153" t="n">
        <v>34.9054</v>
      </c>
      <c r="AC1261" s="153" t="n">
        <v>702</v>
      </c>
      <c r="AD1261" s="175" t="str">
        <v>KEDW 211841Z AUTO 25023G28KT 10SM BKN055 19/03 A2996 RMK AO2 SLP132 $</v>
      </c>
    </row>
    <row r="1262" hidden="0">
      <c r="A1262" s="150" t="str">
        <v>2026-04-21 18:55 UTC</v>
      </c>
      <c r="B1262" s="155" t="str">
        <v>2026-04-21 11:55 PDT</v>
      </c>
      <c r="C1262" s="155" t="str">
        <v>2026-04-21</v>
      </c>
      <c r="D1262" s="155" t="str">
        <v>April</v>
      </c>
      <c r="E1262" s="154" t="str">
        <v>Accepted</v>
      </c>
      <c r="F1262" s="155" t="str">
        <v>240</v>
      </c>
      <c r="G1262" s="153" t="n">
        <v>240</v>
      </c>
      <c r="H1262" s="155" t="str">
        <v>SW</v>
      </c>
      <c r="I1262" s="153" t="n">
        <v>60</v>
      </c>
      <c r="J1262" s="155" t="str">
        <v>NE</v>
      </c>
      <c r="K1262" s="153" t="n">
        <v>22</v>
      </c>
      <c r="L1262" s="153" t="n">
        <f>IF(E1262="Accepted",K1262*1.150779448,"")</f>
        <v>25.317147856</v>
      </c>
      <c r="M1262" s="153" t="n">
        <v>31</v>
      </c>
      <c r="N1262" s="153" t="n">
        <f>IF(AND(E1262="Accepted",ISNUMBER(M1262)),M1262*1.150779448,"")</f>
        <v>35.674162888</v>
      </c>
      <c r="O1262" s="153" t="n">
        <v>32</v>
      </c>
      <c r="P1262" s="153" t="n">
        <f>IF(AND(E1262="Accepted",ISNUMBER(O1262)),O1262*1.150779448,"")</f>
        <v>36.824942336</v>
      </c>
      <c r="Q1262" s="153" t="n">
        <v>240</v>
      </c>
      <c r="R1262" s="155" t="str">
        <v>07</v>
      </c>
      <c r="S1262" s="155" t="str">
        <v>2026-04-21 18:07 UTC</v>
      </c>
      <c r="T1262" s="155" t="str">
        <v>2026-04-21 11:07 PDT</v>
      </c>
      <c r="U1262" s="153" t="n">
        <f>IF(E1262&lt;&gt;"Accepted","",IF(AND(N1262="",P1262=""),"",MAX(N1262,P1262)))</f>
        <v>36.824942336</v>
      </c>
      <c r="V1262" s="155" t="str">
        <v>2026-04-21 11:07 PDT</v>
      </c>
      <c r="W1262" s="153" t="n">
        <v>22</v>
      </c>
      <c r="X1262" s="153" t="n">
        <v>31</v>
      </c>
      <c r="Y1262" s="153" t="n">
        <v>32</v>
      </c>
      <c r="Z1262" s="153" t="n">
        <v>240</v>
      </c>
      <c r="AA1262" s="153" t="n">
        <v>-117.8837</v>
      </c>
      <c r="AB1262" s="153" t="n">
        <v>34.9054</v>
      </c>
      <c r="AC1262" s="153" t="n">
        <v>702</v>
      </c>
      <c r="AD1262" s="175" t="str">
        <v>KEDW 211855Z 24022G31KT 90SM SCT060 SCT210 20/04 A2996 RMK AO2A PK WND 24032/07 SLP130 T01970038</v>
      </c>
    </row>
    <row r="1263" hidden="0">
      <c r="A1263" s="150" t="str">
        <v>2026-04-21 19:55 UTC</v>
      </c>
      <c r="B1263" s="155" t="str">
        <v>2026-04-21 12:55 PDT</v>
      </c>
      <c r="C1263" s="155" t="str">
        <v>2026-04-21</v>
      </c>
      <c r="D1263" s="155" t="str">
        <v>April</v>
      </c>
      <c r="E1263" s="154" t="str">
        <v>Accepted</v>
      </c>
      <c r="F1263" s="155" t="str">
        <v>250</v>
      </c>
      <c r="G1263" s="153" t="n">
        <v>250</v>
      </c>
      <c r="H1263" s="155" t="str">
        <v>W</v>
      </c>
      <c r="I1263" s="153" t="n">
        <v>70</v>
      </c>
      <c r="J1263" s="155" t="str">
        <v>E</v>
      </c>
      <c r="K1263" s="153" t="n">
        <v>21</v>
      </c>
      <c r="L1263" s="153" t="n">
        <f>IF(E1263="Accepted",K1263*1.150779448,"")</f>
        <v>24.166368408</v>
      </c>
      <c r="M1263" s="153" t="n">
        <v>27</v>
      </c>
      <c r="N1263" s="153" t="n">
        <f>IF(AND(E1263="Accepted",ISNUMBER(M1263)),M1263*1.150779448,"")</f>
        <v>31.071045096</v>
      </c>
      <c r="O1263" s="153" t="n">
        <v>31</v>
      </c>
      <c r="P1263" s="153" t="n">
        <f>IF(AND(E1263="Accepted",ISNUMBER(O1263)),O1263*1.150779448,"")</f>
        <v>35.674162888</v>
      </c>
      <c r="Q1263" s="153" t="n">
        <v>240</v>
      </c>
      <c r="R1263" s="155" t="str">
        <v>12</v>
      </c>
      <c r="S1263" s="155" t="str">
        <v>2026-04-21 19:12 UTC</v>
      </c>
      <c r="T1263" s="155" t="str">
        <v>2026-04-21 12:12 PDT</v>
      </c>
      <c r="U1263" s="153" t="n">
        <f>IF(E1263&lt;&gt;"Accepted","",IF(AND(N1263="",P1263=""),"",MAX(N1263,P1263)))</f>
        <v>35.674162888</v>
      </c>
      <c r="V1263" s="155" t="str">
        <v>2026-04-21 12:12 PDT</v>
      </c>
      <c r="W1263" s="153" t="n">
        <v>21</v>
      </c>
      <c r="X1263" s="153" t="n">
        <v>27</v>
      </c>
      <c r="Y1263" s="153" t="n">
        <v>31</v>
      </c>
      <c r="Z1263" s="153" t="n">
        <v>240</v>
      </c>
      <c r="AA1263" s="153" t="n">
        <v>-117.8837</v>
      </c>
      <c r="AB1263" s="153" t="n">
        <v>34.9054</v>
      </c>
      <c r="AC1263" s="153" t="n">
        <v>702</v>
      </c>
      <c r="AD1263" s="175" t="str">
        <v>KEDW 211955Z 25021G27KT 60SM SCT060 19/06 A2995 RMK AO2A PK WND 24031/12 SLP129 T01910059</v>
      </c>
    </row>
    <row r="1264" hidden="0">
      <c r="A1264" s="150" t="str">
        <v>2026-04-21 20:55 UTC</v>
      </c>
      <c r="B1264" s="155" t="str">
        <v>2026-04-21 13:55 PDT</v>
      </c>
      <c r="C1264" s="155" t="str">
        <v>2026-04-21</v>
      </c>
      <c r="D1264" s="155" t="str">
        <v>April</v>
      </c>
      <c r="E1264" s="154" t="str">
        <v>Accepted</v>
      </c>
      <c r="F1264" s="155" t="str">
        <v>240</v>
      </c>
      <c r="G1264" s="153" t="n">
        <v>240</v>
      </c>
      <c r="H1264" s="155" t="str">
        <v>SW</v>
      </c>
      <c r="I1264" s="153" t="n">
        <v>60</v>
      </c>
      <c r="J1264" s="155" t="str">
        <v>NE</v>
      </c>
      <c r="K1264" s="153" t="n">
        <v>23</v>
      </c>
      <c r="L1264" s="153" t="n">
        <f>IF(E1264="Accepted",K1264*1.150779448,"")</f>
        <v>26.467927304</v>
      </c>
      <c r="M1264" s="153" t="n">
        <v>30</v>
      </c>
      <c r="N1264" s="153" t="n">
        <f>IF(AND(E1264="Accepted",ISNUMBER(M1264)),M1264*1.150779448,"")</f>
        <v>34.523383439999996</v>
      </c>
      <c r="O1264" s="163"/>
      <c r="P1264" s="163" t="str">
        <f>IF(AND(E1264="Accepted",ISNUMBER(O1264)),O1264*1.150779448,"")</f>
      </c>
      <c r="Q1264" s="163"/>
      <c r="R1264" s="155" t="str"/>
      <c r="S1264" s="155" t="str"/>
      <c r="T1264" s="155" t="str"/>
      <c r="U1264" s="153" t="n">
        <f>IF(E1264&lt;&gt;"Accepted","",IF(AND(N1264="",P1264=""),"",MAX(N1264,P1264)))</f>
        <v>34.523383439999996</v>
      </c>
      <c r="V1264" s="155" t="str">
        <v>2026-04-21 13:55 PDT</v>
      </c>
      <c r="W1264" s="153" t="n">
        <v>23</v>
      </c>
      <c r="X1264" s="153" t="n">
        <v>30</v>
      </c>
      <c r="Y1264" s="163"/>
      <c r="Z1264" s="163"/>
      <c r="AA1264" s="153" t="n">
        <v>-117.8837</v>
      </c>
      <c r="AB1264" s="153" t="n">
        <v>34.9054</v>
      </c>
      <c r="AC1264" s="153" t="n">
        <v>702</v>
      </c>
      <c r="AD1264" s="175" t="str">
        <v>KEDW 212055Z 24023G30KT 60SM SCT080 18/07 A2997 RMK AO2A SLP136 T01820070 50007</v>
      </c>
    </row>
    <row r="1265" hidden="0">
      <c r="A1265" s="150" t="str">
        <v>2026-04-21 21:25 UTC</v>
      </c>
      <c r="B1265" s="155" t="str">
        <v>2026-04-21 14:25 PDT</v>
      </c>
      <c r="C1265" s="155" t="str">
        <v>2026-04-21</v>
      </c>
      <c r="D1265" s="155" t="str">
        <v>April</v>
      </c>
      <c r="E1265" s="154" t="str">
        <v>Accepted</v>
      </c>
      <c r="F1265" s="155" t="str">
        <v>240</v>
      </c>
      <c r="G1265" s="153" t="n">
        <v>240</v>
      </c>
      <c r="H1265" s="155" t="str">
        <v>SW</v>
      </c>
      <c r="I1265" s="153" t="n">
        <v>60</v>
      </c>
      <c r="J1265" s="155" t="str">
        <v>NE</v>
      </c>
      <c r="K1265" s="153" t="n">
        <v>21</v>
      </c>
      <c r="L1265" s="153" t="n">
        <f>IF(E1265="Accepted",K1265*1.150779448,"")</f>
        <v>24.166368408</v>
      </c>
      <c r="M1265" s="153" t="n">
        <v>25</v>
      </c>
      <c r="N1265" s="153" t="n">
        <f>IF(AND(E1265="Accepted",ISNUMBER(M1265)),M1265*1.150779448,"")</f>
        <v>28.7694862</v>
      </c>
      <c r="O1265" s="163"/>
      <c r="P1265" s="163" t="str">
        <f>IF(AND(E1265="Accepted",ISNUMBER(O1265)),O1265*1.150779448,"")</f>
      </c>
      <c r="Q1265" s="163"/>
      <c r="R1265" s="155" t="str"/>
      <c r="S1265" s="155" t="str"/>
      <c r="T1265" s="155" t="str"/>
      <c r="U1265" s="153" t="n">
        <f>IF(E1265&lt;&gt;"Accepted","",IF(AND(N1265="",P1265=""),"",MAX(N1265,P1265)))</f>
        <v>28.7694862</v>
      </c>
      <c r="V1265" s="155" t="str">
        <v>2026-04-21 14:25 PDT</v>
      </c>
      <c r="W1265" s="153" t="n">
        <v>21</v>
      </c>
      <c r="X1265" s="153" t="n">
        <v>25</v>
      </c>
      <c r="Y1265" s="163"/>
      <c r="Z1265" s="163"/>
      <c r="AA1265" s="153" t="n">
        <v>-117.8837</v>
      </c>
      <c r="AB1265" s="153" t="n">
        <v>34.9054</v>
      </c>
      <c r="AC1265" s="153" t="n">
        <v>702</v>
      </c>
      <c r="AD1265" s="175" t="str">
        <v>KEDW 212125Z AUTO 24021G25KT 10SM BKN034 17/07 A2997 RMK AO2 SLP138 $</v>
      </c>
    </row>
    <row r="1266" hidden="0">
      <c r="A1266" s="150" t="str">
        <v>2026-04-21 21:40 UTC</v>
      </c>
      <c r="B1266" s="155" t="str">
        <v>2026-04-21 14:40 PDT</v>
      </c>
      <c r="C1266" s="155" t="str">
        <v>2026-04-21</v>
      </c>
      <c r="D1266" s="155" t="str">
        <v>April</v>
      </c>
      <c r="E1266" s="154" t="str">
        <v>Accepted</v>
      </c>
      <c r="F1266" s="155" t="str">
        <v>260</v>
      </c>
      <c r="G1266" s="153" t="n">
        <v>260</v>
      </c>
      <c r="H1266" s="155" t="str">
        <v>W</v>
      </c>
      <c r="I1266" s="153" t="n">
        <v>80</v>
      </c>
      <c r="J1266" s="155" t="str">
        <v>E</v>
      </c>
      <c r="K1266" s="153" t="n">
        <v>21</v>
      </c>
      <c r="L1266" s="153" t="n">
        <f>IF(E1266="Accepted",K1266*1.150779448,"")</f>
        <v>24.166368408</v>
      </c>
      <c r="M1266" s="153" t="n">
        <v>25</v>
      </c>
      <c r="N1266" s="153" t="n">
        <f>IF(AND(E1266="Accepted",ISNUMBER(M1266)),M1266*1.150779448,"")</f>
        <v>28.7694862</v>
      </c>
      <c r="O1266" s="163"/>
      <c r="P1266" s="163" t="str">
        <f>IF(AND(E1266="Accepted",ISNUMBER(O1266)),O1266*1.150779448,"")</f>
      </c>
      <c r="Q1266" s="163"/>
      <c r="R1266" s="155" t="str"/>
      <c r="S1266" s="155" t="str"/>
      <c r="T1266" s="155" t="str"/>
      <c r="U1266" s="153" t="n">
        <f>IF(E1266&lt;&gt;"Accepted","",IF(AND(N1266="",P1266=""),"",MAX(N1266,P1266)))</f>
        <v>28.7694862</v>
      </c>
      <c r="V1266" s="155" t="str">
        <v>2026-04-21 14:40 PDT</v>
      </c>
      <c r="W1266" s="153" t="n">
        <v>21</v>
      </c>
      <c r="X1266" s="153" t="n">
        <v>25</v>
      </c>
      <c r="Y1266" s="163"/>
      <c r="Z1266" s="163"/>
      <c r="AA1266" s="153" t="n">
        <v>-117.8837</v>
      </c>
      <c r="AB1266" s="153" t="n">
        <v>34.9054</v>
      </c>
      <c r="AC1266" s="153" t="n">
        <v>702</v>
      </c>
      <c r="AD1266" s="175" t="str">
        <v>KEDW 212140Z COR 26021G25KT 90SM FEW030 SCT050 17/07 A2997 RMK AO2A SLP138 COR 2152</v>
      </c>
    </row>
    <row r="1267" hidden="0">
      <c r="A1267" s="150" t="str">
        <v>2026-04-21 21:55 UTC</v>
      </c>
      <c r="B1267" s="155" t="str">
        <v>2026-04-21 14:55 PDT</v>
      </c>
      <c r="C1267" s="155" t="str">
        <v>2026-04-21</v>
      </c>
      <c r="D1267" s="155" t="str">
        <v>April</v>
      </c>
      <c r="E1267" s="154" t="str">
        <v>Accepted</v>
      </c>
      <c r="F1267" s="155" t="str">
        <v>250</v>
      </c>
      <c r="G1267" s="153" t="n">
        <v>250</v>
      </c>
      <c r="H1267" s="155" t="str">
        <v>W</v>
      </c>
      <c r="I1267" s="153" t="n">
        <v>70</v>
      </c>
      <c r="J1267" s="155" t="str">
        <v>E</v>
      </c>
      <c r="K1267" s="153" t="n">
        <v>19</v>
      </c>
      <c r="L1267" s="153" t="n">
        <f>IF(E1267="Accepted",K1267*1.150779448,"")</f>
        <v>21.864809512</v>
      </c>
      <c r="M1267" s="153" t="n">
        <v>25</v>
      </c>
      <c r="N1267" s="153" t="n">
        <f>IF(AND(E1267="Accepted",ISNUMBER(M1267)),M1267*1.150779448,"")</f>
        <v>28.7694862</v>
      </c>
      <c r="O1267" s="153" t="n">
        <v>29</v>
      </c>
      <c r="P1267" s="153" t="n">
        <f>IF(AND(E1267="Accepted",ISNUMBER(O1267)),O1267*1.150779448,"")</f>
        <v>33.372603992</v>
      </c>
      <c r="Q1267" s="153" t="n">
        <v>250</v>
      </c>
      <c r="R1267" s="155" t="str">
        <v>2056</v>
      </c>
      <c r="S1267" s="155" t="str">
        <v>2026-04-21 20:56 UTC</v>
      </c>
      <c r="T1267" s="155" t="str">
        <v>2026-04-21 13:56 PDT</v>
      </c>
      <c r="U1267" s="153" t="n">
        <f>IF(E1267&lt;&gt;"Accepted","",IF(AND(N1267="",P1267=""),"",MAX(N1267,P1267)))</f>
        <v>33.372603992</v>
      </c>
      <c r="V1267" s="155" t="str">
        <v>2026-04-21 13:56 PDT</v>
      </c>
      <c r="W1267" s="153" t="n">
        <v>19</v>
      </c>
      <c r="X1267" s="153" t="n">
        <v>25</v>
      </c>
      <c r="Y1267" s="153" t="n">
        <v>29</v>
      </c>
      <c r="Z1267" s="153" t="n">
        <v>250</v>
      </c>
      <c r="AA1267" s="153" t="n">
        <v>-117.8837</v>
      </c>
      <c r="AB1267" s="153" t="n">
        <v>34.9054</v>
      </c>
      <c r="AC1267" s="153" t="n">
        <v>702</v>
      </c>
      <c r="AD1267" s="175" t="str">
        <v>KEDW 212155Z 25019G25KT 90SM FEW030 SCT045 SCT060 18/07 A2996 RMK AO2A PK WND 25029/2056 SLP134 T01760073</v>
      </c>
    </row>
    <row r="1268" hidden="0">
      <c r="A1268" s="150" t="str">
        <v>2026-04-21 22:10 UTC</v>
      </c>
      <c r="B1268" s="155" t="str">
        <v>2026-04-21 15:10 PDT</v>
      </c>
      <c r="C1268" s="155" t="str">
        <v>2026-04-21</v>
      </c>
      <c r="D1268" s="155" t="str">
        <v>April</v>
      </c>
      <c r="E1268" s="154" t="str">
        <v>Accepted</v>
      </c>
      <c r="F1268" s="155" t="str">
        <v>250</v>
      </c>
      <c r="G1268" s="153" t="n">
        <v>250</v>
      </c>
      <c r="H1268" s="155" t="str">
        <v>W</v>
      </c>
      <c r="I1268" s="153" t="n">
        <v>70</v>
      </c>
      <c r="J1268" s="155" t="str">
        <v>E</v>
      </c>
      <c r="K1268" s="153" t="n">
        <v>17</v>
      </c>
      <c r="L1268" s="153" t="n">
        <f>IF(E1268="Accepted",K1268*1.150779448,"")</f>
        <v>19.563250616</v>
      </c>
      <c r="M1268" s="153" t="n">
        <v>26</v>
      </c>
      <c r="N1268" s="153" t="n">
        <f>IF(AND(E1268="Accepted",ISNUMBER(M1268)),M1268*1.150779448,"")</f>
        <v>29.920265648</v>
      </c>
      <c r="O1268" s="163"/>
      <c r="P1268" s="163" t="str">
        <f>IF(AND(E1268="Accepted",ISNUMBER(O1268)),O1268*1.150779448,"")</f>
      </c>
      <c r="Q1268" s="163"/>
      <c r="R1268" s="155" t="str"/>
      <c r="S1268" s="155" t="str"/>
      <c r="T1268" s="155" t="str"/>
      <c r="U1268" s="153" t="n">
        <f>IF(E1268&lt;&gt;"Accepted","",IF(AND(N1268="",P1268=""),"",MAX(N1268,P1268)))</f>
        <v>29.920265648</v>
      </c>
      <c r="V1268" s="155" t="str">
        <v>2026-04-21 15:10 PDT</v>
      </c>
      <c r="W1268" s="153" t="n">
        <v>17</v>
      </c>
      <c r="X1268" s="153" t="n">
        <v>26</v>
      </c>
      <c r="Y1268" s="163"/>
      <c r="Z1268" s="163"/>
      <c r="AA1268" s="153" t="n">
        <v>-117.8837</v>
      </c>
      <c r="AB1268" s="153" t="n">
        <v>34.9054</v>
      </c>
      <c r="AC1268" s="153" t="n">
        <v>702</v>
      </c>
      <c r="AD1268" s="175" t="str">
        <v>KEDW 212210Z COR 25017G26KT 90SM FEW030 SCT045 SCT060 18/07 A2996 RMK AO2A SLP134 COR 2219</v>
      </c>
    </row>
    <row r="1269" hidden="0">
      <c r="A1269" s="150" t="str">
        <v>2026-04-21 22:40 UTC</v>
      </c>
      <c r="B1269" s="155" t="str">
        <v>2026-04-21 15:40 PDT</v>
      </c>
      <c r="C1269" s="155" t="str">
        <v>2026-04-21</v>
      </c>
      <c r="D1269" s="155" t="str">
        <v>April</v>
      </c>
      <c r="E1269" s="154" t="str">
        <v>Accepted</v>
      </c>
      <c r="F1269" s="155" t="str">
        <v>230</v>
      </c>
      <c r="G1269" s="153" t="n">
        <v>230</v>
      </c>
      <c r="H1269" s="155" t="str">
        <v>SW</v>
      </c>
      <c r="I1269" s="153" t="n">
        <v>50</v>
      </c>
      <c r="J1269" s="155" t="str">
        <v>NE</v>
      </c>
      <c r="K1269" s="153" t="n">
        <v>17</v>
      </c>
      <c r="L1269" s="153" t="n">
        <f>IF(E1269="Accepted",K1269*1.150779448,"")</f>
        <v>19.563250616</v>
      </c>
      <c r="M1269" s="153" t="n">
        <v>24</v>
      </c>
      <c r="N1269" s="153" t="n">
        <f>IF(AND(E1269="Accepted",ISNUMBER(M1269)),M1269*1.150779448,"")</f>
        <v>27.618706752</v>
      </c>
      <c r="O1269" s="163"/>
      <c r="P1269" s="163" t="str">
        <f>IF(AND(E1269="Accepted",ISNUMBER(O1269)),O1269*1.150779448,"")</f>
      </c>
      <c r="Q1269" s="163"/>
      <c r="R1269" s="155" t="str"/>
      <c r="S1269" s="155" t="str"/>
      <c r="T1269" s="155" t="str"/>
      <c r="U1269" s="153" t="n">
        <f>IF(E1269&lt;&gt;"Accepted","",IF(AND(N1269="",P1269=""),"",MAX(N1269,P1269)))</f>
        <v>27.618706752</v>
      </c>
      <c r="V1269" s="155" t="str">
        <v>2026-04-21 15:40 PDT</v>
      </c>
      <c r="W1269" s="153" t="n">
        <v>17</v>
      </c>
      <c r="X1269" s="153" t="n">
        <v>24</v>
      </c>
      <c r="Y1269" s="163"/>
      <c r="Z1269" s="163"/>
      <c r="AA1269" s="153" t="n">
        <v>-117.8837</v>
      </c>
      <c r="AB1269" s="153" t="n">
        <v>34.9054</v>
      </c>
      <c r="AC1269" s="153" t="n">
        <v>702</v>
      </c>
      <c r="AD1269" s="175" t="str">
        <v>KEDW 212240Z AUTO 23017G24KT 10SM BKN035 OVC044 17/08 A2996 RMK AO2 SLP134 $</v>
      </c>
    </row>
    <row r="1270" hidden="0">
      <c r="A1270" s="150" t="str">
        <v>2026-04-21 22:55 UTC</v>
      </c>
      <c r="B1270" s="155" t="str">
        <v>2026-04-21 15:55 PDT</v>
      </c>
      <c r="C1270" s="155" t="str">
        <v>2026-04-21</v>
      </c>
      <c r="D1270" s="155" t="str">
        <v>April</v>
      </c>
      <c r="E1270" s="154" t="str">
        <v>Accepted</v>
      </c>
      <c r="F1270" s="155" t="str">
        <v>250</v>
      </c>
      <c r="G1270" s="153" t="n">
        <v>250</v>
      </c>
      <c r="H1270" s="155" t="str">
        <v>W</v>
      </c>
      <c r="I1270" s="153" t="n">
        <v>70</v>
      </c>
      <c r="J1270" s="155" t="str">
        <v>E</v>
      </c>
      <c r="K1270" s="153" t="n">
        <v>18</v>
      </c>
      <c r="L1270" s="153" t="n">
        <f>IF(E1270="Accepted",K1270*1.150779448,"")</f>
        <v>20.714030064</v>
      </c>
      <c r="M1270" s="153" t="n">
        <v>25</v>
      </c>
      <c r="N1270" s="153" t="n">
        <f>IF(AND(E1270="Accepted",ISNUMBER(M1270)),M1270*1.150779448,"")</f>
        <v>28.7694862</v>
      </c>
      <c r="O1270" s="153" t="n">
        <v>29</v>
      </c>
      <c r="P1270" s="153" t="n">
        <f>IF(AND(E1270="Accepted",ISNUMBER(O1270)),O1270*1.150779448,"")</f>
        <v>33.372603992</v>
      </c>
      <c r="Q1270" s="153" t="n">
        <v>230</v>
      </c>
      <c r="R1270" s="155" t="str">
        <v>12</v>
      </c>
      <c r="S1270" s="155" t="str">
        <v>2026-04-21 22:12 UTC</v>
      </c>
      <c r="T1270" s="155" t="str">
        <v>2026-04-21 15:12 PDT</v>
      </c>
      <c r="U1270" s="153" t="n">
        <f>IF(E1270&lt;&gt;"Accepted","",IF(AND(N1270="",P1270=""),"",MAX(N1270,P1270)))</f>
        <v>33.372603992</v>
      </c>
      <c r="V1270" s="155" t="str">
        <v>2026-04-21 15:12 PDT</v>
      </c>
      <c r="W1270" s="153" t="n">
        <v>18</v>
      </c>
      <c r="X1270" s="153" t="n">
        <v>25</v>
      </c>
      <c r="Y1270" s="153" t="n">
        <v>29</v>
      </c>
      <c r="Z1270" s="153" t="n">
        <v>230</v>
      </c>
      <c r="AA1270" s="153" t="n">
        <v>-117.8837</v>
      </c>
      <c r="AB1270" s="153" t="n">
        <v>34.9054</v>
      </c>
      <c r="AC1270" s="153" t="n">
        <v>702</v>
      </c>
      <c r="AD1270" s="175" t="str">
        <v>KEDW 212255Z 25018G25KT 50SM SCT034 BKN050 17/08 A2995 RMK AO2A PK WND 23029/12 SLP131 T01690081</v>
      </c>
    </row>
    <row r="1271" hidden="0">
      <c r="A1271" s="150" t="str">
        <v>2026-04-21 23:10 UTC</v>
      </c>
      <c r="B1271" s="155" t="str">
        <v>2026-04-21 16:10 PDT</v>
      </c>
      <c r="C1271" s="155" t="str">
        <v>2026-04-21</v>
      </c>
      <c r="D1271" s="155" t="str">
        <v>April</v>
      </c>
      <c r="E1271" s="154" t="str">
        <v>Accepted</v>
      </c>
      <c r="F1271" s="155" t="str">
        <v>230</v>
      </c>
      <c r="G1271" s="153" t="n">
        <v>230</v>
      </c>
      <c r="H1271" s="155" t="str">
        <v>SW</v>
      </c>
      <c r="I1271" s="153" t="n">
        <v>50</v>
      </c>
      <c r="J1271" s="155" t="str">
        <v>NE</v>
      </c>
      <c r="K1271" s="153" t="n">
        <v>23</v>
      </c>
      <c r="L1271" s="153" t="n">
        <f>IF(E1271="Accepted",K1271*1.150779448,"")</f>
        <v>26.467927304</v>
      </c>
      <c r="M1271" s="153" t="n">
        <v>28</v>
      </c>
      <c r="N1271" s="153" t="n">
        <f>IF(AND(E1271="Accepted",ISNUMBER(M1271)),M1271*1.150779448,"")</f>
        <v>32.221824544</v>
      </c>
      <c r="O1271" s="163"/>
      <c r="P1271" s="163" t="str">
        <f>IF(AND(E1271="Accepted",ISNUMBER(O1271)),O1271*1.150779448,"")</f>
      </c>
      <c r="Q1271" s="163"/>
      <c r="R1271" s="155" t="str"/>
      <c r="S1271" s="155" t="str"/>
      <c r="T1271" s="155" t="str"/>
      <c r="U1271" s="153" t="n">
        <f>IF(E1271&lt;&gt;"Accepted","",IF(AND(N1271="",P1271=""),"",MAX(N1271,P1271)))</f>
        <v>32.221824544</v>
      </c>
      <c r="V1271" s="155" t="str">
        <v>2026-04-21 16:10 PDT</v>
      </c>
      <c r="W1271" s="153" t="n">
        <v>23</v>
      </c>
      <c r="X1271" s="153" t="n">
        <v>28</v>
      </c>
      <c r="Y1271" s="163"/>
      <c r="Z1271" s="163"/>
      <c r="AA1271" s="153" t="n">
        <v>-117.8837</v>
      </c>
      <c r="AB1271" s="153" t="n">
        <v>34.9054</v>
      </c>
      <c r="AC1271" s="153" t="n">
        <v>702</v>
      </c>
      <c r="AD1271" s="175" t="str">
        <v>KEDW 212310Z 23023G28KT 50SM SCT032 BKN050 SCT060 17/08 A2995 RMK AO2A SLP131</v>
      </c>
    </row>
    <row r="1272" hidden="0">
      <c r="A1272" s="150" t="str">
        <v>2026-04-21 23:25 UTC</v>
      </c>
      <c r="B1272" s="155" t="str">
        <v>2026-04-21 16:25 PDT</v>
      </c>
      <c r="C1272" s="155" t="str">
        <v>2026-04-21</v>
      </c>
      <c r="D1272" s="155" t="str">
        <v>April</v>
      </c>
      <c r="E1272" s="154" t="str">
        <v>Accepted</v>
      </c>
      <c r="F1272" s="155" t="str">
        <v>230</v>
      </c>
      <c r="G1272" s="153" t="n">
        <v>230</v>
      </c>
      <c r="H1272" s="155" t="str">
        <v>SW</v>
      </c>
      <c r="I1272" s="153" t="n">
        <v>50</v>
      </c>
      <c r="J1272" s="155" t="str">
        <v>NE</v>
      </c>
      <c r="K1272" s="153" t="n">
        <v>26</v>
      </c>
      <c r="L1272" s="153" t="n">
        <f>IF(E1272="Accepted",K1272*1.150779448,"")</f>
        <v>29.920265648</v>
      </c>
      <c r="M1272" s="153" t="n">
        <v>35</v>
      </c>
      <c r="N1272" s="153" t="n">
        <f>IF(AND(E1272="Accepted",ISNUMBER(M1272)),M1272*1.150779448,"")</f>
        <v>40.27728068</v>
      </c>
      <c r="O1272" s="163"/>
      <c r="P1272" s="163" t="str">
        <f>IF(AND(E1272="Accepted",ISNUMBER(O1272)),O1272*1.150779448,"")</f>
      </c>
      <c r="Q1272" s="163"/>
      <c r="R1272" s="155" t="str"/>
      <c r="S1272" s="155" t="str"/>
      <c r="T1272" s="155" t="str"/>
      <c r="U1272" s="153" t="n">
        <f>IF(E1272&lt;&gt;"Accepted","",IF(AND(N1272="",P1272=""),"",MAX(N1272,P1272)))</f>
        <v>40.27728068</v>
      </c>
      <c r="V1272" s="155" t="str">
        <v>2026-04-21 16:25 PDT</v>
      </c>
      <c r="W1272" s="153" t="n">
        <v>26</v>
      </c>
      <c r="X1272" s="153" t="n">
        <v>35</v>
      </c>
      <c r="Y1272" s="163"/>
      <c r="Z1272" s="163"/>
      <c r="AA1272" s="153" t="n">
        <v>-117.8837</v>
      </c>
      <c r="AB1272" s="153" t="n">
        <v>34.9054</v>
      </c>
      <c r="AC1272" s="153" t="n">
        <v>702</v>
      </c>
      <c r="AD1272" s="175" t="str">
        <v>KEDW 212325Z 23026G35KT 50SM SCT032 BKN050 16/08 A2995 RMK AO2A SLP132</v>
      </c>
    </row>
    <row r="1273" hidden="0">
      <c r="A1273" s="150" t="str">
        <v>2026-04-21 23:40 UTC</v>
      </c>
      <c r="B1273" s="155" t="str">
        <v>2026-04-21 16:40 PDT</v>
      </c>
      <c r="C1273" s="155" t="str">
        <v>2026-04-21</v>
      </c>
      <c r="D1273" s="155" t="str">
        <v>April</v>
      </c>
      <c r="E1273" s="154" t="str">
        <v>Accepted</v>
      </c>
      <c r="F1273" s="155" t="str">
        <v>240</v>
      </c>
      <c r="G1273" s="153" t="n">
        <v>240</v>
      </c>
      <c r="H1273" s="155" t="str">
        <v>SW</v>
      </c>
      <c r="I1273" s="153" t="n">
        <v>60</v>
      </c>
      <c r="J1273" s="155" t="str">
        <v>NE</v>
      </c>
      <c r="K1273" s="153" t="n">
        <v>23</v>
      </c>
      <c r="L1273" s="153" t="n">
        <f>IF(E1273="Accepted",K1273*1.150779448,"")</f>
        <v>26.467927304</v>
      </c>
      <c r="M1273" s="153" t="n">
        <v>32</v>
      </c>
      <c r="N1273" s="153" t="n">
        <f>IF(AND(E1273="Accepted",ISNUMBER(M1273)),M1273*1.150779448,"")</f>
        <v>36.824942336</v>
      </c>
      <c r="O1273" s="163"/>
      <c r="P1273" s="163" t="str">
        <f>IF(AND(E1273="Accepted",ISNUMBER(O1273)),O1273*1.150779448,"")</f>
      </c>
      <c r="Q1273" s="163"/>
      <c r="R1273" s="155" t="str"/>
      <c r="S1273" s="155" t="str"/>
      <c r="T1273" s="155" t="str"/>
      <c r="U1273" s="153" t="n">
        <f>IF(E1273&lt;&gt;"Accepted","",IF(AND(N1273="",P1273=""),"",MAX(N1273,P1273)))</f>
        <v>36.824942336</v>
      </c>
      <c r="V1273" s="155" t="str">
        <v>2026-04-21 16:40 PDT</v>
      </c>
      <c r="W1273" s="153" t="n">
        <v>23</v>
      </c>
      <c r="X1273" s="153" t="n">
        <v>32</v>
      </c>
      <c r="Y1273" s="163"/>
      <c r="Z1273" s="163"/>
      <c r="AA1273" s="153" t="n">
        <v>-117.8837</v>
      </c>
      <c r="AB1273" s="153" t="n">
        <v>34.9054</v>
      </c>
      <c r="AC1273" s="153" t="n">
        <v>702</v>
      </c>
      <c r="AD1273" s="175" t="str">
        <v>KEDW 212340Z AUTO 24023G32KT 10SM SCT050 16/08 A2996 RMK AO2 SLP136 $</v>
      </c>
    </row>
    <row r="1274" hidden="0">
      <c r="A1274" s="150" t="str">
        <v>2026-04-21 23:55 UTC</v>
      </c>
      <c r="B1274" s="155" t="str">
        <v>2026-04-21 16:55 PDT</v>
      </c>
      <c r="C1274" s="155" t="str">
        <v>2026-04-21</v>
      </c>
      <c r="D1274" s="155" t="str">
        <v>April</v>
      </c>
      <c r="E1274" s="154" t="str">
        <v>Accepted</v>
      </c>
      <c r="F1274" s="155" t="str">
        <v>220</v>
      </c>
      <c r="G1274" s="153" t="n">
        <v>220</v>
      </c>
      <c r="H1274" s="155" t="str">
        <v>SW</v>
      </c>
      <c r="I1274" s="153" t="n">
        <v>40</v>
      </c>
      <c r="J1274" s="155" t="str">
        <v>NE</v>
      </c>
      <c r="K1274" s="153" t="n">
        <v>23</v>
      </c>
      <c r="L1274" s="153" t="n">
        <f>IF(E1274="Accepted",K1274*1.150779448,"")</f>
        <v>26.467927304</v>
      </c>
      <c r="M1274" s="153" t="n">
        <v>31</v>
      </c>
      <c r="N1274" s="153" t="n">
        <f>IF(AND(E1274="Accepted",ISNUMBER(M1274)),M1274*1.150779448,"")</f>
        <v>35.674162888</v>
      </c>
      <c r="O1274" s="153" t="n">
        <v>35</v>
      </c>
      <c r="P1274" s="153" t="n">
        <f>IF(AND(E1274="Accepted",ISNUMBER(O1274)),O1274*1.150779448,"")</f>
        <v>40.27728068</v>
      </c>
      <c r="Q1274" s="153" t="n">
        <v>230</v>
      </c>
      <c r="R1274" s="155" t="str">
        <v>24</v>
      </c>
      <c r="S1274" s="155" t="str">
        <v>2026-04-21 23:24 UTC</v>
      </c>
      <c r="T1274" s="155" t="str">
        <v>2026-04-21 16:24 PDT</v>
      </c>
      <c r="U1274" s="153" t="n">
        <f>IF(E1274&lt;&gt;"Accepted","",IF(AND(N1274="",P1274=""),"",MAX(N1274,P1274)))</f>
        <v>40.27728068</v>
      </c>
      <c r="V1274" s="155" t="str">
        <v>2026-04-21 16:24 PDT</v>
      </c>
      <c r="W1274" s="153" t="n">
        <v>23</v>
      </c>
      <c r="X1274" s="153" t="n">
        <v>31</v>
      </c>
      <c r="Y1274" s="153" t="n">
        <v>35</v>
      </c>
      <c r="Z1274" s="153" t="n">
        <v>230</v>
      </c>
      <c r="AA1274" s="153" t="n">
        <v>-117.8837</v>
      </c>
      <c r="AB1274" s="153" t="n">
        <v>34.9054</v>
      </c>
      <c r="AC1274" s="153" t="n">
        <v>702</v>
      </c>
      <c r="AD1274" s="175" t="str">
        <v>KEDW 212355Z 22023G31KT 50SM SCT050 17/07 A2995 RMK AO2A PK WND 23035/24 SLP131 T01680074 10213 20160 57004</v>
      </c>
    </row>
    <row r="1275" hidden="0">
      <c r="A1275" s="150" t="str">
        <v>2026-04-22 00:55 UTC</v>
      </c>
      <c r="B1275" s="155" t="str">
        <v>2026-04-21 17:55 PDT</v>
      </c>
      <c r="C1275" s="155" t="str">
        <v>2026-04-21</v>
      </c>
      <c r="D1275" s="155" t="str">
        <v>April</v>
      </c>
      <c r="E1275" s="154" t="str">
        <v>Accepted</v>
      </c>
      <c r="F1275" s="155" t="str">
        <v>220</v>
      </c>
      <c r="G1275" s="153" t="n">
        <v>220</v>
      </c>
      <c r="H1275" s="155" t="str">
        <v>SW</v>
      </c>
      <c r="I1275" s="153" t="n">
        <v>40</v>
      </c>
      <c r="J1275" s="155" t="str">
        <v>NE</v>
      </c>
      <c r="K1275" s="153" t="n">
        <v>21</v>
      </c>
      <c r="L1275" s="153" t="n">
        <f>IF(E1275="Accepted",K1275*1.150779448,"")</f>
        <v>24.166368408</v>
      </c>
      <c r="M1275" s="153" t="n">
        <v>26</v>
      </c>
      <c r="N1275" s="153" t="n">
        <f>IF(AND(E1275="Accepted",ISNUMBER(M1275)),M1275*1.150779448,"")</f>
        <v>29.920265648</v>
      </c>
      <c r="O1275" s="153" t="n">
        <v>33</v>
      </c>
      <c r="P1275" s="153" t="n">
        <f>IF(AND(E1275="Accepted",ISNUMBER(O1275)),O1275*1.150779448,"")</f>
        <v>37.975721784</v>
      </c>
      <c r="Q1275" s="153" t="n">
        <v>230</v>
      </c>
      <c r="R1275" s="155" t="str">
        <v>2356</v>
      </c>
      <c r="S1275" s="155" t="str">
        <v>2026-04-21 23:56 UTC</v>
      </c>
      <c r="T1275" s="155" t="str">
        <v>2026-04-21 16:56 PDT</v>
      </c>
      <c r="U1275" s="153" t="n">
        <f>IF(E1275&lt;&gt;"Accepted","",IF(AND(N1275="",P1275=""),"",MAX(N1275,P1275)))</f>
        <v>37.975721784</v>
      </c>
      <c r="V1275" s="155" t="str">
        <v>2026-04-21 16:56 PDT</v>
      </c>
      <c r="W1275" s="153" t="n">
        <v>21</v>
      </c>
      <c r="X1275" s="153" t="n">
        <v>26</v>
      </c>
      <c r="Y1275" s="153" t="n">
        <v>33</v>
      </c>
      <c r="Z1275" s="153" t="n">
        <v>230</v>
      </c>
      <c r="AA1275" s="153" t="n">
        <v>-117.8837</v>
      </c>
      <c r="AB1275" s="153" t="n">
        <v>34.9054</v>
      </c>
      <c r="AC1275" s="153" t="n">
        <v>702</v>
      </c>
      <c r="AD1275" s="175" t="str">
        <v>KEDW 220055Z 22021G26KT 60SM FEW060 17/05 A2997 RMK AO2A PK WND 23033/2356 SLP139 T01710054</v>
      </c>
    </row>
    <row r="1276" hidden="0">
      <c r="A1276" s="150" t="str">
        <v>2026-04-22 01:55 UTC</v>
      </c>
      <c r="B1276" s="155" t="str">
        <v>2026-04-21 18:55 PDT</v>
      </c>
      <c r="C1276" s="155" t="str">
        <v>2026-04-21</v>
      </c>
      <c r="D1276" s="155" t="str">
        <v>April</v>
      </c>
      <c r="E1276" s="154" t="str">
        <v>Accepted</v>
      </c>
      <c r="F1276" s="155" t="str">
        <v>220</v>
      </c>
      <c r="G1276" s="153" t="n">
        <v>220</v>
      </c>
      <c r="H1276" s="155" t="str">
        <v>SW</v>
      </c>
      <c r="I1276" s="153" t="n">
        <v>40</v>
      </c>
      <c r="J1276" s="155" t="str">
        <v>NE</v>
      </c>
      <c r="K1276" s="153" t="n">
        <v>18</v>
      </c>
      <c r="L1276" s="153" t="n">
        <f>IF(E1276="Accepted",K1276*1.150779448,"")</f>
        <v>20.714030064</v>
      </c>
      <c r="M1276" s="153" t="n">
        <v>29</v>
      </c>
      <c r="N1276" s="153" t="n">
        <f>IF(AND(E1276="Accepted",ISNUMBER(M1276)),M1276*1.150779448,"")</f>
        <v>33.372603992</v>
      </c>
      <c r="O1276" s="153" t="n">
        <v>31</v>
      </c>
      <c r="P1276" s="153" t="n">
        <f>IF(AND(E1276="Accepted",ISNUMBER(O1276)),O1276*1.150779448,"")</f>
        <v>35.674162888</v>
      </c>
      <c r="Q1276" s="153" t="n">
        <v>210</v>
      </c>
      <c r="R1276" s="155" t="str">
        <v>06</v>
      </c>
      <c r="S1276" s="155" t="str">
        <v>2026-04-22 01:06 UTC</v>
      </c>
      <c r="T1276" s="155" t="str">
        <v>2026-04-21 18:06 PDT</v>
      </c>
      <c r="U1276" s="153" t="n">
        <f>IF(E1276&lt;&gt;"Accepted","",IF(AND(N1276="",P1276=""),"",MAX(N1276,P1276)))</f>
        <v>35.674162888</v>
      </c>
      <c r="V1276" s="155" t="str">
        <v>2026-04-21 18:06 PDT</v>
      </c>
      <c r="W1276" s="153" t="n">
        <v>18</v>
      </c>
      <c r="X1276" s="153" t="n">
        <v>29</v>
      </c>
      <c r="Y1276" s="153" t="n">
        <v>31</v>
      </c>
      <c r="Z1276" s="153" t="n">
        <v>210</v>
      </c>
      <c r="AA1276" s="153" t="n">
        <v>-117.8837</v>
      </c>
      <c r="AB1276" s="153" t="n">
        <v>34.9054</v>
      </c>
      <c r="AC1276" s="153" t="n">
        <v>702</v>
      </c>
      <c r="AD1276" s="175" t="str">
        <v>KEDW 220155Z 22018G29KT 50SM FEW050 FEW250 16/05 A2996 RMK AO2A PK WND 21031/06 SLP136 T01560052</v>
      </c>
    </row>
    <row r="1277" hidden="0">
      <c r="A1277" s="150" t="str">
        <v>2026-04-22 02:55 UTC</v>
      </c>
      <c r="B1277" s="155" t="str">
        <v>2026-04-21 19:55 PDT</v>
      </c>
      <c r="C1277" s="155" t="str">
        <v>2026-04-21</v>
      </c>
      <c r="D1277" s="155" t="str">
        <v>April</v>
      </c>
      <c r="E1277" s="154" t="str">
        <v>Accepted</v>
      </c>
      <c r="F1277" s="155" t="str">
        <v>220</v>
      </c>
      <c r="G1277" s="153" t="n">
        <v>220</v>
      </c>
      <c r="H1277" s="155" t="str">
        <v>SW</v>
      </c>
      <c r="I1277" s="153" t="n">
        <v>40</v>
      </c>
      <c r="J1277" s="155" t="str">
        <v>NE</v>
      </c>
      <c r="K1277" s="153" t="n">
        <v>14</v>
      </c>
      <c r="L1277" s="153" t="n">
        <f>IF(E1277="Accepted",K1277*1.150779448,"")</f>
        <v>16.110912272</v>
      </c>
      <c r="M1277" s="163"/>
      <c r="N1277" s="163" t="str">
        <f>IF(AND(E1277="Accepted",ISNUMBER(M1277)),M1277*1.150779448,"")</f>
      </c>
      <c r="O1277" s="153" t="n">
        <v>26</v>
      </c>
      <c r="P1277" s="153" t="n">
        <f>IF(AND(E1277="Accepted",ISNUMBER(O1277)),O1277*1.150779448,"")</f>
        <v>29.920265648</v>
      </c>
      <c r="Q1277" s="153" t="n">
        <v>200</v>
      </c>
      <c r="R1277" s="155" t="str">
        <v>0159</v>
      </c>
      <c r="S1277" s="155" t="str">
        <v>2026-04-22 01:59 UTC</v>
      </c>
      <c r="T1277" s="155" t="str">
        <v>2026-04-21 18:59 PDT</v>
      </c>
      <c r="U1277" s="153" t="n">
        <f>IF(E1277&lt;&gt;"Accepted","",IF(AND(N1277="",P1277=""),"",MAX(N1277,P1277)))</f>
        <v>29.920265648</v>
      </c>
      <c r="V1277" s="155" t="str">
        <v>2026-04-21 18:59 PDT</v>
      </c>
      <c r="W1277" s="153" t="n">
        <v>14</v>
      </c>
      <c r="X1277" s="163"/>
      <c r="Y1277" s="153" t="n">
        <v>26</v>
      </c>
      <c r="Z1277" s="153" t="n">
        <v>200</v>
      </c>
      <c r="AA1277" s="153" t="n">
        <v>-117.8837</v>
      </c>
      <c r="AB1277" s="153" t="n">
        <v>34.9054</v>
      </c>
      <c r="AC1277" s="153" t="n">
        <v>702</v>
      </c>
      <c r="AD1277" s="175" t="str">
        <v>KEDW 220255Z 22014KT 50SM FEW060 14/06 A2998 RMK AO2A PK WND 20026/0159 SLP143 T01390055 50007</v>
      </c>
    </row>
    <row r="1278" hidden="0">
      <c r="A1278" s="150" t="str">
        <v>2026-04-22 03:55 UTC</v>
      </c>
      <c r="B1278" s="155" t="str">
        <v>2026-04-21 20:55 PDT</v>
      </c>
      <c r="C1278" s="155" t="str">
        <v>2026-04-21</v>
      </c>
      <c r="D1278" s="155" t="str">
        <v>April</v>
      </c>
      <c r="E1278" s="154" t="str">
        <v>Accepted</v>
      </c>
      <c r="F1278" s="155" t="str">
        <v>230</v>
      </c>
      <c r="G1278" s="153" t="n">
        <v>230</v>
      </c>
      <c r="H1278" s="155" t="str">
        <v>SW</v>
      </c>
      <c r="I1278" s="153" t="n">
        <v>50</v>
      </c>
      <c r="J1278" s="155" t="str">
        <v>NE</v>
      </c>
      <c r="K1278" s="153" t="n">
        <v>12</v>
      </c>
      <c r="L1278" s="153" t="n">
        <f>IF(E1278="Accepted",K1278*1.150779448,"")</f>
        <v>13.809353376</v>
      </c>
      <c r="M1278" s="163"/>
      <c r="N1278" s="163" t="str">
        <f>IF(AND(E1278="Accepted",ISNUMBER(M1278)),M1278*1.150779448,"")</f>
      </c>
      <c r="O1278" s="163"/>
      <c r="P1278" s="163" t="str">
        <f>IF(AND(E1278="Accepted",ISNUMBER(O1278)),O1278*1.150779448,"")</f>
      </c>
      <c r="Q1278" s="163"/>
      <c r="R1278" s="155" t="str"/>
      <c r="S1278" s="155" t="str"/>
      <c r="T1278" s="155" t="str"/>
      <c r="U1278" s="163" t="str">
        <f>IF(E1278&lt;&gt;"Accepted","",IF(AND(N1278="",P1278=""),"",MAX(N1278,P1278)))</f>
      </c>
      <c r="V1278" s="155" t="str">
        <v>2026-04-21 20:55 PDT</v>
      </c>
      <c r="W1278" s="153" t="n">
        <v>12</v>
      </c>
      <c r="X1278" s="163"/>
      <c r="Y1278" s="163"/>
      <c r="Z1278" s="163"/>
      <c r="AA1278" s="153" t="n">
        <v>-117.8837</v>
      </c>
      <c r="AB1278" s="153" t="n">
        <v>34.9054</v>
      </c>
      <c r="AC1278" s="153" t="n">
        <v>702</v>
      </c>
      <c r="AD1278" s="175" t="str">
        <v>KEDW 220355Z 23012KT 40SM FEW060 13/05 A3000 RMK AO2A SLP150 T01290053</v>
      </c>
    </row>
    <row r="1279" hidden="0">
      <c r="A1279" s="150" t="str">
        <v>2026-04-22 04:55 UTC</v>
      </c>
      <c r="B1279" s="155" t="str">
        <v>2026-04-21 21:55 PDT</v>
      </c>
      <c r="C1279" s="155" t="str">
        <v>2026-04-21</v>
      </c>
      <c r="D1279" s="155" t="str">
        <v>April</v>
      </c>
      <c r="E1279" s="154" t="str">
        <v>Accepted</v>
      </c>
      <c r="F1279" s="155" t="str">
        <v>230</v>
      </c>
      <c r="G1279" s="153" t="n">
        <v>230</v>
      </c>
      <c r="H1279" s="155" t="str">
        <v>SW</v>
      </c>
      <c r="I1279" s="153" t="n">
        <v>50</v>
      </c>
      <c r="J1279" s="155" t="str">
        <v>NE</v>
      </c>
      <c r="K1279" s="153" t="n">
        <v>11</v>
      </c>
      <c r="L1279" s="153" t="n">
        <f>IF(E1279="Accepted",K1279*1.150779448,"")</f>
        <v>12.658573928</v>
      </c>
      <c r="M1279" s="163"/>
      <c r="N1279" s="163" t="str">
        <f>IF(AND(E1279="Accepted",ISNUMBER(M1279)),M1279*1.150779448,"")</f>
      </c>
      <c r="O1279" s="163"/>
      <c r="P1279" s="163" t="str">
        <f>IF(AND(E1279="Accepted",ISNUMBER(O1279)),O1279*1.150779448,"")</f>
      </c>
      <c r="Q1279" s="163"/>
      <c r="R1279" s="155" t="str"/>
      <c r="S1279" s="155" t="str"/>
      <c r="T1279" s="155" t="str"/>
      <c r="U1279" s="163" t="str">
        <f>IF(E1279&lt;&gt;"Accepted","",IF(AND(N1279="",P1279=""),"",MAX(N1279,P1279)))</f>
      </c>
      <c r="V1279" s="155" t="str">
        <v>2026-04-21 21:55 PDT</v>
      </c>
      <c r="W1279" s="153" t="n">
        <v>11</v>
      </c>
      <c r="X1279" s="163"/>
      <c r="Y1279" s="163"/>
      <c r="Z1279" s="163"/>
      <c r="AA1279" s="153" t="n">
        <v>-117.8837</v>
      </c>
      <c r="AB1279" s="153" t="n">
        <v>34.9054</v>
      </c>
      <c r="AC1279" s="153" t="n">
        <v>702</v>
      </c>
      <c r="AD1279" s="175" t="str">
        <v>KEDW 220455Z 23011KT 40SM FEW060 12/05 A3002 RMK AO2A SLP155 T01150054</v>
      </c>
    </row>
    <row r="1280" hidden="0">
      <c r="A1280" s="150" t="str">
        <v>2026-04-22 05:55 UTC</v>
      </c>
      <c r="B1280" s="155" t="str">
        <v>2026-04-21 22:55 PDT</v>
      </c>
      <c r="C1280" s="155" t="str">
        <v>2026-04-21</v>
      </c>
      <c r="D1280" s="155" t="str">
        <v>April</v>
      </c>
      <c r="E1280" s="154" t="str">
        <v>Accepted</v>
      </c>
      <c r="F1280" s="155" t="str">
        <v>230</v>
      </c>
      <c r="G1280" s="153" t="n">
        <v>230</v>
      </c>
      <c r="H1280" s="155" t="str">
        <v>SW</v>
      </c>
      <c r="I1280" s="153" t="n">
        <v>50</v>
      </c>
      <c r="J1280" s="155" t="str">
        <v>NE</v>
      </c>
      <c r="K1280" s="153" t="n">
        <v>14</v>
      </c>
      <c r="L1280" s="153" t="n">
        <f>IF(E1280="Accepted",K1280*1.150779448,"")</f>
        <v>16.110912272</v>
      </c>
      <c r="M1280" s="163"/>
      <c r="N1280" s="163" t="str">
        <f>IF(AND(E1280="Accepted",ISNUMBER(M1280)),M1280*1.150779448,"")</f>
      </c>
      <c r="O1280" s="163"/>
      <c r="P1280" s="163" t="str">
        <f>IF(AND(E1280="Accepted",ISNUMBER(O1280)),O1280*1.150779448,"")</f>
      </c>
      <c r="Q1280" s="163"/>
      <c r="R1280" s="155" t="str"/>
      <c r="S1280" s="155" t="str"/>
      <c r="T1280" s="155" t="str"/>
      <c r="U1280" s="163" t="str">
        <f>IF(E1280&lt;&gt;"Accepted","",IF(AND(N1280="",P1280=""),"",MAX(N1280,P1280)))</f>
      </c>
      <c r="V1280" s="155" t="str">
        <v>2026-04-21 22:55 PDT</v>
      </c>
      <c r="W1280" s="153" t="n">
        <v>14</v>
      </c>
      <c r="X1280" s="163"/>
      <c r="Y1280" s="163"/>
      <c r="Z1280" s="163"/>
      <c r="AA1280" s="153" t="n">
        <v>-117.8837</v>
      </c>
      <c r="AB1280" s="153" t="n">
        <v>34.9054</v>
      </c>
      <c r="AC1280" s="153" t="n">
        <v>702</v>
      </c>
      <c r="AD1280" s="175" t="str">
        <v>KEDW 220555Z AUTO 23014KT 10SM CLR 11/05 A3003 RMK AO2 SLP158 T01100051 10175 20110 51016 $</v>
      </c>
    </row>
    <row r="1281" hidden="0">
      <c r="A1281" s="150" t="str">
        <v>2026-04-22 06:55 UTC</v>
      </c>
      <c r="B1281" s="155" t="str">
        <v>2026-04-21 23:55 PDT</v>
      </c>
      <c r="C1281" s="155" t="str">
        <v>2026-04-21</v>
      </c>
      <c r="D1281" s="155" t="str">
        <v>April</v>
      </c>
      <c r="E1281" s="154" t="str">
        <v>Accepted</v>
      </c>
      <c r="F1281" s="155" t="str">
        <v>250</v>
      </c>
      <c r="G1281" s="153" t="n">
        <v>250</v>
      </c>
      <c r="H1281" s="155" t="str">
        <v>W</v>
      </c>
      <c r="I1281" s="153" t="n">
        <v>70</v>
      </c>
      <c r="J1281" s="155" t="str">
        <v>E</v>
      </c>
      <c r="K1281" s="153" t="n">
        <v>14</v>
      </c>
      <c r="L1281" s="153" t="n">
        <f>IF(E1281="Accepted",K1281*1.150779448,"")</f>
        <v>16.110912272</v>
      </c>
      <c r="M1281" s="163"/>
      <c r="N1281" s="163" t="str">
        <f>IF(AND(E1281="Accepted",ISNUMBER(M1281)),M1281*1.150779448,"")</f>
      </c>
      <c r="O1281" s="163"/>
      <c r="P1281" s="163" t="str">
        <f>IF(AND(E1281="Accepted",ISNUMBER(O1281)),O1281*1.150779448,"")</f>
      </c>
      <c r="Q1281" s="163"/>
      <c r="R1281" s="155" t="str"/>
      <c r="S1281" s="155" t="str"/>
      <c r="T1281" s="155" t="str"/>
      <c r="U1281" s="163" t="str">
        <f>IF(E1281&lt;&gt;"Accepted","",IF(AND(N1281="",P1281=""),"",MAX(N1281,P1281)))</f>
      </c>
      <c r="V1281" s="155" t="str">
        <v>2026-04-21 23:55 PDT</v>
      </c>
      <c r="W1281" s="153" t="n">
        <v>14</v>
      </c>
      <c r="X1281" s="163"/>
      <c r="Y1281" s="163"/>
      <c r="Z1281" s="163"/>
      <c r="AA1281" s="153" t="n">
        <v>-117.8837</v>
      </c>
      <c r="AB1281" s="153" t="n">
        <v>34.9054</v>
      </c>
      <c r="AC1281" s="153" t="n">
        <v>702</v>
      </c>
      <c r="AD1281" s="175" t="str">
        <v>KEDW 220655Z AUTO 25014KT 10SM FEW050 11/05 A3005 RMK AO2 SLP167 T01050048 $</v>
      </c>
    </row>
    <row r="1282" hidden="0">
      <c r="A1282" s="150" t="str">
        <v>2026-04-22 07:55 UTC</v>
      </c>
      <c r="B1282" s="155" t="str">
        <v>2026-04-22 00:55 PDT</v>
      </c>
      <c r="C1282" s="155" t="str">
        <v>2026-04-22</v>
      </c>
      <c r="D1282" s="155" t="str">
        <v>April</v>
      </c>
      <c r="E1282" s="154" t="str">
        <v>Accepted</v>
      </c>
      <c r="F1282" s="155" t="str">
        <v>240</v>
      </c>
      <c r="G1282" s="153" t="n">
        <v>240</v>
      </c>
      <c r="H1282" s="155" t="str">
        <v>SW</v>
      </c>
      <c r="I1282" s="153" t="n">
        <v>60</v>
      </c>
      <c r="J1282" s="155" t="str">
        <v>NE</v>
      </c>
      <c r="K1282" s="153" t="n">
        <v>11</v>
      </c>
      <c r="L1282" s="153" t="n">
        <f>IF(E1282="Accepted",K1282*1.150779448,"")</f>
        <v>12.658573928</v>
      </c>
      <c r="M1282" s="163"/>
      <c r="N1282" s="163" t="str">
        <f>IF(AND(E1282="Accepted",ISNUMBER(M1282)),M1282*1.150779448,"")</f>
      </c>
      <c r="O1282" s="163"/>
      <c r="P1282" s="163" t="str">
        <f>IF(AND(E1282="Accepted",ISNUMBER(O1282)),O1282*1.150779448,"")</f>
      </c>
      <c r="Q1282" s="163"/>
      <c r="R1282" s="155" t="str"/>
      <c r="S1282" s="155" t="str"/>
      <c r="T1282" s="155" t="str"/>
      <c r="U1282" s="163" t="str">
        <f>IF(E1282&lt;&gt;"Accepted","",IF(AND(N1282="",P1282=""),"",MAX(N1282,P1282)))</f>
      </c>
      <c r="V1282" s="155" t="str">
        <v>2026-04-22 00:55 PDT</v>
      </c>
      <c r="W1282" s="153" t="n">
        <v>11</v>
      </c>
      <c r="X1282" s="163"/>
      <c r="Y1282" s="163"/>
      <c r="Z1282" s="163"/>
      <c r="AA1282" s="153" t="n">
        <v>-117.8837</v>
      </c>
      <c r="AB1282" s="153" t="n">
        <v>34.9054</v>
      </c>
      <c r="AC1282" s="153" t="n">
        <v>702</v>
      </c>
      <c r="AD1282" s="175" t="str">
        <v>KEDW 220755Z AUTO 24011KT 10SM CLR 10/04 A3005 RMK AO2 SLP168 T00980042 402220098 $</v>
      </c>
    </row>
    <row r="1283" hidden="0">
      <c r="A1283" s="150" t="str">
        <v>2026-04-22 08:55 UTC</v>
      </c>
      <c r="B1283" s="155" t="str">
        <v>2026-04-22 01:55 PDT</v>
      </c>
      <c r="C1283" s="155" t="str">
        <v>2026-04-22</v>
      </c>
      <c r="D1283" s="155" t="str">
        <v>April</v>
      </c>
      <c r="E1283" s="154" t="str">
        <v>Accepted</v>
      </c>
      <c r="F1283" s="155" t="str">
        <v>240</v>
      </c>
      <c r="G1283" s="153" t="n">
        <v>240</v>
      </c>
      <c r="H1283" s="155" t="str">
        <v>SW</v>
      </c>
      <c r="I1283" s="153" t="n">
        <v>60</v>
      </c>
      <c r="J1283" s="155" t="str">
        <v>NE</v>
      </c>
      <c r="K1283" s="153" t="n">
        <v>10</v>
      </c>
      <c r="L1283" s="153" t="n">
        <f>IF(E1283="Accepted",K1283*1.150779448,"")</f>
        <v>11.50779448</v>
      </c>
      <c r="M1283" s="163"/>
      <c r="N1283" s="163" t="str">
        <f>IF(AND(E1283="Accepted",ISNUMBER(M1283)),M1283*1.150779448,"")</f>
      </c>
      <c r="O1283" s="163"/>
      <c r="P1283" s="163" t="str">
        <f>IF(AND(E1283="Accepted",ISNUMBER(O1283)),O1283*1.150779448,"")</f>
      </c>
      <c r="Q1283" s="163"/>
      <c r="R1283" s="155" t="str"/>
      <c r="S1283" s="155" t="str"/>
      <c r="T1283" s="155" t="str"/>
      <c r="U1283" s="163" t="str">
        <f>IF(E1283&lt;&gt;"Accepted","",IF(AND(N1283="",P1283=""),"",MAX(N1283,P1283)))</f>
      </c>
      <c r="V1283" s="155" t="str">
        <v>2026-04-22 01:55 PDT</v>
      </c>
      <c r="W1283" s="153" t="n">
        <v>10</v>
      </c>
      <c r="X1283" s="163"/>
      <c r="Y1283" s="163"/>
      <c r="Z1283" s="163"/>
      <c r="AA1283" s="153" t="n">
        <v>-117.8837</v>
      </c>
      <c r="AB1283" s="153" t="n">
        <v>34.9054</v>
      </c>
      <c r="AC1283" s="153" t="n">
        <v>702</v>
      </c>
      <c r="AD1283" s="175" t="str">
        <v>KEDW 220855Z AUTO 24010KT 10SM CLR 09/05 A3005 RMK AO2 SLP168 T00920046 50008 $</v>
      </c>
    </row>
    <row r="1284" hidden="0">
      <c r="A1284" s="150" t="str">
        <v>2026-04-22 09:55 UTC</v>
      </c>
      <c r="B1284" s="155" t="str">
        <v>2026-04-22 02:55 PDT</v>
      </c>
      <c r="C1284" s="155" t="str">
        <v>2026-04-22</v>
      </c>
      <c r="D1284" s="155" t="str">
        <v>April</v>
      </c>
      <c r="E1284" s="154" t="str">
        <v>Accepted</v>
      </c>
      <c r="F1284" s="155" t="str">
        <v>230</v>
      </c>
      <c r="G1284" s="153" t="n">
        <v>230</v>
      </c>
      <c r="H1284" s="155" t="str">
        <v>SW</v>
      </c>
      <c r="I1284" s="153" t="n">
        <v>50</v>
      </c>
      <c r="J1284" s="155" t="str">
        <v>NE</v>
      </c>
      <c r="K1284" s="153" t="n">
        <v>11</v>
      </c>
      <c r="L1284" s="153" t="n">
        <f>IF(E1284="Accepted",K1284*1.150779448,"")</f>
        <v>12.658573928</v>
      </c>
      <c r="M1284" s="163"/>
      <c r="N1284" s="163" t="str">
        <f>IF(AND(E1284="Accepted",ISNUMBER(M1284)),M1284*1.150779448,"")</f>
      </c>
      <c r="O1284" s="163"/>
      <c r="P1284" s="163" t="str">
        <f>IF(AND(E1284="Accepted",ISNUMBER(O1284)),O1284*1.150779448,"")</f>
      </c>
      <c r="Q1284" s="163"/>
      <c r="R1284" s="155" t="str"/>
      <c r="S1284" s="155" t="str"/>
      <c r="T1284" s="155" t="str"/>
      <c r="U1284" s="163" t="str">
        <f>IF(E1284&lt;&gt;"Accepted","",IF(AND(N1284="",P1284=""),"",MAX(N1284,P1284)))</f>
      </c>
      <c r="V1284" s="155" t="str">
        <v>2026-04-22 02:55 PDT</v>
      </c>
      <c r="W1284" s="153" t="n">
        <v>11</v>
      </c>
      <c r="X1284" s="163"/>
      <c r="Y1284" s="163"/>
      <c r="Z1284" s="163"/>
      <c r="AA1284" s="153" t="n">
        <v>-117.8837</v>
      </c>
      <c r="AB1284" s="153" t="n">
        <v>34.9054</v>
      </c>
      <c r="AC1284" s="153" t="n">
        <v>702</v>
      </c>
      <c r="AD1284" s="175" t="str">
        <v>KEDW 220955Z AUTO 23011KT 10SM CLR 08/05 A3004 RMK AO2 SLP166 T00820046 $</v>
      </c>
    </row>
    <row r="1285" hidden="0">
      <c r="A1285" s="150" t="str">
        <v>2026-04-22 10:55 UTC</v>
      </c>
      <c r="B1285" s="155" t="str">
        <v>2026-04-22 03:55 PDT</v>
      </c>
      <c r="C1285" s="155" t="str">
        <v>2026-04-22</v>
      </c>
      <c r="D1285" s="155" t="str">
        <v>April</v>
      </c>
      <c r="E1285" s="154" t="str">
        <v>Accepted</v>
      </c>
      <c r="F1285" s="155" t="str">
        <v>230</v>
      </c>
      <c r="G1285" s="153" t="n">
        <v>230</v>
      </c>
      <c r="H1285" s="155" t="str">
        <v>SW</v>
      </c>
      <c r="I1285" s="153" t="n">
        <v>50</v>
      </c>
      <c r="J1285" s="155" t="str">
        <v>NE</v>
      </c>
      <c r="K1285" s="153" t="n">
        <v>10</v>
      </c>
      <c r="L1285" s="153" t="n">
        <f>IF(E1285="Accepted",K1285*1.150779448,"")</f>
        <v>11.50779448</v>
      </c>
      <c r="M1285" s="163"/>
      <c r="N1285" s="163" t="str">
        <f>IF(AND(E1285="Accepted",ISNUMBER(M1285)),M1285*1.150779448,"")</f>
      </c>
      <c r="O1285" s="163"/>
      <c r="P1285" s="163" t="str">
        <f>IF(AND(E1285="Accepted",ISNUMBER(O1285)),O1285*1.150779448,"")</f>
      </c>
      <c r="Q1285" s="163"/>
      <c r="R1285" s="155" t="str"/>
      <c r="S1285" s="155" t="str"/>
      <c r="T1285" s="155" t="str"/>
      <c r="U1285" s="163" t="str">
        <f>IF(E1285&lt;&gt;"Accepted","",IF(AND(N1285="",P1285=""),"",MAX(N1285,P1285)))</f>
      </c>
      <c r="V1285" s="155" t="str">
        <v>2026-04-22 03:55 PDT</v>
      </c>
      <c r="W1285" s="153" t="n">
        <v>10</v>
      </c>
      <c r="X1285" s="163"/>
      <c r="Y1285" s="163"/>
      <c r="Z1285" s="163"/>
      <c r="AA1285" s="153" t="n">
        <v>-117.8837</v>
      </c>
      <c r="AB1285" s="153" t="n">
        <v>34.9054</v>
      </c>
      <c r="AC1285" s="153" t="n">
        <v>702</v>
      </c>
      <c r="AD1285" s="175" t="str">
        <v>KEDW 221055Z AUTO 23010KT 10SM CLR 08/05 A3005 RMK AO2 SLP171 T00830045 $</v>
      </c>
    </row>
    <row r="1286" hidden="0">
      <c r="A1286" s="150" t="str">
        <v>2026-04-22 11:55 UTC</v>
      </c>
      <c r="B1286" s="155" t="str">
        <v>2026-04-22 04:55 PDT</v>
      </c>
      <c r="C1286" s="155" t="str">
        <v>2026-04-22</v>
      </c>
      <c r="D1286" s="155" t="str">
        <v>April</v>
      </c>
      <c r="E1286" s="154" t="str">
        <v>Accepted</v>
      </c>
      <c r="F1286" s="155" t="str">
        <v>240</v>
      </c>
      <c r="G1286" s="153" t="n">
        <v>240</v>
      </c>
      <c r="H1286" s="155" t="str">
        <v>SW</v>
      </c>
      <c r="I1286" s="153" t="n">
        <v>60</v>
      </c>
      <c r="J1286" s="155" t="str">
        <v>NE</v>
      </c>
      <c r="K1286" s="153" t="n">
        <v>11</v>
      </c>
      <c r="L1286" s="153" t="n">
        <f>IF(E1286="Accepted",K1286*1.150779448,"")</f>
        <v>12.658573928</v>
      </c>
      <c r="M1286" s="163"/>
      <c r="N1286" s="163" t="str">
        <f>IF(AND(E1286="Accepted",ISNUMBER(M1286)),M1286*1.150779448,"")</f>
      </c>
      <c r="O1286" s="163"/>
      <c r="P1286" s="163" t="str">
        <f>IF(AND(E1286="Accepted",ISNUMBER(O1286)),O1286*1.150779448,"")</f>
      </c>
      <c r="Q1286" s="163"/>
      <c r="R1286" s="155" t="str"/>
      <c r="S1286" s="155" t="str"/>
      <c r="T1286" s="155" t="str"/>
      <c r="U1286" s="163" t="str">
        <f>IF(E1286&lt;&gt;"Accepted","",IF(AND(N1286="",P1286=""),"",MAX(N1286,P1286)))</f>
      </c>
      <c r="V1286" s="155" t="str">
        <v>2026-04-22 04:55 PDT</v>
      </c>
      <c r="W1286" s="153" t="n">
        <v>11</v>
      </c>
      <c r="X1286" s="163"/>
      <c r="Y1286" s="163"/>
      <c r="Z1286" s="163"/>
      <c r="AA1286" s="153" t="n">
        <v>-117.8837</v>
      </c>
      <c r="AB1286" s="153" t="n">
        <v>34.9054</v>
      </c>
      <c r="AC1286" s="153" t="n">
        <v>702</v>
      </c>
      <c r="AD1286" s="175" t="str">
        <v>KEDW 221155Z AUTO 24011KT 10SM CLR 08/04 A3005 RMK AO2 SLP171 T00810039 10110 20075 55001 $</v>
      </c>
    </row>
    <row r="1287" hidden="0">
      <c r="A1287" s="150" t="str">
        <v>2026-04-22 12:55 UTC</v>
      </c>
      <c r="B1287" s="155" t="str">
        <v>2026-04-22 05:55 PDT</v>
      </c>
      <c r="C1287" s="155" t="str">
        <v>2026-04-22</v>
      </c>
      <c r="D1287" s="155" t="str">
        <v>April</v>
      </c>
      <c r="E1287" s="154" t="str">
        <v>Accepted</v>
      </c>
      <c r="F1287" s="155" t="str">
        <v>230</v>
      </c>
      <c r="G1287" s="153" t="n">
        <v>230</v>
      </c>
      <c r="H1287" s="155" t="str">
        <v>SW</v>
      </c>
      <c r="I1287" s="153" t="n">
        <v>50</v>
      </c>
      <c r="J1287" s="155" t="str">
        <v>NE</v>
      </c>
      <c r="K1287" s="153" t="n">
        <v>6</v>
      </c>
      <c r="L1287" s="153" t="n">
        <f>IF(E1287="Accepted",K1287*1.150779448,"")</f>
        <v>6.904676688</v>
      </c>
      <c r="M1287" s="163"/>
      <c r="N1287" s="163" t="str">
        <f>IF(AND(E1287="Accepted",ISNUMBER(M1287)),M1287*1.150779448,"")</f>
      </c>
      <c r="O1287" s="163"/>
      <c r="P1287" s="163" t="str">
        <f>IF(AND(E1287="Accepted",ISNUMBER(O1287)),O1287*1.150779448,"")</f>
      </c>
      <c r="Q1287" s="163"/>
      <c r="R1287" s="155" t="str"/>
      <c r="S1287" s="155" t="str"/>
      <c r="T1287" s="155" t="str"/>
      <c r="U1287" s="163" t="str">
        <f>IF(E1287&lt;&gt;"Accepted","",IF(AND(N1287="",P1287=""),"",MAX(N1287,P1287)))</f>
      </c>
      <c r="V1287" s="155" t="str">
        <v>2026-04-22 05:55 PDT</v>
      </c>
      <c r="W1287" s="153" t="n">
        <v>6</v>
      </c>
      <c r="X1287" s="163"/>
      <c r="Y1287" s="163"/>
      <c r="Z1287" s="163"/>
      <c r="AA1287" s="153" t="n">
        <v>-117.8837</v>
      </c>
      <c r="AB1287" s="153" t="n">
        <v>34.9054</v>
      </c>
      <c r="AC1287" s="153" t="n">
        <v>702</v>
      </c>
      <c r="AD1287" s="175" t="str">
        <v>KEDW 221255Z 23006KT 50SM FEW040 FEW300 07/03 A3006 RMK AO2A SLP175 T00700034</v>
      </c>
    </row>
    <row r="1288" hidden="0">
      <c r="A1288" s="150" t="str">
        <v>2026-04-22 13:55 UTC</v>
      </c>
      <c r="B1288" s="155" t="str">
        <v>2026-04-22 06:55 PDT</v>
      </c>
      <c r="C1288" s="155" t="str">
        <v>2026-04-22</v>
      </c>
      <c r="D1288" s="155" t="str">
        <v>April</v>
      </c>
      <c r="E1288" s="154" t="str">
        <v>Accepted</v>
      </c>
      <c r="F1288" s="155" t="str">
        <v>220</v>
      </c>
      <c r="G1288" s="153" t="n">
        <v>220</v>
      </c>
      <c r="H1288" s="155" t="str">
        <v>SW</v>
      </c>
      <c r="I1288" s="153" t="n">
        <v>40</v>
      </c>
      <c r="J1288" s="155" t="str">
        <v>NE</v>
      </c>
      <c r="K1288" s="153" t="n">
        <v>11</v>
      </c>
      <c r="L1288" s="153" t="n">
        <f>IF(E1288="Accepted",K1288*1.150779448,"")</f>
        <v>12.658573928</v>
      </c>
      <c r="M1288" s="163"/>
      <c r="N1288" s="163" t="str">
        <f>IF(AND(E1288="Accepted",ISNUMBER(M1288)),M1288*1.150779448,"")</f>
      </c>
      <c r="O1288" s="163"/>
      <c r="P1288" s="163" t="str">
        <f>IF(AND(E1288="Accepted",ISNUMBER(O1288)),O1288*1.150779448,"")</f>
      </c>
      <c r="Q1288" s="163"/>
      <c r="R1288" s="155" t="str"/>
      <c r="S1288" s="155" t="str"/>
      <c r="T1288" s="155" t="str"/>
      <c r="U1288" s="163" t="str">
        <f>IF(E1288&lt;&gt;"Accepted","",IF(AND(N1288="",P1288=""),"",MAX(N1288,P1288)))</f>
      </c>
      <c r="V1288" s="155" t="str">
        <v>2026-04-22 06:55 PDT</v>
      </c>
      <c r="W1288" s="153" t="n">
        <v>11</v>
      </c>
      <c r="X1288" s="163"/>
      <c r="Y1288" s="163"/>
      <c r="Z1288" s="163"/>
      <c r="AA1288" s="153" t="n">
        <v>-117.8837</v>
      </c>
      <c r="AB1288" s="153" t="n">
        <v>34.9054</v>
      </c>
      <c r="AC1288" s="153" t="n">
        <v>702</v>
      </c>
      <c r="AD1288" s="175" t="str">
        <v>KEDW 221355Z 22011KT 50SM FEW030 FEEW350 08/03 A3007 RMK AO2A SLP178 T00830034</v>
      </c>
    </row>
    <row r="1289" hidden="0">
      <c r="A1289" s="150" t="str">
        <v>2026-04-22 14:55 UTC</v>
      </c>
      <c r="B1289" s="155" t="str">
        <v>2026-04-22 07:55 PDT</v>
      </c>
      <c r="C1289" s="155" t="str">
        <v>2026-04-22</v>
      </c>
      <c r="D1289" s="155" t="str">
        <v>April</v>
      </c>
      <c r="E1289" s="154" t="str">
        <v>Accepted</v>
      </c>
      <c r="F1289" s="155" t="str">
        <v>240</v>
      </c>
      <c r="G1289" s="153" t="n">
        <v>240</v>
      </c>
      <c r="H1289" s="155" t="str">
        <v>SW</v>
      </c>
      <c r="I1289" s="153" t="n">
        <v>60</v>
      </c>
      <c r="J1289" s="155" t="str">
        <v>NE</v>
      </c>
      <c r="K1289" s="153" t="n">
        <v>15</v>
      </c>
      <c r="L1289" s="153" t="n">
        <f>IF(E1289="Accepted",K1289*1.150779448,"")</f>
        <v>17.261691719999998</v>
      </c>
      <c r="M1289" s="163"/>
      <c r="N1289" s="163" t="str">
        <f>IF(AND(E1289="Accepted",ISNUMBER(M1289)),M1289*1.150779448,"")</f>
      </c>
      <c r="O1289" s="163"/>
      <c r="P1289" s="163" t="str">
        <f>IF(AND(E1289="Accepted",ISNUMBER(O1289)),O1289*1.150779448,"")</f>
      </c>
      <c r="Q1289" s="163"/>
      <c r="R1289" s="155" t="str"/>
      <c r="S1289" s="155" t="str"/>
      <c r="T1289" s="155" t="str"/>
      <c r="U1289" s="163" t="str">
        <f>IF(E1289&lt;&gt;"Accepted","",IF(AND(N1289="",P1289=""),"",MAX(N1289,P1289)))</f>
      </c>
      <c r="V1289" s="155" t="str">
        <v>2026-04-22 07:55 PDT</v>
      </c>
      <c r="W1289" s="153" t="n">
        <v>15</v>
      </c>
      <c r="X1289" s="163"/>
      <c r="Y1289" s="163"/>
      <c r="Z1289" s="163"/>
      <c r="AA1289" s="153" t="n">
        <v>-117.8837</v>
      </c>
      <c r="AB1289" s="153" t="n">
        <v>34.9054</v>
      </c>
      <c r="AC1289" s="153" t="n">
        <v>702</v>
      </c>
      <c r="AD1289" s="175" t="str">
        <v>KEDW 221455Z 24015KT 50SM FEW040 FEW320 11/03 A3007 RMK AO2A SLP178 T01080031 52007</v>
      </c>
    </row>
    <row r="1290" hidden="0">
      <c r="A1290" s="150" t="str">
        <v>2026-04-22 15:55 UTC</v>
      </c>
      <c r="B1290" s="155" t="str">
        <v>2026-04-22 08:55 PDT</v>
      </c>
      <c r="C1290" s="155" t="str">
        <v>2026-04-22</v>
      </c>
      <c r="D1290" s="155" t="str">
        <v>April</v>
      </c>
      <c r="E1290" s="154" t="str">
        <v>Accepted</v>
      </c>
      <c r="F1290" s="155" t="str">
        <v>240</v>
      </c>
      <c r="G1290" s="153" t="n">
        <v>240</v>
      </c>
      <c r="H1290" s="155" t="str">
        <v>SW</v>
      </c>
      <c r="I1290" s="153" t="n">
        <v>60</v>
      </c>
      <c r="J1290" s="155" t="str">
        <v>NE</v>
      </c>
      <c r="K1290" s="153" t="n">
        <v>10</v>
      </c>
      <c r="L1290" s="153" t="n">
        <f>IF(E1290="Accepted",K1290*1.150779448,"")</f>
        <v>11.50779448</v>
      </c>
      <c r="M1290" s="163"/>
      <c r="N1290" s="163" t="str">
        <f>IF(AND(E1290="Accepted",ISNUMBER(M1290)),M1290*1.150779448,"")</f>
      </c>
      <c r="O1290" s="163"/>
      <c r="P1290" s="163" t="str">
        <f>IF(AND(E1290="Accepted",ISNUMBER(O1290)),O1290*1.150779448,"")</f>
      </c>
      <c r="Q1290" s="163"/>
      <c r="R1290" s="155" t="str"/>
      <c r="S1290" s="155" t="str"/>
      <c r="T1290" s="155" t="str"/>
      <c r="U1290" s="163" t="str">
        <f>IF(E1290&lt;&gt;"Accepted","",IF(AND(N1290="",P1290=""),"",MAX(N1290,P1290)))</f>
      </c>
      <c r="V1290" s="155" t="str">
        <v>2026-04-22 08:55 PDT</v>
      </c>
      <c r="W1290" s="153" t="n">
        <v>10</v>
      </c>
      <c r="X1290" s="163"/>
      <c r="Y1290" s="163"/>
      <c r="Z1290" s="163"/>
      <c r="AA1290" s="153" t="n">
        <v>-117.8837</v>
      </c>
      <c r="AB1290" s="153" t="n">
        <v>34.9054</v>
      </c>
      <c r="AC1290" s="153" t="n">
        <v>702</v>
      </c>
      <c r="AD1290" s="175" t="str">
        <v>KEDW 221555Z 24010KT 80SM FEW320 14/02 A3008 RMK AO2A SLP180 T01350018</v>
      </c>
    </row>
    <row r="1291" hidden="0">
      <c r="A1291" s="150" t="str">
        <v>2026-04-22 16:55 UTC</v>
      </c>
      <c r="B1291" s="155" t="str">
        <v>2026-04-22 09:55 PDT</v>
      </c>
      <c r="C1291" s="155" t="str">
        <v>2026-04-22</v>
      </c>
      <c r="D1291" s="155" t="str">
        <v>April</v>
      </c>
      <c r="E1291" s="154" t="str">
        <v>Accepted</v>
      </c>
      <c r="F1291" s="155" t="str">
        <v>230</v>
      </c>
      <c r="G1291" s="153" t="n">
        <v>230</v>
      </c>
      <c r="H1291" s="155" t="str">
        <v>SW</v>
      </c>
      <c r="I1291" s="153" t="n">
        <v>50</v>
      </c>
      <c r="J1291" s="155" t="str">
        <v>NE</v>
      </c>
      <c r="K1291" s="153" t="n">
        <v>13</v>
      </c>
      <c r="L1291" s="153" t="n">
        <f>IF(E1291="Accepted",K1291*1.150779448,"")</f>
        <v>14.960132824</v>
      </c>
      <c r="M1291" s="163"/>
      <c r="N1291" s="163" t="str">
        <f>IF(AND(E1291="Accepted",ISNUMBER(M1291)),M1291*1.150779448,"")</f>
      </c>
      <c r="O1291" s="163"/>
      <c r="P1291" s="163" t="str">
        <f>IF(AND(E1291="Accepted",ISNUMBER(O1291)),O1291*1.150779448,"")</f>
      </c>
      <c r="Q1291" s="163"/>
      <c r="R1291" s="155" t="str"/>
      <c r="S1291" s="155" t="str"/>
      <c r="T1291" s="155" t="str"/>
      <c r="U1291" s="163" t="str">
        <f>IF(E1291&lt;&gt;"Accepted","",IF(AND(N1291="",P1291=""),"",MAX(N1291,P1291)))</f>
      </c>
      <c r="V1291" s="155" t="str">
        <v>2026-04-22 09:55 PDT</v>
      </c>
      <c r="W1291" s="153" t="n">
        <v>13</v>
      </c>
      <c r="X1291" s="163"/>
      <c r="Y1291" s="163"/>
      <c r="Z1291" s="163"/>
      <c r="AA1291" s="153" t="n">
        <v>-117.8837</v>
      </c>
      <c r="AB1291" s="153" t="n">
        <v>34.9054</v>
      </c>
      <c r="AC1291" s="153" t="n">
        <v>702</v>
      </c>
      <c r="AD1291" s="175" t="str">
        <v>KEDW 221655Z 23013KT 90SM FEW080 FEW320 15/01 A3008 RMK AO2A SLP180 T01530011</v>
      </c>
    </row>
    <row r="1292" hidden="0">
      <c r="A1292" s="150" t="str">
        <v>2026-04-22 17:55 UTC</v>
      </c>
      <c r="B1292" s="155" t="str">
        <v>2026-04-22 10:55 PDT</v>
      </c>
      <c r="C1292" s="155" t="str">
        <v>2026-04-22</v>
      </c>
      <c r="D1292" s="155" t="str">
        <v>April</v>
      </c>
      <c r="E1292" s="154" t="str">
        <v>Accepted</v>
      </c>
      <c r="F1292" s="155" t="str">
        <v>230</v>
      </c>
      <c r="G1292" s="153" t="n">
        <v>230</v>
      </c>
      <c r="H1292" s="155" t="str">
        <v>SW</v>
      </c>
      <c r="I1292" s="153" t="n">
        <v>50</v>
      </c>
      <c r="J1292" s="155" t="str">
        <v>NE</v>
      </c>
      <c r="K1292" s="153" t="n">
        <v>10</v>
      </c>
      <c r="L1292" s="153" t="n">
        <f>IF(E1292="Accepted",K1292*1.150779448,"")</f>
        <v>11.50779448</v>
      </c>
      <c r="M1292" s="153" t="n">
        <v>18</v>
      </c>
      <c r="N1292" s="153" t="n">
        <f>IF(AND(E1292="Accepted",ISNUMBER(M1292)),M1292*1.150779448,"")</f>
        <v>20.714030064</v>
      </c>
      <c r="O1292" s="163"/>
      <c r="P1292" s="163" t="str">
        <f>IF(AND(E1292="Accepted",ISNUMBER(O1292)),O1292*1.150779448,"")</f>
      </c>
      <c r="Q1292" s="163"/>
      <c r="R1292" s="155" t="str"/>
      <c r="S1292" s="155" t="str"/>
      <c r="T1292" s="155" t="str"/>
      <c r="U1292" s="153" t="n">
        <f>IF(E1292&lt;&gt;"Accepted","",IF(AND(N1292="",P1292=""),"",MAX(N1292,P1292)))</f>
        <v>20.714030064</v>
      </c>
      <c r="V1292" s="155" t="str">
        <v>2026-04-22 10:55 PDT</v>
      </c>
      <c r="W1292" s="153" t="n">
        <v>10</v>
      </c>
      <c r="X1292" s="153" t="n">
        <v>18</v>
      </c>
      <c r="Y1292" s="163"/>
      <c r="Z1292" s="163"/>
      <c r="AA1292" s="153" t="n">
        <v>-117.8837</v>
      </c>
      <c r="AB1292" s="153" t="n">
        <v>34.9054</v>
      </c>
      <c r="AC1292" s="153" t="n">
        <v>702</v>
      </c>
      <c r="AD1292" s="175" t="str">
        <v>KEDW 221755Z 23010G18KT 50SM FEW050 SCT330 17/M00 A3008 RMK AO2A SLP179 T01691003 10169 20065 50002</v>
      </c>
    </row>
    <row r="1293" hidden="0">
      <c r="A1293" s="150" t="str">
        <v>2026-04-22 18:12 UTC</v>
      </c>
      <c r="B1293" s="155" t="str">
        <v>2026-04-22 11:12 PDT</v>
      </c>
      <c r="C1293" s="155" t="str">
        <v>2026-04-22</v>
      </c>
      <c r="D1293" s="155" t="str">
        <v>April</v>
      </c>
      <c r="E1293" s="154" t="str">
        <v>Accepted</v>
      </c>
      <c r="F1293" s="155" t="str">
        <v>270</v>
      </c>
      <c r="G1293" s="153" t="n">
        <v>270</v>
      </c>
      <c r="H1293" s="155" t="str">
        <v>W</v>
      </c>
      <c r="I1293" s="153" t="n">
        <v>90</v>
      </c>
      <c r="J1293" s="155" t="str">
        <v>E</v>
      </c>
      <c r="K1293" s="153" t="n">
        <v>11</v>
      </c>
      <c r="L1293" s="153" t="n">
        <f>IF(E1293="Accepted",K1293*1.150779448,"")</f>
        <v>12.658573928</v>
      </c>
      <c r="M1293" s="163"/>
      <c r="N1293" s="163" t="str">
        <f>IF(AND(E1293="Accepted",ISNUMBER(M1293)),M1293*1.150779448,"")</f>
      </c>
      <c r="O1293" s="163"/>
      <c r="P1293" s="163" t="str">
        <f>IF(AND(E1293="Accepted",ISNUMBER(O1293)),O1293*1.150779448,"")</f>
      </c>
      <c r="Q1293" s="163"/>
      <c r="R1293" s="155" t="str"/>
      <c r="S1293" s="155" t="str"/>
      <c r="T1293" s="155" t="str"/>
      <c r="U1293" s="163" t="str">
        <f>IF(E1293&lt;&gt;"Accepted","",IF(AND(N1293="",P1293=""),"",MAX(N1293,P1293)))</f>
      </c>
      <c r="V1293" s="155" t="str">
        <v>2026-04-22 11:12 PDT</v>
      </c>
      <c r="W1293" s="153" t="n">
        <v>11</v>
      </c>
      <c r="X1293" s="163"/>
      <c r="Y1293" s="163"/>
      <c r="Z1293" s="163"/>
      <c r="AA1293" s="153" t="n">
        <v>-117.8837</v>
      </c>
      <c r="AB1293" s="153" t="n">
        <v>34.9054</v>
      </c>
      <c r="AC1293" s="153" t="n">
        <v>702</v>
      </c>
      <c r="AD1293" s="175" t="str">
        <v>KEDW 221812Z 27011KT 60SM FEW050 SCT320 18/M00 A3007 RMK AO2A WSHFT 06 SLP175</v>
      </c>
    </row>
    <row r="1294" hidden="0">
      <c r="A1294" s="150" t="str">
        <v>2026-04-22 18:13 UTC</v>
      </c>
      <c r="B1294" s="155" t="str">
        <v>2026-04-22 11:13 PDT</v>
      </c>
      <c r="C1294" s="155" t="str">
        <v>2026-04-22</v>
      </c>
      <c r="D1294" s="155" t="str">
        <v>April</v>
      </c>
      <c r="E1294" s="154" t="str">
        <v>Accepted</v>
      </c>
      <c r="F1294" s="155" t="str">
        <v>270</v>
      </c>
      <c r="G1294" s="153" t="n">
        <v>270</v>
      </c>
      <c r="H1294" s="155" t="str">
        <v>W</v>
      </c>
      <c r="I1294" s="153" t="n">
        <v>90</v>
      </c>
      <c r="J1294" s="155" t="str">
        <v>E</v>
      </c>
      <c r="K1294" s="153" t="n">
        <v>11</v>
      </c>
      <c r="L1294" s="153" t="n">
        <f>IF(E1294="Accepted",K1294*1.150779448,"")</f>
        <v>12.658573928</v>
      </c>
      <c r="M1294" s="163"/>
      <c r="N1294" s="163" t="str">
        <f>IF(AND(E1294="Accepted",ISNUMBER(M1294)),M1294*1.150779448,"")</f>
      </c>
      <c r="O1294" s="163"/>
      <c r="P1294" s="163" t="str">
        <f>IF(AND(E1294="Accepted",ISNUMBER(O1294)),O1294*1.150779448,"")</f>
      </c>
      <c r="Q1294" s="163"/>
      <c r="R1294" s="155" t="str"/>
      <c r="S1294" s="155" t="str"/>
      <c r="T1294" s="155" t="str"/>
      <c r="U1294" s="163" t="str">
        <f>IF(E1294&lt;&gt;"Accepted","",IF(AND(N1294="",P1294=""),"",MAX(N1294,P1294)))</f>
      </c>
      <c r="V1294" s="155" t="str">
        <v>2026-04-22 11:13 PDT</v>
      </c>
      <c r="W1294" s="153" t="n">
        <v>11</v>
      </c>
      <c r="X1294" s="163"/>
      <c r="Y1294" s="163"/>
      <c r="Z1294" s="163"/>
      <c r="AA1294" s="153" t="n">
        <v>-117.8837</v>
      </c>
      <c r="AB1294" s="153" t="n">
        <v>34.9054</v>
      </c>
      <c r="AC1294" s="153" t="n">
        <v>702</v>
      </c>
      <c r="AD1294" s="175" t="str">
        <v>KEDW 221813Z COR 27011KT 80SM FEW050 SCT320 18/M01 A3007 RMK AO2A SLP175 COR 1825</v>
      </c>
    </row>
    <row r="1295" hidden="0">
      <c r="A1295" s="150" t="str">
        <v>2026-04-22 18:55 UTC</v>
      </c>
      <c r="B1295" s="155" t="str">
        <v>2026-04-22 11:55 PDT</v>
      </c>
      <c r="C1295" s="155" t="str">
        <v>2026-04-22</v>
      </c>
      <c r="D1295" s="155" t="str">
        <v>April</v>
      </c>
      <c r="E1295" s="154" t="str">
        <v>Accepted</v>
      </c>
      <c r="F1295" s="155" t="str">
        <v>250</v>
      </c>
      <c r="G1295" s="153" t="n">
        <v>250</v>
      </c>
      <c r="H1295" s="155" t="str">
        <v>W</v>
      </c>
      <c r="I1295" s="153" t="n">
        <v>70</v>
      </c>
      <c r="J1295" s="155" t="str">
        <v>E</v>
      </c>
      <c r="K1295" s="153" t="n">
        <v>14</v>
      </c>
      <c r="L1295" s="153" t="n">
        <f>IF(E1295="Accepted",K1295*1.150779448,"")</f>
        <v>16.110912272</v>
      </c>
      <c r="M1295" s="153" t="n">
        <v>19</v>
      </c>
      <c r="N1295" s="153" t="n">
        <f>IF(AND(E1295="Accepted",ISNUMBER(M1295)),M1295*1.150779448,"")</f>
        <v>21.864809512</v>
      </c>
      <c r="O1295" s="163"/>
      <c r="P1295" s="163" t="str">
        <f>IF(AND(E1295="Accepted",ISNUMBER(O1295)),O1295*1.150779448,"")</f>
      </c>
      <c r="Q1295" s="163"/>
      <c r="R1295" s="155" t="str"/>
      <c r="S1295" s="155" t="str"/>
      <c r="T1295" s="155" t="str"/>
      <c r="U1295" s="153" t="n">
        <f>IF(E1295&lt;&gt;"Accepted","",IF(AND(N1295="",P1295=""),"",MAX(N1295,P1295)))</f>
        <v>21.864809512</v>
      </c>
      <c r="V1295" s="155" t="str">
        <v>2026-04-22 11:55 PDT</v>
      </c>
      <c r="W1295" s="153" t="n">
        <v>14</v>
      </c>
      <c r="X1295" s="153" t="n">
        <v>19</v>
      </c>
      <c r="Y1295" s="163"/>
      <c r="Z1295" s="163"/>
      <c r="AA1295" s="153" t="n">
        <v>-117.8837</v>
      </c>
      <c r="AB1295" s="153" t="n">
        <v>34.9054</v>
      </c>
      <c r="AC1295" s="153" t="n">
        <v>702</v>
      </c>
      <c r="AD1295" s="175" t="str">
        <v>KEDW 221855Z 25014G19KT 90SM FEW050 FEW340 19/M01 A3006 RMK AO2A SLP170 T01861008</v>
      </c>
    </row>
    <row r="1296" hidden="0">
      <c r="A1296" s="150" t="str">
        <v>2026-04-22 19:10 UTC</v>
      </c>
      <c r="B1296" s="155" t="str">
        <v>2026-04-22 12:10 PDT</v>
      </c>
      <c r="C1296" s="155" t="str">
        <v>2026-04-22</v>
      </c>
      <c r="D1296" s="155" t="str">
        <v>April</v>
      </c>
      <c r="E1296" s="154" t="str">
        <v>Accepted</v>
      </c>
      <c r="F1296" s="155" t="str">
        <v>260</v>
      </c>
      <c r="G1296" s="153" t="n">
        <v>260</v>
      </c>
      <c r="H1296" s="155" t="str">
        <v>W</v>
      </c>
      <c r="I1296" s="153" t="n">
        <v>80</v>
      </c>
      <c r="J1296" s="155" t="str">
        <v>E</v>
      </c>
      <c r="K1296" s="153" t="n">
        <v>10</v>
      </c>
      <c r="L1296" s="153" t="n">
        <f>IF(E1296="Accepted",K1296*1.150779448,"")</f>
        <v>11.50779448</v>
      </c>
      <c r="M1296" s="163"/>
      <c r="N1296" s="163" t="str">
        <f>IF(AND(E1296="Accepted",ISNUMBER(M1296)),M1296*1.150779448,"")</f>
      </c>
      <c r="O1296" s="163"/>
      <c r="P1296" s="163" t="str">
        <f>IF(AND(E1296="Accepted",ISNUMBER(O1296)),O1296*1.150779448,"")</f>
      </c>
      <c r="Q1296" s="163"/>
      <c r="R1296" s="155" t="str"/>
      <c r="S1296" s="155" t="str"/>
      <c r="T1296" s="155" t="str"/>
      <c r="U1296" s="163" t="str">
        <f>IF(E1296&lt;&gt;"Accepted","",IF(AND(N1296="",P1296=""),"",MAX(N1296,P1296)))</f>
      </c>
      <c r="V1296" s="155" t="str">
        <v>2026-04-22 12:10 PDT</v>
      </c>
      <c r="W1296" s="153" t="n">
        <v>10</v>
      </c>
      <c r="X1296" s="163"/>
      <c r="Y1296" s="163"/>
      <c r="Z1296" s="163"/>
      <c r="AA1296" s="153" t="n">
        <v>-117.8837</v>
      </c>
      <c r="AB1296" s="153" t="n">
        <v>34.9054</v>
      </c>
      <c r="AC1296" s="153" t="n">
        <v>702</v>
      </c>
      <c r="AD1296" s="175" t="str">
        <v>KEDW 221910Z COR 26010KT 90SM FEW050 FEW350 19/M02 A3006 RMK AO2A WSHFT 02 SLP170 COR 1941</v>
      </c>
    </row>
    <row r="1297" hidden="0">
      <c r="A1297" s="150" t="str">
        <v>2026-04-22 19:55 UTC</v>
      </c>
      <c r="B1297" s="155" t="str">
        <v>2026-04-22 12:55 PDT</v>
      </c>
      <c r="C1297" s="155" t="str">
        <v>2026-04-22</v>
      </c>
      <c r="D1297" s="155" t="str">
        <v>April</v>
      </c>
      <c r="E1297" s="154" t="str">
        <v>Accepted</v>
      </c>
      <c r="F1297" s="155" t="str">
        <v>280</v>
      </c>
      <c r="G1297" s="153" t="n">
        <v>280</v>
      </c>
      <c r="H1297" s="155" t="str">
        <v>W</v>
      </c>
      <c r="I1297" s="153" t="n">
        <v>100</v>
      </c>
      <c r="J1297" s="155" t="str">
        <v>E</v>
      </c>
      <c r="K1297" s="153" t="n">
        <v>13</v>
      </c>
      <c r="L1297" s="153" t="n">
        <f>IF(E1297="Accepted",K1297*1.150779448,"")</f>
        <v>14.960132824</v>
      </c>
      <c r="M1297" s="153" t="n">
        <v>17</v>
      </c>
      <c r="N1297" s="153" t="n">
        <f>IF(AND(E1297="Accepted",ISNUMBER(M1297)),M1297*1.150779448,"")</f>
        <v>19.563250616</v>
      </c>
      <c r="O1297" s="163"/>
      <c r="P1297" s="163" t="str">
        <f>IF(AND(E1297="Accepted",ISNUMBER(O1297)),O1297*1.150779448,"")</f>
      </c>
      <c r="Q1297" s="163"/>
      <c r="R1297" s="155" t="str"/>
      <c r="S1297" s="155" t="str"/>
      <c r="T1297" s="155" t="str"/>
      <c r="U1297" s="153" t="n">
        <f>IF(E1297&lt;&gt;"Accepted","",IF(AND(N1297="",P1297=""),"",MAX(N1297,P1297)))</f>
        <v>19.563250616</v>
      </c>
      <c r="V1297" s="155" t="str">
        <v>2026-04-22 12:55 PDT</v>
      </c>
      <c r="W1297" s="153" t="n">
        <v>13</v>
      </c>
      <c r="X1297" s="153" t="n">
        <v>17</v>
      </c>
      <c r="Y1297" s="163"/>
      <c r="Z1297" s="163"/>
      <c r="AA1297" s="153" t="n">
        <v>-117.8837</v>
      </c>
      <c r="AB1297" s="153" t="n">
        <v>34.9054</v>
      </c>
      <c r="AC1297" s="153" t="n">
        <v>702</v>
      </c>
      <c r="AD1297" s="175" t="str">
        <v>KEDW 221955Z 28013G17KT 90SM FEW340 19/M02 A3004 RMK AO2A SLP165 T01941023</v>
      </c>
    </row>
    <row r="1298" hidden="0">
      <c r="A1298" s="150" t="str">
        <v>2026-04-22 20:37 UTC</v>
      </c>
      <c r="B1298" s="155" t="str">
        <v>2026-04-22 13:37 PDT</v>
      </c>
      <c r="C1298" s="155" t="str">
        <v>2026-04-22</v>
      </c>
      <c r="D1298" s="155" t="str">
        <v>April</v>
      </c>
      <c r="E1298" s="154" t="str">
        <v>Accepted</v>
      </c>
      <c r="F1298" s="155" t="str">
        <v>270</v>
      </c>
      <c r="G1298" s="153" t="n">
        <v>270</v>
      </c>
      <c r="H1298" s="155" t="str">
        <v>W</v>
      </c>
      <c r="I1298" s="153" t="n">
        <v>90</v>
      </c>
      <c r="J1298" s="155" t="str">
        <v>E</v>
      </c>
      <c r="K1298" s="153" t="n">
        <v>17</v>
      </c>
      <c r="L1298" s="153" t="n">
        <f>IF(E1298="Accepted",K1298*1.150779448,"")</f>
        <v>19.563250616</v>
      </c>
      <c r="M1298" s="153" t="n">
        <v>24</v>
      </c>
      <c r="N1298" s="153" t="n">
        <f>IF(AND(E1298="Accepted",ISNUMBER(M1298)),M1298*1.150779448,"")</f>
        <v>27.618706752</v>
      </c>
      <c r="O1298" s="163"/>
      <c r="P1298" s="163" t="str">
        <f>IF(AND(E1298="Accepted",ISNUMBER(O1298)),O1298*1.150779448,"")</f>
      </c>
      <c r="Q1298" s="163"/>
      <c r="R1298" s="155" t="str"/>
      <c r="S1298" s="155" t="str"/>
      <c r="T1298" s="155" t="str"/>
      <c r="U1298" s="153" t="n">
        <f>IF(E1298&lt;&gt;"Accepted","",IF(AND(N1298="",P1298=""),"",MAX(N1298,P1298)))</f>
        <v>27.618706752</v>
      </c>
      <c r="V1298" s="155" t="str">
        <v>2026-04-22 13:37 PDT</v>
      </c>
      <c r="W1298" s="153" t="n">
        <v>17</v>
      </c>
      <c r="X1298" s="153" t="n">
        <v>24</v>
      </c>
      <c r="Y1298" s="163"/>
      <c r="Z1298" s="163"/>
      <c r="AA1298" s="153" t="n">
        <v>-117.8837</v>
      </c>
      <c r="AB1298" s="153" t="n">
        <v>34.9054</v>
      </c>
      <c r="AC1298" s="153" t="n">
        <v>702</v>
      </c>
      <c r="AD1298" s="175" t="str">
        <v>KEDW 222037Z 27017G24KT 90SM FEW340 21/M03 A3003 RMK AO2A WSHFT 33 SLP160</v>
      </c>
    </row>
    <row r="1299" hidden="0">
      <c r="A1299" s="150" t="str">
        <v>2026-04-22 20:38 UTC</v>
      </c>
      <c r="B1299" s="155" t="str">
        <v>2026-04-22 13:38 PDT</v>
      </c>
      <c r="C1299" s="155" t="str">
        <v>2026-04-22</v>
      </c>
      <c r="D1299" s="155" t="str">
        <v>April</v>
      </c>
      <c r="E1299" s="154" t="str">
        <v>Accepted</v>
      </c>
      <c r="F1299" s="155" t="str">
        <v>270</v>
      </c>
      <c r="G1299" s="153" t="n">
        <v>270</v>
      </c>
      <c r="H1299" s="155" t="str">
        <v>W</v>
      </c>
      <c r="I1299" s="153" t="n">
        <v>90</v>
      </c>
      <c r="J1299" s="155" t="str">
        <v>E</v>
      </c>
      <c r="K1299" s="153" t="n">
        <v>17</v>
      </c>
      <c r="L1299" s="153" t="n">
        <f>IF(E1299="Accepted",K1299*1.150779448,"")</f>
        <v>19.563250616</v>
      </c>
      <c r="M1299" s="153" t="n">
        <v>24</v>
      </c>
      <c r="N1299" s="153" t="n">
        <f>IF(AND(E1299="Accepted",ISNUMBER(M1299)),M1299*1.150779448,"")</f>
        <v>27.618706752</v>
      </c>
      <c r="O1299" s="163"/>
      <c r="P1299" s="163" t="str">
        <f>IF(AND(E1299="Accepted",ISNUMBER(O1299)),O1299*1.150779448,"")</f>
      </c>
      <c r="Q1299" s="163"/>
      <c r="R1299" s="155" t="str"/>
      <c r="S1299" s="155" t="str"/>
      <c r="T1299" s="155" t="str"/>
      <c r="U1299" s="153" t="n">
        <f>IF(E1299&lt;&gt;"Accepted","",IF(AND(N1299="",P1299=""),"",MAX(N1299,P1299)))</f>
        <v>27.618706752</v>
      </c>
      <c r="V1299" s="155" t="str">
        <v>2026-04-22 13:38 PDT</v>
      </c>
      <c r="W1299" s="153" t="n">
        <v>17</v>
      </c>
      <c r="X1299" s="153" t="n">
        <v>24</v>
      </c>
      <c r="Y1299" s="163"/>
      <c r="Z1299" s="163"/>
      <c r="AA1299" s="153" t="n">
        <v>-117.8837</v>
      </c>
      <c r="AB1299" s="153" t="n">
        <v>34.9054</v>
      </c>
      <c r="AC1299" s="153" t="n">
        <v>702</v>
      </c>
      <c r="AD1299" s="175" t="str">
        <v>KEDW 222038Z AUTO 27017G24KT 10SM CLR 21/M03 A3003 RMK AO2 WSHFT 35 SLP160 $</v>
      </c>
    </row>
    <row r="1300" hidden="0">
      <c r="A1300" s="150" t="str">
        <v>2026-04-22 20:43 UTC</v>
      </c>
      <c r="B1300" s="155" t="str">
        <v>2026-04-22 13:43 PDT</v>
      </c>
      <c r="C1300" s="155" t="str">
        <v>2026-04-22</v>
      </c>
      <c r="D1300" s="155" t="str">
        <v>April</v>
      </c>
      <c r="E1300" s="154" t="str">
        <v>Accepted</v>
      </c>
      <c r="F1300" s="155" t="str">
        <v>230</v>
      </c>
      <c r="G1300" s="153" t="n">
        <v>230</v>
      </c>
      <c r="H1300" s="155" t="str">
        <v>SW</v>
      </c>
      <c r="I1300" s="153" t="n">
        <v>50</v>
      </c>
      <c r="J1300" s="155" t="str">
        <v>NE</v>
      </c>
      <c r="K1300" s="153" t="n">
        <v>16</v>
      </c>
      <c r="L1300" s="153" t="n">
        <f>IF(E1300="Accepted",K1300*1.150779448,"")</f>
        <v>18.412471168</v>
      </c>
      <c r="M1300" s="153" t="n">
        <v>24</v>
      </c>
      <c r="N1300" s="153" t="n">
        <f>IF(AND(E1300="Accepted",ISNUMBER(M1300)),M1300*1.150779448,"")</f>
        <v>27.618706752</v>
      </c>
      <c r="O1300" s="163"/>
      <c r="P1300" s="163" t="str">
        <f>IF(AND(E1300="Accepted",ISNUMBER(O1300)),O1300*1.150779448,"")</f>
      </c>
      <c r="Q1300" s="163"/>
      <c r="R1300" s="155" t="str"/>
      <c r="S1300" s="155" t="str"/>
      <c r="T1300" s="155" t="str"/>
      <c r="U1300" s="153" t="n">
        <f>IF(E1300&lt;&gt;"Accepted","",IF(AND(N1300="",P1300=""),"",MAX(N1300,P1300)))</f>
        <v>27.618706752</v>
      </c>
      <c r="V1300" s="155" t="str">
        <v>2026-04-22 13:43 PDT</v>
      </c>
      <c r="W1300" s="153" t="n">
        <v>16</v>
      </c>
      <c r="X1300" s="153" t="n">
        <v>24</v>
      </c>
      <c r="Y1300" s="163"/>
      <c r="Z1300" s="163"/>
      <c r="AA1300" s="153" t="n">
        <v>-117.8837</v>
      </c>
      <c r="AB1300" s="153" t="n">
        <v>34.9054</v>
      </c>
      <c r="AC1300" s="153" t="n">
        <v>702</v>
      </c>
      <c r="AD1300" s="175" t="str">
        <v>KEDW 222043Z 23016G24KT 90SM FEW340 21/M03 A3003 RMK AO2A WSHFT 37 SLP160</v>
      </c>
    </row>
    <row r="1301" hidden="0">
      <c r="A1301" s="150" t="str">
        <v>2026-04-22 20:44 UTC</v>
      </c>
      <c r="B1301" s="155" t="str">
        <v>2026-04-22 13:44 PDT</v>
      </c>
      <c r="C1301" s="155" t="str">
        <v>2026-04-22</v>
      </c>
      <c r="D1301" s="155" t="str">
        <v>April</v>
      </c>
      <c r="E1301" s="154" t="str">
        <v>Accepted</v>
      </c>
      <c r="F1301" s="155" t="str">
        <v>230</v>
      </c>
      <c r="G1301" s="153" t="n">
        <v>230</v>
      </c>
      <c r="H1301" s="155" t="str">
        <v>SW</v>
      </c>
      <c r="I1301" s="153" t="n">
        <v>50</v>
      </c>
      <c r="J1301" s="155" t="str">
        <v>NE</v>
      </c>
      <c r="K1301" s="153" t="n">
        <v>16</v>
      </c>
      <c r="L1301" s="153" t="n">
        <f>IF(E1301="Accepted",K1301*1.150779448,"")</f>
        <v>18.412471168</v>
      </c>
      <c r="M1301" s="153" t="n">
        <v>24</v>
      </c>
      <c r="N1301" s="153" t="n">
        <f>IF(AND(E1301="Accepted",ISNUMBER(M1301)),M1301*1.150779448,"")</f>
        <v>27.618706752</v>
      </c>
      <c r="O1301" s="163"/>
      <c r="P1301" s="163" t="str">
        <f>IF(AND(E1301="Accepted",ISNUMBER(O1301)),O1301*1.150779448,"")</f>
      </c>
      <c r="Q1301" s="163"/>
      <c r="R1301" s="155" t="str"/>
      <c r="S1301" s="155" t="str"/>
      <c r="T1301" s="155" t="str"/>
      <c r="U1301" s="153" t="n">
        <f>IF(E1301&lt;&gt;"Accepted","",IF(AND(N1301="",P1301=""),"",MAX(N1301,P1301)))</f>
        <v>27.618706752</v>
      </c>
      <c r="V1301" s="155" t="str">
        <v>2026-04-22 13:44 PDT</v>
      </c>
      <c r="W1301" s="153" t="n">
        <v>16</v>
      </c>
      <c r="X1301" s="153" t="n">
        <v>24</v>
      </c>
      <c r="Y1301" s="163"/>
      <c r="Z1301" s="163"/>
      <c r="AA1301" s="153" t="n">
        <v>-117.8837</v>
      </c>
      <c r="AB1301" s="153" t="n">
        <v>34.9054</v>
      </c>
      <c r="AC1301" s="153" t="n">
        <v>702</v>
      </c>
      <c r="AD1301" s="175" t="str">
        <v>KEDW 222044Z AUTO 23016G24KT 10SM CLR 21/M03 A3003 RMK AO2 WSHFT 38 SLP160 $</v>
      </c>
    </row>
    <row r="1302" hidden="0">
      <c r="A1302" s="150" t="str">
        <v>2026-04-22 20:55 UTC</v>
      </c>
      <c r="B1302" s="155" t="str">
        <v>2026-04-22 13:55 PDT</v>
      </c>
      <c r="C1302" s="155" t="str">
        <v>2026-04-22</v>
      </c>
      <c r="D1302" s="155" t="str">
        <v>April</v>
      </c>
      <c r="E1302" s="154" t="str">
        <v>Accepted</v>
      </c>
      <c r="F1302" s="155" t="str">
        <v>260</v>
      </c>
      <c r="G1302" s="153" t="n">
        <v>260</v>
      </c>
      <c r="H1302" s="155" t="str">
        <v>W</v>
      </c>
      <c r="I1302" s="153" t="n">
        <v>80</v>
      </c>
      <c r="J1302" s="155" t="str">
        <v>E</v>
      </c>
      <c r="K1302" s="153" t="n">
        <v>13</v>
      </c>
      <c r="L1302" s="153" t="n">
        <f>IF(E1302="Accepted",K1302*1.150779448,"")</f>
        <v>14.960132824</v>
      </c>
      <c r="M1302" s="153" t="n">
        <v>23</v>
      </c>
      <c r="N1302" s="153" t="n">
        <f>IF(AND(E1302="Accepted",ISNUMBER(M1302)),M1302*1.150779448,"")</f>
        <v>26.467927304</v>
      </c>
      <c r="O1302" s="153" t="n">
        <v>29</v>
      </c>
      <c r="P1302" s="153" t="n">
        <f>IF(AND(E1302="Accepted",ISNUMBER(O1302)),O1302*1.150779448,"")</f>
        <v>33.372603992</v>
      </c>
      <c r="Q1302" s="153" t="n">
        <v>220</v>
      </c>
      <c r="R1302" s="155" t="str">
        <v>04</v>
      </c>
      <c r="S1302" s="155" t="str">
        <v>2026-04-22 20:04 UTC</v>
      </c>
      <c r="T1302" s="155" t="str">
        <v>2026-04-22 13:04 PDT</v>
      </c>
      <c r="U1302" s="153" t="n">
        <f>IF(E1302&lt;&gt;"Accepted","",IF(AND(N1302="",P1302=""),"",MAX(N1302,P1302)))</f>
        <v>33.372603992</v>
      </c>
      <c r="V1302" s="155" t="str">
        <v>2026-04-22 13:04 PDT</v>
      </c>
      <c r="W1302" s="153" t="n">
        <v>13</v>
      </c>
      <c r="X1302" s="153" t="n">
        <v>23</v>
      </c>
      <c r="Y1302" s="153" t="n">
        <v>29</v>
      </c>
      <c r="Z1302" s="153" t="n">
        <v>220</v>
      </c>
      <c r="AA1302" s="153" t="n">
        <v>-117.8837</v>
      </c>
      <c r="AB1302" s="153" t="n">
        <v>34.9054</v>
      </c>
      <c r="AC1302" s="153" t="n">
        <v>702</v>
      </c>
      <c r="AD1302" s="175" t="str">
        <v>KEDW 222055Z 26013G23KT 90SM FEW340 21/M03 A3003 RMK AO2A PK WND 22029/04 SLP160 T02081030 57014</v>
      </c>
    </row>
    <row r="1303" hidden="0">
      <c r="A1303" s="150" t="str">
        <v>2026-04-22 21:03 UTC</v>
      </c>
      <c r="B1303" s="155" t="str">
        <v>2026-04-22 14:03 PDT</v>
      </c>
      <c r="C1303" s="155" t="str">
        <v>2026-04-22</v>
      </c>
      <c r="D1303" s="155" t="str">
        <v>April</v>
      </c>
      <c r="E1303" s="154" t="str">
        <v>Accepted</v>
      </c>
      <c r="F1303" s="155" t="str">
        <v>290</v>
      </c>
      <c r="G1303" s="153" t="n">
        <v>290</v>
      </c>
      <c r="H1303" s="155" t="str">
        <v>W</v>
      </c>
      <c r="I1303" s="153" t="n">
        <v>110</v>
      </c>
      <c r="J1303" s="155" t="str">
        <v>E</v>
      </c>
      <c r="K1303" s="153" t="n">
        <v>11</v>
      </c>
      <c r="L1303" s="153" t="n">
        <f>IF(E1303="Accepted",K1303*1.150779448,"")</f>
        <v>12.658573928</v>
      </c>
      <c r="M1303" s="153" t="n">
        <v>27</v>
      </c>
      <c r="N1303" s="153" t="n">
        <f>IF(AND(E1303="Accepted",ISNUMBER(M1303)),M1303*1.150779448,"")</f>
        <v>31.071045096</v>
      </c>
      <c r="O1303" s="163"/>
      <c r="P1303" s="163" t="str">
        <f>IF(AND(E1303="Accepted",ISNUMBER(O1303)),O1303*1.150779448,"")</f>
      </c>
      <c r="Q1303" s="163"/>
      <c r="R1303" s="155" t="str"/>
      <c r="S1303" s="155" t="str"/>
      <c r="T1303" s="155" t="str"/>
      <c r="U1303" s="153" t="n">
        <f>IF(E1303&lt;&gt;"Accepted","",IF(AND(N1303="",P1303=""),"",MAX(N1303,P1303)))</f>
        <v>31.071045096</v>
      </c>
      <c r="V1303" s="155" t="str">
        <v>2026-04-22 14:03 PDT</v>
      </c>
      <c r="W1303" s="153" t="n">
        <v>11</v>
      </c>
      <c r="X1303" s="153" t="n">
        <v>27</v>
      </c>
      <c r="Y1303" s="163"/>
      <c r="Z1303" s="163"/>
      <c r="AA1303" s="153" t="n">
        <v>-117.8837</v>
      </c>
      <c r="AB1303" s="153" t="n">
        <v>34.9054</v>
      </c>
      <c r="AC1303" s="153" t="n">
        <v>702</v>
      </c>
      <c r="AD1303" s="175" t="str">
        <v>KEDW 222103Z AUTO 29011G27KT 10SM CLR 21/M02 A3003 RMK AO2 WSHFT 2058 SLP160 $</v>
      </c>
    </row>
    <row r="1304" hidden="0">
      <c r="A1304" s="150" t="str">
        <v>2026-04-22 21:04 UTC</v>
      </c>
      <c r="B1304" s="155" t="str">
        <v>2026-04-22 14:04 PDT</v>
      </c>
      <c r="C1304" s="155" t="str">
        <v>2026-04-22</v>
      </c>
      <c r="D1304" s="155" t="str">
        <v>April</v>
      </c>
      <c r="E1304" s="154" t="str">
        <v>Accepted</v>
      </c>
      <c r="F1304" s="155" t="str">
        <v>290</v>
      </c>
      <c r="G1304" s="153" t="n">
        <v>290</v>
      </c>
      <c r="H1304" s="155" t="str">
        <v>W</v>
      </c>
      <c r="I1304" s="153" t="n">
        <v>110</v>
      </c>
      <c r="J1304" s="155" t="str">
        <v>E</v>
      </c>
      <c r="K1304" s="153" t="n">
        <v>11</v>
      </c>
      <c r="L1304" s="153" t="n">
        <f>IF(E1304="Accepted",K1304*1.150779448,"")</f>
        <v>12.658573928</v>
      </c>
      <c r="M1304" s="153" t="n">
        <v>27</v>
      </c>
      <c r="N1304" s="153" t="n">
        <f>IF(AND(E1304="Accepted",ISNUMBER(M1304)),M1304*1.150779448,"")</f>
        <v>31.071045096</v>
      </c>
      <c r="O1304" s="163"/>
      <c r="P1304" s="163" t="str">
        <f>IF(AND(E1304="Accepted",ISNUMBER(O1304)),O1304*1.150779448,"")</f>
      </c>
      <c r="Q1304" s="163"/>
      <c r="R1304" s="155" t="str"/>
      <c r="S1304" s="155" t="str"/>
      <c r="T1304" s="155" t="str"/>
      <c r="U1304" s="153" t="n">
        <f>IF(E1304&lt;&gt;"Accepted","",IF(AND(N1304="",P1304=""),"",MAX(N1304,P1304)))</f>
        <v>31.071045096</v>
      </c>
      <c r="V1304" s="155" t="str">
        <v>2026-04-22 14:04 PDT</v>
      </c>
      <c r="W1304" s="153" t="n">
        <v>11</v>
      </c>
      <c r="X1304" s="153" t="n">
        <v>27</v>
      </c>
      <c r="Y1304" s="163"/>
      <c r="Z1304" s="163"/>
      <c r="AA1304" s="153" t="n">
        <v>-117.8837</v>
      </c>
      <c r="AB1304" s="153" t="n">
        <v>34.9054</v>
      </c>
      <c r="AC1304" s="153" t="n">
        <v>702</v>
      </c>
      <c r="AD1304" s="175" t="str">
        <v>KEDW 222104Z AUTO 29011G27KT 10SM CLR 21/M02 A3003 RMK AO2 WSHFT 00 SLP160 $</v>
      </c>
    </row>
    <row r="1305" hidden="0">
      <c r="A1305" s="150" t="str">
        <v>2026-04-22 21:55 UTC</v>
      </c>
      <c r="B1305" s="155" t="str">
        <v>2026-04-22 14:55 PDT</v>
      </c>
      <c r="C1305" s="155" t="str">
        <v>2026-04-22</v>
      </c>
      <c r="D1305" s="155" t="str">
        <v>April</v>
      </c>
      <c r="E1305" s="154" t="str">
        <v>Accepted</v>
      </c>
      <c r="F1305" s="155" t="str">
        <v>290</v>
      </c>
      <c r="G1305" s="153" t="n">
        <v>290</v>
      </c>
      <c r="H1305" s="155" t="str">
        <v>W</v>
      </c>
      <c r="I1305" s="153" t="n">
        <v>110</v>
      </c>
      <c r="J1305" s="155" t="str">
        <v>E</v>
      </c>
      <c r="K1305" s="153" t="n">
        <v>14</v>
      </c>
      <c r="L1305" s="153" t="n">
        <f>IF(E1305="Accepted",K1305*1.150779448,"")</f>
        <v>16.110912272</v>
      </c>
      <c r="M1305" s="153" t="n">
        <v>18</v>
      </c>
      <c r="N1305" s="153" t="n">
        <f>IF(AND(E1305="Accepted",ISNUMBER(M1305)),M1305*1.150779448,"")</f>
        <v>20.714030064</v>
      </c>
      <c r="O1305" s="153" t="n">
        <v>41</v>
      </c>
      <c r="P1305" s="153" t="n">
        <f>IF(AND(E1305="Accepted",ISNUMBER(O1305)),O1305*1.150779448,"")</f>
        <v>47.181957368</v>
      </c>
      <c r="Q1305" s="153" t="n">
        <v>240</v>
      </c>
      <c r="R1305" s="155" t="str">
        <v>53</v>
      </c>
      <c r="S1305" s="155" t="str">
        <v>2026-04-22 21:53 UTC</v>
      </c>
      <c r="T1305" s="155" t="str">
        <v>2026-04-22 14:53 PDT</v>
      </c>
      <c r="U1305" s="153" t="n">
        <f>IF(E1305&lt;&gt;"Accepted","",IF(AND(N1305="",P1305=""),"",MAX(N1305,P1305)))</f>
        <v>47.181957368</v>
      </c>
      <c r="V1305" s="155" t="str">
        <v>2026-04-22 14:53 PDT</v>
      </c>
      <c r="W1305" s="153" t="n">
        <v>14</v>
      </c>
      <c r="X1305" s="153" t="n">
        <v>18</v>
      </c>
      <c r="Y1305" s="153" t="n">
        <v>41</v>
      </c>
      <c r="Z1305" s="153" t="n">
        <v>240</v>
      </c>
      <c r="AA1305" s="153" t="n">
        <v>-117.8837</v>
      </c>
      <c r="AB1305" s="153" t="n">
        <v>34.9054</v>
      </c>
      <c r="AC1305" s="153" t="n">
        <v>702</v>
      </c>
      <c r="AD1305" s="175" t="str">
        <v>KEDW 222155Z 29014G18KT 90SM FEW060 FEW350 21/M03 A3001 RMK AO2A PK WND 24041/53 SLP153 T02051026</v>
      </c>
    </row>
    <row r="1306" hidden="0">
      <c r="A1306" s="150" t="str">
        <v>2026-04-22 22:55 UTC</v>
      </c>
      <c r="B1306" s="155" t="str">
        <v>2026-04-22 15:55 PDT</v>
      </c>
      <c r="C1306" s="155" t="str">
        <v>2026-04-22</v>
      </c>
      <c r="D1306" s="155" t="str">
        <v>April</v>
      </c>
      <c r="E1306" s="154" t="str">
        <v>Accepted</v>
      </c>
      <c r="F1306" s="155" t="str">
        <v>280</v>
      </c>
      <c r="G1306" s="153" t="n">
        <v>280</v>
      </c>
      <c r="H1306" s="155" t="str">
        <v>W</v>
      </c>
      <c r="I1306" s="153" t="n">
        <v>100</v>
      </c>
      <c r="J1306" s="155" t="str">
        <v>E</v>
      </c>
      <c r="K1306" s="153" t="n">
        <v>15</v>
      </c>
      <c r="L1306" s="153" t="n">
        <f>IF(E1306="Accepted",K1306*1.150779448,"")</f>
        <v>17.261691719999998</v>
      </c>
      <c r="M1306" s="153" t="n">
        <v>22</v>
      </c>
      <c r="N1306" s="153" t="n">
        <f>IF(AND(E1306="Accepted",ISNUMBER(M1306)),M1306*1.150779448,"")</f>
        <v>25.317147856</v>
      </c>
      <c r="O1306" s="153" t="n">
        <v>31</v>
      </c>
      <c r="P1306" s="153" t="n">
        <f>IF(AND(E1306="Accepted",ISNUMBER(O1306)),O1306*1.150779448,"")</f>
        <v>35.674162888</v>
      </c>
      <c r="Q1306" s="153" t="n">
        <v>260</v>
      </c>
      <c r="R1306" s="155" t="str">
        <v>27</v>
      </c>
      <c r="S1306" s="155" t="str">
        <v>2026-04-22 22:27 UTC</v>
      </c>
      <c r="T1306" s="155" t="str">
        <v>2026-04-22 15:27 PDT</v>
      </c>
      <c r="U1306" s="153" t="n">
        <f>IF(E1306&lt;&gt;"Accepted","",IF(AND(N1306="",P1306=""),"",MAX(N1306,P1306)))</f>
        <v>35.674162888</v>
      </c>
      <c r="V1306" s="155" t="str">
        <v>2026-04-22 15:27 PDT</v>
      </c>
      <c r="W1306" s="153" t="n">
        <v>15</v>
      </c>
      <c r="X1306" s="153" t="n">
        <v>22</v>
      </c>
      <c r="Y1306" s="153" t="n">
        <v>31</v>
      </c>
      <c r="Z1306" s="153" t="n">
        <v>260</v>
      </c>
      <c r="AA1306" s="153" t="n">
        <v>-117.8837</v>
      </c>
      <c r="AB1306" s="153" t="n">
        <v>34.9054</v>
      </c>
      <c r="AC1306" s="153" t="n">
        <v>702</v>
      </c>
      <c r="AD1306" s="175" t="str">
        <v>KEDW 222255Z 28015G22KT 90SM FEW060 FEW350 21/M02 A2999 RMK AO2A PK WND 26031/27 SLP146 T02061025</v>
      </c>
    </row>
    <row r="1307" hidden="0">
      <c r="A1307" s="150" t="str">
        <v>2026-04-22 23:55 UTC</v>
      </c>
      <c r="B1307" s="155" t="str">
        <v>2026-04-22 16:55 PDT</v>
      </c>
      <c r="C1307" s="155" t="str">
        <v>2026-04-22</v>
      </c>
      <c r="D1307" s="155" t="str">
        <v>April</v>
      </c>
      <c r="E1307" s="154" t="str">
        <v>Accepted</v>
      </c>
      <c r="F1307" s="155" t="str">
        <v>280</v>
      </c>
      <c r="G1307" s="153" t="n">
        <v>280</v>
      </c>
      <c r="H1307" s="155" t="str">
        <v>W</v>
      </c>
      <c r="I1307" s="153" t="n">
        <v>100</v>
      </c>
      <c r="J1307" s="155" t="str">
        <v>E</v>
      </c>
      <c r="K1307" s="153" t="n">
        <v>18</v>
      </c>
      <c r="L1307" s="153" t="n">
        <f>IF(E1307="Accepted",K1307*1.150779448,"")</f>
        <v>20.714030064</v>
      </c>
      <c r="M1307" s="153" t="n">
        <v>23</v>
      </c>
      <c r="N1307" s="153" t="n">
        <f>IF(AND(E1307="Accepted",ISNUMBER(M1307)),M1307*1.150779448,"")</f>
        <v>26.467927304</v>
      </c>
      <c r="O1307" s="153" t="n">
        <v>29</v>
      </c>
      <c r="P1307" s="153" t="n">
        <f>IF(AND(E1307="Accepted",ISNUMBER(O1307)),O1307*1.150779448,"")</f>
        <v>33.372603992</v>
      </c>
      <c r="Q1307" s="153" t="n">
        <v>250</v>
      </c>
      <c r="R1307" s="155" t="str">
        <v>08</v>
      </c>
      <c r="S1307" s="155" t="str">
        <v>2026-04-22 23:08 UTC</v>
      </c>
      <c r="T1307" s="155" t="str">
        <v>2026-04-22 16:08 PDT</v>
      </c>
      <c r="U1307" s="153" t="n">
        <f>IF(E1307&lt;&gt;"Accepted","",IF(AND(N1307="",P1307=""),"",MAX(N1307,P1307)))</f>
        <v>33.372603992</v>
      </c>
      <c r="V1307" s="155" t="str">
        <v>2026-04-22 16:08 PDT</v>
      </c>
      <c r="W1307" s="153" t="n">
        <v>18</v>
      </c>
      <c r="X1307" s="153" t="n">
        <v>23</v>
      </c>
      <c r="Y1307" s="153" t="n">
        <v>29</v>
      </c>
      <c r="Z1307" s="153" t="n">
        <v>250</v>
      </c>
      <c r="AA1307" s="153" t="n">
        <v>-117.8837</v>
      </c>
      <c r="AB1307" s="153" t="n">
        <v>34.9054</v>
      </c>
      <c r="AC1307" s="153" t="n">
        <v>702</v>
      </c>
      <c r="AD1307" s="175" t="str">
        <v>KEDW 222355Z 28018G23KT 80SM FEW060 FEW350 19/M03 A2998 RMK AO2A PK WND 25029/08 SLP144 T01941029 10211 20170 57017</v>
      </c>
    </row>
    <row r="1308" hidden="0">
      <c r="A1308" s="150" t="str">
        <v>2026-04-23 00:55 UTC</v>
      </c>
      <c r="B1308" s="155" t="str">
        <v>2026-04-22 17:55 PDT</v>
      </c>
      <c r="C1308" s="155" t="str">
        <v>2026-04-22</v>
      </c>
      <c r="D1308" s="155" t="str">
        <v>April</v>
      </c>
      <c r="E1308" s="154" t="str">
        <v>Accepted</v>
      </c>
      <c r="F1308" s="155" t="str">
        <v>280</v>
      </c>
      <c r="G1308" s="153" t="n">
        <v>280</v>
      </c>
      <c r="H1308" s="155" t="str">
        <v>W</v>
      </c>
      <c r="I1308" s="153" t="n">
        <v>100</v>
      </c>
      <c r="J1308" s="155" t="str">
        <v>E</v>
      </c>
      <c r="K1308" s="153" t="n">
        <v>19</v>
      </c>
      <c r="L1308" s="153" t="n">
        <f>IF(E1308="Accepted",K1308*1.150779448,"")</f>
        <v>21.864809512</v>
      </c>
      <c r="M1308" s="163"/>
      <c r="N1308" s="163" t="str">
        <f>IF(AND(E1308="Accepted",ISNUMBER(M1308)),M1308*1.150779448,"")</f>
      </c>
      <c r="O1308" s="153" t="n">
        <v>27</v>
      </c>
      <c r="P1308" s="153" t="n">
        <f>IF(AND(E1308="Accepted",ISNUMBER(O1308)),O1308*1.150779448,"")</f>
        <v>31.071045096</v>
      </c>
      <c r="Q1308" s="153" t="n">
        <v>240</v>
      </c>
      <c r="R1308" s="155" t="str">
        <v>44</v>
      </c>
      <c r="S1308" s="155" t="str">
        <v>2026-04-23 00:44 UTC</v>
      </c>
      <c r="T1308" s="155" t="str">
        <v>2026-04-22 17:44 PDT</v>
      </c>
      <c r="U1308" s="153" t="n">
        <f>IF(E1308&lt;&gt;"Accepted","",IF(AND(N1308="",P1308=""),"",MAX(N1308,P1308)))</f>
        <v>31.071045096</v>
      </c>
      <c r="V1308" s="155" t="str">
        <v>2026-04-22 17:44 PDT</v>
      </c>
      <c r="W1308" s="153" t="n">
        <v>19</v>
      </c>
      <c r="X1308" s="163"/>
      <c r="Y1308" s="153" t="n">
        <v>27</v>
      </c>
      <c r="Z1308" s="153" t="n">
        <v>240</v>
      </c>
      <c r="AA1308" s="153" t="n">
        <v>-117.8837</v>
      </c>
      <c r="AB1308" s="153" t="n">
        <v>34.9054</v>
      </c>
      <c r="AC1308" s="153" t="n">
        <v>702</v>
      </c>
      <c r="AD1308" s="175" t="str">
        <v>KEDW 230055Z 28019KT 80SM FEW060 FEW350 19/M02 A2998 RMK AO2A PK WND 24027/44 SLP146 T01871017</v>
      </c>
    </row>
    <row r="1309" hidden="0">
      <c r="A1309" s="150" t="str">
        <v>2026-04-23 01:55 UTC</v>
      </c>
      <c r="B1309" s="155" t="str">
        <v>2026-04-22 18:55 PDT</v>
      </c>
      <c r="C1309" s="155" t="str">
        <v>2026-04-22</v>
      </c>
      <c r="D1309" s="155" t="str">
        <v>April</v>
      </c>
      <c r="E1309" s="154" t="str">
        <v>Accepted</v>
      </c>
      <c r="F1309" s="155" t="str">
        <v>260</v>
      </c>
      <c r="G1309" s="153" t="n">
        <v>260</v>
      </c>
      <c r="H1309" s="155" t="str">
        <v>W</v>
      </c>
      <c r="I1309" s="153" t="n">
        <v>80</v>
      </c>
      <c r="J1309" s="155" t="str">
        <v>E</v>
      </c>
      <c r="K1309" s="153" t="n">
        <v>26</v>
      </c>
      <c r="L1309" s="153" t="n">
        <f>IF(E1309="Accepted",K1309*1.150779448,"")</f>
        <v>29.920265648</v>
      </c>
      <c r="M1309" s="153" t="n">
        <v>30</v>
      </c>
      <c r="N1309" s="153" t="n">
        <f>IF(AND(E1309="Accepted",ISNUMBER(M1309)),M1309*1.150779448,"")</f>
        <v>34.523383439999996</v>
      </c>
      <c r="O1309" s="163"/>
      <c r="P1309" s="163" t="str">
        <f>IF(AND(E1309="Accepted",ISNUMBER(O1309)),O1309*1.150779448,"")</f>
      </c>
      <c r="Q1309" s="163"/>
      <c r="R1309" s="155" t="str"/>
      <c r="S1309" s="155" t="str"/>
      <c r="T1309" s="155" t="str"/>
      <c r="U1309" s="153" t="n">
        <f>IF(E1309&lt;&gt;"Accepted","",IF(AND(N1309="",P1309=""),"",MAX(N1309,P1309)))</f>
        <v>34.523383439999996</v>
      </c>
      <c r="V1309" s="155" t="str">
        <v>2026-04-22 18:55 PDT</v>
      </c>
      <c r="W1309" s="153" t="n">
        <v>26</v>
      </c>
      <c r="X1309" s="153" t="n">
        <v>30</v>
      </c>
      <c r="Y1309" s="163"/>
      <c r="Z1309" s="163"/>
      <c r="AA1309" s="153" t="n">
        <v>-117.8837</v>
      </c>
      <c r="AB1309" s="153" t="n">
        <v>34.9054</v>
      </c>
      <c r="AC1309" s="153" t="n">
        <v>702</v>
      </c>
      <c r="AD1309" s="175" t="str">
        <v>KEDW 230155Z 26026G30KT 60SM FEW060 FEW350 17/M00 A2994 RMK AO2A SLP132 T01671005</v>
      </c>
    </row>
    <row r="1310" hidden="0">
      <c r="A1310" s="150" t="str">
        <v>2026-04-23 02:55 UTC</v>
      </c>
      <c r="B1310" s="155" t="str">
        <v>2026-04-22 19:55 PDT</v>
      </c>
      <c r="C1310" s="155" t="str">
        <v>2026-04-22</v>
      </c>
      <c r="D1310" s="155" t="str">
        <v>April</v>
      </c>
      <c r="E1310" s="154" t="str">
        <v>Accepted</v>
      </c>
      <c r="F1310" s="155" t="str">
        <v>280</v>
      </c>
      <c r="G1310" s="153" t="n">
        <v>280</v>
      </c>
      <c r="H1310" s="155" t="str">
        <v>W</v>
      </c>
      <c r="I1310" s="153" t="n">
        <v>100</v>
      </c>
      <c r="J1310" s="155" t="str">
        <v>E</v>
      </c>
      <c r="K1310" s="153" t="n">
        <v>17</v>
      </c>
      <c r="L1310" s="153" t="n">
        <f>IF(E1310="Accepted",K1310*1.150779448,"")</f>
        <v>19.563250616</v>
      </c>
      <c r="M1310" s="153" t="n">
        <v>23</v>
      </c>
      <c r="N1310" s="153" t="n">
        <f>IF(AND(E1310="Accepted",ISNUMBER(M1310)),M1310*1.150779448,"")</f>
        <v>26.467927304</v>
      </c>
      <c r="O1310" s="153" t="n">
        <v>33</v>
      </c>
      <c r="P1310" s="153" t="n">
        <f>IF(AND(E1310="Accepted",ISNUMBER(O1310)),O1310*1.150779448,"")</f>
        <v>37.975721784</v>
      </c>
      <c r="Q1310" s="153" t="n">
        <v>270</v>
      </c>
      <c r="R1310" s="155" t="str">
        <v>0158</v>
      </c>
      <c r="S1310" s="155" t="str">
        <v>2026-04-23 01:58 UTC</v>
      </c>
      <c r="T1310" s="155" t="str">
        <v>2026-04-22 18:58 PDT</v>
      </c>
      <c r="U1310" s="153" t="n">
        <f>IF(E1310&lt;&gt;"Accepted","",IF(AND(N1310="",P1310=""),"",MAX(N1310,P1310)))</f>
        <v>37.975721784</v>
      </c>
      <c r="V1310" s="155" t="str">
        <v>2026-04-22 18:58 PDT</v>
      </c>
      <c r="W1310" s="153" t="n">
        <v>17</v>
      </c>
      <c r="X1310" s="153" t="n">
        <v>23</v>
      </c>
      <c r="Y1310" s="153" t="n">
        <v>33</v>
      </c>
      <c r="Z1310" s="153" t="n">
        <v>270</v>
      </c>
      <c r="AA1310" s="153" t="n">
        <v>-117.8837</v>
      </c>
      <c r="AB1310" s="153" t="n">
        <v>34.9054</v>
      </c>
      <c r="AC1310" s="153" t="n">
        <v>702</v>
      </c>
      <c r="AD1310" s="175" t="str">
        <v>KEDW 230255Z 28017G23KT 40SM FEW060 15/01 A2999 RMK AO2A PK WND 27033/0158 SLP149 T01470005 53004</v>
      </c>
    </row>
    <row r="1311" hidden="0">
      <c r="A1311" s="150" t="str">
        <v>2026-04-23 03:55 UTC</v>
      </c>
      <c r="B1311" s="155" t="str">
        <v>2026-04-22 20:55 PDT</v>
      </c>
      <c r="C1311" s="155" t="str">
        <v>2026-04-22</v>
      </c>
      <c r="D1311" s="155" t="str">
        <v>April</v>
      </c>
      <c r="E1311" s="154" t="str">
        <v>Accepted</v>
      </c>
      <c r="F1311" s="155" t="str">
        <v>250</v>
      </c>
      <c r="G1311" s="153" t="n">
        <v>250</v>
      </c>
      <c r="H1311" s="155" t="str">
        <v>W</v>
      </c>
      <c r="I1311" s="153" t="n">
        <v>70</v>
      </c>
      <c r="J1311" s="155" t="str">
        <v>E</v>
      </c>
      <c r="K1311" s="153" t="n">
        <v>17</v>
      </c>
      <c r="L1311" s="153" t="n">
        <f>IF(E1311="Accepted",K1311*1.150779448,"")</f>
        <v>19.563250616</v>
      </c>
      <c r="M1311" s="163"/>
      <c r="N1311" s="163" t="str">
        <f>IF(AND(E1311="Accepted",ISNUMBER(M1311)),M1311*1.150779448,"")</f>
      </c>
      <c r="O1311" s="153" t="n">
        <v>30</v>
      </c>
      <c r="P1311" s="153" t="n">
        <f>IF(AND(E1311="Accepted",ISNUMBER(O1311)),O1311*1.150779448,"")</f>
        <v>34.523383439999996</v>
      </c>
      <c r="Q1311" s="153" t="n">
        <v>270</v>
      </c>
      <c r="R1311" s="155" t="str">
        <v>09</v>
      </c>
      <c r="S1311" s="155" t="str">
        <v>2026-04-23 03:09 UTC</v>
      </c>
      <c r="T1311" s="155" t="str">
        <v>2026-04-22 20:09 PDT</v>
      </c>
      <c r="U1311" s="153" t="n">
        <f>IF(E1311&lt;&gt;"Accepted","",IF(AND(N1311="",P1311=""),"",MAX(N1311,P1311)))</f>
        <v>34.523383439999996</v>
      </c>
      <c r="V1311" s="155" t="str">
        <v>2026-04-22 20:09 PDT</v>
      </c>
      <c r="W1311" s="153" t="n">
        <v>17</v>
      </c>
      <c r="X1311" s="163"/>
      <c r="Y1311" s="153" t="n">
        <v>30</v>
      </c>
      <c r="Z1311" s="153" t="n">
        <v>270</v>
      </c>
      <c r="AA1311" s="153" t="n">
        <v>-117.8837</v>
      </c>
      <c r="AB1311" s="153" t="n">
        <v>34.9054</v>
      </c>
      <c r="AC1311" s="153" t="n">
        <v>702</v>
      </c>
      <c r="AD1311" s="175" t="str">
        <v>KEDW 230355Z 25017KT 40SM CLR 14/00 A3000 RMK AO2A PK WND 27030/09 SLP151 T01400003</v>
      </c>
    </row>
    <row r="1312" hidden="0">
      <c r="A1312" s="150" t="str">
        <v>2026-04-23 04:55 UTC</v>
      </c>
      <c r="B1312" s="155" t="str">
        <v>2026-04-22 21:55 PDT</v>
      </c>
      <c r="C1312" s="155" t="str">
        <v>2026-04-22</v>
      </c>
      <c r="D1312" s="155" t="str">
        <v>April</v>
      </c>
      <c r="E1312" s="154" t="str">
        <v>Accepted</v>
      </c>
      <c r="F1312" s="155" t="str">
        <v>240</v>
      </c>
      <c r="G1312" s="153" t="n">
        <v>240</v>
      </c>
      <c r="H1312" s="155" t="str">
        <v>SW</v>
      </c>
      <c r="I1312" s="153" t="n">
        <v>60</v>
      </c>
      <c r="J1312" s="155" t="str">
        <v>NE</v>
      </c>
      <c r="K1312" s="153" t="n">
        <v>12</v>
      </c>
      <c r="L1312" s="153" t="n">
        <f>IF(E1312="Accepted",K1312*1.150779448,"")</f>
        <v>13.809353376</v>
      </c>
      <c r="M1312" s="163"/>
      <c r="N1312" s="163" t="str">
        <f>IF(AND(E1312="Accepted",ISNUMBER(M1312)),M1312*1.150779448,"")</f>
      </c>
      <c r="O1312" s="153" t="n">
        <v>27</v>
      </c>
      <c r="P1312" s="153" t="n">
        <f>IF(AND(E1312="Accepted",ISNUMBER(O1312)),O1312*1.150779448,"")</f>
        <v>31.071045096</v>
      </c>
      <c r="Q1312" s="153" t="n">
        <v>260</v>
      </c>
      <c r="R1312" s="155" t="str">
        <v>06</v>
      </c>
      <c r="S1312" s="155" t="str">
        <v>2026-04-23 04:06 UTC</v>
      </c>
      <c r="T1312" s="155" t="str">
        <v>2026-04-22 21:06 PDT</v>
      </c>
      <c r="U1312" s="153" t="n">
        <f>IF(E1312&lt;&gt;"Accepted","",IF(AND(N1312="",P1312=""),"",MAX(N1312,P1312)))</f>
        <v>31.071045096</v>
      </c>
      <c r="V1312" s="155" t="str">
        <v>2026-04-22 21:06 PDT</v>
      </c>
      <c r="W1312" s="153" t="n">
        <v>12</v>
      </c>
      <c r="X1312" s="163"/>
      <c r="Y1312" s="153" t="n">
        <v>27</v>
      </c>
      <c r="Z1312" s="153" t="n">
        <v>260</v>
      </c>
      <c r="AA1312" s="153" t="n">
        <v>-117.8837</v>
      </c>
      <c r="AB1312" s="153" t="n">
        <v>34.9054</v>
      </c>
      <c r="AC1312" s="153" t="n">
        <v>702</v>
      </c>
      <c r="AD1312" s="175" t="str">
        <v>KEDW 230455Z 24012KT 40SM CLR 13/01 A3002 RMK AO2A PK WND 26027/06 SLP158 T01340011</v>
      </c>
    </row>
    <row r="1313" hidden="0">
      <c r="A1313" s="150" t="str">
        <v>2026-04-23 05:55 UTC</v>
      </c>
      <c r="B1313" s="155" t="str">
        <v>2026-04-22 22:55 PDT</v>
      </c>
      <c r="C1313" s="155" t="str">
        <v>2026-04-22</v>
      </c>
      <c r="D1313" s="155" t="str">
        <v>April</v>
      </c>
      <c r="E1313" s="154" t="str">
        <v>Accepted</v>
      </c>
      <c r="F1313" s="155" t="str">
        <v>270</v>
      </c>
      <c r="G1313" s="153" t="n">
        <v>270</v>
      </c>
      <c r="H1313" s="155" t="str">
        <v>W</v>
      </c>
      <c r="I1313" s="153" t="n">
        <v>90</v>
      </c>
      <c r="J1313" s="155" t="str">
        <v>E</v>
      </c>
      <c r="K1313" s="153" t="n">
        <v>18</v>
      </c>
      <c r="L1313" s="153" t="n">
        <f>IF(E1313="Accepted",K1313*1.150779448,"")</f>
        <v>20.714030064</v>
      </c>
      <c r="M1313" s="153" t="n">
        <v>23</v>
      </c>
      <c r="N1313" s="153" t="n">
        <f>IF(AND(E1313="Accepted",ISNUMBER(M1313)),M1313*1.150779448,"")</f>
        <v>26.467927304</v>
      </c>
      <c r="O1313" s="163"/>
      <c r="P1313" s="163" t="str">
        <f>IF(AND(E1313="Accepted",ISNUMBER(O1313)),O1313*1.150779448,"")</f>
      </c>
      <c r="Q1313" s="163"/>
      <c r="R1313" s="155" t="str"/>
      <c r="S1313" s="155" t="str"/>
      <c r="T1313" s="155" t="str"/>
      <c r="U1313" s="153" t="n">
        <f>IF(E1313&lt;&gt;"Accepted","",IF(AND(N1313="",P1313=""),"",MAX(N1313,P1313)))</f>
        <v>26.467927304</v>
      </c>
      <c r="V1313" s="155" t="str">
        <v>2026-04-22 22:55 PDT</v>
      </c>
      <c r="W1313" s="153" t="n">
        <v>18</v>
      </c>
      <c r="X1313" s="153" t="n">
        <v>23</v>
      </c>
      <c r="Y1313" s="163"/>
      <c r="Z1313" s="163"/>
      <c r="AA1313" s="153" t="n">
        <v>-117.8837</v>
      </c>
      <c r="AB1313" s="153" t="n">
        <v>34.9054</v>
      </c>
      <c r="AC1313" s="153" t="n">
        <v>702</v>
      </c>
      <c r="AD1313" s="175" t="str">
        <v>KEDW 230555Z AUTO 27018G23KT 10SM CLR 13/02 A3000 RMK AO2 SLP150 T01330022 10194 20133 50004 $</v>
      </c>
    </row>
    <row r="1314" hidden="0">
      <c r="A1314" s="150" t="str">
        <v>2026-04-23 06:55 UTC</v>
      </c>
      <c r="B1314" s="155" t="str">
        <v>2026-04-22 23:55 PDT</v>
      </c>
      <c r="C1314" s="155" t="str">
        <v>2026-04-22</v>
      </c>
      <c r="D1314" s="155" t="str">
        <v>April</v>
      </c>
      <c r="E1314" s="154" t="str">
        <v>Accepted</v>
      </c>
      <c r="F1314" s="155" t="str">
        <v>250</v>
      </c>
      <c r="G1314" s="153" t="n">
        <v>250</v>
      </c>
      <c r="H1314" s="155" t="str">
        <v>W</v>
      </c>
      <c r="I1314" s="153" t="n">
        <v>70</v>
      </c>
      <c r="J1314" s="155" t="str">
        <v>E</v>
      </c>
      <c r="K1314" s="153" t="n">
        <v>17</v>
      </c>
      <c r="L1314" s="153" t="n">
        <f>IF(E1314="Accepted",K1314*1.150779448,"")</f>
        <v>19.563250616</v>
      </c>
      <c r="M1314" s="153" t="n">
        <v>24</v>
      </c>
      <c r="N1314" s="153" t="n">
        <f>IF(AND(E1314="Accepted",ISNUMBER(M1314)),M1314*1.150779448,"")</f>
        <v>27.618706752</v>
      </c>
      <c r="O1314" s="153" t="n">
        <v>32</v>
      </c>
      <c r="P1314" s="153" t="n">
        <f>IF(AND(E1314="Accepted",ISNUMBER(O1314)),O1314*1.150779448,"")</f>
        <v>36.824942336</v>
      </c>
      <c r="Q1314" s="153" t="n">
        <v>260</v>
      </c>
      <c r="R1314" s="155" t="str">
        <v>28</v>
      </c>
      <c r="S1314" s="155" t="str">
        <v>2026-04-23 06:28 UTC</v>
      </c>
      <c r="T1314" s="155" t="str">
        <v>2026-04-22 23:28 PDT</v>
      </c>
      <c r="U1314" s="153" t="n">
        <f>IF(E1314&lt;&gt;"Accepted","",IF(AND(N1314="",P1314=""),"",MAX(N1314,P1314)))</f>
        <v>36.824942336</v>
      </c>
      <c r="V1314" s="155" t="str">
        <v>2026-04-22 23:28 PDT</v>
      </c>
      <c r="W1314" s="153" t="n">
        <v>17</v>
      </c>
      <c r="X1314" s="153" t="n">
        <v>24</v>
      </c>
      <c r="Y1314" s="153" t="n">
        <v>32</v>
      </c>
      <c r="Z1314" s="153" t="n">
        <v>260</v>
      </c>
      <c r="AA1314" s="153" t="n">
        <v>-117.8837</v>
      </c>
      <c r="AB1314" s="153" t="n">
        <v>34.9054</v>
      </c>
      <c r="AC1314" s="153" t="n">
        <v>702</v>
      </c>
      <c r="AD1314" s="175" t="str">
        <v>KEDW 230655Z AUTO 25017G24KT 10SM CLR 13/02 A3001 RMK AO2 PK WND 26032/28 SLP152 T01300016 $</v>
      </c>
    </row>
    <row r="1315" hidden="0">
      <c r="A1315" s="150" t="str">
        <v>2026-04-23 07:55 UTC</v>
      </c>
      <c r="B1315" s="155" t="str">
        <v>2026-04-23 00:55 PDT</v>
      </c>
      <c r="C1315" s="155" t="str">
        <v>2026-04-23</v>
      </c>
      <c r="D1315" s="155" t="str">
        <v>April</v>
      </c>
      <c r="E1315" s="154" t="str">
        <v>Accepted</v>
      </c>
      <c r="F1315" s="155" t="str">
        <v>260</v>
      </c>
      <c r="G1315" s="153" t="n">
        <v>260</v>
      </c>
      <c r="H1315" s="155" t="str">
        <v>W</v>
      </c>
      <c r="I1315" s="153" t="n">
        <v>80</v>
      </c>
      <c r="J1315" s="155" t="str">
        <v>E</v>
      </c>
      <c r="K1315" s="153" t="n">
        <v>11</v>
      </c>
      <c r="L1315" s="153" t="n">
        <f>IF(E1315="Accepted",K1315*1.150779448,"")</f>
        <v>12.658573928</v>
      </c>
      <c r="M1315" s="153" t="n">
        <v>19</v>
      </c>
      <c r="N1315" s="153" t="n">
        <f>IF(AND(E1315="Accepted",ISNUMBER(M1315)),M1315*1.150779448,"")</f>
        <v>21.864809512</v>
      </c>
      <c r="O1315" s="163"/>
      <c r="P1315" s="163" t="str">
        <f>IF(AND(E1315="Accepted",ISNUMBER(O1315)),O1315*1.150779448,"")</f>
      </c>
      <c r="Q1315" s="163"/>
      <c r="R1315" s="155" t="str"/>
      <c r="S1315" s="155" t="str"/>
      <c r="T1315" s="155" t="str"/>
      <c r="U1315" s="153" t="n">
        <f>IF(E1315&lt;&gt;"Accepted","",IF(AND(N1315="",P1315=""),"",MAX(N1315,P1315)))</f>
        <v>21.864809512</v>
      </c>
      <c r="V1315" s="155" t="str">
        <v>2026-04-23 00:55 PDT</v>
      </c>
      <c r="W1315" s="153" t="n">
        <v>11</v>
      </c>
      <c r="X1315" s="153" t="n">
        <v>19</v>
      </c>
      <c r="Y1315" s="163"/>
      <c r="Z1315" s="163"/>
      <c r="AA1315" s="153" t="n">
        <v>-117.8837</v>
      </c>
      <c r="AB1315" s="153" t="n">
        <v>34.9054</v>
      </c>
      <c r="AC1315" s="153" t="n">
        <v>702</v>
      </c>
      <c r="AD1315" s="175" t="str">
        <v>KEDW 230755Z AUTO 26011G19KT 10SM CLR 13/00 A3002 RMK AO2 SLP155 T01300004 402110065 $</v>
      </c>
    </row>
    <row r="1316" hidden="0">
      <c r="A1316" s="150" t="str">
        <v>2026-04-23 08:55 UTC</v>
      </c>
      <c r="B1316" s="155" t="str">
        <v>2026-04-23 01:55 PDT</v>
      </c>
      <c r="C1316" s="155" t="str">
        <v>2026-04-23</v>
      </c>
      <c r="D1316" s="155" t="str">
        <v>April</v>
      </c>
      <c r="E1316" s="154" t="str">
        <v>Accepted</v>
      </c>
      <c r="F1316" s="155" t="str">
        <v>290</v>
      </c>
      <c r="G1316" s="153" t="n">
        <v>290</v>
      </c>
      <c r="H1316" s="155" t="str">
        <v>W</v>
      </c>
      <c r="I1316" s="153" t="n">
        <v>110</v>
      </c>
      <c r="J1316" s="155" t="str">
        <v>E</v>
      </c>
      <c r="K1316" s="153" t="n">
        <v>12</v>
      </c>
      <c r="L1316" s="153" t="n">
        <f>IF(E1316="Accepted",K1316*1.150779448,"")</f>
        <v>13.809353376</v>
      </c>
      <c r="M1316" s="163"/>
      <c r="N1316" s="163" t="str">
        <f>IF(AND(E1316="Accepted",ISNUMBER(M1316)),M1316*1.150779448,"")</f>
      </c>
      <c r="O1316" s="163"/>
      <c r="P1316" s="163" t="str">
        <f>IF(AND(E1316="Accepted",ISNUMBER(O1316)),O1316*1.150779448,"")</f>
      </c>
      <c r="Q1316" s="163"/>
      <c r="R1316" s="155" t="str"/>
      <c r="S1316" s="155" t="str"/>
      <c r="T1316" s="155" t="str"/>
      <c r="U1316" s="163" t="str">
        <f>IF(E1316&lt;&gt;"Accepted","",IF(AND(N1316="",P1316=""),"",MAX(N1316,P1316)))</f>
      </c>
      <c r="V1316" s="155" t="str">
        <v>2026-04-23 01:55 PDT</v>
      </c>
      <c r="W1316" s="153" t="n">
        <v>12</v>
      </c>
      <c r="X1316" s="163"/>
      <c r="Y1316" s="163"/>
      <c r="Z1316" s="163"/>
      <c r="AA1316" s="153" t="n">
        <v>-117.8837</v>
      </c>
      <c r="AB1316" s="153" t="n">
        <v>34.9054</v>
      </c>
      <c r="AC1316" s="153" t="n">
        <v>702</v>
      </c>
      <c r="AD1316" s="175" t="str">
        <v>KEDW 230855Z AUTO 29012KT 10SM CLR 13/M02 A2999 RMK AO2 SLP143 T01281019 58003 $</v>
      </c>
    </row>
    <row r="1317" hidden="0">
      <c r="A1317" s="150" t="str">
        <v>2026-04-23 09:55 UTC</v>
      </c>
      <c r="B1317" s="155" t="str">
        <v>2026-04-23 02:55 PDT</v>
      </c>
      <c r="C1317" s="155" t="str">
        <v>2026-04-23</v>
      </c>
      <c r="D1317" s="155" t="str">
        <v>April</v>
      </c>
      <c r="E1317" s="154" t="str">
        <v>Accepted</v>
      </c>
      <c r="F1317" s="155" t="str">
        <v>220</v>
      </c>
      <c r="G1317" s="153" t="n">
        <v>220</v>
      </c>
      <c r="H1317" s="155" t="str">
        <v>SW</v>
      </c>
      <c r="I1317" s="153" t="n">
        <v>40</v>
      </c>
      <c r="J1317" s="155" t="str">
        <v>NE</v>
      </c>
      <c r="K1317" s="153" t="n">
        <v>6</v>
      </c>
      <c r="L1317" s="153" t="n">
        <f>IF(E1317="Accepted",K1317*1.150779448,"")</f>
        <v>6.904676688</v>
      </c>
      <c r="M1317" s="163"/>
      <c r="N1317" s="163" t="str">
        <f>IF(AND(E1317="Accepted",ISNUMBER(M1317)),M1317*1.150779448,"")</f>
      </c>
      <c r="O1317" s="163"/>
      <c r="P1317" s="163" t="str">
        <f>IF(AND(E1317="Accepted",ISNUMBER(O1317)),O1317*1.150779448,"")</f>
      </c>
      <c r="Q1317" s="163"/>
      <c r="R1317" s="155" t="str"/>
      <c r="S1317" s="155" t="str"/>
      <c r="T1317" s="155" t="str"/>
      <c r="U1317" s="163" t="str">
        <f>IF(E1317&lt;&gt;"Accepted","",IF(AND(N1317="",P1317=""),"",MAX(N1317,P1317)))</f>
      </c>
      <c r="V1317" s="155" t="str">
        <v>2026-04-23 02:55 PDT</v>
      </c>
      <c r="W1317" s="153" t="n">
        <v>6</v>
      </c>
      <c r="X1317" s="163"/>
      <c r="Y1317" s="163"/>
      <c r="Z1317" s="163"/>
      <c r="AA1317" s="153" t="n">
        <v>-117.8837</v>
      </c>
      <c r="AB1317" s="153" t="n">
        <v>34.9054</v>
      </c>
      <c r="AC1317" s="153" t="n">
        <v>702</v>
      </c>
      <c r="AD1317" s="175" t="str">
        <v>KEDW 230955Z AUTO 22006KT 10SM CLR 09/M00 A3000 RMK AO2 SLP150 T00941002 $</v>
      </c>
    </row>
    <row r="1318" hidden="0">
      <c r="A1318" s="150" t="str">
        <v>2026-04-23 10:55 UTC</v>
      </c>
      <c r="B1318" s="155" t="str">
        <v>2026-04-23 03:55 PDT</v>
      </c>
      <c r="C1318" s="155" t="str">
        <v>2026-04-23</v>
      </c>
      <c r="D1318" s="155" t="str">
        <v>April</v>
      </c>
      <c r="E1318" s="154" t="str">
        <v>Accepted</v>
      </c>
      <c r="F1318" s="155" t="str">
        <v>220</v>
      </c>
      <c r="G1318" s="153" t="n">
        <v>220</v>
      </c>
      <c r="H1318" s="155" t="str">
        <v>SW</v>
      </c>
      <c r="I1318" s="153" t="n">
        <v>40</v>
      </c>
      <c r="J1318" s="155" t="str">
        <v>NE</v>
      </c>
      <c r="K1318" s="153" t="n">
        <v>5</v>
      </c>
      <c r="L1318" s="153" t="n">
        <f>IF(E1318="Accepted",K1318*1.150779448,"")</f>
        <v>5.75389724</v>
      </c>
      <c r="M1318" s="163"/>
      <c r="N1318" s="163" t="str">
        <f>IF(AND(E1318="Accepted",ISNUMBER(M1318)),M1318*1.150779448,"")</f>
      </c>
      <c r="O1318" s="163"/>
      <c r="P1318" s="163" t="str">
        <f>IF(AND(E1318="Accepted",ISNUMBER(O1318)),O1318*1.150779448,"")</f>
      </c>
      <c r="Q1318" s="163"/>
      <c r="R1318" s="155" t="str"/>
      <c r="S1318" s="155" t="str"/>
      <c r="T1318" s="155" t="str"/>
      <c r="U1318" s="163" t="str">
        <f>IF(E1318&lt;&gt;"Accepted","",IF(AND(N1318="",P1318=""),"",MAX(N1318,P1318)))</f>
      </c>
      <c r="V1318" s="155" t="str">
        <v>2026-04-23 03:55 PDT</v>
      </c>
      <c r="W1318" s="153" t="n">
        <v>5</v>
      </c>
      <c r="X1318" s="163"/>
      <c r="Y1318" s="163"/>
      <c r="Z1318" s="163"/>
      <c r="AA1318" s="153" t="n">
        <v>-117.8837</v>
      </c>
      <c r="AB1318" s="153" t="n">
        <v>34.9054</v>
      </c>
      <c r="AC1318" s="153" t="n">
        <v>702</v>
      </c>
      <c r="AD1318" s="175" t="str">
        <v>KEDW 231055Z AUTO 22005KT 10SM CLR 09/00 A3000 RMK AO2 SLP150 T00900002 $</v>
      </c>
    </row>
    <row r="1319" hidden="0">
      <c r="A1319" s="150" t="str">
        <v>2026-04-23 11:55 UTC</v>
      </c>
      <c r="B1319" s="155" t="str">
        <v>2026-04-23 04:55 PDT</v>
      </c>
      <c r="C1319" s="155" t="str">
        <v>2026-04-23</v>
      </c>
      <c r="D1319" s="155" t="str">
        <v>April</v>
      </c>
      <c r="E1319" s="154" t="str">
        <v>Accepted</v>
      </c>
      <c r="F1319" s="155" t="str">
        <v>210</v>
      </c>
      <c r="G1319" s="153" t="n">
        <v>210</v>
      </c>
      <c r="H1319" s="155" t="str">
        <v>SW</v>
      </c>
      <c r="I1319" s="153" t="n">
        <v>30</v>
      </c>
      <c r="J1319" s="155" t="str">
        <v>NE</v>
      </c>
      <c r="K1319" s="153" t="n">
        <v>8</v>
      </c>
      <c r="L1319" s="153" t="n">
        <f>IF(E1319="Accepted",K1319*1.150779448,"")</f>
        <v>9.206235584</v>
      </c>
      <c r="M1319" s="163"/>
      <c r="N1319" s="163" t="str">
        <f>IF(AND(E1319="Accepted",ISNUMBER(M1319)),M1319*1.150779448,"")</f>
      </c>
      <c r="O1319" s="163"/>
      <c r="P1319" s="163" t="str">
        <f>IF(AND(E1319="Accepted",ISNUMBER(O1319)),O1319*1.150779448,"")</f>
      </c>
      <c r="Q1319" s="163"/>
      <c r="R1319" s="155" t="str"/>
      <c r="S1319" s="155" t="str"/>
      <c r="T1319" s="155" t="str"/>
      <c r="U1319" s="163" t="str">
        <f>IF(E1319&lt;&gt;"Accepted","",IF(AND(N1319="",P1319=""),"",MAX(N1319,P1319)))</f>
      </c>
      <c r="V1319" s="155" t="str">
        <v>2026-04-23 04:55 PDT</v>
      </c>
      <c r="W1319" s="153" t="n">
        <v>8</v>
      </c>
      <c r="X1319" s="163"/>
      <c r="Y1319" s="163"/>
      <c r="Z1319" s="163"/>
      <c r="AA1319" s="153" t="n">
        <v>-117.8837</v>
      </c>
      <c r="AB1319" s="153" t="n">
        <v>34.9054</v>
      </c>
      <c r="AC1319" s="153" t="n">
        <v>702</v>
      </c>
      <c r="AD1319" s="175" t="str">
        <v>KEDW 231155Z AUTO 21008KT 10SM CLR 09/01 A3001 RMK AO2 SLP154 T00940006 10133 20084 51006 $</v>
      </c>
    </row>
    <row r="1320" hidden="0">
      <c r="A1320" s="150" t="str">
        <v>2026-04-23 12:55 UTC</v>
      </c>
      <c r="B1320" s="155" t="str">
        <v>2026-04-23 05:55 PDT</v>
      </c>
      <c r="C1320" s="155" t="str">
        <v>2026-04-23</v>
      </c>
      <c r="D1320" s="155" t="str">
        <v>April</v>
      </c>
      <c r="E1320" s="154" t="str">
        <v>Accepted</v>
      </c>
      <c r="F1320" s="155" t="str">
        <v>180</v>
      </c>
      <c r="G1320" s="153" t="n">
        <v>180</v>
      </c>
      <c r="H1320" s="155" t="str">
        <v>S</v>
      </c>
      <c r="I1320" s="153" t="n">
        <v>0</v>
      </c>
      <c r="J1320" s="155" t="str">
        <v>N</v>
      </c>
      <c r="K1320" s="153" t="n">
        <v>6</v>
      </c>
      <c r="L1320" s="153" t="n">
        <f>IF(E1320="Accepted",K1320*1.150779448,"")</f>
        <v>6.904676688</v>
      </c>
      <c r="M1320" s="163"/>
      <c r="N1320" s="163" t="str">
        <f>IF(AND(E1320="Accepted",ISNUMBER(M1320)),M1320*1.150779448,"")</f>
      </c>
      <c r="O1320" s="163"/>
      <c r="P1320" s="163" t="str">
        <f>IF(AND(E1320="Accepted",ISNUMBER(O1320)),O1320*1.150779448,"")</f>
      </c>
      <c r="Q1320" s="163"/>
      <c r="R1320" s="155" t="str"/>
      <c r="S1320" s="155" t="str"/>
      <c r="T1320" s="155" t="str"/>
      <c r="U1320" s="163" t="str">
        <f>IF(E1320&lt;&gt;"Accepted","",IF(AND(N1320="",P1320=""),"",MAX(N1320,P1320)))</f>
      </c>
      <c r="V1320" s="155" t="str">
        <v>2026-04-23 05:55 PDT</v>
      </c>
      <c r="W1320" s="153" t="n">
        <v>6</v>
      </c>
      <c r="X1320" s="163"/>
      <c r="Y1320" s="163"/>
      <c r="Z1320" s="163"/>
      <c r="AA1320" s="153" t="n">
        <v>-117.8837</v>
      </c>
      <c r="AB1320" s="153" t="n">
        <v>34.9054</v>
      </c>
      <c r="AC1320" s="153" t="n">
        <v>702</v>
      </c>
      <c r="AD1320" s="175" t="str">
        <v>KEDW 231255Z 18006KT 50SM FEW360 06/01 A3002 RMK AO2A SLP161 T00580008</v>
      </c>
    </row>
    <row r="1321" hidden="0">
      <c r="A1321" s="150" t="str">
        <v>2026-04-23 13:55 UTC</v>
      </c>
      <c r="B1321" s="155" t="str">
        <v>2026-04-23 06:55 PDT</v>
      </c>
      <c r="C1321" s="155" t="str">
        <v>2026-04-23</v>
      </c>
      <c r="D1321" s="155" t="str">
        <v>April</v>
      </c>
      <c r="E1321" s="154" t="str">
        <v>Accepted</v>
      </c>
      <c r="F1321" s="155" t="str">
        <v>190</v>
      </c>
      <c r="G1321" s="153" t="n">
        <v>190</v>
      </c>
      <c r="H1321" s="155" t="str">
        <v>S</v>
      </c>
      <c r="I1321" s="153" t="n">
        <v>10</v>
      </c>
      <c r="J1321" s="155" t="str">
        <v>N</v>
      </c>
      <c r="K1321" s="153" t="n">
        <v>7</v>
      </c>
      <c r="L1321" s="153" t="n">
        <f>IF(E1321="Accepted",K1321*1.150779448,"")</f>
        <v>8.055456136</v>
      </c>
      <c r="M1321" s="163"/>
      <c r="N1321" s="163" t="str">
        <f>IF(AND(E1321="Accepted",ISNUMBER(M1321)),M1321*1.150779448,"")</f>
      </c>
      <c r="O1321" s="163"/>
      <c r="P1321" s="163" t="str">
        <f>IF(AND(E1321="Accepted",ISNUMBER(O1321)),O1321*1.150779448,"")</f>
      </c>
      <c r="Q1321" s="163"/>
      <c r="R1321" s="155" t="str"/>
      <c r="S1321" s="155" t="str"/>
      <c r="T1321" s="155" t="str"/>
      <c r="U1321" s="163" t="str">
        <f>IF(E1321&lt;&gt;"Accepted","",IF(AND(N1321="",P1321=""),"",MAX(N1321,P1321)))</f>
      </c>
      <c r="V1321" s="155" t="str">
        <v>2026-04-23 06:55 PDT</v>
      </c>
      <c r="W1321" s="153" t="n">
        <v>7</v>
      </c>
      <c r="X1321" s="163"/>
      <c r="Y1321" s="163"/>
      <c r="Z1321" s="163"/>
      <c r="AA1321" s="153" t="n">
        <v>-117.8837</v>
      </c>
      <c r="AB1321" s="153" t="n">
        <v>34.9054</v>
      </c>
      <c r="AC1321" s="153" t="n">
        <v>702</v>
      </c>
      <c r="AD1321" s="175" t="str">
        <v>KEDW 231355Z 19007KT 50SM FEW360 08/02 A3003 RMK AO2A SLP164 T00780021</v>
      </c>
    </row>
    <row r="1322" hidden="0">
      <c r="A1322" s="150" t="str">
        <v>2026-04-23 14:55 UTC</v>
      </c>
      <c r="B1322" s="155" t="str">
        <v>2026-04-23 07:55 PDT</v>
      </c>
      <c r="C1322" s="155" t="str">
        <v>2026-04-23</v>
      </c>
      <c r="D1322" s="155" t="str">
        <v>April</v>
      </c>
      <c r="E1322" s="154" t="str">
        <v>Accepted</v>
      </c>
      <c r="F1322" s="155" t="str">
        <v>210</v>
      </c>
      <c r="G1322" s="153" t="n">
        <v>210</v>
      </c>
      <c r="H1322" s="155" t="str">
        <v>SW</v>
      </c>
      <c r="I1322" s="153" t="n">
        <v>30</v>
      </c>
      <c r="J1322" s="155" t="str">
        <v>NE</v>
      </c>
      <c r="K1322" s="153" t="n">
        <v>8</v>
      </c>
      <c r="L1322" s="153" t="n">
        <f>IF(E1322="Accepted",K1322*1.150779448,"")</f>
        <v>9.206235584</v>
      </c>
      <c r="M1322" s="163"/>
      <c r="N1322" s="163" t="str">
        <f>IF(AND(E1322="Accepted",ISNUMBER(M1322)),M1322*1.150779448,"")</f>
      </c>
      <c r="O1322" s="163"/>
      <c r="P1322" s="163" t="str">
        <f>IF(AND(E1322="Accepted",ISNUMBER(O1322)),O1322*1.150779448,"")</f>
      </c>
      <c r="Q1322" s="163"/>
      <c r="R1322" s="155" t="str"/>
      <c r="S1322" s="155" t="str"/>
      <c r="T1322" s="155" t="str"/>
      <c r="U1322" s="163" t="str">
        <f>IF(E1322&lt;&gt;"Accepted","",IF(AND(N1322="",P1322=""),"",MAX(N1322,P1322)))</f>
      </c>
      <c r="V1322" s="155" t="str">
        <v>2026-04-23 07:55 PDT</v>
      </c>
      <c r="W1322" s="153" t="n">
        <v>8</v>
      </c>
      <c r="X1322" s="163"/>
      <c r="Y1322" s="163"/>
      <c r="Z1322" s="163"/>
      <c r="AA1322" s="153" t="n">
        <v>-117.8837</v>
      </c>
      <c r="AB1322" s="153" t="n">
        <v>34.9054</v>
      </c>
      <c r="AC1322" s="153" t="n">
        <v>702</v>
      </c>
      <c r="AD1322" s="175" t="str">
        <v>KEDW 231455Z 21008KT 50SM FEW360 11/03 A3005 RMK AO2A SLP170 T01120032 53012</v>
      </c>
    </row>
    <row r="1323" hidden="0">
      <c r="A1323" s="150" t="str">
        <v>2026-04-23 15:55 UTC</v>
      </c>
      <c r="B1323" s="155" t="str">
        <v>2026-04-23 08:55 PDT</v>
      </c>
      <c r="C1323" s="155" t="str">
        <v>2026-04-23</v>
      </c>
      <c r="D1323" s="155" t="str">
        <v>April</v>
      </c>
      <c r="E1323" s="154" t="str">
        <v>Accepted</v>
      </c>
      <c r="F1323" s="155" t="str">
        <v>000</v>
      </c>
      <c r="G1323" s="153" t="n">
        <v>0</v>
      </c>
      <c r="H1323" s="155" t="str">
        <v>Calm</v>
      </c>
      <c r="I1323" s="153" t="n">
        <v>180</v>
      </c>
      <c r="J1323" s="155" t="str">
        <v>Calm</v>
      </c>
      <c r="K1323" s="153" t="n">
        <v>0</v>
      </c>
      <c r="L1323" s="153" t="n">
        <f>IF(E1323="Accepted",K1323*1.150779448,"")</f>
        <v>0</v>
      </c>
      <c r="M1323" s="163"/>
      <c r="N1323" s="163" t="str">
        <f>IF(AND(E1323="Accepted",ISNUMBER(M1323)),M1323*1.150779448,"")</f>
      </c>
      <c r="O1323" s="163"/>
      <c r="P1323" s="163" t="str">
        <f>IF(AND(E1323="Accepted",ISNUMBER(O1323)),O1323*1.150779448,"")</f>
      </c>
      <c r="Q1323" s="163"/>
      <c r="R1323" s="155" t="str"/>
      <c r="S1323" s="155" t="str"/>
      <c r="T1323" s="155" t="str"/>
      <c r="U1323" s="163" t="str">
        <f>IF(E1323&lt;&gt;"Accepted","",IF(AND(N1323="",P1323=""),"",MAX(N1323,P1323)))</f>
      </c>
      <c r="V1323" s="155" t="str">
        <v>2026-04-23 08:55 PDT</v>
      </c>
      <c r="W1323" s="153" t="n">
        <v>0</v>
      </c>
      <c r="X1323" s="163"/>
      <c r="Y1323" s="163"/>
      <c r="Z1323" s="163"/>
      <c r="AA1323" s="153" t="n">
        <v>-117.8837</v>
      </c>
      <c r="AB1323" s="153" t="n">
        <v>34.9054</v>
      </c>
      <c r="AC1323" s="153" t="n">
        <v>702</v>
      </c>
      <c r="AD1323" s="175" t="str">
        <v>KEDW 231555Z 00000KT 60SM FEW360 14/01 A3004 RMK AO2A SLP165 T01430009</v>
      </c>
    </row>
    <row r="1324" hidden="0">
      <c r="A1324" s="150" t="str">
        <v>2026-04-23 16:55 UTC</v>
      </c>
      <c r="B1324" s="155" t="str">
        <v>2026-04-23 09:55 PDT</v>
      </c>
      <c r="C1324" s="155" t="str">
        <v>2026-04-23</v>
      </c>
      <c r="D1324" s="155" t="str">
        <v>April</v>
      </c>
      <c r="E1324" s="154" t="str">
        <v>Accepted</v>
      </c>
      <c r="F1324" s="155" t="str">
        <v>000</v>
      </c>
      <c r="G1324" s="153" t="n">
        <v>0</v>
      </c>
      <c r="H1324" s="155" t="str">
        <v>Calm</v>
      </c>
      <c r="I1324" s="153" t="n">
        <v>180</v>
      </c>
      <c r="J1324" s="155" t="str">
        <v>Calm</v>
      </c>
      <c r="K1324" s="153" t="n">
        <v>0</v>
      </c>
      <c r="L1324" s="153" t="n">
        <f>IF(E1324="Accepted",K1324*1.150779448,"")</f>
        <v>0</v>
      </c>
      <c r="M1324" s="163"/>
      <c r="N1324" s="163" t="str">
        <f>IF(AND(E1324="Accepted",ISNUMBER(M1324)),M1324*1.150779448,"")</f>
      </c>
      <c r="O1324" s="163"/>
      <c r="P1324" s="163" t="str">
        <f>IF(AND(E1324="Accepted",ISNUMBER(O1324)),O1324*1.150779448,"")</f>
      </c>
      <c r="Q1324" s="163"/>
      <c r="R1324" s="155" t="str"/>
      <c r="S1324" s="155" t="str"/>
      <c r="T1324" s="155" t="str"/>
      <c r="U1324" s="163" t="str">
        <f>IF(E1324&lt;&gt;"Accepted","",IF(AND(N1324="",P1324=""),"",MAX(N1324,P1324)))</f>
      </c>
      <c r="V1324" s="155" t="str">
        <v>2026-04-23 09:55 PDT</v>
      </c>
      <c r="W1324" s="153" t="n">
        <v>0</v>
      </c>
      <c r="X1324" s="163"/>
      <c r="Y1324" s="163"/>
      <c r="Z1324" s="163"/>
      <c r="AA1324" s="153" t="n">
        <v>-117.8837</v>
      </c>
      <c r="AB1324" s="153" t="n">
        <v>34.9054</v>
      </c>
      <c r="AC1324" s="153" t="n">
        <v>702</v>
      </c>
      <c r="AD1324" s="175" t="str">
        <v>KEDW 231655Z 00000KT 90SM FEW360 16/M02 A3004 RMK AO2A SLP163 T01601016</v>
      </c>
    </row>
    <row r="1325" hidden="0">
      <c r="A1325" s="150" t="str">
        <v>2026-04-23 17:55 UTC</v>
      </c>
      <c r="B1325" s="155" t="str">
        <v>2026-04-23 10:55 PDT</v>
      </c>
      <c r="C1325" s="155" t="str">
        <v>2026-04-23</v>
      </c>
      <c r="D1325" s="155" t="str">
        <v>April</v>
      </c>
      <c r="E1325" s="154" t="str">
        <v>Accepted</v>
      </c>
      <c r="F1325" s="155" t="str">
        <v>060</v>
      </c>
      <c r="G1325" s="153" t="n">
        <v>60</v>
      </c>
      <c r="H1325" s="155" t="str">
        <v>NE</v>
      </c>
      <c r="I1325" s="153" t="n">
        <v>240</v>
      </c>
      <c r="J1325" s="155" t="str">
        <v>SW</v>
      </c>
      <c r="K1325" s="153" t="n">
        <v>4</v>
      </c>
      <c r="L1325" s="153" t="n">
        <f>IF(E1325="Accepted",K1325*1.150779448,"")</f>
        <v>4.603117792</v>
      </c>
      <c r="M1325" s="163"/>
      <c r="N1325" s="163" t="str">
        <f>IF(AND(E1325="Accepted",ISNUMBER(M1325)),M1325*1.150779448,"")</f>
      </c>
      <c r="O1325" s="163"/>
      <c r="P1325" s="163" t="str">
        <f>IF(AND(E1325="Accepted",ISNUMBER(O1325)),O1325*1.150779448,"")</f>
      </c>
      <c r="Q1325" s="163"/>
      <c r="R1325" s="155" t="str"/>
      <c r="S1325" s="155" t="str"/>
      <c r="T1325" s="155" t="str"/>
      <c r="U1325" s="163" t="str">
        <f>IF(E1325&lt;&gt;"Accepted","",IF(AND(N1325="",P1325=""),"",MAX(N1325,P1325)))</f>
      </c>
      <c r="V1325" s="155" t="str">
        <v>2026-04-23 10:55 PDT</v>
      </c>
      <c r="W1325" s="153" t="n">
        <v>4</v>
      </c>
      <c r="X1325" s="163"/>
      <c r="Y1325" s="163"/>
      <c r="Z1325" s="163"/>
      <c r="AA1325" s="153" t="n">
        <v>-117.8837</v>
      </c>
      <c r="AB1325" s="153" t="n">
        <v>34.9054</v>
      </c>
      <c r="AC1325" s="153" t="n">
        <v>702</v>
      </c>
      <c r="AD1325" s="175" t="str">
        <v>KEDW 231755Z 06004KT 90SM FEW320 18/M03 A3003 RMK AO2A SLP158 T01801029 10180 20056 57005</v>
      </c>
    </row>
    <row r="1326" hidden="0">
      <c r="A1326" s="150" t="str">
        <v>2026-04-23 18:55 UTC</v>
      </c>
      <c r="B1326" s="155" t="str">
        <v>2026-04-23 11:55 PDT</v>
      </c>
      <c r="C1326" s="155" t="str">
        <v>2026-04-23</v>
      </c>
      <c r="D1326" s="155" t="str">
        <v>April</v>
      </c>
      <c r="E1326" s="154" t="str">
        <v>Accepted</v>
      </c>
      <c r="F1326" s="155" t="str">
        <v>000</v>
      </c>
      <c r="G1326" s="153" t="n">
        <v>0</v>
      </c>
      <c r="H1326" s="155" t="str">
        <v>Calm</v>
      </c>
      <c r="I1326" s="153" t="n">
        <v>180</v>
      </c>
      <c r="J1326" s="155" t="str">
        <v>Calm</v>
      </c>
      <c r="K1326" s="153" t="n">
        <v>0</v>
      </c>
      <c r="L1326" s="153" t="n">
        <f>IF(E1326="Accepted",K1326*1.150779448,"")</f>
        <v>0</v>
      </c>
      <c r="M1326" s="163"/>
      <c r="N1326" s="163" t="str">
        <f>IF(AND(E1326="Accepted",ISNUMBER(M1326)),M1326*1.150779448,"")</f>
      </c>
      <c r="O1326" s="163"/>
      <c r="P1326" s="163" t="str">
        <f>IF(AND(E1326="Accepted",ISNUMBER(O1326)),O1326*1.150779448,"")</f>
      </c>
      <c r="Q1326" s="163"/>
      <c r="R1326" s="155" t="str"/>
      <c r="S1326" s="155" t="str"/>
      <c r="T1326" s="155" t="str"/>
      <c r="U1326" s="163" t="str">
        <f>IF(E1326&lt;&gt;"Accepted","",IF(AND(N1326="",P1326=""),"",MAX(N1326,P1326)))</f>
      </c>
      <c r="V1326" s="155" t="str">
        <v>2026-04-23 11:55 PDT</v>
      </c>
      <c r="W1326" s="153" t="n">
        <v>0</v>
      </c>
      <c r="X1326" s="163"/>
      <c r="Y1326" s="163"/>
      <c r="Z1326" s="163"/>
      <c r="AA1326" s="153" t="n">
        <v>-117.8837</v>
      </c>
      <c r="AB1326" s="153" t="n">
        <v>34.9054</v>
      </c>
      <c r="AC1326" s="153" t="n">
        <v>702</v>
      </c>
      <c r="AD1326" s="175" t="str">
        <v>KEDW 231855Z 00000KT 70SM FEW360 20/M05 A3001 RMK AO2A SLP150 T01971046</v>
      </c>
    </row>
    <row r="1327" hidden="0">
      <c r="A1327" s="150" t="str">
        <v>2026-04-23 19:55 UTC</v>
      </c>
      <c r="B1327" s="155" t="str">
        <v>2026-04-23 12:55 PDT</v>
      </c>
      <c r="C1327" s="155" t="str">
        <v>2026-04-23</v>
      </c>
      <c r="D1327" s="155" t="str">
        <v>April</v>
      </c>
      <c r="E1327" s="154" t="str">
        <v>Accepted</v>
      </c>
      <c r="F1327" s="155" t="str">
        <v>000</v>
      </c>
      <c r="G1327" s="153" t="n">
        <v>0</v>
      </c>
      <c r="H1327" s="155" t="str">
        <v>Calm</v>
      </c>
      <c r="I1327" s="153" t="n">
        <v>180</v>
      </c>
      <c r="J1327" s="155" t="str">
        <v>Calm</v>
      </c>
      <c r="K1327" s="153" t="n">
        <v>0</v>
      </c>
      <c r="L1327" s="153" t="n">
        <f>IF(E1327="Accepted",K1327*1.150779448,"")</f>
        <v>0</v>
      </c>
      <c r="M1327" s="163"/>
      <c r="N1327" s="163" t="str">
        <f>IF(AND(E1327="Accepted",ISNUMBER(M1327)),M1327*1.150779448,"")</f>
      </c>
      <c r="O1327" s="163"/>
      <c r="P1327" s="163" t="str">
        <f>IF(AND(E1327="Accepted",ISNUMBER(O1327)),O1327*1.150779448,"")</f>
      </c>
      <c r="Q1327" s="163"/>
      <c r="R1327" s="155" t="str"/>
      <c r="S1327" s="155" t="str"/>
      <c r="T1327" s="155" t="str"/>
      <c r="U1327" s="163" t="str">
        <f>IF(E1327&lt;&gt;"Accepted","",IF(AND(N1327="",P1327=""),"",MAX(N1327,P1327)))</f>
      </c>
      <c r="V1327" s="155" t="str">
        <v>2026-04-23 12:55 PDT</v>
      </c>
      <c r="W1327" s="153" t="n">
        <v>0</v>
      </c>
      <c r="X1327" s="163"/>
      <c r="Y1327" s="163"/>
      <c r="Z1327" s="163"/>
      <c r="AA1327" s="153" t="n">
        <v>-117.8837</v>
      </c>
      <c r="AB1327" s="153" t="n">
        <v>34.9054</v>
      </c>
      <c r="AC1327" s="153" t="n">
        <v>702</v>
      </c>
      <c r="AD1327" s="175" t="str">
        <v>KEDW 231955Z 00000KT 90SM FEW360 20/M06 A2999 RMK AO2A SLP143 T02021056</v>
      </c>
    </row>
    <row r="1328" hidden="0">
      <c r="A1328" s="150" t="str">
        <v>2026-04-23 20:55 UTC</v>
      </c>
      <c r="B1328" s="155" t="str">
        <v>2026-04-23 13:55 PDT</v>
      </c>
      <c r="C1328" s="155" t="str">
        <v>2026-04-23</v>
      </c>
      <c r="D1328" s="155" t="str">
        <v>April</v>
      </c>
      <c r="E1328" s="154" t="str">
        <v>Accepted</v>
      </c>
      <c r="F1328" s="155" t="str">
        <v>000</v>
      </c>
      <c r="G1328" s="153" t="n">
        <v>0</v>
      </c>
      <c r="H1328" s="155" t="str">
        <v>Calm</v>
      </c>
      <c r="I1328" s="153" t="n">
        <v>180</v>
      </c>
      <c r="J1328" s="155" t="str">
        <v>Calm</v>
      </c>
      <c r="K1328" s="153" t="n">
        <v>0</v>
      </c>
      <c r="L1328" s="153" t="n">
        <f>IF(E1328="Accepted",K1328*1.150779448,"")</f>
        <v>0</v>
      </c>
      <c r="M1328" s="163"/>
      <c r="N1328" s="163" t="str">
        <f>IF(AND(E1328="Accepted",ISNUMBER(M1328)),M1328*1.150779448,"")</f>
      </c>
      <c r="O1328" s="163"/>
      <c r="P1328" s="163" t="str">
        <f>IF(AND(E1328="Accepted",ISNUMBER(O1328)),O1328*1.150779448,"")</f>
      </c>
      <c r="Q1328" s="163"/>
      <c r="R1328" s="155" t="str"/>
      <c r="S1328" s="155" t="str"/>
      <c r="T1328" s="155" t="str"/>
      <c r="U1328" s="163" t="str">
        <f>IF(E1328&lt;&gt;"Accepted","",IF(AND(N1328="",P1328=""),"",MAX(N1328,P1328)))</f>
      </c>
      <c r="V1328" s="155" t="str">
        <v>2026-04-23 13:55 PDT</v>
      </c>
      <c r="W1328" s="153" t="n">
        <v>0</v>
      </c>
      <c r="X1328" s="163"/>
      <c r="Y1328" s="163"/>
      <c r="Z1328" s="163"/>
      <c r="AA1328" s="153" t="n">
        <v>-117.8837</v>
      </c>
      <c r="AB1328" s="153" t="n">
        <v>34.9054</v>
      </c>
      <c r="AC1328" s="153" t="n">
        <v>702</v>
      </c>
      <c r="AD1328" s="175" t="str">
        <v>KEDW 232055Z 00000KT 70SM FEW070 FEW360 22/M08 A2997 RMK AO2A SLP136 T02211076 57021</v>
      </c>
    </row>
    <row r="1329" hidden="0">
      <c r="A1329" s="150" t="str">
        <v>2026-04-23 21:55 UTC</v>
      </c>
      <c r="B1329" s="155" t="str">
        <v>2026-04-23 14:55 PDT</v>
      </c>
      <c r="C1329" s="155" t="str">
        <v>2026-04-23</v>
      </c>
      <c r="D1329" s="155" t="str">
        <v>April</v>
      </c>
      <c r="E1329" s="154" t="str">
        <v>Accepted</v>
      </c>
      <c r="F1329" s="155" t="str">
        <v>020</v>
      </c>
      <c r="G1329" s="153" t="n">
        <v>20</v>
      </c>
      <c r="H1329" s="155" t="str">
        <v>N</v>
      </c>
      <c r="I1329" s="153" t="n">
        <v>200</v>
      </c>
      <c r="J1329" s="155" t="str">
        <v>S</v>
      </c>
      <c r="K1329" s="153" t="n">
        <v>5</v>
      </c>
      <c r="L1329" s="153" t="n">
        <f>IF(E1329="Accepted",K1329*1.150779448,"")</f>
        <v>5.75389724</v>
      </c>
      <c r="M1329" s="163"/>
      <c r="N1329" s="163" t="str">
        <f>IF(AND(E1329="Accepted",ISNUMBER(M1329)),M1329*1.150779448,"")</f>
      </c>
      <c r="O1329" s="163"/>
      <c r="P1329" s="163" t="str">
        <f>IF(AND(E1329="Accepted",ISNUMBER(O1329)),O1329*1.150779448,"")</f>
      </c>
      <c r="Q1329" s="163"/>
      <c r="R1329" s="155" t="str"/>
      <c r="S1329" s="155" t="str"/>
      <c r="T1329" s="155" t="str"/>
      <c r="U1329" s="163" t="str">
        <f>IF(E1329&lt;&gt;"Accepted","",IF(AND(N1329="",P1329=""),"",MAX(N1329,P1329)))</f>
      </c>
      <c r="V1329" s="155" t="str">
        <v>2026-04-23 14:55 PDT</v>
      </c>
      <c r="W1329" s="153" t="n">
        <v>5</v>
      </c>
      <c r="X1329" s="163"/>
      <c r="Y1329" s="163"/>
      <c r="Z1329" s="163"/>
      <c r="AA1329" s="153" t="n">
        <v>-117.8837</v>
      </c>
      <c r="AB1329" s="153" t="n">
        <v>34.9054</v>
      </c>
      <c r="AC1329" s="153" t="n">
        <v>702</v>
      </c>
      <c r="AD1329" s="175" t="str">
        <v>KEDW 232155Z 02005KT 90SM FEW070 FEW360 23/M09 A2994 RMK AO2A SLP128 T02271093</v>
      </c>
    </row>
    <row r="1330" hidden="0">
      <c r="A1330" s="150" t="str">
        <v>2026-04-23 22:55 UTC</v>
      </c>
      <c r="B1330" s="155" t="str">
        <v>2026-04-23 15:55 PDT</v>
      </c>
      <c r="C1330" s="155" t="str">
        <v>2026-04-23</v>
      </c>
      <c r="D1330" s="155" t="str">
        <v>April</v>
      </c>
      <c r="E1330" s="154" t="str">
        <v>Accepted</v>
      </c>
      <c r="F1330" s="155" t="str">
        <v>000</v>
      </c>
      <c r="G1330" s="153" t="n">
        <v>0</v>
      </c>
      <c r="H1330" s="155" t="str">
        <v>Calm</v>
      </c>
      <c r="I1330" s="153" t="n">
        <v>180</v>
      </c>
      <c r="J1330" s="155" t="str">
        <v>Calm</v>
      </c>
      <c r="K1330" s="153" t="n">
        <v>0</v>
      </c>
      <c r="L1330" s="153" t="n">
        <f>IF(E1330="Accepted",K1330*1.150779448,"")</f>
        <v>0</v>
      </c>
      <c r="M1330" s="163"/>
      <c r="N1330" s="163" t="str">
        <f>IF(AND(E1330="Accepted",ISNUMBER(M1330)),M1330*1.150779448,"")</f>
      </c>
      <c r="O1330" s="163"/>
      <c r="P1330" s="163" t="str">
        <f>IF(AND(E1330="Accepted",ISNUMBER(O1330)),O1330*1.150779448,"")</f>
      </c>
      <c r="Q1330" s="163"/>
      <c r="R1330" s="155" t="str"/>
      <c r="S1330" s="155" t="str"/>
      <c r="T1330" s="155" t="str"/>
      <c r="U1330" s="163" t="str">
        <f>IF(E1330&lt;&gt;"Accepted","",IF(AND(N1330="",P1330=""),"",MAX(N1330,P1330)))</f>
      </c>
      <c r="V1330" s="155" t="str">
        <v>2026-04-23 15:55 PDT</v>
      </c>
      <c r="W1330" s="153" t="n">
        <v>0</v>
      </c>
      <c r="X1330" s="163"/>
      <c r="Y1330" s="163"/>
      <c r="Z1330" s="163"/>
      <c r="AA1330" s="153" t="n">
        <v>-117.8837</v>
      </c>
      <c r="AB1330" s="153" t="n">
        <v>34.9054</v>
      </c>
      <c r="AC1330" s="153" t="n">
        <v>702</v>
      </c>
      <c r="AD1330" s="175" t="str">
        <v>KEDW 232255Z 00000KT 90SM FEW070 FEW320 23/M09 A2991 RMK AO2A SLP117 T02301091</v>
      </c>
    </row>
    <row r="1331" hidden="0">
      <c r="A1331" s="150" t="str">
        <v>2026-04-23 23:55 UTC</v>
      </c>
      <c r="B1331" s="155" t="str">
        <v>2026-04-23 16:55 PDT</v>
      </c>
      <c r="C1331" s="155" t="str">
        <v>2026-04-23</v>
      </c>
      <c r="D1331" s="155" t="str">
        <v>April</v>
      </c>
      <c r="E1331" s="154" t="str">
        <v>Accepted</v>
      </c>
      <c r="F1331" s="155" t="str">
        <v>100</v>
      </c>
      <c r="G1331" s="153" t="n">
        <v>100</v>
      </c>
      <c r="H1331" s="155" t="str">
        <v>E</v>
      </c>
      <c r="I1331" s="153" t="n">
        <v>280</v>
      </c>
      <c r="J1331" s="155" t="str">
        <v>W</v>
      </c>
      <c r="K1331" s="153" t="n">
        <v>4</v>
      </c>
      <c r="L1331" s="153" t="n">
        <f>IF(E1331="Accepted",K1331*1.150779448,"")</f>
        <v>4.603117792</v>
      </c>
      <c r="M1331" s="163"/>
      <c r="N1331" s="163" t="str">
        <f>IF(AND(E1331="Accepted",ISNUMBER(M1331)),M1331*1.150779448,"")</f>
      </c>
      <c r="O1331" s="163"/>
      <c r="P1331" s="163" t="str">
        <f>IF(AND(E1331="Accepted",ISNUMBER(O1331)),O1331*1.150779448,"")</f>
      </c>
      <c r="Q1331" s="163"/>
      <c r="R1331" s="155" t="str"/>
      <c r="S1331" s="155" t="str"/>
      <c r="T1331" s="155" t="str"/>
      <c r="U1331" s="163" t="str">
        <f>IF(E1331&lt;&gt;"Accepted","",IF(AND(N1331="",P1331=""),"",MAX(N1331,P1331)))</f>
      </c>
      <c r="V1331" s="155" t="str">
        <v>2026-04-23 16:55 PDT</v>
      </c>
      <c r="W1331" s="153" t="n">
        <v>4</v>
      </c>
      <c r="X1331" s="163"/>
      <c r="Y1331" s="163"/>
      <c r="Z1331" s="163"/>
      <c r="AA1331" s="153" t="n">
        <v>-117.8837</v>
      </c>
      <c r="AB1331" s="153" t="n">
        <v>34.9054</v>
      </c>
      <c r="AC1331" s="153" t="n">
        <v>702</v>
      </c>
      <c r="AD1331" s="175" t="str">
        <v>KEDW 232355Z 10004KT 70SM FEW080 SCT340 23/M10 A2989 RMK AO2A SLP110 T02331101 10236 20175 57024</v>
      </c>
    </row>
    <row r="1332" hidden="0">
      <c r="A1332" s="150" t="str">
        <v>2026-04-24 00:55 UTC</v>
      </c>
      <c r="B1332" s="155" t="str">
        <v>2026-04-23 17:55 PDT</v>
      </c>
      <c r="C1332" s="155" t="str">
        <v>2026-04-23</v>
      </c>
      <c r="D1332" s="155" t="str">
        <v>April</v>
      </c>
      <c r="E1332" s="154" t="str">
        <v>Accepted</v>
      </c>
      <c r="F1332" s="155" t="str">
        <v>170</v>
      </c>
      <c r="G1332" s="153" t="n">
        <v>170</v>
      </c>
      <c r="H1332" s="155" t="str">
        <v>S</v>
      </c>
      <c r="I1332" s="153" t="n">
        <v>350</v>
      </c>
      <c r="J1332" s="155" t="str">
        <v>N</v>
      </c>
      <c r="K1332" s="153" t="n">
        <v>6</v>
      </c>
      <c r="L1332" s="153" t="n">
        <f>IF(E1332="Accepted",K1332*1.150779448,"")</f>
        <v>6.904676688</v>
      </c>
      <c r="M1332" s="163"/>
      <c r="N1332" s="163" t="str">
        <f>IF(AND(E1332="Accepted",ISNUMBER(M1332)),M1332*1.150779448,"")</f>
      </c>
      <c r="O1332" s="163"/>
      <c r="P1332" s="163" t="str">
        <f>IF(AND(E1332="Accepted",ISNUMBER(O1332)),O1332*1.150779448,"")</f>
      </c>
      <c r="Q1332" s="163"/>
      <c r="R1332" s="155" t="str"/>
      <c r="S1332" s="155" t="str"/>
      <c r="T1332" s="155" t="str"/>
      <c r="U1332" s="163" t="str">
        <f>IF(E1332&lt;&gt;"Accepted","",IF(AND(N1332="",P1332=""),"",MAX(N1332,P1332)))</f>
      </c>
      <c r="V1332" s="155" t="str">
        <v>2026-04-23 17:55 PDT</v>
      </c>
      <c r="W1332" s="153" t="n">
        <v>6</v>
      </c>
      <c r="X1332" s="163"/>
      <c r="Y1332" s="163"/>
      <c r="Z1332" s="163"/>
      <c r="AA1332" s="153" t="n">
        <v>-117.8837</v>
      </c>
      <c r="AB1332" s="153" t="n">
        <v>34.9054</v>
      </c>
      <c r="AC1332" s="153" t="n">
        <v>702</v>
      </c>
      <c r="AD1332" s="175" t="str">
        <v>KEDW 240055Z 17006KT 70SM FEW070 SCT340 24/M09 A2988 RMK AO2A SLP108 T02361086</v>
      </c>
    </row>
    <row r="1333" hidden="0">
      <c r="A1333" s="150" t="str">
        <v>2026-04-24 01:55 UTC</v>
      </c>
      <c r="B1333" s="155" t="str">
        <v>2026-04-23 18:55 PDT</v>
      </c>
      <c r="C1333" s="155" t="str">
        <v>2026-04-23</v>
      </c>
      <c r="D1333" s="155" t="str">
        <v>April</v>
      </c>
      <c r="E1333" s="154" t="str">
        <v>Accepted</v>
      </c>
      <c r="F1333" s="155" t="str">
        <v>150</v>
      </c>
      <c r="G1333" s="153" t="n">
        <v>150</v>
      </c>
      <c r="H1333" s="155" t="str">
        <v>SE</v>
      </c>
      <c r="I1333" s="153" t="n">
        <v>330</v>
      </c>
      <c r="J1333" s="155" t="str">
        <v>NW</v>
      </c>
      <c r="K1333" s="153" t="n">
        <v>5</v>
      </c>
      <c r="L1333" s="153" t="n">
        <f>IF(E1333="Accepted",K1333*1.150779448,"")</f>
        <v>5.75389724</v>
      </c>
      <c r="M1333" s="163"/>
      <c r="N1333" s="163" t="str">
        <f>IF(AND(E1333="Accepted",ISNUMBER(M1333)),M1333*1.150779448,"")</f>
      </c>
      <c r="O1333" s="163"/>
      <c r="P1333" s="163" t="str">
        <f>IF(AND(E1333="Accepted",ISNUMBER(O1333)),O1333*1.150779448,"")</f>
      </c>
      <c r="Q1333" s="163"/>
      <c r="R1333" s="155" t="str"/>
      <c r="S1333" s="155" t="str"/>
      <c r="T1333" s="155" t="str"/>
      <c r="U1333" s="163" t="str">
        <f>IF(E1333&lt;&gt;"Accepted","",IF(AND(N1333="",P1333=""),"",MAX(N1333,P1333)))</f>
      </c>
      <c r="V1333" s="155" t="str">
        <v>2026-04-23 18:55 PDT</v>
      </c>
      <c r="W1333" s="153" t="n">
        <v>5</v>
      </c>
      <c r="X1333" s="163"/>
      <c r="Y1333" s="163"/>
      <c r="Z1333" s="163"/>
      <c r="AA1333" s="153" t="n">
        <v>-117.8837</v>
      </c>
      <c r="AB1333" s="153" t="n">
        <v>34.9054</v>
      </c>
      <c r="AC1333" s="153" t="n">
        <v>702</v>
      </c>
      <c r="AD1333" s="175" t="str">
        <v>KEDW 240155Z 15005KT 40SM FEW070 SCT340 23/M09 A2988 RMK AO2A SLP108 T02261094</v>
      </c>
    </row>
    <row r="1334" hidden="0">
      <c r="A1334" s="150" t="str">
        <v>2026-04-24 02:55 UTC</v>
      </c>
      <c r="B1334" s="155" t="str">
        <v>2026-04-23 19:55 PDT</v>
      </c>
      <c r="C1334" s="155" t="str">
        <v>2026-04-23</v>
      </c>
      <c r="D1334" s="155" t="str">
        <v>April</v>
      </c>
      <c r="E1334" s="154" t="str">
        <v>Accepted</v>
      </c>
      <c r="F1334" s="155" t="str">
        <v>290</v>
      </c>
      <c r="G1334" s="153" t="n">
        <v>290</v>
      </c>
      <c r="H1334" s="155" t="str">
        <v>W</v>
      </c>
      <c r="I1334" s="153" t="n">
        <v>110</v>
      </c>
      <c r="J1334" s="155" t="str">
        <v>E</v>
      </c>
      <c r="K1334" s="153" t="n">
        <v>13</v>
      </c>
      <c r="L1334" s="153" t="n">
        <f>IF(E1334="Accepted",K1334*1.150779448,"")</f>
        <v>14.960132824</v>
      </c>
      <c r="M1334" s="163"/>
      <c r="N1334" s="163" t="str">
        <f>IF(AND(E1334="Accepted",ISNUMBER(M1334)),M1334*1.150779448,"")</f>
      </c>
      <c r="O1334" s="163"/>
      <c r="P1334" s="163" t="str">
        <f>IF(AND(E1334="Accepted",ISNUMBER(O1334)),O1334*1.150779448,"")</f>
      </c>
      <c r="Q1334" s="163"/>
      <c r="R1334" s="155" t="str"/>
      <c r="S1334" s="155" t="str"/>
      <c r="T1334" s="155" t="str"/>
      <c r="U1334" s="163" t="str">
        <f>IF(E1334&lt;&gt;"Accepted","",IF(AND(N1334="",P1334=""),"",MAX(N1334,P1334)))</f>
      </c>
      <c r="V1334" s="155" t="str">
        <v>2026-04-23 19:55 PDT</v>
      </c>
      <c r="W1334" s="153" t="n">
        <v>13</v>
      </c>
      <c r="X1334" s="163"/>
      <c r="Y1334" s="163"/>
      <c r="Z1334" s="163"/>
      <c r="AA1334" s="153" t="n">
        <v>-117.8837</v>
      </c>
      <c r="AB1334" s="153" t="n">
        <v>34.9054</v>
      </c>
      <c r="AC1334" s="153" t="n">
        <v>702</v>
      </c>
      <c r="AD1334" s="175" t="str">
        <v>KEDW 240255Z 29013KT 40SM FEW340 20/01 A2988 RMK AO2A SLP107 T01950010 55002</v>
      </c>
    </row>
    <row r="1335" hidden="0">
      <c r="A1335" s="150" t="str">
        <v>2026-04-24 03:55 UTC</v>
      </c>
      <c r="B1335" s="155" t="str">
        <v>2026-04-23 20:55 PDT</v>
      </c>
      <c r="C1335" s="155" t="str">
        <v>2026-04-23</v>
      </c>
      <c r="D1335" s="155" t="str">
        <v>April</v>
      </c>
      <c r="E1335" s="154" t="str">
        <v>Accepted</v>
      </c>
      <c r="F1335" s="155" t="str">
        <v>250</v>
      </c>
      <c r="G1335" s="153" t="n">
        <v>250</v>
      </c>
      <c r="H1335" s="155" t="str">
        <v>W</v>
      </c>
      <c r="I1335" s="153" t="n">
        <v>70</v>
      </c>
      <c r="J1335" s="155" t="str">
        <v>E</v>
      </c>
      <c r="K1335" s="153" t="n">
        <v>9</v>
      </c>
      <c r="L1335" s="153" t="n">
        <f>IF(E1335="Accepted",K1335*1.150779448,"")</f>
        <v>10.357015032</v>
      </c>
      <c r="M1335" s="163"/>
      <c r="N1335" s="163" t="str">
        <f>IF(AND(E1335="Accepted",ISNUMBER(M1335)),M1335*1.150779448,"")</f>
      </c>
      <c r="O1335" s="163"/>
      <c r="P1335" s="163" t="str">
        <f>IF(AND(E1335="Accepted",ISNUMBER(O1335)),O1335*1.150779448,"")</f>
      </c>
      <c r="Q1335" s="163"/>
      <c r="R1335" s="155" t="str"/>
      <c r="S1335" s="155" t="str"/>
      <c r="T1335" s="155" t="str"/>
      <c r="U1335" s="163" t="str">
        <f>IF(E1335&lt;&gt;"Accepted","",IF(AND(N1335="",P1335=""),"",MAX(N1335,P1335)))</f>
      </c>
      <c r="V1335" s="155" t="str">
        <v>2026-04-23 20:55 PDT</v>
      </c>
      <c r="W1335" s="153" t="n">
        <v>9</v>
      </c>
      <c r="X1335" s="163"/>
      <c r="Y1335" s="163"/>
      <c r="Z1335" s="163"/>
      <c r="AA1335" s="153" t="n">
        <v>-117.8837</v>
      </c>
      <c r="AB1335" s="153" t="n">
        <v>34.9054</v>
      </c>
      <c r="AC1335" s="153" t="n">
        <v>702</v>
      </c>
      <c r="AD1335" s="175" t="str">
        <v>KEDW 240355Z 25009KT 40SM FEW290 FEW340 17/01 A2991 RMK AO2A SLP117 T01690009</v>
      </c>
    </row>
    <row r="1336" hidden="0">
      <c r="A1336" s="150" t="str">
        <v>2026-04-24 04:55 UTC</v>
      </c>
      <c r="B1336" s="155" t="str">
        <v>2026-04-23 21:55 PDT</v>
      </c>
      <c r="C1336" s="155" t="str">
        <v>2026-04-23</v>
      </c>
      <c r="D1336" s="155" t="str">
        <v>April</v>
      </c>
      <c r="E1336" s="154" t="str">
        <v>Accepted</v>
      </c>
      <c r="F1336" s="155" t="str">
        <v>200</v>
      </c>
      <c r="G1336" s="153" t="n">
        <v>200</v>
      </c>
      <c r="H1336" s="155" t="str">
        <v>S</v>
      </c>
      <c r="I1336" s="153" t="n">
        <v>20</v>
      </c>
      <c r="J1336" s="155" t="str">
        <v>N</v>
      </c>
      <c r="K1336" s="153" t="n">
        <v>8</v>
      </c>
      <c r="L1336" s="153" t="n">
        <f>IF(E1336="Accepted",K1336*1.150779448,"")</f>
        <v>9.206235584</v>
      </c>
      <c r="M1336" s="163"/>
      <c r="N1336" s="163" t="str">
        <f>IF(AND(E1336="Accepted",ISNUMBER(M1336)),M1336*1.150779448,"")</f>
      </c>
      <c r="O1336" s="163"/>
      <c r="P1336" s="163" t="str">
        <f>IF(AND(E1336="Accepted",ISNUMBER(O1336)),O1336*1.150779448,"")</f>
      </c>
      <c r="Q1336" s="163"/>
      <c r="R1336" s="155" t="str"/>
      <c r="S1336" s="155" t="str"/>
      <c r="T1336" s="155" t="str"/>
      <c r="U1336" s="163" t="str">
        <f>IF(E1336&lt;&gt;"Accepted","",IF(AND(N1336="",P1336=""),"",MAX(N1336,P1336)))</f>
      </c>
      <c r="V1336" s="155" t="str">
        <v>2026-04-23 21:55 PDT</v>
      </c>
      <c r="W1336" s="153" t="n">
        <v>8</v>
      </c>
      <c r="X1336" s="163"/>
      <c r="Y1336" s="163"/>
      <c r="Z1336" s="163"/>
      <c r="AA1336" s="153" t="n">
        <v>-117.8837</v>
      </c>
      <c r="AB1336" s="153" t="n">
        <v>34.9054</v>
      </c>
      <c r="AC1336" s="153" t="n">
        <v>702</v>
      </c>
      <c r="AD1336" s="175" t="str">
        <v>KEDW 240455Z 20008KT 40SM FEW250 FEW350 16/01 A2993 RMK AO2A SLP124 T01560013</v>
      </c>
    </row>
    <row r="1337" hidden="0">
      <c r="A1337" s="150" t="str">
        <v>2026-04-24 05:55 UTC</v>
      </c>
      <c r="B1337" s="155" t="str">
        <v>2026-04-23 22:55 PDT</v>
      </c>
      <c r="C1337" s="155" t="str">
        <v>2026-04-23</v>
      </c>
      <c r="D1337" s="155" t="str">
        <v>April</v>
      </c>
      <c r="E1337" s="154" t="str">
        <v>Accepted</v>
      </c>
      <c r="F1337" s="155" t="str">
        <v>200</v>
      </c>
      <c r="G1337" s="153" t="n">
        <v>200</v>
      </c>
      <c r="H1337" s="155" t="str">
        <v>S</v>
      </c>
      <c r="I1337" s="153" t="n">
        <v>20</v>
      </c>
      <c r="J1337" s="155" t="str">
        <v>N</v>
      </c>
      <c r="K1337" s="153" t="n">
        <v>7</v>
      </c>
      <c r="L1337" s="153" t="n">
        <f>IF(E1337="Accepted",K1337*1.150779448,"")</f>
        <v>8.055456136</v>
      </c>
      <c r="M1337" s="163"/>
      <c r="N1337" s="163" t="str">
        <f>IF(AND(E1337="Accepted",ISNUMBER(M1337)),M1337*1.150779448,"")</f>
      </c>
      <c r="O1337" s="163"/>
      <c r="P1337" s="163" t="str">
        <f>IF(AND(E1337="Accepted",ISNUMBER(O1337)),O1337*1.150779448,"")</f>
      </c>
      <c r="Q1337" s="163"/>
      <c r="R1337" s="155" t="str"/>
      <c r="S1337" s="155" t="str"/>
      <c r="T1337" s="155" t="str"/>
      <c r="U1337" s="163" t="str">
        <f>IF(E1337&lt;&gt;"Accepted","",IF(AND(N1337="",P1337=""),"",MAX(N1337,P1337)))</f>
      </c>
      <c r="V1337" s="155" t="str">
        <v>2026-04-23 22:55 PDT</v>
      </c>
      <c r="W1337" s="153" t="n">
        <v>7</v>
      </c>
      <c r="X1337" s="163"/>
      <c r="Y1337" s="163"/>
      <c r="Z1337" s="163"/>
      <c r="AA1337" s="153" t="n">
        <v>-117.8837</v>
      </c>
      <c r="AB1337" s="153" t="n">
        <v>34.9054</v>
      </c>
      <c r="AC1337" s="153" t="n">
        <v>702</v>
      </c>
      <c r="AD1337" s="175" t="str">
        <v>KEDW 240555Z AUTO 20007KT 10SM CLR 14/01 A2993 RMK AO2 SLP124 T01350012 10238 20135 51014 $</v>
      </c>
    </row>
    <row r="1338" hidden="0">
      <c r="A1338" s="150" t="str">
        <v>2026-04-24 06:55 UTC</v>
      </c>
      <c r="B1338" s="155" t="str">
        <v>2026-04-23 23:55 PDT</v>
      </c>
      <c r="C1338" s="155" t="str">
        <v>2026-04-23</v>
      </c>
      <c r="D1338" s="155" t="str">
        <v>April</v>
      </c>
      <c r="E1338" s="154" t="str">
        <v>Accepted</v>
      </c>
      <c r="F1338" s="155" t="str">
        <v>220</v>
      </c>
      <c r="G1338" s="153" t="n">
        <v>220</v>
      </c>
      <c r="H1338" s="155" t="str">
        <v>SW</v>
      </c>
      <c r="I1338" s="153" t="n">
        <v>40</v>
      </c>
      <c r="J1338" s="155" t="str">
        <v>NE</v>
      </c>
      <c r="K1338" s="153" t="n">
        <v>7</v>
      </c>
      <c r="L1338" s="153" t="n">
        <f>IF(E1338="Accepted",K1338*1.150779448,"")</f>
        <v>8.055456136</v>
      </c>
      <c r="M1338" s="163"/>
      <c r="N1338" s="163" t="str">
        <f>IF(AND(E1338="Accepted",ISNUMBER(M1338)),M1338*1.150779448,"")</f>
      </c>
      <c r="O1338" s="163"/>
      <c r="P1338" s="163" t="str">
        <f>IF(AND(E1338="Accepted",ISNUMBER(O1338)),O1338*1.150779448,"")</f>
      </c>
      <c r="Q1338" s="163"/>
      <c r="R1338" s="155" t="str"/>
      <c r="S1338" s="155" t="str"/>
      <c r="T1338" s="155" t="str"/>
      <c r="U1338" s="163" t="str">
        <f>IF(E1338&lt;&gt;"Accepted","",IF(AND(N1338="",P1338=""),"",MAX(N1338,P1338)))</f>
      </c>
      <c r="V1338" s="155" t="str">
        <v>2026-04-23 23:55 PDT</v>
      </c>
      <c r="W1338" s="153" t="n">
        <v>7</v>
      </c>
      <c r="X1338" s="163"/>
      <c r="Y1338" s="163"/>
      <c r="Z1338" s="163"/>
      <c r="AA1338" s="153" t="n">
        <v>-117.8837</v>
      </c>
      <c r="AB1338" s="153" t="n">
        <v>34.9054</v>
      </c>
      <c r="AC1338" s="153" t="n">
        <v>702</v>
      </c>
      <c r="AD1338" s="175" t="str">
        <v>KEDW 240655Z AUTO 22007KT 10SM CLR 12/01 A2992 RMK AO2 SLP121 T01190012 $</v>
      </c>
    </row>
    <row r="1339" hidden="0">
      <c r="A1339" s="150" t="str">
        <v>2026-04-24 07:55 UTC</v>
      </c>
      <c r="B1339" s="155" t="str">
        <v>2026-04-24 00:55 PDT</v>
      </c>
      <c r="C1339" s="155" t="str">
        <v>2026-04-24</v>
      </c>
      <c r="D1339" s="155" t="str">
        <v>April</v>
      </c>
      <c r="E1339" s="154" t="str">
        <v>Accepted</v>
      </c>
      <c r="F1339" s="155" t="str">
        <v>220</v>
      </c>
      <c r="G1339" s="153" t="n">
        <v>220</v>
      </c>
      <c r="H1339" s="155" t="str">
        <v>SW</v>
      </c>
      <c r="I1339" s="153" t="n">
        <v>40</v>
      </c>
      <c r="J1339" s="155" t="str">
        <v>NE</v>
      </c>
      <c r="K1339" s="153" t="n">
        <v>7</v>
      </c>
      <c r="L1339" s="153" t="n">
        <f>IF(E1339="Accepted",K1339*1.150779448,"")</f>
        <v>8.055456136</v>
      </c>
      <c r="M1339" s="163"/>
      <c r="N1339" s="163" t="str">
        <f>IF(AND(E1339="Accepted",ISNUMBER(M1339)),M1339*1.150779448,"")</f>
      </c>
      <c r="O1339" s="163"/>
      <c r="P1339" s="163" t="str">
        <f>IF(AND(E1339="Accepted",ISNUMBER(O1339)),O1339*1.150779448,"")</f>
      </c>
      <c r="Q1339" s="163"/>
      <c r="R1339" s="155" t="str"/>
      <c r="S1339" s="155" t="str"/>
      <c r="T1339" s="155" t="str"/>
      <c r="U1339" s="163" t="str">
        <f>IF(E1339&lt;&gt;"Accepted","",IF(AND(N1339="",P1339=""),"",MAX(N1339,P1339)))</f>
      </c>
      <c r="V1339" s="155" t="str">
        <v>2026-04-24 00:55 PDT</v>
      </c>
      <c r="W1339" s="153" t="n">
        <v>7</v>
      </c>
      <c r="X1339" s="163"/>
      <c r="Y1339" s="163"/>
      <c r="Z1339" s="163"/>
      <c r="AA1339" s="153" t="n">
        <v>-117.8837</v>
      </c>
      <c r="AB1339" s="153" t="n">
        <v>34.9054</v>
      </c>
      <c r="AC1339" s="153" t="n">
        <v>702</v>
      </c>
      <c r="AD1339" s="175" t="str">
        <v>KEDW 240755Z AUTO 22007KT 10SM CLR 11/01 A2992 RMK AO2 SLP121 T01100012 402380056 $</v>
      </c>
    </row>
    <row r="1340" hidden="0">
      <c r="A1340" s="150" t="str">
        <v>2026-04-24 08:55 UTC</v>
      </c>
      <c r="B1340" s="155" t="str">
        <v>2026-04-24 01:55 PDT</v>
      </c>
      <c r="C1340" s="155" t="str">
        <v>2026-04-24</v>
      </c>
      <c r="D1340" s="155" t="str">
        <v>April</v>
      </c>
      <c r="E1340" s="154" t="str">
        <v>Accepted</v>
      </c>
      <c r="F1340" s="155" t="str">
        <v>190</v>
      </c>
      <c r="G1340" s="153" t="n">
        <v>190</v>
      </c>
      <c r="H1340" s="155" t="str">
        <v>S</v>
      </c>
      <c r="I1340" s="153" t="n">
        <v>10</v>
      </c>
      <c r="J1340" s="155" t="str">
        <v>N</v>
      </c>
      <c r="K1340" s="153" t="n">
        <v>5</v>
      </c>
      <c r="L1340" s="153" t="n">
        <f>IF(E1340="Accepted",K1340*1.150779448,"")</f>
        <v>5.75389724</v>
      </c>
      <c r="M1340" s="163"/>
      <c r="N1340" s="163" t="str">
        <f>IF(AND(E1340="Accepted",ISNUMBER(M1340)),M1340*1.150779448,"")</f>
      </c>
      <c r="O1340" s="163"/>
      <c r="P1340" s="163" t="str">
        <f>IF(AND(E1340="Accepted",ISNUMBER(O1340)),O1340*1.150779448,"")</f>
      </c>
      <c r="Q1340" s="163"/>
      <c r="R1340" s="155" t="str"/>
      <c r="S1340" s="155" t="str"/>
      <c r="T1340" s="155" t="str"/>
      <c r="U1340" s="163" t="str">
        <f>IF(E1340&lt;&gt;"Accepted","",IF(AND(N1340="",P1340=""),"",MAX(N1340,P1340)))</f>
      </c>
      <c r="V1340" s="155" t="str">
        <v>2026-04-24 01:55 PDT</v>
      </c>
      <c r="W1340" s="153" t="n">
        <v>5</v>
      </c>
      <c r="X1340" s="163"/>
      <c r="Y1340" s="163"/>
      <c r="Z1340" s="163"/>
      <c r="AA1340" s="153" t="n">
        <v>-117.8837</v>
      </c>
      <c r="AB1340" s="153" t="n">
        <v>34.9054</v>
      </c>
      <c r="AC1340" s="153" t="n">
        <v>702</v>
      </c>
      <c r="AD1340" s="175" t="str">
        <v>KEDW 240855Z AUTO 19005KT 10SM CLR 09/01 A2990 RMK AO2 SLP114 T00930007 58008 $</v>
      </c>
    </row>
    <row r="1341" hidden="0">
      <c r="A1341" s="150" t="str">
        <v>2026-04-24 09:55 UTC</v>
      </c>
      <c r="B1341" s="155" t="str">
        <v>2026-04-24 02:55 PDT</v>
      </c>
      <c r="C1341" s="155" t="str">
        <v>2026-04-24</v>
      </c>
      <c r="D1341" s="155" t="str">
        <v>April</v>
      </c>
      <c r="E1341" s="154" t="str">
        <v>Accepted</v>
      </c>
      <c r="F1341" s="155" t="str">
        <v>220</v>
      </c>
      <c r="G1341" s="153" t="n">
        <v>220</v>
      </c>
      <c r="H1341" s="155" t="str">
        <v>SW</v>
      </c>
      <c r="I1341" s="153" t="n">
        <v>40</v>
      </c>
      <c r="J1341" s="155" t="str">
        <v>NE</v>
      </c>
      <c r="K1341" s="153" t="n">
        <v>8</v>
      </c>
      <c r="L1341" s="153" t="n">
        <f>IF(E1341="Accepted",K1341*1.150779448,"")</f>
        <v>9.206235584</v>
      </c>
      <c r="M1341" s="163"/>
      <c r="N1341" s="163" t="str">
        <f>IF(AND(E1341="Accepted",ISNUMBER(M1341)),M1341*1.150779448,"")</f>
      </c>
      <c r="O1341" s="163"/>
      <c r="P1341" s="163" t="str">
        <f>IF(AND(E1341="Accepted",ISNUMBER(O1341)),O1341*1.150779448,"")</f>
      </c>
      <c r="Q1341" s="163"/>
      <c r="R1341" s="155" t="str"/>
      <c r="S1341" s="155" t="str"/>
      <c r="T1341" s="155" t="str"/>
      <c r="U1341" s="163" t="str">
        <f>IF(E1341&lt;&gt;"Accepted","",IF(AND(N1341="",P1341=""),"",MAX(N1341,P1341)))</f>
      </c>
      <c r="V1341" s="155" t="str">
        <v>2026-04-24 02:55 PDT</v>
      </c>
      <c r="W1341" s="153" t="n">
        <v>8</v>
      </c>
      <c r="X1341" s="163"/>
      <c r="Y1341" s="163"/>
      <c r="Z1341" s="163"/>
      <c r="AA1341" s="153" t="n">
        <v>-117.8837</v>
      </c>
      <c r="AB1341" s="153" t="n">
        <v>34.9054</v>
      </c>
      <c r="AC1341" s="153" t="n">
        <v>702</v>
      </c>
      <c r="AD1341" s="175" t="str">
        <v>KEDW 240955Z AUTO 22008KT 10SM CLR 09/00 A2989 RMK AO2 SLP110 T00940000 $</v>
      </c>
    </row>
    <row r="1342" hidden="0">
      <c r="A1342" s="150" t="str">
        <v>2026-04-24 10:55 UTC</v>
      </c>
      <c r="B1342" s="155" t="str">
        <v>2026-04-24 03:55 PDT</v>
      </c>
      <c r="C1342" s="155" t="str">
        <v>2026-04-24</v>
      </c>
      <c r="D1342" s="155" t="str">
        <v>April</v>
      </c>
      <c r="E1342" s="154" t="str">
        <v>Accepted</v>
      </c>
      <c r="F1342" s="155" t="str">
        <v>230</v>
      </c>
      <c r="G1342" s="153" t="n">
        <v>230</v>
      </c>
      <c r="H1342" s="155" t="str">
        <v>SW</v>
      </c>
      <c r="I1342" s="153" t="n">
        <v>50</v>
      </c>
      <c r="J1342" s="155" t="str">
        <v>NE</v>
      </c>
      <c r="K1342" s="153" t="n">
        <v>3</v>
      </c>
      <c r="L1342" s="153" t="n">
        <f>IF(E1342="Accepted",K1342*1.150779448,"")</f>
        <v>3.452338344</v>
      </c>
      <c r="M1342" s="163"/>
      <c r="N1342" s="163" t="str">
        <f>IF(AND(E1342="Accepted",ISNUMBER(M1342)),M1342*1.150779448,"")</f>
      </c>
      <c r="O1342" s="163"/>
      <c r="P1342" s="163" t="str">
        <f>IF(AND(E1342="Accepted",ISNUMBER(O1342)),O1342*1.150779448,"")</f>
      </c>
      <c r="Q1342" s="163"/>
      <c r="R1342" s="155" t="str"/>
      <c r="S1342" s="155" t="str"/>
      <c r="T1342" s="155" t="str"/>
      <c r="U1342" s="163" t="str">
        <f>IF(E1342&lt;&gt;"Accepted","",IF(AND(N1342="",P1342=""),"",MAX(N1342,P1342)))</f>
      </c>
      <c r="V1342" s="155" t="str">
        <v>2026-04-24 03:55 PDT</v>
      </c>
      <c r="W1342" s="153" t="n">
        <v>3</v>
      </c>
      <c r="X1342" s="163"/>
      <c r="Y1342" s="163"/>
      <c r="Z1342" s="163"/>
      <c r="AA1342" s="153" t="n">
        <v>-117.8837</v>
      </c>
      <c r="AB1342" s="153" t="n">
        <v>34.9054</v>
      </c>
      <c r="AC1342" s="153" t="n">
        <v>702</v>
      </c>
      <c r="AD1342" s="175" t="str">
        <v>KEDW 241055Z AUTO 23003KT 10SM CLR 08/M01 A2988 RMK AO2 SLP108 T00781007 $</v>
      </c>
    </row>
    <row r="1343" hidden="0">
      <c r="A1343" s="150" t="str">
        <v>2026-04-24 11:55 UTC</v>
      </c>
      <c r="B1343" s="155" t="str">
        <v>2026-04-24 04:55 PDT</v>
      </c>
      <c r="C1343" s="155" t="str">
        <v>2026-04-24</v>
      </c>
      <c r="D1343" s="155" t="str">
        <v>April</v>
      </c>
      <c r="E1343" s="154" t="str">
        <v>Accepted</v>
      </c>
      <c r="F1343" s="155" t="str">
        <v>230</v>
      </c>
      <c r="G1343" s="153" t="n">
        <v>230</v>
      </c>
      <c r="H1343" s="155" t="str">
        <v>SW</v>
      </c>
      <c r="I1343" s="153" t="n">
        <v>50</v>
      </c>
      <c r="J1343" s="155" t="str">
        <v>NE</v>
      </c>
      <c r="K1343" s="153" t="n">
        <v>8</v>
      </c>
      <c r="L1343" s="153" t="n">
        <f>IF(E1343="Accepted",K1343*1.150779448,"")</f>
        <v>9.206235584</v>
      </c>
      <c r="M1343" s="163"/>
      <c r="N1343" s="163" t="str">
        <f>IF(AND(E1343="Accepted",ISNUMBER(M1343)),M1343*1.150779448,"")</f>
      </c>
      <c r="O1343" s="163"/>
      <c r="P1343" s="163" t="str">
        <f>IF(AND(E1343="Accepted",ISNUMBER(O1343)),O1343*1.150779448,"")</f>
      </c>
      <c r="Q1343" s="163"/>
      <c r="R1343" s="155" t="str"/>
      <c r="S1343" s="155" t="str"/>
      <c r="T1343" s="155" t="str"/>
      <c r="U1343" s="163" t="str">
        <f>IF(E1343&lt;&gt;"Accepted","",IF(AND(N1343="",P1343=""),"",MAX(N1343,P1343)))</f>
      </c>
      <c r="V1343" s="155" t="str">
        <v>2026-04-24 04:55 PDT</v>
      </c>
      <c r="W1343" s="153" t="n">
        <v>8</v>
      </c>
      <c r="X1343" s="163"/>
      <c r="Y1343" s="163"/>
      <c r="Z1343" s="163"/>
      <c r="AA1343" s="153" t="n">
        <v>-117.8837</v>
      </c>
      <c r="AB1343" s="153" t="n">
        <v>34.9054</v>
      </c>
      <c r="AC1343" s="153" t="n">
        <v>702</v>
      </c>
      <c r="AD1343" s="175" t="str">
        <v>KEDW 241155Z AUTO 23008KT 10SM CLR 09/M01 A2987 RMK AO2 SLP103 T00861015 10138 20068 57009 $</v>
      </c>
    </row>
    <row r="1344" hidden="0">
      <c r="A1344" s="150" t="str">
        <v>2026-04-24 12:55 UTC</v>
      </c>
      <c r="B1344" s="155" t="str">
        <v>2026-04-24 05:55 PDT</v>
      </c>
      <c r="C1344" s="155" t="str">
        <v>2026-04-24</v>
      </c>
      <c r="D1344" s="155" t="str">
        <v>April</v>
      </c>
      <c r="E1344" s="154" t="str">
        <v>Accepted</v>
      </c>
      <c r="F1344" s="155" t="str">
        <v>000</v>
      </c>
      <c r="G1344" s="153" t="n">
        <v>0</v>
      </c>
      <c r="H1344" s="155" t="str">
        <v>Calm</v>
      </c>
      <c r="I1344" s="153" t="n">
        <v>180</v>
      </c>
      <c r="J1344" s="155" t="str">
        <v>Calm</v>
      </c>
      <c r="K1344" s="153" t="n">
        <v>0</v>
      </c>
      <c r="L1344" s="153" t="n">
        <f>IF(E1344="Accepted",K1344*1.150779448,"")</f>
        <v>0</v>
      </c>
      <c r="M1344" s="163"/>
      <c r="N1344" s="163" t="str">
        <f>IF(AND(E1344="Accepted",ISNUMBER(M1344)),M1344*1.150779448,"")</f>
      </c>
      <c r="O1344" s="163"/>
      <c r="P1344" s="163" t="str">
        <f>IF(AND(E1344="Accepted",ISNUMBER(O1344)),O1344*1.150779448,"")</f>
      </c>
      <c r="Q1344" s="163"/>
      <c r="R1344" s="155" t="str"/>
      <c r="S1344" s="155" t="str"/>
      <c r="T1344" s="155" t="str"/>
      <c r="U1344" s="163" t="str">
        <f>IF(E1344&lt;&gt;"Accepted","",IF(AND(N1344="",P1344=""),"",MAX(N1344,P1344)))</f>
      </c>
      <c r="V1344" s="155" t="str">
        <v>2026-04-24 05:55 PDT</v>
      </c>
      <c r="W1344" s="153" t="n">
        <v>0</v>
      </c>
      <c r="X1344" s="163"/>
      <c r="Y1344" s="163"/>
      <c r="Z1344" s="163"/>
      <c r="AA1344" s="153" t="n">
        <v>-117.8837</v>
      </c>
      <c r="AB1344" s="153" t="n">
        <v>34.9054</v>
      </c>
      <c r="AC1344" s="153" t="n">
        <v>702</v>
      </c>
      <c r="AD1344" s="175" t="str">
        <v>KEDW 241255Z 00000KT 90SM FEW160 FEW250 06/M02 A2988 RMK AO2A SLP108 T00551019</v>
      </c>
    </row>
    <row r="1345" hidden="0">
      <c r="A1345" s="150" t="str">
        <v>2026-04-24 13:55 UTC</v>
      </c>
      <c r="B1345" s="155" t="str">
        <v>2026-04-24 06:55 PDT</v>
      </c>
      <c r="C1345" s="155" t="str">
        <v>2026-04-24</v>
      </c>
      <c r="D1345" s="155" t="str">
        <v>April</v>
      </c>
      <c r="E1345" s="154" t="str">
        <v>Accepted</v>
      </c>
      <c r="F1345" s="155" t="str">
        <v>200</v>
      </c>
      <c r="G1345" s="153" t="n">
        <v>200</v>
      </c>
      <c r="H1345" s="155" t="str">
        <v>S</v>
      </c>
      <c r="I1345" s="153" t="n">
        <v>20</v>
      </c>
      <c r="J1345" s="155" t="str">
        <v>N</v>
      </c>
      <c r="K1345" s="153" t="n">
        <v>5</v>
      </c>
      <c r="L1345" s="153" t="n">
        <f>IF(E1345="Accepted",K1345*1.150779448,"")</f>
        <v>5.75389724</v>
      </c>
      <c r="M1345" s="163"/>
      <c r="N1345" s="163" t="str">
        <f>IF(AND(E1345="Accepted",ISNUMBER(M1345)),M1345*1.150779448,"")</f>
      </c>
      <c r="O1345" s="163"/>
      <c r="P1345" s="163" t="str">
        <f>IF(AND(E1345="Accepted",ISNUMBER(O1345)),O1345*1.150779448,"")</f>
      </c>
      <c r="Q1345" s="163"/>
      <c r="R1345" s="155" t="str"/>
      <c r="S1345" s="155" t="str"/>
      <c r="T1345" s="155" t="str"/>
      <c r="U1345" s="163" t="str">
        <f>IF(E1345&lt;&gt;"Accepted","",IF(AND(N1345="",P1345=""),"",MAX(N1345,P1345)))</f>
      </c>
      <c r="V1345" s="155" t="str">
        <v>2026-04-24 06:55 PDT</v>
      </c>
      <c r="W1345" s="153" t="n">
        <v>5</v>
      </c>
      <c r="X1345" s="163"/>
      <c r="Y1345" s="163"/>
      <c r="Z1345" s="163"/>
      <c r="AA1345" s="153" t="n">
        <v>-117.8837</v>
      </c>
      <c r="AB1345" s="153" t="n">
        <v>34.9054</v>
      </c>
      <c r="AC1345" s="153" t="n">
        <v>702</v>
      </c>
      <c r="AD1345" s="175" t="str">
        <v>KEDW 241355Z 20005KT 90SM FEW160 SCT260 09/M01 A2988 RMK AO2A SLP107 T00871014</v>
      </c>
    </row>
    <row r="1346" hidden="0">
      <c r="A1346" s="150" t="str">
        <v>2026-04-24 14:55 UTC</v>
      </c>
      <c r="B1346" s="155" t="str">
        <v>2026-04-24 07:55 PDT</v>
      </c>
      <c r="C1346" s="155" t="str">
        <v>2026-04-24</v>
      </c>
      <c r="D1346" s="155" t="str">
        <v>April</v>
      </c>
      <c r="E1346" s="154" t="str">
        <v>Accepted</v>
      </c>
      <c r="F1346" s="155" t="str">
        <v>000</v>
      </c>
      <c r="G1346" s="153" t="n">
        <v>0</v>
      </c>
      <c r="H1346" s="155" t="str">
        <v>Calm</v>
      </c>
      <c r="I1346" s="153" t="n">
        <v>180</v>
      </c>
      <c r="J1346" s="155" t="str">
        <v>Calm</v>
      </c>
      <c r="K1346" s="153" t="n">
        <v>0</v>
      </c>
      <c r="L1346" s="153" t="n">
        <f>IF(E1346="Accepted",K1346*1.150779448,"")</f>
        <v>0</v>
      </c>
      <c r="M1346" s="163"/>
      <c r="N1346" s="163" t="str">
        <f>IF(AND(E1346="Accepted",ISNUMBER(M1346)),M1346*1.150779448,"")</f>
      </c>
      <c r="O1346" s="163"/>
      <c r="P1346" s="163" t="str">
        <f>IF(AND(E1346="Accepted",ISNUMBER(O1346)),O1346*1.150779448,"")</f>
      </c>
      <c r="Q1346" s="163"/>
      <c r="R1346" s="155" t="str"/>
      <c r="S1346" s="155" t="str"/>
      <c r="T1346" s="155" t="str"/>
      <c r="U1346" s="163" t="str">
        <f>IF(E1346&lt;&gt;"Accepted","",IF(AND(N1346="",P1346=""),"",MAX(N1346,P1346)))</f>
      </c>
      <c r="V1346" s="155" t="str">
        <v>2026-04-24 07:55 PDT</v>
      </c>
      <c r="W1346" s="153" t="n">
        <v>0</v>
      </c>
      <c r="X1346" s="163"/>
      <c r="Y1346" s="163"/>
      <c r="Z1346" s="163"/>
      <c r="AA1346" s="153" t="n">
        <v>-117.8837</v>
      </c>
      <c r="AB1346" s="153" t="n">
        <v>34.9054</v>
      </c>
      <c r="AC1346" s="153" t="n">
        <v>702</v>
      </c>
      <c r="AD1346" s="175" t="str">
        <v>KEDW 241455Z AUTO 00000KT 10SM CLR 11/M01 A2989 RMK AO2 SLP112 T01121012 52005 $</v>
      </c>
    </row>
    <row r="1347" hidden="0">
      <c r="A1347" s="150" t="str">
        <v>2026-04-24 14:57 UTC</v>
      </c>
      <c r="B1347" s="155" t="str">
        <v>2026-04-24 07:57 PDT</v>
      </c>
      <c r="C1347" s="155" t="str">
        <v>2026-04-24</v>
      </c>
      <c r="D1347" s="155" t="str">
        <v>April</v>
      </c>
      <c r="E1347" s="154" t="str">
        <v>Accepted</v>
      </c>
      <c r="F1347" s="155" t="str">
        <v>000</v>
      </c>
      <c r="G1347" s="153" t="n">
        <v>0</v>
      </c>
      <c r="H1347" s="155" t="str">
        <v>Calm</v>
      </c>
      <c r="I1347" s="153" t="n">
        <v>180</v>
      </c>
      <c r="J1347" s="155" t="str">
        <v>Calm</v>
      </c>
      <c r="K1347" s="153" t="n">
        <v>0</v>
      </c>
      <c r="L1347" s="153" t="n">
        <f>IF(E1347="Accepted",K1347*1.150779448,"")</f>
        <v>0</v>
      </c>
      <c r="M1347" s="163"/>
      <c r="N1347" s="163" t="str">
        <f>IF(AND(E1347="Accepted",ISNUMBER(M1347)),M1347*1.150779448,"")</f>
      </c>
      <c r="O1347" s="163"/>
      <c r="P1347" s="163" t="str">
        <f>IF(AND(E1347="Accepted",ISNUMBER(O1347)),O1347*1.150779448,"")</f>
      </c>
      <c r="Q1347" s="163"/>
      <c r="R1347" s="155" t="str"/>
      <c r="S1347" s="155" t="str"/>
      <c r="T1347" s="155" t="str"/>
      <c r="U1347" s="163" t="str">
        <f>IF(E1347&lt;&gt;"Accepted","",IF(AND(N1347="",P1347=""),"",MAX(N1347,P1347)))</f>
      </c>
      <c r="V1347" s="155" t="str">
        <v>2026-04-24 07:57 PDT</v>
      </c>
      <c r="W1347" s="153" t="n">
        <v>0</v>
      </c>
      <c r="X1347" s="163"/>
      <c r="Y1347" s="163"/>
      <c r="Z1347" s="163"/>
      <c r="AA1347" s="153" t="n">
        <v>-117.8837</v>
      </c>
      <c r="AB1347" s="153" t="n">
        <v>34.9054</v>
      </c>
      <c r="AC1347" s="153" t="n">
        <v>702</v>
      </c>
      <c r="AD1347" s="175" t="str">
        <v>KEDW 241457Z 00000KT 90SM FEW160 FEW260 12/M01 A2989 RMK AO2A SLP110 T01191013 52005</v>
      </c>
    </row>
    <row r="1348" hidden="0">
      <c r="A1348" s="150" t="str">
        <v>2026-04-24 15:55 UTC</v>
      </c>
      <c r="B1348" s="155" t="str">
        <v>2026-04-24 08:55 PDT</v>
      </c>
      <c r="C1348" s="155" t="str">
        <v>2026-04-24</v>
      </c>
      <c r="D1348" s="155" t="str">
        <v>April</v>
      </c>
      <c r="E1348" s="154" t="str">
        <v>Accepted</v>
      </c>
      <c r="F1348" s="155" t="str">
        <v>230</v>
      </c>
      <c r="G1348" s="153" t="n">
        <v>230</v>
      </c>
      <c r="H1348" s="155" t="str">
        <v>SW</v>
      </c>
      <c r="I1348" s="153" t="n">
        <v>50</v>
      </c>
      <c r="J1348" s="155" t="str">
        <v>NE</v>
      </c>
      <c r="K1348" s="153" t="n">
        <v>11</v>
      </c>
      <c r="L1348" s="153" t="n">
        <f>IF(E1348="Accepted",K1348*1.150779448,"")</f>
        <v>12.658573928</v>
      </c>
      <c r="M1348" s="163"/>
      <c r="N1348" s="163" t="str">
        <f>IF(AND(E1348="Accepted",ISNUMBER(M1348)),M1348*1.150779448,"")</f>
      </c>
      <c r="O1348" s="163"/>
      <c r="P1348" s="163" t="str">
        <f>IF(AND(E1348="Accepted",ISNUMBER(O1348)),O1348*1.150779448,"")</f>
      </c>
      <c r="Q1348" s="163"/>
      <c r="R1348" s="155" t="str"/>
      <c r="S1348" s="155" t="str"/>
      <c r="T1348" s="155" t="str"/>
      <c r="U1348" s="163" t="str">
        <f>IF(E1348&lt;&gt;"Accepted","",IF(AND(N1348="",P1348=""),"",MAX(N1348,P1348)))</f>
      </c>
      <c r="V1348" s="155" t="str">
        <v>2026-04-24 08:55 PDT</v>
      </c>
      <c r="W1348" s="153" t="n">
        <v>11</v>
      </c>
      <c r="X1348" s="163"/>
      <c r="Y1348" s="163"/>
      <c r="Z1348" s="163"/>
      <c r="AA1348" s="153" t="n">
        <v>-117.8837</v>
      </c>
      <c r="AB1348" s="153" t="n">
        <v>34.9054</v>
      </c>
      <c r="AC1348" s="153" t="n">
        <v>702</v>
      </c>
      <c r="AD1348" s="175" t="str">
        <v>KEDW 241555Z 23011KT 90SM FEW160 SCT260 18/M04 A2988 RMK AO2A SLP105 T01761038</v>
      </c>
    </row>
    <row r="1349" hidden="0">
      <c r="A1349" s="150" t="str">
        <v>2026-04-24 16:55 UTC</v>
      </c>
      <c r="B1349" s="155" t="str">
        <v>2026-04-24 09:55 PDT</v>
      </c>
      <c r="C1349" s="155" t="str">
        <v>2026-04-24</v>
      </c>
      <c r="D1349" s="155" t="str">
        <v>April</v>
      </c>
      <c r="E1349" s="154" t="str">
        <v>Accepted</v>
      </c>
      <c r="F1349" s="155" t="str">
        <v>240</v>
      </c>
      <c r="G1349" s="153" t="n">
        <v>240</v>
      </c>
      <c r="H1349" s="155" t="str">
        <v>SW</v>
      </c>
      <c r="I1349" s="153" t="n">
        <v>60</v>
      </c>
      <c r="J1349" s="155" t="str">
        <v>NE</v>
      </c>
      <c r="K1349" s="153" t="n">
        <v>13</v>
      </c>
      <c r="L1349" s="153" t="n">
        <f>IF(E1349="Accepted",K1349*1.150779448,"")</f>
        <v>14.960132824</v>
      </c>
      <c r="M1349" s="163"/>
      <c r="N1349" s="163" t="str">
        <f>IF(AND(E1349="Accepted",ISNUMBER(M1349)),M1349*1.150779448,"")</f>
      </c>
      <c r="O1349" s="163"/>
      <c r="P1349" s="163" t="str">
        <f>IF(AND(E1349="Accepted",ISNUMBER(O1349)),O1349*1.150779448,"")</f>
      </c>
      <c r="Q1349" s="163"/>
      <c r="R1349" s="155" t="str"/>
      <c r="S1349" s="155" t="str"/>
      <c r="T1349" s="155" t="str"/>
      <c r="U1349" s="163" t="str">
        <f>IF(E1349&lt;&gt;"Accepted","",IF(AND(N1349="",P1349=""),"",MAX(N1349,P1349)))</f>
      </c>
      <c r="V1349" s="155" t="str">
        <v>2026-04-24 09:55 PDT</v>
      </c>
      <c r="W1349" s="153" t="n">
        <v>13</v>
      </c>
      <c r="X1349" s="163"/>
      <c r="Y1349" s="163"/>
      <c r="Z1349" s="163"/>
      <c r="AA1349" s="153" t="n">
        <v>-117.8837</v>
      </c>
      <c r="AB1349" s="153" t="n">
        <v>34.9054</v>
      </c>
      <c r="AC1349" s="153" t="n">
        <v>702</v>
      </c>
      <c r="AD1349" s="175" t="str">
        <v>KEDW 241655Z 24013KT 90SM FEW150 SCT260 20/M03 A2987 RMK AO2A SLP101 T02011029</v>
      </c>
    </row>
    <row r="1350" hidden="0">
      <c r="A1350" s="150" t="str">
        <v>2026-04-24 17:55 UTC</v>
      </c>
      <c r="B1350" s="155" t="str">
        <v>2026-04-24 10:55 PDT</v>
      </c>
      <c r="C1350" s="155" t="str">
        <v>2026-04-24</v>
      </c>
      <c r="D1350" s="155" t="str">
        <v>April</v>
      </c>
      <c r="E1350" s="154" t="str">
        <v>Accepted</v>
      </c>
      <c r="F1350" s="155" t="str">
        <v>240</v>
      </c>
      <c r="G1350" s="153" t="n">
        <v>240</v>
      </c>
      <c r="H1350" s="155" t="str">
        <v>SW</v>
      </c>
      <c r="I1350" s="153" t="n">
        <v>60</v>
      </c>
      <c r="J1350" s="155" t="str">
        <v>NE</v>
      </c>
      <c r="K1350" s="153" t="n">
        <v>12</v>
      </c>
      <c r="L1350" s="153" t="n">
        <f>IF(E1350="Accepted",K1350*1.150779448,"")</f>
        <v>13.809353376</v>
      </c>
      <c r="M1350" s="163"/>
      <c r="N1350" s="163" t="str">
        <f>IF(AND(E1350="Accepted",ISNUMBER(M1350)),M1350*1.150779448,"")</f>
      </c>
      <c r="O1350" s="163"/>
      <c r="P1350" s="163" t="str">
        <f>IF(AND(E1350="Accepted",ISNUMBER(O1350)),O1350*1.150779448,"")</f>
      </c>
      <c r="Q1350" s="163"/>
      <c r="R1350" s="155" t="str"/>
      <c r="S1350" s="155" t="str"/>
      <c r="T1350" s="155" t="str"/>
      <c r="U1350" s="163" t="str">
        <f>IF(E1350&lt;&gt;"Accepted","",IF(AND(N1350="",P1350=""),"",MAX(N1350,P1350)))</f>
      </c>
      <c r="V1350" s="155" t="str">
        <v>2026-04-24 10:55 PDT</v>
      </c>
      <c r="W1350" s="153" t="n">
        <v>12</v>
      </c>
      <c r="X1350" s="163"/>
      <c r="Y1350" s="163"/>
      <c r="Z1350" s="163"/>
      <c r="AA1350" s="153" t="n">
        <v>-117.8837</v>
      </c>
      <c r="AB1350" s="153" t="n">
        <v>34.9054</v>
      </c>
      <c r="AC1350" s="153" t="n">
        <v>702</v>
      </c>
      <c r="AD1350" s="175" t="str">
        <v>KEDW 241755Z 24012KT 80SM FEW150 SCT260 22/M02 A2987 RMK AO2A SLP101 T02231025 10223 20055 57007</v>
      </c>
    </row>
    <row r="1351" hidden="0">
      <c r="A1351" s="150" t="str">
        <v>2026-04-24 18:55 UTC</v>
      </c>
      <c r="B1351" s="155" t="str">
        <v>2026-04-24 11:55 PDT</v>
      </c>
      <c r="C1351" s="155" t="str">
        <v>2026-04-24</v>
      </c>
      <c r="D1351" s="155" t="str">
        <v>April</v>
      </c>
      <c r="E1351" s="154" t="str">
        <v>Accepted</v>
      </c>
      <c r="F1351" s="155" t="str">
        <v>230</v>
      </c>
      <c r="G1351" s="153" t="n">
        <v>230</v>
      </c>
      <c r="H1351" s="155" t="str">
        <v>SW</v>
      </c>
      <c r="I1351" s="153" t="n">
        <v>50</v>
      </c>
      <c r="J1351" s="155" t="str">
        <v>NE</v>
      </c>
      <c r="K1351" s="153" t="n">
        <v>16</v>
      </c>
      <c r="L1351" s="153" t="n">
        <f>IF(E1351="Accepted",K1351*1.150779448,"")</f>
        <v>18.412471168</v>
      </c>
      <c r="M1351" s="153" t="n">
        <v>18</v>
      </c>
      <c r="N1351" s="153" t="n">
        <f>IF(AND(E1351="Accepted",ISNUMBER(M1351)),M1351*1.150779448,"")</f>
        <v>20.714030064</v>
      </c>
      <c r="O1351" s="163"/>
      <c r="P1351" s="163" t="str">
        <f>IF(AND(E1351="Accepted",ISNUMBER(O1351)),O1351*1.150779448,"")</f>
      </c>
      <c r="Q1351" s="163"/>
      <c r="R1351" s="155" t="str"/>
      <c r="S1351" s="155" t="str"/>
      <c r="T1351" s="155" t="str"/>
      <c r="U1351" s="153" t="n">
        <f>IF(E1351&lt;&gt;"Accepted","",IF(AND(N1351="",P1351=""),"",MAX(N1351,P1351)))</f>
        <v>20.714030064</v>
      </c>
      <c r="V1351" s="155" t="str">
        <v>2026-04-24 11:55 PDT</v>
      </c>
      <c r="W1351" s="153" t="n">
        <v>16</v>
      </c>
      <c r="X1351" s="153" t="n">
        <v>18</v>
      </c>
      <c r="Y1351" s="163"/>
      <c r="Z1351" s="163"/>
      <c r="AA1351" s="153" t="n">
        <v>-117.8837</v>
      </c>
      <c r="AB1351" s="153" t="n">
        <v>34.9054</v>
      </c>
      <c r="AC1351" s="153" t="n">
        <v>702</v>
      </c>
      <c r="AD1351" s="175" t="str">
        <v>KEDW 241855Z 23016G18KT 90SM FEW160 SCT300 24/M03 A2984 RMK AO2A SLP090 T02401034</v>
      </c>
    </row>
    <row r="1352" hidden="0">
      <c r="A1352" s="150" t="str">
        <v>2026-04-24 19:42 UTC</v>
      </c>
      <c r="B1352" s="155" t="str">
        <v>2026-04-24 12:42 PDT</v>
      </c>
      <c r="C1352" s="155" t="str">
        <v>2026-04-24</v>
      </c>
      <c r="D1352" s="155" t="str">
        <v>April</v>
      </c>
      <c r="E1352" s="154" t="str">
        <v>Accepted</v>
      </c>
      <c r="F1352" s="155" t="str">
        <v>230</v>
      </c>
      <c r="G1352" s="153" t="n">
        <v>230</v>
      </c>
      <c r="H1352" s="155" t="str">
        <v>SW</v>
      </c>
      <c r="I1352" s="153" t="n">
        <v>50</v>
      </c>
      <c r="J1352" s="155" t="str">
        <v>NE</v>
      </c>
      <c r="K1352" s="153" t="n">
        <v>12</v>
      </c>
      <c r="L1352" s="153" t="n">
        <f>IF(E1352="Accepted",K1352*1.150779448,"")</f>
        <v>13.809353376</v>
      </c>
      <c r="M1352" s="153" t="n">
        <v>20</v>
      </c>
      <c r="N1352" s="153" t="n">
        <f>IF(AND(E1352="Accepted",ISNUMBER(M1352)),M1352*1.150779448,"")</f>
        <v>23.01558896</v>
      </c>
      <c r="O1352" s="163"/>
      <c r="P1352" s="163" t="str">
        <f>IF(AND(E1352="Accepted",ISNUMBER(O1352)),O1352*1.150779448,"")</f>
      </c>
      <c r="Q1352" s="163"/>
      <c r="R1352" s="155" t="str"/>
      <c r="S1352" s="155" t="str"/>
      <c r="T1352" s="155" t="str"/>
      <c r="U1352" s="153" t="n">
        <f>IF(E1352&lt;&gt;"Accepted","",IF(AND(N1352="",P1352=""),"",MAX(N1352,P1352)))</f>
        <v>23.01558896</v>
      </c>
      <c r="V1352" s="155" t="str">
        <v>2026-04-24 12:42 PDT</v>
      </c>
      <c r="W1352" s="153" t="n">
        <v>12</v>
      </c>
      <c r="X1352" s="153" t="n">
        <v>20</v>
      </c>
      <c r="Y1352" s="163"/>
      <c r="Z1352" s="163"/>
      <c r="AA1352" s="153" t="n">
        <v>-117.8837</v>
      </c>
      <c r="AB1352" s="153" t="n">
        <v>34.9054</v>
      </c>
      <c r="AC1352" s="153" t="n">
        <v>702</v>
      </c>
      <c r="AD1352" s="175" t="str">
        <v>KEDW 241942Z 23012G20KT 80SM SCT150 SCT250 25/M06 A2983 RMK AO2A SLP087</v>
      </c>
    </row>
    <row r="1353" hidden="0">
      <c r="A1353" s="150" t="str">
        <v>2026-04-24 19:55 UTC</v>
      </c>
      <c r="B1353" s="155" t="str">
        <v>2026-04-24 12:55 PDT</v>
      </c>
      <c r="C1353" s="155" t="str">
        <v>2026-04-24</v>
      </c>
      <c r="D1353" s="155" t="str">
        <v>April</v>
      </c>
      <c r="E1353" s="154" t="str">
        <v>Accepted</v>
      </c>
      <c r="F1353" s="155" t="str">
        <v>240</v>
      </c>
      <c r="G1353" s="153" t="n">
        <v>240</v>
      </c>
      <c r="H1353" s="155" t="str">
        <v>SW</v>
      </c>
      <c r="I1353" s="153" t="n">
        <v>60</v>
      </c>
      <c r="J1353" s="155" t="str">
        <v>NE</v>
      </c>
      <c r="K1353" s="153" t="n">
        <v>12</v>
      </c>
      <c r="L1353" s="153" t="n">
        <f>IF(E1353="Accepted",K1353*1.150779448,"")</f>
        <v>13.809353376</v>
      </c>
      <c r="M1353" s="153" t="n">
        <v>20</v>
      </c>
      <c r="N1353" s="153" t="n">
        <f>IF(AND(E1353="Accepted",ISNUMBER(M1353)),M1353*1.150779448,"")</f>
        <v>23.01558896</v>
      </c>
      <c r="O1353" s="163"/>
      <c r="P1353" s="163" t="str">
        <f>IF(AND(E1353="Accepted",ISNUMBER(O1353)),O1353*1.150779448,"")</f>
      </c>
      <c r="Q1353" s="163"/>
      <c r="R1353" s="155" t="str"/>
      <c r="S1353" s="155" t="str"/>
      <c r="T1353" s="155" t="str"/>
      <c r="U1353" s="153" t="n">
        <f>IF(E1353&lt;&gt;"Accepted","",IF(AND(N1353="",P1353=""),"",MAX(N1353,P1353)))</f>
        <v>23.01558896</v>
      </c>
      <c r="V1353" s="155" t="str">
        <v>2026-04-24 12:55 PDT</v>
      </c>
      <c r="W1353" s="153" t="n">
        <v>12</v>
      </c>
      <c r="X1353" s="153" t="n">
        <v>20</v>
      </c>
      <c r="Y1353" s="163"/>
      <c r="Z1353" s="163"/>
      <c r="AA1353" s="153" t="n">
        <v>-117.8837</v>
      </c>
      <c r="AB1353" s="153" t="n">
        <v>34.9054</v>
      </c>
      <c r="AC1353" s="153" t="n">
        <v>702</v>
      </c>
      <c r="AD1353" s="175" t="str">
        <v>KEDW 241955Z 24012G20KT 80SM SCT150 SCT260 25/M06 A2982 RMK AO2A SLP083 T02521062</v>
      </c>
    </row>
    <row r="1354" hidden="0">
      <c r="A1354" s="150" t="str">
        <v>2026-04-24 20:55 UTC</v>
      </c>
      <c r="B1354" s="155" t="str">
        <v>2026-04-24 13:55 PDT</v>
      </c>
      <c r="C1354" s="155" t="str">
        <v>2026-04-24</v>
      </c>
      <c r="D1354" s="155" t="str">
        <v>April</v>
      </c>
      <c r="E1354" s="154" t="str">
        <v>Accepted</v>
      </c>
      <c r="F1354" s="155" t="str">
        <v>240</v>
      </c>
      <c r="G1354" s="153" t="n">
        <v>240</v>
      </c>
      <c r="H1354" s="155" t="str">
        <v>SW</v>
      </c>
      <c r="I1354" s="153" t="n">
        <v>60</v>
      </c>
      <c r="J1354" s="155" t="str">
        <v>NE</v>
      </c>
      <c r="K1354" s="153" t="n">
        <v>14</v>
      </c>
      <c r="L1354" s="153" t="n">
        <f>IF(E1354="Accepted",K1354*1.150779448,"")</f>
        <v>16.110912272</v>
      </c>
      <c r="M1354" s="153" t="n">
        <v>21</v>
      </c>
      <c r="N1354" s="153" t="n">
        <f>IF(AND(E1354="Accepted",ISNUMBER(M1354)),M1354*1.150779448,"")</f>
        <v>24.166368408</v>
      </c>
      <c r="O1354" s="163"/>
      <c r="P1354" s="163" t="str">
        <f>IF(AND(E1354="Accepted",ISNUMBER(O1354)),O1354*1.150779448,"")</f>
      </c>
      <c r="Q1354" s="163"/>
      <c r="R1354" s="155" t="str"/>
      <c r="S1354" s="155" t="str"/>
      <c r="T1354" s="155" t="str"/>
      <c r="U1354" s="153" t="n">
        <f>IF(E1354&lt;&gt;"Accepted","",IF(AND(N1354="",P1354=""),"",MAX(N1354,P1354)))</f>
        <v>24.166368408</v>
      </c>
      <c r="V1354" s="155" t="str">
        <v>2026-04-24 13:55 PDT</v>
      </c>
      <c r="W1354" s="153" t="n">
        <v>14</v>
      </c>
      <c r="X1354" s="153" t="n">
        <v>21</v>
      </c>
      <c r="Y1354" s="163"/>
      <c r="Z1354" s="163"/>
      <c r="AA1354" s="153" t="n">
        <v>-117.8837</v>
      </c>
      <c r="AB1354" s="153" t="n">
        <v>34.9054</v>
      </c>
      <c r="AC1354" s="153" t="n">
        <v>702</v>
      </c>
      <c r="AD1354" s="175" t="str">
        <v>KEDW 242055Z 24014G21KT 80SM SCT150 SCT260 26/M08 A2980 RMK AO2A SLP077 T02591081 57022</v>
      </c>
    </row>
    <row r="1355" hidden="0">
      <c r="A1355" s="150" t="str">
        <v>2026-04-24 21:55 UTC</v>
      </c>
      <c r="B1355" s="155" t="str">
        <v>2026-04-24 14:55 PDT</v>
      </c>
      <c r="C1355" s="155" t="str">
        <v>2026-04-24</v>
      </c>
      <c r="D1355" s="155" t="str">
        <v>April</v>
      </c>
      <c r="E1355" s="154" t="str">
        <v>Accepted</v>
      </c>
      <c r="F1355" s="155" t="str">
        <v>230</v>
      </c>
      <c r="G1355" s="153" t="n">
        <v>230</v>
      </c>
      <c r="H1355" s="155" t="str">
        <v>SW</v>
      </c>
      <c r="I1355" s="153" t="n">
        <v>50</v>
      </c>
      <c r="J1355" s="155" t="str">
        <v>NE</v>
      </c>
      <c r="K1355" s="153" t="n">
        <v>21</v>
      </c>
      <c r="L1355" s="153" t="n">
        <f>IF(E1355="Accepted",K1355*1.150779448,"")</f>
        <v>24.166368408</v>
      </c>
      <c r="M1355" s="153" t="n">
        <v>27</v>
      </c>
      <c r="N1355" s="153" t="n">
        <f>IF(AND(E1355="Accepted",ISNUMBER(M1355)),M1355*1.150779448,"")</f>
        <v>31.071045096</v>
      </c>
      <c r="O1355" s="153" t="n">
        <v>28</v>
      </c>
      <c r="P1355" s="153" t="n">
        <f>IF(AND(E1355="Accepted",ISNUMBER(O1355)),O1355*1.150779448,"")</f>
        <v>32.221824544</v>
      </c>
      <c r="Q1355" s="153" t="n">
        <v>260</v>
      </c>
      <c r="R1355" s="155" t="str">
        <v>33</v>
      </c>
      <c r="S1355" s="155" t="str">
        <v>2026-04-24 21:33 UTC</v>
      </c>
      <c r="T1355" s="155" t="str">
        <v>2026-04-24 14:33 PDT</v>
      </c>
      <c r="U1355" s="153" t="n">
        <f>IF(E1355&lt;&gt;"Accepted","",IF(AND(N1355="",P1355=""),"",MAX(N1355,P1355)))</f>
        <v>32.221824544</v>
      </c>
      <c r="V1355" s="155" t="str">
        <v>2026-04-24 14:33 PDT</v>
      </c>
      <c r="W1355" s="153" t="n">
        <v>21</v>
      </c>
      <c r="X1355" s="153" t="n">
        <v>27</v>
      </c>
      <c r="Y1355" s="153" t="n">
        <v>28</v>
      </c>
      <c r="Z1355" s="153" t="n">
        <v>260</v>
      </c>
      <c r="AA1355" s="153" t="n">
        <v>-117.8837</v>
      </c>
      <c r="AB1355" s="153" t="n">
        <v>34.9054</v>
      </c>
      <c r="AC1355" s="153" t="n">
        <v>702</v>
      </c>
      <c r="AD1355" s="175" t="str">
        <v>KEDW 242155Z 23021G27KT 90SM FEW120 SCT340 26/M03 A2978 RMK AO2A PK WND 26028/33 SLP070 T02571029</v>
      </c>
    </row>
    <row r="1356" hidden="0">
      <c r="A1356" s="150" t="str">
        <v>2026-04-24 22:55 UTC</v>
      </c>
      <c r="B1356" s="155" t="str">
        <v>2026-04-24 15:55 PDT</v>
      </c>
      <c r="C1356" s="155" t="str">
        <v>2026-04-24</v>
      </c>
      <c r="D1356" s="155" t="str">
        <v>April</v>
      </c>
      <c r="E1356" s="154" t="str">
        <v>Accepted</v>
      </c>
      <c r="F1356" s="155" t="str">
        <v>240</v>
      </c>
      <c r="G1356" s="153" t="n">
        <v>240</v>
      </c>
      <c r="H1356" s="155" t="str">
        <v>SW</v>
      </c>
      <c r="I1356" s="153" t="n">
        <v>60</v>
      </c>
      <c r="J1356" s="155" t="str">
        <v>NE</v>
      </c>
      <c r="K1356" s="153" t="n">
        <v>21</v>
      </c>
      <c r="L1356" s="153" t="n">
        <f>IF(E1356="Accepted",K1356*1.150779448,"")</f>
        <v>24.166368408</v>
      </c>
      <c r="M1356" s="153" t="n">
        <v>27</v>
      </c>
      <c r="N1356" s="153" t="n">
        <f>IF(AND(E1356="Accepted",ISNUMBER(M1356)),M1356*1.150779448,"")</f>
        <v>31.071045096</v>
      </c>
      <c r="O1356" s="153" t="n">
        <v>31</v>
      </c>
      <c r="P1356" s="153" t="n">
        <f>IF(AND(E1356="Accepted",ISNUMBER(O1356)),O1356*1.150779448,"")</f>
        <v>35.674162888</v>
      </c>
      <c r="Q1356" s="153" t="n">
        <v>230</v>
      </c>
      <c r="R1356" s="155" t="str">
        <v>44</v>
      </c>
      <c r="S1356" s="155" t="str">
        <v>2026-04-24 22:44 UTC</v>
      </c>
      <c r="T1356" s="155" t="str">
        <v>2026-04-24 15:44 PDT</v>
      </c>
      <c r="U1356" s="153" t="n">
        <f>IF(E1356&lt;&gt;"Accepted","",IF(AND(N1356="",P1356=""),"",MAX(N1356,P1356)))</f>
        <v>35.674162888</v>
      </c>
      <c r="V1356" s="155" t="str">
        <v>2026-04-24 15:44 PDT</v>
      </c>
      <c r="W1356" s="153" t="n">
        <v>21</v>
      </c>
      <c r="X1356" s="153" t="n">
        <v>27</v>
      </c>
      <c r="Y1356" s="153" t="n">
        <v>31</v>
      </c>
      <c r="Z1356" s="153" t="n">
        <v>230</v>
      </c>
      <c r="AA1356" s="153" t="n">
        <v>-117.8837</v>
      </c>
      <c r="AB1356" s="153" t="n">
        <v>34.9054</v>
      </c>
      <c r="AC1356" s="153" t="n">
        <v>702</v>
      </c>
      <c r="AD1356" s="175" t="str">
        <v>KEDW 242255Z 24021G27KT 90SM FEW140 SCT340 25/M00 A2977 RMK AO2A PK WND 23031/44 SLP069 T02511002</v>
      </c>
    </row>
    <row r="1357" hidden="0">
      <c r="A1357" s="150" t="str">
        <v>2026-04-24 23:55 UTC</v>
      </c>
      <c r="B1357" s="155" t="str">
        <v>2026-04-24 16:55 PDT</v>
      </c>
      <c r="C1357" s="155" t="str">
        <v>2026-04-24</v>
      </c>
      <c r="D1357" s="155" t="str">
        <v>April</v>
      </c>
      <c r="E1357" s="154" t="str">
        <v>Accepted</v>
      </c>
      <c r="F1357" s="155" t="str">
        <v>230</v>
      </c>
      <c r="G1357" s="153" t="n">
        <v>230</v>
      </c>
      <c r="H1357" s="155" t="str">
        <v>SW</v>
      </c>
      <c r="I1357" s="153" t="n">
        <v>50</v>
      </c>
      <c r="J1357" s="155" t="str">
        <v>NE</v>
      </c>
      <c r="K1357" s="153" t="n">
        <v>19</v>
      </c>
      <c r="L1357" s="153" t="n">
        <f>IF(E1357="Accepted",K1357*1.150779448,"")</f>
        <v>21.864809512</v>
      </c>
      <c r="M1357" s="153" t="n">
        <v>29</v>
      </c>
      <c r="N1357" s="153" t="n">
        <f>IF(AND(E1357="Accepted",ISNUMBER(M1357)),M1357*1.150779448,"")</f>
        <v>33.372603992</v>
      </c>
      <c r="O1357" s="153" t="n">
        <v>34</v>
      </c>
      <c r="P1357" s="153" t="n">
        <f>IF(AND(E1357="Accepted",ISNUMBER(O1357)),O1357*1.150779448,"")</f>
        <v>39.126501232</v>
      </c>
      <c r="Q1357" s="153" t="n">
        <v>240</v>
      </c>
      <c r="R1357" s="155" t="str">
        <v>18</v>
      </c>
      <c r="S1357" s="155" t="str">
        <v>2026-04-24 23:18 UTC</v>
      </c>
      <c r="T1357" s="155" t="str">
        <v>2026-04-24 16:18 PDT</v>
      </c>
      <c r="U1357" s="153" t="n">
        <f>IF(E1357&lt;&gt;"Accepted","",IF(AND(N1357="",P1357=""),"",MAX(N1357,P1357)))</f>
        <v>39.126501232</v>
      </c>
      <c r="V1357" s="155" t="str">
        <v>2026-04-24 16:18 PDT</v>
      </c>
      <c r="W1357" s="153" t="n">
        <v>19</v>
      </c>
      <c r="X1357" s="153" t="n">
        <v>29</v>
      </c>
      <c r="Y1357" s="153" t="n">
        <v>34</v>
      </c>
      <c r="Z1357" s="153" t="n">
        <v>240</v>
      </c>
      <c r="AA1357" s="153" t="n">
        <v>-117.8837</v>
      </c>
      <c r="AB1357" s="153" t="n">
        <v>34.9054</v>
      </c>
      <c r="AC1357" s="153" t="n">
        <v>702</v>
      </c>
      <c r="AD1357" s="175" t="str">
        <v>KEDW 242355Z 23019G29KT 90SM FEW140 SCT340 24/03 A2977 RMK AO2A PK WND 24034/18 SLP069 T02390032 10261 20222 56009</v>
      </c>
    </row>
    <row r="1358" hidden="0">
      <c r="A1358" s="150" t="str">
        <v>2026-04-25 00:55 UTC</v>
      </c>
      <c r="B1358" s="155" t="str">
        <v>2026-04-24 17:55 PDT</v>
      </c>
      <c r="C1358" s="155" t="str">
        <v>2026-04-24</v>
      </c>
      <c r="D1358" s="155" t="str">
        <v>April</v>
      </c>
      <c r="E1358" s="154" t="str">
        <v>Accepted</v>
      </c>
      <c r="F1358" s="155" t="str">
        <v>230</v>
      </c>
      <c r="G1358" s="153" t="n">
        <v>230</v>
      </c>
      <c r="H1358" s="155" t="str">
        <v>SW</v>
      </c>
      <c r="I1358" s="153" t="n">
        <v>50</v>
      </c>
      <c r="J1358" s="155" t="str">
        <v>NE</v>
      </c>
      <c r="K1358" s="153" t="n">
        <v>19</v>
      </c>
      <c r="L1358" s="153" t="n">
        <f>IF(E1358="Accepted",K1358*1.150779448,"")</f>
        <v>21.864809512</v>
      </c>
      <c r="M1358" s="153" t="n">
        <v>27</v>
      </c>
      <c r="N1358" s="153" t="n">
        <f>IF(AND(E1358="Accepted",ISNUMBER(M1358)),M1358*1.150779448,"")</f>
        <v>31.071045096</v>
      </c>
      <c r="O1358" s="153" t="n">
        <v>28</v>
      </c>
      <c r="P1358" s="153" t="n">
        <f>IF(AND(E1358="Accepted",ISNUMBER(O1358)),O1358*1.150779448,"")</f>
        <v>32.221824544</v>
      </c>
      <c r="Q1358" s="153" t="n">
        <v>230</v>
      </c>
      <c r="R1358" s="155" t="str">
        <v>13</v>
      </c>
      <c r="S1358" s="155" t="str">
        <v>2026-04-25 00:13 UTC</v>
      </c>
      <c r="T1358" s="155" t="str">
        <v>2026-04-24 17:13 PDT</v>
      </c>
      <c r="U1358" s="153" t="n">
        <f>IF(E1358&lt;&gt;"Accepted","",IF(AND(N1358="",P1358=""),"",MAX(N1358,P1358)))</f>
        <v>32.221824544</v>
      </c>
      <c r="V1358" s="155" t="str">
        <v>2026-04-24 17:13 PDT</v>
      </c>
      <c r="W1358" s="153" t="n">
        <v>19</v>
      </c>
      <c r="X1358" s="153" t="n">
        <v>27</v>
      </c>
      <c r="Y1358" s="153" t="n">
        <v>28</v>
      </c>
      <c r="Z1358" s="153" t="n">
        <v>230</v>
      </c>
      <c r="AA1358" s="153" t="n">
        <v>-117.8837</v>
      </c>
      <c r="AB1358" s="153" t="n">
        <v>34.9054</v>
      </c>
      <c r="AC1358" s="153" t="n">
        <v>702</v>
      </c>
      <c r="AD1358" s="175" t="str">
        <v>KEDW 250055Z 23019G27KT 90SM FEW140 FEW340 22/04 A2977 RMK AO2A PK WND 23028/13 SLP072 T02240044</v>
      </c>
    </row>
    <row r="1359" hidden="0">
      <c r="A1359" s="150" t="str">
        <v>2026-04-25 01:55 UTC</v>
      </c>
      <c r="B1359" s="155" t="str">
        <v>2026-04-24 18:55 PDT</v>
      </c>
      <c r="C1359" s="155" t="str">
        <v>2026-04-24</v>
      </c>
      <c r="D1359" s="155" t="str">
        <v>April</v>
      </c>
      <c r="E1359" s="154" t="str">
        <v>Accepted</v>
      </c>
      <c r="F1359" s="155" t="str">
        <v>230</v>
      </c>
      <c r="G1359" s="153" t="n">
        <v>230</v>
      </c>
      <c r="H1359" s="155" t="str">
        <v>SW</v>
      </c>
      <c r="I1359" s="153" t="n">
        <v>50</v>
      </c>
      <c r="J1359" s="155" t="str">
        <v>NE</v>
      </c>
      <c r="K1359" s="153" t="n">
        <v>20</v>
      </c>
      <c r="L1359" s="153" t="n">
        <f>IF(E1359="Accepted",K1359*1.150779448,"")</f>
        <v>23.01558896</v>
      </c>
      <c r="M1359" s="153" t="n">
        <v>26</v>
      </c>
      <c r="N1359" s="153" t="n">
        <f>IF(AND(E1359="Accepted",ISNUMBER(M1359)),M1359*1.150779448,"")</f>
        <v>29.920265648</v>
      </c>
      <c r="O1359" s="153" t="n">
        <v>28</v>
      </c>
      <c r="P1359" s="153" t="n">
        <f>IF(AND(E1359="Accepted",ISNUMBER(O1359)),O1359*1.150779448,"")</f>
        <v>32.221824544</v>
      </c>
      <c r="Q1359" s="153" t="n">
        <v>220</v>
      </c>
      <c r="R1359" s="155" t="str">
        <v>0057</v>
      </c>
      <c r="S1359" s="155" t="str">
        <v>2026-04-25 00:57 UTC</v>
      </c>
      <c r="T1359" s="155" t="str">
        <v>2026-04-24 17:57 PDT</v>
      </c>
      <c r="U1359" s="153" t="n">
        <f>IF(E1359&lt;&gt;"Accepted","",IF(AND(N1359="",P1359=""),"",MAX(N1359,P1359)))</f>
        <v>32.221824544</v>
      </c>
      <c r="V1359" s="155" t="str">
        <v>2026-04-24 17:57 PDT</v>
      </c>
      <c r="W1359" s="153" t="n">
        <v>20</v>
      </c>
      <c r="X1359" s="153" t="n">
        <v>26</v>
      </c>
      <c r="Y1359" s="153" t="n">
        <v>28</v>
      </c>
      <c r="Z1359" s="153" t="n">
        <v>220</v>
      </c>
      <c r="AA1359" s="153" t="n">
        <v>-117.8837</v>
      </c>
      <c r="AB1359" s="153" t="n">
        <v>34.9054</v>
      </c>
      <c r="AC1359" s="153" t="n">
        <v>702</v>
      </c>
      <c r="AD1359" s="175" t="str">
        <v>KEDW 250155Z 23020G26KT 80SM FEW140 SCT350 20/06 A2978 RMK AO2A PK WND 22028/0057 SLP075 T02040063</v>
      </c>
    </row>
    <row r="1360" hidden="0">
      <c r="A1360" s="150" t="str">
        <v>2026-04-25 02:55 UTC</v>
      </c>
      <c r="B1360" s="155" t="str">
        <v>2026-04-24 19:55 PDT</v>
      </c>
      <c r="C1360" s="155" t="str">
        <v>2026-04-24</v>
      </c>
      <c r="D1360" s="155" t="str">
        <v>April</v>
      </c>
      <c r="E1360" s="154" t="str">
        <v>Accepted</v>
      </c>
      <c r="F1360" s="155" t="str">
        <v>240</v>
      </c>
      <c r="G1360" s="153" t="n">
        <v>240</v>
      </c>
      <c r="H1360" s="155" t="str">
        <v>SW</v>
      </c>
      <c r="I1360" s="153" t="n">
        <v>60</v>
      </c>
      <c r="J1360" s="155" t="str">
        <v>NE</v>
      </c>
      <c r="K1360" s="153" t="n">
        <v>19</v>
      </c>
      <c r="L1360" s="153" t="n">
        <f>IF(E1360="Accepted",K1360*1.150779448,"")</f>
        <v>21.864809512</v>
      </c>
      <c r="M1360" s="153" t="n">
        <v>25</v>
      </c>
      <c r="N1360" s="153" t="n">
        <f>IF(AND(E1360="Accepted",ISNUMBER(M1360)),M1360*1.150779448,"")</f>
        <v>28.7694862</v>
      </c>
      <c r="O1360" s="153" t="n">
        <v>26</v>
      </c>
      <c r="P1360" s="153" t="n">
        <f>IF(AND(E1360="Accepted",ISNUMBER(O1360)),O1360*1.150779448,"")</f>
        <v>29.920265648</v>
      </c>
      <c r="Q1360" s="153" t="n">
        <v>230</v>
      </c>
      <c r="R1360" s="155" t="str">
        <v>0156</v>
      </c>
      <c r="S1360" s="155" t="str">
        <v>2026-04-25 01:56 UTC</v>
      </c>
      <c r="T1360" s="155" t="str">
        <v>2026-04-24 18:56 PDT</v>
      </c>
      <c r="U1360" s="153" t="n">
        <f>IF(E1360&lt;&gt;"Accepted","",IF(AND(N1360="",P1360=""),"",MAX(N1360,P1360)))</f>
        <v>29.920265648</v>
      </c>
      <c r="V1360" s="155" t="str">
        <v>2026-04-24 18:56 PDT</v>
      </c>
      <c r="W1360" s="153" t="n">
        <v>19</v>
      </c>
      <c r="X1360" s="153" t="n">
        <v>25</v>
      </c>
      <c r="Y1360" s="153" t="n">
        <v>26</v>
      </c>
      <c r="Z1360" s="153" t="n">
        <v>230</v>
      </c>
      <c r="AA1360" s="153" t="n">
        <v>-117.8837</v>
      </c>
      <c r="AB1360" s="153" t="n">
        <v>34.9054</v>
      </c>
      <c r="AC1360" s="153" t="n">
        <v>702</v>
      </c>
      <c r="AD1360" s="175" t="str">
        <v>KEDW 250255Z 24019G25KT 40SM FEW350 18/07 A2979 RMK AO2A PK WND 23026/0156 SLP077 T01810069 53007</v>
      </c>
    </row>
    <row r="1361" hidden="0">
      <c r="A1361" s="150" t="str">
        <v>2026-04-25 03:55 UTC</v>
      </c>
      <c r="B1361" s="155" t="str">
        <v>2026-04-24 20:55 PDT</v>
      </c>
      <c r="C1361" s="155" t="str">
        <v>2026-04-24</v>
      </c>
      <c r="D1361" s="155" t="str">
        <v>April</v>
      </c>
      <c r="E1361" s="154" t="str">
        <v>Accepted</v>
      </c>
      <c r="F1361" s="155" t="str">
        <v>240</v>
      </c>
      <c r="G1361" s="153" t="n">
        <v>240</v>
      </c>
      <c r="H1361" s="155" t="str">
        <v>SW</v>
      </c>
      <c r="I1361" s="153" t="n">
        <v>60</v>
      </c>
      <c r="J1361" s="155" t="str">
        <v>NE</v>
      </c>
      <c r="K1361" s="153" t="n">
        <v>15</v>
      </c>
      <c r="L1361" s="153" t="n">
        <f>IF(E1361="Accepted",K1361*1.150779448,"")</f>
        <v>17.261691719999998</v>
      </c>
      <c r="M1361" s="163"/>
      <c r="N1361" s="163" t="str">
        <f>IF(AND(E1361="Accepted",ISNUMBER(M1361)),M1361*1.150779448,"")</f>
      </c>
      <c r="O1361" s="153" t="n">
        <v>26</v>
      </c>
      <c r="P1361" s="153" t="n">
        <f>IF(AND(E1361="Accepted",ISNUMBER(O1361)),O1361*1.150779448,"")</f>
        <v>29.920265648</v>
      </c>
      <c r="Q1361" s="153" t="n">
        <v>240</v>
      </c>
      <c r="R1361" s="155" t="str">
        <v>05</v>
      </c>
      <c r="S1361" s="155" t="str">
        <v>2026-04-25 03:05 UTC</v>
      </c>
      <c r="T1361" s="155" t="str">
        <v>2026-04-24 20:05 PDT</v>
      </c>
      <c r="U1361" s="153" t="n">
        <f>IF(E1361&lt;&gt;"Accepted","",IF(AND(N1361="",P1361=""),"",MAX(N1361,P1361)))</f>
        <v>29.920265648</v>
      </c>
      <c r="V1361" s="155" t="str">
        <v>2026-04-24 20:05 PDT</v>
      </c>
      <c r="W1361" s="153" t="n">
        <v>15</v>
      </c>
      <c r="X1361" s="163"/>
      <c r="Y1361" s="153" t="n">
        <v>26</v>
      </c>
      <c r="Z1361" s="153" t="n">
        <v>240</v>
      </c>
      <c r="AA1361" s="153" t="n">
        <v>-117.8837</v>
      </c>
      <c r="AB1361" s="153" t="n">
        <v>34.9054</v>
      </c>
      <c r="AC1361" s="153" t="n">
        <v>702</v>
      </c>
      <c r="AD1361" s="175" t="str">
        <v>KEDW 250355Z 24015KT 40SM CLR 17/07 A2981 RMK AO2A PK WND 24026/05 SLP081 T01650074</v>
      </c>
    </row>
    <row r="1362" hidden="0">
      <c r="A1362" s="150" t="str">
        <v>2026-04-25 04:55 UTC</v>
      </c>
      <c r="B1362" s="155" t="str">
        <v>2026-04-24 21:55 PDT</v>
      </c>
      <c r="C1362" s="155" t="str">
        <v>2026-04-24</v>
      </c>
      <c r="D1362" s="155" t="str">
        <v>April</v>
      </c>
      <c r="E1362" s="154" t="str">
        <v>Accepted</v>
      </c>
      <c r="F1362" s="155" t="str">
        <v>240</v>
      </c>
      <c r="G1362" s="153" t="n">
        <v>240</v>
      </c>
      <c r="H1362" s="155" t="str">
        <v>SW</v>
      </c>
      <c r="I1362" s="153" t="n">
        <v>60</v>
      </c>
      <c r="J1362" s="155" t="str">
        <v>NE</v>
      </c>
      <c r="K1362" s="153" t="n">
        <v>15</v>
      </c>
      <c r="L1362" s="153" t="n">
        <f>IF(E1362="Accepted",K1362*1.150779448,"")</f>
        <v>17.261691719999998</v>
      </c>
      <c r="M1362" s="163"/>
      <c r="N1362" s="163" t="str">
        <f>IF(AND(E1362="Accepted",ISNUMBER(M1362)),M1362*1.150779448,"")</f>
      </c>
      <c r="O1362" s="163"/>
      <c r="P1362" s="163" t="str">
        <f>IF(AND(E1362="Accepted",ISNUMBER(O1362)),O1362*1.150779448,"")</f>
      </c>
      <c r="Q1362" s="163"/>
      <c r="R1362" s="155" t="str"/>
      <c r="S1362" s="155" t="str"/>
      <c r="T1362" s="155" t="str"/>
      <c r="U1362" s="163" t="str">
        <f>IF(E1362&lt;&gt;"Accepted","",IF(AND(N1362="",P1362=""),"",MAX(N1362,P1362)))</f>
      </c>
      <c r="V1362" s="155" t="str">
        <v>2026-04-24 21:55 PDT</v>
      </c>
      <c r="W1362" s="153" t="n">
        <v>15</v>
      </c>
      <c r="X1362" s="163"/>
      <c r="Y1362" s="163"/>
      <c r="Z1362" s="163"/>
      <c r="AA1362" s="153" t="n">
        <v>-117.8837</v>
      </c>
      <c r="AB1362" s="153" t="n">
        <v>34.9054</v>
      </c>
      <c r="AC1362" s="153" t="n">
        <v>702</v>
      </c>
      <c r="AD1362" s="175" t="str">
        <v>KEDW 250455Z 24015KT 40SM FEW340 15/07 A2982 RMK AO2A SLP083 T01530071</v>
      </c>
    </row>
    <row r="1363" hidden="0">
      <c r="A1363" s="150" t="str">
        <v>2026-04-25 05:55 UTC</v>
      </c>
      <c r="B1363" s="155" t="str">
        <v>2026-04-24 22:55 PDT</v>
      </c>
      <c r="C1363" s="155" t="str">
        <v>2026-04-24</v>
      </c>
      <c r="D1363" s="155" t="str">
        <v>April</v>
      </c>
      <c r="E1363" s="154" t="str">
        <v>Accepted</v>
      </c>
      <c r="F1363" s="155" t="str">
        <v>240</v>
      </c>
      <c r="G1363" s="153" t="n">
        <v>240</v>
      </c>
      <c r="H1363" s="155" t="str">
        <v>SW</v>
      </c>
      <c r="I1363" s="153" t="n">
        <v>60</v>
      </c>
      <c r="J1363" s="155" t="str">
        <v>NE</v>
      </c>
      <c r="K1363" s="153" t="n">
        <v>18</v>
      </c>
      <c r="L1363" s="153" t="n">
        <f>IF(E1363="Accepted",K1363*1.150779448,"")</f>
        <v>20.714030064</v>
      </c>
      <c r="M1363" s="163"/>
      <c r="N1363" s="163" t="str">
        <f>IF(AND(E1363="Accepted",ISNUMBER(M1363)),M1363*1.150779448,"")</f>
      </c>
      <c r="O1363" s="163"/>
      <c r="P1363" s="163" t="str">
        <f>IF(AND(E1363="Accepted",ISNUMBER(O1363)),O1363*1.150779448,"")</f>
      </c>
      <c r="Q1363" s="163"/>
      <c r="R1363" s="155" t="str"/>
      <c r="S1363" s="155" t="str"/>
      <c r="T1363" s="155" t="str"/>
      <c r="U1363" s="163" t="str">
        <f>IF(E1363&lt;&gt;"Accepted","",IF(AND(N1363="",P1363=""),"",MAX(N1363,P1363)))</f>
      </c>
      <c r="V1363" s="155" t="str">
        <v>2026-04-24 22:55 PDT</v>
      </c>
      <c r="W1363" s="153" t="n">
        <v>18</v>
      </c>
      <c r="X1363" s="163"/>
      <c r="Y1363" s="163"/>
      <c r="Z1363" s="163"/>
      <c r="AA1363" s="153" t="n">
        <v>-117.8837</v>
      </c>
      <c r="AB1363" s="153" t="n">
        <v>34.9054</v>
      </c>
      <c r="AC1363" s="153" t="n">
        <v>702</v>
      </c>
      <c r="AD1363" s="175" t="str">
        <v>KEDW 250555Z AUTO 24018KT 10SM CLR 14/07 A2982 RMK AO2 SLP083 T01410072 10238 20141 50009 $</v>
      </c>
    </row>
    <row r="1364" hidden="0">
      <c r="A1364" s="150" t="str">
        <v>2026-04-25 06:55 UTC</v>
      </c>
      <c r="B1364" s="155" t="str">
        <v>2026-04-24 23:55 PDT</v>
      </c>
      <c r="C1364" s="155" t="str">
        <v>2026-04-24</v>
      </c>
      <c r="D1364" s="155" t="str">
        <v>April</v>
      </c>
      <c r="E1364" s="154" t="str">
        <v>Accepted</v>
      </c>
      <c r="F1364" s="155" t="str">
        <v>240</v>
      </c>
      <c r="G1364" s="153" t="n">
        <v>240</v>
      </c>
      <c r="H1364" s="155" t="str">
        <v>SW</v>
      </c>
      <c r="I1364" s="153" t="n">
        <v>60</v>
      </c>
      <c r="J1364" s="155" t="str">
        <v>NE</v>
      </c>
      <c r="K1364" s="153" t="n">
        <v>17</v>
      </c>
      <c r="L1364" s="153" t="n">
        <f>IF(E1364="Accepted",K1364*1.150779448,"")</f>
        <v>19.563250616</v>
      </c>
      <c r="M1364" s="163"/>
      <c r="N1364" s="163" t="str">
        <f>IF(AND(E1364="Accepted",ISNUMBER(M1364)),M1364*1.150779448,"")</f>
      </c>
      <c r="O1364" s="163"/>
      <c r="P1364" s="163" t="str">
        <f>IF(AND(E1364="Accepted",ISNUMBER(O1364)),O1364*1.150779448,"")</f>
      </c>
      <c r="Q1364" s="163"/>
      <c r="R1364" s="155" t="str"/>
      <c r="S1364" s="155" t="str"/>
      <c r="T1364" s="155" t="str"/>
      <c r="U1364" s="163" t="str">
        <f>IF(E1364&lt;&gt;"Accepted","",IF(AND(N1364="",P1364=""),"",MAX(N1364,P1364)))</f>
      </c>
      <c r="V1364" s="155" t="str">
        <v>2026-04-24 23:55 PDT</v>
      </c>
      <c r="W1364" s="153" t="n">
        <v>17</v>
      </c>
      <c r="X1364" s="163"/>
      <c r="Y1364" s="163"/>
      <c r="Z1364" s="163"/>
      <c r="AA1364" s="153" t="n">
        <v>-117.8837</v>
      </c>
      <c r="AB1364" s="153" t="n">
        <v>34.9054</v>
      </c>
      <c r="AC1364" s="153" t="n">
        <v>702</v>
      </c>
      <c r="AD1364" s="175" t="str">
        <v>KEDW 250655Z AUTO 24017KT 10SM CLR 13/07 A2981 RMK AO2 SLP078 T01340072 $</v>
      </c>
    </row>
    <row r="1365" hidden="0">
      <c r="A1365" s="150" t="str">
        <v>2026-04-25 07:55 UTC</v>
      </c>
      <c r="B1365" s="155" t="str">
        <v>2026-04-25 00:55 PDT</v>
      </c>
      <c r="C1365" s="155" t="str">
        <v>2026-04-25</v>
      </c>
      <c r="D1365" s="155" t="str">
        <v>April</v>
      </c>
      <c r="E1365" s="154" t="str">
        <v>Accepted</v>
      </c>
      <c r="F1365" s="155" t="str">
        <v>230</v>
      </c>
      <c r="G1365" s="153" t="n">
        <v>230</v>
      </c>
      <c r="H1365" s="155" t="str">
        <v>SW</v>
      </c>
      <c r="I1365" s="153" t="n">
        <v>50</v>
      </c>
      <c r="J1365" s="155" t="str">
        <v>NE</v>
      </c>
      <c r="K1365" s="153" t="n">
        <v>16</v>
      </c>
      <c r="L1365" s="153" t="n">
        <f>IF(E1365="Accepted",K1365*1.150779448,"")</f>
        <v>18.412471168</v>
      </c>
      <c r="M1365" s="163"/>
      <c r="N1365" s="163" t="str">
        <f>IF(AND(E1365="Accepted",ISNUMBER(M1365)),M1365*1.150779448,"")</f>
      </c>
      <c r="O1365" s="163"/>
      <c r="P1365" s="163" t="str">
        <f>IF(AND(E1365="Accepted",ISNUMBER(O1365)),O1365*1.150779448,"")</f>
      </c>
      <c r="Q1365" s="163"/>
      <c r="R1365" s="155" t="str"/>
      <c r="S1365" s="155" t="str"/>
      <c r="T1365" s="155" t="str"/>
      <c r="U1365" s="163" t="str">
        <f>IF(E1365&lt;&gt;"Accepted","",IF(AND(N1365="",P1365=""),"",MAX(N1365,P1365)))</f>
      </c>
      <c r="V1365" s="155" t="str">
        <v>2026-04-25 00:55 PDT</v>
      </c>
      <c r="W1365" s="153" t="n">
        <v>16</v>
      </c>
      <c r="X1365" s="163"/>
      <c r="Y1365" s="163"/>
      <c r="Z1365" s="163"/>
      <c r="AA1365" s="153" t="n">
        <v>-117.8837</v>
      </c>
      <c r="AB1365" s="153" t="n">
        <v>34.9054</v>
      </c>
      <c r="AC1365" s="153" t="n">
        <v>702</v>
      </c>
      <c r="AD1365" s="175" t="str">
        <v>KEDW 250755Z AUTO 23016KT 10SM CLR 13/07 A2981 RMK AO2 SLP078 T01280073 402610055 $</v>
      </c>
    </row>
    <row r="1366" hidden="0">
      <c r="A1366" s="150" t="str">
        <v>2026-04-25 08:55 UTC</v>
      </c>
      <c r="B1366" s="155" t="str">
        <v>2026-04-25 01:55 PDT</v>
      </c>
      <c r="C1366" s="155" t="str">
        <v>2026-04-25</v>
      </c>
      <c r="D1366" s="155" t="str">
        <v>April</v>
      </c>
      <c r="E1366" s="154" t="str">
        <v>Accepted</v>
      </c>
      <c r="F1366" s="155" t="str">
        <v>220</v>
      </c>
      <c r="G1366" s="153" t="n">
        <v>220</v>
      </c>
      <c r="H1366" s="155" t="str">
        <v>SW</v>
      </c>
      <c r="I1366" s="153" t="n">
        <v>40</v>
      </c>
      <c r="J1366" s="155" t="str">
        <v>NE</v>
      </c>
      <c r="K1366" s="153" t="n">
        <v>11</v>
      </c>
      <c r="L1366" s="153" t="n">
        <f>IF(E1366="Accepted",K1366*1.150779448,"")</f>
        <v>12.658573928</v>
      </c>
      <c r="M1366" s="163"/>
      <c r="N1366" s="163" t="str">
        <f>IF(AND(E1366="Accepted",ISNUMBER(M1366)),M1366*1.150779448,"")</f>
      </c>
      <c r="O1366" s="163"/>
      <c r="P1366" s="163" t="str">
        <f>IF(AND(E1366="Accepted",ISNUMBER(O1366)),O1366*1.150779448,"")</f>
      </c>
      <c r="Q1366" s="163"/>
      <c r="R1366" s="155" t="str"/>
      <c r="S1366" s="155" t="str"/>
      <c r="T1366" s="155" t="str"/>
      <c r="U1366" s="163" t="str">
        <f>IF(E1366&lt;&gt;"Accepted","",IF(AND(N1366="",P1366=""),"",MAX(N1366,P1366)))</f>
      </c>
      <c r="V1366" s="155" t="str">
        <v>2026-04-25 01:55 PDT</v>
      </c>
      <c r="W1366" s="153" t="n">
        <v>11</v>
      </c>
      <c r="X1366" s="163"/>
      <c r="Y1366" s="163"/>
      <c r="Z1366" s="163"/>
      <c r="AA1366" s="153" t="n">
        <v>-117.8837</v>
      </c>
      <c r="AB1366" s="153" t="n">
        <v>34.9054</v>
      </c>
      <c r="AC1366" s="153" t="n">
        <v>702</v>
      </c>
      <c r="AD1366" s="175" t="str">
        <v>KEDW 250855Z AUTO 22011KT 10SM CLR 12/07 A2979 RMK AO2 SLP072 T01210070 57007 $</v>
      </c>
    </row>
    <row r="1367" hidden="0">
      <c r="A1367" s="150" t="str">
        <v>2026-04-25 09:55 UTC</v>
      </c>
      <c r="B1367" s="155" t="str">
        <v>2026-04-25 02:55 PDT</v>
      </c>
      <c r="C1367" s="155" t="str">
        <v>2026-04-25</v>
      </c>
      <c r="D1367" s="155" t="str">
        <v>April</v>
      </c>
      <c r="E1367" s="154" t="str">
        <v>Accepted</v>
      </c>
      <c r="F1367" s="155" t="str">
        <v>180</v>
      </c>
      <c r="G1367" s="153" t="n">
        <v>180</v>
      </c>
      <c r="H1367" s="155" t="str">
        <v>S</v>
      </c>
      <c r="I1367" s="153" t="n">
        <v>0</v>
      </c>
      <c r="J1367" s="155" t="str">
        <v>N</v>
      </c>
      <c r="K1367" s="153" t="n">
        <v>9</v>
      </c>
      <c r="L1367" s="153" t="n">
        <f>IF(E1367="Accepted",K1367*1.150779448,"")</f>
        <v>10.357015032</v>
      </c>
      <c r="M1367" s="163"/>
      <c r="N1367" s="163" t="str">
        <f>IF(AND(E1367="Accepted",ISNUMBER(M1367)),M1367*1.150779448,"")</f>
      </c>
      <c r="O1367" s="163"/>
      <c r="P1367" s="163" t="str">
        <f>IF(AND(E1367="Accepted",ISNUMBER(O1367)),O1367*1.150779448,"")</f>
      </c>
      <c r="Q1367" s="163"/>
      <c r="R1367" s="155" t="str"/>
      <c r="S1367" s="155" t="str"/>
      <c r="T1367" s="155" t="str"/>
      <c r="U1367" s="163" t="str">
        <f>IF(E1367&lt;&gt;"Accepted","",IF(AND(N1367="",P1367=""),"",MAX(N1367,P1367)))</f>
      </c>
      <c r="V1367" s="155" t="str">
        <v>2026-04-25 02:55 PDT</v>
      </c>
      <c r="W1367" s="153" t="n">
        <v>9</v>
      </c>
      <c r="X1367" s="163"/>
      <c r="Y1367" s="163"/>
      <c r="Z1367" s="163"/>
      <c r="AA1367" s="153" t="n">
        <v>-117.8837</v>
      </c>
      <c r="AB1367" s="153" t="n">
        <v>34.9054</v>
      </c>
      <c r="AC1367" s="153" t="n">
        <v>702</v>
      </c>
      <c r="AD1367" s="175" t="str">
        <v>KEDW 250955Z AUTO 18009KT 10SM FEW220 12/07 A2978 RMK AO2 SLP068 T01200065 $</v>
      </c>
    </row>
    <row r="1368" hidden="0">
      <c r="A1368" s="150" t="str">
        <v>2026-04-25 10:55 UTC</v>
      </c>
      <c r="B1368" s="155" t="str">
        <v>2026-04-25 03:55 PDT</v>
      </c>
      <c r="C1368" s="155" t="str">
        <v>2026-04-25</v>
      </c>
      <c r="D1368" s="155" t="str">
        <v>April</v>
      </c>
      <c r="E1368" s="154" t="str">
        <v>Accepted</v>
      </c>
      <c r="F1368" s="155" t="str">
        <v>200</v>
      </c>
      <c r="G1368" s="153" t="n">
        <v>200</v>
      </c>
      <c r="H1368" s="155" t="str">
        <v>S</v>
      </c>
      <c r="I1368" s="153" t="n">
        <v>20</v>
      </c>
      <c r="J1368" s="155" t="str">
        <v>N</v>
      </c>
      <c r="K1368" s="153" t="n">
        <v>9</v>
      </c>
      <c r="L1368" s="153" t="n">
        <f>IF(E1368="Accepted",K1368*1.150779448,"")</f>
        <v>10.357015032</v>
      </c>
      <c r="M1368" s="163"/>
      <c r="N1368" s="163" t="str">
        <f>IF(AND(E1368="Accepted",ISNUMBER(M1368)),M1368*1.150779448,"")</f>
      </c>
      <c r="O1368" s="163"/>
      <c r="P1368" s="163" t="str">
        <f>IF(AND(E1368="Accepted",ISNUMBER(O1368)),O1368*1.150779448,"")</f>
      </c>
      <c r="Q1368" s="163"/>
      <c r="R1368" s="155" t="str"/>
      <c r="S1368" s="155" t="str"/>
      <c r="T1368" s="155" t="str"/>
      <c r="U1368" s="163" t="str">
        <f>IF(E1368&lt;&gt;"Accepted","",IF(AND(N1368="",P1368=""),"",MAX(N1368,P1368)))</f>
      </c>
      <c r="V1368" s="155" t="str">
        <v>2026-04-25 03:55 PDT</v>
      </c>
      <c r="W1368" s="153" t="n">
        <v>9</v>
      </c>
      <c r="X1368" s="163"/>
      <c r="Y1368" s="163"/>
      <c r="Z1368" s="163"/>
      <c r="AA1368" s="153" t="n">
        <v>-117.8837</v>
      </c>
      <c r="AB1368" s="153" t="n">
        <v>34.9054</v>
      </c>
      <c r="AC1368" s="153" t="n">
        <v>702</v>
      </c>
      <c r="AD1368" s="175" t="str">
        <v>KEDW 251055Z AUTO 20009KT 10SM CLR 12/06 A2976 RMK AO2 SLP061 T01170060 $</v>
      </c>
    </row>
    <row r="1369" hidden="0">
      <c r="A1369" s="150" t="str">
        <v>2026-04-25 11:55 UTC</v>
      </c>
      <c r="B1369" s="155" t="str">
        <v>2026-04-25 04:55 PDT</v>
      </c>
      <c r="C1369" s="155" t="str">
        <v>2026-04-25</v>
      </c>
      <c r="D1369" s="155" t="str">
        <v>April</v>
      </c>
      <c r="E1369" s="154" t="str">
        <v>Accepted</v>
      </c>
      <c r="F1369" s="155" t="str">
        <v>220</v>
      </c>
      <c r="G1369" s="153" t="n">
        <v>220</v>
      </c>
      <c r="H1369" s="155" t="str">
        <v>SW</v>
      </c>
      <c r="I1369" s="153" t="n">
        <v>40</v>
      </c>
      <c r="J1369" s="155" t="str">
        <v>NE</v>
      </c>
      <c r="K1369" s="153" t="n">
        <v>14</v>
      </c>
      <c r="L1369" s="153" t="n">
        <f>IF(E1369="Accepted",K1369*1.150779448,"")</f>
        <v>16.110912272</v>
      </c>
      <c r="M1369" s="163"/>
      <c r="N1369" s="163" t="str">
        <f>IF(AND(E1369="Accepted",ISNUMBER(M1369)),M1369*1.150779448,"")</f>
      </c>
      <c r="O1369" s="163"/>
      <c r="P1369" s="163" t="str">
        <f>IF(AND(E1369="Accepted",ISNUMBER(O1369)),O1369*1.150779448,"")</f>
      </c>
      <c r="Q1369" s="163"/>
      <c r="R1369" s="155" t="str"/>
      <c r="S1369" s="155" t="str"/>
      <c r="T1369" s="155" t="str"/>
      <c r="U1369" s="163" t="str">
        <f>IF(E1369&lt;&gt;"Accepted","",IF(AND(N1369="",P1369=""),"",MAX(N1369,P1369)))</f>
      </c>
      <c r="V1369" s="155" t="str">
        <v>2026-04-25 04:55 PDT</v>
      </c>
      <c r="W1369" s="153" t="n">
        <v>14</v>
      </c>
      <c r="X1369" s="163"/>
      <c r="Y1369" s="163"/>
      <c r="Z1369" s="163"/>
      <c r="AA1369" s="153" t="n">
        <v>-117.8837</v>
      </c>
      <c r="AB1369" s="153" t="n">
        <v>34.9054</v>
      </c>
      <c r="AC1369" s="153" t="n">
        <v>702</v>
      </c>
      <c r="AD1369" s="175" t="str">
        <v>KEDW 251155Z AUTO 22014KT 10SM CLR 11/06 A2976 RMK AO2 SLP064 T01130060 10141 20110 56010 $</v>
      </c>
    </row>
    <row r="1370" hidden="0">
      <c r="A1370" s="150" t="str">
        <v>2026-04-25 12:55 UTC</v>
      </c>
      <c r="B1370" s="155" t="str">
        <v>2026-04-25 05:55 PDT</v>
      </c>
      <c r="C1370" s="155" t="str">
        <v>2026-04-25</v>
      </c>
      <c r="D1370" s="155" t="str">
        <v>April</v>
      </c>
      <c r="E1370" s="154" t="str">
        <v>Accepted</v>
      </c>
      <c r="F1370" s="155" t="str">
        <v>220</v>
      </c>
      <c r="G1370" s="153" t="n">
        <v>220</v>
      </c>
      <c r="H1370" s="155" t="str">
        <v>SW</v>
      </c>
      <c r="I1370" s="153" t="n">
        <v>40</v>
      </c>
      <c r="J1370" s="155" t="str">
        <v>NE</v>
      </c>
      <c r="K1370" s="153" t="n">
        <v>13</v>
      </c>
      <c r="L1370" s="153" t="n">
        <f>IF(E1370="Accepted",K1370*1.150779448,"")</f>
        <v>14.960132824</v>
      </c>
      <c r="M1370" s="163"/>
      <c r="N1370" s="163" t="str">
        <f>IF(AND(E1370="Accepted",ISNUMBER(M1370)),M1370*1.150779448,"")</f>
      </c>
      <c r="O1370" s="163"/>
      <c r="P1370" s="163" t="str">
        <f>IF(AND(E1370="Accepted",ISNUMBER(O1370)),O1370*1.150779448,"")</f>
      </c>
      <c r="Q1370" s="163"/>
      <c r="R1370" s="155" t="str"/>
      <c r="S1370" s="155" t="str"/>
      <c r="T1370" s="155" t="str"/>
      <c r="U1370" s="163" t="str">
        <f>IF(E1370&lt;&gt;"Accepted","",IF(AND(N1370="",P1370=""),"",MAX(N1370,P1370)))</f>
      </c>
      <c r="V1370" s="155" t="str">
        <v>2026-04-25 05:55 PDT</v>
      </c>
      <c r="W1370" s="153" t="n">
        <v>13</v>
      </c>
      <c r="X1370" s="163"/>
      <c r="Y1370" s="163"/>
      <c r="Z1370" s="163"/>
      <c r="AA1370" s="153" t="n">
        <v>-117.8837</v>
      </c>
      <c r="AB1370" s="153" t="n">
        <v>34.9054</v>
      </c>
      <c r="AC1370" s="153" t="n">
        <v>702</v>
      </c>
      <c r="AD1370" s="175" t="str">
        <v>KEDW 251255Z AUTO 22013KT 10SM CLR 11/07 A2978 RMK AO2 SLP071 T01120067 $</v>
      </c>
    </row>
    <row r="1371" hidden="0">
      <c r="A1371" s="150" t="str">
        <v>2026-04-25 13:55 UTC</v>
      </c>
      <c r="B1371" s="155" t="str">
        <v>2026-04-25 06:55 PDT</v>
      </c>
      <c r="C1371" s="155" t="str">
        <v>2026-04-25</v>
      </c>
      <c r="D1371" s="155" t="str">
        <v>April</v>
      </c>
      <c r="E1371" s="154" t="str">
        <v>Accepted</v>
      </c>
      <c r="F1371" s="155" t="str">
        <v>230</v>
      </c>
      <c r="G1371" s="153" t="n">
        <v>230</v>
      </c>
      <c r="H1371" s="155" t="str">
        <v>SW</v>
      </c>
      <c r="I1371" s="153" t="n">
        <v>50</v>
      </c>
      <c r="J1371" s="155" t="str">
        <v>NE</v>
      </c>
      <c r="K1371" s="153" t="n">
        <v>16</v>
      </c>
      <c r="L1371" s="153" t="n">
        <f>IF(E1371="Accepted",K1371*1.150779448,"")</f>
        <v>18.412471168</v>
      </c>
      <c r="M1371" s="153" t="n">
        <v>22</v>
      </c>
      <c r="N1371" s="153" t="n">
        <f>IF(AND(E1371="Accepted",ISNUMBER(M1371)),M1371*1.150779448,"")</f>
        <v>25.317147856</v>
      </c>
      <c r="O1371" s="163"/>
      <c r="P1371" s="163" t="str">
        <f>IF(AND(E1371="Accepted",ISNUMBER(O1371)),O1371*1.150779448,"")</f>
      </c>
      <c r="Q1371" s="163"/>
      <c r="R1371" s="155" t="str"/>
      <c r="S1371" s="155" t="str"/>
      <c r="T1371" s="155" t="str"/>
      <c r="U1371" s="153" t="n">
        <f>IF(E1371&lt;&gt;"Accepted","",IF(AND(N1371="",P1371=""),"",MAX(N1371,P1371)))</f>
        <v>25.317147856</v>
      </c>
      <c r="V1371" s="155" t="str">
        <v>2026-04-25 06:55 PDT</v>
      </c>
      <c r="W1371" s="153" t="n">
        <v>16</v>
      </c>
      <c r="X1371" s="153" t="n">
        <v>22</v>
      </c>
      <c r="Y1371" s="163"/>
      <c r="Z1371" s="163"/>
      <c r="AA1371" s="153" t="n">
        <v>-117.8837</v>
      </c>
      <c r="AB1371" s="153" t="n">
        <v>34.9054</v>
      </c>
      <c r="AC1371" s="153" t="n">
        <v>702</v>
      </c>
      <c r="AD1371" s="175" t="str">
        <v>KEDW 251355Z AUTO 23016G22KT 10SM CLR 12/07 A2979 RMK AO2 SLP076 T01200069 $</v>
      </c>
    </row>
    <row r="1372" hidden="0">
      <c r="A1372" s="150" t="str">
        <v>2026-04-25 14:55 UTC</v>
      </c>
      <c r="B1372" s="155" t="str">
        <v>2026-04-25 07:55 PDT</v>
      </c>
      <c r="C1372" s="155" t="str">
        <v>2026-04-25</v>
      </c>
      <c r="D1372" s="155" t="str">
        <v>April</v>
      </c>
      <c r="E1372" s="154" t="str">
        <v>Accepted</v>
      </c>
      <c r="F1372" s="155" t="str">
        <v>230</v>
      </c>
      <c r="G1372" s="153" t="n">
        <v>230</v>
      </c>
      <c r="H1372" s="155" t="str">
        <v>SW</v>
      </c>
      <c r="I1372" s="153" t="n">
        <v>50</v>
      </c>
      <c r="J1372" s="155" t="str">
        <v>NE</v>
      </c>
      <c r="K1372" s="153" t="n">
        <v>15</v>
      </c>
      <c r="L1372" s="153" t="n">
        <f>IF(E1372="Accepted",K1372*1.150779448,"")</f>
        <v>17.261691719999998</v>
      </c>
      <c r="M1372" s="153" t="n">
        <v>21</v>
      </c>
      <c r="N1372" s="153" t="n">
        <f>IF(AND(E1372="Accepted",ISNUMBER(M1372)),M1372*1.150779448,"")</f>
        <v>24.166368408</v>
      </c>
      <c r="O1372" s="163"/>
      <c r="P1372" s="163" t="str">
        <f>IF(AND(E1372="Accepted",ISNUMBER(O1372)),O1372*1.150779448,"")</f>
      </c>
      <c r="Q1372" s="163"/>
      <c r="R1372" s="155" t="str"/>
      <c r="S1372" s="155" t="str"/>
      <c r="T1372" s="155" t="str"/>
      <c r="U1372" s="153" t="n">
        <f>IF(E1372&lt;&gt;"Accepted","",IF(AND(N1372="",P1372=""),"",MAX(N1372,P1372)))</f>
        <v>24.166368408</v>
      </c>
      <c r="V1372" s="155" t="str">
        <v>2026-04-25 07:55 PDT</v>
      </c>
      <c r="W1372" s="153" t="n">
        <v>15</v>
      </c>
      <c r="X1372" s="153" t="n">
        <v>21</v>
      </c>
      <c r="Y1372" s="163"/>
      <c r="Z1372" s="163"/>
      <c r="AA1372" s="153" t="n">
        <v>-117.8837</v>
      </c>
      <c r="AB1372" s="153" t="n">
        <v>34.9054</v>
      </c>
      <c r="AC1372" s="153" t="n">
        <v>702</v>
      </c>
      <c r="AD1372" s="175" t="str">
        <v>KEDW 251455Z 23015G21KT 40SM SCT140 BKN260 14/07 A2980 RMK AO2A SLP079 T01400066 52013</v>
      </c>
    </row>
    <row r="1373" hidden="0">
      <c r="A1373" s="150" t="str">
        <v>2026-04-25 15:47 UTC</v>
      </c>
      <c r="B1373" s="155" t="str">
        <v>2026-04-25 08:47 PDT</v>
      </c>
      <c r="C1373" s="155" t="str">
        <v>2026-04-25</v>
      </c>
      <c r="D1373" s="155" t="str">
        <v>April</v>
      </c>
      <c r="E1373" s="154" t="str">
        <v>Accepted</v>
      </c>
      <c r="F1373" s="155" t="str">
        <v>240</v>
      </c>
      <c r="G1373" s="153" t="n">
        <v>240</v>
      </c>
      <c r="H1373" s="155" t="str">
        <v>SW</v>
      </c>
      <c r="I1373" s="153" t="n">
        <v>60</v>
      </c>
      <c r="J1373" s="155" t="str">
        <v>NE</v>
      </c>
      <c r="K1373" s="153" t="n">
        <v>20</v>
      </c>
      <c r="L1373" s="153" t="n">
        <f>IF(E1373="Accepted",K1373*1.150779448,"")</f>
        <v>23.01558896</v>
      </c>
      <c r="M1373" s="153" t="n">
        <v>26</v>
      </c>
      <c r="N1373" s="153" t="n">
        <f>IF(AND(E1373="Accepted",ISNUMBER(M1373)),M1373*1.150779448,"")</f>
        <v>29.920265648</v>
      </c>
      <c r="O1373" s="163"/>
      <c r="P1373" s="163" t="str">
        <f>IF(AND(E1373="Accepted",ISNUMBER(O1373)),O1373*1.150779448,"")</f>
      </c>
      <c r="Q1373" s="163"/>
      <c r="R1373" s="155" t="str"/>
      <c r="S1373" s="155" t="str"/>
      <c r="T1373" s="155" t="str"/>
      <c r="U1373" s="153" t="n">
        <f>IF(E1373&lt;&gt;"Accepted","",IF(AND(N1373="",P1373=""),"",MAX(N1373,P1373)))</f>
        <v>29.920265648</v>
      </c>
      <c r="V1373" s="155" t="str">
        <v>2026-04-25 08:47 PDT</v>
      </c>
      <c r="W1373" s="153" t="n">
        <v>20</v>
      </c>
      <c r="X1373" s="153" t="n">
        <v>26</v>
      </c>
      <c r="Y1373" s="163"/>
      <c r="Z1373" s="163"/>
      <c r="AA1373" s="153" t="n">
        <v>-117.8837</v>
      </c>
      <c r="AB1373" s="153" t="n">
        <v>34.9054</v>
      </c>
      <c r="AC1373" s="153" t="n">
        <v>702</v>
      </c>
      <c r="AD1373" s="175" t="str">
        <v>KEDW 251547Z 24020G26KT 40SM SCT130 SCT150 BKN260 16/06 A2980 RMK AO2A SLP079</v>
      </c>
    </row>
    <row r="1374" hidden="0">
      <c r="A1374" s="150" t="str">
        <v>2026-04-25 15:55 UTC</v>
      </c>
      <c r="B1374" s="155" t="str">
        <v>2026-04-25 08:55 PDT</v>
      </c>
      <c r="C1374" s="155" t="str">
        <v>2026-04-25</v>
      </c>
      <c r="D1374" s="155" t="str">
        <v>April</v>
      </c>
      <c r="E1374" s="154" t="str">
        <v>Accepted</v>
      </c>
      <c r="F1374" s="155" t="str">
        <v>230</v>
      </c>
      <c r="G1374" s="153" t="n">
        <v>230</v>
      </c>
      <c r="H1374" s="155" t="str">
        <v>SW</v>
      </c>
      <c r="I1374" s="153" t="n">
        <v>50</v>
      </c>
      <c r="J1374" s="155" t="str">
        <v>NE</v>
      </c>
      <c r="K1374" s="153" t="n">
        <v>23</v>
      </c>
      <c r="L1374" s="153" t="n">
        <f>IF(E1374="Accepted",K1374*1.150779448,"")</f>
        <v>26.467927304</v>
      </c>
      <c r="M1374" s="153" t="n">
        <v>29</v>
      </c>
      <c r="N1374" s="153" t="n">
        <f>IF(AND(E1374="Accepted",ISNUMBER(M1374)),M1374*1.150779448,"")</f>
        <v>33.372603992</v>
      </c>
      <c r="O1374" s="153" t="n">
        <v>29</v>
      </c>
      <c r="P1374" s="153" t="n">
        <f>IF(AND(E1374="Accepted",ISNUMBER(O1374)),O1374*1.150779448,"")</f>
        <v>33.372603992</v>
      </c>
      <c r="Q1374" s="153" t="n">
        <v>240</v>
      </c>
      <c r="R1374" s="155" t="str">
        <v>52</v>
      </c>
      <c r="S1374" s="155" t="str">
        <v>2026-04-25 15:52 UTC</v>
      </c>
      <c r="T1374" s="155" t="str">
        <v>2026-04-25 08:52 PDT</v>
      </c>
      <c r="U1374" s="153" t="n">
        <f>IF(E1374&lt;&gt;"Accepted","",IF(AND(N1374="",P1374=""),"",MAX(N1374,P1374)))</f>
        <v>33.372603992</v>
      </c>
      <c r="V1374" s="155" t="str">
        <v>2026-04-25 08:52 PDT</v>
      </c>
      <c r="W1374" s="153" t="n">
        <v>23</v>
      </c>
      <c r="X1374" s="153" t="n">
        <v>29</v>
      </c>
      <c r="Y1374" s="153" t="n">
        <v>29</v>
      </c>
      <c r="Z1374" s="153" t="n">
        <v>240</v>
      </c>
      <c r="AA1374" s="153" t="n">
        <v>-117.8837</v>
      </c>
      <c r="AB1374" s="153" t="n">
        <v>34.9054</v>
      </c>
      <c r="AC1374" s="153" t="n">
        <v>702</v>
      </c>
      <c r="AD1374" s="175" t="str">
        <v>KEDW 251555Z 23023G29KT 40SM SCT130 BKN260 16/06 A2980 RMK AO2A PK WND 24029/52 SLP079 T01560055</v>
      </c>
    </row>
    <row r="1375" hidden="0">
      <c r="A1375" s="150" t="str">
        <v>2026-04-25 16:55 UTC</v>
      </c>
      <c r="B1375" s="155" t="str">
        <v>2026-04-25 09:55 PDT</v>
      </c>
      <c r="C1375" s="155" t="str">
        <v>2026-04-25</v>
      </c>
      <c r="D1375" s="155" t="str">
        <v>April</v>
      </c>
      <c r="E1375" s="154" t="str">
        <v>Accepted</v>
      </c>
      <c r="F1375" s="155" t="str">
        <v>230</v>
      </c>
      <c r="G1375" s="153" t="n">
        <v>230</v>
      </c>
      <c r="H1375" s="155" t="str">
        <v>SW</v>
      </c>
      <c r="I1375" s="153" t="n">
        <v>50</v>
      </c>
      <c r="J1375" s="155" t="str">
        <v>NE</v>
      </c>
      <c r="K1375" s="153" t="n">
        <v>19</v>
      </c>
      <c r="L1375" s="153" t="n">
        <f>IF(E1375="Accepted",K1375*1.150779448,"")</f>
        <v>21.864809512</v>
      </c>
      <c r="M1375" s="153" t="n">
        <v>28</v>
      </c>
      <c r="N1375" s="153" t="n">
        <f>IF(AND(E1375="Accepted",ISNUMBER(M1375)),M1375*1.150779448,"")</f>
        <v>32.221824544</v>
      </c>
      <c r="O1375" s="153" t="n">
        <v>31</v>
      </c>
      <c r="P1375" s="153" t="n">
        <f>IF(AND(E1375="Accepted",ISNUMBER(O1375)),O1375*1.150779448,"")</f>
        <v>35.674162888</v>
      </c>
      <c r="Q1375" s="153" t="n">
        <v>240</v>
      </c>
      <c r="R1375" s="155" t="str">
        <v>28</v>
      </c>
      <c r="S1375" s="155" t="str">
        <v>2026-04-25 16:28 UTC</v>
      </c>
      <c r="T1375" s="155" t="str">
        <v>2026-04-25 09:28 PDT</v>
      </c>
      <c r="U1375" s="153" t="n">
        <f>IF(E1375&lt;&gt;"Accepted","",IF(AND(N1375="",P1375=""),"",MAX(N1375,P1375)))</f>
        <v>35.674162888</v>
      </c>
      <c r="V1375" s="155" t="str">
        <v>2026-04-25 09:28 PDT</v>
      </c>
      <c r="W1375" s="153" t="n">
        <v>19</v>
      </c>
      <c r="X1375" s="153" t="n">
        <v>28</v>
      </c>
      <c r="Y1375" s="153" t="n">
        <v>31</v>
      </c>
      <c r="Z1375" s="153" t="n">
        <v>240</v>
      </c>
      <c r="AA1375" s="153" t="n">
        <v>-117.8837</v>
      </c>
      <c r="AB1375" s="153" t="n">
        <v>34.9054</v>
      </c>
      <c r="AC1375" s="153" t="n">
        <v>702</v>
      </c>
      <c r="AD1375" s="175" t="str">
        <v>KEDW 251655Z 23019G28KT 40SM SCT120 BKN260 16/04 A2981 RMK AO2A PK WND 24031/28 SLP083 T01640041</v>
      </c>
    </row>
    <row r="1376" hidden="0">
      <c r="A1376" s="150" t="str">
        <v>2026-04-25 17:25 UTC</v>
      </c>
      <c r="B1376" s="155" t="str">
        <v>2026-04-25 10:25 PDT</v>
      </c>
      <c r="C1376" s="155" t="str">
        <v>2026-04-25</v>
      </c>
      <c r="D1376" s="155" t="str">
        <v>April</v>
      </c>
      <c r="E1376" s="154" t="str">
        <v>Accepted</v>
      </c>
      <c r="F1376" s="155" t="str">
        <v>230</v>
      </c>
      <c r="G1376" s="153" t="n">
        <v>230</v>
      </c>
      <c r="H1376" s="155" t="str">
        <v>SW</v>
      </c>
      <c r="I1376" s="153" t="n">
        <v>50</v>
      </c>
      <c r="J1376" s="155" t="str">
        <v>NE</v>
      </c>
      <c r="K1376" s="153" t="n">
        <v>21</v>
      </c>
      <c r="L1376" s="153" t="n">
        <f>IF(E1376="Accepted",K1376*1.150779448,"")</f>
        <v>24.166368408</v>
      </c>
      <c r="M1376" s="153" t="n">
        <v>31</v>
      </c>
      <c r="N1376" s="153" t="n">
        <f>IF(AND(E1376="Accepted",ISNUMBER(M1376)),M1376*1.150779448,"")</f>
        <v>35.674162888</v>
      </c>
      <c r="O1376" s="163"/>
      <c r="P1376" s="163" t="str">
        <f>IF(AND(E1376="Accepted",ISNUMBER(O1376)),O1376*1.150779448,"")</f>
      </c>
      <c r="Q1376" s="163"/>
      <c r="R1376" s="155" t="str"/>
      <c r="S1376" s="155" t="str"/>
      <c r="T1376" s="155" t="str"/>
      <c r="U1376" s="153" t="n">
        <f>IF(E1376&lt;&gt;"Accepted","",IF(AND(N1376="",P1376=""),"",MAX(N1376,P1376)))</f>
        <v>35.674162888</v>
      </c>
      <c r="V1376" s="155" t="str">
        <v>2026-04-25 10:25 PDT</v>
      </c>
      <c r="W1376" s="153" t="n">
        <v>21</v>
      </c>
      <c r="X1376" s="153" t="n">
        <v>31</v>
      </c>
      <c r="Y1376" s="163"/>
      <c r="Z1376" s="163"/>
      <c r="AA1376" s="153" t="n">
        <v>-117.8837</v>
      </c>
      <c r="AB1376" s="153" t="n">
        <v>34.9054</v>
      </c>
      <c r="AC1376" s="153" t="n">
        <v>702</v>
      </c>
      <c r="AD1376" s="175" t="str">
        <v>KEDW 251725Z 23021G31KT 40SM FEW070 BKN150 17/03 A2981 RMK AO2A SLP083</v>
      </c>
    </row>
    <row r="1377" hidden="0">
      <c r="A1377" s="150" t="str">
        <v>2026-04-25 17:55 UTC</v>
      </c>
      <c r="B1377" s="155" t="str">
        <v>2026-04-25 10:55 PDT</v>
      </c>
      <c r="C1377" s="155" t="str">
        <v>2026-04-25</v>
      </c>
      <c r="D1377" s="155" t="str">
        <v>April</v>
      </c>
      <c r="E1377" s="154" t="str">
        <v>Accepted</v>
      </c>
      <c r="F1377" s="155" t="str">
        <v>230</v>
      </c>
      <c r="G1377" s="153" t="n">
        <v>230</v>
      </c>
      <c r="H1377" s="155" t="str">
        <v>SW</v>
      </c>
      <c r="I1377" s="153" t="n">
        <v>50</v>
      </c>
      <c r="J1377" s="155" t="str">
        <v>NE</v>
      </c>
      <c r="K1377" s="153" t="n">
        <v>20</v>
      </c>
      <c r="L1377" s="153" t="n">
        <f>IF(E1377="Accepted",K1377*1.150779448,"")</f>
        <v>23.01558896</v>
      </c>
      <c r="M1377" s="153" t="n">
        <v>27</v>
      </c>
      <c r="N1377" s="153" t="n">
        <f>IF(AND(E1377="Accepted",ISNUMBER(M1377)),M1377*1.150779448,"")</f>
        <v>31.071045096</v>
      </c>
      <c r="O1377" s="153" t="n">
        <v>31</v>
      </c>
      <c r="P1377" s="153" t="n">
        <f>IF(AND(E1377="Accepted",ISNUMBER(O1377)),O1377*1.150779448,"")</f>
        <v>35.674162888</v>
      </c>
      <c r="Q1377" s="153" t="n">
        <v>220</v>
      </c>
      <c r="R1377" s="155" t="str">
        <v>01</v>
      </c>
      <c r="S1377" s="155" t="str">
        <v>2026-04-25 17:01 UTC</v>
      </c>
      <c r="T1377" s="155" t="str">
        <v>2026-04-25 10:01 PDT</v>
      </c>
      <c r="U1377" s="153" t="n">
        <f>IF(E1377&lt;&gt;"Accepted","",IF(AND(N1377="",P1377=""),"",MAX(N1377,P1377)))</f>
        <v>35.674162888</v>
      </c>
      <c r="V1377" s="155" t="str">
        <v>2026-04-25 10:01 PDT</v>
      </c>
      <c r="W1377" s="153" t="n">
        <v>20</v>
      </c>
      <c r="X1377" s="153" t="n">
        <v>27</v>
      </c>
      <c r="Y1377" s="153" t="n">
        <v>31</v>
      </c>
      <c r="Z1377" s="153" t="n">
        <v>220</v>
      </c>
      <c r="AA1377" s="153" t="n">
        <v>-117.8837</v>
      </c>
      <c r="AB1377" s="153" t="n">
        <v>34.9054</v>
      </c>
      <c r="AC1377" s="153" t="n">
        <v>702</v>
      </c>
      <c r="AD1377" s="175" t="str">
        <v>KEDW 251755Z 23020G27KT 40SM SCT150 BKN260 17/02 A2981 RMK AO2A PK WND 22031/01 SLP083 T01710023 10175 20111 53003</v>
      </c>
    </row>
    <row r="1378" hidden="0">
      <c r="A1378" s="150" t="str">
        <v>2026-04-25 18:55 UTC</v>
      </c>
      <c r="B1378" s="155" t="str">
        <v>2026-04-25 11:55 PDT</v>
      </c>
      <c r="C1378" s="155" t="str">
        <v>2026-04-25</v>
      </c>
      <c r="D1378" s="155" t="str">
        <v>April</v>
      </c>
      <c r="E1378" s="154" t="str">
        <v>Accepted</v>
      </c>
      <c r="F1378" s="155" t="str">
        <v>230</v>
      </c>
      <c r="G1378" s="153" t="n">
        <v>230</v>
      </c>
      <c r="H1378" s="155" t="str">
        <v>SW</v>
      </c>
      <c r="I1378" s="153" t="n">
        <v>50</v>
      </c>
      <c r="J1378" s="155" t="str">
        <v>NE</v>
      </c>
      <c r="K1378" s="153" t="n">
        <v>17</v>
      </c>
      <c r="L1378" s="153" t="n">
        <f>IF(E1378="Accepted",K1378*1.150779448,"")</f>
        <v>19.563250616</v>
      </c>
      <c r="M1378" s="153" t="n">
        <v>25</v>
      </c>
      <c r="N1378" s="153" t="n">
        <f>IF(AND(E1378="Accepted",ISNUMBER(M1378)),M1378*1.150779448,"")</f>
        <v>28.7694862</v>
      </c>
      <c r="O1378" s="153" t="n">
        <v>28</v>
      </c>
      <c r="P1378" s="153" t="n">
        <f>IF(AND(E1378="Accepted",ISNUMBER(O1378)),O1378*1.150779448,"")</f>
        <v>32.221824544</v>
      </c>
      <c r="Q1378" s="153" t="n">
        <v>230</v>
      </c>
      <c r="R1378" s="155" t="str">
        <v>01</v>
      </c>
      <c r="S1378" s="155" t="str">
        <v>2026-04-25 18:01 UTC</v>
      </c>
      <c r="T1378" s="155" t="str">
        <v>2026-04-25 11:01 PDT</v>
      </c>
      <c r="U1378" s="153" t="n">
        <f>IF(E1378&lt;&gt;"Accepted","",IF(AND(N1378="",P1378=""),"",MAX(N1378,P1378)))</f>
        <v>32.221824544</v>
      </c>
      <c r="V1378" s="155" t="str">
        <v>2026-04-25 11:01 PDT</v>
      </c>
      <c r="W1378" s="153" t="n">
        <v>17</v>
      </c>
      <c r="X1378" s="153" t="n">
        <v>25</v>
      </c>
      <c r="Y1378" s="153" t="n">
        <v>28</v>
      </c>
      <c r="Z1378" s="153" t="n">
        <v>230</v>
      </c>
      <c r="AA1378" s="153" t="n">
        <v>-117.8837</v>
      </c>
      <c r="AB1378" s="153" t="n">
        <v>34.9054</v>
      </c>
      <c r="AC1378" s="153" t="n">
        <v>702</v>
      </c>
      <c r="AD1378" s="175" t="str">
        <v>KEDW 251855Z 23017G25KT 50SM SCT130 19/02 A2979 RMK AO2A PK WND 23028/01 SLP076 T01900015</v>
      </c>
    </row>
    <row r="1379" hidden="0">
      <c r="A1379" s="150" t="str">
        <v>2026-04-25 19:55 UTC</v>
      </c>
      <c r="B1379" s="155" t="str">
        <v>2026-04-25 12:55 PDT</v>
      </c>
      <c r="C1379" s="155" t="str">
        <v>2026-04-25</v>
      </c>
      <c r="D1379" s="155" t="str">
        <v>April</v>
      </c>
      <c r="E1379" s="154" t="str">
        <v>Accepted</v>
      </c>
      <c r="F1379" s="155" t="str">
        <v>220</v>
      </c>
      <c r="G1379" s="153" t="n">
        <v>220</v>
      </c>
      <c r="H1379" s="155" t="str">
        <v>SW</v>
      </c>
      <c r="I1379" s="153" t="n">
        <v>40</v>
      </c>
      <c r="J1379" s="155" t="str">
        <v>NE</v>
      </c>
      <c r="K1379" s="153" t="n">
        <v>23</v>
      </c>
      <c r="L1379" s="153" t="n">
        <f>IF(E1379="Accepted",K1379*1.150779448,"")</f>
        <v>26.467927304</v>
      </c>
      <c r="M1379" s="153" t="n">
        <v>27</v>
      </c>
      <c r="N1379" s="153" t="n">
        <f>IF(AND(E1379="Accepted",ISNUMBER(M1379)),M1379*1.150779448,"")</f>
        <v>31.071045096</v>
      </c>
      <c r="O1379" s="153" t="n">
        <v>28</v>
      </c>
      <c r="P1379" s="153" t="n">
        <f>IF(AND(E1379="Accepted",ISNUMBER(O1379)),O1379*1.150779448,"")</f>
        <v>32.221824544</v>
      </c>
      <c r="Q1379" s="153" t="n">
        <v>220</v>
      </c>
      <c r="R1379" s="155" t="str">
        <v>41</v>
      </c>
      <c r="S1379" s="155" t="str">
        <v>2026-04-25 19:41 UTC</v>
      </c>
      <c r="T1379" s="155" t="str">
        <v>2026-04-25 12:41 PDT</v>
      </c>
      <c r="U1379" s="153" t="n">
        <f>IF(E1379&lt;&gt;"Accepted","",IF(AND(N1379="",P1379=""),"",MAX(N1379,P1379)))</f>
        <v>32.221824544</v>
      </c>
      <c r="V1379" s="155" t="str">
        <v>2026-04-25 12:41 PDT</v>
      </c>
      <c r="W1379" s="153" t="n">
        <v>23</v>
      </c>
      <c r="X1379" s="153" t="n">
        <v>27</v>
      </c>
      <c r="Y1379" s="153" t="n">
        <v>28</v>
      </c>
      <c r="Z1379" s="153" t="n">
        <v>220</v>
      </c>
      <c r="AA1379" s="153" t="n">
        <v>-117.8837</v>
      </c>
      <c r="AB1379" s="153" t="n">
        <v>34.9054</v>
      </c>
      <c r="AC1379" s="153" t="n">
        <v>702</v>
      </c>
      <c r="AD1379" s="175" t="str">
        <v>KEDW 251955Z 22023G27KT 50SM SCT130 21/01 A2977 RMK AO2A PK WND 22028/41 SLP068 T02060014</v>
      </c>
    </row>
    <row r="1380" hidden="0">
      <c r="A1380" s="150" t="str">
        <v>2026-04-25 20:55 UTC</v>
      </c>
      <c r="B1380" s="155" t="str">
        <v>2026-04-25 13:55 PDT</v>
      </c>
      <c r="C1380" s="155" t="str">
        <v>2026-04-25</v>
      </c>
      <c r="D1380" s="155" t="str">
        <v>April</v>
      </c>
      <c r="E1380" s="154" t="str">
        <v>Accepted</v>
      </c>
      <c r="F1380" s="155" t="str">
        <v>230</v>
      </c>
      <c r="G1380" s="153" t="n">
        <v>230</v>
      </c>
      <c r="H1380" s="155" t="str">
        <v>SW</v>
      </c>
      <c r="I1380" s="153" t="n">
        <v>50</v>
      </c>
      <c r="J1380" s="155" t="str">
        <v>NE</v>
      </c>
      <c r="K1380" s="153" t="n">
        <v>24</v>
      </c>
      <c r="L1380" s="153" t="n">
        <f>IF(E1380="Accepted",K1380*1.150779448,"")</f>
        <v>27.618706752</v>
      </c>
      <c r="M1380" s="153" t="n">
        <v>28</v>
      </c>
      <c r="N1380" s="153" t="n">
        <f>IF(AND(E1380="Accepted",ISNUMBER(M1380)),M1380*1.150779448,"")</f>
        <v>32.221824544</v>
      </c>
      <c r="O1380" s="153" t="n">
        <v>32</v>
      </c>
      <c r="P1380" s="153" t="n">
        <f>IF(AND(E1380="Accepted",ISNUMBER(O1380)),O1380*1.150779448,"")</f>
        <v>36.824942336</v>
      </c>
      <c r="Q1380" s="153" t="n">
        <v>240</v>
      </c>
      <c r="R1380" s="155" t="str">
        <v>47</v>
      </c>
      <c r="S1380" s="155" t="str">
        <v>2026-04-25 20:47 UTC</v>
      </c>
      <c r="T1380" s="155" t="str">
        <v>2026-04-25 13:47 PDT</v>
      </c>
      <c r="U1380" s="153" t="n">
        <f>IF(E1380&lt;&gt;"Accepted","",IF(AND(N1380="",P1380=""),"",MAX(N1380,P1380)))</f>
        <v>36.824942336</v>
      </c>
      <c r="V1380" s="155" t="str">
        <v>2026-04-25 13:47 PDT</v>
      </c>
      <c r="W1380" s="153" t="n">
        <v>24</v>
      </c>
      <c r="X1380" s="153" t="n">
        <v>28</v>
      </c>
      <c r="Y1380" s="153" t="n">
        <v>32</v>
      </c>
      <c r="Z1380" s="153" t="n">
        <v>240</v>
      </c>
      <c r="AA1380" s="153" t="n">
        <v>-117.8837</v>
      </c>
      <c r="AB1380" s="153" t="n">
        <v>34.9054</v>
      </c>
      <c r="AC1380" s="153" t="n">
        <v>702</v>
      </c>
      <c r="AD1380" s="175" t="str">
        <v>KEDW 252055Z COR 23024G28KT 50SM FEW095 BKN150 19/02 A2977 RMK AO2A PK WND 24032/47 SLP069 T01900024 56014 COR 2104</v>
      </c>
    </row>
    <row r="1381" hidden="0">
      <c r="A1381" s="150" t="str">
        <v>2026-04-25 21:55 UTC</v>
      </c>
      <c r="B1381" s="155" t="str">
        <v>2026-04-25 14:55 PDT</v>
      </c>
      <c r="C1381" s="155" t="str">
        <v>2026-04-25</v>
      </c>
      <c r="D1381" s="155" t="str">
        <v>April</v>
      </c>
      <c r="E1381" s="154" t="str">
        <v>Accepted</v>
      </c>
      <c r="F1381" s="155" t="str">
        <v>230</v>
      </c>
      <c r="G1381" s="153" t="n">
        <v>230</v>
      </c>
      <c r="H1381" s="155" t="str">
        <v>SW</v>
      </c>
      <c r="I1381" s="153" t="n">
        <v>50</v>
      </c>
      <c r="J1381" s="155" t="str">
        <v>NE</v>
      </c>
      <c r="K1381" s="153" t="n">
        <v>26</v>
      </c>
      <c r="L1381" s="153" t="n">
        <f>IF(E1381="Accepted",K1381*1.150779448,"")</f>
        <v>29.920265648</v>
      </c>
      <c r="M1381" s="153" t="n">
        <v>33</v>
      </c>
      <c r="N1381" s="153" t="n">
        <f>IF(AND(E1381="Accepted",ISNUMBER(M1381)),M1381*1.150779448,"")</f>
        <v>37.975721784</v>
      </c>
      <c r="O1381" s="153" t="n">
        <v>34</v>
      </c>
      <c r="P1381" s="153" t="n">
        <f>IF(AND(E1381="Accepted",ISNUMBER(O1381)),O1381*1.150779448,"")</f>
        <v>39.126501232</v>
      </c>
      <c r="Q1381" s="153" t="n">
        <v>220</v>
      </c>
      <c r="R1381" s="155" t="str">
        <v>45</v>
      </c>
      <c r="S1381" s="155" t="str">
        <v>2026-04-25 21:45 UTC</v>
      </c>
      <c r="T1381" s="155" t="str">
        <v>2026-04-25 14:45 PDT</v>
      </c>
      <c r="U1381" s="153" t="n">
        <f>IF(E1381&lt;&gt;"Accepted","",IF(AND(N1381="",P1381=""),"",MAX(N1381,P1381)))</f>
        <v>39.126501232</v>
      </c>
      <c r="V1381" s="155" t="str">
        <v>2026-04-25 14:45 PDT</v>
      </c>
      <c r="W1381" s="153" t="n">
        <v>26</v>
      </c>
      <c r="X1381" s="153" t="n">
        <v>33</v>
      </c>
      <c r="Y1381" s="153" t="n">
        <v>34</v>
      </c>
      <c r="Z1381" s="153" t="n">
        <v>220</v>
      </c>
      <c r="AA1381" s="153" t="n">
        <v>-117.8837</v>
      </c>
      <c r="AB1381" s="153" t="n">
        <v>34.9054</v>
      </c>
      <c r="AC1381" s="153" t="n">
        <v>702</v>
      </c>
      <c r="AD1381" s="175" t="str">
        <v>KEDW 252155Z 23026G33KT 40SM FEW060 BKN090 18/03 A2976 RMK AO2A PK WND 22034/45 SLP067 T01830026</v>
      </c>
    </row>
    <row r="1382" hidden="0">
      <c r="A1382" s="150" t="str">
        <v>2026-04-25 22:55 UTC</v>
      </c>
      <c r="B1382" s="155" t="str">
        <v>2026-04-25 15:55 PDT</v>
      </c>
      <c r="C1382" s="155" t="str">
        <v>2026-04-25</v>
      </c>
      <c r="D1382" s="155" t="str">
        <v>April</v>
      </c>
      <c r="E1382" s="154" t="str">
        <v>Accepted</v>
      </c>
      <c r="F1382" s="155" t="str">
        <v>240</v>
      </c>
      <c r="G1382" s="153" t="n">
        <v>240</v>
      </c>
      <c r="H1382" s="155" t="str">
        <v>SW</v>
      </c>
      <c r="I1382" s="153" t="n">
        <v>60</v>
      </c>
      <c r="J1382" s="155" t="str">
        <v>NE</v>
      </c>
      <c r="K1382" s="153" t="n">
        <v>24</v>
      </c>
      <c r="L1382" s="153" t="n">
        <f>IF(E1382="Accepted",K1382*1.150779448,"")</f>
        <v>27.618706752</v>
      </c>
      <c r="M1382" s="153" t="n">
        <v>29</v>
      </c>
      <c r="N1382" s="153" t="n">
        <f>IF(AND(E1382="Accepted",ISNUMBER(M1382)),M1382*1.150779448,"")</f>
        <v>33.372603992</v>
      </c>
      <c r="O1382" s="153" t="n">
        <v>35</v>
      </c>
      <c r="P1382" s="153" t="n">
        <f>IF(AND(E1382="Accepted",ISNUMBER(O1382)),O1382*1.150779448,"")</f>
        <v>40.27728068</v>
      </c>
      <c r="Q1382" s="153" t="n">
        <v>240</v>
      </c>
      <c r="R1382" s="155" t="str">
        <v>13</v>
      </c>
      <c r="S1382" s="155" t="str">
        <v>2026-04-25 22:13 UTC</v>
      </c>
      <c r="T1382" s="155" t="str">
        <v>2026-04-25 15:13 PDT</v>
      </c>
      <c r="U1382" s="153" t="n">
        <f>IF(E1382&lt;&gt;"Accepted","",IF(AND(N1382="",P1382=""),"",MAX(N1382,P1382)))</f>
        <v>40.27728068</v>
      </c>
      <c r="V1382" s="155" t="str">
        <v>2026-04-25 15:13 PDT</v>
      </c>
      <c r="W1382" s="153" t="n">
        <v>24</v>
      </c>
      <c r="X1382" s="153" t="n">
        <v>29</v>
      </c>
      <c r="Y1382" s="153" t="n">
        <v>35</v>
      </c>
      <c r="Z1382" s="153" t="n">
        <v>240</v>
      </c>
      <c r="AA1382" s="153" t="n">
        <v>-117.8837</v>
      </c>
      <c r="AB1382" s="153" t="n">
        <v>34.9054</v>
      </c>
      <c r="AC1382" s="153" t="n">
        <v>702</v>
      </c>
      <c r="AD1382" s="175" t="str">
        <v>KEDW 252255Z 24024G29KT 30SM SCT060 BKN110 19/03 A2976 RMK PK WND 24035/13 SLP067 T01870033</v>
      </c>
    </row>
    <row r="1383" hidden="0">
      <c r="A1383" s="150" t="str">
        <v>2026-04-25 23:40 UTC</v>
      </c>
      <c r="B1383" s="155" t="str">
        <v>2026-04-25 16:40 PDT</v>
      </c>
      <c r="C1383" s="155" t="str">
        <v>2026-04-25</v>
      </c>
      <c r="D1383" s="155" t="str">
        <v>April</v>
      </c>
      <c r="E1383" s="154" t="str">
        <v>Accepted</v>
      </c>
      <c r="F1383" s="155" t="str">
        <v>230</v>
      </c>
      <c r="G1383" s="153" t="n">
        <v>230</v>
      </c>
      <c r="H1383" s="155" t="str">
        <v>SW</v>
      </c>
      <c r="I1383" s="153" t="n">
        <v>50</v>
      </c>
      <c r="J1383" s="155" t="str">
        <v>NE</v>
      </c>
      <c r="K1383" s="153" t="n">
        <v>23</v>
      </c>
      <c r="L1383" s="153" t="n">
        <f>IF(E1383="Accepted",K1383*1.150779448,"")</f>
        <v>26.467927304</v>
      </c>
      <c r="M1383" s="153" t="n">
        <v>30</v>
      </c>
      <c r="N1383" s="153" t="n">
        <f>IF(AND(E1383="Accepted",ISNUMBER(M1383)),M1383*1.150779448,"")</f>
        <v>34.523383439999996</v>
      </c>
      <c r="O1383" s="163"/>
      <c r="P1383" s="163" t="str">
        <f>IF(AND(E1383="Accepted",ISNUMBER(O1383)),O1383*1.150779448,"")</f>
      </c>
      <c r="Q1383" s="163"/>
      <c r="R1383" s="155" t="str"/>
      <c r="S1383" s="155" t="str"/>
      <c r="T1383" s="155" t="str"/>
      <c r="U1383" s="153" t="n">
        <f>IF(E1383&lt;&gt;"Accepted","",IF(AND(N1383="",P1383=""),"",MAX(N1383,P1383)))</f>
        <v>34.523383439999996</v>
      </c>
      <c r="V1383" s="155" t="str">
        <v>2026-04-25 16:40 PDT</v>
      </c>
      <c r="W1383" s="153" t="n">
        <v>23</v>
      </c>
      <c r="X1383" s="153" t="n">
        <v>30</v>
      </c>
      <c r="Y1383" s="163"/>
      <c r="Z1383" s="163"/>
      <c r="AA1383" s="153" t="n">
        <v>-117.8837</v>
      </c>
      <c r="AB1383" s="153" t="n">
        <v>34.9054</v>
      </c>
      <c r="AC1383" s="153" t="n">
        <v>702</v>
      </c>
      <c r="AD1383" s="175" t="str">
        <v>KEDW 252340Z AUTO 23023G30KT 10SM -RA FEW100 FEW130 17/04 A2976 RMK AO2 RAB40 SLP069 $</v>
      </c>
    </row>
    <row r="1384" hidden="0">
      <c r="A1384" s="150" t="str">
        <v>2026-04-25 23:55 UTC</v>
      </c>
      <c r="B1384" s="155" t="str">
        <v>2026-04-25 16:55 PDT</v>
      </c>
      <c r="C1384" s="155" t="str">
        <v>2026-04-25</v>
      </c>
      <c r="D1384" s="155" t="str">
        <v>April</v>
      </c>
      <c r="E1384" s="154" t="str">
        <v>Accepted</v>
      </c>
      <c r="F1384" s="155" t="str">
        <v>240</v>
      </c>
      <c r="G1384" s="153" t="n">
        <v>240</v>
      </c>
      <c r="H1384" s="155" t="str">
        <v>SW</v>
      </c>
      <c r="I1384" s="153" t="n">
        <v>60</v>
      </c>
      <c r="J1384" s="155" t="str">
        <v>NE</v>
      </c>
      <c r="K1384" s="153" t="n">
        <v>24</v>
      </c>
      <c r="L1384" s="153" t="n">
        <f>IF(E1384="Accepted",K1384*1.150779448,"")</f>
        <v>27.618706752</v>
      </c>
      <c r="M1384" s="153" t="n">
        <v>29</v>
      </c>
      <c r="N1384" s="153" t="n">
        <f>IF(AND(E1384="Accepted",ISNUMBER(M1384)),M1384*1.150779448,"")</f>
        <v>33.372603992</v>
      </c>
      <c r="O1384" s="163"/>
      <c r="P1384" s="163" t="str">
        <f>IF(AND(E1384="Accepted",ISNUMBER(O1384)),O1384*1.150779448,"")</f>
      </c>
      <c r="Q1384" s="163"/>
      <c r="R1384" s="155" t="str"/>
      <c r="S1384" s="155" t="str"/>
      <c r="T1384" s="155" t="str"/>
      <c r="U1384" s="153" t="n">
        <f>IF(E1384&lt;&gt;"Accepted","",IF(AND(N1384="",P1384=""),"",MAX(N1384,P1384)))</f>
        <v>33.372603992</v>
      </c>
      <c r="V1384" s="155" t="str">
        <v>2026-04-25 16:55 PDT</v>
      </c>
      <c r="W1384" s="153" t="n">
        <v>24</v>
      </c>
      <c r="X1384" s="153" t="n">
        <v>29</v>
      </c>
      <c r="Y1384" s="163"/>
      <c r="Z1384" s="163"/>
      <c r="AA1384" s="153" t="n">
        <v>-117.8837</v>
      </c>
      <c r="AB1384" s="153" t="n">
        <v>34.9054</v>
      </c>
      <c r="AC1384" s="153" t="n">
        <v>702</v>
      </c>
      <c r="AD1384" s="175" t="str">
        <v>KEDW 252355Z 24024G29KT 30SM SCT060 BKN090 17/04 A2976 RMK AO2A SLP069 T01740033</v>
      </c>
    </row>
    <row r="1385" hidden="0">
      <c r="A1385" s="150" t="str">
        <v>2026-04-26 15:55 UTC</v>
      </c>
      <c r="B1385" s="155" t="str">
        <v>2026-04-26 08:55 PDT</v>
      </c>
      <c r="C1385" s="155" t="str">
        <v>2026-04-26</v>
      </c>
      <c r="D1385" s="155" t="str">
        <v>April</v>
      </c>
      <c r="E1385" s="154" t="str">
        <v>Accepted</v>
      </c>
      <c r="F1385" s="155" t="str">
        <v>250</v>
      </c>
      <c r="G1385" s="153" t="n">
        <v>250</v>
      </c>
      <c r="H1385" s="155" t="str">
        <v>W</v>
      </c>
      <c r="I1385" s="153" t="n">
        <v>70</v>
      </c>
      <c r="J1385" s="155" t="str">
        <v>E</v>
      </c>
      <c r="K1385" s="153" t="n">
        <v>18</v>
      </c>
      <c r="L1385" s="153" t="n">
        <f>IF(E1385="Accepted",K1385*1.150779448,"")</f>
        <v>20.714030064</v>
      </c>
      <c r="M1385" s="153" t="n">
        <v>23</v>
      </c>
      <c r="N1385" s="153" t="n">
        <f>IF(AND(E1385="Accepted",ISNUMBER(M1385)),M1385*1.150779448,"")</f>
        <v>26.467927304</v>
      </c>
      <c r="O1385" s="163"/>
      <c r="P1385" s="163" t="str">
        <f>IF(AND(E1385="Accepted",ISNUMBER(O1385)),O1385*1.150779448,"")</f>
      </c>
      <c r="Q1385" s="163"/>
      <c r="R1385" s="155" t="str"/>
      <c r="S1385" s="155" t="str"/>
      <c r="T1385" s="155" t="str"/>
      <c r="U1385" s="153" t="n">
        <f>IF(E1385&lt;&gt;"Accepted","",IF(AND(N1385="",P1385=""),"",MAX(N1385,P1385)))</f>
        <v>26.467927304</v>
      </c>
      <c r="V1385" s="155" t="str">
        <v>2026-04-26 08:55 PDT</v>
      </c>
      <c r="W1385" s="153" t="n">
        <v>18</v>
      </c>
      <c r="X1385" s="153" t="n">
        <v>23</v>
      </c>
      <c r="Y1385" s="163"/>
      <c r="Z1385" s="163"/>
      <c r="AA1385" s="153" t="n">
        <v>-117.8837</v>
      </c>
      <c r="AB1385" s="153" t="n">
        <v>34.9054</v>
      </c>
      <c r="AC1385" s="153" t="n">
        <v>702</v>
      </c>
      <c r="AD1385" s="175" t="str">
        <v>KEDW 261555Z AUTO 25018G23KT 10SM BKN031 13/03 A2983 RMK AO2 SLPNO T01250029 $</v>
      </c>
    </row>
    <row r="1386" hidden="0">
      <c r="A1386" s="150" t="str">
        <v>2026-04-26 16:40 UTC</v>
      </c>
      <c r="B1386" s="155" t="str">
        <v>2026-04-26 09:40 PDT</v>
      </c>
      <c r="C1386" s="155" t="str">
        <v>2026-04-26</v>
      </c>
      <c r="D1386" s="155" t="str">
        <v>April</v>
      </c>
      <c r="E1386" s="154" t="str">
        <v>Accepted</v>
      </c>
      <c r="F1386" s="155" t="str">
        <v>260</v>
      </c>
      <c r="G1386" s="153" t="n">
        <v>260</v>
      </c>
      <c r="H1386" s="155" t="str">
        <v>W</v>
      </c>
      <c r="I1386" s="153" t="n">
        <v>80</v>
      </c>
      <c r="J1386" s="155" t="str">
        <v>E</v>
      </c>
      <c r="K1386" s="153" t="n">
        <v>16</v>
      </c>
      <c r="L1386" s="153" t="n">
        <f>IF(E1386="Accepted",K1386*1.150779448,"")</f>
        <v>18.412471168</v>
      </c>
      <c r="M1386" s="163"/>
      <c r="N1386" s="163" t="str">
        <f>IF(AND(E1386="Accepted",ISNUMBER(M1386)),M1386*1.150779448,"")</f>
      </c>
      <c r="O1386" s="163"/>
      <c r="P1386" s="163" t="str">
        <f>IF(AND(E1386="Accepted",ISNUMBER(O1386)),O1386*1.150779448,"")</f>
      </c>
      <c r="Q1386" s="163"/>
      <c r="R1386" s="155" t="str"/>
      <c r="S1386" s="155" t="str"/>
      <c r="T1386" s="155" t="str"/>
      <c r="U1386" s="163" t="str">
        <f>IF(E1386&lt;&gt;"Accepted","",IF(AND(N1386="",P1386=""),"",MAX(N1386,P1386)))</f>
      </c>
      <c r="V1386" s="155" t="str">
        <v>2026-04-26 09:40 PDT</v>
      </c>
      <c r="W1386" s="153" t="n">
        <v>16</v>
      </c>
      <c r="X1386" s="163"/>
      <c r="Y1386" s="163"/>
      <c r="Z1386" s="163"/>
      <c r="AA1386" s="153" t="n">
        <v>-117.8837</v>
      </c>
      <c r="AB1386" s="153" t="n">
        <v>34.9054</v>
      </c>
      <c r="AC1386" s="153" t="n">
        <v>702</v>
      </c>
      <c r="AD1386" s="175" t="str">
        <v>KEDW 261640Z AUTO 26016KT 10SM SCT036 14/02 A2983 RMK AO2 SLPNO $</v>
      </c>
    </row>
    <row r="1387" hidden="0">
      <c r="A1387" s="150" t="str">
        <v>2026-04-26 16:50 UTC</v>
      </c>
      <c r="B1387" s="155" t="str">
        <v>2026-04-26 09:50 PDT</v>
      </c>
      <c r="C1387" s="155" t="str">
        <v>2026-04-26</v>
      </c>
      <c r="D1387" s="155" t="str">
        <v>April</v>
      </c>
      <c r="E1387" s="154" t="str">
        <v>Accepted</v>
      </c>
      <c r="F1387" s="155" t="str">
        <v>230</v>
      </c>
      <c r="G1387" s="153" t="n">
        <v>230</v>
      </c>
      <c r="H1387" s="155" t="str">
        <v>SW</v>
      </c>
      <c r="I1387" s="153" t="n">
        <v>50</v>
      </c>
      <c r="J1387" s="155" t="str">
        <v>NE</v>
      </c>
      <c r="K1387" s="153" t="n">
        <v>18</v>
      </c>
      <c r="L1387" s="153" t="n">
        <f>IF(E1387="Accepted",K1387*1.150779448,"")</f>
        <v>20.714030064</v>
      </c>
      <c r="M1387" s="163"/>
      <c r="N1387" s="163" t="str">
        <f>IF(AND(E1387="Accepted",ISNUMBER(M1387)),M1387*1.150779448,"")</f>
      </c>
      <c r="O1387" s="163"/>
      <c r="P1387" s="163" t="str">
        <f>IF(AND(E1387="Accepted",ISNUMBER(O1387)),O1387*1.150779448,"")</f>
      </c>
      <c r="Q1387" s="163"/>
      <c r="R1387" s="155" t="str"/>
      <c r="S1387" s="155" t="str"/>
      <c r="T1387" s="155" t="str"/>
      <c r="U1387" s="163" t="str">
        <f>IF(E1387&lt;&gt;"Accepted","",IF(AND(N1387="",P1387=""),"",MAX(N1387,P1387)))</f>
      </c>
      <c r="V1387" s="155" t="str">
        <v>2026-04-26 09:50 PDT</v>
      </c>
      <c r="W1387" s="153" t="n">
        <v>18</v>
      </c>
      <c r="X1387" s="163"/>
      <c r="Y1387" s="163"/>
      <c r="Z1387" s="163"/>
      <c r="AA1387" s="153" t="n">
        <v>-117.8837</v>
      </c>
      <c r="AB1387" s="153" t="n">
        <v>34.9054</v>
      </c>
      <c r="AC1387" s="153" t="n">
        <v>702</v>
      </c>
      <c r="AD1387" s="175" t="str">
        <v>KEDW 261650Z 23018KT 60SM SCT039 14/02 A2983 RMK AO2A WSHFT 43 SLPNO</v>
      </c>
    </row>
    <row r="1388" hidden="0">
      <c r="A1388" s="150" t="str">
        <v>2026-04-26 16:55 UTC</v>
      </c>
      <c r="B1388" s="155" t="str">
        <v>2026-04-26 09:55 PDT</v>
      </c>
      <c r="C1388" s="155" t="str">
        <v>2026-04-26</v>
      </c>
      <c r="D1388" s="155" t="str">
        <v>April</v>
      </c>
      <c r="E1388" s="154" t="str">
        <v>Accepted</v>
      </c>
      <c r="F1388" s="155" t="str">
        <v>250</v>
      </c>
      <c r="G1388" s="153" t="n">
        <v>250</v>
      </c>
      <c r="H1388" s="155" t="str">
        <v>W</v>
      </c>
      <c r="I1388" s="153" t="n">
        <v>70</v>
      </c>
      <c r="J1388" s="155" t="str">
        <v>E</v>
      </c>
      <c r="K1388" s="153" t="n">
        <v>15</v>
      </c>
      <c r="L1388" s="153" t="n">
        <f>IF(E1388="Accepted",K1388*1.150779448,"")</f>
        <v>17.261691719999998</v>
      </c>
      <c r="M1388" s="153" t="n">
        <v>23</v>
      </c>
      <c r="N1388" s="153" t="n">
        <f>IF(AND(E1388="Accepted",ISNUMBER(M1388)),M1388*1.150779448,"")</f>
        <v>26.467927304</v>
      </c>
      <c r="O1388" s="163"/>
      <c r="P1388" s="163" t="str">
        <f>IF(AND(E1388="Accepted",ISNUMBER(O1388)),O1388*1.150779448,"")</f>
      </c>
      <c r="Q1388" s="163"/>
      <c r="R1388" s="155" t="str"/>
      <c r="S1388" s="155" t="str"/>
      <c r="T1388" s="155" t="str"/>
      <c r="U1388" s="153" t="n">
        <f>IF(E1388&lt;&gt;"Accepted","",IF(AND(N1388="",P1388=""),"",MAX(N1388,P1388)))</f>
        <v>26.467927304</v>
      </c>
      <c r="V1388" s="155" t="str">
        <v>2026-04-26 09:55 PDT</v>
      </c>
      <c r="W1388" s="153" t="n">
        <v>15</v>
      </c>
      <c r="X1388" s="153" t="n">
        <v>23</v>
      </c>
      <c r="Y1388" s="163"/>
      <c r="Z1388" s="163"/>
      <c r="AA1388" s="153" t="n">
        <v>-117.8837</v>
      </c>
      <c r="AB1388" s="153" t="n">
        <v>34.9054</v>
      </c>
      <c r="AC1388" s="153" t="n">
        <v>702</v>
      </c>
      <c r="AD1388" s="175" t="str">
        <v>KEDW 261655Z 25015G23KT 60SM SCT039 15/02 A2983 RMK AO2A SLPNO T01460018</v>
      </c>
    </row>
    <row r="1389" hidden="0">
      <c r="A1389" s="150" t="str">
        <v>2026-04-26 17:13 UTC</v>
      </c>
      <c r="B1389" s="155" t="str">
        <v>2026-04-26 10:13 PDT</v>
      </c>
      <c r="C1389" s="155" t="str">
        <v>2026-04-26</v>
      </c>
      <c r="D1389" s="155" t="str">
        <v>April</v>
      </c>
      <c r="E1389" s="154" t="str">
        <v>Accepted</v>
      </c>
      <c r="F1389" s="155" t="str">
        <v>240</v>
      </c>
      <c r="G1389" s="153" t="n">
        <v>240</v>
      </c>
      <c r="H1389" s="155" t="str">
        <v>SW</v>
      </c>
      <c r="I1389" s="153" t="n">
        <v>60</v>
      </c>
      <c r="J1389" s="155" t="str">
        <v>NE</v>
      </c>
      <c r="K1389" s="153" t="n">
        <v>19</v>
      </c>
      <c r="L1389" s="153" t="n">
        <f>IF(E1389="Accepted",K1389*1.150779448,"")</f>
        <v>21.864809512</v>
      </c>
      <c r="M1389" s="153" t="n">
        <v>27</v>
      </c>
      <c r="N1389" s="153" t="n">
        <f>IF(AND(E1389="Accepted",ISNUMBER(M1389)),M1389*1.150779448,"")</f>
        <v>31.071045096</v>
      </c>
      <c r="O1389" s="163"/>
      <c r="P1389" s="163" t="str">
        <f>IF(AND(E1389="Accepted",ISNUMBER(O1389)),O1389*1.150779448,"")</f>
      </c>
      <c r="Q1389" s="163"/>
      <c r="R1389" s="155" t="str"/>
      <c r="S1389" s="155" t="str"/>
      <c r="T1389" s="155" t="str"/>
      <c r="U1389" s="153" t="n">
        <f>IF(E1389&lt;&gt;"Accepted","",IF(AND(N1389="",P1389=""),"",MAX(N1389,P1389)))</f>
        <v>31.071045096</v>
      </c>
      <c r="V1389" s="155" t="str">
        <v>2026-04-26 10:13 PDT</v>
      </c>
      <c r="W1389" s="153" t="n">
        <v>19</v>
      </c>
      <c r="X1389" s="153" t="n">
        <v>27</v>
      </c>
      <c r="Y1389" s="163"/>
      <c r="Z1389" s="163"/>
      <c r="AA1389" s="153" t="n">
        <v>-117.8837</v>
      </c>
      <c r="AB1389" s="153" t="n">
        <v>34.9054</v>
      </c>
      <c r="AC1389" s="153" t="n">
        <v>702</v>
      </c>
      <c r="AD1389" s="175" t="str">
        <v>KEDW 261713Z 24019G27KT 60SM SCT040 15/02 A2983 RMK AO2A SLPNO</v>
      </c>
    </row>
    <row r="1390" hidden="0">
      <c r="A1390" s="150" t="str">
        <v>2026-04-26 17:55 UTC</v>
      </c>
      <c r="B1390" s="155" t="str">
        <v>2026-04-26 10:55 PDT</v>
      </c>
      <c r="C1390" s="155" t="str">
        <v>2026-04-26</v>
      </c>
      <c r="D1390" s="155" t="str">
        <v>April</v>
      </c>
      <c r="E1390" s="154" t="str">
        <v>Accepted</v>
      </c>
      <c r="F1390" s="155" t="str">
        <v>260</v>
      </c>
      <c r="G1390" s="153" t="n">
        <v>260</v>
      </c>
      <c r="H1390" s="155" t="str">
        <v>W</v>
      </c>
      <c r="I1390" s="153" t="n">
        <v>80</v>
      </c>
      <c r="J1390" s="155" t="str">
        <v>E</v>
      </c>
      <c r="K1390" s="153" t="n">
        <v>18</v>
      </c>
      <c r="L1390" s="153" t="n">
        <f>IF(E1390="Accepted",K1390*1.150779448,"")</f>
        <v>20.714030064</v>
      </c>
      <c r="M1390" s="153" t="n">
        <v>24</v>
      </c>
      <c r="N1390" s="153" t="n">
        <f>IF(AND(E1390="Accepted",ISNUMBER(M1390)),M1390*1.150779448,"")</f>
        <v>27.618706752</v>
      </c>
      <c r="O1390" s="153" t="n">
        <v>30</v>
      </c>
      <c r="P1390" s="153" t="n">
        <f>IF(AND(E1390="Accepted",ISNUMBER(O1390)),O1390*1.150779448,"")</f>
        <v>34.523383439999996</v>
      </c>
      <c r="Q1390" s="153" t="n">
        <v>240</v>
      </c>
      <c r="R1390" s="155" t="str">
        <v>38</v>
      </c>
      <c r="S1390" s="155" t="str">
        <v>2026-04-26 17:38 UTC</v>
      </c>
      <c r="T1390" s="155" t="str">
        <v>2026-04-26 10:38 PDT</v>
      </c>
      <c r="U1390" s="153" t="n">
        <f>IF(E1390&lt;&gt;"Accepted","",IF(AND(N1390="",P1390=""),"",MAX(N1390,P1390)))</f>
        <v>34.523383439999996</v>
      </c>
      <c r="V1390" s="155" t="str">
        <v>2026-04-26 10:38 PDT</v>
      </c>
      <c r="W1390" s="153" t="n">
        <v>18</v>
      </c>
      <c r="X1390" s="153" t="n">
        <v>24</v>
      </c>
      <c r="Y1390" s="153" t="n">
        <v>30</v>
      </c>
      <c r="Z1390" s="153" t="n">
        <v>240</v>
      </c>
      <c r="AA1390" s="153" t="n">
        <v>-117.8837</v>
      </c>
      <c r="AB1390" s="153" t="n">
        <v>34.9054</v>
      </c>
      <c r="AC1390" s="153" t="n">
        <v>702</v>
      </c>
      <c r="AD1390" s="175" t="str">
        <v>KEDW 261755Z 26018G24KT 60SM SCT040 15/M00 A2984 RMK AO2A PK WND 24030/38 SLPNO T01521002 10157 20119</v>
      </c>
    </row>
    <row r="1391" hidden="0">
      <c r="A1391" s="150" t="str">
        <v>2026-04-26 18:46 UTC</v>
      </c>
      <c r="B1391" s="155" t="str">
        <v>2026-04-26 11:46 PDT</v>
      </c>
      <c r="C1391" s="155" t="str">
        <v>2026-04-26</v>
      </c>
      <c r="D1391" s="155" t="str">
        <v>April</v>
      </c>
      <c r="E1391" s="154" t="str">
        <v>Accepted</v>
      </c>
      <c r="F1391" s="155" t="str">
        <v>260</v>
      </c>
      <c r="G1391" s="153" t="n">
        <v>260</v>
      </c>
      <c r="H1391" s="155" t="str">
        <v>W</v>
      </c>
      <c r="I1391" s="153" t="n">
        <v>80</v>
      </c>
      <c r="J1391" s="155" t="str">
        <v>E</v>
      </c>
      <c r="K1391" s="153" t="n">
        <v>19</v>
      </c>
      <c r="L1391" s="153" t="n">
        <f>IF(E1391="Accepted",K1391*1.150779448,"")</f>
        <v>21.864809512</v>
      </c>
      <c r="M1391" s="153" t="n">
        <v>30</v>
      </c>
      <c r="N1391" s="153" t="n">
        <f>IF(AND(E1391="Accepted",ISNUMBER(M1391)),M1391*1.150779448,"")</f>
        <v>34.523383439999996</v>
      </c>
      <c r="O1391" s="163"/>
      <c r="P1391" s="163" t="str">
        <f>IF(AND(E1391="Accepted",ISNUMBER(O1391)),O1391*1.150779448,"")</f>
      </c>
      <c r="Q1391" s="163"/>
      <c r="R1391" s="155" t="str"/>
      <c r="S1391" s="155" t="str"/>
      <c r="T1391" s="155" t="str"/>
      <c r="U1391" s="153" t="n">
        <f>IF(E1391&lt;&gt;"Accepted","",IF(AND(N1391="",P1391=""),"",MAX(N1391,P1391)))</f>
        <v>34.523383439999996</v>
      </c>
      <c r="V1391" s="155" t="str">
        <v>2026-04-26 11:46 PDT</v>
      </c>
      <c r="W1391" s="153" t="n">
        <v>19</v>
      </c>
      <c r="X1391" s="153" t="n">
        <v>30</v>
      </c>
      <c r="Y1391" s="163"/>
      <c r="Z1391" s="163"/>
      <c r="AA1391" s="153" t="n">
        <v>-117.8837</v>
      </c>
      <c r="AB1391" s="153" t="n">
        <v>34.9054</v>
      </c>
      <c r="AC1391" s="153" t="n">
        <v>702</v>
      </c>
      <c r="AD1391" s="175" t="str">
        <v>KEDW 261846Z 26019G30KT 60SM SCT050 16/01 A2985 RMK AO2A SLPNO</v>
      </c>
    </row>
    <row r="1392" hidden="0">
      <c r="A1392" s="150" t="str">
        <v>2026-04-26 18:55 UTC</v>
      </c>
      <c r="B1392" s="155" t="str">
        <v>2026-04-26 11:55 PDT</v>
      </c>
      <c r="C1392" s="155" t="str">
        <v>2026-04-26</v>
      </c>
      <c r="D1392" s="155" t="str">
        <v>April</v>
      </c>
      <c r="E1392" s="154" t="str">
        <v>Accepted</v>
      </c>
      <c r="F1392" s="155" t="str">
        <v>250</v>
      </c>
      <c r="G1392" s="153" t="n">
        <v>250</v>
      </c>
      <c r="H1392" s="155" t="str">
        <v>W</v>
      </c>
      <c r="I1392" s="153" t="n">
        <v>70</v>
      </c>
      <c r="J1392" s="155" t="str">
        <v>E</v>
      </c>
      <c r="K1392" s="153" t="n">
        <v>18</v>
      </c>
      <c r="L1392" s="153" t="n">
        <f>IF(E1392="Accepted",K1392*1.150779448,"")</f>
        <v>20.714030064</v>
      </c>
      <c r="M1392" s="153" t="n">
        <v>28</v>
      </c>
      <c r="N1392" s="153" t="n">
        <f>IF(AND(E1392="Accepted",ISNUMBER(M1392)),M1392*1.150779448,"")</f>
        <v>32.221824544</v>
      </c>
      <c r="O1392" s="153" t="n">
        <v>35</v>
      </c>
      <c r="P1392" s="153" t="n">
        <f>IF(AND(E1392="Accepted",ISNUMBER(O1392)),O1392*1.150779448,"")</f>
        <v>40.27728068</v>
      </c>
      <c r="Q1392" s="153" t="n">
        <v>260</v>
      </c>
      <c r="R1392" s="155" t="str">
        <v>50</v>
      </c>
      <c r="S1392" s="155" t="str">
        <v>2026-04-26 18:50 UTC</v>
      </c>
      <c r="T1392" s="155" t="str">
        <v>2026-04-26 11:50 PDT</v>
      </c>
      <c r="U1392" s="153" t="n">
        <f>IF(E1392&lt;&gt;"Accepted","",IF(AND(N1392="",P1392=""),"",MAX(N1392,P1392)))</f>
        <v>40.27728068</v>
      </c>
      <c r="V1392" s="155" t="str">
        <v>2026-04-26 11:50 PDT</v>
      </c>
      <c r="W1392" s="153" t="n">
        <v>18</v>
      </c>
      <c r="X1392" s="153" t="n">
        <v>28</v>
      </c>
      <c r="Y1392" s="153" t="n">
        <v>35</v>
      </c>
      <c r="Z1392" s="153" t="n">
        <v>260</v>
      </c>
      <c r="AA1392" s="153" t="n">
        <v>-117.8837</v>
      </c>
      <c r="AB1392" s="153" t="n">
        <v>34.9054</v>
      </c>
      <c r="AC1392" s="153" t="n">
        <v>702</v>
      </c>
      <c r="AD1392" s="175" t="str">
        <v>KEDW 261855Z 25018G28KT 60SM SCT050 16/01 A2985 RMK AO2A PK WND 26035/50 SLPNO T01640005</v>
      </c>
    </row>
    <row r="1393" hidden="0">
      <c r="A1393" s="150" t="str">
        <v>2026-04-26 19:55 UTC</v>
      </c>
      <c r="B1393" s="155" t="str">
        <v>2026-04-26 12:55 PDT</v>
      </c>
      <c r="C1393" s="155" t="str">
        <v>2026-04-26</v>
      </c>
      <c r="D1393" s="155" t="str">
        <v>April</v>
      </c>
      <c r="E1393" s="154" t="str">
        <v>Accepted</v>
      </c>
      <c r="F1393" s="155" t="str">
        <v>260</v>
      </c>
      <c r="G1393" s="153" t="n">
        <v>260</v>
      </c>
      <c r="H1393" s="155" t="str">
        <v>W</v>
      </c>
      <c r="I1393" s="153" t="n">
        <v>80</v>
      </c>
      <c r="J1393" s="155" t="str">
        <v>E</v>
      </c>
      <c r="K1393" s="153" t="n">
        <v>24</v>
      </c>
      <c r="L1393" s="153" t="n">
        <f>IF(E1393="Accepted",K1393*1.150779448,"")</f>
        <v>27.618706752</v>
      </c>
      <c r="M1393" s="153" t="n">
        <v>31</v>
      </c>
      <c r="N1393" s="153" t="n">
        <f>IF(AND(E1393="Accepted",ISNUMBER(M1393)),M1393*1.150779448,"")</f>
        <v>35.674162888</v>
      </c>
      <c r="O1393" s="153" t="n">
        <v>32</v>
      </c>
      <c r="P1393" s="153" t="n">
        <f>IF(AND(E1393="Accepted",ISNUMBER(O1393)),O1393*1.150779448,"")</f>
        <v>36.824942336</v>
      </c>
      <c r="Q1393" s="153" t="n">
        <v>250</v>
      </c>
      <c r="R1393" s="155" t="str">
        <v>13</v>
      </c>
      <c r="S1393" s="155" t="str">
        <v>2026-04-26 19:13 UTC</v>
      </c>
      <c r="T1393" s="155" t="str">
        <v>2026-04-26 12:13 PDT</v>
      </c>
      <c r="U1393" s="153" t="n">
        <f>IF(E1393&lt;&gt;"Accepted","",IF(AND(N1393="",P1393=""),"",MAX(N1393,P1393)))</f>
        <v>36.824942336</v>
      </c>
      <c r="V1393" s="155" t="str">
        <v>2026-04-26 12:13 PDT</v>
      </c>
      <c r="W1393" s="153" t="n">
        <v>24</v>
      </c>
      <c r="X1393" s="153" t="n">
        <v>31</v>
      </c>
      <c r="Y1393" s="153" t="n">
        <v>32</v>
      </c>
      <c r="Z1393" s="153" t="n">
        <v>250</v>
      </c>
      <c r="AA1393" s="153" t="n">
        <v>-117.8837</v>
      </c>
      <c r="AB1393" s="153" t="n">
        <v>34.9054</v>
      </c>
      <c r="AC1393" s="153" t="n">
        <v>702</v>
      </c>
      <c r="AD1393" s="175" t="str">
        <v>KEDW 261955Z 26024G31KT 60SM SCT050 17/01 A2983 RMK AO2A PK WND 25032/13 SLPNO T01720008</v>
      </c>
    </row>
    <row r="1394" hidden="0">
      <c r="A1394" s="150" t="str">
        <v>2026-04-26 20:55 UTC</v>
      </c>
      <c r="B1394" s="155" t="str">
        <v>2026-04-26 13:55 PDT</v>
      </c>
      <c r="C1394" s="155" t="str">
        <v>2026-04-26</v>
      </c>
      <c r="D1394" s="155" t="str">
        <v>April</v>
      </c>
      <c r="E1394" s="154" t="str">
        <v>Accepted</v>
      </c>
      <c r="F1394" s="155" t="str">
        <v>240</v>
      </c>
      <c r="G1394" s="153" t="n">
        <v>240</v>
      </c>
      <c r="H1394" s="155" t="str">
        <v>SW</v>
      </c>
      <c r="I1394" s="153" t="n">
        <v>60</v>
      </c>
      <c r="J1394" s="155" t="str">
        <v>NE</v>
      </c>
      <c r="K1394" s="153" t="n">
        <v>22</v>
      </c>
      <c r="L1394" s="153" t="n">
        <f>IF(E1394="Accepted",K1394*1.150779448,"")</f>
        <v>25.317147856</v>
      </c>
      <c r="M1394" s="153" t="n">
        <v>27</v>
      </c>
      <c r="N1394" s="153" t="n">
        <f>IF(AND(E1394="Accepted",ISNUMBER(M1394)),M1394*1.150779448,"")</f>
        <v>31.071045096</v>
      </c>
      <c r="O1394" s="153" t="n">
        <v>33</v>
      </c>
      <c r="P1394" s="153" t="n">
        <f>IF(AND(E1394="Accepted",ISNUMBER(O1394)),O1394*1.150779448,"")</f>
        <v>37.975721784</v>
      </c>
      <c r="Q1394" s="153" t="n">
        <v>240</v>
      </c>
      <c r="R1394" s="155" t="str">
        <v>52</v>
      </c>
      <c r="S1394" s="155" t="str">
        <v>2026-04-26 20:52 UTC</v>
      </c>
      <c r="T1394" s="155" t="str">
        <v>2026-04-26 13:52 PDT</v>
      </c>
      <c r="U1394" s="153" t="n">
        <f>IF(E1394&lt;&gt;"Accepted","",IF(AND(N1394="",P1394=""),"",MAX(N1394,P1394)))</f>
        <v>37.975721784</v>
      </c>
      <c r="V1394" s="155" t="str">
        <v>2026-04-26 13:52 PDT</v>
      </c>
      <c r="W1394" s="153" t="n">
        <v>22</v>
      </c>
      <c r="X1394" s="153" t="n">
        <v>27</v>
      </c>
      <c r="Y1394" s="153" t="n">
        <v>33</v>
      </c>
      <c r="Z1394" s="153" t="n">
        <v>240</v>
      </c>
      <c r="AA1394" s="153" t="n">
        <v>-117.8837</v>
      </c>
      <c r="AB1394" s="153" t="n">
        <v>34.9054</v>
      </c>
      <c r="AC1394" s="153" t="n">
        <v>702</v>
      </c>
      <c r="AD1394" s="175" t="str">
        <v>KEDW 262055Z 24022G27KT 60SM SCT050 17/01 A2984 RMK AO2A PK WND 24033/52 SLPNO T01730013 58000</v>
      </c>
    </row>
    <row r="1395" hidden="0">
      <c r="A1395" s="150" t="str">
        <v>2026-04-26 21:55 UTC</v>
      </c>
      <c r="B1395" s="155" t="str">
        <v>2026-04-26 14:55 PDT</v>
      </c>
      <c r="C1395" s="155" t="str">
        <v>2026-04-26</v>
      </c>
      <c r="D1395" s="155" t="str">
        <v>April</v>
      </c>
      <c r="E1395" s="154" t="str">
        <v>Accepted</v>
      </c>
      <c r="F1395" s="155" t="str">
        <v>260</v>
      </c>
      <c r="G1395" s="153" t="n">
        <v>260</v>
      </c>
      <c r="H1395" s="155" t="str">
        <v>W</v>
      </c>
      <c r="I1395" s="153" t="n">
        <v>80</v>
      </c>
      <c r="J1395" s="155" t="str">
        <v>E</v>
      </c>
      <c r="K1395" s="153" t="n">
        <v>16</v>
      </c>
      <c r="L1395" s="153" t="n">
        <f>IF(E1395="Accepted",K1395*1.150779448,"")</f>
        <v>18.412471168</v>
      </c>
      <c r="M1395" s="153" t="n">
        <v>28</v>
      </c>
      <c r="N1395" s="153" t="n">
        <f>IF(AND(E1395="Accepted",ISNUMBER(M1395)),M1395*1.150779448,"")</f>
        <v>32.221824544</v>
      </c>
      <c r="O1395" s="153" t="n">
        <v>30</v>
      </c>
      <c r="P1395" s="153" t="n">
        <f>IF(AND(E1395="Accepted",ISNUMBER(O1395)),O1395*1.150779448,"")</f>
        <v>34.523383439999996</v>
      </c>
      <c r="Q1395" s="153" t="n">
        <v>260</v>
      </c>
      <c r="R1395" s="155" t="str">
        <v>04</v>
      </c>
      <c r="S1395" s="155" t="str">
        <v>2026-04-26 21:04 UTC</v>
      </c>
      <c r="T1395" s="155" t="str">
        <v>2026-04-26 14:04 PDT</v>
      </c>
      <c r="U1395" s="153" t="n">
        <f>IF(E1395&lt;&gt;"Accepted","",IF(AND(N1395="",P1395=""),"",MAX(N1395,P1395)))</f>
        <v>34.523383439999996</v>
      </c>
      <c r="V1395" s="155" t="str">
        <v>2026-04-26 14:04 PDT</v>
      </c>
      <c r="W1395" s="153" t="n">
        <v>16</v>
      </c>
      <c r="X1395" s="153" t="n">
        <v>28</v>
      </c>
      <c r="Y1395" s="153" t="n">
        <v>30</v>
      </c>
      <c r="Z1395" s="153" t="n">
        <v>260</v>
      </c>
      <c r="AA1395" s="153" t="n">
        <v>-117.8837</v>
      </c>
      <c r="AB1395" s="153" t="n">
        <v>34.9054</v>
      </c>
      <c r="AC1395" s="153" t="n">
        <v>702</v>
      </c>
      <c r="AD1395" s="175" t="str">
        <v>KEDW 262155Z 26016G28KT 60SM SCT055 17/02 A2984 RMK AO2A PK WND 26030/04 SLPNO T01740018</v>
      </c>
    </row>
    <row r="1396" hidden="0">
      <c r="A1396" s="150" t="str">
        <v>2026-04-26 22:55 UTC</v>
      </c>
      <c r="B1396" s="155" t="str">
        <v>2026-04-26 15:55 PDT</v>
      </c>
      <c r="C1396" s="155" t="str">
        <v>2026-04-26</v>
      </c>
      <c r="D1396" s="155" t="str">
        <v>April</v>
      </c>
      <c r="E1396" s="154" t="str">
        <v>Accepted</v>
      </c>
      <c r="F1396" s="155" t="str">
        <v>250</v>
      </c>
      <c r="G1396" s="153" t="n">
        <v>250</v>
      </c>
      <c r="H1396" s="155" t="str">
        <v>W</v>
      </c>
      <c r="I1396" s="153" t="n">
        <v>70</v>
      </c>
      <c r="J1396" s="155" t="str">
        <v>E</v>
      </c>
      <c r="K1396" s="153" t="n">
        <v>24</v>
      </c>
      <c r="L1396" s="153" t="n">
        <f>IF(E1396="Accepted",K1396*1.150779448,"")</f>
        <v>27.618706752</v>
      </c>
      <c r="M1396" s="153" t="n">
        <v>28</v>
      </c>
      <c r="N1396" s="153" t="n">
        <f>IF(AND(E1396="Accepted",ISNUMBER(M1396)),M1396*1.150779448,"")</f>
        <v>32.221824544</v>
      </c>
      <c r="O1396" s="153" t="n">
        <v>30</v>
      </c>
      <c r="P1396" s="153" t="n">
        <f>IF(AND(E1396="Accepted",ISNUMBER(O1396)),O1396*1.150779448,"")</f>
        <v>34.523383439999996</v>
      </c>
      <c r="Q1396" s="153" t="n">
        <v>230</v>
      </c>
      <c r="R1396" s="155" t="str">
        <v>43</v>
      </c>
      <c r="S1396" s="155" t="str">
        <v>2026-04-26 22:43 UTC</v>
      </c>
      <c r="T1396" s="155" t="str">
        <v>2026-04-26 15:43 PDT</v>
      </c>
      <c r="U1396" s="153" t="n">
        <f>IF(E1396&lt;&gt;"Accepted","",IF(AND(N1396="",P1396=""),"",MAX(N1396,P1396)))</f>
        <v>34.523383439999996</v>
      </c>
      <c r="V1396" s="155" t="str">
        <v>2026-04-26 15:43 PDT</v>
      </c>
      <c r="W1396" s="153" t="n">
        <v>24</v>
      </c>
      <c r="X1396" s="153" t="n">
        <v>28</v>
      </c>
      <c r="Y1396" s="153" t="n">
        <v>30</v>
      </c>
      <c r="Z1396" s="153" t="n">
        <v>230</v>
      </c>
      <c r="AA1396" s="153" t="n">
        <v>-117.8837</v>
      </c>
      <c r="AB1396" s="153" t="n">
        <v>34.9054</v>
      </c>
      <c r="AC1396" s="153" t="n">
        <v>702</v>
      </c>
      <c r="AD1396" s="175" t="str">
        <v>KEDW 262255Z 25024G28KT 60SM SCT048 18/03 A2982 RMK AO2A PK WND 23030/43 SLPNO T01770032</v>
      </c>
    </row>
    <row r="1397" hidden="0">
      <c r="A1397" s="150" t="str">
        <v>2026-04-26 23:55 UTC</v>
      </c>
      <c r="B1397" s="155" t="str">
        <v>2026-04-26 16:55 PDT</v>
      </c>
      <c r="C1397" s="155" t="str">
        <v>2026-04-26</v>
      </c>
      <c r="D1397" s="155" t="str">
        <v>April</v>
      </c>
      <c r="E1397" s="154" t="str">
        <v>Accepted</v>
      </c>
      <c r="F1397" s="155" t="str">
        <v>240</v>
      </c>
      <c r="G1397" s="153" t="n">
        <v>240</v>
      </c>
      <c r="H1397" s="155" t="str">
        <v>SW</v>
      </c>
      <c r="I1397" s="153" t="n">
        <v>60</v>
      </c>
      <c r="J1397" s="155" t="str">
        <v>NE</v>
      </c>
      <c r="K1397" s="153" t="n">
        <v>25</v>
      </c>
      <c r="L1397" s="153" t="n">
        <f>IF(E1397="Accepted",K1397*1.150779448,"")</f>
        <v>28.7694862</v>
      </c>
      <c r="M1397" s="153" t="n">
        <v>31</v>
      </c>
      <c r="N1397" s="153" t="n">
        <f>IF(AND(E1397="Accepted",ISNUMBER(M1397)),M1397*1.150779448,"")</f>
        <v>35.674162888</v>
      </c>
      <c r="O1397" s="153" t="n">
        <v>35</v>
      </c>
      <c r="P1397" s="153" t="n">
        <f>IF(AND(E1397="Accepted",ISNUMBER(O1397)),O1397*1.150779448,"")</f>
        <v>40.27728068</v>
      </c>
      <c r="Q1397" s="153" t="n">
        <v>250</v>
      </c>
      <c r="R1397" s="155" t="str">
        <v>20</v>
      </c>
      <c r="S1397" s="155" t="str">
        <v>2026-04-26 23:20 UTC</v>
      </c>
      <c r="T1397" s="155" t="str">
        <v>2026-04-26 16:20 PDT</v>
      </c>
      <c r="U1397" s="153" t="n">
        <f>IF(E1397&lt;&gt;"Accepted","",IF(AND(N1397="",P1397=""),"",MAX(N1397,P1397)))</f>
        <v>40.27728068</v>
      </c>
      <c r="V1397" s="155" t="str">
        <v>2026-04-26 16:20 PDT</v>
      </c>
      <c r="W1397" s="153" t="n">
        <v>25</v>
      </c>
      <c r="X1397" s="153" t="n">
        <v>31</v>
      </c>
      <c r="Y1397" s="153" t="n">
        <v>35</v>
      </c>
      <c r="Z1397" s="153" t="n">
        <v>250</v>
      </c>
      <c r="AA1397" s="153" t="n">
        <v>-117.8837</v>
      </c>
      <c r="AB1397" s="153" t="n">
        <v>34.9054</v>
      </c>
      <c r="AC1397" s="153" t="n">
        <v>702</v>
      </c>
      <c r="AD1397" s="175" t="str">
        <v>KEDW 262355Z 24025G31KT 60SM SCT050 16/03 A2983 RMK AO2A PK WND 25035/20 SLPNO T01620029 10182 20151 55003</v>
      </c>
    </row>
    <row r="1398" hidden="0">
      <c r="A1398" s="150" t="str">
        <v>2026-04-27 00:55 UTC</v>
      </c>
      <c r="B1398" s="155" t="str">
        <v>2026-04-26 17:55 PDT</v>
      </c>
      <c r="C1398" s="155" t="str">
        <v>2026-04-26</v>
      </c>
      <c r="D1398" s="155" t="str">
        <v>April</v>
      </c>
      <c r="E1398" s="154" t="str">
        <v>Accepted</v>
      </c>
      <c r="F1398" s="155" t="str">
        <v>230</v>
      </c>
      <c r="G1398" s="153" t="n">
        <v>230</v>
      </c>
      <c r="H1398" s="155" t="str">
        <v>SW</v>
      </c>
      <c r="I1398" s="153" t="n">
        <v>50</v>
      </c>
      <c r="J1398" s="155" t="str">
        <v>NE</v>
      </c>
      <c r="K1398" s="153" t="n">
        <v>22</v>
      </c>
      <c r="L1398" s="153" t="n">
        <f>IF(E1398="Accepted",K1398*1.150779448,"")</f>
        <v>25.317147856</v>
      </c>
      <c r="M1398" s="153" t="n">
        <v>28</v>
      </c>
      <c r="N1398" s="153" t="n">
        <f>IF(AND(E1398="Accepted",ISNUMBER(M1398)),M1398*1.150779448,"")</f>
        <v>32.221824544</v>
      </c>
      <c r="O1398" s="153" t="n">
        <v>31</v>
      </c>
      <c r="P1398" s="153" t="n">
        <f>IF(AND(E1398="Accepted",ISNUMBER(O1398)),O1398*1.150779448,"")</f>
        <v>35.674162888</v>
      </c>
      <c r="Q1398" s="153" t="n">
        <v>240</v>
      </c>
      <c r="R1398" s="155" t="str">
        <v>2356</v>
      </c>
      <c r="S1398" s="155" t="str">
        <v>2026-04-26 23:56 UTC</v>
      </c>
      <c r="T1398" s="155" t="str">
        <v>2026-04-26 16:56 PDT</v>
      </c>
      <c r="U1398" s="153" t="n">
        <f>IF(E1398&lt;&gt;"Accepted","",IF(AND(N1398="",P1398=""),"",MAX(N1398,P1398)))</f>
        <v>35.674162888</v>
      </c>
      <c r="V1398" s="155" t="str">
        <v>2026-04-26 16:56 PDT</v>
      </c>
      <c r="W1398" s="153" t="n">
        <v>22</v>
      </c>
      <c r="X1398" s="153" t="n">
        <v>28</v>
      </c>
      <c r="Y1398" s="153" t="n">
        <v>31</v>
      </c>
      <c r="Z1398" s="153" t="n">
        <v>240</v>
      </c>
      <c r="AA1398" s="153" t="n">
        <v>-117.8837</v>
      </c>
      <c r="AB1398" s="153" t="n">
        <v>34.9054</v>
      </c>
      <c r="AC1398" s="153" t="n">
        <v>702</v>
      </c>
      <c r="AD1398" s="175" t="str">
        <v>KEDW 270055Z 23022G28KT 60SM SCT050 16/03 A2985 RMK AO2A PK WND 24031/2356 SLPNO T01550033</v>
      </c>
    </row>
    <row r="1399" hidden="0">
      <c r="A1399" s="150" t="str">
        <v>2026-04-27 01:55 UTC</v>
      </c>
      <c r="B1399" s="155" t="str">
        <v>2026-04-26 18:55 PDT</v>
      </c>
      <c r="C1399" s="155" t="str">
        <v>2026-04-26</v>
      </c>
      <c r="D1399" s="155" t="str">
        <v>April</v>
      </c>
      <c r="E1399" s="154" t="str">
        <v>Accepted</v>
      </c>
      <c r="F1399" s="155" t="str">
        <v>230</v>
      </c>
      <c r="G1399" s="153" t="n">
        <v>230</v>
      </c>
      <c r="H1399" s="155" t="str">
        <v>SW</v>
      </c>
      <c r="I1399" s="153" t="n">
        <v>50</v>
      </c>
      <c r="J1399" s="155" t="str">
        <v>NE</v>
      </c>
      <c r="K1399" s="153" t="n">
        <v>22</v>
      </c>
      <c r="L1399" s="153" t="n">
        <f>IF(E1399="Accepted",K1399*1.150779448,"")</f>
        <v>25.317147856</v>
      </c>
      <c r="M1399" s="153" t="n">
        <v>28</v>
      </c>
      <c r="N1399" s="153" t="n">
        <f>IF(AND(E1399="Accepted",ISNUMBER(M1399)),M1399*1.150779448,"")</f>
        <v>32.221824544</v>
      </c>
      <c r="O1399" s="153" t="n">
        <v>28</v>
      </c>
      <c r="P1399" s="153" t="n">
        <f>IF(AND(E1399="Accepted",ISNUMBER(O1399)),O1399*1.150779448,"")</f>
        <v>32.221824544</v>
      </c>
      <c r="Q1399" s="153" t="n">
        <v>230</v>
      </c>
      <c r="R1399" s="155" t="str">
        <v>45</v>
      </c>
      <c r="S1399" s="155" t="str">
        <v>2026-04-27 01:45 UTC</v>
      </c>
      <c r="T1399" s="155" t="str">
        <v>2026-04-26 18:45 PDT</v>
      </c>
      <c r="U1399" s="153" t="n">
        <f>IF(E1399&lt;&gt;"Accepted","",IF(AND(N1399="",P1399=""),"",MAX(N1399,P1399)))</f>
        <v>32.221824544</v>
      </c>
      <c r="V1399" s="155" t="str">
        <v>2026-04-26 18:45 PDT</v>
      </c>
      <c r="W1399" s="153" t="n">
        <v>22</v>
      </c>
      <c r="X1399" s="153" t="n">
        <v>28</v>
      </c>
      <c r="Y1399" s="153" t="n">
        <v>28</v>
      </c>
      <c r="Z1399" s="153" t="n">
        <v>230</v>
      </c>
      <c r="AA1399" s="153" t="n">
        <v>-117.8837</v>
      </c>
      <c r="AB1399" s="153" t="n">
        <v>34.9054</v>
      </c>
      <c r="AC1399" s="153" t="n">
        <v>702</v>
      </c>
      <c r="AD1399" s="175" t="str">
        <v>KEDW 270155Z AUTO 23022G28KT 10SM CLR 14/03 A2986 RMK AO2 PK WND 23028/45 SLPNO T01390034 $</v>
      </c>
    </row>
    <row r="1400" hidden="0">
      <c r="A1400" s="150" t="str">
        <v>2026-04-27 02:55 UTC</v>
      </c>
      <c r="B1400" s="155" t="str">
        <v>2026-04-26 19:55 PDT</v>
      </c>
      <c r="C1400" s="155" t="str">
        <v>2026-04-26</v>
      </c>
      <c r="D1400" s="155" t="str">
        <v>April</v>
      </c>
      <c r="E1400" s="154" t="str">
        <v>Accepted</v>
      </c>
      <c r="F1400" s="155" t="str">
        <v>230</v>
      </c>
      <c r="G1400" s="153" t="n">
        <v>230</v>
      </c>
      <c r="H1400" s="155" t="str">
        <v>SW</v>
      </c>
      <c r="I1400" s="153" t="n">
        <v>50</v>
      </c>
      <c r="J1400" s="155" t="str">
        <v>NE</v>
      </c>
      <c r="K1400" s="153" t="n">
        <v>18</v>
      </c>
      <c r="L1400" s="153" t="n">
        <f>IF(E1400="Accepted",K1400*1.150779448,"")</f>
        <v>20.714030064</v>
      </c>
      <c r="M1400" s="153" t="n">
        <v>25</v>
      </c>
      <c r="N1400" s="153" t="n">
        <f>IF(AND(E1400="Accepted",ISNUMBER(M1400)),M1400*1.150779448,"")</f>
        <v>28.7694862</v>
      </c>
      <c r="O1400" s="153" t="n">
        <v>28</v>
      </c>
      <c r="P1400" s="153" t="n">
        <f>IF(AND(E1400="Accepted",ISNUMBER(O1400)),O1400*1.150779448,"")</f>
        <v>32.221824544</v>
      </c>
      <c r="Q1400" s="153" t="n">
        <v>230</v>
      </c>
      <c r="R1400" s="155" t="str">
        <v>04</v>
      </c>
      <c r="S1400" s="155" t="str">
        <v>2026-04-27 02:04 UTC</v>
      </c>
      <c r="T1400" s="155" t="str">
        <v>2026-04-26 19:04 PDT</v>
      </c>
      <c r="U1400" s="153" t="n">
        <f>IF(E1400&lt;&gt;"Accepted","",IF(AND(N1400="",P1400=""),"",MAX(N1400,P1400)))</f>
        <v>32.221824544</v>
      </c>
      <c r="V1400" s="155" t="str">
        <v>2026-04-26 19:04 PDT</v>
      </c>
      <c r="W1400" s="153" t="n">
        <v>18</v>
      </c>
      <c r="X1400" s="153" t="n">
        <v>25</v>
      </c>
      <c r="Y1400" s="153" t="n">
        <v>28</v>
      </c>
      <c r="Z1400" s="153" t="n">
        <v>230</v>
      </c>
      <c r="AA1400" s="153" t="n">
        <v>-117.8837</v>
      </c>
      <c r="AB1400" s="153" t="n">
        <v>34.9054</v>
      </c>
      <c r="AC1400" s="153" t="n">
        <v>702</v>
      </c>
      <c r="AD1400" s="175" t="str">
        <v>KEDW 270255Z AUTO 23018G25KT 10SM FEW050 13/04 A2987 RMK AO2 PK WND 23028/04 SLPNO T01250037 52010 $</v>
      </c>
    </row>
    <row r="1401" hidden="0">
      <c r="A1401" s="150" t="str">
        <v>2026-04-27 03:55 UTC</v>
      </c>
      <c r="B1401" s="155" t="str">
        <v>2026-04-26 20:55 PDT</v>
      </c>
      <c r="C1401" s="155" t="str">
        <v>2026-04-26</v>
      </c>
      <c r="D1401" s="155" t="str">
        <v>April</v>
      </c>
      <c r="E1401" s="154" t="str">
        <v>Accepted</v>
      </c>
      <c r="F1401" s="155" t="str">
        <v>230</v>
      </c>
      <c r="G1401" s="153" t="n">
        <v>230</v>
      </c>
      <c r="H1401" s="155" t="str">
        <v>SW</v>
      </c>
      <c r="I1401" s="153" t="n">
        <v>50</v>
      </c>
      <c r="J1401" s="155" t="str">
        <v>NE</v>
      </c>
      <c r="K1401" s="153" t="n">
        <v>13</v>
      </c>
      <c r="L1401" s="153" t="n">
        <f>IF(E1401="Accepted",K1401*1.150779448,"")</f>
        <v>14.960132824</v>
      </c>
      <c r="M1401" s="163"/>
      <c r="N1401" s="163" t="str">
        <f>IF(AND(E1401="Accepted",ISNUMBER(M1401)),M1401*1.150779448,"")</f>
      </c>
      <c r="O1401" s="163"/>
      <c r="P1401" s="163" t="str">
        <f>IF(AND(E1401="Accepted",ISNUMBER(O1401)),O1401*1.150779448,"")</f>
      </c>
      <c r="Q1401" s="163"/>
      <c r="R1401" s="155" t="str"/>
      <c r="S1401" s="155" t="str"/>
      <c r="T1401" s="155" t="str"/>
      <c r="U1401" s="163" t="str">
        <f>IF(E1401&lt;&gt;"Accepted","",IF(AND(N1401="",P1401=""),"",MAX(N1401,P1401)))</f>
      </c>
      <c r="V1401" s="155" t="str">
        <v>2026-04-26 20:55 PDT</v>
      </c>
      <c r="W1401" s="153" t="n">
        <v>13</v>
      </c>
      <c r="X1401" s="163"/>
      <c r="Y1401" s="163"/>
      <c r="Z1401" s="163"/>
      <c r="AA1401" s="153" t="n">
        <v>-117.8837</v>
      </c>
      <c r="AB1401" s="153" t="n">
        <v>34.9054</v>
      </c>
      <c r="AC1401" s="153" t="n">
        <v>702</v>
      </c>
      <c r="AD1401" s="175" t="str">
        <v>KEDW 270355Z AUTO 23013KT 10SM CLR 11/04 A2989 RMK AO2 SLP116 T01140037 $</v>
      </c>
    </row>
    <row r="1402" hidden="0">
      <c r="A1402" s="150" t="str">
        <v>2026-04-27 04:55 UTC</v>
      </c>
      <c r="B1402" s="155" t="str">
        <v>2026-04-26 21:55 PDT</v>
      </c>
      <c r="C1402" s="155" t="str">
        <v>2026-04-26</v>
      </c>
      <c r="D1402" s="155" t="str">
        <v>April</v>
      </c>
      <c r="E1402" s="154" t="str">
        <v>Accepted</v>
      </c>
      <c r="F1402" s="155" t="str">
        <v>230</v>
      </c>
      <c r="G1402" s="153" t="n">
        <v>230</v>
      </c>
      <c r="H1402" s="155" t="str">
        <v>SW</v>
      </c>
      <c r="I1402" s="153" t="n">
        <v>50</v>
      </c>
      <c r="J1402" s="155" t="str">
        <v>NE</v>
      </c>
      <c r="K1402" s="153" t="n">
        <v>17</v>
      </c>
      <c r="L1402" s="153" t="n">
        <f>IF(E1402="Accepted",K1402*1.150779448,"")</f>
        <v>19.563250616</v>
      </c>
      <c r="M1402" s="163"/>
      <c r="N1402" s="163" t="str">
        <f>IF(AND(E1402="Accepted",ISNUMBER(M1402)),M1402*1.150779448,"")</f>
      </c>
      <c r="O1402" s="163"/>
      <c r="P1402" s="163" t="str">
        <f>IF(AND(E1402="Accepted",ISNUMBER(O1402)),O1402*1.150779448,"")</f>
      </c>
      <c r="Q1402" s="163"/>
      <c r="R1402" s="155" t="str"/>
      <c r="S1402" s="155" t="str"/>
      <c r="T1402" s="155" t="str"/>
      <c r="U1402" s="163" t="str">
        <f>IF(E1402&lt;&gt;"Accepted","",IF(AND(N1402="",P1402=""),"",MAX(N1402,P1402)))</f>
      </c>
      <c r="V1402" s="155" t="str">
        <v>2026-04-26 21:55 PDT</v>
      </c>
      <c r="W1402" s="153" t="n">
        <v>17</v>
      </c>
      <c r="X1402" s="163"/>
      <c r="Y1402" s="163"/>
      <c r="Z1402" s="163"/>
      <c r="AA1402" s="153" t="n">
        <v>-117.8837</v>
      </c>
      <c r="AB1402" s="153" t="n">
        <v>34.9054</v>
      </c>
      <c r="AC1402" s="153" t="n">
        <v>702</v>
      </c>
      <c r="AD1402" s="175" t="str">
        <v>KEDW 270455Z AUTO 23017KT 10SM CLR 11/04 A2990 RMK AO2 SLP118 T01090039 $</v>
      </c>
    </row>
    <row r="1403" hidden="0">
      <c r="A1403" s="150" t="str">
        <v>2026-04-27 05:55 UTC</v>
      </c>
      <c r="B1403" s="155" t="str">
        <v>2026-04-26 22:55 PDT</v>
      </c>
      <c r="C1403" s="155" t="str">
        <v>2026-04-26</v>
      </c>
      <c r="D1403" s="155" t="str">
        <v>April</v>
      </c>
      <c r="E1403" s="154" t="str">
        <v>Accepted</v>
      </c>
      <c r="F1403" s="155" t="str">
        <v>220</v>
      </c>
      <c r="G1403" s="153" t="n">
        <v>220</v>
      </c>
      <c r="H1403" s="155" t="str">
        <v>SW</v>
      </c>
      <c r="I1403" s="153" t="n">
        <v>40</v>
      </c>
      <c r="J1403" s="155" t="str">
        <v>NE</v>
      </c>
      <c r="K1403" s="153" t="n">
        <v>14</v>
      </c>
      <c r="L1403" s="153" t="n">
        <f>IF(E1403="Accepted",K1403*1.150779448,"")</f>
        <v>16.110912272</v>
      </c>
      <c r="M1403" s="163"/>
      <c r="N1403" s="163" t="str">
        <f>IF(AND(E1403="Accepted",ISNUMBER(M1403)),M1403*1.150779448,"")</f>
      </c>
      <c r="O1403" s="163"/>
      <c r="P1403" s="163" t="str">
        <f>IF(AND(E1403="Accepted",ISNUMBER(O1403)),O1403*1.150779448,"")</f>
      </c>
      <c r="Q1403" s="163"/>
      <c r="R1403" s="155" t="str"/>
      <c r="S1403" s="155" t="str"/>
      <c r="T1403" s="155" t="str"/>
      <c r="U1403" s="163" t="str">
        <f>IF(E1403&lt;&gt;"Accepted","",IF(AND(N1403="",P1403=""),"",MAX(N1403,P1403)))</f>
      </c>
      <c r="V1403" s="155" t="str">
        <v>2026-04-26 22:55 PDT</v>
      </c>
      <c r="W1403" s="153" t="n">
        <v>14</v>
      </c>
      <c r="X1403" s="163"/>
      <c r="Y1403" s="163"/>
      <c r="Z1403" s="163"/>
      <c r="AA1403" s="153" t="n">
        <v>-117.8837</v>
      </c>
      <c r="AB1403" s="153" t="n">
        <v>34.9054</v>
      </c>
      <c r="AC1403" s="153" t="n">
        <v>702</v>
      </c>
      <c r="AD1403" s="175" t="str">
        <v>KEDW 270555Z AUTO 22014KT 10SM CLR 11/04 A2990 RMK AO2 SLP118 T01060041 10165 20106 51011 $</v>
      </c>
    </row>
    <row r="1404" hidden="0">
      <c r="A1404" s="150" t="str">
        <v>2026-04-27 06:55 UTC</v>
      </c>
      <c r="B1404" s="155" t="str">
        <v>2026-04-26 23:55 PDT</v>
      </c>
      <c r="C1404" s="155" t="str">
        <v>2026-04-26</v>
      </c>
      <c r="D1404" s="155" t="str">
        <v>April</v>
      </c>
      <c r="E1404" s="154" t="str">
        <v>Accepted</v>
      </c>
      <c r="F1404" s="155" t="str">
        <v>230</v>
      </c>
      <c r="G1404" s="153" t="n">
        <v>230</v>
      </c>
      <c r="H1404" s="155" t="str">
        <v>SW</v>
      </c>
      <c r="I1404" s="153" t="n">
        <v>50</v>
      </c>
      <c r="J1404" s="155" t="str">
        <v>NE</v>
      </c>
      <c r="K1404" s="153" t="n">
        <v>13</v>
      </c>
      <c r="L1404" s="153" t="n">
        <f>IF(E1404="Accepted",K1404*1.150779448,"")</f>
        <v>14.960132824</v>
      </c>
      <c r="M1404" s="163"/>
      <c r="N1404" s="163" t="str">
        <f>IF(AND(E1404="Accepted",ISNUMBER(M1404)),M1404*1.150779448,"")</f>
      </c>
      <c r="O1404" s="163"/>
      <c r="P1404" s="163" t="str">
        <f>IF(AND(E1404="Accepted",ISNUMBER(O1404)),O1404*1.150779448,"")</f>
      </c>
      <c r="Q1404" s="163"/>
      <c r="R1404" s="155" t="str"/>
      <c r="S1404" s="155" t="str"/>
      <c r="T1404" s="155" t="str"/>
      <c r="U1404" s="163" t="str">
        <f>IF(E1404&lt;&gt;"Accepted","",IF(AND(N1404="",P1404=""),"",MAX(N1404,P1404)))</f>
      </c>
      <c r="V1404" s="155" t="str">
        <v>2026-04-26 23:55 PDT</v>
      </c>
      <c r="W1404" s="153" t="n">
        <v>13</v>
      </c>
      <c r="X1404" s="163"/>
      <c r="Y1404" s="163"/>
      <c r="Z1404" s="163"/>
      <c r="AA1404" s="153" t="n">
        <v>-117.8837</v>
      </c>
      <c r="AB1404" s="153" t="n">
        <v>34.9054</v>
      </c>
      <c r="AC1404" s="153" t="n">
        <v>702</v>
      </c>
      <c r="AD1404" s="175" t="str">
        <v>KEDW 270655Z AUTO 23013KT 10SM CLR 10/04 A2991 RMK AO2 SLP122 T01040041 $</v>
      </c>
    </row>
    <row r="1405" hidden="0">
      <c r="A1405" s="150" t="str">
        <v>2026-04-27 07:55 UTC</v>
      </c>
      <c r="B1405" s="155" t="str">
        <v>2026-04-27 00:55 PDT</v>
      </c>
      <c r="C1405" s="155" t="str">
        <v>2026-04-27</v>
      </c>
      <c r="D1405" s="155" t="str">
        <v>April</v>
      </c>
      <c r="E1405" s="154" t="str">
        <v>Accepted</v>
      </c>
      <c r="F1405" s="155" t="str">
        <v>220</v>
      </c>
      <c r="G1405" s="153" t="n">
        <v>220</v>
      </c>
      <c r="H1405" s="155" t="str">
        <v>SW</v>
      </c>
      <c r="I1405" s="153" t="n">
        <v>40</v>
      </c>
      <c r="J1405" s="155" t="str">
        <v>NE</v>
      </c>
      <c r="K1405" s="153" t="n">
        <v>12</v>
      </c>
      <c r="L1405" s="153" t="n">
        <f>IF(E1405="Accepted",K1405*1.150779448,"")</f>
        <v>13.809353376</v>
      </c>
      <c r="M1405" s="163"/>
      <c r="N1405" s="163" t="str">
        <f>IF(AND(E1405="Accepted",ISNUMBER(M1405)),M1405*1.150779448,"")</f>
      </c>
      <c r="O1405" s="163"/>
      <c r="P1405" s="163" t="str">
        <f>IF(AND(E1405="Accepted",ISNUMBER(O1405)),O1405*1.150779448,"")</f>
      </c>
      <c r="Q1405" s="163"/>
      <c r="R1405" s="155" t="str"/>
      <c r="S1405" s="155" t="str"/>
      <c r="T1405" s="155" t="str"/>
      <c r="U1405" s="163" t="str">
        <f>IF(E1405&lt;&gt;"Accepted","",IF(AND(N1405="",P1405=""),"",MAX(N1405,P1405)))</f>
      </c>
      <c r="V1405" s="155" t="str">
        <v>2026-04-27 00:55 PDT</v>
      </c>
      <c r="W1405" s="153" t="n">
        <v>12</v>
      </c>
      <c r="X1405" s="163"/>
      <c r="Y1405" s="163"/>
      <c r="Z1405" s="163"/>
      <c r="AA1405" s="153" t="n">
        <v>-117.8837</v>
      </c>
      <c r="AB1405" s="153" t="n">
        <v>34.9054</v>
      </c>
      <c r="AC1405" s="153" t="n">
        <v>702</v>
      </c>
      <c r="AD1405" s="175" t="str">
        <v>KEDW 270755Z AUTO 22012KT 10SM CLR 10/04 A2991 RMK AO2 SLP120 T01000042 401820099 $</v>
      </c>
    </row>
    <row r="1406" hidden="0">
      <c r="A1406" s="150" t="str">
        <v>2026-04-27 08:55 UTC</v>
      </c>
      <c r="B1406" s="155" t="str">
        <v>2026-04-27 01:55 PDT</v>
      </c>
      <c r="C1406" s="155" t="str">
        <v>2026-04-27</v>
      </c>
      <c r="D1406" s="155" t="str">
        <v>April</v>
      </c>
      <c r="E1406" s="154" t="str">
        <v>Accepted</v>
      </c>
      <c r="F1406" s="155" t="str">
        <v>230</v>
      </c>
      <c r="G1406" s="153" t="n">
        <v>230</v>
      </c>
      <c r="H1406" s="155" t="str">
        <v>SW</v>
      </c>
      <c r="I1406" s="153" t="n">
        <v>50</v>
      </c>
      <c r="J1406" s="155" t="str">
        <v>NE</v>
      </c>
      <c r="K1406" s="153" t="n">
        <v>12</v>
      </c>
      <c r="L1406" s="153" t="n">
        <f>IF(E1406="Accepted",K1406*1.150779448,"")</f>
        <v>13.809353376</v>
      </c>
      <c r="M1406" s="163"/>
      <c r="N1406" s="163" t="str">
        <f>IF(AND(E1406="Accepted",ISNUMBER(M1406)),M1406*1.150779448,"")</f>
      </c>
      <c r="O1406" s="163"/>
      <c r="P1406" s="163" t="str">
        <f>IF(AND(E1406="Accepted",ISNUMBER(O1406)),O1406*1.150779448,"")</f>
      </c>
      <c r="Q1406" s="163"/>
      <c r="R1406" s="155" t="str"/>
      <c r="S1406" s="155" t="str"/>
      <c r="T1406" s="155" t="str"/>
      <c r="U1406" s="163" t="str">
        <f>IF(E1406&lt;&gt;"Accepted","",IF(AND(N1406="",P1406=""),"",MAX(N1406,P1406)))</f>
      </c>
      <c r="V1406" s="155" t="str">
        <v>2026-04-27 01:55 PDT</v>
      </c>
      <c r="W1406" s="153" t="n">
        <v>12</v>
      </c>
      <c r="X1406" s="163"/>
      <c r="Y1406" s="163"/>
      <c r="Z1406" s="163"/>
      <c r="AA1406" s="153" t="n">
        <v>-117.8837</v>
      </c>
      <c r="AB1406" s="153" t="n">
        <v>34.9054</v>
      </c>
      <c r="AC1406" s="153" t="n">
        <v>702</v>
      </c>
      <c r="AD1406" s="175" t="str">
        <v>KEDW 270855Z AUTO 23012KT 10SM FEW055 10/04 A2991 RMK AO2 SLP120 T00970039 50001 $</v>
      </c>
    </row>
    <row r="1407" hidden="0">
      <c r="A1407" s="150" t="str">
        <v>2026-04-27 09:55 UTC</v>
      </c>
      <c r="B1407" s="155" t="str">
        <v>2026-04-27 02:55 PDT</v>
      </c>
      <c r="C1407" s="155" t="str">
        <v>2026-04-27</v>
      </c>
      <c r="D1407" s="155" t="str">
        <v>April</v>
      </c>
      <c r="E1407" s="154" t="str">
        <v>Accepted</v>
      </c>
      <c r="F1407" s="155" t="str">
        <v>230</v>
      </c>
      <c r="G1407" s="153" t="n">
        <v>230</v>
      </c>
      <c r="H1407" s="155" t="str">
        <v>SW</v>
      </c>
      <c r="I1407" s="153" t="n">
        <v>50</v>
      </c>
      <c r="J1407" s="155" t="str">
        <v>NE</v>
      </c>
      <c r="K1407" s="153" t="n">
        <v>11</v>
      </c>
      <c r="L1407" s="153" t="n">
        <f>IF(E1407="Accepted",K1407*1.150779448,"")</f>
        <v>12.658573928</v>
      </c>
      <c r="M1407" s="163"/>
      <c r="N1407" s="163" t="str">
        <f>IF(AND(E1407="Accepted",ISNUMBER(M1407)),M1407*1.150779448,"")</f>
      </c>
      <c r="O1407" s="163"/>
      <c r="P1407" s="163" t="str">
        <f>IF(AND(E1407="Accepted",ISNUMBER(O1407)),O1407*1.150779448,"")</f>
      </c>
      <c r="Q1407" s="163"/>
      <c r="R1407" s="155" t="str"/>
      <c r="S1407" s="155" t="str"/>
      <c r="T1407" s="155" t="str"/>
      <c r="U1407" s="163" t="str">
        <f>IF(E1407&lt;&gt;"Accepted","",IF(AND(N1407="",P1407=""),"",MAX(N1407,P1407)))</f>
      </c>
      <c r="V1407" s="155" t="str">
        <v>2026-04-27 02:55 PDT</v>
      </c>
      <c r="W1407" s="153" t="n">
        <v>11</v>
      </c>
      <c r="X1407" s="163"/>
      <c r="Y1407" s="163"/>
      <c r="Z1407" s="163"/>
      <c r="AA1407" s="153" t="n">
        <v>-117.8837</v>
      </c>
      <c r="AB1407" s="153" t="n">
        <v>34.9054</v>
      </c>
      <c r="AC1407" s="153" t="n">
        <v>702</v>
      </c>
      <c r="AD1407" s="175" t="str">
        <v>KEDW 270955Z AUTO 23011KT 10SM BKN050 10/04 A2990 RMK AO2 SLP117 T00980042 $</v>
      </c>
    </row>
    <row r="1408" hidden="0">
      <c r="A1408" s="150" t="str">
        <v>2026-04-27 10:25 UTC</v>
      </c>
      <c r="B1408" s="155" t="str">
        <v>2026-04-27 03:25 PDT</v>
      </c>
      <c r="C1408" s="155" t="str">
        <v>2026-04-27</v>
      </c>
      <c r="D1408" s="155" t="str">
        <v>April</v>
      </c>
      <c r="E1408" s="154" t="str">
        <v>Accepted</v>
      </c>
      <c r="F1408" s="155" t="str">
        <v>230</v>
      </c>
      <c r="G1408" s="153" t="n">
        <v>230</v>
      </c>
      <c r="H1408" s="155" t="str">
        <v>SW</v>
      </c>
      <c r="I1408" s="153" t="n">
        <v>50</v>
      </c>
      <c r="J1408" s="155" t="str">
        <v>NE</v>
      </c>
      <c r="K1408" s="153" t="n">
        <v>12</v>
      </c>
      <c r="L1408" s="153" t="n">
        <f>IF(E1408="Accepted",K1408*1.150779448,"")</f>
        <v>13.809353376</v>
      </c>
      <c r="M1408" s="163"/>
      <c r="N1408" s="163" t="str">
        <f>IF(AND(E1408="Accepted",ISNUMBER(M1408)),M1408*1.150779448,"")</f>
      </c>
      <c r="O1408" s="163"/>
      <c r="P1408" s="163" t="str">
        <f>IF(AND(E1408="Accepted",ISNUMBER(O1408)),O1408*1.150779448,"")</f>
      </c>
      <c r="Q1408" s="163"/>
      <c r="R1408" s="155" t="str"/>
      <c r="S1408" s="155" t="str"/>
      <c r="T1408" s="155" t="str"/>
      <c r="U1408" s="163" t="str">
        <f>IF(E1408&lt;&gt;"Accepted","",IF(AND(N1408="",P1408=""),"",MAX(N1408,P1408)))</f>
      </c>
      <c r="V1408" s="155" t="str">
        <v>2026-04-27 03:25 PDT</v>
      </c>
      <c r="W1408" s="153" t="n">
        <v>12</v>
      </c>
      <c r="X1408" s="163"/>
      <c r="Y1408" s="163"/>
      <c r="Z1408" s="163"/>
      <c r="AA1408" s="153" t="n">
        <v>-117.8837</v>
      </c>
      <c r="AB1408" s="153" t="n">
        <v>34.9054</v>
      </c>
      <c r="AC1408" s="153" t="n">
        <v>702</v>
      </c>
      <c r="AD1408" s="175" t="str">
        <v>KEDW 271025Z AUTO 23012KT 10SM SCT050 10/04 A2990 RMK AO2 SLP117 $</v>
      </c>
    </row>
    <row r="1409" hidden="0">
      <c r="A1409" s="150" t="str">
        <v>2026-04-27 10:55 UTC</v>
      </c>
      <c r="B1409" s="155" t="str">
        <v>2026-04-27 03:55 PDT</v>
      </c>
      <c r="C1409" s="155" t="str">
        <v>2026-04-27</v>
      </c>
      <c r="D1409" s="155" t="str">
        <v>April</v>
      </c>
      <c r="E1409" s="154" t="str">
        <v>Accepted</v>
      </c>
      <c r="F1409" s="155" t="str">
        <v>230</v>
      </c>
      <c r="G1409" s="153" t="n">
        <v>230</v>
      </c>
      <c r="H1409" s="155" t="str">
        <v>SW</v>
      </c>
      <c r="I1409" s="153" t="n">
        <v>50</v>
      </c>
      <c r="J1409" s="155" t="str">
        <v>NE</v>
      </c>
      <c r="K1409" s="153" t="n">
        <v>13</v>
      </c>
      <c r="L1409" s="153" t="n">
        <f>IF(E1409="Accepted",K1409*1.150779448,"")</f>
        <v>14.960132824</v>
      </c>
      <c r="M1409" s="163"/>
      <c r="N1409" s="163" t="str">
        <f>IF(AND(E1409="Accepted",ISNUMBER(M1409)),M1409*1.150779448,"")</f>
      </c>
      <c r="O1409" s="163"/>
      <c r="P1409" s="163" t="str">
        <f>IF(AND(E1409="Accepted",ISNUMBER(O1409)),O1409*1.150779448,"")</f>
      </c>
      <c r="Q1409" s="163"/>
      <c r="R1409" s="155" t="str"/>
      <c r="S1409" s="155" t="str"/>
      <c r="T1409" s="155" t="str"/>
      <c r="U1409" s="163" t="str">
        <f>IF(E1409&lt;&gt;"Accepted","",IF(AND(N1409="",P1409=""),"",MAX(N1409,P1409)))</f>
      </c>
      <c r="V1409" s="155" t="str">
        <v>2026-04-27 03:55 PDT</v>
      </c>
      <c r="W1409" s="153" t="n">
        <v>13</v>
      </c>
      <c r="X1409" s="163"/>
      <c r="Y1409" s="163"/>
      <c r="Z1409" s="163"/>
      <c r="AA1409" s="153" t="n">
        <v>-117.8837</v>
      </c>
      <c r="AB1409" s="153" t="n">
        <v>34.9054</v>
      </c>
      <c r="AC1409" s="153" t="n">
        <v>702</v>
      </c>
      <c r="AD1409" s="175" t="str">
        <v>KEDW 271055Z AUTO 23013KT 10SM CLR 10/04 A2990 RMK AO2 SLP117 T00950039 $</v>
      </c>
    </row>
    <row r="1410" hidden="0">
      <c r="A1410" s="150" t="str">
        <v>2026-04-27 11:55 UTC</v>
      </c>
      <c r="B1410" s="155" t="str">
        <v>2026-04-27 04:55 PDT</v>
      </c>
      <c r="C1410" s="155" t="str">
        <v>2026-04-27</v>
      </c>
      <c r="D1410" s="155" t="str">
        <v>April</v>
      </c>
      <c r="E1410" s="154" t="str">
        <v>Accepted</v>
      </c>
      <c r="F1410" s="155" t="str">
        <v>230</v>
      </c>
      <c r="G1410" s="153" t="n">
        <v>230</v>
      </c>
      <c r="H1410" s="155" t="str">
        <v>SW</v>
      </c>
      <c r="I1410" s="153" t="n">
        <v>50</v>
      </c>
      <c r="J1410" s="155" t="str">
        <v>NE</v>
      </c>
      <c r="K1410" s="153" t="n">
        <v>11</v>
      </c>
      <c r="L1410" s="153" t="n">
        <f>IF(E1410="Accepted",K1410*1.150779448,"")</f>
        <v>12.658573928</v>
      </c>
      <c r="M1410" s="163"/>
      <c r="N1410" s="163" t="str">
        <f>IF(AND(E1410="Accepted",ISNUMBER(M1410)),M1410*1.150779448,"")</f>
      </c>
      <c r="O1410" s="163"/>
      <c r="P1410" s="163" t="str">
        <f>IF(AND(E1410="Accepted",ISNUMBER(O1410)),O1410*1.150779448,"")</f>
      </c>
      <c r="Q1410" s="163"/>
      <c r="R1410" s="155" t="str"/>
      <c r="S1410" s="155" t="str"/>
      <c r="T1410" s="155" t="str"/>
      <c r="U1410" s="163" t="str">
        <f>IF(E1410&lt;&gt;"Accepted","",IF(AND(N1410="",P1410=""),"",MAX(N1410,P1410)))</f>
      </c>
      <c r="V1410" s="155" t="str">
        <v>2026-04-27 04:55 PDT</v>
      </c>
      <c r="W1410" s="153" t="n">
        <v>11</v>
      </c>
      <c r="X1410" s="163"/>
      <c r="Y1410" s="163"/>
      <c r="Z1410" s="163"/>
      <c r="AA1410" s="153" t="n">
        <v>-117.8837</v>
      </c>
      <c r="AB1410" s="153" t="n">
        <v>34.9054</v>
      </c>
      <c r="AC1410" s="153" t="n">
        <v>702</v>
      </c>
      <c r="AD1410" s="175" t="str">
        <v>KEDW 271155Z 23011KT 40SM FEW070 09/03 A2990 RMK AO2A SLP118 T00890033 10105 20089 56002</v>
      </c>
    </row>
    <row r="1411" hidden="0">
      <c r="A1411" s="150" t="str">
        <v>2026-04-27 12:55 UTC</v>
      </c>
      <c r="B1411" s="155" t="str">
        <v>2026-04-27 05:55 PDT</v>
      </c>
      <c r="C1411" s="155" t="str">
        <v>2026-04-27</v>
      </c>
      <c r="D1411" s="155" t="str">
        <v>April</v>
      </c>
      <c r="E1411" s="154" t="str">
        <v>Accepted</v>
      </c>
      <c r="F1411" s="155" t="str">
        <v>220</v>
      </c>
      <c r="G1411" s="153" t="n">
        <v>220</v>
      </c>
      <c r="H1411" s="155" t="str">
        <v>SW</v>
      </c>
      <c r="I1411" s="153" t="n">
        <v>40</v>
      </c>
      <c r="J1411" s="155" t="str">
        <v>NE</v>
      </c>
      <c r="K1411" s="153" t="n">
        <v>13</v>
      </c>
      <c r="L1411" s="153" t="n">
        <f>IF(E1411="Accepted",K1411*1.150779448,"")</f>
        <v>14.960132824</v>
      </c>
      <c r="M1411" s="163"/>
      <c r="N1411" s="163" t="str">
        <f>IF(AND(E1411="Accepted",ISNUMBER(M1411)),M1411*1.150779448,"")</f>
      </c>
      <c r="O1411" s="163"/>
      <c r="P1411" s="163" t="str">
        <f>IF(AND(E1411="Accepted",ISNUMBER(O1411)),O1411*1.150779448,"")</f>
      </c>
      <c r="Q1411" s="163"/>
      <c r="R1411" s="155" t="str"/>
      <c r="S1411" s="155" t="str"/>
      <c r="T1411" s="155" t="str"/>
      <c r="U1411" s="163" t="str">
        <f>IF(E1411&lt;&gt;"Accepted","",IF(AND(N1411="",P1411=""),"",MAX(N1411,P1411)))</f>
      </c>
      <c r="V1411" s="155" t="str">
        <v>2026-04-27 05:55 PDT</v>
      </c>
      <c r="W1411" s="153" t="n">
        <v>13</v>
      </c>
      <c r="X1411" s="163"/>
      <c r="Y1411" s="163"/>
      <c r="Z1411" s="163"/>
      <c r="AA1411" s="153" t="n">
        <v>-117.8837</v>
      </c>
      <c r="AB1411" s="153" t="n">
        <v>34.9054</v>
      </c>
      <c r="AC1411" s="153" t="n">
        <v>702</v>
      </c>
      <c r="AD1411" s="175" t="str">
        <v>KEDW 271255Z 22013KT 60SM FEW050 09/03 A2990 RMK AO2A SLP120 T00890027</v>
      </c>
    </row>
    <row r="1412" hidden="0">
      <c r="A1412" s="150" t="str">
        <v>2026-04-27 13:55 UTC</v>
      </c>
      <c r="B1412" s="155" t="str">
        <v>2026-04-27 06:55 PDT</v>
      </c>
      <c r="C1412" s="155" t="str">
        <v>2026-04-27</v>
      </c>
      <c r="D1412" s="155" t="str">
        <v>April</v>
      </c>
      <c r="E1412" s="154" t="str">
        <v>Accepted</v>
      </c>
      <c r="F1412" s="155" t="str">
        <v>220</v>
      </c>
      <c r="G1412" s="153" t="n">
        <v>220</v>
      </c>
      <c r="H1412" s="155" t="str">
        <v>SW</v>
      </c>
      <c r="I1412" s="153" t="n">
        <v>40</v>
      </c>
      <c r="J1412" s="155" t="str">
        <v>NE</v>
      </c>
      <c r="K1412" s="153" t="n">
        <v>10</v>
      </c>
      <c r="L1412" s="153" t="n">
        <f>IF(E1412="Accepted",K1412*1.150779448,"")</f>
        <v>11.50779448</v>
      </c>
      <c r="M1412" s="163"/>
      <c r="N1412" s="163" t="str">
        <f>IF(AND(E1412="Accepted",ISNUMBER(M1412)),M1412*1.150779448,"")</f>
      </c>
      <c r="O1412" s="163"/>
      <c r="P1412" s="163" t="str">
        <f>IF(AND(E1412="Accepted",ISNUMBER(O1412)),O1412*1.150779448,"")</f>
      </c>
      <c r="Q1412" s="163"/>
      <c r="R1412" s="155" t="str"/>
      <c r="S1412" s="155" t="str"/>
      <c r="T1412" s="155" t="str"/>
      <c r="U1412" s="163" t="str">
        <f>IF(E1412&lt;&gt;"Accepted","",IF(AND(N1412="",P1412=""),"",MAX(N1412,P1412)))</f>
      </c>
      <c r="V1412" s="155" t="str">
        <v>2026-04-27 06:55 PDT</v>
      </c>
      <c r="W1412" s="153" t="n">
        <v>10</v>
      </c>
      <c r="X1412" s="163"/>
      <c r="Y1412" s="163"/>
      <c r="Z1412" s="163"/>
      <c r="AA1412" s="153" t="n">
        <v>-117.8837</v>
      </c>
      <c r="AB1412" s="153" t="n">
        <v>34.9054</v>
      </c>
      <c r="AC1412" s="153" t="n">
        <v>702</v>
      </c>
      <c r="AD1412" s="175" t="str">
        <v>KEDW 271355Z 22010KT 70SM FEW060 09/03 A2992 RMK AO2A SLP128 T00930028</v>
      </c>
    </row>
    <row r="1413" hidden="0">
      <c r="A1413" s="150" t="str">
        <v>2026-04-27 14:55 UTC</v>
      </c>
      <c r="B1413" s="155" t="str">
        <v>2026-04-27 07:55 PDT</v>
      </c>
      <c r="C1413" s="155" t="str">
        <v>2026-04-27</v>
      </c>
      <c r="D1413" s="155" t="str">
        <v>April</v>
      </c>
      <c r="E1413" s="154" t="str">
        <v>Accepted</v>
      </c>
      <c r="F1413" s="155" t="str">
        <v>230</v>
      </c>
      <c r="G1413" s="153" t="n">
        <v>230</v>
      </c>
      <c r="H1413" s="155" t="str">
        <v>SW</v>
      </c>
      <c r="I1413" s="153" t="n">
        <v>50</v>
      </c>
      <c r="J1413" s="155" t="str">
        <v>NE</v>
      </c>
      <c r="K1413" s="153" t="n">
        <v>16</v>
      </c>
      <c r="L1413" s="153" t="n">
        <f>IF(E1413="Accepted",K1413*1.150779448,"")</f>
        <v>18.412471168</v>
      </c>
      <c r="M1413" s="153" t="n">
        <v>22</v>
      </c>
      <c r="N1413" s="153" t="n">
        <f>IF(AND(E1413="Accepted",ISNUMBER(M1413)),M1413*1.150779448,"")</f>
        <v>25.317147856</v>
      </c>
      <c r="O1413" s="163"/>
      <c r="P1413" s="163" t="str">
        <f>IF(AND(E1413="Accepted",ISNUMBER(O1413)),O1413*1.150779448,"")</f>
      </c>
      <c r="Q1413" s="163"/>
      <c r="R1413" s="155" t="str"/>
      <c r="S1413" s="155" t="str"/>
      <c r="T1413" s="155" t="str"/>
      <c r="U1413" s="153" t="n">
        <f>IF(E1413&lt;&gt;"Accepted","",IF(AND(N1413="",P1413=""),"",MAX(N1413,P1413)))</f>
        <v>25.317147856</v>
      </c>
      <c r="V1413" s="155" t="str">
        <v>2026-04-27 07:55 PDT</v>
      </c>
      <c r="W1413" s="153" t="n">
        <v>16</v>
      </c>
      <c r="X1413" s="153" t="n">
        <v>22</v>
      </c>
      <c r="Y1413" s="163"/>
      <c r="Z1413" s="163"/>
      <c r="AA1413" s="153" t="n">
        <v>-117.8837</v>
      </c>
      <c r="AB1413" s="153" t="n">
        <v>34.9054</v>
      </c>
      <c r="AC1413" s="153" t="n">
        <v>702</v>
      </c>
      <c r="AD1413" s="175" t="str">
        <v>KEDW 271455Z 23016G22KT 90SM FEW070 11/03 A2992 RMK AO2A SLP126 T01140029 52006</v>
      </c>
    </row>
    <row r="1414" hidden="0">
      <c r="A1414" s="150" t="str">
        <v>2026-04-27 15:55 UTC</v>
      </c>
      <c r="B1414" s="155" t="str">
        <v>2026-04-27 08:55 PDT</v>
      </c>
      <c r="C1414" s="155" t="str">
        <v>2026-04-27</v>
      </c>
      <c r="D1414" s="155" t="str">
        <v>April</v>
      </c>
      <c r="E1414" s="154" t="str">
        <v>Accepted</v>
      </c>
      <c r="F1414" s="155" t="str">
        <v>230</v>
      </c>
      <c r="G1414" s="153" t="n">
        <v>230</v>
      </c>
      <c r="H1414" s="155" t="str">
        <v>SW</v>
      </c>
      <c r="I1414" s="153" t="n">
        <v>50</v>
      </c>
      <c r="J1414" s="155" t="str">
        <v>NE</v>
      </c>
      <c r="K1414" s="153" t="n">
        <v>17</v>
      </c>
      <c r="L1414" s="153" t="n">
        <f>IF(E1414="Accepted",K1414*1.150779448,"")</f>
        <v>19.563250616</v>
      </c>
      <c r="M1414" s="163"/>
      <c r="N1414" s="163" t="str">
        <f>IF(AND(E1414="Accepted",ISNUMBER(M1414)),M1414*1.150779448,"")</f>
      </c>
      <c r="O1414" s="163"/>
      <c r="P1414" s="163" t="str">
        <f>IF(AND(E1414="Accepted",ISNUMBER(O1414)),O1414*1.150779448,"")</f>
      </c>
      <c r="Q1414" s="163"/>
      <c r="R1414" s="155" t="str"/>
      <c r="S1414" s="155" t="str"/>
      <c r="T1414" s="155" t="str"/>
      <c r="U1414" s="163" t="str">
        <f>IF(E1414&lt;&gt;"Accepted","",IF(AND(N1414="",P1414=""),"",MAX(N1414,P1414)))</f>
      </c>
      <c r="V1414" s="155" t="str">
        <v>2026-04-27 08:55 PDT</v>
      </c>
      <c r="W1414" s="153" t="n">
        <v>17</v>
      </c>
      <c r="X1414" s="163"/>
      <c r="Y1414" s="163"/>
      <c r="Z1414" s="163"/>
      <c r="AA1414" s="153" t="n">
        <v>-117.8837</v>
      </c>
      <c r="AB1414" s="153" t="n">
        <v>34.9054</v>
      </c>
      <c r="AC1414" s="153" t="n">
        <v>702</v>
      </c>
      <c r="AD1414" s="175" t="str">
        <v>KEDW 271555Z 23017KT 50SM FEW070 13/02 A2992 RMK AO2A SLP126 T01320024</v>
      </c>
    </row>
    <row r="1415" hidden="0">
      <c r="A1415" s="150" t="str">
        <v>2026-04-27 16:55 UTC</v>
      </c>
      <c r="B1415" s="155" t="str">
        <v>2026-04-27 09:55 PDT</v>
      </c>
      <c r="C1415" s="155" t="str">
        <v>2026-04-27</v>
      </c>
      <c r="D1415" s="155" t="str">
        <v>April</v>
      </c>
      <c r="E1415" s="154" t="str">
        <v>Accepted</v>
      </c>
      <c r="F1415" s="155" t="str">
        <v>230</v>
      </c>
      <c r="G1415" s="153" t="n">
        <v>230</v>
      </c>
      <c r="H1415" s="155" t="str">
        <v>SW</v>
      </c>
      <c r="I1415" s="153" t="n">
        <v>50</v>
      </c>
      <c r="J1415" s="155" t="str">
        <v>NE</v>
      </c>
      <c r="K1415" s="153" t="n">
        <v>12</v>
      </c>
      <c r="L1415" s="153" t="n">
        <f>IF(E1415="Accepted",K1415*1.150779448,"")</f>
        <v>13.809353376</v>
      </c>
      <c r="M1415" s="163"/>
      <c r="N1415" s="163" t="str">
        <f>IF(AND(E1415="Accepted",ISNUMBER(M1415)),M1415*1.150779448,"")</f>
      </c>
      <c r="O1415" s="163"/>
      <c r="P1415" s="163" t="str">
        <f>IF(AND(E1415="Accepted",ISNUMBER(O1415)),O1415*1.150779448,"")</f>
      </c>
      <c r="Q1415" s="163"/>
      <c r="R1415" s="155" t="str"/>
      <c r="S1415" s="155" t="str"/>
      <c r="T1415" s="155" t="str"/>
      <c r="U1415" s="163" t="str">
        <f>IF(E1415&lt;&gt;"Accepted","",IF(AND(N1415="",P1415=""),"",MAX(N1415,P1415)))</f>
      </c>
      <c r="V1415" s="155" t="str">
        <v>2026-04-27 09:55 PDT</v>
      </c>
      <c r="W1415" s="153" t="n">
        <v>12</v>
      </c>
      <c r="X1415" s="163"/>
      <c r="Y1415" s="163"/>
      <c r="Z1415" s="163"/>
      <c r="AA1415" s="153" t="n">
        <v>-117.8837</v>
      </c>
      <c r="AB1415" s="153" t="n">
        <v>34.9054</v>
      </c>
      <c r="AC1415" s="153" t="n">
        <v>702</v>
      </c>
      <c r="AD1415" s="175" t="str">
        <v>KEDW 271655Z 23012KT 90SM SCT070 15/02 A2993 RMK AO2A SLP128 T01470019</v>
      </c>
    </row>
    <row r="1416" hidden="0">
      <c r="A1416" s="150" t="str">
        <v>2026-04-27 17:55 UTC</v>
      </c>
      <c r="B1416" s="155" t="str">
        <v>2026-04-27 10:55 PDT</v>
      </c>
      <c r="C1416" s="155" t="str">
        <v>2026-04-27</v>
      </c>
      <c r="D1416" s="155" t="str">
        <v>April</v>
      </c>
      <c r="E1416" s="154" t="str">
        <v>Accepted</v>
      </c>
      <c r="F1416" s="155" t="str">
        <v>220</v>
      </c>
      <c r="G1416" s="153" t="n">
        <v>220</v>
      </c>
      <c r="H1416" s="155" t="str">
        <v>SW</v>
      </c>
      <c r="I1416" s="153" t="n">
        <v>40</v>
      </c>
      <c r="J1416" s="155" t="str">
        <v>NE</v>
      </c>
      <c r="K1416" s="153" t="n">
        <v>15</v>
      </c>
      <c r="L1416" s="153" t="n">
        <f>IF(E1416="Accepted",K1416*1.150779448,"")</f>
        <v>17.261691719999998</v>
      </c>
      <c r="M1416" s="163"/>
      <c r="N1416" s="163" t="str">
        <f>IF(AND(E1416="Accepted",ISNUMBER(M1416)),M1416*1.150779448,"")</f>
      </c>
      <c r="O1416" s="163"/>
      <c r="P1416" s="163" t="str">
        <f>IF(AND(E1416="Accepted",ISNUMBER(O1416)),O1416*1.150779448,"")</f>
      </c>
      <c r="Q1416" s="163"/>
      <c r="R1416" s="155" t="str"/>
      <c r="S1416" s="155" t="str"/>
      <c r="T1416" s="155" t="str"/>
      <c r="U1416" s="163" t="str">
        <f>IF(E1416&lt;&gt;"Accepted","",IF(AND(N1416="",P1416=""),"",MAX(N1416,P1416)))</f>
      </c>
      <c r="V1416" s="155" t="str">
        <v>2026-04-27 10:55 PDT</v>
      </c>
      <c r="W1416" s="153" t="n">
        <v>15</v>
      </c>
      <c r="X1416" s="163"/>
      <c r="Y1416" s="163"/>
      <c r="Z1416" s="163"/>
      <c r="AA1416" s="153" t="n">
        <v>-117.8837</v>
      </c>
      <c r="AB1416" s="153" t="n">
        <v>34.9054</v>
      </c>
      <c r="AC1416" s="153" t="n">
        <v>702</v>
      </c>
      <c r="AD1416" s="175" t="str">
        <v>KEDW 271755Z 22015KT 60SM SCT070 16/02 A2993 RMK AO2A SLP128 T01590016 10160 20085 51004</v>
      </c>
    </row>
    <row r="1417" hidden="0">
      <c r="A1417" s="150" t="str">
        <v>2026-04-27 18:55 UTC</v>
      </c>
      <c r="B1417" s="155" t="str">
        <v>2026-04-27 11:55 PDT</v>
      </c>
      <c r="C1417" s="155" t="str">
        <v>2026-04-27</v>
      </c>
      <c r="D1417" s="155" t="str">
        <v>April</v>
      </c>
      <c r="E1417" s="154" t="str">
        <v>Accepted</v>
      </c>
      <c r="F1417" s="155" t="str">
        <v>230</v>
      </c>
      <c r="G1417" s="153" t="n">
        <v>230</v>
      </c>
      <c r="H1417" s="155" t="str">
        <v>SW</v>
      </c>
      <c r="I1417" s="153" t="n">
        <v>50</v>
      </c>
      <c r="J1417" s="155" t="str">
        <v>NE</v>
      </c>
      <c r="K1417" s="153" t="n">
        <v>15</v>
      </c>
      <c r="L1417" s="153" t="n">
        <f>IF(E1417="Accepted",K1417*1.150779448,"")</f>
        <v>17.261691719999998</v>
      </c>
      <c r="M1417" s="153" t="n">
        <v>20</v>
      </c>
      <c r="N1417" s="153" t="n">
        <f>IF(AND(E1417="Accepted",ISNUMBER(M1417)),M1417*1.150779448,"")</f>
        <v>23.01558896</v>
      </c>
      <c r="O1417" s="163"/>
      <c r="P1417" s="163" t="str">
        <f>IF(AND(E1417="Accepted",ISNUMBER(O1417)),O1417*1.150779448,"")</f>
      </c>
      <c r="Q1417" s="163"/>
      <c r="R1417" s="155" t="str"/>
      <c r="S1417" s="155" t="str"/>
      <c r="T1417" s="155" t="str"/>
      <c r="U1417" s="153" t="n">
        <f>IF(E1417&lt;&gt;"Accepted","",IF(AND(N1417="",P1417=""),"",MAX(N1417,P1417)))</f>
        <v>23.01558896</v>
      </c>
      <c r="V1417" s="155" t="str">
        <v>2026-04-27 11:55 PDT</v>
      </c>
      <c r="W1417" s="153" t="n">
        <v>15</v>
      </c>
      <c r="X1417" s="153" t="n">
        <v>20</v>
      </c>
      <c r="Y1417" s="163"/>
      <c r="Z1417" s="163"/>
      <c r="AA1417" s="153" t="n">
        <v>-117.8837</v>
      </c>
      <c r="AB1417" s="153" t="n">
        <v>34.9054</v>
      </c>
      <c r="AC1417" s="153" t="n">
        <v>702</v>
      </c>
      <c r="AD1417" s="175" t="str">
        <v>KEDW 271855Z 23015G20KT 90SM SCT070 17/01 A2993 RMK AO2A SLP127 T01690013</v>
      </c>
    </row>
    <row r="1418" hidden="0">
      <c r="A1418" s="150" t="str">
        <v>2026-04-27 19:55 UTC</v>
      </c>
      <c r="B1418" s="155" t="str">
        <v>2026-04-27 12:55 PDT</v>
      </c>
      <c r="C1418" s="155" t="str">
        <v>2026-04-27</v>
      </c>
      <c r="D1418" s="155" t="str">
        <v>April</v>
      </c>
      <c r="E1418" s="154" t="str">
        <v>Accepted</v>
      </c>
      <c r="F1418" s="155" t="str">
        <v>210</v>
      </c>
      <c r="G1418" s="153" t="n">
        <v>210</v>
      </c>
      <c r="H1418" s="155" t="str">
        <v>SW</v>
      </c>
      <c r="I1418" s="153" t="n">
        <v>30</v>
      </c>
      <c r="J1418" s="155" t="str">
        <v>NE</v>
      </c>
      <c r="K1418" s="153" t="n">
        <v>15</v>
      </c>
      <c r="L1418" s="153" t="n">
        <f>IF(E1418="Accepted",K1418*1.150779448,"")</f>
        <v>17.261691719999998</v>
      </c>
      <c r="M1418" s="153" t="n">
        <v>22</v>
      </c>
      <c r="N1418" s="153" t="n">
        <f>IF(AND(E1418="Accepted",ISNUMBER(M1418)),M1418*1.150779448,"")</f>
        <v>25.317147856</v>
      </c>
      <c r="O1418" s="153" t="n">
        <v>26</v>
      </c>
      <c r="P1418" s="153" t="n">
        <f>IF(AND(E1418="Accepted",ISNUMBER(O1418)),O1418*1.150779448,"")</f>
        <v>29.920265648</v>
      </c>
      <c r="Q1418" s="153" t="n">
        <v>240</v>
      </c>
      <c r="R1418" s="155" t="str">
        <v>28</v>
      </c>
      <c r="S1418" s="155" t="str">
        <v>2026-04-27 19:28 UTC</v>
      </c>
      <c r="T1418" s="155" t="str">
        <v>2026-04-27 12:28 PDT</v>
      </c>
      <c r="U1418" s="153" t="n">
        <f>IF(E1418&lt;&gt;"Accepted","",IF(AND(N1418="",P1418=""),"",MAX(N1418,P1418)))</f>
        <v>29.920265648</v>
      </c>
      <c r="V1418" s="155" t="str">
        <v>2026-04-27 12:28 PDT</v>
      </c>
      <c r="W1418" s="153" t="n">
        <v>15</v>
      </c>
      <c r="X1418" s="153" t="n">
        <v>22</v>
      </c>
      <c r="Y1418" s="153" t="n">
        <v>26</v>
      </c>
      <c r="Z1418" s="153" t="n">
        <v>240</v>
      </c>
      <c r="AA1418" s="153" t="n">
        <v>-117.8837</v>
      </c>
      <c r="AB1418" s="153" t="n">
        <v>34.9054</v>
      </c>
      <c r="AC1418" s="153" t="n">
        <v>702</v>
      </c>
      <c r="AD1418" s="175" t="str">
        <v>KEDW 271955Z 21015G22KT 90SM SCT055 18/01 A2992 RMK AO2A PK WND 24026/28 SLP124 T01790010</v>
      </c>
    </row>
    <row r="1419" hidden="0">
      <c r="A1419" s="150" t="str">
        <v>2026-04-27 20:55 UTC</v>
      </c>
      <c r="B1419" s="155" t="str">
        <v>2026-04-27 13:55 PDT</v>
      </c>
      <c r="C1419" s="155" t="str">
        <v>2026-04-27</v>
      </c>
      <c r="D1419" s="155" t="str">
        <v>April</v>
      </c>
      <c r="E1419" s="154" t="str">
        <v>Accepted</v>
      </c>
      <c r="F1419" s="155" t="str">
        <v>240</v>
      </c>
      <c r="G1419" s="153" t="n">
        <v>240</v>
      </c>
      <c r="H1419" s="155" t="str">
        <v>SW</v>
      </c>
      <c r="I1419" s="153" t="n">
        <v>60</v>
      </c>
      <c r="J1419" s="155" t="str">
        <v>NE</v>
      </c>
      <c r="K1419" s="153" t="n">
        <v>18</v>
      </c>
      <c r="L1419" s="153" t="n">
        <f>IF(E1419="Accepted",K1419*1.150779448,"")</f>
        <v>20.714030064</v>
      </c>
      <c r="M1419" s="163"/>
      <c r="N1419" s="163" t="str">
        <f>IF(AND(E1419="Accepted",ISNUMBER(M1419)),M1419*1.150779448,"")</f>
      </c>
      <c r="O1419" s="163"/>
      <c r="P1419" s="163" t="str">
        <f>IF(AND(E1419="Accepted",ISNUMBER(O1419)),O1419*1.150779448,"")</f>
      </c>
      <c r="Q1419" s="163"/>
      <c r="R1419" s="155" t="str"/>
      <c r="S1419" s="155" t="str"/>
      <c r="T1419" s="155" t="str"/>
      <c r="U1419" s="163" t="str">
        <f>IF(E1419&lt;&gt;"Accepted","",IF(AND(N1419="",P1419=""),"",MAX(N1419,P1419)))</f>
      </c>
      <c r="V1419" s="155" t="str">
        <v>2026-04-27 13:55 PDT</v>
      </c>
      <c r="W1419" s="153" t="n">
        <v>18</v>
      </c>
      <c r="X1419" s="163"/>
      <c r="Y1419" s="163"/>
      <c r="Z1419" s="163"/>
      <c r="AA1419" s="153" t="n">
        <v>-117.8837</v>
      </c>
      <c r="AB1419" s="153" t="n">
        <v>34.9054</v>
      </c>
      <c r="AC1419" s="153" t="n">
        <v>702</v>
      </c>
      <c r="AD1419" s="175" t="str">
        <v>KEDW 272055Z 24018KT 90SM SCT070 19/M00 A2991 RMK AO2A SLP120 T01881001 57006</v>
      </c>
    </row>
    <row r="1420" hidden="0">
      <c r="A1420" s="150" t="str">
        <v>2026-04-27 21:48 UTC</v>
      </c>
      <c r="B1420" s="155" t="str">
        <v>2026-04-27 14:48 PDT</v>
      </c>
      <c r="C1420" s="155" t="str">
        <v>2026-04-27</v>
      </c>
      <c r="D1420" s="155" t="str">
        <v>April</v>
      </c>
      <c r="E1420" s="154" t="str">
        <v>Accepted</v>
      </c>
      <c r="F1420" s="155" t="str">
        <v>230</v>
      </c>
      <c r="G1420" s="153" t="n">
        <v>230</v>
      </c>
      <c r="H1420" s="155" t="str">
        <v>SW</v>
      </c>
      <c r="I1420" s="153" t="n">
        <v>50</v>
      </c>
      <c r="J1420" s="155" t="str">
        <v>NE</v>
      </c>
      <c r="K1420" s="153" t="n">
        <v>15</v>
      </c>
      <c r="L1420" s="153" t="n">
        <f>IF(E1420="Accepted",K1420*1.150779448,"")</f>
        <v>17.261691719999998</v>
      </c>
      <c r="M1420" s="153" t="n">
        <v>26</v>
      </c>
      <c r="N1420" s="153" t="n">
        <f>IF(AND(E1420="Accepted",ISNUMBER(M1420)),M1420*1.150779448,"")</f>
        <v>29.920265648</v>
      </c>
      <c r="O1420" s="163"/>
      <c r="P1420" s="163" t="str">
        <f>IF(AND(E1420="Accepted",ISNUMBER(O1420)),O1420*1.150779448,"")</f>
      </c>
      <c r="Q1420" s="163"/>
      <c r="R1420" s="155" t="str"/>
      <c r="S1420" s="155" t="str"/>
      <c r="T1420" s="155" t="str"/>
      <c r="U1420" s="153" t="n">
        <f>IF(E1420&lt;&gt;"Accepted","",IF(AND(N1420="",P1420=""),"",MAX(N1420,P1420)))</f>
        <v>29.920265648</v>
      </c>
      <c r="V1420" s="155" t="str">
        <v>2026-04-27 14:48 PDT</v>
      </c>
      <c r="W1420" s="153" t="n">
        <v>15</v>
      </c>
      <c r="X1420" s="153" t="n">
        <v>26</v>
      </c>
      <c r="Y1420" s="163"/>
      <c r="Z1420" s="163"/>
      <c r="AA1420" s="153" t="n">
        <v>-117.8837</v>
      </c>
      <c r="AB1420" s="153" t="n">
        <v>34.9054</v>
      </c>
      <c r="AC1420" s="153" t="n">
        <v>702</v>
      </c>
      <c r="AD1420" s="175" t="str">
        <v>KEDW 272148Z 23015G26KT 90SM SCT070 19/01 A2990 RMK AO2A SLP117</v>
      </c>
    </row>
    <row r="1421" hidden="0">
      <c r="A1421" s="150" t="str">
        <v>2026-04-27 21:55 UTC</v>
      </c>
      <c r="B1421" s="155" t="str">
        <v>2026-04-27 14:55 PDT</v>
      </c>
      <c r="C1421" s="155" t="str">
        <v>2026-04-27</v>
      </c>
      <c r="D1421" s="155" t="str">
        <v>April</v>
      </c>
      <c r="E1421" s="154" t="str">
        <v>Accepted</v>
      </c>
      <c r="F1421" s="155" t="str">
        <v>240</v>
      </c>
      <c r="G1421" s="153" t="n">
        <v>240</v>
      </c>
      <c r="H1421" s="155" t="str">
        <v>SW</v>
      </c>
      <c r="I1421" s="153" t="n">
        <v>60</v>
      </c>
      <c r="J1421" s="155" t="str">
        <v>NE</v>
      </c>
      <c r="K1421" s="153" t="n">
        <v>15</v>
      </c>
      <c r="L1421" s="153" t="n">
        <f>IF(E1421="Accepted",K1421*1.150779448,"")</f>
        <v>17.261691719999998</v>
      </c>
      <c r="M1421" s="153" t="n">
        <v>26</v>
      </c>
      <c r="N1421" s="153" t="n">
        <f>IF(AND(E1421="Accepted",ISNUMBER(M1421)),M1421*1.150779448,"")</f>
        <v>29.920265648</v>
      </c>
      <c r="O1421" s="153" t="n">
        <v>28</v>
      </c>
      <c r="P1421" s="153" t="n">
        <f>IF(AND(E1421="Accepted",ISNUMBER(O1421)),O1421*1.150779448,"")</f>
        <v>32.221824544</v>
      </c>
      <c r="Q1421" s="153" t="n">
        <v>230</v>
      </c>
      <c r="R1421" s="155" t="str">
        <v>24</v>
      </c>
      <c r="S1421" s="155" t="str">
        <v>2026-04-27 21:24 UTC</v>
      </c>
      <c r="T1421" s="155" t="str">
        <v>2026-04-27 14:24 PDT</v>
      </c>
      <c r="U1421" s="153" t="n">
        <f>IF(E1421&lt;&gt;"Accepted","",IF(AND(N1421="",P1421=""),"",MAX(N1421,P1421)))</f>
        <v>32.221824544</v>
      </c>
      <c r="V1421" s="155" t="str">
        <v>2026-04-27 14:24 PDT</v>
      </c>
      <c r="W1421" s="153" t="n">
        <v>15</v>
      </c>
      <c r="X1421" s="153" t="n">
        <v>26</v>
      </c>
      <c r="Y1421" s="153" t="n">
        <v>28</v>
      </c>
      <c r="Z1421" s="153" t="n">
        <v>230</v>
      </c>
      <c r="AA1421" s="153" t="n">
        <v>-117.8837</v>
      </c>
      <c r="AB1421" s="153" t="n">
        <v>34.9054</v>
      </c>
      <c r="AC1421" s="153" t="n">
        <v>702</v>
      </c>
      <c r="AD1421" s="175" t="str">
        <v>KEDW 272155Z 24015G26KT 90SM SCT070 19/00 A2990 RMK AO2A PK WND 23028/24 SLP117 T01920002</v>
      </c>
    </row>
    <row r="1422" hidden="0">
      <c r="A1422" s="150" t="str">
        <v>2026-04-27 22:55 UTC</v>
      </c>
      <c r="B1422" s="155" t="str">
        <v>2026-04-27 15:55 PDT</v>
      </c>
      <c r="C1422" s="155" t="str">
        <v>2026-04-27</v>
      </c>
      <c r="D1422" s="155" t="str">
        <v>April</v>
      </c>
      <c r="E1422" s="154" t="str">
        <v>Accepted</v>
      </c>
      <c r="F1422" s="155" t="str">
        <v>240</v>
      </c>
      <c r="G1422" s="153" t="n">
        <v>240</v>
      </c>
      <c r="H1422" s="155" t="str">
        <v>SW</v>
      </c>
      <c r="I1422" s="153" t="n">
        <v>60</v>
      </c>
      <c r="J1422" s="155" t="str">
        <v>NE</v>
      </c>
      <c r="K1422" s="153" t="n">
        <v>16</v>
      </c>
      <c r="L1422" s="153" t="n">
        <f>IF(E1422="Accepted",K1422*1.150779448,"")</f>
        <v>18.412471168</v>
      </c>
      <c r="M1422" s="153" t="n">
        <v>25</v>
      </c>
      <c r="N1422" s="153" t="n">
        <f>IF(AND(E1422="Accepted",ISNUMBER(M1422)),M1422*1.150779448,"")</f>
        <v>28.7694862</v>
      </c>
      <c r="O1422" s="153" t="n">
        <v>30</v>
      </c>
      <c r="P1422" s="153" t="n">
        <f>IF(AND(E1422="Accepted",ISNUMBER(O1422)),O1422*1.150779448,"")</f>
        <v>34.523383439999996</v>
      </c>
      <c r="Q1422" s="153" t="n">
        <v>250</v>
      </c>
      <c r="R1422" s="155" t="str">
        <v>12</v>
      </c>
      <c r="S1422" s="155" t="str">
        <v>2026-04-27 22:12 UTC</v>
      </c>
      <c r="T1422" s="155" t="str">
        <v>2026-04-27 15:12 PDT</v>
      </c>
      <c r="U1422" s="153" t="n">
        <f>IF(E1422&lt;&gt;"Accepted","",IF(AND(N1422="",P1422=""),"",MAX(N1422,P1422)))</f>
        <v>34.523383439999996</v>
      </c>
      <c r="V1422" s="155" t="str">
        <v>2026-04-27 15:12 PDT</v>
      </c>
      <c r="W1422" s="153" t="n">
        <v>16</v>
      </c>
      <c r="X1422" s="153" t="n">
        <v>25</v>
      </c>
      <c r="Y1422" s="153" t="n">
        <v>30</v>
      </c>
      <c r="Z1422" s="153" t="n">
        <v>250</v>
      </c>
      <c r="AA1422" s="153" t="n">
        <v>-117.8837</v>
      </c>
      <c r="AB1422" s="153" t="n">
        <v>34.9054</v>
      </c>
      <c r="AC1422" s="153" t="n">
        <v>702</v>
      </c>
      <c r="AD1422" s="175" t="str">
        <v>KEDW 272255Z 24016G25KT 90SM SCT060 19/01 A2989 RMK AO2A PK WND 25030/12 SLP113 T01880013</v>
      </c>
    </row>
    <row r="1423" hidden="0">
      <c r="A1423" s="150" t="str">
        <v>2026-04-27 23:55 UTC</v>
      </c>
      <c r="B1423" s="155" t="str">
        <v>2026-04-27 16:55 PDT</v>
      </c>
      <c r="C1423" s="155" t="str">
        <v>2026-04-27</v>
      </c>
      <c r="D1423" s="155" t="str">
        <v>April</v>
      </c>
      <c r="E1423" s="154" t="str">
        <v>Accepted</v>
      </c>
      <c r="F1423" s="155" t="str">
        <v>280</v>
      </c>
      <c r="G1423" s="153" t="n">
        <v>280</v>
      </c>
      <c r="H1423" s="155" t="str">
        <v>W</v>
      </c>
      <c r="I1423" s="153" t="n">
        <v>100</v>
      </c>
      <c r="J1423" s="155" t="str">
        <v>E</v>
      </c>
      <c r="K1423" s="153" t="n">
        <v>15</v>
      </c>
      <c r="L1423" s="153" t="n">
        <f>IF(E1423="Accepted",K1423*1.150779448,"")</f>
        <v>17.261691719999998</v>
      </c>
      <c r="M1423" s="153" t="n">
        <v>23</v>
      </c>
      <c r="N1423" s="153" t="n">
        <f>IF(AND(E1423="Accepted",ISNUMBER(M1423)),M1423*1.150779448,"")</f>
        <v>26.467927304</v>
      </c>
      <c r="O1423" s="153" t="n">
        <v>27</v>
      </c>
      <c r="P1423" s="153" t="n">
        <f>IF(AND(E1423="Accepted",ISNUMBER(O1423)),O1423*1.150779448,"")</f>
        <v>31.071045096</v>
      </c>
      <c r="Q1423" s="153" t="n">
        <v>230</v>
      </c>
      <c r="R1423" s="155" t="str">
        <v>2256</v>
      </c>
      <c r="S1423" s="155" t="str">
        <v>2026-04-27 22:56 UTC</v>
      </c>
      <c r="T1423" s="155" t="str">
        <v>2026-04-27 15:56 PDT</v>
      </c>
      <c r="U1423" s="153" t="n">
        <f>IF(E1423&lt;&gt;"Accepted","",IF(AND(N1423="",P1423=""),"",MAX(N1423,P1423)))</f>
        <v>31.071045096</v>
      </c>
      <c r="V1423" s="155" t="str">
        <v>2026-04-27 15:56 PDT</v>
      </c>
      <c r="W1423" s="153" t="n">
        <v>15</v>
      </c>
      <c r="X1423" s="153" t="n">
        <v>23</v>
      </c>
      <c r="Y1423" s="153" t="n">
        <v>27</v>
      </c>
      <c r="Z1423" s="153" t="n">
        <v>230</v>
      </c>
      <c r="AA1423" s="153" t="n">
        <v>-117.8837</v>
      </c>
      <c r="AB1423" s="153" t="n">
        <v>34.9054</v>
      </c>
      <c r="AC1423" s="153" t="n">
        <v>702</v>
      </c>
      <c r="AD1423" s="175" t="str">
        <v>KEDW 272355Z 28015G23KT 70SM FEW060 18/01 A2990 RMK AO2A PK WND 23027/2256 SLP118 T01840010 10197 20158 55004</v>
      </c>
    </row>
    <row r="1424" hidden="0">
      <c r="A1424" s="150" t="str">
        <v>2026-04-28 00:55 UTC</v>
      </c>
      <c r="B1424" s="155" t="str">
        <v>2026-04-27 17:55 PDT</v>
      </c>
      <c r="C1424" s="155" t="str">
        <v>2026-04-27</v>
      </c>
      <c r="D1424" s="155" t="str">
        <v>April</v>
      </c>
      <c r="E1424" s="154" t="str">
        <v>Accepted</v>
      </c>
      <c r="F1424" s="155" t="str">
        <v>250</v>
      </c>
      <c r="G1424" s="153" t="n">
        <v>250</v>
      </c>
      <c r="H1424" s="155" t="str">
        <v>W</v>
      </c>
      <c r="I1424" s="153" t="n">
        <v>70</v>
      </c>
      <c r="J1424" s="155" t="str">
        <v>E</v>
      </c>
      <c r="K1424" s="153" t="n">
        <v>14</v>
      </c>
      <c r="L1424" s="153" t="n">
        <f>IF(E1424="Accepted",K1424*1.150779448,"")</f>
        <v>16.110912272</v>
      </c>
      <c r="M1424" s="153" t="n">
        <v>23</v>
      </c>
      <c r="N1424" s="153" t="n">
        <f>IF(AND(E1424="Accepted",ISNUMBER(M1424)),M1424*1.150779448,"")</f>
        <v>26.467927304</v>
      </c>
      <c r="O1424" s="153" t="n">
        <v>26</v>
      </c>
      <c r="P1424" s="153" t="n">
        <f>IF(AND(E1424="Accepted",ISNUMBER(O1424)),O1424*1.150779448,"")</f>
        <v>29.920265648</v>
      </c>
      <c r="Q1424" s="153" t="n">
        <v>250</v>
      </c>
      <c r="R1424" s="155" t="str">
        <v>40</v>
      </c>
      <c r="S1424" s="155" t="str">
        <v>2026-04-28 00:40 UTC</v>
      </c>
      <c r="T1424" s="155" t="str">
        <v>2026-04-27 17:40 PDT</v>
      </c>
      <c r="U1424" s="153" t="n">
        <f>IF(E1424&lt;&gt;"Accepted","",IF(AND(N1424="",P1424=""),"",MAX(N1424,P1424)))</f>
        <v>29.920265648</v>
      </c>
      <c r="V1424" s="155" t="str">
        <v>2026-04-27 17:40 PDT</v>
      </c>
      <c r="W1424" s="153" t="n">
        <v>14</v>
      </c>
      <c r="X1424" s="153" t="n">
        <v>23</v>
      </c>
      <c r="Y1424" s="153" t="n">
        <v>26</v>
      </c>
      <c r="Z1424" s="153" t="n">
        <v>250</v>
      </c>
      <c r="AA1424" s="153" t="n">
        <v>-117.8837</v>
      </c>
      <c r="AB1424" s="153" t="n">
        <v>34.9054</v>
      </c>
      <c r="AC1424" s="153" t="n">
        <v>702</v>
      </c>
      <c r="AD1424" s="175" t="str">
        <v>KEDW 280055Z 25014G23KT 90SM FEW050 18/00 A2991 RMK AO2A PK WND 25026/40 SLP122 T01750002</v>
      </c>
    </row>
    <row r="1425" hidden="0">
      <c r="A1425" s="150" t="str">
        <v>2026-04-28 01:55 UTC</v>
      </c>
      <c r="B1425" s="155" t="str">
        <v>2026-04-27 18:55 PDT</v>
      </c>
      <c r="C1425" s="155" t="str">
        <v>2026-04-27</v>
      </c>
      <c r="D1425" s="155" t="str">
        <v>April</v>
      </c>
      <c r="E1425" s="154" t="str">
        <v>Accepted</v>
      </c>
      <c r="F1425" s="155" t="str">
        <v>260</v>
      </c>
      <c r="G1425" s="153" t="n">
        <v>260</v>
      </c>
      <c r="H1425" s="155" t="str">
        <v>W</v>
      </c>
      <c r="I1425" s="153" t="n">
        <v>80</v>
      </c>
      <c r="J1425" s="155" t="str">
        <v>E</v>
      </c>
      <c r="K1425" s="153" t="n">
        <v>17</v>
      </c>
      <c r="L1425" s="153" t="n">
        <f>IF(E1425="Accepted",K1425*1.150779448,"")</f>
        <v>19.563250616</v>
      </c>
      <c r="M1425" s="163"/>
      <c r="N1425" s="163" t="str">
        <f>IF(AND(E1425="Accepted",ISNUMBER(M1425)),M1425*1.150779448,"")</f>
      </c>
      <c r="O1425" s="153" t="n">
        <v>26</v>
      </c>
      <c r="P1425" s="153" t="n">
        <f>IF(AND(E1425="Accepted",ISNUMBER(O1425)),O1425*1.150779448,"")</f>
        <v>29.920265648</v>
      </c>
      <c r="Q1425" s="153" t="n">
        <v>240</v>
      </c>
      <c r="R1425" s="155" t="str">
        <v>18</v>
      </c>
      <c r="S1425" s="155" t="str">
        <v>2026-04-28 01:18 UTC</v>
      </c>
      <c r="T1425" s="155" t="str">
        <v>2026-04-27 18:18 PDT</v>
      </c>
      <c r="U1425" s="153" t="n">
        <f>IF(E1425&lt;&gt;"Accepted","",IF(AND(N1425="",P1425=""),"",MAX(N1425,P1425)))</f>
        <v>29.920265648</v>
      </c>
      <c r="V1425" s="155" t="str">
        <v>2026-04-27 18:18 PDT</v>
      </c>
      <c r="W1425" s="153" t="n">
        <v>17</v>
      </c>
      <c r="X1425" s="163"/>
      <c r="Y1425" s="153" t="n">
        <v>26</v>
      </c>
      <c r="Z1425" s="153" t="n">
        <v>240</v>
      </c>
      <c r="AA1425" s="153" t="n">
        <v>-117.8837</v>
      </c>
      <c r="AB1425" s="153" t="n">
        <v>34.9054</v>
      </c>
      <c r="AC1425" s="153" t="n">
        <v>702</v>
      </c>
      <c r="AD1425" s="175" t="str">
        <v>KEDW 280155Z 26017KT 90SM FEW050 16/00 A2992 RMK AO2A PK WND 24026/18 SLP125 T01610002</v>
      </c>
    </row>
    <row r="1426" hidden="0">
      <c r="A1426" s="150" t="str">
        <v>2026-04-28 02:55 UTC</v>
      </c>
      <c r="B1426" s="155" t="str">
        <v>2026-04-27 19:55 PDT</v>
      </c>
      <c r="C1426" s="155" t="str">
        <v>2026-04-27</v>
      </c>
      <c r="D1426" s="155" t="str">
        <v>April</v>
      </c>
      <c r="E1426" s="154" t="str">
        <v>Accepted</v>
      </c>
      <c r="F1426" s="155" t="str">
        <v>260</v>
      </c>
      <c r="G1426" s="153" t="n">
        <v>260</v>
      </c>
      <c r="H1426" s="155" t="str">
        <v>W</v>
      </c>
      <c r="I1426" s="153" t="n">
        <v>80</v>
      </c>
      <c r="J1426" s="155" t="str">
        <v>E</v>
      </c>
      <c r="K1426" s="153" t="n">
        <v>12</v>
      </c>
      <c r="L1426" s="153" t="n">
        <f>IF(E1426="Accepted",K1426*1.150779448,"")</f>
        <v>13.809353376</v>
      </c>
      <c r="M1426" s="163"/>
      <c r="N1426" s="163" t="str">
        <f>IF(AND(E1426="Accepted",ISNUMBER(M1426)),M1426*1.150779448,"")</f>
      </c>
      <c r="O1426" s="163"/>
      <c r="P1426" s="163" t="str">
        <f>IF(AND(E1426="Accepted",ISNUMBER(O1426)),O1426*1.150779448,"")</f>
      </c>
      <c r="Q1426" s="163"/>
      <c r="R1426" s="155" t="str"/>
      <c r="S1426" s="155" t="str"/>
      <c r="T1426" s="155" t="str"/>
      <c r="U1426" s="163" t="str">
        <f>IF(E1426&lt;&gt;"Accepted","",IF(AND(N1426="",P1426=""),"",MAX(N1426,P1426)))</f>
      </c>
      <c r="V1426" s="155" t="str">
        <v>2026-04-27 19:55 PDT</v>
      </c>
      <c r="W1426" s="153" t="n">
        <v>12</v>
      </c>
      <c r="X1426" s="163"/>
      <c r="Y1426" s="163"/>
      <c r="Z1426" s="163"/>
      <c r="AA1426" s="153" t="n">
        <v>-117.8837</v>
      </c>
      <c r="AB1426" s="153" t="n">
        <v>34.9054</v>
      </c>
      <c r="AC1426" s="153" t="n">
        <v>702</v>
      </c>
      <c r="AD1426" s="175" t="str">
        <v>KEDW 280255Z 26012KT 40SM FEW050 14/01 A2994 RMK AO2A SLP132 T01410010 52012</v>
      </c>
    </row>
    <row r="1427" hidden="0">
      <c r="A1427" s="150" t="str">
        <v>2026-04-28 03:55 UTC</v>
      </c>
      <c r="B1427" s="155" t="str">
        <v>2026-04-27 20:55 PDT</v>
      </c>
      <c r="C1427" s="155" t="str">
        <v>2026-04-27</v>
      </c>
      <c r="D1427" s="155" t="str">
        <v>April</v>
      </c>
      <c r="E1427" s="154" t="str">
        <v>Accepted</v>
      </c>
      <c r="F1427" s="155" t="str">
        <v>230</v>
      </c>
      <c r="G1427" s="153" t="n">
        <v>230</v>
      </c>
      <c r="H1427" s="155" t="str">
        <v>SW</v>
      </c>
      <c r="I1427" s="153" t="n">
        <v>50</v>
      </c>
      <c r="J1427" s="155" t="str">
        <v>NE</v>
      </c>
      <c r="K1427" s="153" t="n">
        <v>12</v>
      </c>
      <c r="L1427" s="153" t="n">
        <f>IF(E1427="Accepted",K1427*1.150779448,"")</f>
        <v>13.809353376</v>
      </c>
      <c r="M1427" s="163"/>
      <c r="N1427" s="163" t="str">
        <f>IF(AND(E1427="Accepted",ISNUMBER(M1427)),M1427*1.150779448,"")</f>
      </c>
      <c r="O1427" s="163"/>
      <c r="P1427" s="163" t="str">
        <f>IF(AND(E1427="Accepted",ISNUMBER(O1427)),O1427*1.150779448,"")</f>
      </c>
      <c r="Q1427" s="163"/>
      <c r="R1427" s="155" t="str"/>
      <c r="S1427" s="155" t="str"/>
      <c r="T1427" s="155" t="str"/>
      <c r="U1427" s="163" t="str">
        <f>IF(E1427&lt;&gt;"Accepted","",IF(AND(N1427="",P1427=""),"",MAX(N1427,P1427)))</f>
      </c>
      <c r="V1427" s="155" t="str">
        <v>2026-04-27 20:55 PDT</v>
      </c>
      <c r="W1427" s="153" t="n">
        <v>12</v>
      </c>
      <c r="X1427" s="163"/>
      <c r="Y1427" s="163"/>
      <c r="Z1427" s="163"/>
      <c r="AA1427" s="153" t="n">
        <v>-117.8837</v>
      </c>
      <c r="AB1427" s="153" t="n">
        <v>34.9054</v>
      </c>
      <c r="AC1427" s="153" t="n">
        <v>702</v>
      </c>
      <c r="AD1427" s="175" t="str">
        <v>KEDW 280355Z 23012KT 40SM FEW050 13/01 A2998 RMK AO2A SLP146 T01260013</v>
      </c>
    </row>
    <row r="1428" hidden="0">
      <c r="A1428" s="150" t="str">
        <v>2026-04-28 04:55 UTC</v>
      </c>
      <c r="B1428" s="155" t="str">
        <v>2026-04-27 21:55 PDT</v>
      </c>
      <c r="C1428" s="155" t="str">
        <v>2026-04-27</v>
      </c>
      <c r="D1428" s="155" t="str">
        <v>April</v>
      </c>
      <c r="E1428" s="154" t="str">
        <v>Accepted</v>
      </c>
      <c r="F1428" s="155" t="str">
        <v>220</v>
      </c>
      <c r="G1428" s="153" t="n">
        <v>220</v>
      </c>
      <c r="H1428" s="155" t="str">
        <v>SW</v>
      </c>
      <c r="I1428" s="153" t="n">
        <v>40</v>
      </c>
      <c r="J1428" s="155" t="str">
        <v>NE</v>
      </c>
      <c r="K1428" s="153" t="n">
        <v>11</v>
      </c>
      <c r="L1428" s="153" t="n">
        <f>IF(E1428="Accepted",K1428*1.150779448,"")</f>
        <v>12.658573928</v>
      </c>
      <c r="M1428" s="163"/>
      <c r="N1428" s="163" t="str">
        <f>IF(AND(E1428="Accepted",ISNUMBER(M1428)),M1428*1.150779448,"")</f>
      </c>
      <c r="O1428" s="163"/>
      <c r="P1428" s="163" t="str">
        <f>IF(AND(E1428="Accepted",ISNUMBER(O1428)),O1428*1.150779448,"")</f>
      </c>
      <c r="Q1428" s="163"/>
      <c r="R1428" s="155" t="str"/>
      <c r="S1428" s="155" t="str"/>
      <c r="T1428" s="155" t="str"/>
      <c r="U1428" s="163" t="str">
        <f>IF(E1428&lt;&gt;"Accepted","",IF(AND(N1428="",P1428=""),"",MAX(N1428,P1428)))</f>
      </c>
      <c r="V1428" s="155" t="str">
        <v>2026-04-27 21:55 PDT</v>
      </c>
      <c r="W1428" s="153" t="n">
        <v>11</v>
      </c>
      <c r="X1428" s="163"/>
      <c r="Y1428" s="163"/>
      <c r="Z1428" s="163"/>
      <c r="AA1428" s="153" t="n">
        <v>-117.8837</v>
      </c>
      <c r="AB1428" s="153" t="n">
        <v>34.9054</v>
      </c>
      <c r="AC1428" s="153" t="n">
        <v>702</v>
      </c>
      <c r="AD1428" s="175" t="str">
        <v>KEDW 280455Z 22011KT 40SM FEW050 11/03 A3000 RMK AO2A SLP153 T01140029</v>
      </c>
    </row>
    <row r="1429" hidden="0">
      <c r="A1429" s="150" t="str">
        <v>2026-04-28 05:55 UTC</v>
      </c>
      <c r="B1429" s="155" t="str">
        <v>2026-04-27 22:55 PDT</v>
      </c>
      <c r="C1429" s="155" t="str">
        <v>2026-04-27</v>
      </c>
      <c r="D1429" s="155" t="str">
        <v>April</v>
      </c>
      <c r="E1429" s="154" t="str">
        <v>Accepted</v>
      </c>
      <c r="F1429" s="155" t="str">
        <v>220</v>
      </c>
      <c r="G1429" s="153" t="n">
        <v>220</v>
      </c>
      <c r="H1429" s="155" t="str">
        <v>SW</v>
      </c>
      <c r="I1429" s="153" t="n">
        <v>40</v>
      </c>
      <c r="J1429" s="155" t="str">
        <v>NE</v>
      </c>
      <c r="K1429" s="153" t="n">
        <v>11</v>
      </c>
      <c r="L1429" s="153" t="n">
        <f>IF(E1429="Accepted",K1429*1.150779448,"")</f>
        <v>12.658573928</v>
      </c>
      <c r="M1429" s="163"/>
      <c r="N1429" s="163" t="str">
        <f>IF(AND(E1429="Accepted",ISNUMBER(M1429)),M1429*1.150779448,"")</f>
      </c>
      <c r="O1429" s="163"/>
      <c r="P1429" s="163" t="str">
        <f>IF(AND(E1429="Accepted",ISNUMBER(O1429)),O1429*1.150779448,"")</f>
      </c>
      <c r="Q1429" s="163"/>
      <c r="R1429" s="155" t="str"/>
      <c r="S1429" s="155" t="str"/>
      <c r="T1429" s="155" t="str"/>
      <c r="U1429" s="163" t="str">
        <f>IF(E1429&lt;&gt;"Accepted","",IF(AND(N1429="",P1429=""),"",MAX(N1429,P1429)))</f>
      </c>
      <c r="V1429" s="155" t="str">
        <v>2026-04-27 22:55 PDT</v>
      </c>
      <c r="W1429" s="153" t="n">
        <v>11</v>
      </c>
      <c r="X1429" s="163"/>
      <c r="Y1429" s="163"/>
      <c r="Z1429" s="163"/>
      <c r="AA1429" s="153" t="n">
        <v>-117.8837</v>
      </c>
      <c r="AB1429" s="153" t="n">
        <v>34.9054</v>
      </c>
      <c r="AC1429" s="153" t="n">
        <v>702</v>
      </c>
      <c r="AD1429" s="175" t="str">
        <v>KEDW 280555Z 22011KT 40SM FEW250 11/03 A3000 RMK AO2A SLP153 T01060029 10184 20104 51019</v>
      </c>
    </row>
    <row r="1430" hidden="0">
      <c r="A1430" s="150" t="str">
        <v>2026-04-28 06:55 UTC</v>
      </c>
      <c r="B1430" s="155" t="str">
        <v>2026-04-27 23:55 PDT</v>
      </c>
      <c r="C1430" s="155" t="str">
        <v>2026-04-27</v>
      </c>
      <c r="D1430" s="155" t="str">
        <v>April</v>
      </c>
      <c r="E1430" s="154" t="str">
        <v>Accepted</v>
      </c>
      <c r="F1430" s="155" t="str">
        <v>230</v>
      </c>
      <c r="G1430" s="153" t="n">
        <v>230</v>
      </c>
      <c r="H1430" s="155" t="str">
        <v>SW</v>
      </c>
      <c r="I1430" s="153" t="n">
        <v>50</v>
      </c>
      <c r="J1430" s="155" t="str">
        <v>NE</v>
      </c>
      <c r="K1430" s="153" t="n">
        <v>9</v>
      </c>
      <c r="L1430" s="153" t="n">
        <f>IF(E1430="Accepted",K1430*1.150779448,"")</f>
        <v>10.357015032</v>
      </c>
      <c r="M1430" s="163"/>
      <c r="N1430" s="163" t="str">
        <f>IF(AND(E1430="Accepted",ISNUMBER(M1430)),M1430*1.150779448,"")</f>
      </c>
      <c r="O1430" s="163"/>
      <c r="P1430" s="163" t="str">
        <f>IF(AND(E1430="Accepted",ISNUMBER(O1430)),O1430*1.150779448,"")</f>
      </c>
      <c r="Q1430" s="163"/>
      <c r="R1430" s="155" t="str"/>
      <c r="S1430" s="155" t="str"/>
      <c r="T1430" s="155" t="str"/>
      <c r="U1430" s="163" t="str">
        <f>IF(E1430&lt;&gt;"Accepted","",IF(AND(N1430="",P1430=""),"",MAX(N1430,P1430)))</f>
      </c>
      <c r="V1430" s="155" t="str">
        <v>2026-04-27 23:55 PDT</v>
      </c>
      <c r="W1430" s="153" t="n">
        <v>9</v>
      </c>
      <c r="X1430" s="163"/>
      <c r="Y1430" s="163"/>
      <c r="Z1430" s="163"/>
      <c r="AA1430" s="153" t="n">
        <v>-117.8837</v>
      </c>
      <c r="AB1430" s="153" t="n">
        <v>34.9054</v>
      </c>
      <c r="AC1430" s="153" t="n">
        <v>702</v>
      </c>
      <c r="AD1430" s="175" t="str">
        <v>KEDW 280655Z 23009KT 40SM FEW250 09/03 A3001 RMK AO2A SLP156 T00880026</v>
      </c>
    </row>
    <row r="1431" hidden="0">
      <c r="A1431" s="150" t="str">
        <v>2026-04-28 07:55 UTC</v>
      </c>
      <c r="B1431" s="155" t="str">
        <v>2026-04-28 00:55 PDT</v>
      </c>
      <c r="C1431" s="155" t="str">
        <v>2026-04-28</v>
      </c>
      <c r="D1431" s="155" t="str">
        <v>April</v>
      </c>
      <c r="E1431" s="154" t="str">
        <v>Accepted</v>
      </c>
      <c r="F1431" s="155" t="str">
        <v>220</v>
      </c>
      <c r="G1431" s="153" t="n">
        <v>220</v>
      </c>
      <c r="H1431" s="155" t="str">
        <v>SW</v>
      </c>
      <c r="I1431" s="153" t="n">
        <v>40</v>
      </c>
      <c r="J1431" s="155" t="str">
        <v>NE</v>
      </c>
      <c r="K1431" s="153" t="n">
        <v>8</v>
      </c>
      <c r="L1431" s="153" t="n">
        <f>IF(E1431="Accepted",K1431*1.150779448,"")</f>
        <v>9.206235584</v>
      </c>
      <c r="M1431" s="163"/>
      <c r="N1431" s="163" t="str">
        <f>IF(AND(E1431="Accepted",ISNUMBER(M1431)),M1431*1.150779448,"")</f>
      </c>
      <c r="O1431" s="163"/>
      <c r="P1431" s="163" t="str">
        <f>IF(AND(E1431="Accepted",ISNUMBER(O1431)),O1431*1.150779448,"")</f>
      </c>
      <c r="Q1431" s="163"/>
      <c r="R1431" s="155" t="str"/>
      <c r="S1431" s="155" t="str"/>
      <c r="T1431" s="155" t="str"/>
      <c r="U1431" s="163" t="str">
        <f>IF(E1431&lt;&gt;"Accepted","",IF(AND(N1431="",P1431=""),"",MAX(N1431,P1431)))</f>
      </c>
      <c r="V1431" s="155" t="str">
        <v>2026-04-28 00:55 PDT</v>
      </c>
      <c r="W1431" s="153" t="n">
        <v>8</v>
      </c>
      <c r="X1431" s="163"/>
      <c r="Y1431" s="163"/>
      <c r="Z1431" s="163"/>
      <c r="AA1431" s="153" t="n">
        <v>-117.8837</v>
      </c>
      <c r="AB1431" s="153" t="n">
        <v>34.9054</v>
      </c>
      <c r="AC1431" s="153" t="n">
        <v>702</v>
      </c>
      <c r="AD1431" s="175" t="str">
        <v>KEDW 280755Z 22008KT 40SM FEW250 08/02 A3002 RMK AO2A SLP159 T00750018 401970075</v>
      </c>
    </row>
    <row r="1432" hidden="0">
      <c r="A1432" s="150" t="str">
        <v>2026-04-28 08:55 UTC</v>
      </c>
      <c r="B1432" s="155" t="str">
        <v>2026-04-28 01:55 PDT</v>
      </c>
      <c r="C1432" s="155" t="str">
        <v>2026-04-28</v>
      </c>
      <c r="D1432" s="155" t="str">
        <v>April</v>
      </c>
      <c r="E1432" s="154" t="str">
        <v>Accepted</v>
      </c>
      <c r="F1432" s="155" t="str">
        <v>210</v>
      </c>
      <c r="G1432" s="153" t="n">
        <v>210</v>
      </c>
      <c r="H1432" s="155" t="str">
        <v>SW</v>
      </c>
      <c r="I1432" s="153" t="n">
        <v>30</v>
      </c>
      <c r="J1432" s="155" t="str">
        <v>NE</v>
      </c>
      <c r="K1432" s="153" t="n">
        <v>7</v>
      </c>
      <c r="L1432" s="153" t="n">
        <f>IF(E1432="Accepted",K1432*1.150779448,"")</f>
        <v>8.055456136</v>
      </c>
      <c r="M1432" s="163"/>
      <c r="N1432" s="163" t="str">
        <f>IF(AND(E1432="Accepted",ISNUMBER(M1432)),M1432*1.150779448,"")</f>
      </c>
      <c r="O1432" s="163"/>
      <c r="P1432" s="163" t="str">
        <f>IF(AND(E1432="Accepted",ISNUMBER(O1432)),O1432*1.150779448,"")</f>
      </c>
      <c r="Q1432" s="163"/>
      <c r="R1432" s="155" t="str"/>
      <c r="S1432" s="155" t="str"/>
      <c r="T1432" s="155" t="str"/>
      <c r="U1432" s="163" t="str">
        <f>IF(E1432&lt;&gt;"Accepted","",IF(AND(N1432="",P1432=""),"",MAX(N1432,P1432)))</f>
      </c>
      <c r="V1432" s="155" t="str">
        <v>2026-04-28 01:55 PDT</v>
      </c>
      <c r="W1432" s="153" t="n">
        <v>7</v>
      </c>
      <c r="X1432" s="163"/>
      <c r="Y1432" s="163"/>
      <c r="Z1432" s="163"/>
      <c r="AA1432" s="153" t="n">
        <v>-117.8837</v>
      </c>
      <c r="AB1432" s="153" t="n">
        <v>34.9054</v>
      </c>
      <c r="AC1432" s="153" t="n">
        <v>702</v>
      </c>
      <c r="AD1432" s="175" t="str">
        <v>KEDW 280855Z 21007KT 40SM FEW250 08/03 A3002 RMK AO2A SLP159 T00830025 50005</v>
      </c>
    </row>
    <row r="1433" hidden="0">
      <c r="A1433" s="150" t="str">
        <v>2026-04-28 09:55 UTC</v>
      </c>
      <c r="B1433" s="155" t="str">
        <v>2026-04-28 02:55 PDT</v>
      </c>
      <c r="C1433" s="155" t="str">
        <v>2026-04-28</v>
      </c>
      <c r="D1433" s="155" t="str">
        <v>April</v>
      </c>
      <c r="E1433" s="154" t="str">
        <v>Accepted</v>
      </c>
      <c r="F1433" s="155" t="str">
        <v>220</v>
      </c>
      <c r="G1433" s="153" t="n">
        <v>220</v>
      </c>
      <c r="H1433" s="155" t="str">
        <v>SW</v>
      </c>
      <c r="I1433" s="153" t="n">
        <v>40</v>
      </c>
      <c r="J1433" s="155" t="str">
        <v>NE</v>
      </c>
      <c r="K1433" s="153" t="n">
        <v>5</v>
      </c>
      <c r="L1433" s="153" t="n">
        <f>IF(E1433="Accepted",K1433*1.150779448,"")</f>
        <v>5.75389724</v>
      </c>
      <c r="M1433" s="163"/>
      <c r="N1433" s="163" t="str">
        <f>IF(AND(E1433="Accepted",ISNUMBER(M1433)),M1433*1.150779448,"")</f>
      </c>
      <c r="O1433" s="163"/>
      <c r="P1433" s="163" t="str">
        <f>IF(AND(E1433="Accepted",ISNUMBER(O1433)),O1433*1.150779448,"")</f>
      </c>
      <c r="Q1433" s="163"/>
      <c r="R1433" s="155" t="str"/>
      <c r="S1433" s="155" t="str"/>
      <c r="T1433" s="155" t="str"/>
      <c r="U1433" s="163" t="str">
        <f>IF(E1433&lt;&gt;"Accepted","",IF(AND(N1433="",P1433=""),"",MAX(N1433,P1433)))</f>
      </c>
      <c r="V1433" s="155" t="str">
        <v>2026-04-28 02:55 PDT</v>
      </c>
      <c r="W1433" s="153" t="n">
        <v>5</v>
      </c>
      <c r="X1433" s="163"/>
      <c r="Y1433" s="163"/>
      <c r="Z1433" s="163"/>
      <c r="AA1433" s="153" t="n">
        <v>-117.8837</v>
      </c>
      <c r="AB1433" s="153" t="n">
        <v>34.9054</v>
      </c>
      <c r="AC1433" s="153" t="n">
        <v>702</v>
      </c>
      <c r="AD1433" s="175" t="str">
        <v>KEDW 280955Z 22005KT 40SM FEW250 07/02 A3001 RMK AO2A SLP156 T00670020</v>
      </c>
    </row>
    <row r="1434" hidden="0">
      <c r="A1434" s="150" t="str">
        <v>2026-04-28 10:55 UTC</v>
      </c>
      <c r="B1434" s="155" t="str">
        <v>2026-04-28 03:55 PDT</v>
      </c>
      <c r="C1434" s="155" t="str">
        <v>2026-04-28</v>
      </c>
      <c r="D1434" s="155" t="str">
        <v>April</v>
      </c>
      <c r="E1434" s="154" t="str">
        <v>Accepted</v>
      </c>
      <c r="F1434" s="155" t="str">
        <v>160</v>
      </c>
      <c r="G1434" s="153" t="n">
        <v>160</v>
      </c>
      <c r="H1434" s="155" t="str">
        <v>S</v>
      </c>
      <c r="I1434" s="153" t="n">
        <v>340</v>
      </c>
      <c r="J1434" s="155" t="str">
        <v>N</v>
      </c>
      <c r="K1434" s="153" t="n">
        <v>4</v>
      </c>
      <c r="L1434" s="153" t="n">
        <f>IF(E1434="Accepted",K1434*1.150779448,"")</f>
        <v>4.603117792</v>
      </c>
      <c r="M1434" s="163"/>
      <c r="N1434" s="163" t="str">
        <f>IF(AND(E1434="Accepted",ISNUMBER(M1434)),M1434*1.150779448,"")</f>
      </c>
      <c r="O1434" s="163"/>
      <c r="P1434" s="163" t="str">
        <f>IF(AND(E1434="Accepted",ISNUMBER(O1434)),O1434*1.150779448,"")</f>
      </c>
      <c r="Q1434" s="163"/>
      <c r="R1434" s="155" t="str"/>
      <c r="S1434" s="155" t="str"/>
      <c r="T1434" s="155" t="str"/>
      <c r="U1434" s="163" t="str">
        <f>IF(E1434&lt;&gt;"Accepted","",IF(AND(N1434="",P1434=""),"",MAX(N1434,P1434)))</f>
      </c>
      <c r="V1434" s="155" t="str">
        <v>2026-04-28 03:55 PDT</v>
      </c>
      <c r="W1434" s="153" t="n">
        <v>4</v>
      </c>
      <c r="X1434" s="163"/>
      <c r="Y1434" s="163"/>
      <c r="Z1434" s="163"/>
      <c r="AA1434" s="153" t="n">
        <v>-117.8837</v>
      </c>
      <c r="AB1434" s="153" t="n">
        <v>34.9054</v>
      </c>
      <c r="AC1434" s="153" t="n">
        <v>702</v>
      </c>
      <c r="AD1434" s="175" t="str">
        <v>KEDW 281055Z 16004KT 40SM FEW250 05/01 A3000 RMK AO2A SLP154 T00520011</v>
      </c>
    </row>
    <row r="1435" hidden="0">
      <c r="A1435" s="150" t="str">
        <v>2026-04-28 11:55 UTC</v>
      </c>
      <c r="B1435" s="155" t="str">
        <v>2026-04-28 04:55 PDT</v>
      </c>
      <c r="C1435" s="155" t="str">
        <v>2026-04-28</v>
      </c>
      <c r="D1435" s="155" t="str">
        <v>April</v>
      </c>
      <c r="E1435" s="154" t="str">
        <v>Accepted</v>
      </c>
      <c r="F1435" s="155" t="str">
        <v>000</v>
      </c>
      <c r="G1435" s="153" t="n">
        <v>0</v>
      </c>
      <c r="H1435" s="155" t="str">
        <v>Calm</v>
      </c>
      <c r="I1435" s="153" t="n">
        <v>180</v>
      </c>
      <c r="J1435" s="155" t="str">
        <v>Calm</v>
      </c>
      <c r="K1435" s="153" t="n">
        <v>0</v>
      </c>
      <c r="L1435" s="153" t="n">
        <f>IF(E1435="Accepted",K1435*1.150779448,"")</f>
        <v>0</v>
      </c>
      <c r="M1435" s="163"/>
      <c r="N1435" s="163" t="str">
        <f>IF(AND(E1435="Accepted",ISNUMBER(M1435)),M1435*1.150779448,"")</f>
      </c>
      <c r="O1435" s="163"/>
      <c r="P1435" s="163" t="str">
        <f>IF(AND(E1435="Accepted",ISNUMBER(O1435)),O1435*1.150779448,"")</f>
      </c>
      <c r="Q1435" s="163"/>
      <c r="R1435" s="155" t="str"/>
      <c r="S1435" s="155" t="str"/>
      <c r="T1435" s="155" t="str"/>
      <c r="U1435" s="163" t="str">
        <f>IF(E1435&lt;&gt;"Accepted","",IF(AND(N1435="",P1435=""),"",MAX(N1435,P1435)))</f>
      </c>
      <c r="V1435" s="155" t="str">
        <v>2026-04-28 04:55 PDT</v>
      </c>
      <c r="W1435" s="153" t="n">
        <v>0</v>
      </c>
      <c r="X1435" s="163"/>
      <c r="Y1435" s="163"/>
      <c r="Z1435" s="163"/>
      <c r="AA1435" s="153" t="n">
        <v>-117.8837</v>
      </c>
      <c r="AB1435" s="153" t="n">
        <v>34.9054</v>
      </c>
      <c r="AC1435" s="153" t="n">
        <v>702</v>
      </c>
      <c r="AD1435" s="175" t="str">
        <v>KEDW 281155Z 00000KT 40SM FEW250 04/M00 A3001 RMK AO2A SLP159 T00411005 10105 20039 55001</v>
      </c>
    </row>
    <row r="1436" hidden="0">
      <c r="A1436" s="150" t="str">
        <v>2026-04-28 12:55 UTC</v>
      </c>
      <c r="B1436" s="155" t="str">
        <v>2026-04-28 05:55 PDT</v>
      </c>
      <c r="C1436" s="155" t="str">
        <v>2026-04-28</v>
      </c>
      <c r="D1436" s="155" t="str">
        <v>April</v>
      </c>
      <c r="E1436" s="154" t="str">
        <v>Accepted</v>
      </c>
      <c r="F1436" s="155" t="str">
        <v>000</v>
      </c>
      <c r="G1436" s="153" t="n">
        <v>0</v>
      </c>
      <c r="H1436" s="155" t="str">
        <v>Calm</v>
      </c>
      <c r="I1436" s="153" t="n">
        <v>180</v>
      </c>
      <c r="J1436" s="155" t="str">
        <v>Calm</v>
      </c>
      <c r="K1436" s="153" t="n">
        <v>0</v>
      </c>
      <c r="L1436" s="153" t="n">
        <f>IF(E1436="Accepted",K1436*1.150779448,"")</f>
        <v>0</v>
      </c>
      <c r="M1436" s="163"/>
      <c r="N1436" s="163" t="str">
        <f>IF(AND(E1436="Accepted",ISNUMBER(M1436)),M1436*1.150779448,"")</f>
      </c>
      <c r="O1436" s="163"/>
      <c r="P1436" s="163" t="str">
        <f>IF(AND(E1436="Accepted",ISNUMBER(O1436)),O1436*1.150779448,"")</f>
      </c>
      <c r="Q1436" s="163"/>
      <c r="R1436" s="155" t="str"/>
      <c r="S1436" s="155" t="str"/>
      <c r="T1436" s="155" t="str"/>
      <c r="U1436" s="163" t="str">
        <f>IF(E1436&lt;&gt;"Accepted","",IF(AND(N1436="",P1436=""),"",MAX(N1436,P1436)))</f>
      </c>
      <c r="V1436" s="155" t="str">
        <v>2026-04-28 05:55 PDT</v>
      </c>
      <c r="W1436" s="153" t="n">
        <v>0</v>
      </c>
      <c r="X1436" s="163"/>
      <c r="Y1436" s="163"/>
      <c r="Z1436" s="163"/>
      <c r="AA1436" s="153" t="n">
        <v>-117.8837</v>
      </c>
      <c r="AB1436" s="153" t="n">
        <v>34.9054</v>
      </c>
      <c r="AC1436" s="153" t="n">
        <v>702</v>
      </c>
      <c r="AD1436" s="175" t="str">
        <v>KEDW 281255Z 00000KT 50SM FEW250 04/00 A3002 RMK AO2A SLP162 T00390002</v>
      </c>
    </row>
    <row r="1437" hidden="0">
      <c r="A1437" s="150" t="str">
        <v>2026-04-28 13:55 UTC</v>
      </c>
      <c r="B1437" s="155" t="str">
        <v>2026-04-28 06:55 PDT</v>
      </c>
      <c r="C1437" s="155" t="str">
        <v>2026-04-28</v>
      </c>
      <c r="D1437" s="155" t="str">
        <v>April</v>
      </c>
      <c r="E1437" s="154" t="str">
        <v>Accepted</v>
      </c>
      <c r="F1437" s="155" t="str">
        <v>000</v>
      </c>
      <c r="G1437" s="153" t="n">
        <v>0</v>
      </c>
      <c r="H1437" s="155" t="str">
        <v>Calm</v>
      </c>
      <c r="I1437" s="153" t="n">
        <v>180</v>
      </c>
      <c r="J1437" s="155" t="str">
        <v>Calm</v>
      </c>
      <c r="K1437" s="153" t="n">
        <v>0</v>
      </c>
      <c r="L1437" s="153" t="n">
        <f>IF(E1437="Accepted",K1437*1.150779448,"")</f>
        <v>0</v>
      </c>
      <c r="M1437" s="163"/>
      <c r="N1437" s="163" t="str">
        <f>IF(AND(E1437="Accepted",ISNUMBER(M1437)),M1437*1.150779448,"")</f>
      </c>
      <c r="O1437" s="163"/>
      <c r="P1437" s="163" t="str">
        <f>IF(AND(E1437="Accepted",ISNUMBER(O1437)),O1437*1.150779448,"")</f>
      </c>
      <c r="Q1437" s="163"/>
      <c r="R1437" s="155" t="str"/>
      <c r="S1437" s="155" t="str"/>
      <c r="T1437" s="155" t="str"/>
      <c r="U1437" s="163" t="str">
        <f>IF(E1437&lt;&gt;"Accepted","",IF(AND(N1437="",P1437=""),"",MAX(N1437,P1437)))</f>
      </c>
      <c r="V1437" s="155" t="str">
        <v>2026-04-28 06:55 PDT</v>
      </c>
      <c r="W1437" s="153" t="n">
        <v>0</v>
      </c>
      <c r="X1437" s="163"/>
      <c r="Y1437" s="163"/>
      <c r="Z1437" s="163"/>
      <c r="AA1437" s="153" t="n">
        <v>-117.8837</v>
      </c>
      <c r="AB1437" s="153" t="n">
        <v>34.9054</v>
      </c>
      <c r="AC1437" s="153" t="n">
        <v>702</v>
      </c>
      <c r="AD1437" s="175" t="str">
        <v>KEDW 281355Z 00000KT 50SM FEW300 05/00 A3005 RMK AO2A SLP173 T00500000</v>
      </c>
    </row>
    <row r="1438" hidden="0">
      <c r="A1438" s="150" t="str">
        <v>2026-04-28 14:55 UTC</v>
      </c>
      <c r="B1438" s="155" t="str">
        <v>2026-04-28 07:55 PDT</v>
      </c>
      <c r="C1438" s="155" t="str">
        <v>2026-04-28</v>
      </c>
      <c r="D1438" s="155" t="str">
        <v>April</v>
      </c>
      <c r="E1438" s="154" t="str">
        <v>Accepted</v>
      </c>
      <c r="F1438" s="155" t="str">
        <v>000</v>
      </c>
      <c r="G1438" s="153" t="n">
        <v>0</v>
      </c>
      <c r="H1438" s="155" t="str">
        <v>Calm</v>
      </c>
      <c r="I1438" s="153" t="n">
        <v>180</v>
      </c>
      <c r="J1438" s="155" t="str">
        <v>Calm</v>
      </c>
      <c r="K1438" s="153" t="n">
        <v>0</v>
      </c>
      <c r="L1438" s="153" t="n">
        <f>IF(E1438="Accepted",K1438*1.150779448,"")</f>
        <v>0</v>
      </c>
      <c r="M1438" s="163"/>
      <c r="N1438" s="163" t="str">
        <f>IF(AND(E1438="Accepted",ISNUMBER(M1438)),M1438*1.150779448,"")</f>
      </c>
      <c r="O1438" s="163"/>
      <c r="P1438" s="163" t="str">
        <f>IF(AND(E1438="Accepted",ISNUMBER(O1438)),O1438*1.150779448,"")</f>
      </c>
      <c r="Q1438" s="163"/>
      <c r="R1438" s="155" t="str"/>
      <c r="S1438" s="155" t="str"/>
      <c r="T1438" s="155" t="str"/>
      <c r="U1438" s="163" t="str">
        <f>IF(E1438&lt;&gt;"Accepted","",IF(AND(N1438="",P1438=""),"",MAX(N1438,P1438)))</f>
      </c>
      <c r="V1438" s="155" t="str">
        <v>2026-04-28 07:55 PDT</v>
      </c>
      <c r="W1438" s="153" t="n">
        <v>0</v>
      </c>
      <c r="X1438" s="163"/>
      <c r="Y1438" s="163"/>
      <c r="Z1438" s="163"/>
      <c r="AA1438" s="153" t="n">
        <v>-117.8837</v>
      </c>
      <c r="AB1438" s="153" t="n">
        <v>34.9054</v>
      </c>
      <c r="AC1438" s="153" t="n">
        <v>702</v>
      </c>
      <c r="AD1438" s="175" t="str">
        <v>KEDW 281455Z 00000KT 50SM FEW300 07/00 A3007 RMK AO2A SLP180 T00690001 53017</v>
      </c>
    </row>
    <row r="1439" hidden="0">
      <c r="A1439" s="150" t="str">
        <v>2026-04-28 15:55 UTC</v>
      </c>
      <c r="B1439" s="155" t="str">
        <v>2026-04-28 08:55 PDT</v>
      </c>
      <c r="C1439" s="155" t="str">
        <v>2026-04-28</v>
      </c>
      <c r="D1439" s="155" t="str">
        <v>April</v>
      </c>
      <c r="E1439" s="154" t="str">
        <v>Accepted</v>
      </c>
      <c r="F1439" s="155" t="str">
        <v>000</v>
      </c>
      <c r="G1439" s="153" t="n">
        <v>0</v>
      </c>
      <c r="H1439" s="155" t="str">
        <v>Calm</v>
      </c>
      <c r="I1439" s="153" t="n">
        <v>180</v>
      </c>
      <c r="J1439" s="155" t="str">
        <v>Calm</v>
      </c>
      <c r="K1439" s="153" t="n">
        <v>0</v>
      </c>
      <c r="L1439" s="153" t="n">
        <f>IF(E1439="Accepted",K1439*1.150779448,"")</f>
        <v>0</v>
      </c>
      <c r="M1439" s="163"/>
      <c r="N1439" s="163" t="str">
        <f>IF(AND(E1439="Accepted",ISNUMBER(M1439)),M1439*1.150779448,"")</f>
      </c>
      <c r="O1439" s="163"/>
      <c r="P1439" s="163" t="str">
        <f>IF(AND(E1439="Accepted",ISNUMBER(O1439)),O1439*1.150779448,"")</f>
      </c>
      <c r="Q1439" s="163"/>
      <c r="R1439" s="155" t="str"/>
      <c r="S1439" s="155" t="str"/>
      <c r="T1439" s="155" t="str"/>
      <c r="U1439" s="163" t="str">
        <f>IF(E1439&lt;&gt;"Accepted","",IF(AND(N1439="",P1439=""),"",MAX(N1439,P1439)))</f>
      </c>
      <c r="V1439" s="155" t="str">
        <v>2026-04-28 08:55 PDT</v>
      </c>
      <c r="W1439" s="153" t="n">
        <v>0</v>
      </c>
      <c r="X1439" s="163"/>
      <c r="Y1439" s="163"/>
      <c r="Z1439" s="163"/>
      <c r="AA1439" s="153" t="n">
        <v>-117.8837</v>
      </c>
      <c r="AB1439" s="153" t="n">
        <v>34.9054</v>
      </c>
      <c r="AC1439" s="153" t="n">
        <v>702</v>
      </c>
      <c r="AD1439" s="175" t="str">
        <v>KEDW 281555Z 00000KT 50SM FEW250 10/01 A3007 RMK AO2A SLP180 T01010012</v>
      </c>
    </row>
    <row r="1440" hidden="0">
      <c r="A1440" s="150" t="str">
        <v>2026-04-28 16:55 UTC</v>
      </c>
      <c r="B1440" s="155" t="str">
        <v>2026-04-28 09:55 PDT</v>
      </c>
      <c r="C1440" s="155" t="str">
        <v>2026-04-28</v>
      </c>
      <c r="D1440" s="155" t="str">
        <v>April</v>
      </c>
      <c r="E1440" s="154" t="str">
        <v>Accepted</v>
      </c>
      <c r="F1440" s="155" t="str">
        <v>000</v>
      </c>
      <c r="G1440" s="153" t="n">
        <v>0</v>
      </c>
      <c r="H1440" s="155" t="str">
        <v>Calm</v>
      </c>
      <c r="I1440" s="153" t="n">
        <v>180</v>
      </c>
      <c r="J1440" s="155" t="str">
        <v>Calm</v>
      </c>
      <c r="K1440" s="153" t="n">
        <v>0</v>
      </c>
      <c r="L1440" s="153" t="n">
        <f>IF(E1440="Accepted",K1440*1.150779448,"")</f>
        <v>0</v>
      </c>
      <c r="M1440" s="163"/>
      <c r="N1440" s="163" t="str">
        <f>IF(AND(E1440="Accepted",ISNUMBER(M1440)),M1440*1.150779448,"")</f>
      </c>
      <c r="O1440" s="163"/>
      <c r="P1440" s="163" t="str">
        <f>IF(AND(E1440="Accepted",ISNUMBER(O1440)),O1440*1.150779448,"")</f>
      </c>
      <c r="Q1440" s="163"/>
      <c r="R1440" s="155" t="str"/>
      <c r="S1440" s="155" t="str"/>
      <c r="T1440" s="155" t="str"/>
      <c r="U1440" s="163" t="str">
        <f>IF(E1440&lt;&gt;"Accepted","",IF(AND(N1440="",P1440=""),"",MAX(N1440,P1440)))</f>
      </c>
      <c r="V1440" s="155" t="str">
        <v>2026-04-28 09:55 PDT</v>
      </c>
      <c r="W1440" s="153" t="n">
        <v>0</v>
      </c>
      <c r="X1440" s="163"/>
      <c r="Y1440" s="163"/>
      <c r="Z1440" s="163"/>
      <c r="AA1440" s="153" t="n">
        <v>-117.8837</v>
      </c>
      <c r="AB1440" s="153" t="n">
        <v>34.9054</v>
      </c>
      <c r="AC1440" s="153" t="n">
        <v>702</v>
      </c>
      <c r="AD1440" s="175" t="str">
        <v>KEDW 281655Z 00000KT 40SM FEW300 13/02 A3007 RMK AO2A SLP178 T01280015</v>
      </c>
    </row>
    <row r="1441" hidden="0">
      <c r="A1441" s="150" t="str">
        <v>2026-04-28 17:55 UTC</v>
      </c>
      <c r="B1441" s="155" t="str">
        <v>2026-04-28 10:55 PDT</v>
      </c>
      <c r="C1441" s="155" t="str">
        <v>2026-04-28</v>
      </c>
      <c r="D1441" s="155" t="str">
        <v>April</v>
      </c>
      <c r="E1441" s="154" t="str">
        <v>Accepted</v>
      </c>
      <c r="F1441" s="155" t="str">
        <v>000</v>
      </c>
      <c r="G1441" s="153" t="n">
        <v>0</v>
      </c>
      <c r="H1441" s="155" t="str">
        <v>Calm</v>
      </c>
      <c r="I1441" s="153" t="n">
        <v>180</v>
      </c>
      <c r="J1441" s="155" t="str">
        <v>Calm</v>
      </c>
      <c r="K1441" s="153" t="n">
        <v>0</v>
      </c>
      <c r="L1441" s="153" t="n">
        <f>IF(E1441="Accepted",K1441*1.150779448,"")</f>
        <v>0</v>
      </c>
      <c r="M1441" s="163"/>
      <c r="N1441" s="163" t="str">
        <f>IF(AND(E1441="Accepted",ISNUMBER(M1441)),M1441*1.150779448,"")</f>
      </c>
      <c r="O1441" s="163"/>
      <c r="P1441" s="163" t="str">
        <f>IF(AND(E1441="Accepted",ISNUMBER(O1441)),O1441*1.150779448,"")</f>
      </c>
      <c r="Q1441" s="163"/>
      <c r="R1441" s="155" t="str"/>
      <c r="S1441" s="155" t="str"/>
      <c r="T1441" s="155" t="str"/>
      <c r="U1441" s="163" t="str">
        <f>IF(E1441&lt;&gt;"Accepted","",IF(AND(N1441="",P1441=""),"",MAX(N1441,P1441)))</f>
      </c>
      <c r="V1441" s="155" t="str">
        <v>2026-04-28 10:55 PDT</v>
      </c>
      <c r="W1441" s="153" t="n">
        <v>0</v>
      </c>
      <c r="X1441" s="163"/>
      <c r="Y1441" s="163"/>
      <c r="Z1441" s="163"/>
      <c r="AA1441" s="153" t="n">
        <v>-117.8837</v>
      </c>
      <c r="AB1441" s="153" t="n">
        <v>34.9054</v>
      </c>
      <c r="AC1441" s="153" t="n">
        <v>702</v>
      </c>
      <c r="AD1441" s="175" t="str">
        <v>KEDW 281755Z 00000KT 50SM FEW100 FEW300 16/01 A3006 RMK AO2A SLP173 T01590012 10159 20034 58002</v>
      </c>
    </row>
    <row r="1442" hidden="0">
      <c r="A1442" s="150" t="str">
        <v>2026-04-28 18:55 UTC</v>
      </c>
      <c r="B1442" s="155" t="str">
        <v>2026-04-28 11:55 PDT</v>
      </c>
      <c r="C1442" s="155" t="str">
        <v>2026-04-28</v>
      </c>
      <c r="D1442" s="155" t="str">
        <v>April</v>
      </c>
      <c r="E1442" s="154" t="str">
        <v>Accepted</v>
      </c>
      <c r="F1442" s="155" t="str">
        <v>000</v>
      </c>
      <c r="G1442" s="153" t="n">
        <v>0</v>
      </c>
      <c r="H1442" s="155" t="str">
        <v>Calm</v>
      </c>
      <c r="I1442" s="153" t="n">
        <v>180</v>
      </c>
      <c r="J1442" s="155" t="str">
        <v>Calm</v>
      </c>
      <c r="K1442" s="153" t="n">
        <v>0</v>
      </c>
      <c r="L1442" s="153" t="n">
        <f>IF(E1442="Accepted",K1442*1.150779448,"")</f>
        <v>0</v>
      </c>
      <c r="M1442" s="163"/>
      <c r="N1442" s="163" t="str">
        <f>IF(AND(E1442="Accepted",ISNUMBER(M1442)),M1442*1.150779448,"")</f>
      </c>
      <c r="O1442" s="163"/>
      <c r="P1442" s="163" t="str">
        <f>IF(AND(E1442="Accepted",ISNUMBER(O1442)),O1442*1.150779448,"")</f>
      </c>
      <c r="Q1442" s="163"/>
      <c r="R1442" s="155" t="str"/>
      <c r="S1442" s="155" t="str"/>
      <c r="T1442" s="155" t="str"/>
      <c r="U1442" s="163" t="str">
        <f>IF(E1442&lt;&gt;"Accepted","",IF(AND(N1442="",P1442=""),"",MAX(N1442,P1442)))</f>
      </c>
      <c r="V1442" s="155" t="str">
        <v>2026-04-28 11:55 PDT</v>
      </c>
      <c r="W1442" s="153" t="n">
        <v>0</v>
      </c>
      <c r="X1442" s="163"/>
      <c r="Y1442" s="163"/>
      <c r="Z1442" s="163"/>
      <c r="AA1442" s="153" t="n">
        <v>-117.8837</v>
      </c>
      <c r="AB1442" s="153" t="n">
        <v>34.9054</v>
      </c>
      <c r="AC1442" s="153" t="n">
        <v>702</v>
      </c>
      <c r="AD1442" s="175" t="str">
        <v>KEDW 281855Z 00000KT 50SM FEW100 FEW300 19/M00 A3005 RMK AO2A SLP168 T01861003</v>
      </c>
    </row>
    <row r="1443" hidden="0">
      <c r="A1443" s="150" t="str">
        <v>2026-04-28 19:55 UTC</v>
      </c>
      <c r="B1443" s="155" t="str">
        <v>2026-04-28 12:55 PDT</v>
      </c>
      <c r="C1443" s="155" t="str">
        <v>2026-04-28</v>
      </c>
      <c r="D1443" s="155" t="str">
        <v>April</v>
      </c>
      <c r="E1443" s="154" t="str">
        <v>Accepted</v>
      </c>
      <c r="F1443" s="155" t="str">
        <v>290</v>
      </c>
      <c r="G1443" s="153" t="n">
        <v>290</v>
      </c>
      <c r="H1443" s="155" t="str">
        <v>W</v>
      </c>
      <c r="I1443" s="153" t="n">
        <v>110</v>
      </c>
      <c r="J1443" s="155" t="str">
        <v>E</v>
      </c>
      <c r="K1443" s="153" t="n">
        <v>5</v>
      </c>
      <c r="L1443" s="153" t="n">
        <f>IF(E1443="Accepted",K1443*1.150779448,"")</f>
        <v>5.75389724</v>
      </c>
      <c r="M1443" s="163"/>
      <c r="N1443" s="163" t="str">
        <f>IF(AND(E1443="Accepted",ISNUMBER(M1443)),M1443*1.150779448,"")</f>
      </c>
      <c r="O1443" s="163"/>
      <c r="P1443" s="163" t="str">
        <f>IF(AND(E1443="Accepted",ISNUMBER(O1443)),O1443*1.150779448,"")</f>
      </c>
      <c r="Q1443" s="163"/>
      <c r="R1443" s="155" t="str"/>
      <c r="S1443" s="155" t="str"/>
      <c r="T1443" s="155" t="str"/>
      <c r="U1443" s="163" t="str">
        <f>IF(E1443&lt;&gt;"Accepted","",IF(AND(N1443="",P1443=""),"",MAX(N1443,P1443)))</f>
      </c>
      <c r="V1443" s="155" t="str">
        <v>2026-04-28 12:55 PDT</v>
      </c>
      <c r="W1443" s="153" t="n">
        <v>5</v>
      </c>
      <c r="X1443" s="163"/>
      <c r="Y1443" s="163"/>
      <c r="Z1443" s="163"/>
      <c r="AA1443" s="153" t="n">
        <v>-117.8837</v>
      </c>
      <c r="AB1443" s="153" t="n">
        <v>34.9054</v>
      </c>
      <c r="AC1443" s="153" t="n">
        <v>702</v>
      </c>
      <c r="AD1443" s="175" t="str">
        <v>KEDW 281955Z COR 29005KT 50SM FEW100 FEW200 21/M01 A3001 RMK AO2A SLP154 T02061013 COR 2001</v>
      </c>
    </row>
    <row r="1444" hidden="0">
      <c r="A1444" s="150" t="str">
        <v>2026-04-28 20:55 UTC</v>
      </c>
      <c r="B1444" s="155" t="str">
        <v>2026-04-28 13:55 PDT</v>
      </c>
      <c r="C1444" s="155" t="str">
        <v>2026-04-28</v>
      </c>
      <c r="D1444" s="155" t="str">
        <v>April</v>
      </c>
      <c r="E1444" s="154" t="str">
        <v>Accepted</v>
      </c>
      <c r="F1444" s="155" t="str">
        <v>000</v>
      </c>
      <c r="G1444" s="153" t="n">
        <v>0</v>
      </c>
      <c r="H1444" s="155" t="str">
        <v>Calm</v>
      </c>
      <c r="I1444" s="153" t="n">
        <v>180</v>
      </c>
      <c r="J1444" s="155" t="str">
        <v>Calm</v>
      </c>
      <c r="K1444" s="153" t="n">
        <v>0</v>
      </c>
      <c r="L1444" s="153" t="n">
        <f>IF(E1444="Accepted",K1444*1.150779448,"")</f>
        <v>0</v>
      </c>
      <c r="M1444" s="163"/>
      <c r="N1444" s="163" t="str">
        <f>IF(AND(E1444="Accepted",ISNUMBER(M1444)),M1444*1.150779448,"")</f>
      </c>
      <c r="O1444" s="163"/>
      <c r="P1444" s="163" t="str">
        <f>IF(AND(E1444="Accepted",ISNUMBER(O1444)),O1444*1.150779448,"")</f>
      </c>
      <c r="Q1444" s="163"/>
      <c r="R1444" s="155" t="str"/>
      <c r="S1444" s="155" t="str"/>
      <c r="T1444" s="155" t="str"/>
      <c r="U1444" s="163" t="str">
        <f>IF(E1444&lt;&gt;"Accepted","",IF(AND(N1444="",P1444=""),"",MAX(N1444,P1444)))</f>
      </c>
      <c r="V1444" s="155" t="str">
        <v>2026-04-28 13:55 PDT</v>
      </c>
      <c r="W1444" s="153" t="n">
        <v>0</v>
      </c>
      <c r="X1444" s="163"/>
      <c r="Y1444" s="163"/>
      <c r="Z1444" s="163"/>
      <c r="AA1444" s="153" t="n">
        <v>-117.8837</v>
      </c>
      <c r="AB1444" s="153" t="n">
        <v>34.9054</v>
      </c>
      <c r="AC1444" s="153" t="n">
        <v>702</v>
      </c>
      <c r="AD1444" s="175" t="str">
        <v>KEDW 282055Z COR 00000KT 40SM FEW300 23/M05 A2999 RMK AO2 SLP145 T02261054 57022 COR 2108</v>
      </c>
    </row>
    <row r="1445" hidden="0">
      <c r="A1445" s="150" t="str">
        <v>2026-04-28 21:55 UTC</v>
      </c>
      <c r="B1445" s="155" t="str">
        <v>2026-04-28 14:55 PDT</v>
      </c>
      <c r="C1445" s="155" t="str">
        <v>2026-04-28</v>
      </c>
      <c r="D1445" s="155" t="str">
        <v>April</v>
      </c>
      <c r="E1445" s="154" t="str">
        <v>Accepted</v>
      </c>
      <c r="F1445" s="155" t="str">
        <v>230</v>
      </c>
      <c r="G1445" s="153" t="n">
        <v>230</v>
      </c>
      <c r="H1445" s="155" t="str">
        <v>SW</v>
      </c>
      <c r="I1445" s="153" t="n">
        <v>50</v>
      </c>
      <c r="J1445" s="155" t="str">
        <v>NE</v>
      </c>
      <c r="K1445" s="153" t="n">
        <v>4</v>
      </c>
      <c r="L1445" s="153" t="n">
        <f>IF(E1445="Accepted",K1445*1.150779448,"")</f>
        <v>4.603117792</v>
      </c>
      <c r="M1445" s="163"/>
      <c r="N1445" s="163" t="str">
        <f>IF(AND(E1445="Accepted",ISNUMBER(M1445)),M1445*1.150779448,"")</f>
      </c>
      <c r="O1445" s="163"/>
      <c r="P1445" s="163" t="str">
        <f>IF(AND(E1445="Accepted",ISNUMBER(O1445)),O1445*1.150779448,"")</f>
      </c>
      <c r="Q1445" s="163"/>
      <c r="R1445" s="155" t="str"/>
      <c r="S1445" s="155" t="str"/>
      <c r="T1445" s="155" t="str"/>
      <c r="U1445" s="163" t="str">
        <f>IF(E1445&lt;&gt;"Accepted","",IF(AND(N1445="",P1445=""),"",MAX(N1445,P1445)))</f>
      </c>
      <c r="V1445" s="155" t="str">
        <v>2026-04-28 14:55 PDT</v>
      </c>
      <c r="W1445" s="153" t="n">
        <v>4</v>
      </c>
      <c r="X1445" s="163"/>
      <c r="Y1445" s="163"/>
      <c r="Z1445" s="163"/>
      <c r="AA1445" s="153" t="n">
        <v>-117.8837</v>
      </c>
      <c r="AB1445" s="153" t="n">
        <v>34.9054</v>
      </c>
      <c r="AC1445" s="153" t="n">
        <v>702</v>
      </c>
      <c r="AD1445" s="175" t="str">
        <v>KEDW 282155Z 23004KT 90SM FEW070 FEW300 23/M07 A2997 RMK AO2A SLP139 T02301069</v>
      </c>
    </row>
    <row r="1446" hidden="0">
      <c r="A1446" s="150" t="str">
        <v>2026-04-28 22:55 UTC</v>
      </c>
      <c r="B1446" s="155" t="str">
        <v>2026-04-28 15:55 PDT</v>
      </c>
      <c r="C1446" s="155" t="str">
        <v>2026-04-28</v>
      </c>
      <c r="D1446" s="155" t="str">
        <v>April</v>
      </c>
      <c r="E1446" s="154" t="str">
        <v>Accepted</v>
      </c>
      <c r="F1446" s="155" t="str">
        <v>250</v>
      </c>
      <c r="G1446" s="153" t="n">
        <v>250</v>
      </c>
      <c r="H1446" s="155" t="str">
        <v>W</v>
      </c>
      <c r="I1446" s="153" t="n">
        <v>70</v>
      </c>
      <c r="J1446" s="155" t="str">
        <v>E</v>
      </c>
      <c r="K1446" s="153" t="n">
        <v>7</v>
      </c>
      <c r="L1446" s="153" t="n">
        <f>IF(E1446="Accepted",K1446*1.150779448,"")</f>
        <v>8.055456136</v>
      </c>
      <c r="M1446" s="163"/>
      <c r="N1446" s="163" t="str">
        <f>IF(AND(E1446="Accepted",ISNUMBER(M1446)),M1446*1.150779448,"")</f>
      </c>
      <c r="O1446" s="163"/>
      <c r="P1446" s="163" t="str">
        <f>IF(AND(E1446="Accepted",ISNUMBER(O1446)),O1446*1.150779448,"")</f>
      </c>
      <c r="Q1446" s="163"/>
      <c r="R1446" s="155" t="str"/>
      <c r="S1446" s="155" t="str"/>
      <c r="T1446" s="155" t="str"/>
      <c r="U1446" s="163" t="str">
        <f>IF(E1446&lt;&gt;"Accepted","",IF(AND(N1446="",P1446=""),"",MAX(N1446,P1446)))</f>
      </c>
      <c r="V1446" s="155" t="str">
        <v>2026-04-28 15:55 PDT</v>
      </c>
      <c r="W1446" s="153" t="n">
        <v>7</v>
      </c>
      <c r="X1446" s="163"/>
      <c r="Y1446" s="163"/>
      <c r="Z1446" s="163"/>
      <c r="AA1446" s="153" t="n">
        <v>-117.8837</v>
      </c>
      <c r="AB1446" s="153" t="n">
        <v>34.9054</v>
      </c>
      <c r="AC1446" s="153" t="n">
        <v>702</v>
      </c>
      <c r="AD1446" s="175" t="str">
        <v>KEDW 282255Z 25007KT 90SM FEW300 24/M06 A2995 RMK AO2A SLP132 T02441058</v>
      </c>
    </row>
    <row r="1447" hidden="0">
      <c r="A1447" s="150" t="str">
        <v>2026-04-28 23:55 UTC</v>
      </c>
      <c r="B1447" s="155" t="str">
        <v>2026-04-28 16:55 PDT</v>
      </c>
      <c r="C1447" s="155" t="str">
        <v>2026-04-28</v>
      </c>
      <c r="D1447" s="155" t="str">
        <v>April</v>
      </c>
      <c r="E1447" s="154" t="str">
        <v>Accepted</v>
      </c>
      <c r="F1447" s="155" t="str">
        <v>250</v>
      </c>
      <c r="G1447" s="153" t="n">
        <v>250</v>
      </c>
      <c r="H1447" s="155" t="str">
        <v>W</v>
      </c>
      <c r="I1447" s="153" t="n">
        <v>70</v>
      </c>
      <c r="J1447" s="155" t="str">
        <v>E</v>
      </c>
      <c r="K1447" s="153" t="n">
        <v>6</v>
      </c>
      <c r="L1447" s="153" t="n">
        <f>IF(E1447="Accepted",K1447*1.150779448,"")</f>
        <v>6.904676688</v>
      </c>
      <c r="M1447" s="163"/>
      <c r="N1447" s="163" t="str">
        <f>IF(AND(E1447="Accepted",ISNUMBER(M1447)),M1447*1.150779448,"")</f>
      </c>
      <c r="O1447" s="163"/>
      <c r="P1447" s="163" t="str">
        <f>IF(AND(E1447="Accepted",ISNUMBER(O1447)),O1447*1.150779448,"")</f>
      </c>
      <c r="Q1447" s="163"/>
      <c r="R1447" s="155" t="str"/>
      <c r="S1447" s="155" t="str"/>
      <c r="T1447" s="155" t="str"/>
      <c r="U1447" s="163" t="str">
        <f>IF(E1447&lt;&gt;"Accepted","",IF(AND(N1447="",P1447=""),"",MAX(N1447,P1447)))</f>
      </c>
      <c r="V1447" s="155" t="str">
        <v>2026-04-28 16:55 PDT</v>
      </c>
      <c r="W1447" s="153" t="n">
        <v>6</v>
      </c>
      <c r="X1447" s="163"/>
      <c r="Y1447" s="163"/>
      <c r="Z1447" s="163"/>
      <c r="AA1447" s="153" t="n">
        <v>-117.8837</v>
      </c>
      <c r="AB1447" s="153" t="n">
        <v>34.9054</v>
      </c>
      <c r="AC1447" s="153" t="n">
        <v>702</v>
      </c>
      <c r="AD1447" s="175" t="str">
        <v>KEDW 282355Z 25006KT 80SM FEW080 25/M06 A2994 RMK AO2A SLP129 T02471056 10248 20157 57017</v>
      </c>
    </row>
    <row r="1448" hidden="0">
      <c r="A1448" s="150" t="str">
        <v>2026-04-29 00:55 UTC</v>
      </c>
      <c r="B1448" s="155" t="str">
        <v>2026-04-28 17:55 PDT</v>
      </c>
      <c r="C1448" s="155" t="str">
        <v>2026-04-28</v>
      </c>
      <c r="D1448" s="155" t="str">
        <v>April</v>
      </c>
      <c r="E1448" s="154" t="str">
        <v>Accepted</v>
      </c>
      <c r="F1448" s="155" t="str">
        <v>270</v>
      </c>
      <c r="G1448" s="153" t="n">
        <v>270</v>
      </c>
      <c r="H1448" s="155" t="str">
        <v>W</v>
      </c>
      <c r="I1448" s="153" t="n">
        <v>90</v>
      </c>
      <c r="J1448" s="155" t="str">
        <v>E</v>
      </c>
      <c r="K1448" s="153" t="n">
        <v>6</v>
      </c>
      <c r="L1448" s="153" t="n">
        <f>IF(E1448="Accepted",K1448*1.150779448,"")</f>
        <v>6.904676688</v>
      </c>
      <c r="M1448" s="153" t="n">
        <v>14</v>
      </c>
      <c r="N1448" s="153" t="n">
        <f>IF(AND(E1448="Accepted",ISNUMBER(M1448)),M1448*1.150779448,"")</f>
        <v>16.110912272</v>
      </c>
      <c r="O1448" s="163"/>
      <c r="P1448" s="163" t="str">
        <f>IF(AND(E1448="Accepted",ISNUMBER(O1448)),O1448*1.150779448,"")</f>
      </c>
      <c r="Q1448" s="163"/>
      <c r="R1448" s="155" t="str"/>
      <c r="S1448" s="155" t="str"/>
      <c r="T1448" s="155" t="str"/>
      <c r="U1448" s="153" t="n">
        <f>IF(E1448&lt;&gt;"Accepted","",IF(AND(N1448="",P1448=""),"",MAX(N1448,P1448)))</f>
        <v>16.110912272</v>
      </c>
      <c r="V1448" s="155" t="str">
        <v>2026-04-28 17:55 PDT</v>
      </c>
      <c r="W1448" s="153" t="n">
        <v>6</v>
      </c>
      <c r="X1448" s="153" t="n">
        <v>14</v>
      </c>
      <c r="Y1448" s="163"/>
      <c r="Z1448" s="163"/>
      <c r="AA1448" s="153" t="n">
        <v>-117.8837</v>
      </c>
      <c r="AB1448" s="153" t="n">
        <v>34.9054</v>
      </c>
      <c r="AC1448" s="153" t="n">
        <v>702</v>
      </c>
      <c r="AD1448" s="175" t="str">
        <v>KEDW 290055Z 27006G14KT 70SM FEW080 24/M03 A2994 RMK AO2A SLP130 T02401034</v>
      </c>
    </row>
    <row r="1449" hidden="0">
      <c r="A1449" s="150" t="str">
        <v>2026-04-29 01:55 UTC</v>
      </c>
      <c r="B1449" s="155" t="str">
        <v>2026-04-28 18:55 PDT</v>
      </c>
      <c r="C1449" s="155" t="str">
        <v>2026-04-28</v>
      </c>
      <c r="D1449" s="155" t="str">
        <v>April</v>
      </c>
      <c r="E1449" s="154" t="str">
        <v>Accepted</v>
      </c>
      <c r="F1449" s="155" t="str">
        <v>250</v>
      </c>
      <c r="G1449" s="153" t="n">
        <v>250</v>
      </c>
      <c r="H1449" s="155" t="str">
        <v>W</v>
      </c>
      <c r="I1449" s="153" t="n">
        <v>70</v>
      </c>
      <c r="J1449" s="155" t="str">
        <v>E</v>
      </c>
      <c r="K1449" s="153" t="n">
        <v>19</v>
      </c>
      <c r="L1449" s="153" t="n">
        <f>IF(E1449="Accepted",K1449*1.150779448,"")</f>
        <v>21.864809512</v>
      </c>
      <c r="M1449" s="163"/>
      <c r="N1449" s="163" t="str">
        <f>IF(AND(E1449="Accepted",ISNUMBER(M1449)),M1449*1.150779448,"")</f>
      </c>
      <c r="O1449" s="163"/>
      <c r="P1449" s="163" t="str">
        <f>IF(AND(E1449="Accepted",ISNUMBER(O1449)),O1449*1.150779448,"")</f>
      </c>
      <c r="Q1449" s="163"/>
      <c r="R1449" s="155" t="str"/>
      <c r="S1449" s="155" t="str"/>
      <c r="T1449" s="155" t="str"/>
      <c r="U1449" s="163" t="str">
        <f>IF(E1449&lt;&gt;"Accepted","",IF(AND(N1449="",P1449=""),"",MAX(N1449,P1449)))</f>
      </c>
      <c r="V1449" s="155" t="str">
        <v>2026-04-28 18:55 PDT</v>
      </c>
      <c r="W1449" s="153" t="n">
        <v>19</v>
      </c>
      <c r="X1449" s="163"/>
      <c r="Y1449" s="163"/>
      <c r="Z1449" s="163"/>
      <c r="AA1449" s="153" t="n">
        <v>-117.8837</v>
      </c>
      <c r="AB1449" s="153" t="n">
        <v>34.9054</v>
      </c>
      <c r="AC1449" s="153" t="n">
        <v>702</v>
      </c>
      <c r="AD1449" s="175" t="str">
        <v>KEDW 290155Z 25019KT 70SM FEW070 22/03 A2994 RMK AO2A SLP130 T02160033</v>
      </c>
    </row>
    <row r="1450" hidden="0">
      <c r="A1450" s="150" t="str">
        <v>2026-04-29 02:55 UTC</v>
      </c>
      <c r="B1450" s="155" t="str">
        <v>2026-04-28 19:55 PDT</v>
      </c>
      <c r="C1450" s="155" t="str">
        <v>2026-04-28</v>
      </c>
      <c r="D1450" s="155" t="str">
        <v>April</v>
      </c>
      <c r="E1450" s="154" t="str">
        <v>Accepted</v>
      </c>
      <c r="F1450" s="155" t="str">
        <v>260</v>
      </c>
      <c r="G1450" s="153" t="n">
        <v>260</v>
      </c>
      <c r="H1450" s="155" t="str">
        <v>W</v>
      </c>
      <c r="I1450" s="153" t="n">
        <v>80</v>
      </c>
      <c r="J1450" s="155" t="str">
        <v>E</v>
      </c>
      <c r="K1450" s="153" t="n">
        <v>15</v>
      </c>
      <c r="L1450" s="153" t="n">
        <f>IF(E1450="Accepted",K1450*1.150779448,"")</f>
        <v>17.261691719999998</v>
      </c>
      <c r="M1450" s="163"/>
      <c r="N1450" s="163" t="str">
        <f>IF(AND(E1450="Accepted",ISNUMBER(M1450)),M1450*1.150779448,"")</f>
      </c>
      <c r="O1450" s="163"/>
      <c r="P1450" s="163" t="str">
        <f>IF(AND(E1450="Accepted",ISNUMBER(O1450)),O1450*1.150779448,"")</f>
      </c>
      <c r="Q1450" s="163"/>
      <c r="R1450" s="155" t="str"/>
      <c r="S1450" s="155" t="str"/>
      <c r="T1450" s="155" t="str"/>
      <c r="U1450" s="163" t="str">
        <f>IF(E1450&lt;&gt;"Accepted","",IF(AND(N1450="",P1450=""),"",MAX(N1450,P1450)))</f>
      </c>
      <c r="V1450" s="155" t="str">
        <v>2026-04-28 19:55 PDT</v>
      </c>
      <c r="W1450" s="153" t="n">
        <v>15</v>
      </c>
      <c r="X1450" s="163"/>
      <c r="Y1450" s="163"/>
      <c r="Z1450" s="163"/>
      <c r="AA1450" s="153" t="n">
        <v>-117.8837</v>
      </c>
      <c r="AB1450" s="153" t="n">
        <v>34.9054</v>
      </c>
      <c r="AC1450" s="153" t="n">
        <v>702</v>
      </c>
      <c r="AD1450" s="175" t="str">
        <v>KEDW 290255Z 26015KT 40SM FEW070 19/04 A2996 RMK AO2A SLP139 T01880042 53008</v>
      </c>
    </row>
    <row r="1451" hidden="0">
      <c r="A1451" s="150" t="str">
        <v>2026-04-29 03:55 UTC</v>
      </c>
      <c r="B1451" s="155" t="str">
        <v>2026-04-28 20:55 PDT</v>
      </c>
      <c r="C1451" s="155" t="str">
        <v>2026-04-28</v>
      </c>
      <c r="D1451" s="155" t="str">
        <v>April</v>
      </c>
      <c r="E1451" s="154" t="str">
        <v>Accepted</v>
      </c>
      <c r="F1451" s="155" t="str">
        <v>270</v>
      </c>
      <c r="G1451" s="153" t="n">
        <v>270</v>
      </c>
      <c r="H1451" s="155" t="str">
        <v>W</v>
      </c>
      <c r="I1451" s="153" t="n">
        <v>90</v>
      </c>
      <c r="J1451" s="155" t="str">
        <v>E</v>
      </c>
      <c r="K1451" s="153" t="n">
        <v>12</v>
      </c>
      <c r="L1451" s="153" t="n">
        <f>IF(E1451="Accepted",K1451*1.150779448,"")</f>
        <v>13.809353376</v>
      </c>
      <c r="M1451" s="163"/>
      <c r="N1451" s="163" t="str">
        <f>IF(AND(E1451="Accepted",ISNUMBER(M1451)),M1451*1.150779448,"")</f>
      </c>
      <c r="O1451" s="163"/>
      <c r="P1451" s="163" t="str">
        <f>IF(AND(E1451="Accepted",ISNUMBER(O1451)),O1451*1.150779448,"")</f>
      </c>
      <c r="Q1451" s="163"/>
      <c r="R1451" s="155" t="str"/>
      <c r="S1451" s="155" t="str"/>
      <c r="T1451" s="155" t="str"/>
      <c r="U1451" s="163" t="str">
        <f>IF(E1451&lt;&gt;"Accepted","",IF(AND(N1451="",P1451=""),"",MAX(N1451,P1451)))</f>
      </c>
      <c r="V1451" s="155" t="str">
        <v>2026-04-28 20:55 PDT</v>
      </c>
      <c r="W1451" s="153" t="n">
        <v>12</v>
      </c>
      <c r="X1451" s="163"/>
      <c r="Y1451" s="163"/>
      <c r="Z1451" s="163"/>
      <c r="AA1451" s="153" t="n">
        <v>-117.8837</v>
      </c>
      <c r="AB1451" s="153" t="n">
        <v>34.9054</v>
      </c>
      <c r="AC1451" s="153" t="n">
        <v>702</v>
      </c>
      <c r="AD1451" s="175" t="str">
        <v>KEDW 290355Z 27012KT 40SM CLR 17/05 A2998 RMK AO2A SLP144 T01700047</v>
      </c>
    </row>
    <row r="1452" hidden="0">
      <c r="A1452" s="150" t="str">
        <v>2026-04-29 04:55 UTC</v>
      </c>
      <c r="B1452" s="155" t="str">
        <v>2026-04-28 21:55 PDT</v>
      </c>
      <c r="C1452" s="155" t="str">
        <v>2026-04-28</v>
      </c>
      <c r="D1452" s="155" t="str">
        <v>April</v>
      </c>
      <c r="E1452" s="154" t="str">
        <v>Accepted</v>
      </c>
      <c r="F1452" s="155" t="str">
        <v>250</v>
      </c>
      <c r="G1452" s="153" t="n">
        <v>250</v>
      </c>
      <c r="H1452" s="155" t="str">
        <v>W</v>
      </c>
      <c r="I1452" s="153" t="n">
        <v>70</v>
      </c>
      <c r="J1452" s="155" t="str">
        <v>E</v>
      </c>
      <c r="K1452" s="153" t="n">
        <v>7</v>
      </c>
      <c r="L1452" s="153" t="n">
        <f>IF(E1452="Accepted",K1452*1.150779448,"")</f>
        <v>8.055456136</v>
      </c>
      <c r="M1452" s="163"/>
      <c r="N1452" s="163" t="str">
        <f>IF(AND(E1452="Accepted",ISNUMBER(M1452)),M1452*1.150779448,"")</f>
      </c>
      <c r="O1452" s="163"/>
      <c r="P1452" s="163" t="str">
        <f>IF(AND(E1452="Accepted",ISNUMBER(O1452)),O1452*1.150779448,"")</f>
      </c>
      <c r="Q1452" s="163"/>
      <c r="R1452" s="155" t="str"/>
      <c r="S1452" s="155" t="str"/>
      <c r="T1452" s="155" t="str"/>
      <c r="U1452" s="163" t="str">
        <f>IF(E1452&lt;&gt;"Accepted","",IF(AND(N1452="",P1452=""),"",MAX(N1452,P1452)))</f>
      </c>
      <c r="V1452" s="155" t="str">
        <v>2026-04-28 21:55 PDT</v>
      </c>
      <c r="W1452" s="153" t="n">
        <v>7</v>
      </c>
      <c r="X1452" s="163"/>
      <c r="Y1452" s="163"/>
      <c r="Z1452" s="163"/>
      <c r="AA1452" s="153" t="n">
        <v>-117.8837</v>
      </c>
      <c r="AB1452" s="153" t="n">
        <v>34.9054</v>
      </c>
      <c r="AC1452" s="153" t="n">
        <v>702</v>
      </c>
      <c r="AD1452" s="175" t="str">
        <v>KEDW 290455Z 25007KT 40SM CLR 16/05 A3001 RMK AO2A SLP154 T01570047</v>
      </c>
    </row>
    <row r="1453" hidden="0">
      <c r="A1453" s="150" t="str">
        <v>2026-04-29 05:55 UTC</v>
      </c>
      <c r="B1453" s="155" t="str">
        <v>2026-04-28 22:55 PDT</v>
      </c>
      <c r="C1453" s="155" t="str">
        <v>2026-04-28</v>
      </c>
      <c r="D1453" s="155" t="str">
        <v>April</v>
      </c>
      <c r="E1453" s="154" t="str">
        <v>Accepted</v>
      </c>
      <c r="F1453" s="155" t="str">
        <v>240</v>
      </c>
      <c r="G1453" s="153" t="n">
        <v>240</v>
      </c>
      <c r="H1453" s="155" t="str">
        <v>SW</v>
      </c>
      <c r="I1453" s="153" t="n">
        <v>60</v>
      </c>
      <c r="J1453" s="155" t="str">
        <v>NE</v>
      </c>
      <c r="K1453" s="153" t="n">
        <v>7</v>
      </c>
      <c r="L1453" s="153" t="n">
        <f>IF(E1453="Accepted",K1453*1.150779448,"")</f>
        <v>8.055456136</v>
      </c>
      <c r="M1453" s="163"/>
      <c r="N1453" s="163" t="str">
        <f>IF(AND(E1453="Accepted",ISNUMBER(M1453)),M1453*1.150779448,"")</f>
      </c>
      <c r="O1453" s="163"/>
      <c r="P1453" s="163" t="str">
        <f>IF(AND(E1453="Accepted",ISNUMBER(O1453)),O1453*1.150779448,"")</f>
      </c>
      <c r="Q1453" s="163"/>
      <c r="R1453" s="155" t="str"/>
      <c r="S1453" s="155" t="str"/>
      <c r="T1453" s="155" t="str"/>
      <c r="U1453" s="163" t="str">
        <f>IF(E1453&lt;&gt;"Accepted","",IF(AND(N1453="",P1453=""),"",MAX(N1453,P1453)))</f>
      </c>
      <c r="V1453" s="155" t="str">
        <v>2026-04-28 22:55 PDT</v>
      </c>
      <c r="W1453" s="153" t="n">
        <v>7</v>
      </c>
      <c r="X1453" s="163"/>
      <c r="Y1453" s="163"/>
      <c r="Z1453" s="163"/>
      <c r="AA1453" s="153" t="n">
        <v>-117.8837</v>
      </c>
      <c r="AB1453" s="153" t="n">
        <v>34.9054</v>
      </c>
      <c r="AC1453" s="153" t="n">
        <v>702</v>
      </c>
      <c r="AD1453" s="175" t="str">
        <v>KEDW 290555Z AUTO 24007KT 10SM CLR 15/05 A3003 RMK AO2 SLP160 T01480048 10247 20140 52020 $</v>
      </c>
    </row>
    <row r="1454" hidden="0">
      <c r="A1454" s="150" t="str">
        <v>2026-04-29 06:55 UTC</v>
      </c>
      <c r="B1454" s="155" t="str">
        <v>2026-04-28 23:55 PDT</v>
      </c>
      <c r="C1454" s="155" t="str">
        <v>2026-04-28</v>
      </c>
      <c r="D1454" s="155" t="str">
        <v>April</v>
      </c>
      <c r="E1454" s="154" t="str">
        <v>Accepted</v>
      </c>
      <c r="F1454" s="155" t="str">
        <v>220</v>
      </c>
      <c r="G1454" s="153" t="n">
        <v>220</v>
      </c>
      <c r="H1454" s="155" t="str">
        <v>SW</v>
      </c>
      <c r="I1454" s="153" t="n">
        <v>40</v>
      </c>
      <c r="J1454" s="155" t="str">
        <v>NE</v>
      </c>
      <c r="K1454" s="153" t="n">
        <v>7</v>
      </c>
      <c r="L1454" s="153" t="n">
        <f>IF(E1454="Accepted",K1454*1.150779448,"")</f>
        <v>8.055456136</v>
      </c>
      <c r="M1454" s="163"/>
      <c r="N1454" s="163" t="str">
        <f>IF(AND(E1454="Accepted",ISNUMBER(M1454)),M1454*1.150779448,"")</f>
      </c>
      <c r="O1454" s="163"/>
      <c r="P1454" s="163" t="str">
        <f>IF(AND(E1454="Accepted",ISNUMBER(O1454)),O1454*1.150779448,"")</f>
      </c>
      <c r="Q1454" s="163"/>
      <c r="R1454" s="155" t="str"/>
      <c r="S1454" s="155" t="str"/>
      <c r="T1454" s="155" t="str"/>
      <c r="U1454" s="163" t="str">
        <f>IF(E1454&lt;&gt;"Accepted","",IF(AND(N1454="",P1454=""),"",MAX(N1454,P1454)))</f>
      </c>
      <c r="V1454" s="155" t="str">
        <v>2026-04-28 23:55 PDT</v>
      </c>
      <c r="W1454" s="153" t="n">
        <v>7</v>
      </c>
      <c r="X1454" s="163"/>
      <c r="Y1454" s="163"/>
      <c r="Z1454" s="163"/>
      <c r="AA1454" s="153" t="n">
        <v>-117.8837</v>
      </c>
      <c r="AB1454" s="153" t="n">
        <v>34.9054</v>
      </c>
      <c r="AC1454" s="153" t="n">
        <v>702</v>
      </c>
      <c r="AD1454" s="175" t="str">
        <v>KEDW 290655Z AUTO 22007KT 10SM CLR 13/04 A3003 RMK AO2 SLP158 T01250042 $</v>
      </c>
    </row>
    <row r="1455" hidden="0">
      <c r="A1455" s="150" t="str">
        <v>2026-04-29 07:55 UTC</v>
      </c>
      <c r="B1455" s="155" t="str">
        <v>2026-04-29 00:55 PDT</v>
      </c>
      <c r="C1455" s="155" t="str">
        <v>2026-04-29</v>
      </c>
      <c r="D1455" s="155" t="str">
        <v>April</v>
      </c>
      <c r="E1455" s="154" t="str">
        <v>Accepted</v>
      </c>
      <c r="F1455" s="155" t="str">
        <v>210</v>
      </c>
      <c r="G1455" s="153" t="n">
        <v>210</v>
      </c>
      <c r="H1455" s="155" t="str">
        <v>SW</v>
      </c>
      <c r="I1455" s="153" t="n">
        <v>30</v>
      </c>
      <c r="J1455" s="155" t="str">
        <v>NE</v>
      </c>
      <c r="K1455" s="153" t="n">
        <v>9</v>
      </c>
      <c r="L1455" s="153" t="n">
        <f>IF(E1455="Accepted",K1455*1.150779448,"")</f>
        <v>10.357015032</v>
      </c>
      <c r="M1455" s="163"/>
      <c r="N1455" s="163" t="str">
        <f>IF(AND(E1455="Accepted",ISNUMBER(M1455)),M1455*1.150779448,"")</f>
      </c>
      <c r="O1455" s="163"/>
      <c r="P1455" s="163" t="str">
        <f>IF(AND(E1455="Accepted",ISNUMBER(O1455)),O1455*1.150779448,"")</f>
      </c>
      <c r="Q1455" s="163"/>
      <c r="R1455" s="155" t="str"/>
      <c r="S1455" s="155" t="str"/>
      <c r="T1455" s="155" t="str"/>
      <c r="U1455" s="163" t="str">
        <f>IF(E1455&lt;&gt;"Accepted","",IF(AND(N1455="",P1455=""),"",MAX(N1455,P1455)))</f>
      </c>
      <c r="V1455" s="155" t="str">
        <v>2026-04-29 00:55 PDT</v>
      </c>
      <c r="W1455" s="153" t="n">
        <v>9</v>
      </c>
      <c r="X1455" s="163"/>
      <c r="Y1455" s="163"/>
      <c r="Z1455" s="163"/>
      <c r="AA1455" s="153" t="n">
        <v>-117.8837</v>
      </c>
      <c r="AB1455" s="153" t="n">
        <v>34.9054</v>
      </c>
      <c r="AC1455" s="153" t="n">
        <v>702</v>
      </c>
      <c r="AD1455" s="175" t="str">
        <v>KEDW 290755Z COR AUTO 21009KT 40SM CLR 12/04 A3003 RMK AO2 SLP158 T01180043 402480034 COR 0806</v>
      </c>
    </row>
    <row r="1456" hidden="0">
      <c r="A1456" s="150" t="str">
        <v>2026-04-29 08:55 UTC</v>
      </c>
      <c r="B1456" s="155" t="str">
        <v>2026-04-29 01:55 PDT</v>
      </c>
      <c r="C1456" s="155" t="str">
        <v>2026-04-29</v>
      </c>
      <c r="D1456" s="155" t="str">
        <v>April</v>
      </c>
      <c r="E1456" s="154" t="str">
        <v>Accepted</v>
      </c>
      <c r="F1456" s="155" t="str">
        <v>230</v>
      </c>
      <c r="G1456" s="153" t="n">
        <v>230</v>
      </c>
      <c r="H1456" s="155" t="str">
        <v>SW</v>
      </c>
      <c r="I1456" s="153" t="n">
        <v>50</v>
      </c>
      <c r="J1456" s="155" t="str">
        <v>NE</v>
      </c>
      <c r="K1456" s="153" t="n">
        <v>6</v>
      </c>
      <c r="L1456" s="153" t="n">
        <f>IF(E1456="Accepted",K1456*1.150779448,"")</f>
        <v>6.904676688</v>
      </c>
      <c r="M1456" s="163"/>
      <c r="N1456" s="163" t="str">
        <f>IF(AND(E1456="Accepted",ISNUMBER(M1456)),M1456*1.150779448,"")</f>
      </c>
      <c r="O1456" s="163"/>
      <c r="P1456" s="163" t="str">
        <f>IF(AND(E1456="Accepted",ISNUMBER(O1456)),O1456*1.150779448,"")</f>
      </c>
      <c r="Q1456" s="163"/>
      <c r="R1456" s="155" t="str"/>
      <c r="S1456" s="155" t="str"/>
      <c r="T1456" s="155" t="str"/>
      <c r="U1456" s="163" t="str">
        <f>IF(E1456&lt;&gt;"Accepted","",IF(AND(N1456="",P1456=""),"",MAX(N1456,P1456)))</f>
      </c>
      <c r="V1456" s="155" t="str">
        <v>2026-04-29 01:55 PDT</v>
      </c>
      <c r="W1456" s="153" t="n">
        <v>6</v>
      </c>
      <c r="X1456" s="163"/>
      <c r="Y1456" s="163"/>
      <c r="Z1456" s="163"/>
      <c r="AA1456" s="153" t="n">
        <v>-117.8837</v>
      </c>
      <c r="AB1456" s="153" t="n">
        <v>34.9054</v>
      </c>
      <c r="AC1456" s="153" t="n">
        <v>702</v>
      </c>
      <c r="AD1456" s="175" t="str">
        <v>KEDW 290855Z COR AUTO 23006KT 40SM CLR 10/03 A3003 RMK AO2 SLP158 T00970034 54000 COR 0900</v>
      </c>
    </row>
    <row r="1457" hidden="0">
      <c r="A1457" s="150" t="str">
        <v>2026-04-29 09:55 UTC</v>
      </c>
      <c r="B1457" s="155" t="str">
        <v>2026-04-29 02:55 PDT</v>
      </c>
      <c r="C1457" s="155" t="str">
        <v>2026-04-29</v>
      </c>
      <c r="D1457" s="155" t="str">
        <v>April</v>
      </c>
      <c r="E1457" s="154" t="str">
        <v>Accepted</v>
      </c>
      <c r="F1457" s="155" t="str">
        <v>200</v>
      </c>
      <c r="G1457" s="153" t="n">
        <v>200</v>
      </c>
      <c r="H1457" s="155" t="str">
        <v>S</v>
      </c>
      <c r="I1457" s="153" t="n">
        <v>20</v>
      </c>
      <c r="J1457" s="155" t="str">
        <v>N</v>
      </c>
      <c r="K1457" s="153" t="n">
        <v>6</v>
      </c>
      <c r="L1457" s="153" t="n">
        <f>IF(E1457="Accepted",K1457*1.150779448,"")</f>
        <v>6.904676688</v>
      </c>
      <c r="M1457" s="163"/>
      <c r="N1457" s="163" t="str">
        <f>IF(AND(E1457="Accepted",ISNUMBER(M1457)),M1457*1.150779448,"")</f>
      </c>
      <c r="O1457" s="163"/>
      <c r="P1457" s="163" t="str">
        <f>IF(AND(E1457="Accepted",ISNUMBER(O1457)),O1457*1.150779448,"")</f>
      </c>
      <c r="Q1457" s="163"/>
      <c r="R1457" s="155" t="str"/>
      <c r="S1457" s="155" t="str"/>
      <c r="T1457" s="155" t="str"/>
      <c r="U1457" s="163" t="str">
        <f>IF(E1457&lt;&gt;"Accepted","",IF(AND(N1457="",P1457=""),"",MAX(N1457,P1457)))</f>
      </c>
      <c r="V1457" s="155" t="str">
        <v>2026-04-29 02:55 PDT</v>
      </c>
      <c r="W1457" s="153" t="n">
        <v>6</v>
      </c>
      <c r="X1457" s="163"/>
      <c r="Y1457" s="163"/>
      <c r="Z1457" s="163"/>
      <c r="AA1457" s="153" t="n">
        <v>-117.8837</v>
      </c>
      <c r="AB1457" s="153" t="n">
        <v>34.9054</v>
      </c>
      <c r="AC1457" s="153" t="n">
        <v>702</v>
      </c>
      <c r="AD1457" s="175" t="str">
        <v>KEDW 290955Z 20006KT 40SM CLR 09/03 A3001 RMK AO2A SLP152 T00870029</v>
      </c>
    </row>
    <row r="1458" hidden="0">
      <c r="A1458" s="150" t="str">
        <v>2026-04-29 10:55 UTC</v>
      </c>
      <c r="B1458" s="155" t="str">
        <v>2026-04-29 03:55 PDT</v>
      </c>
      <c r="C1458" s="155" t="str">
        <v>2026-04-29</v>
      </c>
      <c r="D1458" s="155" t="str">
        <v>April</v>
      </c>
      <c r="E1458" s="154" t="str">
        <v>Accepted</v>
      </c>
      <c r="F1458" s="155" t="str">
        <v>230</v>
      </c>
      <c r="G1458" s="153" t="n">
        <v>230</v>
      </c>
      <c r="H1458" s="155" t="str">
        <v>SW</v>
      </c>
      <c r="I1458" s="153" t="n">
        <v>50</v>
      </c>
      <c r="J1458" s="155" t="str">
        <v>NE</v>
      </c>
      <c r="K1458" s="153" t="n">
        <v>5</v>
      </c>
      <c r="L1458" s="153" t="n">
        <f>IF(E1458="Accepted",K1458*1.150779448,"")</f>
        <v>5.75389724</v>
      </c>
      <c r="M1458" s="163"/>
      <c r="N1458" s="163" t="str">
        <f>IF(AND(E1458="Accepted",ISNUMBER(M1458)),M1458*1.150779448,"")</f>
      </c>
      <c r="O1458" s="163"/>
      <c r="P1458" s="163" t="str">
        <f>IF(AND(E1458="Accepted",ISNUMBER(O1458)),O1458*1.150779448,"")</f>
      </c>
      <c r="Q1458" s="163"/>
      <c r="R1458" s="155" t="str"/>
      <c r="S1458" s="155" t="str"/>
      <c r="T1458" s="155" t="str"/>
      <c r="U1458" s="163" t="str">
        <f>IF(E1458&lt;&gt;"Accepted","",IF(AND(N1458="",P1458=""),"",MAX(N1458,P1458)))</f>
      </c>
      <c r="V1458" s="155" t="str">
        <v>2026-04-29 03:55 PDT</v>
      </c>
      <c r="W1458" s="153" t="n">
        <v>5</v>
      </c>
      <c r="X1458" s="163"/>
      <c r="Y1458" s="163"/>
      <c r="Z1458" s="163"/>
      <c r="AA1458" s="153" t="n">
        <v>-117.8837</v>
      </c>
      <c r="AB1458" s="153" t="n">
        <v>34.9054</v>
      </c>
      <c r="AC1458" s="153" t="n">
        <v>702</v>
      </c>
      <c r="AD1458" s="175" t="str">
        <v>KEDW 291055Z 23005KT 40SM CLR 08/03 A3002 RMK AO2A SLP155 T00800029</v>
      </c>
    </row>
    <row r="1459" hidden="0">
      <c r="A1459" s="150" t="str">
        <v>2026-04-29 11:55 UTC</v>
      </c>
      <c r="B1459" s="155" t="str">
        <v>2026-04-29 04:55 PDT</v>
      </c>
      <c r="C1459" s="155" t="str">
        <v>2026-04-29</v>
      </c>
      <c r="D1459" s="155" t="str">
        <v>April</v>
      </c>
      <c r="E1459" s="154" t="str">
        <v>Accepted</v>
      </c>
      <c r="F1459" s="155" t="str">
        <v>000</v>
      </c>
      <c r="G1459" s="153" t="n">
        <v>0</v>
      </c>
      <c r="H1459" s="155" t="str">
        <v>Calm</v>
      </c>
      <c r="I1459" s="153" t="n">
        <v>180</v>
      </c>
      <c r="J1459" s="155" t="str">
        <v>Calm</v>
      </c>
      <c r="K1459" s="153" t="n">
        <v>0</v>
      </c>
      <c r="L1459" s="153" t="n">
        <f>IF(E1459="Accepted",K1459*1.150779448,"")</f>
        <v>0</v>
      </c>
      <c r="M1459" s="163"/>
      <c r="N1459" s="163" t="str">
        <f>IF(AND(E1459="Accepted",ISNUMBER(M1459)),M1459*1.150779448,"")</f>
      </c>
      <c r="O1459" s="163"/>
      <c r="P1459" s="163" t="str">
        <f>IF(AND(E1459="Accepted",ISNUMBER(O1459)),O1459*1.150779448,"")</f>
      </c>
      <c r="Q1459" s="163"/>
      <c r="R1459" s="155" t="str"/>
      <c r="S1459" s="155" t="str"/>
      <c r="T1459" s="155" t="str"/>
      <c r="U1459" s="163" t="str">
        <f>IF(E1459&lt;&gt;"Accepted","",IF(AND(N1459="",P1459=""),"",MAX(N1459,P1459)))</f>
      </c>
      <c r="V1459" s="155" t="str">
        <v>2026-04-29 04:55 PDT</v>
      </c>
      <c r="W1459" s="153" t="n">
        <v>0</v>
      </c>
      <c r="X1459" s="163"/>
      <c r="Y1459" s="163"/>
      <c r="Z1459" s="163"/>
      <c r="AA1459" s="153" t="n">
        <v>-117.8837</v>
      </c>
      <c r="AB1459" s="153" t="n">
        <v>34.9054</v>
      </c>
      <c r="AC1459" s="153" t="n">
        <v>702</v>
      </c>
      <c r="AD1459" s="175" t="str">
        <v>KEDW 291155Z 00000KT 40SM CLR 07/02 A3002 RMK AO2A SLP155 T00660019 10147 20066 55001</v>
      </c>
    </row>
    <row r="1460" hidden="0">
      <c r="A1460" s="150" t="str">
        <v>2026-04-29 12:55 UTC</v>
      </c>
      <c r="B1460" s="155" t="str">
        <v>2026-04-29 05:55 PDT</v>
      </c>
      <c r="C1460" s="155" t="str">
        <v>2026-04-29</v>
      </c>
      <c r="D1460" s="155" t="str">
        <v>April</v>
      </c>
      <c r="E1460" s="154" t="str">
        <v>Accepted</v>
      </c>
      <c r="F1460" s="155" t="str">
        <v>220</v>
      </c>
      <c r="G1460" s="153" t="n">
        <v>220</v>
      </c>
      <c r="H1460" s="155" t="str">
        <v>SW</v>
      </c>
      <c r="I1460" s="153" t="n">
        <v>40</v>
      </c>
      <c r="J1460" s="155" t="str">
        <v>NE</v>
      </c>
      <c r="K1460" s="153" t="n">
        <v>5</v>
      </c>
      <c r="L1460" s="153" t="n">
        <f>IF(E1460="Accepted",K1460*1.150779448,"")</f>
        <v>5.75389724</v>
      </c>
      <c r="M1460" s="163"/>
      <c r="N1460" s="163" t="str">
        <f>IF(AND(E1460="Accepted",ISNUMBER(M1460)),M1460*1.150779448,"")</f>
      </c>
      <c r="O1460" s="163"/>
      <c r="P1460" s="163" t="str">
        <f>IF(AND(E1460="Accepted",ISNUMBER(O1460)),O1460*1.150779448,"")</f>
      </c>
      <c r="Q1460" s="163"/>
      <c r="R1460" s="155" t="str"/>
      <c r="S1460" s="155" t="str"/>
      <c r="T1460" s="155" t="str"/>
      <c r="U1460" s="163" t="str">
        <f>IF(E1460&lt;&gt;"Accepted","",IF(AND(N1460="",P1460=""),"",MAX(N1460,P1460)))</f>
      </c>
      <c r="V1460" s="155" t="str">
        <v>2026-04-29 05:55 PDT</v>
      </c>
      <c r="W1460" s="153" t="n">
        <v>5</v>
      </c>
      <c r="X1460" s="163"/>
      <c r="Y1460" s="163"/>
      <c r="Z1460" s="163"/>
      <c r="AA1460" s="153" t="n">
        <v>-117.8837</v>
      </c>
      <c r="AB1460" s="153" t="n">
        <v>34.9054</v>
      </c>
      <c r="AC1460" s="153" t="n">
        <v>702</v>
      </c>
      <c r="AD1460" s="175" t="str">
        <v>KEDW 291255Z 22005KT 50SM CLR 06/02 A3004 RMK AO2A SLP163 T00640015</v>
      </c>
    </row>
    <row r="1461" hidden="0">
      <c r="A1461" s="150" t="str">
        <v>2026-04-29 13:55 UTC</v>
      </c>
      <c r="B1461" s="155" t="str">
        <v>2026-04-29 06:55 PDT</v>
      </c>
      <c r="C1461" s="155" t="str">
        <v>2026-04-29</v>
      </c>
      <c r="D1461" s="155" t="str">
        <v>April</v>
      </c>
      <c r="E1461" s="154" t="str">
        <v>Accepted</v>
      </c>
      <c r="F1461" s="155" t="str">
        <v>220</v>
      </c>
      <c r="G1461" s="153" t="n">
        <v>220</v>
      </c>
      <c r="H1461" s="155" t="str">
        <v>SW</v>
      </c>
      <c r="I1461" s="153" t="n">
        <v>40</v>
      </c>
      <c r="J1461" s="155" t="str">
        <v>NE</v>
      </c>
      <c r="K1461" s="153" t="n">
        <v>5</v>
      </c>
      <c r="L1461" s="153" t="n">
        <f>IF(E1461="Accepted",K1461*1.150779448,"")</f>
        <v>5.75389724</v>
      </c>
      <c r="M1461" s="163"/>
      <c r="N1461" s="163" t="str">
        <f>IF(AND(E1461="Accepted",ISNUMBER(M1461)),M1461*1.150779448,"")</f>
      </c>
      <c r="O1461" s="163"/>
      <c r="P1461" s="163" t="str">
        <f>IF(AND(E1461="Accepted",ISNUMBER(O1461)),O1461*1.150779448,"")</f>
      </c>
      <c r="Q1461" s="163"/>
      <c r="R1461" s="155" t="str"/>
      <c r="S1461" s="155" t="str"/>
      <c r="T1461" s="155" t="str"/>
      <c r="U1461" s="163" t="str">
        <f>IF(E1461&lt;&gt;"Accepted","",IF(AND(N1461="",P1461=""),"",MAX(N1461,P1461)))</f>
      </c>
      <c r="V1461" s="155" t="str">
        <v>2026-04-29 06:55 PDT</v>
      </c>
      <c r="W1461" s="153" t="n">
        <v>5</v>
      </c>
      <c r="X1461" s="163"/>
      <c r="Y1461" s="163"/>
      <c r="Z1461" s="163"/>
      <c r="AA1461" s="153" t="n">
        <v>-117.8837</v>
      </c>
      <c r="AB1461" s="153" t="n">
        <v>34.9054</v>
      </c>
      <c r="AC1461" s="153" t="n">
        <v>702</v>
      </c>
      <c r="AD1461" s="175" t="str">
        <v>KEDW 291355Z 22005KT 40SM CLR 08/02 A3005 RMK AO2A SLP167 T00790015</v>
      </c>
    </row>
    <row r="1462" hidden="0">
      <c r="A1462" s="150" t="str">
        <v>2026-04-29 14:55 UTC</v>
      </c>
      <c r="B1462" s="155" t="str">
        <v>2026-04-29 07:55 PDT</v>
      </c>
      <c r="C1462" s="155" t="str">
        <v>2026-04-29</v>
      </c>
      <c r="D1462" s="155" t="str">
        <v>April</v>
      </c>
      <c r="E1462" s="154" t="str">
        <v>Accepted</v>
      </c>
      <c r="F1462" s="155" t="str">
        <v>000</v>
      </c>
      <c r="G1462" s="153" t="n">
        <v>0</v>
      </c>
      <c r="H1462" s="155" t="str">
        <v>Calm</v>
      </c>
      <c r="I1462" s="153" t="n">
        <v>180</v>
      </c>
      <c r="J1462" s="155" t="str">
        <v>Calm</v>
      </c>
      <c r="K1462" s="153" t="n">
        <v>0</v>
      </c>
      <c r="L1462" s="153" t="n">
        <f>IF(E1462="Accepted",K1462*1.150779448,"")</f>
        <v>0</v>
      </c>
      <c r="M1462" s="163"/>
      <c r="N1462" s="163" t="str">
        <f>IF(AND(E1462="Accepted",ISNUMBER(M1462)),M1462*1.150779448,"")</f>
      </c>
      <c r="O1462" s="163"/>
      <c r="P1462" s="163" t="str">
        <f>IF(AND(E1462="Accepted",ISNUMBER(O1462)),O1462*1.150779448,"")</f>
      </c>
      <c r="Q1462" s="163"/>
      <c r="R1462" s="155" t="str"/>
      <c r="S1462" s="155" t="str"/>
      <c r="T1462" s="155" t="str"/>
      <c r="U1462" s="163" t="str">
        <f>IF(E1462&lt;&gt;"Accepted","",IF(AND(N1462="",P1462=""),"",MAX(N1462,P1462)))</f>
      </c>
      <c r="V1462" s="155" t="str">
        <v>2026-04-29 07:55 PDT</v>
      </c>
      <c r="W1462" s="153" t="n">
        <v>0</v>
      </c>
      <c r="X1462" s="163"/>
      <c r="Y1462" s="163"/>
      <c r="Z1462" s="163"/>
      <c r="AA1462" s="153" t="n">
        <v>-117.8837</v>
      </c>
      <c r="AB1462" s="153" t="n">
        <v>34.9054</v>
      </c>
      <c r="AC1462" s="153" t="n">
        <v>702</v>
      </c>
      <c r="AD1462" s="175" t="str">
        <v>KEDW 291455Z 00000KT 40SM CLR 11/03 A3006 RMK AO2A SLP170 T01130026 52011</v>
      </c>
    </row>
    <row r="1463" hidden="0">
      <c r="A1463" s="150" t="str">
        <v>2026-04-29 15:55 UTC</v>
      </c>
      <c r="B1463" s="155" t="str">
        <v>2026-04-29 08:55 PDT</v>
      </c>
      <c r="C1463" s="155" t="str">
        <v>2026-04-29</v>
      </c>
      <c r="D1463" s="155" t="str">
        <v>April</v>
      </c>
      <c r="E1463" s="154" t="str">
        <v>Accepted</v>
      </c>
      <c r="F1463" s="155" t="str">
        <v>000</v>
      </c>
      <c r="G1463" s="153" t="n">
        <v>0</v>
      </c>
      <c r="H1463" s="155" t="str">
        <v>Calm</v>
      </c>
      <c r="I1463" s="153" t="n">
        <v>180</v>
      </c>
      <c r="J1463" s="155" t="str">
        <v>Calm</v>
      </c>
      <c r="K1463" s="153" t="n">
        <v>0</v>
      </c>
      <c r="L1463" s="153" t="n">
        <f>IF(E1463="Accepted",K1463*1.150779448,"")</f>
        <v>0</v>
      </c>
      <c r="M1463" s="163"/>
      <c r="N1463" s="163" t="str">
        <f>IF(AND(E1463="Accepted",ISNUMBER(M1463)),M1463*1.150779448,"")</f>
      </c>
      <c r="O1463" s="163"/>
      <c r="P1463" s="163" t="str">
        <f>IF(AND(E1463="Accepted",ISNUMBER(O1463)),O1463*1.150779448,"")</f>
      </c>
      <c r="Q1463" s="163"/>
      <c r="R1463" s="155" t="str"/>
      <c r="S1463" s="155" t="str"/>
      <c r="T1463" s="155" t="str"/>
      <c r="U1463" s="163" t="str">
        <f>IF(E1463&lt;&gt;"Accepted","",IF(AND(N1463="",P1463=""),"",MAX(N1463,P1463)))</f>
      </c>
      <c r="V1463" s="155" t="str">
        <v>2026-04-29 08:55 PDT</v>
      </c>
      <c r="W1463" s="153" t="n">
        <v>0</v>
      </c>
      <c r="X1463" s="163"/>
      <c r="Y1463" s="163"/>
      <c r="Z1463" s="163"/>
      <c r="AA1463" s="153" t="n">
        <v>-117.8837</v>
      </c>
      <c r="AB1463" s="153" t="n">
        <v>34.9054</v>
      </c>
      <c r="AC1463" s="153" t="n">
        <v>702</v>
      </c>
      <c r="AD1463" s="175" t="str">
        <v>KEDW 291555Z 00000KT 40SM CLR 15/03 A3005 RMK AO2A SLP165 T01450033</v>
      </c>
    </row>
    <row r="1464" hidden="0">
      <c r="A1464" s="150" t="str">
        <v>2026-04-29 16:55 UTC</v>
      </c>
      <c r="B1464" s="155" t="str">
        <v>2026-04-29 09:55 PDT</v>
      </c>
      <c r="C1464" s="155" t="str">
        <v>2026-04-29</v>
      </c>
      <c r="D1464" s="155" t="str">
        <v>April</v>
      </c>
      <c r="E1464" s="154" t="str">
        <v>Accepted</v>
      </c>
      <c r="F1464" s="155" t="str">
        <v>000</v>
      </c>
      <c r="G1464" s="153" t="n">
        <v>0</v>
      </c>
      <c r="H1464" s="155" t="str">
        <v>Calm</v>
      </c>
      <c r="I1464" s="153" t="n">
        <v>180</v>
      </c>
      <c r="J1464" s="155" t="str">
        <v>Calm</v>
      </c>
      <c r="K1464" s="153" t="n">
        <v>0</v>
      </c>
      <c r="L1464" s="153" t="n">
        <f>IF(E1464="Accepted",K1464*1.150779448,"")</f>
        <v>0</v>
      </c>
      <c r="M1464" s="163"/>
      <c r="N1464" s="163" t="str">
        <f>IF(AND(E1464="Accepted",ISNUMBER(M1464)),M1464*1.150779448,"")</f>
      </c>
      <c r="O1464" s="163"/>
      <c r="P1464" s="163" t="str">
        <f>IF(AND(E1464="Accepted",ISNUMBER(O1464)),O1464*1.150779448,"")</f>
      </c>
      <c r="Q1464" s="163"/>
      <c r="R1464" s="155" t="str"/>
      <c r="S1464" s="155" t="str"/>
      <c r="T1464" s="155" t="str"/>
      <c r="U1464" s="163" t="str">
        <f>IF(E1464&lt;&gt;"Accepted","",IF(AND(N1464="",P1464=""),"",MAX(N1464,P1464)))</f>
      </c>
      <c r="V1464" s="155" t="str">
        <v>2026-04-29 09:55 PDT</v>
      </c>
      <c r="W1464" s="153" t="n">
        <v>0</v>
      </c>
      <c r="X1464" s="163"/>
      <c r="Y1464" s="163"/>
      <c r="Z1464" s="163"/>
      <c r="AA1464" s="153" t="n">
        <v>-117.8837</v>
      </c>
      <c r="AB1464" s="153" t="n">
        <v>34.9054</v>
      </c>
      <c r="AC1464" s="153" t="n">
        <v>702</v>
      </c>
      <c r="AD1464" s="175" t="str">
        <v>KEDW 291655Z 00000KT 50SM CLR 17/03 A3005 RMK AO2A SLP165 T01740033</v>
      </c>
    </row>
    <row r="1465" hidden="0">
      <c r="A1465" s="150" t="str">
        <v>2026-04-29 17:55 UTC</v>
      </c>
      <c r="B1465" s="155" t="str">
        <v>2026-04-29 10:55 PDT</v>
      </c>
      <c r="C1465" s="155" t="str">
        <v>2026-04-29</v>
      </c>
      <c r="D1465" s="155" t="str">
        <v>April</v>
      </c>
      <c r="E1465" s="154" t="str">
        <v>Accepted</v>
      </c>
      <c r="F1465" s="155" t="str">
        <v>050</v>
      </c>
      <c r="G1465" s="153" t="n">
        <v>50</v>
      </c>
      <c r="H1465" s="155" t="str">
        <v>NE</v>
      </c>
      <c r="I1465" s="153" t="n">
        <v>230</v>
      </c>
      <c r="J1465" s="155" t="str">
        <v>SW</v>
      </c>
      <c r="K1465" s="153" t="n">
        <v>4</v>
      </c>
      <c r="L1465" s="153" t="n">
        <f>IF(E1465="Accepted",K1465*1.150779448,"")</f>
        <v>4.603117792</v>
      </c>
      <c r="M1465" s="163"/>
      <c r="N1465" s="163" t="str">
        <f>IF(AND(E1465="Accepted",ISNUMBER(M1465)),M1465*1.150779448,"")</f>
      </c>
      <c r="O1465" s="163"/>
      <c r="P1465" s="163" t="str">
        <f>IF(AND(E1465="Accepted",ISNUMBER(O1465)),O1465*1.150779448,"")</f>
      </c>
      <c r="Q1465" s="163"/>
      <c r="R1465" s="155" t="str"/>
      <c r="S1465" s="155" t="str"/>
      <c r="T1465" s="155" t="str"/>
      <c r="U1465" s="163" t="str">
        <f>IF(E1465&lt;&gt;"Accepted","",IF(AND(N1465="",P1465=""),"",MAX(N1465,P1465)))</f>
      </c>
      <c r="V1465" s="155" t="str">
        <v>2026-04-29 10:55 PDT</v>
      </c>
      <c r="W1465" s="153" t="n">
        <v>4</v>
      </c>
      <c r="X1465" s="163"/>
      <c r="Y1465" s="163"/>
      <c r="Z1465" s="163"/>
      <c r="AA1465" s="153" t="n">
        <v>-117.8837</v>
      </c>
      <c r="AB1465" s="153" t="n">
        <v>34.9054</v>
      </c>
      <c r="AC1465" s="153" t="n">
        <v>702</v>
      </c>
      <c r="AD1465" s="175" t="str">
        <v>KEDW 291755Z 05004KT 50SM CLR 20/02 A3003 RMK AO2A SLP157 T01990023 10199 20062 56008</v>
      </c>
    </row>
    <row r="1466" hidden="0">
      <c r="A1466" s="150" t="str">
        <v>2026-04-29 18:55 UTC</v>
      </c>
      <c r="B1466" s="155" t="str">
        <v>2026-04-29 11:55 PDT</v>
      </c>
      <c r="C1466" s="155" t="str">
        <v>2026-04-29</v>
      </c>
      <c r="D1466" s="155" t="str">
        <v>April</v>
      </c>
      <c r="E1466" s="154" t="str">
        <v>Accepted</v>
      </c>
      <c r="F1466" s="155" t="str">
        <v>040</v>
      </c>
      <c r="G1466" s="153" t="n">
        <v>40</v>
      </c>
      <c r="H1466" s="155" t="str">
        <v>NE</v>
      </c>
      <c r="I1466" s="153" t="n">
        <v>220</v>
      </c>
      <c r="J1466" s="155" t="str">
        <v>SW</v>
      </c>
      <c r="K1466" s="153" t="n">
        <v>3</v>
      </c>
      <c r="L1466" s="153" t="n">
        <f>IF(E1466="Accepted",K1466*1.150779448,"")</f>
        <v>3.452338344</v>
      </c>
      <c r="M1466" s="163"/>
      <c r="N1466" s="163" t="str">
        <f>IF(AND(E1466="Accepted",ISNUMBER(M1466)),M1466*1.150779448,"")</f>
      </c>
      <c r="O1466" s="163"/>
      <c r="P1466" s="163" t="str">
        <f>IF(AND(E1466="Accepted",ISNUMBER(O1466)),O1466*1.150779448,"")</f>
      </c>
      <c r="Q1466" s="163"/>
      <c r="R1466" s="155" t="str"/>
      <c r="S1466" s="155" t="str"/>
      <c r="T1466" s="155" t="str"/>
      <c r="U1466" s="163" t="str">
        <f>IF(E1466&lt;&gt;"Accepted","",IF(AND(N1466="",P1466=""),"",MAX(N1466,P1466)))</f>
      </c>
      <c r="V1466" s="155" t="str">
        <v>2026-04-29 11:55 PDT</v>
      </c>
      <c r="W1466" s="153" t="n">
        <v>3</v>
      </c>
      <c r="X1466" s="163"/>
      <c r="Y1466" s="163"/>
      <c r="Z1466" s="163"/>
      <c r="AA1466" s="153" t="n">
        <v>-117.8837</v>
      </c>
      <c r="AB1466" s="153" t="n">
        <v>34.9054</v>
      </c>
      <c r="AC1466" s="153" t="n">
        <v>702</v>
      </c>
      <c r="AD1466" s="175" t="str">
        <v>KEDW 291855Z 04003KT 50SM CLR 21/01 A3001 RMK AO2A SLP150 T02090012</v>
      </c>
    </row>
    <row r="1467" hidden="0">
      <c r="A1467" s="150" t="str">
        <v>2026-04-29 19:55 UTC</v>
      </c>
      <c r="B1467" s="155" t="str">
        <v>2026-04-29 12:55 PDT</v>
      </c>
      <c r="C1467" s="155" t="str">
        <v>2026-04-29</v>
      </c>
      <c r="D1467" s="155" t="str">
        <v>April</v>
      </c>
      <c r="E1467" s="154" t="str">
        <v>Accepted</v>
      </c>
      <c r="F1467" s="155" t="str">
        <v>050</v>
      </c>
      <c r="G1467" s="153" t="n">
        <v>50</v>
      </c>
      <c r="H1467" s="155" t="str">
        <v>NE</v>
      </c>
      <c r="I1467" s="153" t="n">
        <v>230</v>
      </c>
      <c r="J1467" s="155" t="str">
        <v>SW</v>
      </c>
      <c r="K1467" s="153" t="n">
        <v>4</v>
      </c>
      <c r="L1467" s="153" t="n">
        <f>IF(E1467="Accepted",K1467*1.150779448,"")</f>
        <v>4.603117792</v>
      </c>
      <c r="M1467" s="163"/>
      <c r="N1467" s="163" t="str">
        <f>IF(AND(E1467="Accepted",ISNUMBER(M1467)),M1467*1.150779448,"")</f>
      </c>
      <c r="O1467" s="163"/>
      <c r="P1467" s="163" t="str">
        <f>IF(AND(E1467="Accepted",ISNUMBER(O1467)),O1467*1.150779448,"")</f>
      </c>
      <c r="Q1467" s="163"/>
      <c r="R1467" s="155" t="str"/>
      <c r="S1467" s="155" t="str"/>
      <c r="T1467" s="155" t="str"/>
      <c r="U1467" s="163" t="str">
        <f>IF(E1467&lt;&gt;"Accepted","",IF(AND(N1467="",P1467=""),"",MAX(N1467,P1467)))</f>
      </c>
      <c r="V1467" s="155" t="str">
        <v>2026-04-29 12:55 PDT</v>
      </c>
      <c r="W1467" s="153" t="n">
        <v>4</v>
      </c>
      <c r="X1467" s="163"/>
      <c r="Y1467" s="163"/>
      <c r="Z1467" s="163"/>
      <c r="AA1467" s="153" t="n">
        <v>-117.8837</v>
      </c>
      <c r="AB1467" s="153" t="n">
        <v>34.9054</v>
      </c>
      <c r="AC1467" s="153" t="n">
        <v>702</v>
      </c>
      <c r="AD1467" s="175" t="str">
        <v>KEDW 291955Z 05004KT 40SM CLR 24/M03 A2998 RMK AO2A SLP138 T02361029</v>
      </c>
    </row>
    <row r="1468" hidden="0">
      <c r="A1468" s="150" t="str">
        <v>2026-04-29 20:55 UTC</v>
      </c>
      <c r="B1468" s="155" t="str">
        <v>2026-04-29 13:55 PDT</v>
      </c>
      <c r="C1468" s="155" t="str">
        <v>2026-04-29</v>
      </c>
      <c r="D1468" s="155" t="str">
        <v>April</v>
      </c>
      <c r="E1468" s="154" t="str">
        <v>Accepted</v>
      </c>
      <c r="F1468" s="155" t="str">
        <v>290</v>
      </c>
      <c r="G1468" s="153" t="n">
        <v>290</v>
      </c>
      <c r="H1468" s="155" t="str">
        <v>W</v>
      </c>
      <c r="I1468" s="153" t="n">
        <v>110</v>
      </c>
      <c r="J1468" s="155" t="str">
        <v>E</v>
      </c>
      <c r="K1468" s="153" t="n">
        <v>6</v>
      </c>
      <c r="L1468" s="153" t="n">
        <f>IF(E1468="Accepted",K1468*1.150779448,"")</f>
        <v>6.904676688</v>
      </c>
      <c r="M1468" s="163"/>
      <c r="N1468" s="163" t="str">
        <f>IF(AND(E1468="Accepted",ISNUMBER(M1468)),M1468*1.150779448,"")</f>
      </c>
      <c r="O1468" s="163"/>
      <c r="P1468" s="163" t="str">
        <f>IF(AND(E1468="Accepted",ISNUMBER(O1468)),O1468*1.150779448,"")</f>
      </c>
      <c r="Q1468" s="163"/>
      <c r="R1468" s="155" t="str"/>
      <c r="S1468" s="155" t="str"/>
      <c r="T1468" s="155" t="str"/>
      <c r="U1468" s="163" t="str">
        <f>IF(E1468&lt;&gt;"Accepted","",IF(AND(N1468="",P1468=""),"",MAX(N1468,P1468)))</f>
      </c>
      <c r="V1468" s="155" t="str">
        <v>2026-04-29 13:55 PDT</v>
      </c>
      <c r="W1468" s="153" t="n">
        <v>6</v>
      </c>
      <c r="X1468" s="163"/>
      <c r="Y1468" s="163"/>
      <c r="Z1468" s="163"/>
      <c r="AA1468" s="153" t="n">
        <v>-117.8837</v>
      </c>
      <c r="AB1468" s="153" t="n">
        <v>34.9054</v>
      </c>
      <c r="AC1468" s="153" t="n">
        <v>702</v>
      </c>
      <c r="AD1468" s="175" t="str">
        <v>KEDW 292055Z 29006KT 40SM FEW080 25/M06 A2996 RMK AO2A SLP133 T02461057 57024</v>
      </c>
    </row>
    <row r="1469" hidden="0">
      <c r="A1469" s="150" t="str">
        <v>2026-04-29 21:55 UTC</v>
      </c>
      <c r="B1469" s="155" t="str">
        <v>2026-04-29 14:55 PDT</v>
      </c>
      <c r="C1469" s="155" t="str">
        <v>2026-04-29</v>
      </c>
      <c r="D1469" s="155" t="str">
        <v>April</v>
      </c>
      <c r="E1469" s="154" t="str">
        <v>Accepted</v>
      </c>
      <c r="F1469" s="155" t="str">
        <v>000</v>
      </c>
      <c r="G1469" s="153" t="n">
        <v>0</v>
      </c>
      <c r="H1469" s="155" t="str">
        <v>Calm</v>
      </c>
      <c r="I1469" s="153" t="n">
        <v>180</v>
      </c>
      <c r="J1469" s="155" t="str">
        <v>Calm</v>
      </c>
      <c r="K1469" s="153" t="n">
        <v>0</v>
      </c>
      <c r="L1469" s="153" t="n">
        <f>IF(E1469="Accepted",K1469*1.150779448,"")</f>
        <v>0</v>
      </c>
      <c r="M1469" s="163"/>
      <c r="N1469" s="163" t="str">
        <f>IF(AND(E1469="Accepted",ISNUMBER(M1469)),M1469*1.150779448,"")</f>
      </c>
      <c r="O1469" s="163"/>
      <c r="P1469" s="163" t="str">
        <f>IF(AND(E1469="Accepted",ISNUMBER(O1469)),O1469*1.150779448,"")</f>
      </c>
      <c r="Q1469" s="163"/>
      <c r="R1469" s="155" t="str"/>
      <c r="S1469" s="155" t="str"/>
      <c r="T1469" s="155" t="str"/>
      <c r="U1469" s="163" t="str">
        <f>IF(E1469&lt;&gt;"Accepted","",IF(AND(N1469="",P1469=""),"",MAX(N1469,P1469)))</f>
      </c>
      <c r="V1469" s="155" t="str">
        <v>2026-04-29 14:55 PDT</v>
      </c>
      <c r="W1469" s="153" t="n">
        <v>0</v>
      </c>
      <c r="X1469" s="163"/>
      <c r="Y1469" s="163"/>
      <c r="Z1469" s="163"/>
      <c r="AA1469" s="153" t="n">
        <v>-117.8837</v>
      </c>
      <c r="AB1469" s="153" t="n">
        <v>34.9054</v>
      </c>
      <c r="AC1469" s="153" t="n">
        <v>702</v>
      </c>
      <c r="AD1469" s="175" t="str">
        <v>KEDW 292155Z 00000KT 50SM FEW100 26/M08 A2993 RMK AO2A SLP123 T02581082</v>
      </c>
    </row>
    <row r="1470" hidden="0">
      <c r="A1470" s="150" t="str">
        <v>2026-04-29 22:55 UTC</v>
      </c>
      <c r="B1470" s="155" t="str">
        <v>2026-04-29 15:55 PDT</v>
      </c>
      <c r="C1470" s="155" t="str">
        <v>2026-04-29</v>
      </c>
      <c r="D1470" s="155" t="str">
        <v>April</v>
      </c>
      <c r="E1470" s="154" t="str">
        <v>Accepted</v>
      </c>
      <c r="F1470" s="155" t="str">
        <v>000</v>
      </c>
      <c r="G1470" s="153" t="n">
        <v>0</v>
      </c>
      <c r="H1470" s="155" t="str">
        <v>Calm</v>
      </c>
      <c r="I1470" s="153" t="n">
        <v>180</v>
      </c>
      <c r="J1470" s="155" t="str">
        <v>Calm</v>
      </c>
      <c r="K1470" s="153" t="n">
        <v>0</v>
      </c>
      <c r="L1470" s="153" t="n">
        <f>IF(E1470="Accepted",K1470*1.150779448,"")</f>
        <v>0</v>
      </c>
      <c r="M1470" s="163"/>
      <c r="N1470" s="163" t="str">
        <f>IF(AND(E1470="Accepted",ISNUMBER(M1470)),M1470*1.150779448,"")</f>
      </c>
      <c r="O1470" s="163"/>
      <c r="P1470" s="163" t="str">
        <f>IF(AND(E1470="Accepted",ISNUMBER(O1470)),O1470*1.150779448,"")</f>
      </c>
      <c r="Q1470" s="163"/>
      <c r="R1470" s="155" t="str"/>
      <c r="S1470" s="155" t="str"/>
      <c r="T1470" s="155" t="str"/>
      <c r="U1470" s="163" t="str">
        <f>IF(E1470&lt;&gt;"Accepted","",IF(AND(N1470="",P1470=""),"",MAX(N1470,P1470)))</f>
      </c>
      <c r="V1470" s="155" t="str">
        <v>2026-04-29 15:55 PDT</v>
      </c>
      <c r="W1470" s="153" t="n">
        <v>0</v>
      </c>
      <c r="X1470" s="163"/>
      <c r="Y1470" s="163"/>
      <c r="Z1470" s="163"/>
      <c r="AA1470" s="153" t="n">
        <v>-117.8837</v>
      </c>
      <c r="AB1470" s="153" t="n">
        <v>34.9054</v>
      </c>
      <c r="AC1470" s="153" t="n">
        <v>702</v>
      </c>
      <c r="AD1470" s="175" t="str">
        <v>KEDW 292255Z 00000KT 50SM FEW100 26/M08 A2991 RMK AO2A SLP116 T02581082</v>
      </c>
    </row>
    <row r="1471" hidden="0">
      <c r="A1471" s="150" t="str">
        <v>2026-04-29 23:55 UTC</v>
      </c>
      <c r="B1471" s="155" t="str">
        <v>2026-04-29 16:55 PDT</v>
      </c>
      <c r="C1471" s="155" t="str">
        <v>2026-04-29</v>
      </c>
      <c r="D1471" s="155" t="str">
        <v>April</v>
      </c>
      <c r="E1471" s="154" t="str">
        <v>Accepted</v>
      </c>
      <c r="F1471" s="155" t="str">
        <v>280</v>
      </c>
      <c r="G1471" s="153" t="n">
        <v>280</v>
      </c>
      <c r="H1471" s="155" t="str">
        <v>W</v>
      </c>
      <c r="I1471" s="153" t="n">
        <v>100</v>
      </c>
      <c r="J1471" s="155" t="str">
        <v>E</v>
      </c>
      <c r="K1471" s="153" t="n">
        <v>3</v>
      </c>
      <c r="L1471" s="153" t="n">
        <f>IF(E1471="Accepted",K1471*1.150779448,"")</f>
        <v>3.452338344</v>
      </c>
      <c r="M1471" s="163"/>
      <c r="N1471" s="163" t="str">
        <f>IF(AND(E1471="Accepted",ISNUMBER(M1471)),M1471*1.150779448,"")</f>
      </c>
      <c r="O1471" s="163"/>
      <c r="P1471" s="163" t="str">
        <f>IF(AND(E1471="Accepted",ISNUMBER(O1471)),O1471*1.150779448,"")</f>
      </c>
      <c r="Q1471" s="163"/>
      <c r="R1471" s="155" t="str"/>
      <c r="S1471" s="155" t="str"/>
      <c r="T1471" s="155" t="str"/>
      <c r="U1471" s="163" t="str">
        <f>IF(E1471&lt;&gt;"Accepted","",IF(AND(N1471="",P1471=""),"",MAX(N1471,P1471)))</f>
      </c>
      <c r="V1471" s="155" t="str">
        <v>2026-04-29 16:55 PDT</v>
      </c>
      <c r="W1471" s="153" t="n">
        <v>3</v>
      </c>
      <c r="X1471" s="163"/>
      <c r="Y1471" s="163"/>
      <c r="Z1471" s="163"/>
      <c r="AA1471" s="153" t="n">
        <v>-117.8837</v>
      </c>
      <c r="AB1471" s="153" t="n">
        <v>34.9054</v>
      </c>
      <c r="AC1471" s="153" t="n">
        <v>702</v>
      </c>
      <c r="AD1471" s="175" t="str">
        <v>KEDW 292355Z 28003KT 70SM FEW080 27/M09 A2989 RMK AO2A SLP109 T02661089 10267 20194 57022</v>
      </c>
    </row>
    <row r="1472" hidden="0">
      <c r="A1472" s="150" t="str">
        <v>2026-04-30 00:55 UTC</v>
      </c>
      <c r="B1472" s="155" t="str">
        <v>2026-04-29 17:55 PDT</v>
      </c>
      <c r="C1472" s="155" t="str">
        <v>2026-04-29</v>
      </c>
      <c r="D1472" s="155" t="str">
        <v>April</v>
      </c>
      <c r="E1472" s="154" t="str">
        <v>Accepted</v>
      </c>
      <c r="F1472" s="155" t="str">
        <v>240</v>
      </c>
      <c r="G1472" s="153" t="n">
        <v>240</v>
      </c>
      <c r="H1472" s="155" t="str">
        <v>SW</v>
      </c>
      <c r="I1472" s="153" t="n">
        <v>60</v>
      </c>
      <c r="J1472" s="155" t="str">
        <v>NE</v>
      </c>
      <c r="K1472" s="153" t="n">
        <v>3</v>
      </c>
      <c r="L1472" s="153" t="n">
        <f>IF(E1472="Accepted",K1472*1.150779448,"")</f>
        <v>3.452338344</v>
      </c>
      <c r="M1472" s="163"/>
      <c r="N1472" s="163" t="str">
        <f>IF(AND(E1472="Accepted",ISNUMBER(M1472)),M1472*1.150779448,"")</f>
      </c>
      <c r="O1472" s="163"/>
      <c r="P1472" s="163" t="str">
        <f>IF(AND(E1472="Accepted",ISNUMBER(O1472)),O1472*1.150779448,"")</f>
      </c>
      <c r="Q1472" s="163"/>
      <c r="R1472" s="155" t="str"/>
      <c r="S1472" s="155" t="str"/>
      <c r="T1472" s="155" t="str"/>
      <c r="U1472" s="163" t="str">
        <f>IF(E1472&lt;&gt;"Accepted","",IF(AND(N1472="",P1472=""),"",MAX(N1472,P1472)))</f>
      </c>
      <c r="V1472" s="155" t="str">
        <v>2026-04-29 17:55 PDT</v>
      </c>
      <c r="W1472" s="153" t="n">
        <v>3</v>
      </c>
      <c r="X1472" s="163"/>
      <c r="Y1472" s="163"/>
      <c r="Z1472" s="163"/>
      <c r="AA1472" s="153" t="n">
        <v>-117.8837</v>
      </c>
      <c r="AB1472" s="153" t="n">
        <v>34.9054</v>
      </c>
      <c r="AC1472" s="153" t="n">
        <v>702</v>
      </c>
      <c r="AD1472" s="175" t="str">
        <v>KEDW 300055Z 24003KT 90SM FEW080 26/M11 A2988 RMK AO2A SLP107 T02611108</v>
      </c>
    </row>
    <row r="1473" hidden="0">
      <c r="A1473" s="150" t="str">
        <v>2026-04-30 01:55 UTC</v>
      </c>
      <c r="B1473" s="155" t="str">
        <v>2026-04-29 18:55 PDT</v>
      </c>
      <c r="C1473" s="155" t="str">
        <v>2026-04-29</v>
      </c>
      <c r="D1473" s="155" t="str">
        <v>April</v>
      </c>
      <c r="E1473" s="154" t="str">
        <v>Accepted</v>
      </c>
      <c r="F1473" s="155" t="str">
        <v>240</v>
      </c>
      <c r="G1473" s="153" t="n">
        <v>240</v>
      </c>
      <c r="H1473" s="155" t="str">
        <v>SW</v>
      </c>
      <c r="I1473" s="153" t="n">
        <v>60</v>
      </c>
      <c r="J1473" s="155" t="str">
        <v>NE</v>
      </c>
      <c r="K1473" s="153" t="n">
        <v>15</v>
      </c>
      <c r="L1473" s="153" t="n">
        <f>IF(E1473="Accepted",K1473*1.150779448,"")</f>
        <v>17.261691719999998</v>
      </c>
      <c r="M1473" s="163"/>
      <c r="N1473" s="163" t="str">
        <f>IF(AND(E1473="Accepted",ISNUMBER(M1473)),M1473*1.150779448,"")</f>
      </c>
      <c r="O1473" s="163"/>
      <c r="P1473" s="163" t="str">
        <f>IF(AND(E1473="Accepted",ISNUMBER(O1473)),O1473*1.150779448,"")</f>
      </c>
      <c r="Q1473" s="163"/>
      <c r="R1473" s="155" t="str"/>
      <c r="S1473" s="155" t="str"/>
      <c r="T1473" s="155" t="str"/>
      <c r="U1473" s="163" t="str">
        <f>IF(E1473&lt;&gt;"Accepted","",IF(AND(N1473="",P1473=""),"",MAX(N1473,P1473)))</f>
      </c>
      <c r="V1473" s="155" t="str">
        <v>2026-04-29 18:55 PDT</v>
      </c>
      <c r="W1473" s="153" t="n">
        <v>15</v>
      </c>
      <c r="X1473" s="163"/>
      <c r="Y1473" s="163"/>
      <c r="Z1473" s="163"/>
      <c r="AA1473" s="153" t="n">
        <v>-117.8837</v>
      </c>
      <c r="AB1473" s="153" t="n">
        <v>34.9054</v>
      </c>
      <c r="AC1473" s="153" t="n">
        <v>702</v>
      </c>
      <c r="AD1473" s="175" t="str">
        <v>KEDW 300155Z COR 24015KT 60SM FEW080 26/M02 A2988 RMK AO2A SLP105 T02551022 COR 0214</v>
      </c>
    </row>
    <row r="1474" hidden="0">
      <c r="A1474" s="150" t="str">
        <v>2026-04-30 02:55 UTC</v>
      </c>
      <c r="B1474" s="155" t="str">
        <v>2026-04-29 19:55 PDT</v>
      </c>
      <c r="C1474" s="155" t="str">
        <v>2026-04-29</v>
      </c>
      <c r="D1474" s="155" t="str">
        <v>April</v>
      </c>
      <c r="E1474" s="154" t="str">
        <v>Accepted</v>
      </c>
      <c r="F1474" s="155" t="str">
        <v>230</v>
      </c>
      <c r="G1474" s="153" t="n">
        <v>230</v>
      </c>
      <c r="H1474" s="155" t="str">
        <v>SW</v>
      </c>
      <c r="I1474" s="153" t="n">
        <v>50</v>
      </c>
      <c r="J1474" s="155" t="str">
        <v>NE</v>
      </c>
      <c r="K1474" s="153" t="n">
        <v>15</v>
      </c>
      <c r="L1474" s="153" t="n">
        <f>IF(E1474="Accepted",K1474*1.150779448,"")</f>
        <v>17.261691719999998</v>
      </c>
      <c r="M1474" s="163"/>
      <c r="N1474" s="163" t="str">
        <f>IF(AND(E1474="Accepted",ISNUMBER(M1474)),M1474*1.150779448,"")</f>
      </c>
      <c r="O1474" s="163"/>
      <c r="P1474" s="163" t="str">
        <f>IF(AND(E1474="Accepted",ISNUMBER(O1474)),O1474*1.150779448,"")</f>
      </c>
      <c r="Q1474" s="163"/>
      <c r="R1474" s="155" t="str"/>
      <c r="S1474" s="155" t="str"/>
      <c r="T1474" s="155" t="str"/>
      <c r="U1474" s="163" t="str">
        <f>IF(E1474&lt;&gt;"Accepted","",IF(AND(N1474="",P1474=""),"",MAX(N1474,P1474)))</f>
      </c>
      <c r="V1474" s="155" t="str">
        <v>2026-04-29 19:55 PDT</v>
      </c>
      <c r="W1474" s="153" t="n">
        <v>15</v>
      </c>
      <c r="X1474" s="163"/>
      <c r="Y1474" s="163"/>
      <c r="Z1474" s="163"/>
      <c r="AA1474" s="153" t="n">
        <v>-117.8837</v>
      </c>
      <c r="AB1474" s="153" t="n">
        <v>34.9054</v>
      </c>
      <c r="AC1474" s="153" t="n">
        <v>702</v>
      </c>
      <c r="AD1474" s="175" t="str">
        <v>KEDW 300255Z 23015KT 40SM CLR 20/04 A2990 RMK AO2A SLP114 T02040040 53005</v>
      </c>
    </row>
    <row r="1475" hidden="0">
      <c r="A1475" s="150" t="str">
        <v>2026-04-30 03:55 UTC</v>
      </c>
      <c r="B1475" s="155" t="str">
        <v>2026-04-29 20:55 PDT</v>
      </c>
      <c r="C1475" s="155" t="str">
        <v>2026-04-29</v>
      </c>
      <c r="D1475" s="155" t="str">
        <v>April</v>
      </c>
      <c r="E1475" s="154" t="str">
        <v>Accepted</v>
      </c>
      <c r="F1475" s="155" t="str">
        <v>230</v>
      </c>
      <c r="G1475" s="153" t="n">
        <v>230</v>
      </c>
      <c r="H1475" s="155" t="str">
        <v>SW</v>
      </c>
      <c r="I1475" s="153" t="n">
        <v>50</v>
      </c>
      <c r="J1475" s="155" t="str">
        <v>NE</v>
      </c>
      <c r="K1475" s="153" t="n">
        <v>15</v>
      </c>
      <c r="L1475" s="153" t="n">
        <f>IF(E1475="Accepted",K1475*1.150779448,"")</f>
        <v>17.261691719999998</v>
      </c>
      <c r="M1475" s="163"/>
      <c r="N1475" s="163" t="str">
        <f>IF(AND(E1475="Accepted",ISNUMBER(M1475)),M1475*1.150779448,"")</f>
      </c>
      <c r="O1475" s="163"/>
      <c r="P1475" s="163" t="str">
        <f>IF(AND(E1475="Accepted",ISNUMBER(O1475)),O1475*1.150779448,"")</f>
      </c>
      <c r="Q1475" s="163"/>
      <c r="R1475" s="155" t="str"/>
      <c r="S1475" s="155" t="str"/>
      <c r="T1475" s="155" t="str"/>
      <c r="U1475" s="163" t="str">
        <f>IF(E1475&lt;&gt;"Accepted","",IF(AND(N1475="",P1475=""),"",MAX(N1475,P1475)))</f>
      </c>
      <c r="V1475" s="155" t="str">
        <v>2026-04-29 20:55 PDT</v>
      </c>
      <c r="W1475" s="153" t="n">
        <v>15</v>
      </c>
      <c r="X1475" s="163"/>
      <c r="Y1475" s="163"/>
      <c r="Z1475" s="163"/>
      <c r="AA1475" s="153" t="n">
        <v>-117.8837</v>
      </c>
      <c r="AB1475" s="153" t="n">
        <v>34.9054</v>
      </c>
      <c r="AC1475" s="153" t="n">
        <v>702</v>
      </c>
      <c r="AD1475" s="175" t="str">
        <v>KEDW 300355Z 23015KT 40SM CLR 18/05 A2993 RMK AO2A SLP124 T01830045</v>
      </c>
    </row>
    <row r="1476" hidden="0">
      <c r="A1476" s="150" t="str">
        <v>2026-04-30 04:55 UTC</v>
      </c>
      <c r="B1476" s="155" t="str">
        <v>2026-04-29 21:55 PDT</v>
      </c>
      <c r="C1476" s="155" t="str">
        <v>2026-04-29</v>
      </c>
      <c r="D1476" s="155" t="str">
        <v>April</v>
      </c>
      <c r="E1476" s="154" t="str">
        <v>Accepted</v>
      </c>
      <c r="F1476" s="155" t="str">
        <v>230</v>
      </c>
      <c r="G1476" s="153" t="n">
        <v>230</v>
      </c>
      <c r="H1476" s="155" t="str">
        <v>SW</v>
      </c>
      <c r="I1476" s="153" t="n">
        <v>50</v>
      </c>
      <c r="J1476" s="155" t="str">
        <v>NE</v>
      </c>
      <c r="K1476" s="153" t="n">
        <v>11</v>
      </c>
      <c r="L1476" s="153" t="n">
        <f>IF(E1476="Accepted",K1476*1.150779448,"")</f>
        <v>12.658573928</v>
      </c>
      <c r="M1476" s="163"/>
      <c r="N1476" s="163" t="str">
        <f>IF(AND(E1476="Accepted",ISNUMBER(M1476)),M1476*1.150779448,"")</f>
      </c>
      <c r="O1476" s="163"/>
      <c r="P1476" s="163" t="str">
        <f>IF(AND(E1476="Accepted",ISNUMBER(O1476)),O1476*1.150779448,"")</f>
      </c>
      <c r="Q1476" s="163"/>
      <c r="R1476" s="155" t="str"/>
      <c r="S1476" s="155" t="str"/>
      <c r="T1476" s="155" t="str"/>
      <c r="U1476" s="163" t="str">
        <f>IF(E1476&lt;&gt;"Accepted","",IF(AND(N1476="",P1476=""),"",MAX(N1476,P1476)))</f>
      </c>
      <c r="V1476" s="155" t="str">
        <v>2026-04-29 21:55 PDT</v>
      </c>
      <c r="W1476" s="153" t="n">
        <v>11</v>
      </c>
      <c r="X1476" s="163"/>
      <c r="Y1476" s="163"/>
      <c r="Z1476" s="163"/>
      <c r="AA1476" s="153" t="n">
        <v>-117.8837</v>
      </c>
      <c r="AB1476" s="153" t="n">
        <v>34.9054</v>
      </c>
      <c r="AC1476" s="153" t="n">
        <v>702</v>
      </c>
      <c r="AD1476" s="175" t="str">
        <v>KEDW 300455Z 23011KT 40SM CLR 17/04 A2995 RMK AO2A SLP129 T01690039</v>
      </c>
    </row>
    <row r="1477" hidden="0">
      <c r="A1477" s="150" t="str">
        <v>2026-04-30 05:55 UTC</v>
      </c>
      <c r="B1477" s="155" t="str">
        <v>2026-04-29 22:55 PDT</v>
      </c>
      <c r="C1477" s="155" t="str">
        <v>2026-04-29</v>
      </c>
      <c r="D1477" s="155" t="str">
        <v>April</v>
      </c>
      <c r="E1477" s="154" t="str">
        <v>Accepted</v>
      </c>
      <c r="F1477" s="155" t="str">
        <v>220</v>
      </c>
      <c r="G1477" s="153" t="n">
        <v>220</v>
      </c>
      <c r="H1477" s="155" t="str">
        <v>SW</v>
      </c>
      <c r="I1477" s="153" t="n">
        <v>40</v>
      </c>
      <c r="J1477" s="155" t="str">
        <v>NE</v>
      </c>
      <c r="K1477" s="153" t="n">
        <v>11</v>
      </c>
      <c r="L1477" s="153" t="n">
        <f>IF(E1477="Accepted",K1477*1.150779448,"")</f>
        <v>12.658573928</v>
      </c>
      <c r="M1477" s="163"/>
      <c r="N1477" s="163" t="str">
        <f>IF(AND(E1477="Accepted",ISNUMBER(M1477)),M1477*1.150779448,"")</f>
      </c>
      <c r="O1477" s="163"/>
      <c r="P1477" s="163" t="str">
        <f>IF(AND(E1477="Accepted",ISNUMBER(O1477)),O1477*1.150779448,"")</f>
      </c>
      <c r="Q1477" s="163"/>
      <c r="R1477" s="155" t="str"/>
      <c r="S1477" s="155" t="str"/>
      <c r="T1477" s="155" t="str"/>
      <c r="U1477" s="163" t="str">
        <f>IF(E1477&lt;&gt;"Accepted","",IF(AND(N1477="",P1477=""),"",MAX(N1477,P1477)))</f>
      </c>
      <c r="V1477" s="155" t="str">
        <v>2026-04-29 22:55 PDT</v>
      </c>
      <c r="W1477" s="153" t="n">
        <v>11</v>
      </c>
      <c r="X1477" s="163"/>
      <c r="Y1477" s="163"/>
      <c r="Z1477" s="163"/>
      <c r="AA1477" s="153" t="n">
        <v>-117.8837</v>
      </c>
      <c r="AB1477" s="153" t="n">
        <v>34.9054</v>
      </c>
      <c r="AC1477" s="153" t="n">
        <v>702</v>
      </c>
      <c r="AD1477" s="175" t="str">
        <v>KEDW 300555Z AUTO 22011KT 10SM CLR 16/02 A2995 RMK AO2 SLP128 T01570021 10270 20157 51013 $</v>
      </c>
    </row>
    <row r="1478" hidden="0">
      <c r="A1478" s="150" t="str">
        <v>2026-04-30 06:55 UTC</v>
      </c>
      <c r="B1478" s="155" t="str">
        <v>2026-04-29 23:55 PDT</v>
      </c>
      <c r="C1478" s="155" t="str">
        <v>2026-04-29</v>
      </c>
      <c r="D1478" s="155" t="str">
        <v>April</v>
      </c>
      <c r="E1478" s="154" t="str">
        <v>Accepted</v>
      </c>
      <c r="F1478" s="155" t="str">
        <v>220</v>
      </c>
      <c r="G1478" s="153" t="n">
        <v>220</v>
      </c>
      <c r="H1478" s="155" t="str">
        <v>SW</v>
      </c>
      <c r="I1478" s="153" t="n">
        <v>40</v>
      </c>
      <c r="J1478" s="155" t="str">
        <v>NE</v>
      </c>
      <c r="K1478" s="153" t="n">
        <v>8</v>
      </c>
      <c r="L1478" s="153" t="n">
        <f>IF(E1478="Accepted",K1478*1.150779448,"")</f>
        <v>9.206235584</v>
      </c>
      <c r="M1478" s="163"/>
      <c r="N1478" s="163" t="str">
        <f>IF(AND(E1478="Accepted",ISNUMBER(M1478)),M1478*1.150779448,"")</f>
      </c>
      <c r="O1478" s="163"/>
      <c r="P1478" s="163" t="str">
        <f>IF(AND(E1478="Accepted",ISNUMBER(O1478)),O1478*1.150779448,"")</f>
      </c>
      <c r="Q1478" s="163"/>
      <c r="R1478" s="155" t="str"/>
      <c r="S1478" s="155" t="str"/>
      <c r="T1478" s="155" t="str"/>
      <c r="U1478" s="163" t="str">
        <f>IF(E1478&lt;&gt;"Accepted","",IF(AND(N1478="",P1478=""),"",MAX(N1478,P1478)))</f>
      </c>
      <c r="V1478" s="155" t="str">
        <v>2026-04-29 23:55 PDT</v>
      </c>
      <c r="W1478" s="153" t="n">
        <v>8</v>
      </c>
      <c r="X1478" s="163"/>
      <c r="Y1478" s="163"/>
      <c r="Z1478" s="163"/>
      <c r="AA1478" s="153" t="n">
        <v>-117.8837</v>
      </c>
      <c r="AB1478" s="153" t="n">
        <v>34.9054</v>
      </c>
      <c r="AC1478" s="153" t="n">
        <v>702</v>
      </c>
      <c r="AD1478" s="175" t="str">
        <v>KEDW 300655Z AUTO 22008KT 10SM CLR 14/03 A2994 RMK AO2 SLP125 T01430025 $</v>
      </c>
    </row>
    <row r="1479" hidden="0">
      <c r="A1479" s="150" t="str">
        <v>2026-04-30 07:55 UTC</v>
      </c>
      <c r="B1479" s="155" t="str">
        <v>2026-04-30 00:55 PDT</v>
      </c>
      <c r="C1479" s="155" t="str">
        <v>2026-04-30</v>
      </c>
      <c r="D1479" s="155" t="str">
        <v>April</v>
      </c>
      <c r="E1479" s="154" t="str">
        <v>Accepted</v>
      </c>
      <c r="F1479" s="155" t="str">
        <v>210</v>
      </c>
      <c r="G1479" s="153" t="n">
        <v>210</v>
      </c>
      <c r="H1479" s="155" t="str">
        <v>SW</v>
      </c>
      <c r="I1479" s="153" t="n">
        <v>30</v>
      </c>
      <c r="J1479" s="155" t="str">
        <v>NE</v>
      </c>
      <c r="K1479" s="153" t="n">
        <v>8</v>
      </c>
      <c r="L1479" s="153" t="n">
        <f>IF(E1479="Accepted",K1479*1.150779448,"")</f>
        <v>9.206235584</v>
      </c>
      <c r="M1479" s="163"/>
      <c r="N1479" s="163" t="str">
        <f>IF(AND(E1479="Accepted",ISNUMBER(M1479)),M1479*1.150779448,"")</f>
      </c>
      <c r="O1479" s="163"/>
      <c r="P1479" s="163" t="str">
        <f>IF(AND(E1479="Accepted",ISNUMBER(O1479)),O1479*1.150779448,"")</f>
      </c>
      <c r="Q1479" s="163"/>
      <c r="R1479" s="155" t="str"/>
      <c r="S1479" s="155" t="str"/>
      <c r="T1479" s="155" t="str"/>
      <c r="U1479" s="163" t="str">
        <f>IF(E1479&lt;&gt;"Accepted","",IF(AND(N1479="",P1479=""),"",MAX(N1479,P1479)))</f>
      </c>
      <c r="V1479" s="155" t="str">
        <v>2026-04-30 00:55 PDT</v>
      </c>
      <c r="W1479" s="153" t="n">
        <v>8</v>
      </c>
      <c r="X1479" s="163"/>
      <c r="Y1479" s="163"/>
      <c r="Z1479" s="163"/>
      <c r="AA1479" s="153" t="n">
        <v>-117.8837</v>
      </c>
      <c r="AB1479" s="153" t="n">
        <v>34.9054</v>
      </c>
      <c r="AC1479" s="153" t="n">
        <v>702</v>
      </c>
      <c r="AD1479" s="175" t="str">
        <v>KEDW 300755Z 21008KT 40SM CLR 14/02 A2994 RMK AO2A SLP123 T01390018 402700062</v>
      </c>
    </row>
    <row r="1480" hidden="0">
      <c r="A1480" s="150" t="str">
        <v>2026-04-30 08:55 UTC</v>
      </c>
      <c r="B1480" s="155" t="str">
        <v>2026-04-30 01:55 PDT</v>
      </c>
      <c r="C1480" s="155" t="str">
        <v>2026-04-30</v>
      </c>
      <c r="D1480" s="155" t="str">
        <v>April</v>
      </c>
      <c r="E1480" s="154" t="str">
        <v>Accepted</v>
      </c>
      <c r="F1480" s="155" t="str">
        <v>220</v>
      </c>
      <c r="G1480" s="153" t="n">
        <v>220</v>
      </c>
      <c r="H1480" s="155" t="str">
        <v>SW</v>
      </c>
      <c r="I1480" s="153" t="n">
        <v>40</v>
      </c>
      <c r="J1480" s="155" t="str">
        <v>NE</v>
      </c>
      <c r="K1480" s="153" t="n">
        <v>8</v>
      </c>
      <c r="L1480" s="153" t="n">
        <f>IF(E1480="Accepted",K1480*1.150779448,"")</f>
        <v>9.206235584</v>
      </c>
      <c r="M1480" s="163"/>
      <c r="N1480" s="163" t="str">
        <f>IF(AND(E1480="Accepted",ISNUMBER(M1480)),M1480*1.150779448,"")</f>
      </c>
      <c r="O1480" s="163"/>
      <c r="P1480" s="163" t="str">
        <f>IF(AND(E1480="Accepted",ISNUMBER(O1480)),O1480*1.150779448,"")</f>
      </c>
      <c r="Q1480" s="163"/>
      <c r="R1480" s="155" t="str"/>
      <c r="S1480" s="155" t="str"/>
      <c r="T1480" s="155" t="str"/>
      <c r="U1480" s="163" t="str">
        <f>IF(E1480&lt;&gt;"Accepted","",IF(AND(N1480="",P1480=""),"",MAX(N1480,P1480)))</f>
      </c>
      <c r="V1480" s="155" t="str">
        <v>2026-04-30 01:55 PDT</v>
      </c>
      <c r="W1480" s="153" t="n">
        <v>8</v>
      </c>
      <c r="X1480" s="163"/>
      <c r="Y1480" s="163"/>
      <c r="Z1480" s="163"/>
      <c r="AA1480" s="153" t="n">
        <v>-117.8837</v>
      </c>
      <c r="AB1480" s="153" t="n">
        <v>34.9054</v>
      </c>
      <c r="AC1480" s="153" t="n">
        <v>702</v>
      </c>
      <c r="AD1480" s="175" t="str">
        <v>KEDW 300855Z 22008KT 40SM CLR 13/03 A2993 RMK AO2A SLP120 T01270025 58006</v>
      </c>
    </row>
    <row r="1481" hidden="0">
      <c r="A1481" s="150" t="str">
        <v>2026-04-30 09:55 UTC</v>
      </c>
      <c r="B1481" s="155" t="str">
        <v>2026-04-30 02:55 PDT</v>
      </c>
      <c r="C1481" s="155" t="str">
        <v>2026-04-30</v>
      </c>
      <c r="D1481" s="155" t="str">
        <v>April</v>
      </c>
      <c r="E1481" s="154" t="str">
        <v>Accepted</v>
      </c>
      <c r="F1481" s="155" t="str">
        <v>220</v>
      </c>
      <c r="G1481" s="153" t="n">
        <v>220</v>
      </c>
      <c r="H1481" s="155" t="str">
        <v>SW</v>
      </c>
      <c r="I1481" s="153" t="n">
        <v>40</v>
      </c>
      <c r="J1481" s="155" t="str">
        <v>NE</v>
      </c>
      <c r="K1481" s="153" t="n">
        <v>8</v>
      </c>
      <c r="L1481" s="153" t="n">
        <f>IF(E1481="Accepted",K1481*1.150779448,"")</f>
        <v>9.206235584</v>
      </c>
      <c r="M1481" s="163"/>
      <c r="N1481" s="163" t="str">
        <f>IF(AND(E1481="Accepted",ISNUMBER(M1481)),M1481*1.150779448,"")</f>
      </c>
      <c r="O1481" s="163"/>
      <c r="P1481" s="163" t="str">
        <f>IF(AND(E1481="Accepted",ISNUMBER(O1481)),O1481*1.150779448,"")</f>
      </c>
      <c r="Q1481" s="163"/>
      <c r="R1481" s="155" t="str"/>
      <c r="S1481" s="155" t="str"/>
      <c r="T1481" s="155" t="str"/>
      <c r="U1481" s="163" t="str">
        <f>IF(E1481&lt;&gt;"Accepted","",IF(AND(N1481="",P1481=""),"",MAX(N1481,P1481)))</f>
      </c>
      <c r="V1481" s="155" t="str">
        <v>2026-04-30 02:55 PDT</v>
      </c>
      <c r="W1481" s="153" t="n">
        <v>8</v>
      </c>
      <c r="X1481" s="163"/>
      <c r="Y1481" s="163"/>
      <c r="Z1481" s="163"/>
      <c r="AA1481" s="153" t="n">
        <v>-117.8837</v>
      </c>
      <c r="AB1481" s="153" t="n">
        <v>34.9054</v>
      </c>
      <c r="AC1481" s="153" t="n">
        <v>702</v>
      </c>
      <c r="AD1481" s="175" t="str">
        <v>KEDW 300955Z 22008KT 40SM CLR 12/03 A2991 RMK AO2A SLP113 T01170027</v>
      </c>
    </row>
    <row r="1482" hidden="0">
      <c r="A1482" s="150" t="str">
        <v>2026-04-30 10:55 UTC</v>
      </c>
      <c r="B1482" s="155" t="str">
        <v>2026-04-30 03:55 PDT</v>
      </c>
      <c r="C1482" s="155" t="str">
        <v>2026-04-30</v>
      </c>
      <c r="D1482" s="155" t="str">
        <v>April</v>
      </c>
      <c r="E1482" s="154" t="str">
        <v>Accepted</v>
      </c>
      <c r="F1482" s="155" t="str">
        <v>220</v>
      </c>
      <c r="G1482" s="153" t="n">
        <v>220</v>
      </c>
      <c r="H1482" s="155" t="str">
        <v>SW</v>
      </c>
      <c r="I1482" s="153" t="n">
        <v>40</v>
      </c>
      <c r="J1482" s="155" t="str">
        <v>NE</v>
      </c>
      <c r="K1482" s="153" t="n">
        <v>8</v>
      </c>
      <c r="L1482" s="153" t="n">
        <f>IF(E1482="Accepted",K1482*1.150779448,"")</f>
        <v>9.206235584</v>
      </c>
      <c r="M1482" s="163"/>
      <c r="N1482" s="163" t="str">
        <f>IF(AND(E1482="Accepted",ISNUMBER(M1482)),M1482*1.150779448,"")</f>
      </c>
      <c r="O1482" s="163"/>
      <c r="P1482" s="163" t="str">
        <f>IF(AND(E1482="Accepted",ISNUMBER(O1482)),O1482*1.150779448,"")</f>
      </c>
      <c r="Q1482" s="163"/>
      <c r="R1482" s="155" t="str"/>
      <c r="S1482" s="155" t="str"/>
      <c r="T1482" s="155" t="str"/>
      <c r="U1482" s="163" t="str">
        <f>IF(E1482&lt;&gt;"Accepted","",IF(AND(N1482="",P1482=""),"",MAX(N1482,P1482)))</f>
      </c>
      <c r="V1482" s="155" t="str">
        <v>2026-04-30 03:55 PDT</v>
      </c>
      <c r="W1482" s="153" t="n">
        <v>8</v>
      </c>
      <c r="X1482" s="163"/>
      <c r="Y1482" s="163"/>
      <c r="Z1482" s="163"/>
      <c r="AA1482" s="153" t="n">
        <v>-117.8837</v>
      </c>
      <c r="AB1482" s="153" t="n">
        <v>34.9054</v>
      </c>
      <c r="AC1482" s="153" t="n">
        <v>702</v>
      </c>
      <c r="AD1482" s="175" t="str">
        <v>KEDW 301055Z 22008KT 40SM CLR 11/03 A2991 RMK AO2A SLP114 T01070025</v>
      </c>
    </row>
    <row r="1483" hidden="0">
      <c r="A1483" s="150" t="str">
        <v>2026-04-30 11:55 UTC</v>
      </c>
      <c r="B1483" s="155" t="str">
        <v>2026-04-30 04:55 PDT</v>
      </c>
      <c r="C1483" s="155" t="str">
        <v>2026-04-30</v>
      </c>
      <c r="D1483" s="155" t="str">
        <v>April</v>
      </c>
      <c r="E1483" s="154" t="str">
        <v>Accepted</v>
      </c>
      <c r="F1483" s="155" t="str">
        <v>230</v>
      </c>
      <c r="G1483" s="153" t="n">
        <v>230</v>
      </c>
      <c r="H1483" s="155" t="str">
        <v>SW</v>
      </c>
      <c r="I1483" s="153" t="n">
        <v>50</v>
      </c>
      <c r="J1483" s="155" t="str">
        <v>NE</v>
      </c>
      <c r="K1483" s="153" t="n">
        <v>6</v>
      </c>
      <c r="L1483" s="153" t="n">
        <f>IF(E1483="Accepted",K1483*1.150779448,"")</f>
        <v>6.904676688</v>
      </c>
      <c r="M1483" s="163"/>
      <c r="N1483" s="163" t="str">
        <f>IF(AND(E1483="Accepted",ISNUMBER(M1483)),M1483*1.150779448,"")</f>
      </c>
      <c r="O1483" s="163"/>
      <c r="P1483" s="163" t="str">
        <f>IF(AND(E1483="Accepted",ISNUMBER(O1483)),O1483*1.150779448,"")</f>
      </c>
      <c r="Q1483" s="163"/>
      <c r="R1483" s="155" t="str"/>
      <c r="S1483" s="155" t="str"/>
      <c r="T1483" s="155" t="str"/>
      <c r="U1483" s="163" t="str">
        <f>IF(E1483&lt;&gt;"Accepted","",IF(AND(N1483="",P1483=""),"",MAX(N1483,P1483)))</f>
      </c>
      <c r="V1483" s="155" t="str">
        <v>2026-04-30 04:55 PDT</v>
      </c>
      <c r="W1483" s="153" t="n">
        <v>6</v>
      </c>
      <c r="X1483" s="163"/>
      <c r="Y1483" s="163"/>
      <c r="Z1483" s="163"/>
      <c r="AA1483" s="153" t="n">
        <v>-117.8837</v>
      </c>
      <c r="AB1483" s="153" t="n">
        <v>34.9054</v>
      </c>
      <c r="AC1483" s="153" t="n">
        <v>702</v>
      </c>
      <c r="AD1483" s="175" t="str">
        <v>KEDW 301155Z 23006KT 40SM CLR 10/02 A2990 RMK AO2A SLP111 T00980019 10156 20098 57009</v>
      </c>
    </row>
    <row r="1484" hidden="0">
      <c r="A1484" s="150" t="str">
        <v>2026-04-30 12:55 UTC</v>
      </c>
      <c r="B1484" s="155" t="str">
        <v>2026-04-30 05:55 PDT</v>
      </c>
      <c r="C1484" s="155" t="str">
        <v>2026-04-30</v>
      </c>
      <c r="D1484" s="155" t="str">
        <v>April</v>
      </c>
      <c r="E1484" s="154" t="str">
        <v>Accepted</v>
      </c>
      <c r="F1484" s="155" t="str">
        <v>000</v>
      </c>
      <c r="G1484" s="153" t="n">
        <v>0</v>
      </c>
      <c r="H1484" s="155" t="str">
        <v>Calm</v>
      </c>
      <c r="I1484" s="153" t="n">
        <v>180</v>
      </c>
      <c r="J1484" s="155" t="str">
        <v>Calm</v>
      </c>
      <c r="K1484" s="153" t="n">
        <v>0</v>
      </c>
      <c r="L1484" s="153" t="n">
        <f>IF(E1484="Accepted",K1484*1.150779448,"")</f>
        <v>0</v>
      </c>
      <c r="M1484" s="163"/>
      <c r="N1484" s="163" t="str">
        <f>IF(AND(E1484="Accepted",ISNUMBER(M1484)),M1484*1.150779448,"")</f>
      </c>
      <c r="O1484" s="163"/>
      <c r="P1484" s="163" t="str">
        <f>IF(AND(E1484="Accepted",ISNUMBER(O1484)),O1484*1.150779448,"")</f>
      </c>
      <c r="Q1484" s="163"/>
      <c r="R1484" s="155" t="str"/>
      <c r="S1484" s="155" t="str"/>
      <c r="T1484" s="155" t="str"/>
      <c r="U1484" s="163" t="str">
        <f>IF(E1484&lt;&gt;"Accepted","",IF(AND(N1484="",P1484=""),"",MAX(N1484,P1484)))</f>
      </c>
      <c r="V1484" s="155" t="str">
        <v>2026-04-30 05:55 PDT</v>
      </c>
      <c r="W1484" s="153" t="n">
        <v>0</v>
      </c>
      <c r="X1484" s="163"/>
      <c r="Y1484" s="163"/>
      <c r="Z1484" s="163"/>
      <c r="AA1484" s="153" t="n">
        <v>-117.8837</v>
      </c>
      <c r="AB1484" s="153" t="n">
        <v>34.9054</v>
      </c>
      <c r="AC1484" s="153" t="n">
        <v>702</v>
      </c>
      <c r="AD1484" s="175" t="str">
        <v>KEDW 301255Z 00000KT 50SM CLR 09/01 A2990 RMK AO2A SLP111 T00880012</v>
      </c>
    </row>
    <row r="1485" hidden="0">
      <c r="A1485" s="150" t="str">
        <v>2026-04-30 13:55 UTC</v>
      </c>
      <c r="B1485" s="155" t="str">
        <v>2026-04-30 06:55 PDT</v>
      </c>
      <c r="C1485" s="155" t="str">
        <v>2026-04-30</v>
      </c>
      <c r="D1485" s="155" t="str">
        <v>April</v>
      </c>
      <c r="E1485" s="154" t="str">
        <v>Accepted</v>
      </c>
      <c r="F1485" s="155" t="str">
        <v>230</v>
      </c>
      <c r="G1485" s="153" t="n">
        <v>230</v>
      </c>
      <c r="H1485" s="155" t="str">
        <v>SW</v>
      </c>
      <c r="I1485" s="153" t="n">
        <v>50</v>
      </c>
      <c r="J1485" s="155" t="str">
        <v>NE</v>
      </c>
      <c r="K1485" s="153" t="n">
        <v>3</v>
      </c>
      <c r="L1485" s="153" t="n">
        <f>IF(E1485="Accepted",K1485*1.150779448,"")</f>
        <v>3.452338344</v>
      </c>
      <c r="M1485" s="163"/>
      <c r="N1485" s="163" t="str">
        <f>IF(AND(E1485="Accepted",ISNUMBER(M1485)),M1485*1.150779448,"")</f>
      </c>
      <c r="O1485" s="163"/>
      <c r="P1485" s="163" t="str">
        <f>IF(AND(E1485="Accepted",ISNUMBER(O1485)),O1485*1.150779448,"")</f>
      </c>
      <c r="Q1485" s="163"/>
      <c r="R1485" s="155" t="str"/>
      <c r="S1485" s="155" t="str"/>
      <c r="T1485" s="155" t="str"/>
      <c r="U1485" s="163" t="str">
        <f>IF(E1485&lt;&gt;"Accepted","",IF(AND(N1485="",P1485=""),"",MAX(N1485,P1485)))</f>
      </c>
      <c r="V1485" s="155" t="str">
        <v>2026-04-30 06:55 PDT</v>
      </c>
      <c r="W1485" s="153" t="n">
        <v>3</v>
      </c>
      <c r="X1485" s="163"/>
      <c r="Y1485" s="163"/>
      <c r="Z1485" s="163"/>
      <c r="AA1485" s="153" t="n">
        <v>-117.8837</v>
      </c>
      <c r="AB1485" s="153" t="n">
        <v>34.9054</v>
      </c>
      <c r="AC1485" s="153" t="n">
        <v>702</v>
      </c>
      <c r="AD1485" s="175" t="str">
        <v>KEDW 301355Z 23003KT 40SM CLR 10/02 A2991 RMK AO2A SLP114 T01040017</v>
      </c>
    </row>
    <row r="1486" hidden="0">
      <c r="A1486" s="150" t="str">
        <v>2026-04-30 14:55 UTC</v>
      </c>
      <c r="B1486" s="155" t="str">
        <v>2026-04-30 07:55 PDT</v>
      </c>
      <c r="C1486" s="155" t="str">
        <v>2026-04-30</v>
      </c>
      <c r="D1486" s="155" t="str">
        <v>April</v>
      </c>
      <c r="E1486" s="154" t="str">
        <v>Accepted</v>
      </c>
      <c r="F1486" s="155" t="str">
        <v>240</v>
      </c>
      <c r="G1486" s="153" t="n">
        <v>240</v>
      </c>
      <c r="H1486" s="155" t="str">
        <v>SW</v>
      </c>
      <c r="I1486" s="153" t="n">
        <v>60</v>
      </c>
      <c r="J1486" s="155" t="str">
        <v>NE</v>
      </c>
      <c r="K1486" s="153" t="n">
        <v>3</v>
      </c>
      <c r="L1486" s="153" t="n">
        <f>IF(E1486="Accepted",K1486*1.150779448,"")</f>
        <v>3.452338344</v>
      </c>
      <c r="M1486" s="163"/>
      <c r="N1486" s="163" t="str">
        <f>IF(AND(E1486="Accepted",ISNUMBER(M1486)),M1486*1.150779448,"")</f>
      </c>
      <c r="O1486" s="163"/>
      <c r="P1486" s="163" t="str">
        <f>IF(AND(E1486="Accepted",ISNUMBER(O1486)),O1486*1.150779448,"")</f>
      </c>
      <c r="Q1486" s="163"/>
      <c r="R1486" s="155" t="str"/>
      <c r="S1486" s="155" t="str"/>
      <c r="T1486" s="155" t="str"/>
      <c r="U1486" s="163" t="str">
        <f>IF(E1486&lt;&gt;"Accepted","",IF(AND(N1486="",P1486=""),"",MAX(N1486,P1486)))</f>
      </c>
      <c r="V1486" s="155" t="str">
        <v>2026-04-30 07:55 PDT</v>
      </c>
      <c r="W1486" s="153" t="n">
        <v>3</v>
      </c>
      <c r="X1486" s="163"/>
      <c r="Y1486" s="163"/>
      <c r="Z1486" s="163"/>
      <c r="AA1486" s="153" t="n">
        <v>-117.8837</v>
      </c>
      <c r="AB1486" s="153" t="n">
        <v>34.9054</v>
      </c>
      <c r="AC1486" s="153" t="n">
        <v>702</v>
      </c>
      <c r="AD1486" s="175" t="str">
        <v>KEDW 301455Z 24003KT 40SM CLR 14/03 A2992 RMK AO2A SLP119 T01440032 53007</v>
      </c>
    </row>
    <row r="1487" hidden="0">
      <c r="A1487" s="150" t="str">
        <v>2026-04-30 15:55 UTC</v>
      </c>
      <c r="B1487" s="155" t="str">
        <v>2026-04-30 08:55 PDT</v>
      </c>
      <c r="C1487" s="155" t="str">
        <v>2026-04-30</v>
      </c>
      <c r="D1487" s="155" t="str">
        <v>April</v>
      </c>
      <c r="E1487" s="154" t="str">
        <v>Accepted</v>
      </c>
      <c r="F1487" s="155" t="str">
        <v>000</v>
      </c>
      <c r="G1487" s="153" t="n">
        <v>0</v>
      </c>
      <c r="H1487" s="155" t="str">
        <v>Calm</v>
      </c>
      <c r="I1487" s="153" t="n">
        <v>180</v>
      </c>
      <c r="J1487" s="155" t="str">
        <v>Calm</v>
      </c>
      <c r="K1487" s="153" t="n">
        <v>0</v>
      </c>
      <c r="L1487" s="153" t="n">
        <f>IF(E1487="Accepted",K1487*1.150779448,"")</f>
        <v>0</v>
      </c>
      <c r="M1487" s="163"/>
      <c r="N1487" s="163" t="str">
        <f>IF(AND(E1487="Accepted",ISNUMBER(M1487)),M1487*1.150779448,"")</f>
      </c>
      <c r="O1487" s="163"/>
      <c r="P1487" s="163" t="str">
        <f>IF(AND(E1487="Accepted",ISNUMBER(O1487)),O1487*1.150779448,"")</f>
      </c>
      <c r="Q1487" s="163"/>
      <c r="R1487" s="155" t="str"/>
      <c r="S1487" s="155" t="str"/>
      <c r="T1487" s="155" t="str"/>
      <c r="U1487" s="163" t="str">
        <f>IF(E1487&lt;&gt;"Accepted","",IF(AND(N1487="",P1487=""),"",MAX(N1487,P1487)))</f>
      </c>
      <c r="V1487" s="155" t="str">
        <v>2026-04-30 08:55 PDT</v>
      </c>
      <c r="W1487" s="153" t="n">
        <v>0</v>
      </c>
      <c r="X1487" s="163"/>
      <c r="Y1487" s="163"/>
      <c r="Z1487" s="163"/>
      <c r="AA1487" s="153" t="n">
        <v>-117.8837</v>
      </c>
      <c r="AB1487" s="153" t="n">
        <v>34.9054</v>
      </c>
      <c r="AC1487" s="153" t="n">
        <v>702</v>
      </c>
      <c r="AD1487" s="175" t="str">
        <v>KEDW 301555Z 00000KT 40SM CLR 18/03 A2992 RMK AO2A SLP118 T01790034</v>
      </c>
    </row>
    <row r="1488" hidden="0">
      <c r="A1488" s="150" t="str">
        <v>2026-04-30 16:55 UTC</v>
      </c>
      <c r="B1488" s="155" t="str">
        <v>2026-04-30 09:55 PDT</v>
      </c>
      <c r="C1488" s="155" t="str">
        <v>2026-04-30</v>
      </c>
      <c r="D1488" s="155" t="str">
        <v>April</v>
      </c>
      <c r="E1488" s="154" t="str">
        <v>Accepted</v>
      </c>
      <c r="F1488" s="155" t="str">
        <v>000</v>
      </c>
      <c r="G1488" s="153" t="n">
        <v>0</v>
      </c>
      <c r="H1488" s="155" t="str">
        <v>Calm</v>
      </c>
      <c r="I1488" s="153" t="n">
        <v>180</v>
      </c>
      <c r="J1488" s="155" t="str">
        <v>Calm</v>
      </c>
      <c r="K1488" s="153" t="n">
        <v>0</v>
      </c>
      <c r="L1488" s="153" t="n">
        <f>IF(E1488="Accepted",K1488*1.150779448,"")</f>
        <v>0</v>
      </c>
      <c r="M1488" s="163"/>
      <c r="N1488" s="163" t="str">
        <f>IF(AND(E1488="Accepted",ISNUMBER(M1488)),M1488*1.150779448,"")</f>
      </c>
      <c r="O1488" s="163"/>
      <c r="P1488" s="163" t="str">
        <f>IF(AND(E1488="Accepted",ISNUMBER(O1488)),O1488*1.150779448,"")</f>
      </c>
      <c r="Q1488" s="163"/>
      <c r="R1488" s="155" t="str"/>
      <c r="S1488" s="155" t="str"/>
      <c r="T1488" s="155" t="str"/>
      <c r="U1488" s="163" t="str">
        <f>IF(E1488&lt;&gt;"Accepted","",IF(AND(N1488="",P1488=""),"",MAX(N1488,P1488)))</f>
      </c>
      <c r="V1488" s="155" t="str">
        <v>2026-04-30 09:55 PDT</v>
      </c>
      <c r="W1488" s="153" t="n">
        <v>0</v>
      </c>
      <c r="X1488" s="163"/>
      <c r="Y1488" s="163"/>
      <c r="Z1488" s="163"/>
      <c r="AA1488" s="153" t="n">
        <v>-117.8837</v>
      </c>
      <c r="AB1488" s="153" t="n">
        <v>34.9054</v>
      </c>
      <c r="AC1488" s="153" t="n">
        <v>702</v>
      </c>
      <c r="AD1488" s="175" t="str">
        <v>KEDW 301655Z 00000KT 40SM CLR 20/03 A2992 RMK AO2A SLP118 T02030031</v>
      </c>
    </row>
    <row r="1489" hidden="0">
      <c r="A1489" s="150" t="str">
        <v>2026-04-30 17:55 UTC</v>
      </c>
      <c r="B1489" s="155" t="str">
        <v>2026-04-30 10:55 PDT</v>
      </c>
      <c r="C1489" s="155" t="str">
        <v>2026-04-30</v>
      </c>
      <c r="D1489" s="155" t="str">
        <v>April</v>
      </c>
      <c r="E1489" s="154" t="str">
        <v>Accepted</v>
      </c>
      <c r="F1489" s="155" t="str">
        <v>050</v>
      </c>
      <c r="G1489" s="153" t="n">
        <v>50</v>
      </c>
      <c r="H1489" s="155" t="str">
        <v>NE</v>
      </c>
      <c r="I1489" s="153" t="n">
        <v>230</v>
      </c>
      <c r="J1489" s="155" t="str">
        <v>SW</v>
      </c>
      <c r="K1489" s="153" t="n">
        <v>3</v>
      </c>
      <c r="L1489" s="153" t="n">
        <f>IF(E1489="Accepted",K1489*1.150779448,"")</f>
        <v>3.452338344</v>
      </c>
      <c r="M1489" s="163"/>
      <c r="N1489" s="163" t="str">
        <f>IF(AND(E1489="Accepted",ISNUMBER(M1489)),M1489*1.150779448,"")</f>
      </c>
      <c r="O1489" s="163"/>
      <c r="P1489" s="163" t="str">
        <f>IF(AND(E1489="Accepted",ISNUMBER(O1489)),O1489*1.150779448,"")</f>
      </c>
      <c r="Q1489" s="163"/>
      <c r="R1489" s="155" t="str"/>
      <c r="S1489" s="155" t="str"/>
      <c r="T1489" s="155" t="str"/>
      <c r="U1489" s="163" t="str">
        <f>IF(E1489&lt;&gt;"Accepted","",IF(AND(N1489="",P1489=""),"",MAX(N1489,P1489)))</f>
      </c>
      <c r="V1489" s="155" t="str">
        <v>2026-04-30 10:55 PDT</v>
      </c>
      <c r="W1489" s="153" t="n">
        <v>3</v>
      </c>
      <c r="X1489" s="163"/>
      <c r="Y1489" s="163"/>
      <c r="Z1489" s="163"/>
      <c r="AA1489" s="153" t="n">
        <v>-117.8837</v>
      </c>
      <c r="AB1489" s="153" t="n">
        <v>34.9054</v>
      </c>
      <c r="AC1489" s="153" t="n">
        <v>702</v>
      </c>
      <c r="AD1489" s="175" t="str">
        <v>KEDW 301755Z 05003KT 50SM CLR 23/02 A2991 RMK AO2A SLP113 T02290024 10229 20086 56004</v>
      </c>
    </row>
    <row r="1490" hidden="0">
      <c r="A1490" s="150" t="str">
        <v>2026-04-30 18:55 UTC</v>
      </c>
      <c r="B1490" s="155" t="str">
        <v>2026-04-30 11:55 PDT</v>
      </c>
      <c r="C1490" s="155" t="str">
        <v>2026-04-30</v>
      </c>
      <c r="D1490" s="155" t="str">
        <v>April</v>
      </c>
      <c r="E1490" s="154" t="str">
        <v>Accepted</v>
      </c>
      <c r="F1490" s="155" t="str">
        <v>050</v>
      </c>
      <c r="G1490" s="153" t="n">
        <v>50</v>
      </c>
      <c r="H1490" s="155" t="str">
        <v>NE</v>
      </c>
      <c r="I1490" s="153" t="n">
        <v>230</v>
      </c>
      <c r="J1490" s="155" t="str">
        <v>SW</v>
      </c>
      <c r="K1490" s="153" t="n">
        <v>6</v>
      </c>
      <c r="L1490" s="153" t="n">
        <f>IF(E1490="Accepted",K1490*1.150779448,"")</f>
        <v>6.904676688</v>
      </c>
      <c r="M1490" s="163"/>
      <c r="N1490" s="163" t="str">
        <f>IF(AND(E1490="Accepted",ISNUMBER(M1490)),M1490*1.150779448,"")</f>
      </c>
      <c r="O1490" s="163"/>
      <c r="P1490" s="163" t="str">
        <f>IF(AND(E1490="Accepted",ISNUMBER(O1490)),O1490*1.150779448,"")</f>
      </c>
      <c r="Q1490" s="163"/>
      <c r="R1490" s="155" t="str"/>
      <c r="S1490" s="155" t="str"/>
      <c r="T1490" s="155" t="str"/>
      <c r="U1490" s="163" t="str">
        <f>IF(E1490&lt;&gt;"Accepted","",IF(AND(N1490="",P1490=""),"",MAX(N1490,P1490)))</f>
      </c>
      <c r="V1490" s="155" t="str">
        <v>2026-04-30 11:55 PDT</v>
      </c>
      <c r="W1490" s="153" t="n">
        <v>6</v>
      </c>
      <c r="X1490" s="163"/>
      <c r="Y1490" s="163"/>
      <c r="Z1490" s="163"/>
      <c r="AA1490" s="153" t="n">
        <v>-117.8837</v>
      </c>
      <c r="AB1490" s="153" t="n">
        <v>34.9054</v>
      </c>
      <c r="AC1490" s="153" t="n">
        <v>702</v>
      </c>
      <c r="AD1490" s="175" t="str">
        <v>KEDW 301855Z 05006KT 50SM CLR 25/00 A2989 RMK AO2A SLP104 T02540001</v>
      </c>
    </row>
    <row r="1491" hidden="0">
      <c r="A1491" s="150" t="str">
        <v>2026-04-30 19:55 UTC</v>
      </c>
      <c r="B1491" s="155" t="str">
        <v>2026-04-30 12:55 PDT</v>
      </c>
      <c r="C1491" s="155" t="str">
        <v>2026-04-30</v>
      </c>
      <c r="D1491" s="155" t="str">
        <v>April</v>
      </c>
      <c r="E1491" s="154" t="str">
        <v>Accepted</v>
      </c>
      <c r="F1491" s="155" t="str">
        <v>040</v>
      </c>
      <c r="G1491" s="153" t="n">
        <v>40</v>
      </c>
      <c r="H1491" s="155" t="str">
        <v>NE</v>
      </c>
      <c r="I1491" s="153" t="n">
        <v>220</v>
      </c>
      <c r="J1491" s="155" t="str">
        <v>SW</v>
      </c>
      <c r="K1491" s="153" t="n">
        <v>8</v>
      </c>
      <c r="L1491" s="153" t="n">
        <f>IF(E1491="Accepted",K1491*1.150779448,"")</f>
        <v>9.206235584</v>
      </c>
      <c r="M1491" s="163"/>
      <c r="N1491" s="163" t="str">
        <f>IF(AND(E1491="Accepted",ISNUMBER(M1491)),M1491*1.150779448,"")</f>
      </c>
      <c r="O1491" s="163"/>
      <c r="P1491" s="163" t="str">
        <f>IF(AND(E1491="Accepted",ISNUMBER(O1491)),O1491*1.150779448,"")</f>
      </c>
      <c r="Q1491" s="163"/>
      <c r="R1491" s="155" t="str"/>
      <c r="S1491" s="155" t="str"/>
      <c r="T1491" s="155" t="str"/>
      <c r="U1491" s="163" t="str">
        <f>IF(E1491&lt;&gt;"Accepted","",IF(AND(N1491="",P1491=""),"",MAX(N1491,P1491)))</f>
      </c>
      <c r="V1491" s="155" t="str">
        <v>2026-04-30 12:55 PDT</v>
      </c>
      <c r="W1491" s="153" t="n">
        <v>8</v>
      </c>
      <c r="X1491" s="163"/>
      <c r="Y1491" s="163"/>
      <c r="Z1491" s="163"/>
      <c r="AA1491" s="153" t="n">
        <v>-117.8837</v>
      </c>
      <c r="AB1491" s="153" t="n">
        <v>34.9054</v>
      </c>
      <c r="AC1491" s="153" t="n">
        <v>702</v>
      </c>
      <c r="AD1491" s="175" t="str">
        <v>KEDW 301955Z 04008KT 70SM FEW120 28/M04 A2986 RMK AO2A SLP093 T02771043</v>
      </c>
    </row>
    <row r="1492" hidden="0">
      <c r="A1492" s="150" t="str">
        <v>2026-04-30 20:55 UTC</v>
      </c>
      <c r="B1492" s="155" t="str">
        <v>2026-04-30 13:55 PDT</v>
      </c>
      <c r="C1492" s="155" t="str">
        <v>2026-04-30</v>
      </c>
      <c r="D1492" s="155" t="str">
        <v>April</v>
      </c>
      <c r="E1492" s="154" t="str">
        <v>Accepted</v>
      </c>
      <c r="F1492" s="155" t="str">
        <v>120</v>
      </c>
      <c r="G1492" s="153" t="n">
        <v>120</v>
      </c>
      <c r="H1492" s="155" t="str">
        <v>SE</v>
      </c>
      <c r="I1492" s="153" t="n">
        <v>300</v>
      </c>
      <c r="J1492" s="155" t="str">
        <v>NW</v>
      </c>
      <c r="K1492" s="153" t="n">
        <v>5</v>
      </c>
      <c r="L1492" s="153" t="n">
        <f>IF(E1492="Accepted",K1492*1.150779448,"")</f>
        <v>5.75389724</v>
      </c>
      <c r="M1492" s="163"/>
      <c r="N1492" s="163" t="str">
        <f>IF(AND(E1492="Accepted",ISNUMBER(M1492)),M1492*1.150779448,"")</f>
      </c>
      <c r="O1492" s="163"/>
      <c r="P1492" s="163" t="str">
        <f>IF(AND(E1492="Accepted",ISNUMBER(O1492)),O1492*1.150779448,"")</f>
      </c>
      <c r="Q1492" s="163"/>
      <c r="R1492" s="155" t="str"/>
      <c r="S1492" s="155" t="str"/>
      <c r="T1492" s="155" t="str"/>
      <c r="U1492" s="163" t="str">
        <f>IF(E1492&lt;&gt;"Accepted","",IF(AND(N1492="",P1492=""),"",MAX(N1492,P1492)))</f>
      </c>
      <c r="V1492" s="155" t="str">
        <v>2026-04-30 13:55 PDT</v>
      </c>
      <c r="W1492" s="153" t="n">
        <v>5</v>
      </c>
      <c r="X1492" s="163"/>
      <c r="Y1492" s="163"/>
      <c r="Z1492" s="163"/>
      <c r="AA1492" s="153" t="n">
        <v>-117.8837</v>
      </c>
      <c r="AB1492" s="153" t="n">
        <v>34.9054</v>
      </c>
      <c r="AC1492" s="153" t="n">
        <v>702</v>
      </c>
      <c r="AD1492" s="175" t="str">
        <v>KEDW 302055Z COR 12005KT 50SM FEW100 28/M05 A2984 RMK AO2A SLP087 T02821051 57022 COR 2059</v>
      </c>
    </row>
    <row r="1493" hidden="0">
      <c r="A1493" s="150" t="str">
        <v>2026-04-30 21:55 UTC</v>
      </c>
      <c r="B1493" s="155" t="str">
        <v>2026-04-30 14:55 PDT</v>
      </c>
      <c r="C1493" s="155" t="str">
        <v>2026-04-30</v>
      </c>
      <c r="D1493" s="155" t="str">
        <v>April</v>
      </c>
      <c r="E1493" s="154" t="str">
        <v>Accepted</v>
      </c>
      <c r="F1493" s="155" t="str">
        <v>140</v>
      </c>
      <c r="G1493" s="153" t="n">
        <v>140</v>
      </c>
      <c r="H1493" s="155" t="str">
        <v>SE</v>
      </c>
      <c r="I1493" s="153" t="n">
        <v>320</v>
      </c>
      <c r="J1493" s="155" t="str">
        <v>NW</v>
      </c>
      <c r="K1493" s="153" t="n">
        <v>8</v>
      </c>
      <c r="L1493" s="153" t="n">
        <f>IF(E1493="Accepted",K1493*1.150779448,"")</f>
        <v>9.206235584</v>
      </c>
      <c r="M1493" s="163"/>
      <c r="N1493" s="163" t="str">
        <f>IF(AND(E1493="Accepted",ISNUMBER(M1493)),M1493*1.150779448,"")</f>
      </c>
      <c r="O1493" s="163"/>
      <c r="P1493" s="163" t="str">
        <f>IF(AND(E1493="Accepted",ISNUMBER(O1493)),O1493*1.150779448,"")</f>
      </c>
      <c r="Q1493" s="163"/>
      <c r="R1493" s="155" t="str"/>
      <c r="S1493" s="155" t="str"/>
      <c r="T1493" s="155" t="str"/>
      <c r="U1493" s="163" t="str">
        <f>IF(E1493&lt;&gt;"Accepted","",IF(AND(N1493="",P1493=""),"",MAX(N1493,P1493)))</f>
      </c>
      <c r="V1493" s="155" t="str">
        <v>2026-04-30 14:55 PDT</v>
      </c>
      <c r="W1493" s="153" t="n">
        <v>8</v>
      </c>
      <c r="X1493" s="163"/>
      <c r="Y1493" s="163"/>
      <c r="Z1493" s="163"/>
      <c r="AA1493" s="153" t="n">
        <v>-117.8837</v>
      </c>
      <c r="AB1493" s="153" t="n">
        <v>34.9054</v>
      </c>
      <c r="AC1493" s="153" t="n">
        <v>702</v>
      </c>
      <c r="AD1493" s="175" t="str">
        <v>KEDW 302155Z 14008KT 90SM FEW100 29/M06 A2982 RMK AO2A SLP080 T02881059</v>
      </c>
    </row>
    <row r="1494" hidden="0">
      <c r="A1494" s="150" t="str">
        <v>2026-04-30 22:55 UTC</v>
      </c>
      <c r="B1494" s="155" t="str">
        <v>2026-04-30 15:55 PDT</v>
      </c>
      <c r="C1494" s="155" t="str">
        <v>2026-04-30</v>
      </c>
      <c r="D1494" s="155" t="str">
        <v>April</v>
      </c>
      <c r="E1494" s="154" t="str">
        <v>Accepted</v>
      </c>
      <c r="F1494" s="155" t="str">
        <v>360</v>
      </c>
      <c r="G1494" s="153" t="n">
        <v>360</v>
      </c>
      <c r="H1494" s="155" t="str">
        <v>N</v>
      </c>
      <c r="I1494" s="153" t="n">
        <v>180</v>
      </c>
      <c r="J1494" s="155" t="str">
        <v>S</v>
      </c>
      <c r="K1494" s="153" t="n">
        <v>10</v>
      </c>
      <c r="L1494" s="153" t="n">
        <f>IF(E1494="Accepted",K1494*1.150779448,"")</f>
        <v>11.50779448</v>
      </c>
      <c r="M1494" s="153" t="n">
        <v>15</v>
      </c>
      <c r="N1494" s="153" t="n">
        <f>IF(AND(E1494="Accepted",ISNUMBER(M1494)),M1494*1.150779448,"")</f>
        <v>17.261691719999998</v>
      </c>
      <c r="O1494" s="163"/>
      <c r="P1494" s="163" t="str">
        <f>IF(AND(E1494="Accepted",ISNUMBER(O1494)),O1494*1.150779448,"")</f>
      </c>
      <c r="Q1494" s="163"/>
      <c r="R1494" s="155" t="str"/>
      <c r="S1494" s="155" t="str"/>
      <c r="T1494" s="155" t="str"/>
      <c r="U1494" s="153" t="n">
        <f>IF(E1494&lt;&gt;"Accepted","",IF(AND(N1494="",P1494=""),"",MAX(N1494,P1494)))</f>
        <v>17.261691719999998</v>
      </c>
      <c r="V1494" s="155" t="str">
        <v>2026-04-30 15:55 PDT</v>
      </c>
      <c r="W1494" s="153" t="n">
        <v>10</v>
      </c>
      <c r="X1494" s="153" t="n">
        <v>15</v>
      </c>
      <c r="Y1494" s="163"/>
      <c r="Z1494" s="163"/>
      <c r="AA1494" s="153" t="n">
        <v>-117.8837</v>
      </c>
      <c r="AB1494" s="153" t="n">
        <v>34.9054</v>
      </c>
      <c r="AC1494" s="153" t="n">
        <v>702</v>
      </c>
      <c r="AD1494" s="175" t="str">
        <v>KEDW 302255Z 36010G15KT 90SM FEW100 29/M12 A2979 RMK AO2A SLP070 T02941120</v>
      </c>
    </row>
    <row r="1495" hidden="0">
      <c r="A1495" s="150" t="str">
        <v>2026-04-30 23:55 UTC</v>
      </c>
      <c r="B1495" s="155" t="str">
        <v>2026-04-30 16:55 PDT</v>
      </c>
      <c r="C1495" s="155" t="str">
        <v>2026-04-30</v>
      </c>
      <c r="D1495" s="155" t="str">
        <v>April</v>
      </c>
      <c r="E1495" s="154" t="str">
        <v>Accepted</v>
      </c>
      <c r="F1495" s="155" t="str">
        <v>000</v>
      </c>
      <c r="G1495" s="153" t="n">
        <v>0</v>
      </c>
      <c r="H1495" s="155" t="str">
        <v>Calm</v>
      </c>
      <c r="I1495" s="153" t="n">
        <v>180</v>
      </c>
      <c r="J1495" s="155" t="str">
        <v>Calm</v>
      </c>
      <c r="K1495" s="153" t="n">
        <v>0</v>
      </c>
      <c r="L1495" s="153" t="n">
        <f>IF(E1495="Accepted",K1495*1.150779448,"")</f>
        <v>0</v>
      </c>
      <c r="M1495" s="163"/>
      <c r="N1495" s="163" t="str">
        <f>IF(AND(E1495="Accepted",ISNUMBER(M1495)),M1495*1.150779448,"")</f>
      </c>
      <c r="O1495" s="163"/>
      <c r="P1495" s="163" t="str">
        <f>IF(AND(E1495="Accepted",ISNUMBER(O1495)),O1495*1.150779448,"")</f>
      </c>
      <c r="Q1495" s="163"/>
      <c r="R1495" s="155" t="str"/>
      <c r="S1495" s="155" t="str"/>
      <c r="T1495" s="155" t="str"/>
      <c r="U1495" s="163" t="str">
        <f>IF(E1495&lt;&gt;"Accepted","",IF(AND(N1495="",P1495=""),"",MAX(N1495,P1495)))</f>
      </c>
      <c r="V1495" s="155" t="str">
        <v>2026-04-30 16:55 PDT</v>
      </c>
      <c r="W1495" s="153" t="n">
        <v>0</v>
      </c>
      <c r="X1495" s="163"/>
      <c r="Y1495" s="163"/>
      <c r="Z1495" s="163"/>
      <c r="AA1495" s="153" t="n">
        <v>-117.8837</v>
      </c>
      <c r="AB1495" s="153" t="n">
        <v>34.9054</v>
      </c>
      <c r="AC1495" s="153" t="n">
        <v>702</v>
      </c>
      <c r="AD1495" s="175" t="str">
        <v>KEDW 302355Z 00000KT 80SM FEW100 29/M12 A2978 RMK AO2A SLP068 T02861125 10295 20230 57017</v>
      </c>
    </row>
    <row r="1496" hidden="0">
      <c r="A1496" s="150" t="str">
        <v>2026-05-01 00:55 UTC</v>
      </c>
      <c r="B1496" s="155" t="str">
        <v>2026-04-30 17:55 PDT</v>
      </c>
      <c r="C1496" s="155" t="str">
        <v>2026-04-30</v>
      </c>
      <c r="D1496" s="155" t="str">
        <v>April</v>
      </c>
      <c r="E1496" s="154" t="str">
        <v>Accepted</v>
      </c>
      <c r="F1496" s="155" t="str">
        <v>340</v>
      </c>
      <c r="G1496" s="153" t="n">
        <v>340</v>
      </c>
      <c r="H1496" s="155" t="str">
        <v>N</v>
      </c>
      <c r="I1496" s="153" t="n">
        <v>160</v>
      </c>
      <c r="J1496" s="155" t="str">
        <v>S</v>
      </c>
      <c r="K1496" s="153" t="n">
        <v>5</v>
      </c>
      <c r="L1496" s="153" t="n">
        <f>IF(E1496="Accepted",K1496*1.150779448,"")</f>
        <v>5.75389724</v>
      </c>
      <c r="M1496" s="163"/>
      <c r="N1496" s="163" t="str">
        <f>IF(AND(E1496="Accepted",ISNUMBER(M1496)),M1496*1.150779448,"")</f>
      </c>
      <c r="O1496" s="163"/>
      <c r="P1496" s="163" t="str">
        <f>IF(AND(E1496="Accepted",ISNUMBER(O1496)),O1496*1.150779448,"")</f>
      </c>
      <c r="Q1496" s="163"/>
      <c r="R1496" s="155" t="str"/>
      <c r="S1496" s="155" t="str"/>
      <c r="T1496" s="155" t="str"/>
      <c r="U1496" s="163" t="str">
        <f>IF(E1496&lt;&gt;"Accepted","",IF(AND(N1496="",P1496=""),"",MAX(N1496,P1496)))</f>
      </c>
      <c r="V1496" s="155" t="str">
        <v>2026-04-30 17:55 PDT</v>
      </c>
      <c r="W1496" s="153" t="n">
        <v>5</v>
      </c>
      <c r="X1496" s="163"/>
      <c r="Y1496" s="163"/>
      <c r="Z1496" s="163"/>
      <c r="AA1496" s="153" t="n">
        <v>-117.8837</v>
      </c>
      <c r="AB1496" s="153" t="n">
        <v>34.9054</v>
      </c>
      <c r="AC1496" s="153" t="n">
        <v>702</v>
      </c>
      <c r="AD1496" s="175" t="str">
        <v>KEDW 010055Z 34005KT 80SM FEW100 29/M12 A2978 RMK AO2A SLP068 T02911122</v>
      </c>
    </row>
    <row r="1497" hidden="0">
      <c r="A1497" s="150" t="str">
        <v>2026-05-01 01:06 UTC</v>
      </c>
      <c r="B1497" s="155" t="str">
        <v>2026-04-30 18:06 PDT</v>
      </c>
      <c r="C1497" s="155" t="str">
        <v>2026-04-30</v>
      </c>
      <c r="D1497" s="155" t="str">
        <v>April</v>
      </c>
      <c r="E1497" s="154" t="str">
        <v>Accepted</v>
      </c>
      <c r="F1497" s="155" t="str">
        <v>300</v>
      </c>
      <c r="G1497" s="153" t="n">
        <v>300</v>
      </c>
      <c r="H1497" s="155" t="str">
        <v>NW</v>
      </c>
      <c r="I1497" s="153" t="n">
        <v>120</v>
      </c>
      <c r="J1497" s="155" t="str">
        <v>SE</v>
      </c>
      <c r="K1497" s="153" t="n">
        <v>12</v>
      </c>
      <c r="L1497" s="153" t="n">
        <f>IF(E1497="Accepted",K1497*1.150779448,"")</f>
        <v>13.809353376</v>
      </c>
      <c r="M1497" s="163"/>
      <c r="N1497" s="163" t="str">
        <f>IF(AND(E1497="Accepted",ISNUMBER(M1497)),M1497*1.150779448,"")</f>
      </c>
      <c r="O1497" s="163"/>
      <c r="P1497" s="163" t="str">
        <f>IF(AND(E1497="Accepted",ISNUMBER(O1497)),O1497*1.150779448,"")</f>
      </c>
      <c r="Q1497" s="163"/>
      <c r="R1497" s="155" t="str"/>
      <c r="S1497" s="155" t="str"/>
      <c r="T1497" s="155" t="str"/>
      <c r="U1497" s="163" t="str">
        <f>IF(E1497&lt;&gt;"Accepted","",IF(AND(N1497="",P1497=""),"",MAX(N1497,P1497)))</f>
      </c>
      <c r="V1497" s="155" t="str">
        <v>2026-04-30 18:06 PDT</v>
      </c>
      <c r="W1497" s="153" t="n">
        <v>12</v>
      </c>
      <c r="X1497" s="163"/>
      <c r="Y1497" s="163"/>
      <c r="Z1497" s="163"/>
      <c r="AA1497" s="153" t="n">
        <v>-117.8837</v>
      </c>
      <c r="AB1497" s="153" t="n">
        <v>34.9054</v>
      </c>
      <c r="AC1497" s="153" t="n">
        <v>702</v>
      </c>
      <c r="AD1497" s="175" t="str">
        <v>KEDW 010106Z 30012KT 80SM FEW100 29/M06 A2978 RMK AO2A WSHFT 04 SLP068</v>
      </c>
    </row>
    <row r="1498" hidden="0">
      <c r="A1498" s="150" t="str">
        <v>2026-05-01 01:55 UTC</v>
      </c>
      <c r="B1498" s="155" t="str">
        <v>2026-04-30 18:55 PDT</v>
      </c>
      <c r="C1498" s="155" t="str">
        <v>2026-04-30</v>
      </c>
      <c r="D1498" s="155" t="str">
        <v>April</v>
      </c>
      <c r="E1498" s="154" t="str">
        <v>Accepted</v>
      </c>
      <c r="F1498" s="155" t="str">
        <v>300</v>
      </c>
      <c r="G1498" s="153" t="n">
        <v>300</v>
      </c>
      <c r="H1498" s="155" t="str">
        <v>NW</v>
      </c>
      <c r="I1498" s="153" t="n">
        <v>120</v>
      </c>
      <c r="J1498" s="155" t="str">
        <v>SE</v>
      </c>
      <c r="K1498" s="153" t="n">
        <v>15</v>
      </c>
      <c r="L1498" s="153" t="n">
        <f>IF(E1498="Accepted",K1498*1.150779448,"")</f>
        <v>17.261691719999998</v>
      </c>
      <c r="M1498" s="163"/>
      <c r="N1498" s="163" t="str">
        <f>IF(AND(E1498="Accepted",ISNUMBER(M1498)),M1498*1.150779448,"")</f>
      </c>
      <c r="O1498" s="163"/>
      <c r="P1498" s="163" t="str">
        <f>IF(AND(E1498="Accepted",ISNUMBER(O1498)),O1498*1.150779448,"")</f>
      </c>
      <c r="Q1498" s="163"/>
      <c r="R1498" s="155" t="str"/>
      <c r="S1498" s="155" t="str"/>
      <c r="T1498" s="155" t="str"/>
      <c r="U1498" s="163" t="str">
        <f>IF(E1498&lt;&gt;"Accepted","",IF(AND(N1498="",P1498=""),"",MAX(N1498,P1498)))</f>
      </c>
      <c r="V1498" s="155" t="str">
        <v>2026-04-30 18:55 PDT</v>
      </c>
      <c r="W1498" s="153" t="n">
        <v>15</v>
      </c>
      <c r="X1498" s="163"/>
      <c r="Y1498" s="163"/>
      <c r="Z1498" s="163"/>
      <c r="AA1498" s="153" t="n">
        <v>-117.8837</v>
      </c>
      <c r="AB1498" s="153" t="n">
        <v>34.9054</v>
      </c>
      <c r="AC1498" s="153" t="n">
        <v>702</v>
      </c>
      <c r="AD1498" s="175" t="str">
        <v>KEDW 010155Z 30015KT 70SM FEW100 27/01 A2979 RMK AO2A SLP072 T02660011</v>
      </c>
    </row>
    <row r="1499" hidden="0">
      <c r="A1499" s="150" t="str">
        <v>2026-05-01 02:55 UTC</v>
      </c>
      <c r="B1499" s="155" t="str">
        <v>2026-04-30 19:55 PDT</v>
      </c>
      <c r="C1499" s="155" t="str">
        <v>2026-04-30</v>
      </c>
      <c r="D1499" s="155" t="str">
        <v>April</v>
      </c>
      <c r="E1499" s="154" t="str">
        <v>Accepted</v>
      </c>
      <c r="F1499" s="155" t="str">
        <v>300</v>
      </c>
      <c r="G1499" s="153" t="n">
        <v>300</v>
      </c>
      <c r="H1499" s="155" t="str">
        <v>NW</v>
      </c>
      <c r="I1499" s="153" t="n">
        <v>120</v>
      </c>
      <c r="J1499" s="155" t="str">
        <v>SE</v>
      </c>
      <c r="K1499" s="153" t="n">
        <v>15</v>
      </c>
      <c r="L1499" s="153" t="n">
        <f>IF(E1499="Accepted",K1499*1.150779448,"")</f>
        <v>17.261691719999998</v>
      </c>
      <c r="M1499" s="163"/>
      <c r="N1499" s="163" t="str">
        <f>IF(AND(E1499="Accepted",ISNUMBER(M1499)),M1499*1.150779448,"")</f>
      </c>
      <c r="O1499" s="163"/>
      <c r="P1499" s="163" t="str">
        <f>IF(AND(E1499="Accepted",ISNUMBER(O1499)),O1499*1.150779448,"")</f>
      </c>
      <c r="Q1499" s="163"/>
      <c r="R1499" s="155" t="str"/>
      <c r="S1499" s="155" t="str"/>
      <c r="T1499" s="155" t="str"/>
      <c r="U1499" s="163" t="str">
        <f>IF(E1499&lt;&gt;"Accepted","",IF(AND(N1499="",P1499=""),"",MAX(N1499,P1499)))</f>
      </c>
      <c r="V1499" s="155" t="str">
        <v>2026-04-30 19:55 PDT</v>
      </c>
      <c r="W1499" s="153" t="n">
        <v>15</v>
      </c>
      <c r="X1499" s="163"/>
      <c r="Y1499" s="163"/>
      <c r="Z1499" s="163"/>
      <c r="AA1499" s="153" t="n">
        <v>-117.8837</v>
      </c>
      <c r="AB1499" s="153" t="n">
        <v>34.9054</v>
      </c>
      <c r="AC1499" s="153" t="n">
        <v>702</v>
      </c>
      <c r="AD1499" s="175" t="str">
        <v>KEDW 010255Z 30015KT 50SM CLR 24/03 A2981 RMK AO2A SLP078 T02380031 53008</v>
      </c>
    </row>
    <row r="1500" hidden="0">
      <c r="A1500" s="150" t="str">
        <v>2026-05-01 03:55 UTC</v>
      </c>
      <c r="B1500" s="155" t="str">
        <v>2026-04-30 20:55 PDT</v>
      </c>
      <c r="C1500" s="155" t="str">
        <v>2026-04-30</v>
      </c>
      <c r="D1500" s="155" t="str">
        <v>April</v>
      </c>
      <c r="E1500" s="154" t="str">
        <v>Accepted</v>
      </c>
      <c r="F1500" s="155" t="str">
        <v>280</v>
      </c>
      <c r="G1500" s="153" t="n">
        <v>280</v>
      </c>
      <c r="H1500" s="155" t="str">
        <v>W</v>
      </c>
      <c r="I1500" s="153" t="n">
        <v>100</v>
      </c>
      <c r="J1500" s="155" t="str">
        <v>E</v>
      </c>
      <c r="K1500" s="153" t="n">
        <v>11</v>
      </c>
      <c r="L1500" s="153" t="n">
        <f>IF(E1500="Accepted",K1500*1.150779448,"")</f>
        <v>12.658573928</v>
      </c>
      <c r="M1500" s="163"/>
      <c r="N1500" s="163" t="str">
        <f>IF(AND(E1500="Accepted",ISNUMBER(M1500)),M1500*1.150779448,"")</f>
      </c>
      <c r="O1500" s="163"/>
      <c r="P1500" s="163" t="str">
        <f>IF(AND(E1500="Accepted",ISNUMBER(O1500)),O1500*1.150779448,"")</f>
      </c>
      <c r="Q1500" s="163"/>
      <c r="R1500" s="155" t="str"/>
      <c r="S1500" s="155" t="str"/>
      <c r="T1500" s="155" t="str"/>
      <c r="U1500" s="163" t="str">
        <f>IF(E1500&lt;&gt;"Accepted","",IF(AND(N1500="",P1500=""),"",MAX(N1500,P1500)))</f>
      </c>
      <c r="V1500" s="155" t="str">
        <v>2026-04-30 20:55 PDT</v>
      </c>
      <c r="W1500" s="153" t="n">
        <v>11</v>
      </c>
      <c r="X1500" s="163"/>
      <c r="Y1500" s="163"/>
      <c r="Z1500" s="163"/>
      <c r="AA1500" s="153" t="n">
        <v>-117.8837</v>
      </c>
      <c r="AB1500" s="153" t="n">
        <v>34.9054</v>
      </c>
      <c r="AC1500" s="153" t="n">
        <v>702</v>
      </c>
      <c r="AD1500" s="175" t="str">
        <v>KEDW 010355Z 28011KT 40SM CLR 22/03 A2983 RMK AO2A SLP084 T02220033</v>
      </c>
    </row>
    <row r="1501" hidden="0">
      <c r="A1501" s="150" t="str">
        <v>2026-05-01 04:55 UTC</v>
      </c>
      <c r="B1501" s="155" t="str">
        <v>2026-04-30 21:55 PDT</v>
      </c>
      <c r="C1501" s="155" t="str">
        <v>2026-04-30</v>
      </c>
      <c r="D1501" s="155" t="str">
        <v>April</v>
      </c>
      <c r="E1501" s="154" t="str">
        <v>Accepted</v>
      </c>
      <c r="F1501" s="155" t="str">
        <v>290</v>
      </c>
      <c r="G1501" s="153" t="n">
        <v>290</v>
      </c>
      <c r="H1501" s="155" t="str">
        <v>W</v>
      </c>
      <c r="I1501" s="153" t="n">
        <v>110</v>
      </c>
      <c r="J1501" s="155" t="str">
        <v>E</v>
      </c>
      <c r="K1501" s="153" t="n">
        <v>5</v>
      </c>
      <c r="L1501" s="153" t="n">
        <f>IF(E1501="Accepted",K1501*1.150779448,"")</f>
        <v>5.75389724</v>
      </c>
      <c r="M1501" s="163"/>
      <c r="N1501" s="163" t="str">
        <f>IF(AND(E1501="Accepted",ISNUMBER(M1501)),M1501*1.150779448,"")</f>
      </c>
      <c r="O1501" s="163"/>
      <c r="P1501" s="163" t="str">
        <f>IF(AND(E1501="Accepted",ISNUMBER(O1501)),O1501*1.150779448,"")</f>
      </c>
      <c r="Q1501" s="163"/>
      <c r="R1501" s="155" t="str"/>
      <c r="S1501" s="155" t="str"/>
      <c r="T1501" s="155" t="str"/>
      <c r="U1501" s="163" t="str">
        <f>IF(E1501&lt;&gt;"Accepted","",IF(AND(N1501="",P1501=""),"",MAX(N1501,P1501)))</f>
      </c>
      <c r="V1501" s="155" t="str">
        <v>2026-04-30 21:55 PDT</v>
      </c>
      <c r="W1501" s="153" t="n">
        <v>5</v>
      </c>
      <c r="X1501" s="163"/>
      <c r="Y1501" s="163"/>
      <c r="Z1501" s="163"/>
      <c r="AA1501" s="153" t="n">
        <v>-117.8837</v>
      </c>
      <c r="AB1501" s="153" t="n">
        <v>34.9054</v>
      </c>
      <c r="AC1501" s="153" t="n">
        <v>702</v>
      </c>
      <c r="AD1501" s="175" t="str">
        <v>KEDW 010455Z 29005KT 40SM CLR 21/03 A2986 RMK AO2A SLP093 T02120029</v>
      </c>
    </row>
    <row r="1502" hidden="0">
      <c r="A1502" s="150" t="str">
        <v>2026-05-01 05:55 UTC</v>
      </c>
      <c r="B1502" s="155" t="str">
        <v>2026-04-30 22:55 PDT</v>
      </c>
      <c r="C1502" s="155" t="str">
        <v>2026-04-30</v>
      </c>
      <c r="D1502" s="155" t="str">
        <v>April</v>
      </c>
      <c r="E1502" s="154" t="str">
        <v>Accepted</v>
      </c>
      <c r="F1502" s="155" t="str">
        <v>220</v>
      </c>
      <c r="G1502" s="153" t="n">
        <v>220</v>
      </c>
      <c r="H1502" s="155" t="str">
        <v>SW</v>
      </c>
      <c r="I1502" s="153" t="n">
        <v>40</v>
      </c>
      <c r="J1502" s="155" t="str">
        <v>NE</v>
      </c>
      <c r="K1502" s="153" t="n">
        <v>8</v>
      </c>
      <c r="L1502" s="153" t="n">
        <f>IF(E1502="Accepted",K1502*1.150779448,"")</f>
        <v>9.206235584</v>
      </c>
      <c r="M1502" s="163"/>
      <c r="N1502" s="163" t="str">
        <f>IF(AND(E1502="Accepted",ISNUMBER(M1502)),M1502*1.150779448,"")</f>
      </c>
      <c r="O1502" s="163"/>
      <c r="P1502" s="163" t="str">
        <f>IF(AND(E1502="Accepted",ISNUMBER(O1502)),O1502*1.150779448,"")</f>
      </c>
      <c r="Q1502" s="163"/>
      <c r="R1502" s="155" t="str"/>
      <c r="S1502" s="155" t="str"/>
      <c r="T1502" s="155" t="str"/>
      <c r="U1502" s="163" t="str">
        <f>IF(E1502&lt;&gt;"Accepted","",IF(AND(N1502="",P1502=""),"",MAX(N1502,P1502)))</f>
      </c>
      <c r="V1502" s="155" t="str">
        <v>2026-04-30 22:55 PDT</v>
      </c>
      <c r="W1502" s="153" t="n">
        <v>8</v>
      </c>
      <c r="X1502" s="163"/>
      <c r="Y1502" s="163"/>
      <c r="Z1502" s="163"/>
      <c r="AA1502" s="153" t="n">
        <v>-117.8837</v>
      </c>
      <c r="AB1502" s="153" t="n">
        <v>34.9054</v>
      </c>
      <c r="AC1502" s="153" t="n">
        <v>702</v>
      </c>
      <c r="AD1502" s="175" t="str">
        <v>KEDW 010555Z AUTO 22008KT 10SM CLR 18/04 A2987 RMK AO2 SLP098 T01820036 10295 20181 52021 $</v>
      </c>
    </row>
    <row r="1503" hidden="0">
      <c r="A1503" s="150" t="str">
        <v>2026-05-01 06:55 UTC</v>
      </c>
      <c r="B1503" s="155" t="str">
        <v>2026-04-30 23:55 PDT</v>
      </c>
      <c r="C1503" s="155" t="str">
        <v>2026-04-30</v>
      </c>
      <c r="D1503" s="155" t="str">
        <v>April</v>
      </c>
      <c r="E1503" s="154" t="str">
        <v>Accepted</v>
      </c>
      <c r="F1503" s="155" t="str">
        <v>210</v>
      </c>
      <c r="G1503" s="153" t="n">
        <v>210</v>
      </c>
      <c r="H1503" s="155" t="str">
        <v>SW</v>
      </c>
      <c r="I1503" s="153" t="n">
        <v>30</v>
      </c>
      <c r="J1503" s="155" t="str">
        <v>NE</v>
      </c>
      <c r="K1503" s="153" t="n">
        <v>7</v>
      </c>
      <c r="L1503" s="153" t="n">
        <f>IF(E1503="Accepted",K1503*1.150779448,"")</f>
        <v>8.055456136</v>
      </c>
      <c r="M1503" s="163"/>
      <c r="N1503" s="163" t="str">
        <f>IF(AND(E1503="Accepted",ISNUMBER(M1503)),M1503*1.150779448,"")</f>
      </c>
      <c r="O1503" s="163"/>
      <c r="P1503" s="163" t="str">
        <f>IF(AND(E1503="Accepted",ISNUMBER(O1503)),O1503*1.150779448,"")</f>
      </c>
      <c r="Q1503" s="163"/>
      <c r="R1503" s="155" t="str"/>
      <c r="S1503" s="155" t="str"/>
      <c r="T1503" s="155" t="str"/>
      <c r="U1503" s="163" t="str">
        <f>IF(E1503&lt;&gt;"Accepted","",IF(AND(N1503="",P1503=""),"",MAX(N1503,P1503)))</f>
      </c>
      <c r="V1503" s="155" t="str">
        <v>2026-04-30 23:55 PDT</v>
      </c>
      <c r="W1503" s="153" t="n">
        <v>7</v>
      </c>
      <c r="X1503" s="163"/>
      <c r="Y1503" s="163"/>
      <c r="Z1503" s="163"/>
      <c r="AA1503" s="153" t="n">
        <v>-117.8837</v>
      </c>
      <c r="AB1503" s="153" t="n">
        <v>34.9054</v>
      </c>
      <c r="AC1503" s="153" t="n">
        <v>702</v>
      </c>
      <c r="AD1503" s="175" t="str">
        <v>KEDW 010655Z AUTO 21007KT 10SM CLR 17/03 A2988 RMK AO2 SLP100 T01730032 $</v>
      </c>
    </row>
    <row r="1504" hidden="0">
      <c r="A1504" s="150" t="str">
        <v>2026-05-01 07:55 UTC</v>
      </c>
      <c r="B1504" s="155" t="str">
        <v>2026-05-01 00:55 PDT</v>
      </c>
      <c r="C1504" s="155" t="str">
        <v>2026-05-01</v>
      </c>
      <c r="D1504" s="155" t="str">
        <v>May</v>
      </c>
      <c r="E1504" s="154" t="str">
        <v>Accepted</v>
      </c>
      <c r="F1504" s="155" t="str">
        <v>210</v>
      </c>
      <c r="G1504" s="153" t="n">
        <v>210</v>
      </c>
      <c r="H1504" s="155" t="str">
        <v>SW</v>
      </c>
      <c r="I1504" s="153" t="n">
        <v>30</v>
      </c>
      <c r="J1504" s="155" t="str">
        <v>NE</v>
      </c>
      <c r="K1504" s="153" t="n">
        <v>8</v>
      </c>
      <c r="L1504" s="153" t="n">
        <f>IF(E1504="Accepted",K1504*1.150779448,"")</f>
        <v>9.206235584</v>
      </c>
      <c r="M1504" s="163"/>
      <c r="N1504" s="163" t="str">
        <f>IF(AND(E1504="Accepted",ISNUMBER(M1504)),M1504*1.150779448,"")</f>
      </c>
      <c r="O1504" s="163"/>
      <c r="P1504" s="163" t="str">
        <f>IF(AND(E1504="Accepted",ISNUMBER(O1504)),O1504*1.150779448,"")</f>
      </c>
      <c r="Q1504" s="163"/>
      <c r="R1504" s="155" t="str"/>
      <c r="S1504" s="155" t="str"/>
      <c r="T1504" s="155" t="str"/>
      <c r="U1504" s="163" t="str">
        <f>IF(E1504&lt;&gt;"Accepted","",IF(AND(N1504="",P1504=""),"",MAX(N1504,P1504)))</f>
      </c>
      <c r="V1504" s="155" t="str">
        <v>2026-05-01 00:55 PDT</v>
      </c>
      <c r="W1504" s="153" t="n">
        <v>8</v>
      </c>
      <c r="X1504" s="163"/>
      <c r="Y1504" s="163"/>
      <c r="Z1504" s="163"/>
      <c r="AA1504" s="153" t="n">
        <v>-117.8837</v>
      </c>
      <c r="AB1504" s="153" t="n">
        <v>34.9054</v>
      </c>
      <c r="AC1504" s="153" t="n">
        <v>702</v>
      </c>
      <c r="AD1504" s="175" t="str">
        <v>KEDW 010755Z AUTO 21008KT 10SM CLR 16/03 A2989 RMK AO2 SLP102 T01600034 402950086 $</v>
      </c>
    </row>
    <row r="1505" hidden="0">
      <c r="A1505" s="150" t="str">
        <v>2026-05-01 08:55 UTC</v>
      </c>
      <c r="B1505" s="155" t="str">
        <v>2026-05-01 01:55 PDT</v>
      </c>
      <c r="C1505" s="155" t="str">
        <v>2026-05-01</v>
      </c>
      <c r="D1505" s="155" t="str">
        <v>May</v>
      </c>
      <c r="E1505" s="154" t="str">
        <v>Accepted</v>
      </c>
      <c r="F1505" s="155" t="str">
        <v>220</v>
      </c>
      <c r="G1505" s="153" t="n">
        <v>220</v>
      </c>
      <c r="H1505" s="155" t="str">
        <v>SW</v>
      </c>
      <c r="I1505" s="153" t="n">
        <v>40</v>
      </c>
      <c r="J1505" s="155" t="str">
        <v>NE</v>
      </c>
      <c r="K1505" s="153" t="n">
        <v>8</v>
      </c>
      <c r="L1505" s="153" t="n">
        <f>IF(E1505="Accepted",K1505*1.150779448,"")</f>
        <v>9.206235584</v>
      </c>
      <c r="M1505" s="163"/>
      <c r="N1505" s="163" t="str">
        <f>IF(AND(E1505="Accepted",ISNUMBER(M1505)),M1505*1.150779448,"")</f>
      </c>
      <c r="O1505" s="163"/>
      <c r="P1505" s="163" t="str">
        <f>IF(AND(E1505="Accepted",ISNUMBER(O1505)),O1505*1.150779448,"")</f>
      </c>
      <c r="Q1505" s="163"/>
      <c r="R1505" s="155" t="str"/>
      <c r="S1505" s="155" t="str"/>
      <c r="T1505" s="155" t="str"/>
      <c r="U1505" s="163" t="str">
        <f>IF(E1505&lt;&gt;"Accepted","",IF(AND(N1505="",P1505=""),"",MAX(N1505,P1505)))</f>
      </c>
      <c r="V1505" s="155" t="str">
        <v>2026-05-01 01:55 PDT</v>
      </c>
      <c r="W1505" s="153" t="n">
        <v>8</v>
      </c>
      <c r="X1505" s="163"/>
      <c r="Y1505" s="163"/>
      <c r="Z1505" s="163"/>
      <c r="AA1505" s="153" t="n">
        <v>-117.8837</v>
      </c>
      <c r="AB1505" s="153" t="n">
        <v>34.9054</v>
      </c>
      <c r="AC1505" s="153" t="n">
        <v>702</v>
      </c>
      <c r="AD1505" s="175" t="str">
        <v>KEDW 010855Z AUTO 22008KT 10SM CLR 15/04 A2989 RMK AO2 SLP102 T01530037 $</v>
      </c>
    </row>
    <row r="1506" hidden="0">
      <c r="A1506" s="150" t="str">
        <v>2026-05-01 09:55 UTC</v>
      </c>
      <c r="B1506" s="155" t="str">
        <v>2026-05-01 02:55 PDT</v>
      </c>
      <c r="C1506" s="155" t="str">
        <v>2026-05-01</v>
      </c>
      <c r="D1506" s="155" t="str">
        <v>May</v>
      </c>
      <c r="E1506" s="154" t="str">
        <v>Accepted</v>
      </c>
      <c r="F1506" s="155" t="str">
        <v>220</v>
      </c>
      <c r="G1506" s="153" t="n">
        <v>220</v>
      </c>
      <c r="H1506" s="155" t="str">
        <v>SW</v>
      </c>
      <c r="I1506" s="153" t="n">
        <v>40</v>
      </c>
      <c r="J1506" s="155" t="str">
        <v>NE</v>
      </c>
      <c r="K1506" s="153" t="n">
        <v>8</v>
      </c>
      <c r="L1506" s="153" t="n">
        <f>IF(E1506="Accepted",K1506*1.150779448,"")</f>
        <v>9.206235584</v>
      </c>
      <c r="M1506" s="163"/>
      <c r="N1506" s="163" t="str">
        <f>IF(AND(E1506="Accepted",ISNUMBER(M1506)),M1506*1.150779448,"")</f>
      </c>
      <c r="O1506" s="163"/>
      <c r="P1506" s="163" t="str">
        <f>IF(AND(E1506="Accepted",ISNUMBER(O1506)),O1506*1.150779448,"")</f>
      </c>
      <c r="Q1506" s="163"/>
      <c r="R1506" s="155" t="str"/>
      <c r="S1506" s="155" t="str"/>
      <c r="T1506" s="155" t="str"/>
      <c r="U1506" s="163" t="str">
        <f>IF(E1506&lt;&gt;"Accepted","",IF(AND(N1506="",P1506=""),"",MAX(N1506,P1506)))</f>
      </c>
      <c r="V1506" s="155" t="str">
        <v>2026-05-01 02:55 PDT</v>
      </c>
      <c r="W1506" s="153" t="n">
        <v>8</v>
      </c>
      <c r="X1506" s="163"/>
      <c r="Y1506" s="163"/>
      <c r="Z1506" s="163"/>
      <c r="AA1506" s="153" t="n">
        <v>-117.8837</v>
      </c>
      <c r="AB1506" s="153" t="n">
        <v>34.9054</v>
      </c>
      <c r="AC1506" s="153" t="n">
        <v>702</v>
      </c>
      <c r="AD1506" s="175" t="str">
        <v>KEDW 010955Z AUTO 22008KT 10SM CLR 14/04 A2988 RMK AO2 SLP100 T01400035 $</v>
      </c>
    </row>
    <row r="1507" hidden="0">
      <c r="A1507" s="150" t="str">
        <v>2026-05-01 10:55 UTC</v>
      </c>
      <c r="B1507" s="155" t="str">
        <v>2026-05-01 03:55 PDT</v>
      </c>
      <c r="C1507" s="155" t="str">
        <v>2026-05-01</v>
      </c>
      <c r="D1507" s="155" t="str">
        <v>May</v>
      </c>
      <c r="E1507" s="154" t="str">
        <v>Accepted</v>
      </c>
      <c r="F1507" s="155" t="str">
        <v>220</v>
      </c>
      <c r="G1507" s="153" t="n">
        <v>220</v>
      </c>
      <c r="H1507" s="155" t="str">
        <v>SW</v>
      </c>
      <c r="I1507" s="153" t="n">
        <v>40</v>
      </c>
      <c r="J1507" s="155" t="str">
        <v>NE</v>
      </c>
      <c r="K1507" s="153" t="n">
        <v>9</v>
      </c>
      <c r="L1507" s="153" t="n">
        <f>IF(E1507="Accepted",K1507*1.150779448,"")</f>
        <v>10.357015032</v>
      </c>
      <c r="M1507" s="163"/>
      <c r="N1507" s="163" t="str">
        <f>IF(AND(E1507="Accepted",ISNUMBER(M1507)),M1507*1.150779448,"")</f>
      </c>
      <c r="O1507" s="163"/>
      <c r="P1507" s="163" t="str">
        <f>IF(AND(E1507="Accepted",ISNUMBER(O1507)),O1507*1.150779448,"")</f>
      </c>
      <c r="Q1507" s="163"/>
      <c r="R1507" s="155" t="str"/>
      <c r="S1507" s="155" t="str"/>
      <c r="T1507" s="155" t="str"/>
      <c r="U1507" s="163" t="str">
        <f>IF(E1507&lt;&gt;"Accepted","",IF(AND(N1507="",P1507=""),"",MAX(N1507,P1507)))</f>
      </c>
      <c r="V1507" s="155" t="str">
        <v>2026-05-01 03:55 PDT</v>
      </c>
      <c r="W1507" s="153" t="n">
        <v>9</v>
      </c>
      <c r="X1507" s="163"/>
      <c r="Y1507" s="163"/>
      <c r="Z1507" s="163"/>
      <c r="AA1507" s="153" t="n">
        <v>-117.8837</v>
      </c>
      <c r="AB1507" s="153" t="n">
        <v>34.9054</v>
      </c>
      <c r="AC1507" s="153" t="n">
        <v>702</v>
      </c>
      <c r="AD1507" s="175" t="str">
        <v>KEDW 011055Z AUTO 22009KT 10SM CLR 14/03 A2989 RMK AO2 SLP102 T01370032 $</v>
      </c>
    </row>
    <row r="1508" hidden="0">
      <c r="A1508" s="150" t="str">
        <v>2026-05-01 11:55 UTC</v>
      </c>
      <c r="B1508" s="155" t="str">
        <v>2026-05-01 04:55 PDT</v>
      </c>
      <c r="C1508" s="155" t="str">
        <v>2026-05-01</v>
      </c>
      <c r="D1508" s="155" t="str">
        <v>May</v>
      </c>
      <c r="E1508" s="154" t="str">
        <v>Accepted</v>
      </c>
      <c r="F1508" s="155" t="str">
        <v>220</v>
      </c>
      <c r="G1508" s="153" t="n">
        <v>220</v>
      </c>
      <c r="H1508" s="155" t="str">
        <v>SW</v>
      </c>
      <c r="I1508" s="153" t="n">
        <v>40</v>
      </c>
      <c r="J1508" s="155" t="str">
        <v>NE</v>
      </c>
      <c r="K1508" s="153" t="n">
        <v>7</v>
      </c>
      <c r="L1508" s="153" t="n">
        <f>IF(E1508="Accepted",K1508*1.150779448,"")</f>
        <v>8.055456136</v>
      </c>
      <c r="M1508" s="163"/>
      <c r="N1508" s="163" t="str">
        <f>IF(AND(E1508="Accepted",ISNUMBER(M1508)),M1508*1.150779448,"")</f>
      </c>
      <c r="O1508" s="163"/>
      <c r="P1508" s="163" t="str">
        <f>IF(AND(E1508="Accepted",ISNUMBER(O1508)),O1508*1.150779448,"")</f>
      </c>
      <c r="Q1508" s="163"/>
      <c r="R1508" s="155" t="str"/>
      <c r="S1508" s="155" t="str"/>
      <c r="T1508" s="155" t="str"/>
      <c r="U1508" s="163" t="str">
        <f>IF(E1508&lt;&gt;"Accepted","",IF(AND(N1508="",P1508=""),"",MAX(N1508,P1508)))</f>
      </c>
      <c r="V1508" s="155" t="str">
        <v>2026-05-01 04:55 PDT</v>
      </c>
      <c r="W1508" s="153" t="n">
        <v>7</v>
      </c>
      <c r="X1508" s="163"/>
      <c r="Y1508" s="163"/>
      <c r="Z1508" s="163"/>
      <c r="AA1508" s="153" t="n">
        <v>-117.8837</v>
      </c>
      <c r="AB1508" s="153" t="n">
        <v>34.9054</v>
      </c>
      <c r="AC1508" s="153" t="n">
        <v>702</v>
      </c>
      <c r="AD1508" s="175" t="str">
        <v>KEDW 011155Z AUTO 22007KT 10SM CLR 14/04 A2989 RMK AO2 SLP103 T01400040 10184 20129 53003 $</v>
      </c>
    </row>
    <row r="1509" hidden="0">
      <c r="A1509" s="150" t="str">
        <v>2026-05-01 12:55 UTC</v>
      </c>
      <c r="B1509" s="155" t="str">
        <v>2026-05-01 05:55 PDT</v>
      </c>
      <c r="C1509" s="155" t="str">
        <v>2026-05-01</v>
      </c>
      <c r="D1509" s="155" t="str">
        <v>May</v>
      </c>
      <c r="E1509" s="154" t="str">
        <v>Accepted</v>
      </c>
      <c r="F1509" s="155" t="str">
        <v>230</v>
      </c>
      <c r="G1509" s="153" t="n">
        <v>230</v>
      </c>
      <c r="H1509" s="155" t="str">
        <v>SW</v>
      </c>
      <c r="I1509" s="153" t="n">
        <v>50</v>
      </c>
      <c r="J1509" s="155" t="str">
        <v>NE</v>
      </c>
      <c r="K1509" s="153" t="n">
        <v>3</v>
      </c>
      <c r="L1509" s="153" t="n">
        <f>IF(E1509="Accepted",K1509*1.150779448,"")</f>
        <v>3.452338344</v>
      </c>
      <c r="M1509" s="163"/>
      <c r="N1509" s="163" t="str">
        <f>IF(AND(E1509="Accepted",ISNUMBER(M1509)),M1509*1.150779448,"")</f>
      </c>
      <c r="O1509" s="163"/>
      <c r="P1509" s="163" t="str">
        <f>IF(AND(E1509="Accepted",ISNUMBER(O1509)),O1509*1.150779448,"")</f>
      </c>
      <c r="Q1509" s="163"/>
      <c r="R1509" s="155" t="str"/>
      <c r="S1509" s="155" t="str"/>
      <c r="T1509" s="155" t="str"/>
      <c r="U1509" s="163" t="str">
        <f>IF(E1509&lt;&gt;"Accepted","",IF(AND(N1509="",P1509=""),"",MAX(N1509,P1509)))</f>
      </c>
      <c r="V1509" s="155" t="str">
        <v>2026-05-01 05:55 PDT</v>
      </c>
      <c r="W1509" s="153" t="n">
        <v>3</v>
      </c>
      <c r="X1509" s="163"/>
      <c r="Y1509" s="163"/>
      <c r="Z1509" s="163"/>
      <c r="AA1509" s="153" t="n">
        <v>-117.8837</v>
      </c>
      <c r="AB1509" s="153" t="n">
        <v>34.9054</v>
      </c>
      <c r="AC1509" s="153" t="n">
        <v>702</v>
      </c>
      <c r="AD1509" s="175" t="str">
        <v>KEDW 011255Z 23003KT 40SM CLR 12/04 A2991 RMK AO2A SLP110 T01160039</v>
      </c>
    </row>
    <row r="1510" hidden="0">
      <c r="A1510" s="150" t="str">
        <v>2026-05-01 13:55 UTC</v>
      </c>
      <c r="B1510" s="155" t="str">
        <v>2026-05-01 06:55 PDT</v>
      </c>
      <c r="C1510" s="155" t="str">
        <v>2026-05-01</v>
      </c>
      <c r="D1510" s="155" t="str">
        <v>May</v>
      </c>
      <c r="E1510" s="154" t="str">
        <v>Accepted</v>
      </c>
      <c r="F1510" s="155" t="str">
        <v>200</v>
      </c>
      <c r="G1510" s="153" t="n">
        <v>200</v>
      </c>
      <c r="H1510" s="155" t="str">
        <v>S</v>
      </c>
      <c r="I1510" s="153" t="n">
        <v>20</v>
      </c>
      <c r="J1510" s="155" t="str">
        <v>N</v>
      </c>
      <c r="K1510" s="153" t="n">
        <v>5</v>
      </c>
      <c r="L1510" s="153" t="n">
        <f>IF(E1510="Accepted",K1510*1.150779448,"")</f>
        <v>5.75389724</v>
      </c>
      <c r="M1510" s="163"/>
      <c r="N1510" s="163" t="str">
        <f>IF(AND(E1510="Accepted",ISNUMBER(M1510)),M1510*1.150779448,"")</f>
      </c>
      <c r="O1510" s="163"/>
      <c r="P1510" s="163" t="str">
        <f>IF(AND(E1510="Accepted",ISNUMBER(O1510)),O1510*1.150779448,"")</f>
      </c>
      <c r="Q1510" s="163"/>
      <c r="R1510" s="155" t="str"/>
      <c r="S1510" s="155" t="str"/>
      <c r="T1510" s="155" t="str"/>
      <c r="U1510" s="163" t="str">
        <f>IF(E1510&lt;&gt;"Accepted","",IF(AND(N1510="",P1510=""),"",MAX(N1510,P1510)))</f>
      </c>
      <c r="V1510" s="155" t="str">
        <v>2026-05-01 06:55 PDT</v>
      </c>
      <c r="W1510" s="153" t="n">
        <v>5</v>
      </c>
      <c r="X1510" s="163"/>
      <c r="Y1510" s="163"/>
      <c r="Z1510" s="163"/>
      <c r="AA1510" s="153" t="n">
        <v>-117.8837</v>
      </c>
      <c r="AB1510" s="153" t="n">
        <v>34.9054</v>
      </c>
      <c r="AC1510" s="153" t="n">
        <v>702</v>
      </c>
      <c r="AD1510" s="175" t="str">
        <v>KEDW 011355Z 20005KT 40SM CLR 13/04 A2993 RMK AO2A SLP118 T01330044</v>
      </c>
    </row>
    <row r="1511" hidden="0">
      <c r="A1511" s="150" t="str">
        <v>2026-05-01 14:55 UTC</v>
      </c>
      <c r="B1511" s="155" t="str">
        <v>2026-05-01 07:55 PDT</v>
      </c>
      <c r="C1511" s="155" t="str">
        <v>2026-05-01</v>
      </c>
      <c r="D1511" s="155" t="str">
        <v>May</v>
      </c>
      <c r="E1511" s="154" t="str">
        <v>Accepted</v>
      </c>
      <c r="F1511" s="155" t="str">
        <v>190</v>
      </c>
      <c r="G1511" s="153" t="n">
        <v>190</v>
      </c>
      <c r="H1511" s="155" t="str">
        <v>S</v>
      </c>
      <c r="I1511" s="153" t="n">
        <v>10</v>
      </c>
      <c r="J1511" s="155" t="str">
        <v>N</v>
      </c>
      <c r="K1511" s="153" t="n">
        <v>3</v>
      </c>
      <c r="L1511" s="153" t="n">
        <f>IF(E1511="Accepted",K1511*1.150779448,"")</f>
        <v>3.452338344</v>
      </c>
      <c r="M1511" s="163"/>
      <c r="N1511" s="163" t="str">
        <f>IF(AND(E1511="Accepted",ISNUMBER(M1511)),M1511*1.150779448,"")</f>
      </c>
      <c r="O1511" s="163"/>
      <c r="P1511" s="163" t="str">
        <f>IF(AND(E1511="Accepted",ISNUMBER(O1511)),O1511*1.150779448,"")</f>
      </c>
      <c r="Q1511" s="163"/>
      <c r="R1511" s="155" t="str"/>
      <c r="S1511" s="155" t="str"/>
      <c r="T1511" s="155" t="str"/>
      <c r="U1511" s="163" t="str">
        <f>IF(E1511&lt;&gt;"Accepted","",IF(AND(N1511="",P1511=""),"",MAX(N1511,P1511)))</f>
      </c>
      <c r="V1511" s="155" t="str">
        <v>2026-05-01 07:55 PDT</v>
      </c>
      <c r="W1511" s="153" t="n">
        <v>3</v>
      </c>
      <c r="X1511" s="163"/>
      <c r="Y1511" s="163"/>
      <c r="Z1511" s="163"/>
      <c r="AA1511" s="153" t="n">
        <v>-117.8837</v>
      </c>
      <c r="AB1511" s="153" t="n">
        <v>34.9054</v>
      </c>
      <c r="AC1511" s="153" t="n">
        <v>702</v>
      </c>
      <c r="AD1511" s="175" t="str">
        <v>KEDW 011455Z 19003KT 40SM CLR 18/05 A2995 RMK AO2A SLP124 T01750051 52016</v>
      </c>
    </row>
    <row r="1512" hidden="0">
      <c r="A1512" s="150" t="str">
        <v>2026-05-01 15:55 UTC</v>
      </c>
      <c r="B1512" s="155" t="str">
        <v>2026-05-01 08:55 PDT</v>
      </c>
      <c r="C1512" s="155" t="str">
        <v>2026-05-01</v>
      </c>
      <c r="D1512" s="155" t="str">
        <v>May</v>
      </c>
      <c r="E1512" s="154" t="str">
        <v>Accepted</v>
      </c>
      <c r="F1512" s="155" t="str">
        <v>000</v>
      </c>
      <c r="G1512" s="153" t="n">
        <v>0</v>
      </c>
      <c r="H1512" s="155" t="str">
        <v>Calm</v>
      </c>
      <c r="I1512" s="153" t="n">
        <v>180</v>
      </c>
      <c r="J1512" s="155" t="str">
        <v>Calm</v>
      </c>
      <c r="K1512" s="153" t="n">
        <v>0</v>
      </c>
      <c r="L1512" s="153" t="n">
        <f>IF(E1512="Accepted",K1512*1.150779448,"")</f>
        <v>0</v>
      </c>
      <c r="M1512" s="163"/>
      <c r="N1512" s="163" t="str">
        <f>IF(AND(E1512="Accepted",ISNUMBER(M1512)),M1512*1.150779448,"")</f>
      </c>
      <c r="O1512" s="163"/>
      <c r="P1512" s="163" t="str">
        <f>IF(AND(E1512="Accepted",ISNUMBER(O1512)),O1512*1.150779448,"")</f>
      </c>
      <c r="Q1512" s="163"/>
      <c r="R1512" s="155" t="str"/>
      <c r="S1512" s="155" t="str"/>
      <c r="T1512" s="155" t="str"/>
      <c r="U1512" s="163" t="str">
        <f>IF(E1512&lt;&gt;"Accepted","",IF(AND(N1512="",P1512=""),"",MAX(N1512,P1512)))</f>
      </c>
      <c r="V1512" s="155" t="str">
        <v>2026-05-01 08:55 PDT</v>
      </c>
      <c r="W1512" s="153" t="n">
        <v>0</v>
      </c>
      <c r="X1512" s="163"/>
      <c r="Y1512" s="163"/>
      <c r="Z1512" s="163"/>
      <c r="AA1512" s="153" t="n">
        <v>-117.8837</v>
      </c>
      <c r="AB1512" s="153" t="n">
        <v>34.9054</v>
      </c>
      <c r="AC1512" s="153" t="n">
        <v>702</v>
      </c>
      <c r="AD1512" s="175" t="str">
        <v>KEDW 011555Z 00000KT 40SM CLR 21/06 A2996 RMK AO2A SLP126 T02110058</v>
      </c>
    </row>
    <row r="1513" hidden="0">
      <c r="A1513" s="150" t="str">
        <v>2026-05-01 16:55 UTC</v>
      </c>
      <c r="B1513" s="155" t="str">
        <v>2026-05-01 09:55 PDT</v>
      </c>
      <c r="C1513" s="155" t="str">
        <v>2026-05-01</v>
      </c>
      <c r="D1513" s="155" t="str">
        <v>May</v>
      </c>
      <c r="E1513" s="154" t="str">
        <v>Accepted</v>
      </c>
      <c r="F1513" s="155" t="str">
        <v>220</v>
      </c>
      <c r="G1513" s="153" t="n">
        <v>220</v>
      </c>
      <c r="H1513" s="155" t="str">
        <v>SW</v>
      </c>
      <c r="I1513" s="153" t="n">
        <v>40</v>
      </c>
      <c r="J1513" s="155" t="str">
        <v>NE</v>
      </c>
      <c r="K1513" s="153" t="n">
        <v>4</v>
      </c>
      <c r="L1513" s="153" t="n">
        <f>IF(E1513="Accepted",K1513*1.150779448,"")</f>
        <v>4.603117792</v>
      </c>
      <c r="M1513" s="163"/>
      <c r="N1513" s="163" t="str">
        <f>IF(AND(E1513="Accepted",ISNUMBER(M1513)),M1513*1.150779448,"")</f>
      </c>
      <c r="O1513" s="163"/>
      <c r="P1513" s="163" t="str">
        <f>IF(AND(E1513="Accepted",ISNUMBER(O1513)),O1513*1.150779448,"")</f>
      </c>
      <c r="Q1513" s="163"/>
      <c r="R1513" s="155" t="str"/>
      <c r="S1513" s="155" t="str"/>
      <c r="T1513" s="155" t="str"/>
      <c r="U1513" s="163" t="str">
        <f>IF(E1513&lt;&gt;"Accepted","",IF(AND(N1513="",P1513=""),"",MAX(N1513,P1513)))</f>
      </c>
      <c r="V1513" s="155" t="str">
        <v>2026-05-01 09:55 PDT</v>
      </c>
      <c r="W1513" s="153" t="n">
        <v>4</v>
      </c>
      <c r="X1513" s="163"/>
      <c r="Y1513" s="163"/>
      <c r="Z1513" s="163"/>
      <c r="AA1513" s="153" t="n">
        <v>-117.8837</v>
      </c>
      <c r="AB1513" s="153" t="n">
        <v>34.9054</v>
      </c>
      <c r="AC1513" s="153" t="n">
        <v>702</v>
      </c>
      <c r="AD1513" s="175" t="str">
        <v>KEDW 011655Z 22004KT 90SM FEW100 24/05 A2996 RMK AO2A SLP125 T02390053</v>
      </c>
    </row>
    <row r="1514" hidden="0">
      <c r="A1514" s="150" t="str">
        <v>2026-05-01 17:55 UTC</v>
      </c>
      <c r="B1514" s="155" t="str">
        <v>2026-05-01 10:55 PDT</v>
      </c>
      <c r="C1514" s="155" t="str">
        <v>2026-05-01</v>
      </c>
      <c r="D1514" s="155" t="str">
        <v>May</v>
      </c>
      <c r="E1514" s="154" t="str">
        <v>Accepted</v>
      </c>
      <c r="F1514" s="155" t="str">
        <v>010</v>
      </c>
      <c r="G1514" s="153" t="n">
        <v>10</v>
      </c>
      <c r="H1514" s="155" t="str">
        <v>N</v>
      </c>
      <c r="I1514" s="153" t="n">
        <v>190</v>
      </c>
      <c r="J1514" s="155" t="str">
        <v>S</v>
      </c>
      <c r="K1514" s="153" t="n">
        <v>4</v>
      </c>
      <c r="L1514" s="153" t="n">
        <f>IF(E1514="Accepted",K1514*1.150779448,"")</f>
        <v>4.603117792</v>
      </c>
      <c r="M1514" s="163"/>
      <c r="N1514" s="163" t="str">
        <f>IF(AND(E1514="Accepted",ISNUMBER(M1514)),M1514*1.150779448,"")</f>
      </c>
      <c r="O1514" s="163"/>
      <c r="P1514" s="163" t="str">
        <f>IF(AND(E1514="Accepted",ISNUMBER(O1514)),O1514*1.150779448,"")</f>
      </c>
      <c r="Q1514" s="163"/>
      <c r="R1514" s="155" t="str"/>
      <c r="S1514" s="155" t="str"/>
      <c r="T1514" s="155" t="str"/>
      <c r="U1514" s="163" t="str">
        <f>IF(E1514&lt;&gt;"Accepted","",IF(AND(N1514="",P1514=""),"",MAX(N1514,P1514)))</f>
      </c>
      <c r="V1514" s="155" t="str">
        <v>2026-05-01 10:55 PDT</v>
      </c>
      <c r="W1514" s="153" t="n">
        <v>4</v>
      </c>
      <c r="X1514" s="163"/>
      <c r="Y1514" s="163"/>
      <c r="Z1514" s="163"/>
      <c r="AA1514" s="153" t="n">
        <v>-117.8837</v>
      </c>
      <c r="AB1514" s="153" t="n">
        <v>34.9054</v>
      </c>
      <c r="AC1514" s="153" t="n">
        <v>702</v>
      </c>
      <c r="AD1514" s="175" t="str">
        <v>KEDW 011755Z 01004KT 90SM FEW100 25/M01 A2995 RMK AO2A SLP123 T02541007 10261 20111 50003</v>
      </c>
    </row>
    <row r="1515" hidden="0">
      <c r="A1515" s="150" t="str">
        <v>2026-05-01 18:55 UTC</v>
      </c>
      <c r="B1515" s="155" t="str">
        <v>2026-05-01 11:55 PDT</v>
      </c>
      <c r="C1515" s="155" t="str">
        <v>2026-05-01</v>
      </c>
      <c r="D1515" s="155" t="str">
        <v>May</v>
      </c>
      <c r="E1515" s="154" t="str">
        <v>Accepted</v>
      </c>
      <c r="F1515" s="155" t="str">
        <v>030</v>
      </c>
      <c r="G1515" s="153" t="n">
        <v>30</v>
      </c>
      <c r="H1515" s="155" t="str">
        <v>NE</v>
      </c>
      <c r="I1515" s="153" t="n">
        <v>210</v>
      </c>
      <c r="J1515" s="155" t="str">
        <v>SW</v>
      </c>
      <c r="K1515" s="153" t="n">
        <v>5</v>
      </c>
      <c r="L1515" s="153" t="n">
        <f>IF(E1515="Accepted",K1515*1.150779448,"")</f>
        <v>5.75389724</v>
      </c>
      <c r="M1515" s="163"/>
      <c r="N1515" s="163" t="str">
        <f>IF(AND(E1515="Accepted",ISNUMBER(M1515)),M1515*1.150779448,"")</f>
      </c>
      <c r="O1515" s="163"/>
      <c r="P1515" s="163" t="str">
        <f>IF(AND(E1515="Accepted",ISNUMBER(O1515)),O1515*1.150779448,"")</f>
      </c>
      <c r="Q1515" s="163"/>
      <c r="R1515" s="155" t="str"/>
      <c r="S1515" s="155" t="str"/>
      <c r="T1515" s="155" t="str"/>
      <c r="U1515" s="163" t="str">
        <f>IF(E1515&lt;&gt;"Accepted","",IF(AND(N1515="",P1515=""),"",MAX(N1515,P1515)))</f>
      </c>
      <c r="V1515" s="155" t="str">
        <v>2026-05-01 11:55 PDT</v>
      </c>
      <c r="W1515" s="153" t="n">
        <v>5</v>
      </c>
      <c r="X1515" s="163"/>
      <c r="Y1515" s="163"/>
      <c r="Z1515" s="163"/>
      <c r="AA1515" s="153" t="n">
        <v>-117.8837</v>
      </c>
      <c r="AB1515" s="153" t="n">
        <v>34.9054</v>
      </c>
      <c r="AC1515" s="153" t="n">
        <v>702</v>
      </c>
      <c r="AD1515" s="175" t="str">
        <v>KEDW 011855Z 03005KT 90SM FEW120 28/M02 A2994 RMK AO2A SLP118 T02771022</v>
      </c>
    </row>
    <row r="1516" hidden="0">
      <c r="A1516" s="150" t="str">
        <v>2026-05-01 19:55 UTC</v>
      </c>
      <c r="B1516" s="155" t="str">
        <v>2026-05-01 12:55 PDT</v>
      </c>
      <c r="C1516" s="155" t="str">
        <v>2026-05-01</v>
      </c>
      <c r="D1516" s="155" t="str">
        <v>May</v>
      </c>
      <c r="E1516" s="154" t="str">
        <v>Accepted</v>
      </c>
      <c r="F1516" s="155" t="str">
        <v>050</v>
      </c>
      <c r="G1516" s="153" t="n">
        <v>50</v>
      </c>
      <c r="H1516" s="155" t="str">
        <v>NE</v>
      </c>
      <c r="I1516" s="153" t="n">
        <v>230</v>
      </c>
      <c r="J1516" s="155" t="str">
        <v>SW</v>
      </c>
      <c r="K1516" s="153" t="n">
        <v>7</v>
      </c>
      <c r="L1516" s="153" t="n">
        <f>IF(E1516="Accepted",K1516*1.150779448,"")</f>
        <v>8.055456136</v>
      </c>
      <c r="M1516" s="163"/>
      <c r="N1516" s="163" t="str">
        <f>IF(AND(E1516="Accepted",ISNUMBER(M1516)),M1516*1.150779448,"")</f>
      </c>
      <c r="O1516" s="163"/>
      <c r="P1516" s="163" t="str">
        <f>IF(AND(E1516="Accepted",ISNUMBER(O1516)),O1516*1.150779448,"")</f>
      </c>
      <c r="Q1516" s="163"/>
      <c r="R1516" s="155" t="str"/>
      <c r="S1516" s="155" t="str"/>
      <c r="T1516" s="155" t="str"/>
      <c r="U1516" s="163" t="str">
        <f>IF(E1516&lt;&gt;"Accepted","",IF(AND(N1516="",P1516=""),"",MAX(N1516,P1516)))</f>
      </c>
      <c r="V1516" s="155" t="str">
        <v>2026-05-01 12:55 PDT</v>
      </c>
      <c r="W1516" s="153" t="n">
        <v>7</v>
      </c>
      <c r="X1516" s="163"/>
      <c r="Y1516" s="163"/>
      <c r="Z1516" s="163"/>
      <c r="AA1516" s="153" t="n">
        <v>-117.8837</v>
      </c>
      <c r="AB1516" s="153" t="n">
        <v>34.9054</v>
      </c>
      <c r="AC1516" s="153" t="n">
        <v>702</v>
      </c>
      <c r="AD1516" s="175" t="str">
        <v>KEDW 011955Z 05007KT 90SM FEW100 29/M07 A2991 RMK AO2A SLP108 T02891072</v>
      </c>
    </row>
    <row r="1517" hidden="0">
      <c r="A1517" s="150" t="str">
        <v>2026-05-01 20:55 UTC</v>
      </c>
      <c r="B1517" s="155" t="str">
        <v>2026-05-01 13:55 PDT</v>
      </c>
      <c r="C1517" s="155" t="str">
        <v>2026-05-01</v>
      </c>
      <c r="D1517" s="155" t="str">
        <v>May</v>
      </c>
      <c r="E1517" s="154" t="str">
        <v>Accepted</v>
      </c>
      <c r="F1517" s="155" t="str">
        <v>080</v>
      </c>
      <c r="G1517" s="153" t="n">
        <v>80</v>
      </c>
      <c r="H1517" s="155" t="str">
        <v>E</v>
      </c>
      <c r="I1517" s="153" t="n">
        <v>260</v>
      </c>
      <c r="J1517" s="155" t="str">
        <v>W</v>
      </c>
      <c r="K1517" s="153" t="n">
        <v>3</v>
      </c>
      <c r="L1517" s="153" t="n">
        <f>IF(E1517="Accepted",K1517*1.150779448,"")</f>
        <v>3.452338344</v>
      </c>
      <c r="M1517" s="163"/>
      <c r="N1517" s="163" t="str">
        <f>IF(AND(E1517="Accepted",ISNUMBER(M1517)),M1517*1.150779448,"")</f>
      </c>
      <c r="O1517" s="163"/>
      <c r="P1517" s="163" t="str">
        <f>IF(AND(E1517="Accepted",ISNUMBER(O1517)),O1517*1.150779448,"")</f>
      </c>
      <c r="Q1517" s="163"/>
      <c r="R1517" s="155" t="str"/>
      <c r="S1517" s="155" t="str"/>
      <c r="T1517" s="155" t="str"/>
      <c r="U1517" s="163" t="str">
        <f>IF(E1517&lt;&gt;"Accepted","",IF(AND(N1517="",P1517=""),"",MAX(N1517,P1517)))</f>
      </c>
      <c r="V1517" s="155" t="str">
        <v>2026-05-01 13:55 PDT</v>
      </c>
      <c r="W1517" s="153" t="n">
        <v>3</v>
      </c>
      <c r="X1517" s="163"/>
      <c r="Y1517" s="163"/>
      <c r="Z1517" s="163"/>
      <c r="AA1517" s="153" t="n">
        <v>-117.8837</v>
      </c>
      <c r="AB1517" s="153" t="n">
        <v>34.9054</v>
      </c>
      <c r="AC1517" s="153" t="n">
        <v>702</v>
      </c>
      <c r="AD1517" s="175" t="str">
        <v>KEDW 012055Z 08003KT 90SM FEW050 FEW250 30/M08 A2990 RMK AO2A SLP104 T03001079 57019</v>
      </c>
    </row>
    <row r="1518" hidden="0">
      <c r="A1518" s="150" t="str">
        <v>2026-05-01 21:55 UTC</v>
      </c>
      <c r="B1518" s="155" t="str">
        <v>2026-05-01 14:55 PDT</v>
      </c>
      <c r="C1518" s="155" t="str">
        <v>2026-05-01</v>
      </c>
      <c r="D1518" s="155" t="str">
        <v>May</v>
      </c>
      <c r="E1518" s="154" t="str">
        <v>Accepted</v>
      </c>
      <c r="F1518" s="155" t="str">
        <v>000</v>
      </c>
      <c r="G1518" s="153" t="n">
        <v>0</v>
      </c>
      <c r="H1518" s="155" t="str">
        <v>Calm</v>
      </c>
      <c r="I1518" s="153" t="n">
        <v>180</v>
      </c>
      <c r="J1518" s="155" t="str">
        <v>Calm</v>
      </c>
      <c r="K1518" s="153" t="n">
        <v>0</v>
      </c>
      <c r="L1518" s="153" t="n">
        <f>IF(E1518="Accepted",K1518*1.150779448,"")</f>
        <v>0</v>
      </c>
      <c r="M1518" s="163"/>
      <c r="N1518" s="163" t="str">
        <f>IF(AND(E1518="Accepted",ISNUMBER(M1518)),M1518*1.150779448,"")</f>
      </c>
      <c r="O1518" s="163"/>
      <c r="P1518" s="163" t="str">
        <f>IF(AND(E1518="Accepted",ISNUMBER(O1518)),O1518*1.150779448,"")</f>
      </c>
      <c r="Q1518" s="163"/>
      <c r="R1518" s="155" t="str"/>
      <c r="S1518" s="155" t="str"/>
      <c r="T1518" s="155" t="str"/>
      <c r="U1518" s="163" t="str">
        <f>IF(E1518&lt;&gt;"Accepted","",IF(AND(N1518="",P1518=""),"",MAX(N1518,P1518)))</f>
      </c>
      <c r="V1518" s="155" t="str">
        <v>2026-05-01 14:55 PDT</v>
      </c>
      <c r="W1518" s="153" t="n">
        <v>0</v>
      </c>
      <c r="X1518" s="163"/>
      <c r="Y1518" s="163"/>
      <c r="Z1518" s="163"/>
      <c r="AA1518" s="153" t="n">
        <v>-117.8837</v>
      </c>
      <c r="AB1518" s="153" t="n">
        <v>34.9054</v>
      </c>
      <c r="AC1518" s="153" t="n">
        <v>702</v>
      </c>
      <c r="AD1518" s="175" t="str">
        <v>KEDW 012155Z 00000KT 90SM FEW250 29/M08 A2988 RMK AO2A SLP099 T02921085</v>
      </c>
    </row>
    <row r="1519" hidden="0">
      <c r="A1519" s="150" t="str">
        <v>2026-05-01 22:55 UTC</v>
      </c>
      <c r="B1519" s="155" t="str">
        <v>2026-05-01 15:55 PDT</v>
      </c>
      <c r="C1519" s="155" t="str">
        <v>2026-05-01</v>
      </c>
      <c r="D1519" s="155" t="str">
        <v>May</v>
      </c>
      <c r="E1519" s="154" t="str">
        <v>Accepted</v>
      </c>
      <c r="F1519" s="155" t="str">
        <v>050</v>
      </c>
      <c r="G1519" s="153" t="n">
        <v>50</v>
      </c>
      <c r="H1519" s="155" t="str">
        <v>NE</v>
      </c>
      <c r="I1519" s="153" t="n">
        <v>230</v>
      </c>
      <c r="J1519" s="155" t="str">
        <v>SW</v>
      </c>
      <c r="K1519" s="153" t="n">
        <v>6</v>
      </c>
      <c r="L1519" s="153" t="n">
        <f>IF(E1519="Accepted",K1519*1.150779448,"")</f>
        <v>6.904676688</v>
      </c>
      <c r="M1519" s="163"/>
      <c r="N1519" s="163" t="str">
        <f>IF(AND(E1519="Accepted",ISNUMBER(M1519)),M1519*1.150779448,"")</f>
      </c>
      <c r="O1519" s="163"/>
      <c r="P1519" s="163" t="str">
        <f>IF(AND(E1519="Accepted",ISNUMBER(O1519)),O1519*1.150779448,"")</f>
      </c>
      <c r="Q1519" s="163"/>
      <c r="R1519" s="155" t="str"/>
      <c r="S1519" s="155" t="str"/>
      <c r="T1519" s="155" t="str"/>
      <c r="U1519" s="163" t="str">
        <f>IF(E1519&lt;&gt;"Accepted","",IF(AND(N1519="",P1519=""),"",MAX(N1519,P1519)))</f>
      </c>
      <c r="V1519" s="155" t="str">
        <v>2026-05-01 15:55 PDT</v>
      </c>
      <c r="W1519" s="153" t="n">
        <v>6</v>
      </c>
      <c r="X1519" s="163"/>
      <c r="Y1519" s="163"/>
      <c r="Z1519" s="163"/>
      <c r="AA1519" s="153" t="n">
        <v>-117.8837</v>
      </c>
      <c r="AB1519" s="153" t="n">
        <v>34.9054</v>
      </c>
      <c r="AC1519" s="153" t="n">
        <v>702</v>
      </c>
      <c r="AD1519" s="175" t="str">
        <v>KEDW 012255Z 05006KT 70SM FEW050 FEW250 30/M08 A2985 RMK AO2A SLP088 T03021077</v>
      </c>
    </row>
    <row r="1520" hidden="0">
      <c r="A1520" s="150" t="str">
        <v>2026-05-01 23:55 UTC</v>
      </c>
      <c r="B1520" s="155" t="str">
        <v>2026-05-01 16:55 PDT</v>
      </c>
      <c r="C1520" s="155" t="str">
        <v>2026-05-01</v>
      </c>
      <c r="D1520" s="155" t="str">
        <v>May</v>
      </c>
      <c r="E1520" s="154" t="str">
        <v>Accepted</v>
      </c>
      <c r="F1520" s="155" t="str">
        <v>000</v>
      </c>
      <c r="G1520" s="153" t="n">
        <v>0</v>
      </c>
      <c r="H1520" s="155" t="str">
        <v>Calm</v>
      </c>
      <c r="I1520" s="153" t="n">
        <v>180</v>
      </c>
      <c r="J1520" s="155" t="str">
        <v>Calm</v>
      </c>
      <c r="K1520" s="153" t="n">
        <v>0</v>
      </c>
      <c r="L1520" s="153" t="n">
        <f>IF(E1520="Accepted",K1520*1.150779448,"")</f>
        <v>0</v>
      </c>
      <c r="M1520" s="163"/>
      <c r="N1520" s="163" t="str">
        <f>IF(AND(E1520="Accepted",ISNUMBER(M1520)),M1520*1.150779448,"")</f>
      </c>
      <c r="O1520" s="163"/>
      <c r="P1520" s="163" t="str">
        <f>IF(AND(E1520="Accepted",ISNUMBER(O1520)),O1520*1.150779448,"")</f>
      </c>
      <c r="Q1520" s="163"/>
      <c r="R1520" s="155" t="str"/>
      <c r="S1520" s="155" t="str"/>
      <c r="T1520" s="155" t="str"/>
      <c r="U1520" s="163" t="str">
        <f>IF(E1520&lt;&gt;"Accepted","",IF(AND(N1520="",P1520=""),"",MAX(N1520,P1520)))</f>
      </c>
      <c r="V1520" s="155" t="str">
        <v>2026-05-01 16:55 PDT</v>
      </c>
      <c r="W1520" s="153" t="n">
        <v>0</v>
      </c>
      <c r="X1520" s="163"/>
      <c r="Y1520" s="163"/>
      <c r="Z1520" s="163"/>
      <c r="AA1520" s="153" t="n">
        <v>-117.8837</v>
      </c>
      <c r="AB1520" s="153" t="n">
        <v>34.9054</v>
      </c>
      <c r="AC1520" s="153" t="n">
        <v>702</v>
      </c>
      <c r="AD1520" s="175" t="str">
        <v>KEDW 012355Z 00000KT 70SM FEW050 SCT300 30/M09 A2984 RMK AO2A SLP085 T03031094 10310 20255 57019</v>
      </c>
    </row>
    <row r="1521" hidden="0">
      <c r="A1521" s="150" t="str">
        <v>2026-05-02 00:55 UTC</v>
      </c>
      <c r="B1521" s="155" t="str">
        <v>2026-05-01 17:55 PDT</v>
      </c>
      <c r="C1521" s="155" t="str">
        <v>2026-05-01</v>
      </c>
      <c r="D1521" s="155" t="str">
        <v>May</v>
      </c>
      <c r="E1521" s="154" t="str">
        <v>Accepted</v>
      </c>
      <c r="F1521" s="155" t="str">
        <v>030</v>
      </c>
      <c r="G1521" s="153" t="n">
        <v>30</v>
      </c>
      <c r="H1521" s="155" t="str">
        <v>NE</v>
      </c>
      <c r="I1521" s="153" t="n">
        <v>210</v>
      </c>
      <c r="J1521" s="155" t="str">
        <v>SW</v>
      </c>
      <c r="K1521" s="153" t="n">
        <v>5</v>
      </c>
      <c r="L1521" s="153" t="n">
        <f>IF(E1521="Accepted",K1521*1.150779448,"")</f>
        <v>5.75389724</v>
      </c>
      <c r="M1521" s="163"/>
      <c r="N1521" s="163" t="str">
        <f>IF(AND(E1521="Accepted",ISNUMBER(M1521)),M1521*1.150779448,"")</f>
      </c>
      <c r="O1521" s="163"/>
      <c r="P1521" s="163" t="str">
        <f>IF(AND(E1521="Accepted",ISNUMBER(O1521)),O1521*1.150779448,"")</f>
      </c>
      <c r="Q1521" s="163"/>
      <c r="R1521" s="155" t="str"/>
      <c r="S1521" s="155" t="str"/>
      <c r="T1521" s="155" t="str"/>
      <c r="U1521" s="163" t="str">
        <f>IF(E1521&lt;&gt;"Accepted","",IF(AND(N1521="",P1521=""),"",MAX(N1521,P1521)))</f>
      </c>
      <c r="V1521" s="155" t="str">
        <v>2026-05-01 17:55 PDT</v>
      </c>
      <c r="W1521" s="153" t="n">
        <v>5</v>
      </c>
      <c r="X1521" s="163"/>
      <c r="Y1521" s="163"/>
      <c r="Z1521" s="163"/>
      <c r="AA1521" s="153" t="n">
        <v>-117.8837</v>
      </c>
      <c r="AB1521" s="153" t="n">
        <v>34.9054</v>
      </c>
      <c r="AC1521" s="153" t="n">
        <v>702</v>
      </c>
      <c r="AD1521" s="175" t="str">
        <v>KEDW 020055Z 03005KT 70SM FEW050 FEW300 30/M08 A2983 RMK AO2A SLP083 T02951082</v>
      </c>
    </row>
    <row r="1522" hidden="0">
      <c r="A1522" s="150" t="str">
        <v>2026-05-02 01:55 UTC</v>
      </c>
      <c r="B1522" s="155" t="str">
        <v>2026-05-01 18:55 PDT</v>
      </c>
      <c r="C1522" s="155" t="str">
        <v>2026-05-01</v>
      </c>
      <c r="D1522" s="155" t="str">
        <v>May</v>
      </c>
      <c r="E1522" s="154" t="str">
        <v>Accepted</v>
      </c>
      <c r="F1522" s="155" t="str">
        <v>240</v>
      </c>
      <c r="G1522" s="153" t="n">
        <v>240</v>
      </c>
      <c r="H1522" s="155" t="str">
        <v>SW</v>
      </c>
      <c r="I1522" s="153" t="n">
        <v>60</v>
      </c>
      <c r="J1522" s="155" t="str">
        <v>NE</v>
      </c>
      <c r="K1522" s="153" t="n">
        <v>14</v>
      </c>
      <c r="L1522" s="153" t="n">
        <f>IF(E1522="Accepted",K1522*1.150779448,"")</f>
        <v>16.110912272</v>
      </c>
      <c r="M1522" s="163"/>
      <c r="N1522" s="163" t="str">
        <f>IF(AND(E1522="Accepted",ISNUMBER(M1522)),M1522*1.150779448,"")</f>
      </c>
      <c r="O1522" s="163"/>
      <c r="P1522" s="163" t="str">
        <f>IF(AND(E1522="Accepted",ISNUMBER(O1522)),O1522*1.150779448,"")</f>
      </c>
      <c r="Q1522" s="163"/>
      <c r="R1522" s="155" t="str"/>
      <c r="S1522" s="155" t="str"/>
      <c r="T1522" s="155" t="str"/>
      <c r="U1522" s="163" t="str">
        <f>IF(E1522&lt;&gt;"Accepted","",IF(AND(N1522="",P1522=""),"",MAX(N1522,P1522)))</f>
      </c>
      <c r="V1522" s="155" t="str">
        <v>2026-05-01 18:55 PDT</v>
      </c>
      <c r="W1522" s="153" t="n">
        <v>14</v>
      </c>
      <c r="X1522" s="163"/>
      <c r="Y1522" s="163"/>
      <c r="Z1522" s="163"/>
      <c r="AA1522" s="153" t="n">
        <v>-117.8837</v>
      </c>
      <c r="AB1522" s="153" t="n">
        <v>34.9054</v>
      </c>
      <c r="AC1522" s="153" t="n">
        <v>702</v>
      </c>
      <c r="AD1522" s="175" t="str">
        <v>KEDW 020155Z 24014KT 70SM FEW120 FEW300 28/02 A2984 RMK AO2A SLP086 T02810015</v>
      </c>
    </row>
    <row r="1523" hidden="0">
      <c r="A1523" s="150" t="str">
        <v>2026-05-02 02:24 UTC</v>
      </c>
      <c r="B1523" s="155" t="str">
        <v>2026-05-01 19:24 PDT</v>
      </c>
      <c r="C1523" s="155" t="str">
        <v>2026-05-01</v>
      </c>
      <c r="D1523" s="155" t="str">
        <v>May</v>
      </c>
      <c r="E1523" s="154" t="str">
        <v>Accepted</v>
      </c>
      <c r="F1523" s="155" t="str">
        <v>240</v>
      </c>
      <c r="G1523" s="153" t="n">
        <v>240</v>
      </c>
      <c r="H1523" s="155" t="str">
        <v>SW</v>
      </c>
      <c r="I1523" s="153" t="n">
        <v>60</v>
      </c>
      <c r="J1523" s="155" t="str">
        <v>NE</v>
      </c>
      <c r="K1523" s="153" t="n">
        <v>15</v>
      </c>
      <c r="L1523" s="153" t="n">
        <f>IF(E1523="Accepted",K1523*1.150779448,"")</f>
        <v>17.261691719999998</v>
      </c>
      <c r="M1523" s="153" t="n">
        <v>21</v>
      </c>
      <c r="N1523" s="153" t="n">
        <f>IF(AND(E1523="Accepted",ISNUMBER(M1523)),M1523*1.150779448,"")</f>
        <v>24.166368408</v>
      </c>
      <c r="O1523" s="163"/>
      <c r="P1523" s="163" t="str">
        <f>IF(AND(E1523="Accepted",ISNUMBER(O1523)),O1523*1.150779448,"")</f>
      </c>
      <c r="Q1523" s="163"/>
      <c r="R1523" s="155" t="str"/>
      <c r="S1523" s="155" t="str"/>
      <c r="T1523" s="155" t="str"/>
      <c r="U1523" s="153" t="n">
        <f>IF(E1523&lt;&gt;"Accepted","",IF(AND(N1523="",P1523=""),"",MAX(N1523,P1523)))</f>
        <v>24.166368408</v>
      </c>
      <c r="V1523" s="155" t="str">
        <v>2026-05-01 19:24 PDT</v>
      </c>
      <c r="W1523" s="153" t="n">
        <v>15</v>
      </c>
      <c r="X1523" s="153" t="n">
        <v>21</v>
      </c>
      <c r="Y1523" s="163"/>
      <c r="Z1523" s="163"/>
      <c r="AA1523" s="153" t="n">
        <v>-117.8837</v>
      </c>
      <c r="AB1523" s="153" t="n">
        <v>34.9054</v>
      </c>
      <c r="AC1523" s="153" t="n">
        <v>702</v>
      </c>
      <c r="AD1523" s="175" t="str">
        <v>KEDW 020224Z 24015G21KT 70SM FEW120 SCT300 26/M01 A2984 RMK AO2A SLP086</v>
      </c>
    </row>
    <row r="1524" hidden="0">
      <c r="A1524" s="150" t="str">
        <v>2026-05-02 02:55 UTC</v>
      </c>
      <c r="B1524" s="155" t="str">
        <v>2026-05-01 19:55 PDT</v>
      </c>
      <c r="C1524" s="155" t="str">
        <v>2026-05-01</v>
      </c>
      <c r="D1524" s="155" t="str">
        <v>May</v>
      </c>
      <c r="E1524" s="154" t="str">
        <v>Accepted</v>
      </c>
      <c r="F1524" s="155" t="str">
        <v>230</v>
      </c>
      <c r="G1524" s="153" t="n">
        <v>230</v>
      </c>
      <c r="H1524" s="155" t="str">
        <v>SW</v>
      </c>
      <c r="I1524" s="153" t="n">
        <v>50</v>
      </c>
      <c r="J1524" s="155" t="str">
        <v>NE</v>
      </c>
      <c r="K1524" s="153" t="n">
        <v>13</v>
      </c>
      <c r="L1524" s="153" t="n">
        <f>IF(E1524="Accepted",K1524*1.150779448,"")</f>
        <v>14.960132824</v>
      </c>
      <c r="M1524" s="163"/>
      <c r="N1524" s="163" t="str">
        <f>IF(AND(E1524="Accepted",ISNUMBER(M1524)),M1524*1.150779448,"")</f>
      </c>
      <c r="O1524" s="163"/>
      <c r="P1524" s="163" t="str">
        <f>IF(AND(E1524="Accepted",ISNUMBER(O1524)),O1524*1.150779448,"")</f>
      </c>
      <c r="Q1524" s="163"/>
      <c r="R1524" s="155" t="str"/>
      <c r="S1524" s="155" t="str"/>
      <c r="T1524" s="155" t="str"/>
      <c r="U1524" s="163" t="str">
        <f>IF(E1524&lt;&gt;"Accepted","",IF(AND(N1524="",P1524=""),"",MAX(N1524,P1524)))</f>
      </c>
      <c r="V1524" s="155" t="str">
        <v>2026-05-01 19:55 PDT</v>
      </c>
      <c r="W1524" s="153" t="n">
        <v>13</v>
      </c>
      <c r="X1524" s="163"/>
      <c r="Y1524" s="163"/>
      <c r="Z1524" s="163"/>
      <c r="AA1524" s="153" t="n">
        <v>-117.8837</v>
      </c>
      <c r="AB1524" s="153" t="n">
        <v>34.9054</v>
      </c>
      <c r="AC1524" s="153" t="n">
        <v>702</v>
      </c>
      <c r="AD1524" s="175" t="str">
        <v>KEDW 020255Z 23013KT 50SM FEW120 SCT300 25/M03 A2986 RMK AO2A SLP093 T02481027 53006</v>
      </c>
    </row>
    <row r="1525" hidden="0">
      <c r="A1525" s="150" t="str">
        <v>2026-05-02 03:55 UTC</v>
      </c>
      <c r="B1525" s="155" t="str">
        <v>2026-05-01 20:55 PDT</v>
      </c>
      <c r="C1525" s="155" t="str">
        <v>2026-05-01</v>
      </c>
      <c r="D1525" s="155" t="str">
        <v>May</v>
      </c>
      <c r="E1525" s="154" t="str">
        <v>Accepted</v>
      </c>
      <c r="F1525" s="155" t="str">
        <v>230</v>
      </c>
      <c r="G1525" s="153" t="n">
        <v>230</v>
      </c>
      <c r="H1525" s="155" t="str">
        <v>SW</v>
      </c>
      <c r="I1525" s="153" t="n">
        <v>50</v>
      </c>
      <c r="J1525" s="155" t="str">
        <v>NE</v>
      </c>
      <c r="K1525" s="153" t="n">
        <v>12</v>
      </c>
      <c r="L1525" s="153" t="n">
        <f>IF(E1525="Accepted",K1525*1.150779448,"")</f>
        <v>13.809353376</v>
      </c>
      <c r="M1525" s="163"/>
      <c r="N1525" s="163" t="str">
        <f>IF(AND(E1525="Accepted",ISNUMBER(M1525)),M1525*1.150779448,"")</f>
      </c>
      <c r="O1525" s="163"/>
      <c r="P1525" s="163" t="str">
        <f>IF(AND(E1525="Accepted",ISNUMBER(O1525)),O1525*1.150779448,"")</f>
      </c>
      <c r="Q1525" s="163"/>
      <c r="R1525" s="155" t="str"/>
      <c r="S1525" s="155" t="str"/>
      <c r="T1525" s="155" t="str"/>
      <c r="U1525" s="163" t="str">
        <f>IF(E1525&lt;&gt;"Accepted","",IF(AND(N1525="",P1525=""),"",MAX(N1525,P1525)))</f>
      </c>
      <c r="V1525" s="155" t="str">
        <v>2026-05-01 20:55 PDT</v>
      </c>
      <c r="W1525" s="153" t="n">
        <v>12</v>
      </c>
      <c r="X1525" s="163"/>
      <c r="Y1525" s="163"/>
      <c r="Z1525" s="163"/>
      <c r="AA1525" s="153" t="n">
        <v>-117.8837</v>
      </c>
      <c r="AB1525" s="153" t="n">
        <v>34.9054</v>
      </c>
      <c r="AC1525" s="153" t="n">
        <v>702</v>
      </c>
      <c r="AD1525" s="175" t="str">
        <v>KEDW 020355Z 23012KT 40SM SCT300 23/M00 A2988 RMK AO2A SLP099 T02251003</v>
      </c>
    </row>
    <row r="1526" hidden="0">
      <c r="A1526" s="150" t="str">
        <v>2026-05-02 04:55 UTC</v>
      </c>
      <c r="B1526" s="155" t="str">
        <v>2026-05-01 21:55 PDT</v>
      </c>
      <c r="C1526" s="155" t="str">
        <v>2026-05-01</v>
      </c>
      <c r="D1526" s="155" t="str">
        <v>May</v>
      </c>
      <c r="E1526" s="154" t="str">
        <v>Accepted</v>
      </c>
      <c r="F1526" s="155" t="str">
        <v>220</v>
      </c>
      <c r="G1526" s="153" t="n">
        <v>220</v>
      </c>
      <c r="H1526" s="155" t="str">
        <v>SW</v>
      </c>
      <c r="I1526" s="153" t="n">
        <v>40</v>
      </c>
      <c r="J1526" s="155" t="str">
        <v>NE</v>
      </c>
      <c r="K1526" s="153" t="n">
        <v>11</v>
      </c>
      <c r="L1526" s="153" t="n">
        <f>IF(E1526="Accepted",K1526*1.150779448,"")</f>
        <v>12.658573928</v>
      </c>
      <c r="M1526" s="163"/>
      <c r="N1526" s="163" t="str">
        <f>IF(AND(E1526="Accepted",ISNUMBER(M1526)),M1526*1.150779448,"")</f>
      </c>
      <c r="O1526" s="163"/>
      <c r="P1526" s="163" t="str">
        <f>IF(AND(E1526="Accepted",ISNUMBER(O1526)),O1526*1.150779448,"")</f>
      </c>
      <c r="Q1526" s="163"/>
      <c r="R1526" s="155" t="str"/>
      <c r="S1526" s="155" t="str"/>
      <c r="T1526" s="155" t="str"/>
      <c r="U1526" s="163" t="str">
        <f>IF(E1526&lt;&gt;"Accepted","",IF(AND(N1526="",P1526=""),"",MAX(N1526,P1526)))</f>
      </c>
      <c r="V1526" s="155" t="str">
        <v>2026-05-01 21:55 PDT</v>
      </c>
      <c r="W1526" s="153" t="n">
        <v>11</v>
      </c>
      <c r="X1526" s="163"/>
      <c r="Y1526" s="163"/>
      <c r="Z1526" s="163"/>
      <c r="AA1526" s="153" t="n">
        <v>-117.8837</v>
      </c>
      <c r="AB1526" s="153" t="n">
        <v>34.9054</v>
      </c>
      <c r="AC1526" s="153" t="n">
        <v>702</v>
      </c>
      <c r="AD1526" s="175" t="str">
        <v>KEDW 020455Z 22011KT 40SM SCT320 21/M02 A2990 RMK AO2A SLP104 T02091016</v>
      </c>
    </row>
    <row r="1527" hidden="0">
      <c r="A1527" s="150" t="str">
        <v>2026-05-02 05:55 UTC</v>
      </c>
      <c r="B1527" s="155" t="str">
        <v>2026-05-01 22:55 PDT</v>
      </c>
      <c r="C1527" s="155" t="str">
        <v>2026-05-01</v>
      </c>
      <c r="D1527" s="155" t="str">
        <v>May</v>
      </c>
      <c r="E1527" s="154" t="str">
        <v>Accepted</v>
      </c>
      <c r="F1527" s="155" t="str">
        <v>220</v>
      </c>
      <c r="G1527" s="153" t="n">
        <v>220</v>
      </c>
      <c r="H1527" s="155" t="str">
        <v>SW</v>
      </c>
      <c r="I1527" s="153" t="n">
        <v>40</v>
      </c>
      <c r="J1527" s="155" t="str">
        <v>NE</v>
      </c>
      <c r="K1527" s="153" t="n">
        <v>8</v>
      </c>
      <c r="L1527" s="153" t="n">
        <f>IF(E1527="Accepted",K1527*1.150779448,"")</f>
        <v>9.206235584</v>
      </c>
      <c r="M1527" s="163"/>
      <c r="N1527" s="163" t="str">
        <f>IF(AND(E1527="Accepted",ISNUMBER(M1527)),M1527*1.150779448,"")</f>
      </c>
      <c r="O1527" s="163"/>
      <c r="P1527" s="163" t="str">
        <f>IF(AND(E1527="Accepted",ISNUMBER(O1527)),O1527*1.150779448,"")</f>
      </c>
      <c r="Q1527" s="163"/>
      <c r="R1527" s="155" t="str"/>
      <c r="S1527" s="155" t="str"/>
      <c r="T1527" s="155" t="str"/>
      <c r="U1527" s="163" t="str">
        <f>IF(E1527&lt;&gt;"Accepted","",IF(AND(N1527="",P1527=""),"",MAX(N1527,P1527)))</f>
      </c>
      <c r="V1527" s="155" t="str">
        <v>2026-05-01 22:55 PDT</v>
      </c>
      <c r="W1527" s="153" t="n">
        <v>8</v>
      </c>
      <c r="X1527" s="163"/>
      <c r="Y1527" s="163"/>
      <c r="Z1527" s="163"/>
      <c r="AA1527" s="153" t="n">
        <v>-117.8837</v>
      </c>
      <c r="AB1527" s="153" t="n">
        <v>34.9054</v>
      </c>
      <c r="AC1527" s="153" t="n">
        <v>702</v>
      </c>
      <c r="AD1527" s="175" t="str">
        <v>KEDW 020555Z AUTO 22008KT 10SM CLR 19/M01 A2991 RMK AO2 SLP109 T01921013 10306 20192 52017 $</v>
      </c>
    </row>
    <row r="1528" hidden="0">
      <c r="A1528" s="150" t="str">
        <v>2026-05-02 06:55 UTC</v>
      </c>
      <c r="B1528" s="155" t="str">
        <v>2026-05-01 23:55 PDT</v>
      </c>
      <c r="C1528" s="155" t="str">
        <v>2026-05-01</v>
      </c>
      <c r="D1528" s="155" t="str">
        <v>May</v>
      </c>
      <c r="E1528" s="154" t="str">
        <v>Accepted</v>
      </c>
      <c r="F1528" s="155" t="str">
        <v>190</v>
      </c>
      <c r="G1528" s="153" t="n">
        <v>190</v>
      </c>
      <c r="H1528" s="155" t="str">
        <v>S</v>
      </c>
      <c r="I1528" s="153" t="n">
        <v>10</v>
      </c>
      <c r="J1528" s="155" t="str">
        <v>N</v>
      </c>
      <c r="K1528" s="153" t="n">
        <v>7</v>
      </c>
      <c r="L1528" s="153" t="n">
        <f>IF(E1528="Accepted",K1528*1.150779448,"")</f>
        <v>8.055456136</v>
      </c>
      <c r="M1528" s="163"/>
      <c r="N1528" s="163" t="str">
        <f>IF(AND(E1528="Accepted",ISNUMBER(M1528)),M1528*1.150779448,"")</f>
      </c>
      <c r="O1528" s="163"/>
      <c r="P1528" s="163" t="str">
        <f>IF(AND(E1528="Accepted",ISNUMBER(O1528)),O1528*1.150779448,"")</f>
      </c>
      <c r="Q1528" s="163"/>
      <c r="R1528" s="155" t="str"/>
      <c r="S1528" s="155" t="str"/>
      <c r="T1528" s="155" t="str"/>
      <c r="U1528" s="163" t="str">
        <f>IF(E1528&lt;&gt;"Accepted","",IF(AND(N1528="",P1528=""),"",MAX(N1528,P1528)))</f>
      </c>
      <c r="V1528" s="155" t="str">
        <v>2026-05-01 23:55 PDT</v>
      </c>
      <c r="W1528" s="153" t="n">
        <v>7</v>
      </c>
      <c r="X1528" s="163"/>
      <c r="Y1528" s="163"/>
      <c r="Z1528" s="163"/>
      <c r="AA1528" s="153" t="n">
        <v>-117.8837</v>
      </c>
      <c r="AB1528" s="153" t="n">
        <v>34.9054</v>
      </c>
      <c r="AC1528" s="153" t="n">
        <v>702</v>
      </c>
      <c r="AD1528" s="175" t="str">
        <v>KEDW 020655Z AUTO 19007KT 10SM CLR 18/M00 A2992 RMK AO2 SLP111 T01781005 $</v>
      </c>
    </row>
    <row r="1529" hidden="0">
      <c r="A1529" s="150" t="str">
        <v>2026-05-02 07:55 UTC</v>
      </c>
      <c r="B1529" s="155" t="str">
        <v>2026-05-02 00:55 PDT</v>
      </c>
      <c r="C1529" s="155" t="str">
        <v>2026-05-02</v>
      </c>
      <c r="D1529" s="155" t="str">
        <v>May</v>
      </c>
      <c r="E1529" s="154" t="str">
        <v>Accepted</v>
      </c>
      <c r="F1529" s="155" t="str">
        <v>210</v>
      </c>
      <c r="G1529" s="153" t="n">
        <v>210</v>
      </c>
      <c r="H1529" s="155" t="str">
        <v>SW</v>
      </c>
      <c r="I1529" s="153" t="n">
        <v>30</v>
      </c>
      <c r="J1529" s="155" t="str">
        <v>NE</v>
      </c>
      <c r="K1529" s="153" t="n">
        <v>10</v>
      </c>
      <c r="L1529" s="153" t="n">
        <f>IF(E1529="Accepted",K1529*1.150779448,"")</f>
        <v>11.50779448</v>
      </c>
      <c r="M1529" s="163"/>
      <c r="N1529" s="163" t="str">
        <f>IF(AND(E1529="Accepted",ISNUMBER(M1529)),M1529*1.150779448,"")</f>
      </c>
      <c r="O1529" s="163"/>
      <c r="P1529" s="163" t="str">
        <f>IF(AND(E1529="Accepted",ISNUMBER(O1529)),O1529*1.150779448,"")</f>
      </c>
      <c r="Q1529" s="163"/>
      <c r="R1529" s="155" t="str"/>
      <c r="S1529" s="155" t="str"/>
      <c r="T1529" s="155" t="str"/>
      <c r="U1529" s="163" t="str">
        <f>IF(E1529&lt;&gt;"Accepted","",IF(AND(N1529="",P1529=""),"",MAX(N1529,P1529)))</f>
      </c>
      <c r="V1529" s="155" t="str">
        <v>2026-05-02 00:55 PDT</v>
      </c>
      <c r="W1529" s="153" t="n">
        <v>10</v>
      </c>
      <c r="X1529" s="163"/>
      <c r="Y1529" s="163"/>
      <c r="Z1529" s="163"/>
      <c r="AA1529" s="153" t="n">
        <v>-117.8837</v>
      </c>
      <c r="AB1529" s="153" t="n">
        <v>34.9054</v>
      </c>
      <c r="AC1529" s="153" t="n">
        <v>702</v>
      </c>
      <c r="AD1529" s="175" t="str">
        <v>KEDW 020755Z AUTO 21010KT 10SM CLR 19/01 A2992 RMK AO2 SLP110 T01860011 403100111 $</v>
      </c>
    </row>
    <row r="1530" hidden="0">
      <c r="A1530" s="150" t="str">
        <v>2026-05-02 08:55 UTC</v>
      </c>
      <c r="B1530" s="155" t="str">
        <v>2026-05-02 01:55 PDT</v>
      </c>
      <c r="C1530" s="155" t="str">
        <v>2026-05-02</v>
      </c>
      <c r="D1530" s="155" t="str">
        <v>May</v>
      </c>
      <c r="E1530" s="154" t="str">
        <v>Accepted</v>
      </c>
      <c r="F1530" s="155" t="str">
        <v>210</v>
      </c>
      <c r="G1530" s="153" t="n">
        <v>210</v>
      </c>
      <c r="H1530" s="155" t="str">
        <v>SW</v>
      </c>
      <c r="I1530" s="153" t="n">
        <v>30</v>
      </c>
      <c r="J1530" s="155" t="str">
        <v>NE</v>
      </c>
      <c r="K1530" s="153" t="n">
        <v>5</v>
      </c>
      <c r="L1530" s="153" t="n">
        <f>IF(E1530="Accepted",K1530*1.150779448,"")</f>
        <v>5.75389724</v>
      </c>
      <c r="M1530" s="163"/>
      <c r="N1530" s="163" t="str">
        <f>IF(AND(E1530="Accepted",ISNUMBER(M1530)),M1530*1.150779448,"")</f>
      </c>
      <c r="O1530" s="163"/>
      <c r="P1530" s="163" t="str">
        <f>IF(AND(E1530="Accepted",ISNUMBER(O1530)),O1530*1.150779448,"")</f>
      </c>
      <c r="Q1530" s="163"/>
      <c r="R1530" s="155" t="str"/>
      <c r="S1530" s="155" t="str"/>
      <c r="T1530" s="155" t="str"/>
      <c r="U1530" s="163" t="str">
        <f>IF(E1530&lt;&gt;"Accepted","",IF(AND(N1530="",P1530=""),"",MAX(N1530,P1530)))</f>
      </c>
      <c r="V1530" s="155" t="str">
        <v>2026-05-02 01:55 PDT</v>
      </c>
      <c r="W1530" s="153" t="n">
        <v>5</v>
      </c>
      <c r="X1530" s="163"/>
      <c r="Y1530" s="163"/>
      <c r="Z1530" s="163"/>
      <c r="AA1530" s="153" t="n">
        <v>-117.8837</v>
      </c>
      <c r="AB1530" s="153" t="n">
        <v>34.9054</v>
      </c>
      <c r="AC1530" s="153" t="n">
        <v>702</v>
      </c>
      <c r="AD1530" s="175" t="str">
        <v>KEDW 020855Z AUTO 21005KT 10SM CLR 17/02 A2991 RMK AO2 SLP108 T01670015 50001 $</v>
      </c>
    </row>
    <row r="1531" hidden="0">
      <c r="A1531" s="150" t="str">
        <v>2026-05-02 09:55 UTC</v>
      </c>
      <c r="B1531" s="155" t="str">
        <v>2026-05-02 02:55 PDT</v>
      </c>
      <c r="C1531" s="155" t="str">
        <v>2026-05-02</v>
      </c>
      <c r="D1531" s="155" t="str">
        <v>May</v>
      </c>
      <c r="E1531" s="154" t="str">
        <v>Accepted</v>
      </c>
      <c r="F1531" s="155" t="str">
        <v>220</v>
      </c>
      <c r="G1531" s="153" t="n">
        <v>220</v>
      </c>
      <c r="H1531" s="155" t="str">
        <v>SW</v>
      </c>
      <c r="I1531" s="153" t="n">
        <v>40</v>
      </c>
      <c r="J1531" s="155" t="str">
        <v>NE</v>
      </c>
      <c r="K1531" s="153" t="n">
        <v>7</v>
      </c>
      <c r="L1531" s="153" t="n">
        <f>IF(E1531="Accepted",K1531*1.150779448,"")</f>
        <v>8.055456136</v>
      </c>
      <c r="M1531" s="163"/>
      <c r="N1531" s="163" t="str">
        <f>IF(AND(E1531="Accepted",ISNUMBER(M1531)),M1531*1.150779448,"")</f>
      </c>
      <c r="O1531" s="163"/>
      <c r="P1531" s="163" t="str">
        <f>IF(AND(E1531="Accepted",ISNUMBER(O1531)),O1531*1.150779448,"")</f>
      </c>
      <c r="Q1531" s="163"/>
      <c r="R1531" s="155" t="str"/>
      <c r="S1531" s="155" t="str"/>
      <c r="T1531" s="155" t="str"/>
      <c r="U1531" s="163" t="str">
        <f>IF(E1531&lt;&gt;"Accepted","",IF(AND(N1531="",P1531=""),"",MAX(N1531,P1531)))</f>
      </c>
      <c r="V1531" s="155" t="str">
        <v>2026-05-02 02:55 PDT</v>
      </c>
      <c r="W1531" s="153" t="n">
        <v>7</v>
      </c>
      <c r="X1531" s="163"/>
      <c r="Y1531" s="163"/>
      <c r="Z1531" s="163"/>
      <c r="AA1531" s="153" t="n">
        <v>-117.8837</v>
      </c>
      <c r="AB1531" s="153" t="n">
        <v>34.9054</v>
      </c>
      <c r="AC1531" s="153" t="n">
        <v>702</v>
      </c>
      <c r="AD1531" s="175" t="str">
        <v>KEDW 020955Z AUTO 22007KT 10SM CLR 14/01 A2990 RMK AO2 SLP106 T01420011 $</v>
      </c>
    </row>
    <row r="1532" hidden="0">
      <c r="A1532" s="150" t="str">
        <v>2026-05-02 10:55 UTC</v>
      </c>
      <c r="B1532" s="155" t="str">
        <v>2026-05-02 03:55 PDT</v>
      </c>
      <c r="C1532" s="155" t="str">
        <v>2026-05-02</v>
      </c>
      <c r="D1532" s="155" t="str">
        <v>May</v>
      </c>
      <c r="E1532" s="154" t="str">
        <v>Accepted</v>
      </c>
      <c r="F1532" s="155" t="str">
        <v>030</v>
      </c>
      <c r="G1532" s="153" t="n">
        <v>30</v>
      </c>
      <c r="H1532" s="155" t="str">
        <v>NE</v>
      </c>
      <c r="I1532" s="153" t="n">
        <v>210</v>
      </c>
      <c r="J1532" s="155" t="str">
        <v>SW</v>
      </c>
      <c r="K1532" s="153" t="n">
        <v>3</v>
      </c>
      <c r="L1532" s="153" t="n">
        <f>IF(E1532="Accepted",K1532*1.150779448,"")</f>
        <v>3.452338344</v>
      </c>
      <c r="M1532" s="163"/>
      <c r="N1532" s="163" t="str">
        <f>IF(AND(E1532="Accepted",ISNUMBER(M1532)),M1532*1.150779448,"")</f>
      </c>
      <c r="O1532" s="163"/>
      <c r="P1532" s="163" t="str">
        <f>IF(AND(E1532="Accepted",ISNUMBER(O1532)),O1532*1.150779448,"")</f>
      </c>
      <c r="Q1532" s="163"/>
      <c r="R1532" s="155" t="str"/>
      <c r="S1532" s="155" t="str"/>
      <c r="T1532" s="155" t="str"/>
      <c r="U1532" s="163" t="str">
        <f>IF(E1532&lt;&gt;"Accepted","",IF(AND(N1532="",P1532=""),"",MAX(N1532,P1532)))</f>
      </c>
      <c r="V1532" s="155" t="str">
        <v>2026-05-02 03:55 PDT</v>
      </c>
      <c r="W1532" s="153" t="n">
        <v>3</v>
      </c>
      <c r="X1532" s="163"/>
      <c r="Y1532" s="163"/>
      <c r="Z1532" s="163"/>
      <c r="AA1532" s="153" t="n">
        <v>-117.8837</v>
      </c>
      <c r="AB1532" s="153" t="n">
        <v>34.9054</v>
      </c>
      <c r="AC1532" s="153" t="n">
        <v>702</v>
      </c>
      <c r="AD1532" s="175" t="str">
        <v>KEDW 021055Z AUTO 03003KT 10SM CLR 15/01 A2991 RMK AO2 SLP108 T01450011 $</v>
      </c>
    </row>
    <row r="1533" hidden="0">
      <c r="A1533" s="150" t="str">
        <v>2026-05-02 11:55 UTC</v>
      </c>
      <c r="B1533" s="155" t="str">
        <v>2026-05-02 04:55 PDT</v>
      </c>
      <c r="C1533" s="155" t="str">
        <v>2026-05-02</v>
      </c>
      <c r="D1533" s="155" t="str">
        <v>May</v>
      </c>
      <c r="E1533" s="154" t="str">
        <v>Accepted</v>
      </c>
      <c r="F1533" s="155" t="str">
        <v>090</v>
      </c>
      <c r="G1533" s="153" t="n">
        <v>90</v>
      </c>
      <c r="H1533" s="155" t="str">
        <v>E</v>
      </c>
      <c r="I1533" s="153" t="n">
        <v>270</v>
      </c>
      <c r="J1533" s="155" t="str">
        <v>W</v>
      </c>
      <c r="K1533" s="153" t="n">
        <v>5</v>
      </c>
      <c r="L1533" s="153" t="n">
        <f>IF(E1533="Accepted",K1533*1.150779448,"")</f>
        <v>5.75389724</v>
      </c>
      <c r="M1533" s="163"/>
      <c r="N1533" s="163" t="str">
        <f>IF(AND(E1533="Accepted",ISNUMBER(M1533)),M1533*1.150779448,"")</f>
      </c>
      <c r="O1533" s="163"/>
      <c r="P1533" s="163" t="str">
        <f>IF(AND(E1533="Accepted",ISNUMBER(O1533)),O1533*1.150779448,"")</f>
      </c>
      <c r="Q1533" s="163"/>
      <c r="R1533" s="155" t="str"/>
      <c r="S1533" s="155" t="str"/>
      <c r="T1533" s="155" t="str"/>
      <c r="U1533" s="163" t="str">
        <f>IF(E1533&lt;&gt;"Accepted","",IF(AND(N1533="",P1533=""),"",MAX(N1533,P1533)))</f>
      </c>
      <c r="V1533" s="155" t="str">
        <v>2026-05-02 04:55 PDT</v>
      </c>
      <c r="W1533" s="153" t="n">
        <v>5</v>
      </c>
      <c r="X1533" s="163"/>
      <c r="Y1533" s="163"/>
      <c r="Z1533" s="163"/>
      <c r="AA1533" s="153" t="n">
        <v>-117.8837</v>
      </c>
      <c r="AB1533" s="153" t="n">
        <v>34.9054</v>
      </c>
      <c r="AC1533" s="153" t="n">
        <v>702</v>
      </c>
      <c r="AD1533" s="175" t="str">
        <v>KEDW 021155Z AUTO 09005KT 10SM CLR 14/M00 A2992 RMK AO2 SLP112 T01411004 10193 20127 53003 $</v>
      </c>
    </row>
    <row r="1534" hidden="0">
      <c r="A1534" s="150" t="str">
        <v>2026-05-02 12:55 UTC</v>
      </c>
      <c r="B1534" s="155" t="str">
        <v>2026-05-02 05:55 PDT</v>
      </c>
      <c r="C1534" s="155" t="str">
        <v>2026-05-02</v>
      </c>
      <c r="D1534" s="155" t="str">
        <v>May</v>
      </c>
      <c r="E1534" s="154" t="str">
        <v>Accepted</v>
      </c>
      <c r="F1534" s="155" t="str">
        <v>350</v>
      </c>
      <c r="G1534" s="153" t="n">
        <v>350</v>
      </c>
      <c r="H1534" s="155" t="str">
        <v>N</v>
      </c>
      <c r="I1534" s="153" t="n">
        <v>170</v>
      </c>
      <c r="J1534" s="155" t="str">
        <v>S</v>
      </c>
      <c r="K1534" s="153" t="n">
        <v>4</v>
      </c>
      <c r="L1534" s="153" t="n">
        <f>IF(E1534="Accepted",K1534*1.150779448,"")</f>
        <v>4.603117792</v>
      </c>
      <c r="M1534" s="163"/>
      <c r="N1534" s="163" t="str">
        <f>IF(AND(E1534="Accepted",ISNUMBER(M1534)),M1534*1.150779448,"")</f>
      </c>
      <c r="O1534" s="163"/>
      <c r="P1534" s="163" t="str">
        <f>IF(AND(E1534="Accepted",ISNUMBER(O1534)),O1534*1.150779448,"")</f>
      </c>
      <c r="Q1534" s="163"/>
      <c r="R1534" s="155" t="str"/>
      <c r="S1534" s="155" t="str"/>
      <c r="T1534" s="155" t="str"/>
      <c r="U1534" s="163" t="str">
        <f>IF(E1534&lt;&gt;"Accepted","",IF(AND(N1534="",P1534=""),"",MAX(N1534,P1534)))</f>
      </c>
      <c r="V1534" s="155" t="str">
        <v>2026-05-02 05:55 PDT</v>
      </c>
      <c r="W1534" s="153" t="n">
        <v>4</v>
      </c>
      <c r="X1534" s="163"/>
      <c r="Y1534" s="163"/>
      <c r="Z1534" s="163"/>
      <c r="AA1534" s="153" t="n">
        <v>-117.8837</v>
      </c>
      <c r="AB1534" s="153" t="n">
        <v>34.9054</v>
      </c>
      <c r="AC1534" s="153" t="n">
        <v>702</v>
      </c>
      <c r="AD1534" s="175" t="str">
        <v>KEDW 021255Z AUTO 35004KT 10SM CLR 13/M00 A2992 RMK AO2 SLP114 T01251001 $</v>
      </c>
    </row>
    <row r="1535" hidden="0">
      <c r="A1535" s="150" t="str">
        <v>2026-05-02 13:55 UTC</v>
      </c>
      <c r="B1535" s="155" t="str">
        <v>2026-05-02 06:55 PDT</v>
      </c>
      <c r="C1535" s="155" t="str">
        <v>2026-05-02</v>
      </c>
      <c r="D1535" s="155" t="str">
        <v>May</v>
      </c>
      <c r="E1535" s="154" t="str">
        <v>Accepted</v>
      </c>
      <c r="F1535" s="155" t="str">
        <v>340</v>
      </c>
      <c r="G1535" s="153" t="n">
        <v>340</v>
      </c>
      <c r="H1535" s="155" t="str">
        <v>N</v>
      </c>
      <c r="I1535" s="153" t="n">
        <v>160</v>
      </c>
      <c r="J1535" s="155" t="str">
        <v>S</v>
      </c>
      <c r="K1535" s="153" t="n">
        <v>5</v>
      </c>
      <c r="L1535" s="153" t="n">
        <f>IF(E1535="Accepted",K1535*1.150779448,"")</f>
        <v>5.75389724</v>
      </c>
      <c r="M1535" s="163"/>
      <c r="N1535" s="163" t="str">
        <f>IF(AND(E1535="Accepted",ISNUMBER(M1535)),M1535*1.150779448,"")</f>
      </c>
      <c r="O1535" s="163"/>
      <c r="P1535" s="163" t="str">
        <f>IF(AND(E1535="Accepted",ISNUMBER(O1535)),O1535*1.150779448,"")</f>
      </c>
      <c r="Q1535" s="163"/>
      <c r="R1535" s="155" t="str"/>
      <c r="S1535" s="155" t="str"/>
      <c r="T1535" s="155" t="str"/>
      <c r="U1535" s="163" t="str">
        <f>IF(E1535&lt;&gt;"Accepted","",IF(AND(N1535="",P1535=""),"",MAX(N1535,P1535)))</f>
      </c>
      <c r="V1535" s="155" t="str">
        <v>2026-05-02 06:55 PDT</v>
      </c>
      <c r="W1535" s="153" t="n">
        <v>5</v>
      </c>
      <c r="X1535" s="163"/>
      <c r="Y1535" s="163"/>
      <c r="Z1535" s="163"/>
      <c r="AA1535" s="153" t="n">
        <v>-117.8837</v>
      </c>
      <c r="AB1535" s="153" t="n">
        <v>34.9054</v>
      </c>
      <c r="AC1535" s="153" t="n">
        <v>702</v>
      </c>
      <c r="AD1535" s="175" t="str">
        <v>KEDW 021355Z AUTO 34005KT 10SM CLR 14/00 A2994 RMK AO2 SLP121 T01410003 $</v>
      </c>
    </row>
    <row r="1536" hidden="0">
      <c r="A1536" s="150" t="str">
        <v>2026-05-02 14:55 UTC</v>
      </c>
      <c r="B1536" s="155" t="str">
        <v>2026-05-02 07:55 PDT</v>
      </c>
      <c r="C1536" s="155" t="str">
        <v>2026-05-02</v>
      </c>
      <c r="D1536" s="155" t="str">
        <v>May</v>
      </c>
      <c r="E1536" s="154" t="str">
        <v>Accepted</v>
      </c>
      <c r="F1536" s="155" t="str">
        <v>340</v>
      </c>
      <c r="G1536" s="153" t="n">
        <v>340</v>
      </c>
      <c r="H1536" s="155" t="str">
        <v>N</v>
      </c>
      <c r="I1536" s="153" t="n">
        <v>160</v>
      </c>
      <c r="J1536" s="155" t="str">
        <v>S</v>
      </c>
      <c r="K1536" s="153" t="n">
        <v>5</v>
      </c>
      <c r="L1536" s="153" t="n">
        <f>IF(E1536="Accepted",K1536*1.150779448,"")</f>
        <v>5.75389724</v>
      </c>
      <c r="M1536" s="163"/>
      <c r="N1536" s="163" t="str">
        <f>IF(AND(E1536="Accepted",ISNUMBER(M1536)),M1536*1.150779448,"")</f>
      </c>
      <c r="O1536" s="163"/>
      <c r="P1536" s="163" t="str">
        <f>IF(AND(E1536="Accepted",ISNUMBER(O1536)),O1536*1.150779448,"")</f>
      </c>
      <c r="Q1536" s="163"/>
      <c r="R1536" s="155" t="str"/>
      <c r="S1536" s="155" t="str"/>
      <c r="T1536" s="155" t="str"/>
      <c r="U1536" s="163" t="str">
        <f>IF(E1536&lt;&gt;"Accepted","",IF(AND(N1536="",P1536=""),"",MAX(N1536,P1536)))</f>
      </c>
      <c r="V1536" s="155" t="str">
        <v>2026-05-02 07:55 PDT</v>
      </c>
      <c r="W1536" s="153" t="n">
        <v>5</v>
      </c>
      <c r="X1536" s="163"/>
      <c r="Y1536" s="163"/>
      <c r="Z1536" s="163"/>
      <c r="AA1536" s="153" t="n">
        <v>-117.8837</v>
      </c>
      <c r="AB1536" s="153" t="n">
        <v>34.9054</v>
      </c>
      <c r="AC1536" s="153" t="n">
        <v>702</v>
      </c>
      <c r="AD1536" s="175" t="str">
        <v>KEDW 021455Z AUTO 34005KT 10SM CLR 19/01 A2995 RMK AO2 SLP123 T01850010 53008 $</v>
      </c>
    </row>
    <row r="1537" hidden="0">
      <c r="A1537" s="150" t="str">
        <v>2026-05-02 15:55 UTC</v>
      </c>
      <c r="B1537" s="155" t="str">
        <v>2026-05-02 08:55 PDT</v>
      </c>
      <c r="C1537" s="155" t="str">
        <v>2026-05-02</v>
      </c>
      <c r="D1537" s="155" t="str">
        <v>May</v>
      </c>
      <c r="E1537" s="154" t="str">
        <v>Accepted</v>
      </c>
      <c r="F1537" s="155" t="str">
        <v>010</v>
      </c>
      <c r="G1537" s="153" t="n">
        <v>10</v>
      </c>
      <c r="H1537" s="155" t="str">
        <v>N</v>
      </c>
      <c r="I1537" s="153" t="n">
        <v>190</v>
      </c>
      <c r="J1537" s="155" t="str">
        <v>S</v>
      </c>
      <c r="K1537" s="153" t="n">
        <v>3</v>
      </c>
      <c r="L1537" s="153" t="n">
        <f>IF(E1537="Accepted",K1537*1.150779448,"")</f>
        <v>3.452338344</v>
      </c>
      <c r="M1537" s="163"/>
      <c r="N1537" s="163" t="str">
        <f>IF(AND(E1537="Accepted",ISNUMBER(M1537)),M1537*1.150779448,"")</f>
      </c>
      <c r="O1537" s="163"/>
      <c r="P1537" s="163" t="str">
        <f>IF(AND(E1537="Accepted",ISNUMBER(O1537)),O1537*1.150779448,"")</f>
      </c>
      <c r="Q1537" s="163"/>
      <c r="R1537" s="155" t="str"/>
      <c r="S1537" s="155" t="str"/>
      <c r="T1537" s="155" t="str"/>
      <c r="U1537" s="163" t="str">
        <f>IF(E1537&lt;&gt;"Accepted","",IF(AND(N1537="",P1537=""),"",MAX(N1537,P1537)))</f>
      </c>
      <c r="V1537" s="155" t="str">
        <v>2026-05-02 08:55 PDT</v>
      </c>
      <c r="W1537" s="153" t="n">
        <v>3</v>
      </c>
      <c r="X1537" s="163"/>
      <c r="Y1537" s="163"/>
      <c r="Z1537" s="163"/>
      <c r="AA1537" s="153" t="n">
        <v>-117.8837</v>
      </c>
      <c r="AB1537" s="153" t="n">
        <v>34.9054</v>
      </c>
      <c r="AC1537" s="153" t="n">
        <v>702</v>
      </c>
      <c r="AD1537" s="175" t="str">
        <v>KEDW 021555Z AUTO 01003KT 10SM CLR 21/01 A2996 RMK AO2 SLP126 T02070005 $</v>
      </c>
    </row>
    <row r="1538" hidden="0">
      <c r="A1538" s="150" t="str">
        <v>2026-05-02 16:55 UTC</v>
      </c>
      <c r="B1538" s="155" t="str">
        <v>2026-05-02 09:55 PDT</v>
      </c>
      <c r="C1538" s="155" t="str">
        <v>2026-05-02</v>
      </c>
      <c r="D1538" s="155" t="str">
        <v>May</v>
      </c>
      <c r="E1538" s="154" t="str">
        <v>Accepted</v>
      </c>
      <c r="F1538" s="155" t="str">
        <v>360</v>
      </c>
      <c r="G1538" s="153" t="n">
        <v>360</v>
      </c>
      <c r="H1538" s="155" t="str">
        <v>N</v>
      </c>
      <c r="I1538" s="153" t="n">
        <v>180</v>
      </c>
      <c r="J1538" s="155" t="str">
        <v>S</v>
      </c>
      <c r="K1538" s="153" t="n">
        <v>6</v>
      </c>
      <c r="L1538" s="153" t="n">
        <f>IF(E1538="Accepted",K1538*1.150779448,"")</f>
        <v>6.904676688</v>
      </c>
      <c r="M1538" s="163"/>
      <c r="N1538" s="163" t="str">
        <f>IF(AND(E1538="Accepted",ISNUMBER(M1538)),M1538*1.150779448,"")</f>
      </c>
      <c r="O1538" s="163"/>
      <c r="P1538" s="163" t="str">
        <f>IF(AND(E1538="Accepted",ISNUMBER(O1538)),O1538*1.150779448,"")</f>
      </c>
      <c r="Q1538" s="163"/>
      <c r="R1538" s="155" t="str"/>
      <c r="S1538" s="155" t="str"/>
      <c r="T1538" s="155" t="str"/>
      <c r="U1538" s="163" t="str">
        <f>IF(E1538&lt;&gt;"Accepted","",IF(AND(N1538="",P1538=""),"",MAX(N1538,P1538)))</f>
      </c>
      <c r="V1538" s="155" t="str">
        <v>2026-05-02 09:55 PDT</v>
      </c>
      <c r="W1538" s="153" t="n">
        <v>6</v>
      </c>
      <c r="X1538" s="163"/>
      <c r="Y1538" s="163"/>
      <c r="Z1538" s="163"/>
      <c r="AA1538" s="153" t="n">
        <v>-117.8837</v>
      </c>
      <c r="AB1538" s="153" t="n">
        <v>34.9054</v>
      </c>
      <c r="AC1538" s="153" t="n">
        <v>702</v>
      </c>
      <c r="AD1538" s="175" t="str">
        <v>KEDW 021655Z 36006KT 70SM SCT320 24/00 A2995 RMK AO2A SLP123 T02380001</v>
      </c>
    </row>
    <row r="1539" hidden="0">
      <c r="A1539" s="150" t="str">
        <v>2026-05-02 17:55 UTC</v>
      </c>
      <c r="B1539" s="155" t="str">
        <v>2026-05-02 10:55 PDT</v>
      </c>
      <c r="C1539" s="155" t="str">
        <v>2026-05-02</v>
      </c>
      <c r="D1539" s="155" t="str">
        <v>May</v>
      </c>
      <c r="E1539" s="154" t="str">
        <v>Accepted</v>
      </c>
      <c r="F1539" s="155" t="str">
        <v>010</v>
      </c>
      <c r="G1539" s="153" t="n">
        <v>10</v>
      </c>
      <c r="H1539" s="155" t="str">
        <v>N</v>
      </c>
      <c r="I1539" s="153" t="n">
        <v>190</v>
      </c>
      <c r="J1539" s="155" t="str">
        <v>S</v>
      </c>
      <c r="K1539" s="153" t="n">
        <v>6</v>
      </c>
      <c r="L1539" s="153" t="n">
        <f>IF(E1539="Accepted",K1539*1.150779448,"")</f>
        <v>6.904676688</v>
      </c>
      <c r="M1539" s="163"/>
      <c r="N1539" s="163" t="str">
        <f>IF(AND(E1539="Accepted",ISNUMBER(M1539)),M1539*1.150779448,"")</f>
      </c>
      <c r="O1539" s="163"/>
      <c r="P1539" s="163" t="str">
        <f>IF(AND(E1539="Accepted",ISNUMBER(O1539)),O1539*1.150779448,"")</f>
      </c>
      <c r="Q1539" s="163"/>
      <c r="R1539" s="155" t="str"/>
      <c r="S1539" s="155" t="str"/>
      <c r="T1539" s="155" t="str"/>
      <c r="U1539" s="163" t="str">
        <f>IF(E1539&lt;&gt;"Accepted","",IF(AND(N1539="",P1539=""),"",MAX(N1539,P1539)))</f>
      </c>
      <c r="V1539" s="155" t="str">
        <v>2026-05-02 10:55 PDT</v>
      </c>
      <c r="W1539" s="153" t="n">
        <v>6</v>
      </c>
      <c r="X1539" s="163"/>
      <c r="Y1539" s="163"/>
      <c r="Z1539" s="163"/>
      <c r="AA1539" s="153" t="n">
        <v>-117.8837</v>
      </c>
      <c r="AB1539" s="153" t="n">
        <v>34.9054</v>
      </c>
      <c r="AC1539" s="153" t="n">
        <v>702</v>
      </c>
      <c r="AD1539" s="175" t="str">
        <v>KEDW 021755Z 01006KT 70SM SCT320 27/M01 A2993 RMK AO2A SLP115 T02661013 10266 20105 58005</v>
      </c>
    </row>
    <row r="1540" hidden="0">
      <c r="A1540" s="150" t="str">
        <v>2026-05-02 18:55 UTC</v>
      </c>
      <c r="B1540" s="155" t="str">
        <v>2026-05-02 11:55 PDT</v>
      </c>
      <c r="C1540" s="155" t="str">
        <v>2026-05-02</v>
      </c>
      <c r="D1540" s="155" t="str">
        <v>May</v>
      </c>
      <c r="E1540" s="154" t="str">
        <v>Accepted</v>
      </c>
      <c r="F1540" s="155" t="str">
        <v>160</v>
      </c>
      <c r="G1540" s="153" t="n">
        <v>160</v>
      </c>
      <c r="H1540" s="155" t="str">
        <v>S</v>
      </c>
      <c r="I1540" s="153" t="n">
        <v>340</v>
      </c>
      <c r="J1540" s="155" t="str">
        <v>N</v>
      </c>
      <c r="K1540" s="153" t="n">
        <v>7</v>
      </c>
      <c r="L1540" s="153" t="n">
        <f>IF(E1540="Accepted",K1540*1.150779448,"")</f>
        <v>8.055456136</v>
      </c>
      <c r="M1540" s="163"/>
      <c r="N1540" s="163" t="str">
        <f>IF(AND(E1540="Accepted",ISNUMBER(M1540)),M1540*1.150779448,"")</f>
      </c>
      <c r="O1540" s="163"/>
      <c r="P1540" s="163" t="str">
        <f>IF(AND(E1540="Accepted",ISNUMBER(O1540)),O1540*1.150779448,"")</f>
      </c>
      <c r="Q1540" s="163"/>
      <c r="R1540" s="155" t="str"/>
      <c r="S1540" s="155" t="str"/>
      <c r="T1540" s="155" t="str"/>
      <c r="U1540" s="163" t="str">
        <f>IF(E1540&lt;&gt;"Accepted","",IF(AND(N1540="",P1540=""),"",MAX(N1540,P1540)))</f>
      </c>
      <c r="V1540" s="155" t="str">
        <v>2026-05-02 11:55 PDT</v>
      </c>
      <c r="W1540" s="153" t="n">
        <v>7</v>
      </c>
      <c r="X1540" s="163"/>
      <c r="Y1540" s="163"/>
      <c r="Z1540" s="163"/>
      <c r="AA1540" s="153" t="n">
        <v>-117.8837</v>
      </c>
      <c r="AB1540" s="153" t="n">
        <v>34.9054</v>
      </c>
      <c r="AC1540" s="153" t="n">
        <v>702</v>
      </c>
      <c r="AD1540" s="175" t="str">
        <v>KEDW 021855Z 16007KT 70SM SCT310 31/M09 A2991 RMK AO2A SLP107 T03051092</v>
      </c>
    </row>
    <row r="1541" hidden="0">
      <c r="A1541" s="150" t="str">
        <v>2026-05-02 19:55 UTC</v>
      </c>
      <c r="B1541" s="155" t="str">
        <v>2026-05-02 12:55 PDT</v>
      </c>
      <c r="C1541" s="155" t="str">
        <v>2026-05-02</v>
      </c>
      <c r="D1541" s="155" t="str">
        <v>May</v>
      </c>
      <c r="E1541" s="154" t="str">
        <v>Accepted</v>
      </c>
      <c r="F1541" s="155" t="str">
        <v>220</v>
      </c>
      <c r="G1541" s="153" t="n">
        <v>220</v>
      </c>
      <c r="H1541" s="155" t="str">
        <v>SW</v>
      </c>
      <c r="I1541" s="153" t="n">
        <v>40</v>
      </c>
      <c r="J1541" s="155" t="str">
        <v>NE</v>
      </c>
      <c r="K1541" s="153" t="n">
        <v>11</v>
      </c>
      <c r="L1541" s="153" t="n">
        <f>IF(E1541="Accepted",K1541*1.150779448,"")</f>
        <v>12.658573928</v>
      </c>
      <c r="M1541" s="163"/>
      <c r="N1541" s="163" t="str">
        <f>IF(AND(E1541="Accepted",ISNUMBER(M1541)),M1541*1.150779448,"")</f>
      </c>
      <c r="O1541" s="163"/>
      <c r="P1541" s="163" t="str">
        <f>IF(AND(E1541="Accepted",ISNUMBER(O1541)),O1541*1.150779448,"")</f>
      </c>
      <c r="Q1541" s="163"/>
      <c r="R1541" s="155" t="str"/>
      <c r="S1541" s="155" t="str"/>
      <c r="T1541" s="155" t="str"/>
      <c r="U1541" s="163" t="str">
        <f>IF(E1541&lt;&gt;"Accepted","",IF(AND(N1541="",P1541=""),"",MAX(N1541,P1541)))</f>
      </c>
      <c r="V1541" s="155" t="str">
        <v>2026-05-02 12:55 PDT</v>
      </c>
      <c r="W1541" s="153" t="n">
        <v>11</v>
      </c>
      <c r="X1541" s="163"/>
      <c r="Y1541" s="163"/>
      <c r="Z1541" s="163"/>
      <c r="AA1541" s="153" t="n">
        <v>-117.8837</v>
      </c>
      <c r="AB1541" s="153" t="n">
        <v>34.9054</v>
      </c>
      <c r="AC1541" s="153" t="n">
        <v>702</v>
      </c>
      <c r="AD1541" s="175" t="str">
        <v>KEDW 021955Z 22011KT 80SM SCT290 31/M09 A2988 RMK AO2A SLP095 T03071091</v>
      </c>
    </row>
    <row r="1542" hidden="0">
      <c r="A1542" s="150" t="str">
        <v>2026-05-02 20:55 UTC</v>
      </c>
      <c r="B1542" s="155" t="str">
        <v>2026-05-02 13:55 PDT</v>
      </c>
      <c r="C1542" s="155" t="str">
        <v>2026-05-02</v>
      </c>
      <c r="D1542" s="155" t="str">
        <v>May</v>
      </c>
      <c r="E1542" s="154" t="str">
        <v>Accepted</v>
      </c>
      <c r="F1542" s="155" t="str">
        <v>240</v>
      </c>
      <c r="G1542" s="153" t="n">
        <v>240</v>
      </c>
      <c r="H1542" s="155" t="str">
        <v>SW</v>
      </c>
      <c r="I1542" s="153" t="n">
        <v>60</v>
      </c>
      <c r="J1542" s="155" t="str">
        <v>NE</v>
      </c>
      <c r="K1542" s="153" t="n">
        <v>7</v>
      </c>
      <c r="L1542" s="153" t="n">
        <f>IF(E1542="Accepted",K1542*1.150779448,"")</f>
        <v>8.055456136</v>
      </c>
      <c r="M1542" s="153" t="n">
        <v>16</v>
      </c>
      <c r="N1542" s="153" t="n">
        <f>IF(AND(E1542="Accepted",ISNUMBER(M1542)),M1542*1.150779448,"")</f>
        <v>18.412471168</v>
      </c>
      <c r="O1542" s="163"/>
      <c r="P1542" s="163" t="str">
        <f>IF(AND(E1542="Accepted",ISNUMBER(O1542)),O1542*1.150779448,"")</f>
      </c>
      <c r="Q1542" s="163"/>
      <c r="R1542" s="155" t="str"/>
      <c r="S1542" s="155" t="str"/>
      <c r="T1542" s="155" t="str"/>
      <c r="U1542" s="153" t="n">
        <f>IF(E1542&lt;&gt;"Accepted","",IF(AND(N1542="",P1542=""),"",MAX(N1542,P1542)))</f>
        <v>18.412471168</v>
      </c>
      <c r="V1542" s="155" t="str">
        <v>2026-05-02 13:55 PDT</v>
      </c>
      <c r="W1542" s="153" t="n">
        <v>7</v>
      </c>
      <c r="X1542" s="153" t="n">
        <v>16</v>
      </c>
      <c r="Y1542" s="163"/>
      <c r="Z1542" s="163"/>
      <c r="AA1542" s="153" t="n">
        <v>-117.8837</v>
      </c>
      <c r="AB1542" s="153" t="n">
        <v>34.9054</v>
      </c>
      <c r="AC1542" s="153" t="n">
        <v>702</v>
      </c>
      <c r="AD1542" s="175" t="str">
        <v>KEDW 022055Z 24007G16KT 80SM FEW140 SCT300 31/M06 A2986 RMK AO2A SLP090 T03091057 57024</v>
      </c>
    </row>
    <row r="1543" hidden="0">
      <c r="A1543" s="150" t="str">
        <v>2026-05-02 21:55 UTC</v>
      </c>
      <c r="B1543" s="155" t="str">
        <v>2026-05-02 14:55 PDT</v>
      </c>
      <c r="C1543" s="155" t="str">
        <v>2026-05-02</v>
      </c>
      <c r="D1543" s="155" t="str">
        <v>May</v>
      </c>
      <c r="E1543" s="154" t="str">
        <v>Accepted</v>
      </c>
      <c r="F1543" s="155" t="str">
        <v>160</v>
      </c>
      <c r="G1543" s="153" t="n">
        <v>160</v>
      </c>
      <c r="H1543" s="155" t="str">
        <v>S</v>
      </c>
      <c r="I1543" s="153" t="n">
        <v>340</v>
      </c>
      <c r="J1543" s="155" t="str">
        <v>N</v>
      </c>
      <c r="K1543" s="153" t="n">
        <v>5</v>
      </c>
      <c r="L1543" s="153" t="n">
        <f>IF(E1543="Accepted",K1543*1.150779448,"")</f>
        <v>5.75389724</v>
      </c>
      <c r="M1543" s="163"/>
      <c r="N1543" s="163" t="str">
        <f>IF(AND(E1543="Accepted",ISNUMBER(M1543)),M1543*1.150779448,"")</f>
      </c>
      <c r="O1543" s="163"/>
      <c r="P1543" s="163" t="str">
        <f>IF(AND(E1543="Accepted",ISNUMBER(O1543)),O1543*1.150779448,"")</f>
      </c>
      <c r="Q1543" s="163"/>
      <c r="R1543" s="155" t="str"/>
      <c r="S1543" s="155" t="str"/>
      <c r="T1543" s="155" t="str"/>
      <c r="U1543" s="163" t="str">
        <f>IF(E1543&lt;&gt;"Accepted","",IF(AND(N1543="",P1543=""),"",MAX(N1543,P1543)))</f>
      </c>
      <c r="V1543" s="155" t="str">
        <v>2026-05-02 14:55 PDT</v>
      </c>
      <c r="W1543" s="153" t="n">
        <v>5</v>
      </c>
      <c r="X1543" s="163"/>
      <c r="Y1543" s="163"/>
      <c r="Z1543" s="163"/>
      <c r="AA1543" s="153" t="n">
        <v>-117.8837</v>
      </c>
      <c r="AB1543" s="153" t="n">
        <v>34.9054</v>
      </c>
      <c r="AC1543" s="153" t="n">
        <v>702</v>
      </c>
      <c r="AD1543" s="175" t="str">
        <v>KEDW 022155Z 16005KT 80SM FEW120 BKN300 32/M07 A2983 RMK AO2A SLP080 T03151068</v>
      </c>
    </row>
    <row r="1544" hidden="0">
      <c r="A1544" s="150" t="str">
        <v>2026-05-02 22:49 UTC</v>
      </c>
      <c r="B1544" s="155" t="str">
        <v>2026-05-02 15:49 PDT</v>
      </c>
      <c r="C1544" s="155" t="str">
        <v>2026-05-02</v>
      </c>
      <c r="D1544" s="155" t="str">
        <v>May</v>
      </c>
      <c r="E1544" s="154" t="str">
        <v>Accepted</v>
      </c>
      <c r="F1544" s="155" t="str">
        <v>200</v>
      </c>
      <c r="G1544" s="153" t="n">
        <v>200</v>
      </c>
      <c r="H1544" s="155" t="str">
        <v>S</v>
      </c>
      <c r="I1544" s="153" t="n">
        <v>20</v>
      </c>
      <c r="J1544" s="155" t="str">
        <v>N</v>
      </c>
      <c r="K1544" s="153" t="n">
        <v>15</v>
      </c>
      <c r="L1544" s="153" t="n">
        <f>IF(E1544="Accepted",K1544*1.150779448,"")</f>
        <v>17.261691719999998</v>
      </c>
      <c r="M1544" s="153" t="n">
        <v>21</v>
      </c>
      <c r="N1544" s="153" t="n">
        <f>IF(AND(E1544="Accepted",ISNUMBER(M1544)),M1544*1.150779448,"")</f>
        <v>24.166368408</v>
      </c>
      <c r="O1544" s="163"/>
      <c r="P1544" s="163" t="str">
        <f>IF(AND(E1544="Accepted",ISNUMBER(O1544)),O1544*1.150779448,"")</f>
      </c>
      <c r="Q1544" s="163"/>
      <c r="R1544" s="155" t="str"/>
      <c r="S1544" s="155" t="str"/>
      <c r="T1544" s="155" t="str"/>
      <c r="U1544" s="153" t="n">
        <f>IF(E1544&lt;&gt;"Accepted","",IF(AND(N1544="",P1544=""),"",MAX(N1544,P1544)))</f>
        <v>24.166368408</v>
      </c>
      <c r="V1544" s="155" t="str">
        <v>2026-05-02 15:49 PDT</v>
      </c>
      <c r="W1544" s="153" t="n">
        <v>15</v>
      </c>
      <c r="X1544" s="153" t="n">
        <v>21</v>
      </c>
      <c r="Y1544" s="163"/>
      <c r="Z1544" s="163"/>
      <c r="AA1544" s="153" t="n">
        <v>-117.8837</v>
      </c>
      <c r="AB1544" s="153" t="n">
        <v>34.9054</v>
      </c>
      <c r="AC1544" s="153" t="n">
        <v>702</v>
      </c>
      <c r="AD1544" s="175" t="str">
        <v>KEDW 022249Z 20015G21KT 80SM FEW120 BKN300 32/M06 A2980 RMK AO2A SLP070</v>
      </c>
    </row>
    <row r="1545" hidden="0">
      <c r="A1545" s="150" t="str">
        <v>2026-05-02 22:55 UTC</v>
      </c>
      <c r="B1545" s="155" t="str">
        <v>2026-05-02 15:55 PDT</v>
      </c>
      <c r="C1545" s="155" t="str">
        <v>2026-05-02</v>
      </c>
      <c r="D1545" s="155" t="str">
        <v>May</v>
      </c>
      <c r="E1545" s="154" t="str">
        <v>Accepted</v>
      </c>
      <c r="F1545" s="155" t="str">
        <v>220</v>
      </c>
      <c r="G1545" s="153" t="n">
        <v>220</v>
      </c>
      <c r="H1545" s="155" t="str">
        <v>SW</v>
      </c>
      <c r="I1545" s="153" t="n">
        <v>40</v>
      </c>
      <c r="J1545" s="155" t="str">
        <v>NE</v>
      </c>
      <c r="K1545" s="153" t="n">
        <v>11</v>
      </c>
      <c r="L1545" s="153" t="n">
        <f>IF(E1545="Accepted",K1545*1.150779448,"")</f>
        <v>12.658573928</v>
      </c>
      <c r="M1545" s="153" t="n">
        <v>19</v>
      </c>
      <c r="N1545" s="153" t="n">
        <f>IF(AND(E1545="Accepted",ISNUMBER(M1545)),M1545*1.150779448,"")</f>
        <v>21.864809512</v>
      </c>
      <c r="O1545" s="163"/>
      <c r="P1545" s="163" t="str">
        <f>IF(AND(E1545="Accepted",ISNUMBER(O1545)),O1545*1.150779448,"")</f>
      </c>
      <c r="Q1545" s="163"/>
      <c r="R1545" s="155" t="str"/>
      <c r="S1545" s="155" t="str"/>
      <c r="T1545" s="155" t="str"/>
      <c r="U1545" s="153" t="n">
        <f>IF(E1545&lt;&gt;"Accepted","",IF(AND(N1545="",P1545=""),"",MAX(N1545,P1545)))</f>
        <v>21.864809512</v>
      </c>
      <c r="V1545" s="155" t="str">
        <v>2026-05-02 15:55 PDT</v>
      </c>
      <c r="W1545" s="153" t="n">
        <v>11</v>
      </c>
      <c r="X1545" s="153" t="n">
        <v>19</v>
      </c>
      <c r="Y1545" s="163"/>
      <c r="Z1545" s="163"/>
      <c r="AA1545" s="153" t="n">
        <v>-117.8837</v>
      </c>
      <c r="AB1545" s="153" t="n">
        <v>34.9054</v>
      </c>
      <c r="AC1545" s="153" t="n">
        <v>702</v>
      </c>
      <c r="AD1545" s="175" t="str">
        <v>KEDW 022255Z 22011G19KT 80SM FEW120 SCT300 32/M05 A2980 RMK AO2A SLP070 T03211048</v>
      </c>
    </row>
    <row r="1546" hidden="0">
      <c r="A1546" s="150" t="str">
        <v>2026-05-02 23:55 UTC</v>
      </c>
      <c r="B1546" s="155" t="str">
        <v>2026-05-02 16:55 PDT</v>
      </c>
      <c r="C1546" s="155" t="str">
        <v>2026-05-02</v>
      </c>
      <c r="D1546" s="155" t="str">
        <v>May</v>
      </c>
      <c r="E1546" s="154" t="str">
        <v>Accepted</v>
      </c>
      <c r="F1546" s="155" t="str">
        <v>240</v>
      </c>
      <c r="G1546" s="153" t="n">
        <v>240</v>
      </c>
      <c r="H1546" s="155" t="str">
        <v>SW</v>
      </c>
      <c r="I1546" s="153" t="n">
        <v>60</v>
      </c>
      <c r="J1546" s="155" t="str">
        <v>NE</v>
      </c>
      <c r="K1546" s="153" t="n">
        <v>15</v>
      </c>
      <c r="L1546" s="153" t="n">
        <f>IF(E1546="Accepted",K1546*1.150779448,"")</f>
        <v>17.261691719999998</v>
      </c>
      <c r="M1546" s="153" t="n">
        <v>21</v>
      </c>
      <c r="N1546" s="153" t="n">
        <f>IF(AND(E1546="Accepted",ISNUMBER(M1546)),M1546*1.150779448,"")</f>
        <v>24.166368408</v>
      </c>
      <c r="O1546" s="163"/>
      <c r="P1546" s="163" t="str">
        <f>IF(AND(E1546="Accepted",ISNUMBER(O1546)),O1546*1.150779448,"")</f>
      </c>
      <c r="Q1546" s="163"/>
      <c r="R1546" s="155" t="str"/>
      <c r="S1546" s="155" t="str"/>
      <c r="T1546" s="155" t="str"/>
      <c r="U1546" s="153" t="n">
        <f>IF(E1546&lt;&gt;"Accepted","",IF(AND(N1546="",P1546=""),"",MAX(N1546,P1546)))</f>
        <v>24.166368408</v>
      </c>
      <c r="V1546" s="155" t="str">
        <v>2026-05-02 16:55 PDT</v>
      </c>
      <c r="W1546" s="153" t="n">
        <v>15</v>
      </c>
      <c r="X1546" s="153" t="n">
        <v>21</v>
      </c>
      <c r="Y1546" s="163"/>
      <c r="Z1546" s="163"/>
      <c r="AA1546" s="153" t="n">
        <v>-117.8837</v>
      </c>
      <c r="AB1546" s="153" t="n">
        <v>34.9054</v>
      </c>
      <c r="AC1546" s="153" t="n">
        <v>702</v>
      </c>
      <c r="AD1546" s="175" t="str">
        <v>KEDW 022355Z 24015G21KT 80SM FEW120 SCT300 31/M03 A2979 RMK AO2A SLP067 T03091030 10325 20267 57020</v>
      </c>
    </row>
    <row r="1547" hidden="0">
      <c r="A1547" s="150" t="str">
        <v>2026-05-03 00:55 UTC</v>
      </c>
      <c r="B1547" s="155" t="str">
        <v>2026-05-02 17:55 PDT</v>
      </c>
      <c r="C1547" s="155" t="str">
        <v>2026-05-02</v>
      </c>
      <c r="D1547" s="155" t="str">
        <v>May</v>
      </c>
      <c r="E1547" s="154" t="str">
        <v>Accepted</v>
      </c>
      <c r="F1547" s="155" t="str">
        <v>250</v>
      </c>
      <c r="G1547" s="153" t="n">
        <v>250</v>
      </c>
      <c r="H1547" s="155" t="str">
        <v>W</v>
      </c>
      <c r="I1547" s="153" t="n">
        <v>70</v>
      </c>
      <c r="J1547" s="155" t="str">
        <v>E</v>
      </c>
      <c r="K1547" s="153" t="n">
        <v>15</v>
      </c>
      <c r="L1547" s="153" t="n">
        <f>IF(E1547="Accepted",K1547*1.150779448,"")</f>
        <v>17.261691719999998</v>
      </c>
      <c r="M1547" s="163"/>
      <c r="N1547" s="163" t="str">
        <f>IF(AND(E1547="Accepted",ISNUMBER(M1547)),M1547*1.150779448,"")</f>
      </c>
      <c r="O1547" s="163"/>
      <c r="P1547" s="163" t="str">
        <f>IF(AND(E1547="Accepted",ISNUMBER(O1547)),O1547*1.150779448,"")</f>
      </c>
      <c r="Q1547" s="163"/>
      <c r="R1547" s="155" t="str"/>
      <c r="S1547" s="155" t="str"/>
      <c r="T1547" s="155" t="str"/>
      <c r="U1547" s="163" t="str">
        <f>IF(E1547&lt;&gt;"Accepted","",IF(AND(N1547="",P1547=""),"",MAX(N1547,P1547)))</f>
      </c>
      <c r="V1547" s="155" t="str">
        <v>2026-05-02 17:55 PDT</v>
      </c>
      <c r="W1547" s="153" t="n">
        <v>15</v>
      </c>
      <c r="X1547" s="163"/>
      <c r="Y1547" s="163"/>
      <c r="Z1547" s="163"/>
      <c r="AA1547" s="153" t="n">
        <v>-117.8837</v>
      </c>
      <c r="AB1547" s="153" t="n">
        <v>34.9054</v>
      </c>
      <c r="AC1547" s="153" t="n">
        <v>702</v>
      </c>
      <c r="AD1547" s="175" t="str">
        <v>KEDW 030055Z 25015KT 80SM FEW120 SCT280 29/M03 A2979 RMK AO2A SLP069 T02921031</v>
      </c>
    </row>
    <row r="1548" hidden="0">
      <c r="A1548" s="150" t="str">
        <v>2026-05-03 01:55 UTC</v>
      </c>
      <c r="B1548" s="155" t="str">
        <v>2026-05-02 18:55 PDT</v>
      </c>
      <c r="C1548" s="155" t="str">
        <v>2026-05-02</v>
      </c>
      <c r="D1548" s="155" t="str">
        <v>May</v>
      </c>
      <c r="E1548" s="154" t="str">
        <v>Accepted</v>
      </c>
      <c r="F1548" s="155" t="str">
        <v>240</v>
      </c>
      <c r="G1548" s="153" t="n">
        <v>240</v>
      </c>
      <c r="H1548" s="155" t="str">
        <v>SW</v>
      </c>
      <c r="I1548" s="153" t="n">
        <v>60</v>
      </c>
      <c r="J1548" s="155" t="str">
        <v>NE</v>
      </c>
      <c r="K1548" s="153" t="n">
        <v>14</v>
      </c>
      <c r="L1548" s="153" t="n">
        <f>IF(E1548="Accepted",K1548*1.150779448,"")</f>
        <v>16.110912272</v>
      </c>
      <c r="M1548" s="153" t="n">
        <v>23</v>
      </c>
      <c r="N1548" s="153" t="n">
        <f>IF(AND(E1548="Accepted",ISNUMBER(M1548)),M1548*1.150779448,"")</f>
        <v>26.467927304</v>
      </c>
      <c r="O1548" s="163"/>
      <c r="P1548" s="163" t="str">
        <f>IF(AND(E1548="Accepted",ISNUMBER(O1548)),O1548*1.150779448,"")</f>
      </c>
      <c r="Q1548" s="163"/>
      <c r="R1548" s="155" t="str"/>
      <c r="S1548" s="155" t="str"/>
      <c r="T1548" s="155" t="str"/>
      <c r="U1548" s="153" t="n">
        <f>IF(E1548&lt;&gt;"Accepted","",IF(AND(N1548="",P1548=""),"",MAX(N1548,P1548)))</f>
        <v>26.467927304</v>
      </c>
      <c r="V1548" s="155" t="str">
        <v>2026-05-02 18:55 PDT</v>
      </c>
      <c r="W1548" s="153" t="n">
        <v>14</v>
      </c>
      <c r="X1548" s="153" t="n">
        <v>23</v>
      </c>
      <c r="Y1548" s="163"/>
      <c r="Z1548" s="163"/>
      <c r="AA1548" s="153" t="n">
        <v>-117.8837</v>
      </c>
      <c r="AB1548" s="153" t="n">
        <v>34.9054</v>
      </c>
      <c r="AC1548" s="153" t="n">
        <v>702</v>
      </c>
      <c r="AD1548" s="175" t="str">
        <v>KEDW 030155Z AUTO 24014G23KT 10SM CLR 28/M02 A2979 RMK AO2 SLP069 T02791021 $</v>
      </c>
    </row>
    <row r="1549" hidden="0">
      <c r="A1549" s="150" t="str">
        <v>2026-05-03 02:55 UTC</v>
      </c>
      <c r="B1549" s="155" t="str">
        <v>2026-05-02 19:55 PDT</v>
      </c>
      <c r="C1549" s="155" t="str">
        <v>2026-05-02</v>
      </c>
      <c r="D1549" s="155" t="str">
        <v>May</v>
      </c>
      <c r="E1549" s="154" t="str">
        <v>Accepted</v>
      </c>
      <c r="F1549" s="155" t="str">
        <v>260</v>
      </c>
      <c r="G1549" s="153" t="n">
        <v>260</v>
      </c>
      <c r="H1549" s="155" t="str">
        <v>W</v>
      </c>
      <c r="I1549" s="153" t="n">
        <v>80</v>
      </c>
      <c r="J1549" s="155" t="str">
        <v>E</v>
      </c>
      <c r="K1549" s="153" t="n">
        <v>12</v>
      </c>
      <c r="L1549" s="153" t="n">
        <f>IF(E1549="Accepted",K1549*1.150779448,"")</f>
        <v>13.809353376</v>
      </c>
      <c r="M1549" s="163"/>
      <c r="N1549" s="163" t="str">
        <f>IF(AND(E1549="Accepted",ISNUMBER(M1549)),M1549*1.150779448,"")</f>
      </c>
      <c r="O1549" s="163"/>
      <c r="P1549" s="163" t="str">
        <f>IF(AND(E1549="Accepted",ISNUMBER(O1549)),O1549*1.150779448,"")</f>
      </c>
      <c r="Q1549" s="163"/>
      <c r="R1549" s="155" t="str"/>
      <c r="S1549" s="155" t="str"/>
      <c r="T1549" s="155" t="str"/>
      <c r="U1549" s="163" t="str">
        <f>IF(E1549&lt;&gt;"Accepted","",IF(AND(N1549="",P1549=""),"",MAX(N1549,P1549)))</f>
      </c>
      <c r="V1549" s="155" t="str">
        <v>2026-05-02 19:55 PDT</v>
      </c>
      <c r="W1549" s="153" t="n">
        <v>12</v>
      </c>
      <c r="X1549" s="163"/>
      <c r="Y1549" s="163"/>
      <c r="Z1549" s="163"/>
      <c r="AA1549" s="153" t="n">
        <v>-117.8837</v>
      </c>
      <c r="AB1549" s="153" t="n">
        <v>34.9054</v>
      </c>
      <c r="AC1549" s="153" t="n">
        <v>702</v>
      </c>
      <c r="AD1549" s="175" t="str">
        <v>KEDW 030255Z AUTO 26012KT 10SM CLR 25/02 A2980 RMK AO2 SLP071 T02490023 53002 $</v>
      </c>
    </row>
    <row r="1550" hidden="0">
      <c r="A1550" s="150" t="str">
        <v>2026-05-03 03:55 UTC</v>
      </c>
      <c r="B1550" s="155" t="str">
        <v>2026-05-02 20:55 PDT</v>
      </c>
      <c r="C1550" s="155" t="str">
        <v>2026-05-02</v>
      </c>
      <c r="D1550" s="155" t="str">
        <v>May</v>
      </c>
      <c r="E1550" s="154" t="str">
        <v>Accepted</v>
      </c>
      <c r="F1550" s="155" t="str">
        <v>260</v>
      </c>
      <c r="G1550" s="153" t="n">
        <v>260</v>
      </c>
      <c r="H1550" s="155" t="str">
        <v>W</v>
      </c>
      <c r="I1550" s="153" t="n">
        <v>80</v>
      </c>
      <c r="J1550" s="155" t="str">
        <v>E</v>
      </c>
      <c r="K1550" s="153" t="n">
        <v>10</v>
      </c>
      <c r="L1550" s="153" t="n">
        <f>IF(E1550="Accepted",K1550*1.150779448,"")</f>
        <v>11.50779448</v>
      </c>
      <c r="M1550" s="163"/>
      <c r="N1550" s="163" t="str">
        <f>IF(AND(E1550="Accepted",ISNUMBER(M1550)),M1550*1.150779448,"")</f>
      </c>
      <c r="O1550" s="163"/>
      <c r="P1550" s="163" t="str">
        <f>IF(AND(E1550="Accepted",ISNUMBER(O1550)),O1550*1.150779448,"")</f>
      </c>
      <c r="Q1550" s="163"/>
      <c r="R1550" s="155" t="str"/>
      <c r="S1550" s="155" t="str"/>
      <c r="T1550" s="155" t="str"/>
      <c r="U1550" s="163" t="str">
        <f>IF(E1550&lt;&gt;"Accepted","",IF(AND(N1550="",P1550=""),"",MAX(N1550,P1550)))</f>
      </c>
      <c r="V1550" s="155" t="str">
        <v>2026-05-02 20:55 PDT</v>
      </c>
      <c r="W1550" s="153" t="n">
        <v>10</v>
      </c>
      <c r="X1550" s="163"/>
      <c r="Y1550" s="163"/>
      <c r="Z1550" s="163"/>
      <c r="AA1550" s="153" t="n">
        <v>-117.8837</v>
      </c>
      <c r="AB1550" s="153" t="n">
        <v>34.9054</v>
      </c>
      <c r="AC1550" s="153" t="n">
        <v>702</v>
      </c>
      <c r="AD1550" s="175" t="str">
        <v>KEDW 030355Z AUTO 26010KT 10SM CLR 23/03 A2983 RMK AO2 SLP082 T02300030 $</v>
      </c>
    </row>
    <row r="1551" hidden="0">
      <c r="A1551" s="150" t="str">
        <v>2026-05-03 04:55 UTC</v>
      </c>
      <c r="B1551" s="155" t="str">
        <v>2026-05-02 21:55 PDT</v>
      </c>
      <c r="C1551" s="155" t="str">
        <v>2026-05-02</v>
      </c>
      <c r="D1551" s="155" t="str">
        <v>May</v>
      </c>
      <c r="E1551" s="154" t="str">
        <v>Accepted</v>
      </c>
      <c r="F1551" s="155" t="str">
        <v>250</v>
      </c>
      <c r="G1551" s="153" t="n">
        <v>250</v>
      </c>
      <c r="H1551" s="155" t="str">
        <v>W</v>
      </c>
      <c r="I1551" s="153" t="n">
        <v>70</v>
      </c>
      <c r="J1551" s="155" t="str">
        <v>E</v>
      </c>
      <c r="K1551" s="153" t="n">
        <v>12</v>
      </c>
      <c r="L1551" s="153" t="n">
        <f>IF(E1551="Accepted",K1551*1.150779448,"")</f>
        <v>13.809353376</v>
      </c>
      <c r="M1551" s="163"/>
      <c r="N1551" s="163" t="str">
        <f>IF(AND(E1551="Accepted",ISNUMBER(M1551)),M1551*1.150779448,"")</f>
      </c>
      <c r="O1551" s="163"/>
      <c r="P1551" s="163" t="str">
        <f>IF(AND(E1551="Accepted",ISNUMBER(O1551)),O1551*1.150779448,"")</f>
      </c>
      <c r="Q1551" s="163"/>
      <c r="R1551" s="155" t="str"/>
      <c r="S1551" s="155" t="str"/>
      <c r="T1551" s="155" t="str"/>
      <c r="U1551" s="163" t="str">
        <f>IF(E1551&lt;&gt;"Accepted","",IF(AND(N1551="",P1551=""),"",MAX(N1551,P1551)))</f>
      </c>
      <c r="V1551" s="155" t="str">
        <v>2026-05-02 21:55 PDT</v>
      </c>
      <c r="W1551" s="153" t="n">
        <v>12</v>
      </c>
      <c r="X1551" s="163"/>
      <c r="Y1551" s="163"/>
      <c r="Z1551" s="163"/>
      <c r="AA1551" s="153" t="n">
        <v>-117.8837</v>
      </c>
      <c r="AB1551" s="153" t="n">
        <v>34.9054</v>
      </c>
      <c r="AC1551" s="153" t="n">
        <v>702</v>
      </c>
      <c r="AD1551" s="175" t="str">
        <v>KEDW 030455Z AUTO 25012KT 10SM CLR 21/07 A2985 RMK AO2 SLP088 T02140065 $</v>
      </c>
    </row>
    <row r="1552" hidden="0">
      <c r="A1552" s="150" t="str">
        <v>2026-05-03 05:55 UTC</v>
      </c>
      <c r="B1552" s="155" t="str">
        <v>2026-05-02 22:55 PDT</v>
      </c>
      <c r="C1552" s="155" t="str">
        <v>2026-05-02</v>
      </c>
      <c r="D1552" s="155" t="str">
        <v>May</v>
      </c>
      <c r="E1552" s="154" t="str">
        <v>Accepted</v>
      </c>
      <c r="F1552" s="155" t="str">
        <v>250</v>
      </c>
      <c r="G1552" s="153" t="n">
        <v>250</v>
      </c>
      <c r="H1552" s="155" t="str">
        <v>W</v>
      </c>
      <c r="I1552" s="153" t="n">
        <v>70</v>
      </c>
      <c r="J1552" s="155" t="str">
        <v>E</v>
      </c>
      <c r="K1552" s="153" t="n">
        <v>11</v>
      </c>
      <c r="L1552" s="153" t="n">
        <f>IF(E1552="Accepted",K1552*1.150779448,"")</f>
        <v>12.658573928</v>
      </c>
      <c r="M1552" s="163"/>
      <c r="N1552" s="163" t="str">
        <f>IF(AND(E1552="Accepted",ISNUMBER(M1552)),M1552*1.150779448,"")</f>
      </c>
      <c r="O1552" s="163"/>
      <c r="P1552" s="163" t="str">
        <f>IF(AND(E1552="Accepted",ISNUMBER(O1552)),O1552*1.150779448,"")</f>
      </c>
      <c r="Q1552" s="163"/>
      <c r="R1552" s="155" t="str"/>
      <c r="S1552" s="155" t="str"/>
      <c r="T1552" s="155" t="str"/>
      <c r="U1552" s="163" t="str">
        <f>IF(E1552&lt;&gt;"Accepted","",IF(AND(N1552="",P1552=""),"",MAX(N1552,P1552)))</f>
      </c>
      <c r="V1552" s="155" t="str">
        <v>2026-05-02 22:55 PDT</v>
      </c>
      <c r="W1552" s="153" t="n">
        <v>11</v>
      </c>
      <c r="X1552" s="163"/>
      <c r="Y1552" s="163"/>
      <c r="Z1552" s="163"/>
      <c r="AA1552" s="153" t="n">
        <v>-117.8837</v>
      </c>
      <c r="AB1552" s="153" t="n">
        <v>34.9054</v>
      </c>
      <c r="AC1552" s="153" t="n">
        <v>702</v>
      </c>
      <c r="AD1552" s="175" t="str">
        <v>KEDW 030555Z AUTO 25011KT 10SM CLR 20/04 A2985 RMK AO2 SLP087 T02040036 10311 20203 50016 $</v>
      </c>
    </row>
    <row r="1553" hidden="0">
      <c r="A1553" s="150" t="str">
        <v>2026-05-03 06:55 UTC</v>
      </c>
      <c r="B1553" s="155" t="str">
        <v>2026-05-02 23:55 PDT</v>
      </c>
      <c r="C1553" s="155" t="str">
        <v>2026-05-02</v>
      </c>
      <c r="D1553" s="155" t="str">
        <v>May</v>
      </c>
      <c r="E1553" s="154" t="str">
        <v>Accepted</v>
      </c>
      <c r="F1553" s="155" t="str">
        <v>240</v>
      </c>
      <c r="G1553" s="153" t="n">
        <v>240</v>
      </c>
      <c r="H1553" s="155" t="str">
        <v>SW</v>
      </c>
      <c r="I1553" s="153" t="n">
        <v>60</v>
      </c>
      <c r="J1553" s="155" t="str">
        <v>NE</v>
      </c>
      <c r="K1553" s="153" t="n">
        <v>10</v>
      </c>
      <c r="L1553" s="153" t="n">
        <f>IF(E1553="Accepted",K1553*1.150779448,"")</f>
        <v>11.50779448</v>
      </c>
      <c r="M1553" s="163"/>
      <c r="N1553" s="163" t="str">
        <f>IF(AND(E1553="Accepted",ISNUMBER(M1553)),M1553*1.150779448,"")</f>
      </c>
      <c r="O1553" s="163"/>
      <c r="P1553" s="163" t="str">
        <f>IF(AND(E1553="Accepted",ISNUMBER(O1553)),O1553*1.150779448,"")</f>
      </c>
      <c r="Q1553" s="163"/>
      <c r="R1553" s="155" t="str"/>
      <c r="S1553" s="155" t="str"/>
      <c r="T1553" s="155" t="str"/>
      <c r="U1553" s="163" t="str">
        <f>IF(E1553&lt;&gt;"Accepted","",IF(AND(N1553="",P1553=""),"",MAX(N1553,P1553)))</f>
      </c>
      <c r="V1553" s="155" t="str">
        <v>2026-05-02 23:55 PDT</v>
      </c>
      <c r="W1553" s="153" t="n">
        <v>10</v>
      </c>
      <c r="X1553" s="163"/>
      <c r="Y1553" s="163"/>
      <c r="Z1553" s="163"/>
      <c r="AA1553" s="153" t="n">
        <v>-117.8837</v>
      </c>
      <c r="AB1553" s="153" t="n">
        <v>34.9054</v>
      </c>
      <c r="AC1553" s="153" t="n">
        <v>702</v>
      </c>
      <c r="AD1553" s="175" t="str">
        <v>KEDW 030655Z AUTO 24010KT 10SM CLR 20/05 A2985 RMK AO2 SLP085 T01950048 $</v>
      </c>
    </row>
    <row r="1554" hidden="0">
      <c r="A1554" s="150" t="str">
        <v>2026-05-03 07:55 UTC</v>
      </c>
      <c r="B1554" s="155" t="str">
        <v>2026-05-03 00:55 PDT</v>
      </c>
      <c r="C1554" s="155" t="str">
        <v>2026-05-03</v>
      </c>
      <c r="D1554" s="155" t="str">
        <v>May</v>
      </c>
      <c r="E1554" s="154" t="str">
        <v>Accepted</v>
      </c>
      <c r="F1554" s="155" t="str">
        <v>150</v>
      </c>
      <c r="G1554" s="153" t="n">
        <v>150</v>
      </c>
      <c r="H1554" s="155" t="str">
        <v>SE</v>
      </c>
      <c r="I1554" s="153" t="n">
        <v>330</v>
      </c>
      <c r="J1554" s="155" t="str">
        <v>NW</v>
      </c>
      <c r="K1554" s="153" t="n">
        <v>6</v>
      </c>
      <c r="L1554" s="153" t="n">
        <f>IF(E1554="Accepted",K1554*1.150779448,"")</f>
        <v>6.904676688</v>
      </c>
      <c r="M1554" s="163"/>
      <c r="N1554" s="163" t="str">
        <f>IF(AND(E1554="Accepted",ISNUMBER(M1554)),M1554*1.150779448,"")</f>
      </c>
      <c r="O1554" s="163"/>
      <c r="P1554" s="163" t="str">
        <f>IF(AND(E1554="Accepted",ISNUMBER(O1554)),O1554*1.150779448,"")</f>
      </c>
      <c r="Q1554" s="163"/>
      <c r="R1554" s="155" t="str"/>
      <c r="S1554" s="155" t="str"/>
      <c r="T1554" s="155" t="str"/>
      <c r="U1554" s="163" t="str">
        <f>IF(E1554&lt;&gt;"Accepted","",IF(AND(N1554="",P1554=""),"",MAX(N1554,P1554)))</f>
      </c>
      <c r="V1554" s="155" t="str">
        <v>2026-05-03 00:55 PDT</v>
      </c>
      <c r="W1554" s="153" t="n">
        <v>6</v>
      </c>
      <c r="X1554" s="163"/>
      <c r="Y1554" s="163"/>
      <c r="Z1554" s="163"/>
      <c r="AA1554" s="153" t="n">
        <v>-117.8837</v>
      </c>
      <c r="AB1554" s="153" t="n">
        <v>34.9054</v>
      </c>
      <c r="AC1554" s="153" t="n">
        <v>702</v>
      </c>
      <c r="AD1554" s="175" t="str">
        <v>KEDW 030755Z AUTO 15006KT 10SM CLR 18/06 A2986 RMK AO2 SLP090 T01770056 403250105 $</v>
      </c>
    </row>
    <row r="1555" hidden="0">
      <c r="A1555" s="150" t="str">
        <v>2026-05-03 08:55 UTC</v>
      </c>
      <c r="B1555" s="155" t="str">
        <v>2026-05-03 01:55 PDT</v>
      </c>
      <c r="C1555" s="155" t="str">
        <v>2026-05-03</v>
      </c>
      <c r="D1555" s="155" t="str">
        <v>May</v>
      </c>
      <c r="E1555" s="154" t="str">
        <v>Accepted</v>
      </c>
      <c r="F1555" s="155" t="str">
        <v>230</v>
      </c>
      <c r="G1555" s="153" t="n">
        <v>230</v>
      </c>
      <c r="H1555" s="155" t="str">
        <v>SW</v>
      </c>
      <c r="I1555" s="153" t="n">
        <v>50</v>
      </c>
      <c r="J1555" s="155" t="str">
        <v>NE</v>
      </c>
      <c r="K1555" s="153" t="n">
        <v>5</v>
      </c>
      <c r="L1555" s="153" t="n">
        <f>IF(E1555="Accepted",K1555*1.150779448,"")</f>
        <v>5.75389724</v>
      </c>
      <c r="M1555" s="163"/>
      <c r="N1555" s="163" t="str">
        <f>IF(AND(E1555="Accepted",ISNUMBER(M1555)),M1555*1.150779448,"")</f>
      </c>
      <c r="O1555" s="163"/>
      <c r="P1555" s="163" t="str">
        <f>IF(AND(E1555="Accepted",ISNUMBER(O1555)),O1555*1.150779448,"")</f>
      </c>
      <c r="Q1555" s="163"/>
      <c r="R1555" s="155" t="str"/>
      <c r="S1555" s="155" t="str"/>
      <c r="T1555" s="155" t="str"/>
      <c r="U1555" s="163" t="str">
        <f>IF(E1555&lt;&gt;"Accepted","",IF(AND(N1555="",P1555=""),"",MAX(N1555,P1555)))</f>
      </c>
      <c r="V1555" s="155" t="str">
        <v>2026-05-03 01:55 PDT</v>
      </c>
      <c r="W1555" s="153" t="n">
        <v>5</v>
      </c>
      <c r="X1555" s="163"/>
      <c r="Y1555" s="163"/>
      <c r="Z1555" s="163"/>
      <c r="AA1555" s="153" t="n">
        <v>-117.8837</v>
      </c>
      <c r="AB1555" s="153" t="n">
        <v>34.9054</v>
      </c>
      <c r="AC1555" s="153" t="n">
        <v>702</v>
      </c>
      <c r="AD1555" s="175" t="str">
        <v>KEDW 030855Z AUTO 23005KT 10SM FEW110 16/06 A2986 RMK AO2 SLP091 T01620060 50003 $</v>
      </c>
    </row>
    <row r="1556" hidden="0">
      <c r="A1556" s="150" t="str">
        <v>2026-05-03 09:55 UTC</v>
      </c>
      <c r="B1556" s="155" t="str">
        <v>2026-05-03 02:55 PDT</v>
      </c>
      <c r="C1556" s="155" t="str">
        <v>2026-05-03</v>
      </c>
      <c r="D1556" s="155" t="str">
        <v>May</v>
      </c>
      <c r="E1556" s="154" t="str">
        <v>Accepted</v>
      </c>
      <c r="F1556" s="155" t="str">
        <v>180</v>
      </c>
      <c r="G1556" s="153" t="n">
        <v>180</v>
      </c>
      <c r="H1556" s="155" t="str">
        <v>S</v>
      </c>
      <c r="I1556" s="153" t="n">
        <v>0</v>
      </c>
      <c r="J1556" s="155" t="str">
        <v>N</v>
      </c>
      <c r="K1556" s="153" t="n">
        <v>4</v>
      </c>
      <c r="L1556" s="153" t="n">
        <f>IF(E1556="Accepted",K1556*1.150779448,"")</f>
        <v>4.603117792</v>
      </c>
      <c r="M1556" s="163"/>
      <c r="N1556" s="163" t="str">
        <f>IF(AND(E1556="Accepted",ISNUMBER(M1556)),M1556*1.150779448,"")</f>
      </c>
      <c r="O1556" s="163"/>
      <c r="P1556" s="163" t="str">
        <f>IF(AND(E1556="Accepted",ISNUMBER(O1556)),O1556*1.150779448,"")</f>
      </c>
      <c r="Q1556" s="163"/>
      <c r="R1556" s="155" t="str"/>
      <c r="S1556" s="155" t="str"/>
      <c r="T1556" s="155" t="str"/>
      <c r="U1556" s="163" t="str">
        <f>IF(E1556&lt;&gt;"Accepted","",IF(AND(N1556="",P1556=""),"",MAX(N1556,P1556)))</f>
      </c>
      <c r="V1556" s="155" t="str">
        <v>2026-05-03 02:55 PDT</v>
      </c>
      <c r="W1556" s="153" t="n">
        <v>4</v>
      </c>
      <c r="X1556" s="163"/>
      <c r="Y1556" s="163"/>
      <c r="Z1556" s="163"/>
      <c r="AA1556" s="153" t="n">
        <v>-117.8837</v>
      </c>
      <c r="AB1556" s="153" t="n">
        <v>34.9054</v>
      </c>
      <c r="AC1556" s="153" t="n">
        <v>702</v>
      </c>
      <c r="AD1556" s="175" t="str">
        <v>KEDW 030955Z AUTO 18004KT 10SM CLR 13/06 A2986 RMK AO2 SLP092 T01340055 $</v>
      </c>
    </row>
    <row r="1557" hidden="0">
      <c r="A1557" s="150" t="str">
        <v>2026-05-03 10:55 UTC</v>
      </c>
      <c r="B1557" s="155" t="str">
        <v>2026-05-03 03:55 PDT</v>
      </c>
      <c r="C1557" s="155" t="str">
        <v>2026-05-03</v>
      </c>
      <c r="D1557" s="155" t="str">
        <v>May</v>
      </c>
      <c r="E1557" s="154" t="str">
        <v>Accepted</v>
      </c>
      <c r="F1557" s="155" t="str">
        <v>000</v>
      </c>
      <c r="G1557" s="153" t="n">
        <v>0</v>
      </c>
      <c r="H1557" s="155" t="str">
        <v>Calm</v>
      </c>
      <c r="I1557" s="153" t="n">
        <v>180</v>
      </c>
      <c r="J1557" s="155" t="str">
        <v>Calm</v>
      </c>
      <c r="K1557" s="153" t="n">
        <v>0</v>
      </c>
      <c r="L1557" s="153" t="n">
        <f>IF(E1557="Accepted",K1557*1.150779448,"")</f>
        <v>0</v>
      </c>
      <c r="M1557" s="163"/>
      <c r="N1557" s="163" t="str">
        <f>IF(AND(E1557="Accepted",ISNUMBER(M1557)),M1557*1.150779448,"")</f>
      </c>
      <c r="O1557" s="163"/>
      <c r="P1557" s="163" t="str">
        <f>IF(AND(E1557="Accepted",ISNUMBER(O1557)),O1557*1.150779448,"")</f>
      </c>
      <c r="Q1557" s="163"/>
      <c r="R1557" s="155" t="str"/>
      <c r="S1557" s="155" t="str"/>
      <c r="T1557" s="155" t="str"/>
      <c r="U1557" s="163" t="str">
        <f>IF(E1557&lt;&gt;"Accepted","",IF(AND(N1557="",P1557=""),"",MAX(N1557,P1557)))</f>
      </c>
      <c r="V1557" s="155" t="str">
        <v>2026-05-03 03:55 PDT</v>
      </c>
      <c r="W1557" s="153" t="n">
        <v>0</v>
      </c>
      <c r="X1557" s="163"/>
      <c r="Y1557" s="163"/>
      <c r="Z1557" s="163"/>
      <c r="AA1557" s="153" t="n">
        <v>-117.8837</v>
      </c>
      <c r="AB1557" s="153" t="n">
        <v>34.9054</v>
      </c>
      <c r="AC1557" s="153" t="n">
        <v>702</v>
      </c>
      <c r="AD1557" s="175" t="str">
        <v>KEDW 031055Z AUTO 00000KT 10SM CLR 14/05 A2984 RMK AO2 SLP084 T01400046 $</v>
      </c>
    </row>
    <row r="1558" hidden="0">
      <c r="A1558" s="150" t="str">
        <v>2026-05-03 11:55 UTC</v>
      </c>
      <c r="B1558" s="155" t="str">
        <v>2026-05-03 04:55 PDT</v>
      </c>
      <c r="C1558" s="155" t="str">
        <v>2026-05-03</v>
      </c>
      <c r="D1558" s="155" t="str">
        <v>May</v>
      </c>
      <c r="E1558" s="154" t="str">
        <v>Accepted</v>
      </c>
      <c r="F1558" s="155" t="str">
        <v>130</v>
      </c>
      <c r="G1558" s="153" t="n">
        <v>130</v>
      </c>
      <c r="H1558" s="155" t="str">
        <v>SE</v>
      </c>
      <c r="I1558" s="153" t="n">
        <v>310</v>
      </c>
      <c r="J1558" s="155" t="str">
        <v>NW</v>
      </c>
      <c r="K1558" s="153" t="n">
        <v>6</v>
      </c>
      <c r="L1558" s="153" t="n">
        <f>IF(E1558="Accepted",K1558*1.150779448,"")</f>
        <v>6.904676688</v>
      </c>
      <c r="M1558" s="163"/>
      <c r="N1558" s="163" t="str">
        <f>IF(AND(E1558="Accepted",ISNUMBER(M1558)),M1558*1.150779448,"")</f>
      </c>
      <c r="O1558" s="163"/>
      <c r="P1558" s="163" t="str">
        <f>IF(AND(E1558="Accepted",ISNUMBER(O1558)),O1558*1.150779448,"")</f>
      </c>
      <c r="Q1558" s="163"/>
      <c r="R1558" s="155" t="str"/>
      <c r="S1558" s="155" t="str"/>
      <c r="T1558" s="155" t="str"/>
      <c r="U1558" s="163" t="str">
        <f>IF(E1558&lt;&gt;"Accepted","",IF(AND(N1558="",P1558=""),"",MAX(N1558,P1558)))</f>
      </c>
      <c r="V1558" s="155" t="str">
        <v>2026-05-03 04:55 PDT</v>
      </c>
      <c r="W1558" s="153" t="n">
        <v>6</v>
      </c>
      <c r="X1558" s="163"/>
      <c r="Y1558" s="163"/>
      <c r="Z1558" s="163"/>
      <c r="AA1558" s="153" t="n">
        <v>-117.8837</v>
      </c>
      <c r="AB1558" s="153" t="n">
        <v>34.9054</v>
      </c>
      <c r="AC1558" s="153" t="n">
        <v>702</v>
      </c>
      <c r="AD1558" s="175" t="str">
        <v>KEDW 031155Z AUTO 13006KT 10SM CLR 12/05 A2984 RMK AO2 SLP086 T01230050 10204 20123 58004 $</v>
      </c>
    </row>
    <row r="1559" hidden="0">
      <c r="A1559" s="150" t="str">
        <v>2026-05-03 12:55 UTC</v>
      </c>
      <c r="B1559" s="155" t="str">
        <v>2026-05-03 05:55 PDT</v>
      </c>
      <c r="C1559" s="155" t="str">
        <v>2026-05-03</v>
      </c>
      <c r="D1559" s="155" t="str">
        <v>May</v>
      </c>
      <c r="E1559" s="154" t="str">
        <v>Accepted</v>
      </c>
      <c r="F1559" s="155" t="str">
        <v>170</v>
      </c>
      <c r="G1559" s="153" t="n">
        <v>170</v>
      </c>
      <c r="H1559" s="155" t="str">
        <v>S</v>
      </c>
      <c r="I1559" s="153" t="n">
        <v>350</v>
      </c>
      <c r="J1559" s="155" t="str">
        <v>N</v>
      </c>
      <c r="K1559" s="153" t="n">
        <v>6</v>
      </c>
      <c r="L1559" s="153" t="n">
        <f>IF(E1559="Accepted",K1559*1.150779448,"")</f>
        <v>6.904676688</v>
      </c>
      <c r="M1559" s="163"/>
      <c r="N1559" s="163" t="str">
        <f>IF(AND(E1559="Accepted",ISNUMBER(M1559)),M1559*1.150779448,"")</f>
      </c>
      <c r="O1559" s="163"/>
      <c r="P1559" s="163" t="str">
        <f>IF(AND(E1559="Accepted",ISNUMBER(O1559)),O1559*1.150779448,"")</f>
      </c>
      <c r="Q1559" s="163"/>
      <c r="R1559" s="155" t="str"/>
      <c r="S1559" s="155" t="str"/>
      <c r="T1559" s="155" t="str"/>
      <c r="U1559" s="163" t="str">
        <f>IF(E1559&lt;&gt;"Accepted","",IF(AND(N1559="",P1559=""),"",MAX(N1559,P1559)))</f>
      </c>
      <c r="V1559" s="155" t="str">
        <v>2026-05-03 05:55 PDT</v>
      </c>
      <c r="W1559" s="153" t="n">
        <v>6</v>
      </c>
      <c r="X1559" s="163"/>
      <c r="Y1559" s="163"/>
      <c r="Z1559" s="163"/>
      <c r="AA1559" s="153" t="n">
        <v>-117.8837</v>
      </c>
      <c r="AB1559" s="153" t="n">
        <v>34.9054</v>
      </c>
      <c r="AC1559" s="153" t="n">
        <v>702</v>
      </c>
      <c r="AD1559" s="175" t="str">
        <v>KEDW 031255Z AUTO 17006KT 10SM CLR 11/05 A2984 RMK AO2 SLP087 T01070048 $</v>
      </c>
    </row>
    <row r="1560" hidden="0">
      <c r="A1560" s="150" t="str">
        <v>2026-05-03 13:55 UTC</v>
      </c>
      <c r="B1560" s="155" t="str">
        <v>2026-05-03 06:55 PDT</v>
      </c>
      <c r="C1560" s="155" t="str">
        <v>2026-05-03</v>
      </c>
      <c r="D1560" s="155" t="str">
        <v>May</v>
      </c>
      <c r="E1560" s="154" t="str">
        <v>Accepted</v>
      </c>
      <c r="F1560" s="155" t="str">
        <v>180</v>
      </c>
      <c r="G1560" s="153" t="n">
        <v>180</v>
      </c>
      <c r="H1560" s="155" t="str">
        <v>S</v>
      </c>
      <c r="I1560" s="153" t="n">
        <v>0</v>
      </c>
      <c r="J1560" s="155" t="str">
        <v>N</v>
      </c>
      <c r="K1560" s="153" t="n">
        <v>6</v>
      </c>
      <c r="L1560" s="153" t="n">
        <f>IF(E1560="Accepted",K1560*1.150779448,"")</f>
        <v>6.904676688</v>
      </c>
      <c r="M1560" s="163"/>
      <c r="N1560" s="163" t="str">
        <f>IF(AND(E1560="Accepted",ISNUMBER(M1560)),M1560*1.150779448,"")</f>
      </c>
      <c r="O1560" s="163"/>
      <c r="P1560" s="163" t="str">
        <f>IF(AND(E1560="Accepted",ISNUMBER(O1560)),O1560*1.150779448,"")</f>
      </c>
      <c r="Q1560" s="163"/>
      <c r="R1560" s="155" t="str"/>
      <c r="S1560" s="155" t="str"/>
      <c r="T1560" s="155" t="str"/>
      <c r="U1560" s="163" t="str">
        <f>IF(E1560&lt;&gt;"Accepted","",IF(AND(N1560="",P1560=""),"",MAX(N1560,P1560)))</f>
      </c>
      <c r="V1560" s="155" t="str">
        <v>2026-05-03 06:55 PDT</v>
      </c>
      <c r="W1560" s="153" t="n">
        <v>6</v>
      </c>
      <c r="X1560" s="163"/>
      <c r="Y1560" s="163"/>
      <c r="Z1560" s="163"/>
      <c r="AA1560" s="153" t="n">
        <v>-117.8837</v>
      </c>
      <c r="AB1560" s="153" t="n">
        <v>34.9054</v>
      </c>
      <c r="AC1560" s="153" t="n">
        <v>702</v>
      </c>
      <c r="AD1560" s="175" t="str">
        <v>KEDW 031355Z AUTO 18006KT 10SM CLR 13/02 A2985 RMK AO2 SLP091 T01250024 $</v>
      </c>
    </row>
    <row r="1561" hidden="0">
      <c r="A1561" s="150" t="str">
        <v>2026-05-03 14:55 UTC</v>
      </c>
      <c r="B1561" s="155" t="str">
        <v>2026-05-03 07:55 PDT</v>
      </c>
      <c r="C1561" s="155" t="str">
        <v>2026-05-03</v>
      </c>
      <c r="D1561" s="155" t="str">
        <v>May</v>
      </c>
      <c r="E1561" s="154" t="str">
        <v>Accepted</v>
      </c>
      <c r="F1561" s="155" t="str">
        <v>200</v>
      </c>
      <c r="G1561" s="153" t="n">
        <v>200</v>
      </c>
      <c r="H1561" s="155" t="str">
        <v>S</v>
      </c>
      <c r="I1561" s="153" t="n">
        <v>20</v>
      </c>
      <c r="J1561" s="155" t="str">
        <v>N</v>
      </c>
      <c r="K1561" s="153" t="n">
        <v>6</v>
      </c>
      <c r="L1561" s="153" t="n">
        <f>IF(E1561="Accepted",K1561*1.150779448,"")</f>
        <v>6.904676688</v>
      </c>
      <c r="M1561" s="163"/>
      <c r="N1561" s="163" t="str">
        <f>IF(AND(E1561="Accepted",ISNUMBER(M1561)),M1561*1.150779448,"")</f>
      </c>
      <c r="O1561" s="163"/>
      <c r="P1561" s="163" t="str">
        <f>IF(AND(E1561="Accepted",ISNUMBER(O1561)),O1561*1.150779448,"")</f>
      </c>
      <c r="Q1561" s="163"/>
      <c r="R1561" s="155" t="str"/>
      <c r="S1561" s="155" t="str"/>
      <c r="T1561" s="155" t="str"/>
      <c r="U1561" s="163" t="str">
        <f>IF(E1561&lt;&gt;"Accepted","",IF(AND(N1561="",P1561=""),"",MAX(N1561,P1561)))</f>
      </c>
      <c r="V1561" s="155" t="str">
        <v>2026-05-03 07:55 PDT</v>
      </c>
      <c r="W1561" s="153" t="n">
        <v>6</v>
      </c>
      <c r="X1561" s="163"/>
      <c r="Y1561" s="163"/>
      <c r="Z1561" s="163"/>
      <c r="AA1561" s="153" t="n">
        <v>-117.8837</v>
      </c>
      <c r="AB1561" s="153" t="n">
        <v>34.9054</v>
      </c>
      <c r="AC1561" s="153" t="n">
        <v>702</v>
      </c>
      <c r="AD1561" s="175" t="str">
        <v>KEDW 031455Z AUTO 20006KT 10SM CLR 16/06 A2986 RMK AO2 SLP094 T01600064 53004 $</v>
      </c>
    </row>
    <row r="1562" hidden="0">
      <c r="A1562" s="150" t="str">
        <v>2026-05-03 15:55 UTC</v>
      </c>
      <c r="B1562" s="155" t="str">
        <v>2026-05-03 08:55 PDT</v>
      </c>
      <c r="C1562" s="155" t="str">
        <v>2026-05-03</v>
      </c>
      <c r="D1562" s="155" t="str">
        <v>May</v>
      </c>
      <c r="E1562" s="154" t="str">
        <v>Accepted</v>
      </c>
      <c r="F1562" s="155" t="str">
        <v>230</v>
      </c>
      <c r="G1562" s="153" t="n">
        <v>230</v>
      </c>
      <c r="H1562" s="155" t="str">
        <v>SW</v>
      </c>
      <c r="I1562" s="153" t="n">
        <v>50</v>
      </c>
      <c r="J1562" s="155" t="str">
        <v>NE</v>
      </c>
      <c r="K1562" s="153" t="n">
        <v>8</v>
      </c>
      <c r="L1562" s="153" t="n">
        <f>IF(E1562="Accepted",K1562*1.150779448,"")</f>
        <v>9.206235584</v>
      </c>
      <c r="M1562" s="163"/>
      <c r="N1562" s="163" t="str">
        <f>IF(AND(E1562="Accepted",ISNUMBER(M1562)),M1562*1.150779448,"")</f>
      </c>
      <c r="O1562" s="163"/>
      <c r="P1562" s="163" t="str">
        <f>IF(AND(E1562="Accepted",ISNUMBER(O1562)),O1562*1.150779448,"")</f>
      </c>
      <c r="Q1562" s="163"/>
      <c r="R1562" s="155" t="str"/>
      <c r="S1562" s="155" t="str"/>
      <c r="T1562" s="155" t="str"/>
      <c r="U1562" s="163" t="str">
        <f>IF(E1562&lt;&gt;"Accepted","",IF(AND(N1562="",P1562=""),"",MAX(N1562,P1562)))</f>
      </c>
      <c r="V1562" s="155" t="str">
        <v>2026-05-03 08:55 PDT</v>
      </c>
      <c r="W1562" s="153" t="n">
        <v>8</v>
      </c>
      <c r="X1562" s="163"/>
      <c r="Y1562" s="163"/>
      <c r="Z1562" s="163"/>
      <c r="AA1562" s="153" t="n">
        <v>-117.8837</v>
      </c>
      <c r="AB1562" s="153" t="n">
        <v>34.9054</v>
      </c>
      <c r="AC1562" s="153" t="n">
        <v>702</v>
      </c>
      <c r="AD1562" s="175" t="str">
        <v>KEDW 031555Z AUTO 23008KT 10SM CLR 20/03 A2985 RMK AO2 SLP088 T01980031 $</v>
      </c>
    </row>
    <row r="1563" hidden="0">
      <c r="A1563" s="150" t="str">
        <v>2026-05-03 16:55 UTC</v>
      </c>
      <c r="B1563" s="155" t="str">
        <v>2026-05-03 09:55 PDT</v>
      </c>
      <c r="C1563" s="155" t="str">
        <v>2026-05-03</v>
      </c>
      <c r="D1563" s="155" t="str">
        <v>May</v>
      </c>
      <c r="E1563" s="154" t="str">
        <v>Accepted</v>
      </c>
      <c r="F1563" s="155" t="str">
        <v>230</v>
      </c>
      <c r="G1563" s="153" t="n">
        <v>230</v>
      </c>
      <c r="H1563" s="155" t="str">
        <v>SW</v>
      </c>
      <c r="I1563" s="153" t="n">
        <v>50</v>
      </c>
      <c r="J1563" s="155" t="str">
        <v>NE</v>
      </c>
      <c r="K1563" s="153" t="n">
        <v>8</v>
      </c>
      <c r="L1563" s="153" t="n">
        <f>IF(E1563="Accepted",K1563*1.150779448,"")</f>
        <v>9.206235584</v>
      </c>
      <c r="M1563" s="163"/>
      <c r="N1563" s="163" t="str">
        <f>IF(AND(E1563="Accepted",ISNUMBER(M1563)),M1563*1.150779448,"")</f>
      </c>
      <c r="O1563" s="163"/>
      <c r="P1563" s="163" t="str">
        <f>IF(AND(E1563="Accepted",ISNUMBER(O1563)),O1563*1.150779448,"")</f>
      </c>
      <c r="Q1563" s="163"/>
      <c r="R1563" s="155" t="str"/>
      <c r="S1563" s="155" t="str"/>
      <c r="T1563" s="155" t="str"/>
      <c r="U1563" s="163" t="str">
        <f>IF(E1563&lt;&gt;"Accepted","",IF(AND(N1563="",P1563=""),"",MAX(N1563,P1563)))</f>
      </c>
      <c r="V1563" s="155" t="str">
        <v>2026-05-03 09:55 PDT</v>
      </c>
      <c r="W1563" s="153" t="n">
        <v>8</v>
      </c>
      <c r="X1563" s="163"/>
      <c r="Y1563" s="163"/>
      <c r="Z1563" s="163"/>
      <c r="AA1563" s="153" t="n">
        <v>-117.8837</v>
      </c>
      <c r="AB1563" s="153" t="n">
        <v>34.9054</v>
      </c>
      <c r="AC1563" s="153" t="n">
        <v>702</v>
      </c>
      <c r="AD1563" s="175" t="str">
        <v>KEDW 031655Z 23008KT 50SM CLR 22/04 A2985 RMK AO2A SLP088 T02200036</v>
      </c>
    </row>
    <row r="1564" hidden="0">
      <c r="A1564" s="150" t="str">
        <v>2026-05-03 17:49 UTC</v>
      </c>
      <c r="B1564" s="155" t="str">
        <v>2026-05-03 10:49 PDT</v>
      </c>
      <c r="C1564" s="155" t="str">
        <v>2026-05-03</v>
      </c>
      <c r="D1564" s="155" t="str">
        <v>May</v>
      </c>
      <c r="E1564" s="154" t="str">
        <v>Accepted</v>
      </c>
      <c r="F1564" s="155" t="str">
        <v>260</v>
      </c>
      <c r="G1564" s="153" t="n">
        <v>260</v>
      </c>
      <c r="H1564" s="155" t="str">
        <v>W</v>
      </c>
      <c r="I1564" s="153" t="n">
        <v>80</v>
      </c>
      <c r="J1564" s="155" t="str">
        <v>E</v>
      </c>
      <c r="K1564" s="153" t="n">
        <v>14</v>
      </c>
      <c r="L1564" s="153" t="n">
        <f>IF(E1564="Accepted",K1564*1.150779448,"")</f>
        <v>16.110912272</v>
      </c>
      <c r="M1564" s="153" t="n">
        <v>20</v>
      </c>
      <c r="N1564" s="153" t="n">
        <f>IF(AND(E1564="Accepted",ISNUMBER(M1564)),M1564*1.150779448,"")</f>
        <v>23.01558896</v>
      </c>
      <c r="O1564" s="163"/>
      <c r="P1564" s="163" t="str">
        <f>IF(AND(E1564="Accepted",ISNUMBER(O1564)),O1564*1.150779448,"")</f>
      </c>
      <c r="Q1564" s="163"/>
      <c r="R1564" s="155" t="str"/>
      <c r="S1564" s="155" t="str"/>
      <c r="T1564" s="155" t="str"/>
      <c r="U1564" s="153" t="n">
        <f>IF(E1564&lt;&gt;"Accepted","",IF(AND(N1564="",P1564=""),"",MAX(N1564,P1564)))</f>
        <v>23.01558896</v>
      </c>
      <c r="V1564" s="155" t="str">
        <v>2026-05-03 10:49 PDT</v>
      </c>
      <c r="W1564" s="153" t="n">
        <v>14</v>
      </c>
      <c r="X1564" s="153" t="n">
        <v>20</v>
      </c>
      <c r="Y1564" s="163"/>
      <c r="Z1564" s="163"/>
      <c r="AA1564" s="153" t="n">
        <v>-117.8837</v>
      </c>
      <c r="AB1564" s="153" t="n">
        <v>34.9054</v>
      </c>
      <c r="AC1564" s="153" t="n">
        <v>702</v>
      </c>
      <c r="AD1564" s="175" t="str">
        <v>KEDW 031749Z 26014G20KT 50SM CLR 23/06 A2985 RMK AO2A SLP088</v>
      </c>
    </row>
    <row r="1565" hidden="0">
      <c r="A1565" s="150" t="str">
        <v>2026-05-03 17:55 UTC</v>
      </c>
      <c r="B1565" s="155" t="str">
        <v>2026-05-03 10:55 PDT</v>
      </c>
      <c r="C1565" s="155" t="str">
        <v>2026-05-03</v>
      </c>
      <c r="D1565" s="155" t="str">
        <v>May</v>
      </c>
      <c r="E1565" s="154" t="str">
        <v>Accepted</v>
      </c>
      <c r="F1565" s="155" t="str">
        <v>250</v>
      </c>
      <c r="G1565" s="153" t="n">
        <v>250</v>
      </c>
      <c r="H1565" s="155" t="str">
        <v>W</v>
      </c>
      <c r="I1565" s="153" t="n">
        <v>70</v>
      </c>
      <c r="J1565" s="155" t="str">
        <v>E</v>
      </c>
      <c r="K1565" s="153" t="n">
        <v>16</v>
      </c>
      <c r="L1565" s="153" t="n">
        <f>IF(E1565="Accepted",K1565*1.150779448,"")</f>
        <v>18.412471168</v>
      </c>
      <c r="M1565" s="163"/>
      <c r="N1565" s="163" t="str">
        <f>IF(AND(E1565="Accepted",ISNUMBER(M1565)),M1565*1.150779448,"")</f>
      </c>
      <c r="O1565" s="163"/>
      <c r="P1565" s="163" t="str">
        <f>IF(AND(E1565="Accepted",ISNUMBER(O1565)),O1565*1.150779448,"")</f>
      </c>
      <c r="Q1565" s="163"/>
      <c r="R1565" s="155" t="str"/>
      <c r="S1565" s="155" t="str"/>
      <c r="T1565" s="155" t="str"/>
      <c r="U1565" s="163" t="str">
        <f>IF(E1565&lt;&gt;"Accepted","",IF(AND(N1565="",P1565=""),"",MAX(N1565,P1565)))</f>
      </c>
      <c r="V1565" s="155" t="str">
        <v>2026-05-03 10:55 PDT</v>
      </c>
      <c r="W1565" s="153" t="n">
        <v>16</v>
      </c>
      <c r="X1565" s="163"/>
      <c r="Y1565" s="163"/>
      <c r="Z1565" s="163"/>
      <c r="AA1565" s="153" t="n">
        <v>-117.8837</v>
      </c>
      <c r="AB1565" s="153" t="n">
        <v>34.9054</v>
      </c>
      <c r="AC1565" s="153" t="n">
        <v>702</v>
      </c>
      <c r="AD1565" s="175" t="str">
        <v>KEDW 031755Z 25016KT 60SM CLR 22/06 A2986 RMK AO2A SLP093 T02230061 10225 20101 53000</v>
      </c>
    </row>
    <row r="1566" hidden="0">
      <c r="A1566" s="150" t="str">
        <v>2026-05-03 18:55 UTC</v>
      </c>
      <c r="B1566" s="155" t="str">
        <v>2026-05-03 11:55 PDT</v>
      </c>
      <c r="C1566" s="155" t="str">
        <v>2026-05-03</v>
      </c>
      <c r="D1566" s="155" t="str">
        <v>May</v>
      </c>
      <c r="E1566" s="154" t="str">
        <v>Accepted</v>
      </c>
      <c r="F1566" s="155" t="str">
        <v>250</v>
      </c>
      <c r="G1566" s="153" t="n">
        <v>250</v>
      </c>
      <c r="H1566" s="155" t="str">
        <v>W</v>
      </c>
      <c r="I1566" s="153" t="n">
        <v>70</v>
      </c>
      <c r="J1566" s="155" t="str">
        <v>E</v>
      </c>
      <c r="K1566" s="153" t="n">
        <v>12</v>
      </c>
      <c r="L1566" s="153" t="n">
        <f>IF(E1566="Accepted",K1566*1.150779448,"")</f>
        <v>13.809353376</v>
      </c>
      <c r="M1566" s="153" t="n">
        <v>19</v>
      </c>
      <c r="N1566" s="153" t="n">
        <f>IF(AND(E1566="Accepted",ISNUMBER(M1566)),M1566*1.150779448,"")</f>
        <v>21.864809512</v>
      </c>
      <c r="O1566" s="163"/>
      <c r="P1566" s="163" t="str">
        <f>IF(AND(E1566="Accepted",ISNUMBER(O1566)),O1566*1.150779448,"")</f>
      </c>
      <c r="Q1566" s="163"/>
      <c r="R1566" s="155" t="str"/>
      <c r="S1566" s="155" t="str"/>
      <c r="T1566" s="155" t="str"/>
      <c r="U1566" s="153" t="n">
        <f>IF(E1566&lt;&gt;"Accepted","",IF(AND(N1566="",P1566=""),"",MAX(N1566,P1566)))</f>
        <v>21.864809512</v>
      </c>
      <c r="V1566" s="155" t="str">
        <v>2026-05-03 11:55 PDT</v>
      </c>
      <c r="W1566" s="153" t="n">
        <v>12</v>
      </c>
      <c r="X1566" s="153" t="n">
        <v>19</v>
      </c>
      <c r="Y1566" s="163"/>
      <c r="Z1566" s="163"/>
      <c r="AA1566" s="153" t="n">
        <v>-117.8837</v>
      </c>
      <c r="AB1566" s="153" t="n">
        <v>34.9054</v>
      </c>
      <c r="AC1566" s="153" t="n">
        <v>702</v>
      </c>
      <c r="AD1566" s="175" t="str">
        <v>KEDW 031855Z 25012G19KT 60SM FEW120 23/06 A2984 RMK AO2A SLP086 T02260064</v>
      </c>
    </row>
    <row r="1567" hidden="0">
      <c r="A1567" s="150" t="str">
        <v>2026-05-03 19:55 UTC</v>
      </c>
      <c r="B1567" s="155" t="str">
        <v>2026-05-03 12:55 PDT</v>
      </c>
      <c r="C1567" s="155" t="str">
        <v>2026-05-03</v>
      </c>
      <c r="D1567" s="155" t="str">
        <v>May</v>
      </c>
      <c r="E1567" s="154" t="str">
        <v>Accepted</v>
      </c>
      <c r="F1567" s="155" t="str">
        <v>260</v>
      </c>
      <c r="G1567" s="153" t="n">
        <v>260</v>
      </c>
      <c r="H1567" s="155" t="str">
        <v>W</v>
      </c>
      <c r="I1567" s="153" t="n">
        <v>80</v>
      </c>
      <c r="J1567" s="155" t="str">
        <v>E</v>
      </c>
      <c r="K1567" s="153" t="n">
        <v>13</v>
      </c>
      <c r="L1567" s="153" t="n">
        <f>IF(E1567="Accepted",K1567*1.150779448,"")</f>
        <v>14.960132824</v>
      </c>
      <c r="M1567" s="153" t="n">
        <v>18</v>
      </c>
      <c r="N1567" s="153" t="n">
        <f>IF(AND(E1567="Accepted",ISNUMBER(M1567)),M1567*1.150779448,"")</f>
        <v>20.714030064</v>
      </c>
      <c r="O1567" s="163"/>
      <c r="P1567" s="163" t="str">
        <f>IF(AND(E1567="Accepted",ISNUMBER(O1567)),O1567*1.150779448,"")</f>
      </c>
      <c r="Q1567" s="163"/>
      <c r="R1567" s="155" t="str"/>
      <c r="S1567" s="155" t="str"/>
      <c r="T1567" s="155" t="str"/>
      <c r="U1567" s="153" t="n">
        <f>IF(E1567&lt;&gt;"Accepted","",IF(AND(N1567="",P1567=""),"",MAX(N1567,P1567)))</f>
        <v>20.714030064</v>
      </c>
      <c r="V1567" s="155" t="str">
        <v>2026-05-03 12:55 PDT</v>
      </c>
      <c r="W1567" s="153" t="n">
        <v>13</v>
      </c>
      <c r="X1567" s="153" t="n">
        <v>18</v>
      </c>
      <c r="Y1567" s="163"/>
      <c r="Z1567" s="163"/>
      <c r="AA1567" s="153" t="n">
        <v>-117.8837</v>
      </c>
      <c r="AB1567" s="153" t="n">
        <v>34.9054</v>
      </c>
      <c r="AC1567" s="153" t="n">
        <v>702</v>
      </c>
      <c r="AD1567" s="175" t="str">
        <v>KEDW 031955Z 26013G18KT 50SM FEW120 24/05 A2982 RMK AO2A SLP079 T02370051</v>
      </c>
    </row>
    <row r="1568" hidden="0">
      <c r="A1568" s="150" t="str">
        <v>2026-05-03 20:55 UTC</v>
      </c>
      <c r="B1568" s="155" t="str">
        <v>2026-05-03 13:55 PDT</v>
      </c>
      <c r="C1568" s="155" t="str">
        <v>2026-05-03</v>
      </c>
      <c r="D1568" s="155" t="str">
        <v>May</v>
      </c>
      <c r="E1568" s="154" t="str">
        <v>Accepted</v>
      </c>
      <c r="F1568" s="155" t="str">
        <v>250</v>
      </c>
      <c r="G1568" s="153" t="n">
        <v>250</v>
      </c>
      <c r="H1568" s="155" t="str">
        <v>W</v>
      </c>
      <c r="I1568" s="153" t="n">
        <v>70</v>
      </c>
      <c r="J1568" s="155" t="str">
        <v>E</v>
      </c>
      <c r="K1568" s="153" t="n">
        <v>21</v>
      </c>
      <c r="L1568" s="153" t="n">
        <f>IF(E1568="Accepted",K1568*1.150779448,"")</f>
        <v>24.166368408</v>
      </c>
      <c r="M1568" s="153" t="n">
        <v>26</v>
      </c>
      <c r="N1568" s="153" t="n">
        <f>IF(AND(E1568="Accepted",ISNUMBER(M1568)),M1568*1.150779448,"")</f>
        <v>29.920265648</v>
      </c>
      <c r="O1568" s="153" t="n">
        <v>26</v>
      </c>
      <c r="P1568" s="153" t="n">
        <f>IF(AND(E1568="Accepted",ISNUMBER(O1568)),O1568*1.150779448,"")</f>
        <v>29.920265648</v>
      </c>
      <c r="Q1568" s="153" t="n">
        <v>250</v>
      </c>
      <c r="R1568" s="155" t="str">
        <v>45</v>
      </c>
      <c r="S1568" s="155" t="str">
        <v>2026-05-03 20:45 UTC</v>
      </c>
      <c r="T1568" s="155" t="str">
        <v>2026-05-03 13:45 PDT</v>
      </c>
      <c r="U1568" s="153" t="n">
        <f>IF(E1568&lt;&gt;"Accepted","",IF(AND(N1568="",P1568=""),"",MAX(N1568,P1568)))</f>
        <v>29.920265648</v>
      </c>
      <c r="V1568" s="155" t="str">
        <v>2026-05-03 13:45 PDT</v>
      </c>
      <c r="W1568" s="153" t="n">
        <v>21</v>
      </c>
      <c r="X1568" s="153" t="n">
        <v>26</v>
      </c>
      <c r="Y1568" s="153" t="n">
        <v>26</v>
      </c>
      <c r="Z1568" s="153" t="n">
        <v>250</v>
      </c>
      <c r="AA1568" s="153" t="n">
        <v>-117.8837</v>
      </c>
      <c r="AB1568" s="153" t="n">
        <v>34.9054</v>
      </c>
      <c r="AC1568" s="153" t="n">
        <v>702</v>
      </c>
      <c r="AD1568" s="175" t="str">
        <v>KEDW 032055Z 25021G26KT 50SM FEW080 24/06 A2980 RMK AO2A PK WND 25026/45 SLP074 T02380056 57019</v>
      </c>
    </row>
    <row r="1569" hidden="0">
      <c r="A1569" s="150" t="str">
        <v>2026-05-03 21:55 UTC</v>
      </c>
      <c r="B1569" s="155" t="str">
        <v>2026-05-03 14:55 PDT</v>
      </c>
      <c r="C1569" s="155" t="str">
        <v>2026-05-03</v>
      </c>
      <c r="D1569" s="155" t="str">
        <v>May</v>
      </c>
      <c r="E1569" s="154" t="str">
        <v>Accepted</v>
      </c>
      <c r="F1569" s="155" t="str">
        <v>240</v>
      </c>
      <c r="G1569" s="153" t="n">
        <v>240</v>
      </c>
      <c r="H1569" s="155" t="str">
        <v>SW</v>
      </c>
      <c r="I1569" s="153" t="n">
        <v>60</v>
      </c>
      <c r="J1569" s="155" t="str">
        <v>NE</v>
      </c>
      <c r="K1569" s="153" t="n">
        <v>24</v>
      </c>
      <c r="L1569" s="153" t="n">
        <f>IF(E1569="Accepted",K1569*1.150779448,"")</f>
        <v>27.618706752</v>
      </c>
      <c r="M1569" s="153" t="n">
        <v>28</v>
      </c>
      <c r="N1569" s="153" t="n">
        <f>IF(AND(E1569="Accepted",ISNUMBER(M1569)),M1569*1.150779448,"")</f>
        <v>32.221824544</v>
      </c>
      <c r="O1569" s="153" t="n">
        <v>31</v>
      </c>
      <c r="P1569" s="153" t="n">
        <f>IF(AND(E1569="Accepted",ISNUMBER(O1569)),O1569*1.150779448,"")</f>
        <v>35.674162888</v>
      </c>
      <c r="Q1569" s="153" t="n">
        <v>240</v>
      </c>
      <c r="R1569" s="155" t="str">
        <v>31</v>
      </c>
      <c r="S1569" s="155" t="str">
        <v>2026-05-03 21:31 UTC</v>
      </c>
      <c r="T1569" s="155" t="str">
        <v>2026-05-03 14:31 PDT</v>
      </c>
      <c r="U1569" s="153" t="n">
        <f>IF(E1569&lt;&gt;"Accepted","",IF(AND(N1569="",P1569=""),"",MAX(N1569,P1569)))</f>
        <v>35.674162888</v>
      </c>
      <c r="V1569" s="155" t="str">
        <v>2026-05-03 14:31 PDT</v>
      </c>
      <c r="W1569" s="153" t="n">
        <v>24</v>
      </c>
      <c r="X1569" s="153" t="n">
        <v>28</v>
      </c>
      <c r="Y1569" s="153" t="n">
        <v>31</v>
      </c>
      <c r="Z1569" s="153" t="n">
        <v>240</v>
      </c>
      <c r="AA1569" s="153" t="n">
        <v>-117.8837</v>
      </c>
      <c r="AB1569" s="153" t="n">
        <v>34.9054</v>
      </c>
      <c r="AC1569" s="153" t="n">
        <v>702</v>
      </c>
      <c r="AD1569" s="175" t="str">
        <v>KEDW 032155Z AUTO 24024G28KT 10SM CLR 22/06 A2979 RMK AO2 PK WND 24031/31 SLP073 T02210063 $</v>
      </c>
    </row>
    <row r="1570" hidden="0">
      <c r="A1570" s="150" t="str">
        <v>2026-05-03 22:55 UTC</v>
      </c>
      <c r="B1570" s="155" t="str">
        <v>2026-05-03 15:55 PDT</v>
      </c>
      <c r="C1570" s="155" t="str">
        <v>2026-05-03</v>
      </c>
      <c r="D1570" s="155" t="str">
        <v>May</v>
      </c>
      <c r="E1570" s="154" t="str">
        <v>Accepted</v>
      </c>
      <c r="F1570" s="155" t="str">
        <v>240</v>
      </c>
      <c r="G1570" s="153" t="n">
        <v>240</v>
      </c>
      <c r="H1570" s="155" t="str">
        <v>SW</v>
      </c>
      <c r="I1570" s="153" t="n">
        <v>60</v>
      </c>
      <c r="J1570" s="155" t="str">
        <v>NE</v>
      </c>
      <c r="K1570" s="153" t="n">
        <v>27</v>
      </c>
      <c r="L1570" s="153" t="n">
        <f>IF(E1570="Accepted",K1570*1.150779448,"")</f>
        <v>31.071045096</v>
      </c>
      <c r="M1570" s="153" t="n">
        <v>36</v>
      </c>
      <c r="N1570" s="153" t="n">
        <f>IF(AND(E1570="Accepted",ISNUMBER(M1570)),M1570*1.150779448,"")</f>
        <v>41.428060128</v>
      </c>
      <c r="O1570" s="153" t="n">
        <v>38</v>
      </c>
      <c r="P1570" s="153" t="n">
        <f>IF(AND(E1570="Accepted",ISNUMBER(O1570)),O1570*1.150779448,"")</f>
        <v>43.729619024</v>
      </c>
      <c r="Q1570" s="153" t="n">
        <v>250</v>
      </c>
      <c r="R1570" s="155" t="str">
        <v>45</v>
      </c>
      <c r="S1570" s="155" t="str">
        <v>2026-05-03 22:45 UTC</v>
      </c>
      <c r="T1570" s="155" t="str">
        <v>2026-05-03 15:45 PDT</v>
      </c>
      <c r="U1570" s="153" t="n">
        <f>IF(E1570&lt;&gt;"Accepted","",IF(AND(N1570="",P1570=""),"",MAX(N1570,P1570)))</f>
        <v>43.729619024</v>
      </c>
      <c r="V1570" s="155" t="str">
        <v>2026-05-03 15:45 PDT</v>
      </c>
      <c r="W1570" s="153" t="n">
        <v>27</v>
      </c>
      <c r="X1570" s="153" t="n">
        <v>36</v>
      </c>
      <c r="Y1570" s="153" t="n">
        <v>38</v>
      </c>
      <c r="Z1570" s="153" t="n">
        <v>250</v>
      </c>
      <c r="AA1570" s="153" t="n">
        <v>-117.8837</v>
      </c>
      <c r="AB1570" s="153" t="n">
        <v>34.9054</v>
      </c>
      <c r="AC1570" s="153" t="n">
        <v>702</v>
      </c>
      <c r="AD1570" s="175" t="str">
        <v>KEDW 032255Z AUTO 24027G36KT 10SM CLR 21/07 A2976 RMK AO2 PK WND 25038/45 SLP063 T02060069 $</v>
      </c>
    </row>
    <row r="1571" hidden="0">
      <c r="A1571" s="150" t="str">
        <v>2026-05-03 23:55 UTC</v>
      </c>
      <c r="B1571" s="155" t="str">
        <v>2026-05-03 16:55 PDT</v>
      </c>
      <c r="C1571" s="155" t="str">
        <v>2026-05-03</v>
      </c>
      <c r="D1571" s="155" t="str">
        <v>May</v>
      </c>
      <c r="E1571" s="154" t="str">
        <v>Accepted</v>
      </c>
      <c r="F1571" s="155" t="str">
        <v>240</v>
      </c>
      <c r="G1571" s="153" t="n">
        <v>240</v>
      </c>
      <c r="H1571" s="155" t="str">
        <v>SW</v>
      </c>
      <c r="I1571" s="153" t="n">
        <v>60</v>
      </c>
      <c r="J1571" s="155" t="str">
        <v>NE</v>
      </c>
      <c r="K1571" s="153" t="n">
        <v>28</v>
      </c>
      <c r="L1571" s="153" t="n">
        <f>IF(E1571="Accepted",K1571*1.150779448,"")</f>
        <v>32.221824544</v>
      </c>
      <c r="M1571" s="153" t="n">
        <v>34</v>
      </c>
      <c r="N1571" s="153" t="n">
        <f>IF(AND(E1571="Accepted",ISNUMBER(M1571)),M1571*1.150779448,"")</f>
        <v>39.126501232</v>
      </c>
      <c r="O1571" s="153" t="n">
        <v>39</v>
      </c>
      <c r="P1571" s="153" t="n">
        <f>IF(AND(E1571="Accepted",ISNUMBER(O1571)),O1571*1.150779448,"")</f>
        <v>44.880398471999996</v>
      </c>
      <c r="Q1571" s="153" t="n">
        <v>240</v>
      </c>
      <c r="R1571" s="155" t="str">
        <v>08</v>
      </c>
      <c r="S1571" s="155" t="str">
        <v>2026-05-03 23:08 UTC</v>
      </c>
      <c r="T1571" s="155" t="str">
        <v>2026-05-03 16:08 PDT</v>
      </c>
      <c r="U1571" s="153" t="n">
        <f>IF(E1571&lt;&gt;"Accepted","",IF(AND(N1571="",P1571=""),"",MAX(N1571,P1571)))</f>
        <v>44.880398471999996</v>
      </c>
      <c r="V1571" s="155" t="str">
        <v>2026-05-03 16:08 PDT</v>
      </c>
      <c r="W1571" s="153" t="n">
        <v>28</v>
      </c>
      <c r="X1571" s="153" t="n">
        <v>34</v>
      </c>
      <c r="Y1571" s="153" t="n">
        <v>39</v>
      </c>
      <c r="Z1571" s="153" t="n">
        <v>240</v>
      </c>
      <c r="AA1571" s="153" t="n">
        <v>-117.8837</v>
      </c>
      <c r="AB1571" s="153" t="n">
        <v>34.9054</v>
      </c>
      <c r="AC1571" s="153" t="n">
        <v>702</v>
      </c>
      <c r="AD1571" s="175" t="str">
        <v>KEDW 032355Z AUTO 24028G34KT 10SM CLR 20/05 A2976 RMK AO2 PK WND 24039/08 SLP066 T02010046 10244 20195 56011 $</v>
      </c>
    </row>
    <row r="1572" hidden="0">
      <c r="A1572" s="150" t="str">
        <v>2026-05-04 00:55 UTC</v>
      </c>
      <c r="B1572" s="155" t="str">
        <v>2026-05-03 17:55 PDT</v>
      </c>
      <c r="C1572" s="155" t="str">
        <v>2026-05-03</v>
      </c>
      <c r="D1572" s="155" t="str">
        <v>May</v>
      </c>
      <c r="E1572" s="154" t="str">
        <v>Accepted</v>
      </c>
      <c r="F1572" s="155" t="str">
        <v>240</v>
      </c>
      <c r="G1572" s="153" t="n">
        <v>240</v>
      </c>
      <c r="H1572" s="155" t="str">
        <v>SW</v>
      </c>
      <c r="I1572" s="153" t="n">
        <v>60</v>
      </c>
      <c r="J1572" s="155" t="str">
        <v>NE</v>
      </c>
      <c r="K1572" s="153" t="n">
        <v>25</v>
      </c>
      <c r="L1572" s="153" t="n">
        <f>IF(E1572="Accepted",K1572*1.150779448,"")</f>
        <v>28.7694862</v>
      </c>
      <c r="M1572" s="153" t="n">
        <v>33</v>
      </c>
      <c r="N1572" s="153" t="n">
        <f>IF(AND(E1572="Accepted",ISNUMBER(M1572)),M1572*1.150779448,"")</f>
        <v>37.975721784</v>
      </c>
      <c r="O1572" s="153" t="n">
        <v>34</v>
      </c>
      <c r="P1572" s="153" t="n">
        <f>IF(AND(E1572="Accepted",ISNUMBER(O1572)),O1572*1.150779448,"")</f>
        <v>39.126501232</v>
      </c>
      <c r="Q1572" s="153" t="n">
        <v>240</v>
      </c>
      <c r="R1572" s="155" t="str">
        <v>2358</v>
      </c>
      <c r="S1572" s="155" t="str">
        <v>2026-05-03 23:58 UTC</v>
      </c>
      <c r="T1572" s="155" t="str">
        <v>2026-05-03 16:58 PDT</v>
      </c>
      <c r="U1572" s="153" t="n">
        <f>IF(E1572&lt;&gt;"Accepted","",IF(AND(N1572="",P1572=""),"",MAX(N1572,P1572)))</f>
        <v>39.126501232</v>
      </c>
      <c r="V1572" s="155" t="str">
        <v>2026-05-03 16:58 PDT</v>
      </c>
      <c r="W1572" s="153" t="n">
        <v>25</v>
      </c>
      <c r="X1572" s="153" t="n">
        <v>33</v>
      </c>
      <c r="Y1572" s="153" t="n">
        <v>34</v>
      </c>
      <c r="Z1572" s="153" t="n">
        <v>240</v>
      </c>
      <c r="AA1572" s="153" t="n">
        <v>-117.8837</v>
      </c>
      <c r="AB1572" s="153" t="n">
        <v>34.9054</v>
      </c>
      <c r="AC1572" s="153" t="n">
        <v>702</v>
      </c>
      <c r="AD1572" s="175" t="str">
        <v>KEDW 040055Z AUTO 24025G33KT 10SM CLR 19/04 A2977 RMK AO2 PK WND 24034/2358 SLP071 T01900044 $</v>
      </c>
    </row>
    <row r="1573" hidden="0">
      <c r="A1573" s="150" t="str">
        <v>2026-05-04 01:55 UTC</v>
      </c>
      <c r="B1573" s="155" t="str">
        <v>2026-05-03 18:55 PDT</v>
      </c>
      <c r="C1573" s="155" t="str">
        <v>2026-05-03</v>
      </c>
      <c r="D1573" s="155" t="str">
        <v>May</v>
      </c>
      <c r="E1573" s="154" t="str">
        <v>Accepted</v>
      </c>
      <c r="F1573" s="155" t="str">
        <v>240</v>
      </c>
      <c r="G1573" s="153" t="n">
        <v>240</v>
      </c>
      <c r="H1573" s="155" t="str">
        <v>SW</v>
      </c>
      <c r="I1573" s="153" t="n">
        <v>60</v>
      </c>
      <c r="J1573" s="155" t="str">
        <v>NE</v>
      </c>
      <c r="K1573" s="153" t="n">
        <v>27</v>
      </c>
      <c r="L1573" s="153" t="n">
        <f>IF(E1573="Accepted",K1573*1.150779448,"")</f>
        <v>31.071045096</v>
      </c>
      <c r="M1573" s="153" t="n">
        <v>33</v>
      </c>
      <c r="N1573" s="153" t="n">
        <f>IF(AND(E1573="Accepted",ISNUMBER(M1573)),M1573*1.150779448,"")</f>
        <v>37.975721784</v>
      </c>
      <c r="O1573" s="153" t="n">
        <v>33</v>
      </c>
      <c r="P1573" s="153" t="n">
        <f>IF(AND(E1573="Accepted",ISNUMBER(O1573)),O1573*1.150779448,"")</f>
        <v>37.975721784</v>
      </c>
      <c r="Q1573" s="153" t="n">
        <v>240</v>
      </c>
      <c r="R1573" s="155" t="str">
        <v>52</v>
      </c>
      <c r="S1573" s="155" t="str">
        <v>2026-05-04 01:52 UTC</v>
      </c>
      <c r="T1573" s="155" t="str">
        <v>2026-05-03 18:52 PDT</v>
      </c>
      <c r="U1573" s="153" t="n">
        <f>IF(E1573&lt;&gt;"Accepted","",IF(AND(N1573="",P1573=""),"",MAX(N1573,P1573)))</f>
        <v>37.975721784</v>
      </c>
      <c r="V1573" s="155" t="str">
        <v>2026-05-03 18:52 PDT</v>
      </c>
      <c r="W1573" s="153" t="n">
        <v>27</v>
      </c>
      <c r="X1573" s="153" t="n">
        <v>33</v>
      </c>
      <c r="Y1573" s="153" t="n">
        <v>33</v>
      </c>
      <c r="Z1573" s="153" t="n">
        <v>240</v>
      </c>
      <c r="AA1573" s="153" t="n">
        <v>-117.8837</v>
      </c>
      <c r="AB1573" s="153" t="n">
        <v>34.9054</v>
      </c>
      <c r="AC1573" s="153" t="n">
        <v>702</v>
      </c>
      <c r="AD1573" s="175" t="str">
        <v>KEDW 040155Z AUTO 24027G33KT 10SM CLR 17/05 A2978 RMK AO2 PK WND 24033/52 SLP074 T01660052 $</v>
      </c>
    </row>
    <row r="1574" hidden="0">
      <c r="A1574" s="150" t="str">
        <v>2026-05-04 02:55 UTC</v>
      </c>
      <c r="B1574" s="155" t="str">
        <v>2026-05-03 19:55 PDT</v>
      </c>
      <c r="C1574" s="155" t="str">
        <v>2026-05-03</v>
      </c>
      <c r="D1574" s="155" t="str">
        <v>May</v>
      </c>
      <c r="E1574" s="154" t="str">
        <v>Accepted</v>
      </c>
      <c r="F1574" s="155" t="str">
        <v>230</v>
      </c>
      <c r="G1574" s="153" t="n">
        <v>230</v>
      </c>
      <c r="H1574" s="155" t="str">
        <v>SW</v>
      </c>
      <c r="I1574" s="153" t="n">
        <v>50</v>
      </c>
      <c r="J1574" s="155" t="str">
        <v>NE</v>
      </c>
      <c r="K1574" s="153" t="n">
        <v>22</v>
      </c>
      <c r="L1574" s="153" t="n">
        <f>IF(E1574="Accepted",K1574*1.150779448,"")</f>
        <v>25.317147856</v>
      </c>
      <c r="M1574" s="153" t="n">
        <v>30</v>
      </c>
      <c r="N1574" s="153" t="n">
        <f>IF(AND(E1574="Accepted",ISNUMBER(M1574)),M1574*1.150779448,"")</f>
        <v>34.523383439999996</v>
      </c>
      <c r="O1574" s="153" t="n">
        <v>36</v>
      </c>
      <c r="P1574" s="153" t="n">
        <f>IF(AND(E1574="Accepted",ISNUMBER(O1574)),O1574*1.150779448,"")</f>
        <v>41.428060128</v>
      </c>
      <c r="Q1574" s="153" t="n">
        <v>230</v>
      </c>
      <c r="R1574" s="155" t="str">
        <v>20</v>
      </c>
      <c r="S1574" s="155" t="str">
        <v>2026-05-04 02:20 UTC</v>
      </c>
      <c r="T1574" s="155" t="str">
        <v>2026-05-03 19:20 PDT</v>
      </c>
      <c r="U1574" s="153" t="n">
        <f>IF(E1574&lt;&gt;"Accepted","",IF(AND(N1574="",P1574=""),"",MAX(N1574,P1574)))</f>
        <v>41.428060128</v>
      </c>
      <c r="V1574" s="155" t="str">
        <v>2026-05-03 19:20 PDT</v>
      </c>
      <c r="W1574" s="153" t="n">
        <v>22</v>
      </c>
      <c r="X1574" s="153" t="n">
        <v>30</v>
      </c>
      <c r="Y1574" s="153" t="n">
        <v>36</v>
      </c>
      <c r="Z1574" s="153" t="n">
        <v>230</v>
      </c>
      <c r="AA1574" s="153" t="n">
        <v>-117.8837</v>
      </c>
      <c r="AB1574" s="153" t="n">
        <v>34.9054</v>
      </c>
      <c r="AC1574" s="153" t="n">
        <v>702</v>
      </c>
      <c r="AD1574" s="175" t="str">
        <v>KEDW 040255Z AUTO 23022G30KT 10SM CLR 15/06 A2981 RMK AO2 PK WND 23036/20 SLP083 T01460057 53014 $</v>
      </c>
    </row>
    <row r="1575" hidden="0">
      <c r="A1575" s="150" t="str">
        <v>2026-05-04 03:55 UTC</v>
      </c>
      <c r="B1575" s="155" t="str">
        <v>2026-05-03 20:55 PDT</v>
      </c>
      <c r="C1575" s="155" t="str">
        <v>2026-05-03</v>
      </c>
      <c r="D1575" s="155" t="str">
        <v>May</v>
      </c>
      <c r="E1575" s="154" t="str">
        <v>Accepted</v>
      </c>
      <c r="F1575" s="155" t="str">
        <v>220</v>
      </c>
      <c r="G1575" s="153" t="n">
        <v>220</v>
      </c>
      <c r="H1575" s="155" t="str">
        <v>SW</v>
      </c>
      <c r="I1575" s="153" t="n">
        <v>40</v>
      </c>
      <c r="J1575" s="155" t="str">
        <v>NE</v>
      </c>
      <c r="K1575" s="153" t="n">
        <v>18</v>
      </c>
      <c r="L1575" s="153" t="n">
        <f>IF(E1575="Accepted",K1575*1.150779448,"")</f>
        <v>20.714030064</v>
      </c>
      <c r="M1575" s="153" t="n">
        <v>22</v>
      </c>
      <c r="N1575" s="153" t="n">
        <f>IF(AND(E1575="Accepted",ISNUMBER(M1575)),M1575*1.150779448,"")</f>
        <v>25.317147856</v>
      </c>
      <c r="O1575" s="153" t="n">
        <v>35</v>
      </c>
      <c r="P1575" s="153" t="n">
        <f>IF(AND(E1575="Accepted",ISNUMBER(O1575)),O1575*1.150779448,"")</f>
        <v>40.27728068</v>
      </c>
      <c r="Q1575" s="153" t="n">
        <v>220</v>
      </c>
      <c r="R1575" s="155" t="str">
        <v>00</v>
      </c>
      <c r="S1575" s="155" t="str">
        <v>2026-05-04 03:00 UTC</v>
      </c>
      <c r="T1575" s="155" t="str">
        <v>2026-05-03 20:00 PDT</v>
      </c>
      <c r="U1575" s="153" t="n">
        <f>IF(E1575&lt;&gt;"Accepted","",IF(AND(N1575="",P1575=""),"",MAX(N1575,P1575)))</f>
        <v>40.27728068</v>
      </c>
      <c r="V1575" s="155" t="str">
        <v>2026-05-03 20:00 PDT</v>
      </c>
      <c r="W1575" s="153" t="n">
        <v>18</v>
      </c>
      <c r="X1575" s="153" t="n">
        <v>22</v>
      </c>
      <c r="Y1575" s="153" t="n">
        <v>35</v>
      </c>
      <c r="Z1575" s="153" t="n">
        <v>220</v>
      </c>
      <c r="AA1575" s="153" t="n">
        <v>-117.8837</v>
      </c>
      <c r="AB1575" s="153" t="n">
        <v>34.9054</v>
      </c>
      <c r="AC1575" s="153" t="n">
        <v>702</v>
      </c>
      <c r="AD1575" s="175" t="str">
        <v>KEDW 040355Z AUTO 22018G22KT 10SM CLR 14/06 A2984 RMK AO2 PK WND 22035/00 SLP092 T01400056 $</v>
      </c>
    </row>
    <row r="1576" hidden="0">
      <c r="A1576" s="150" t="str">
        <v>2026-05-04 04:55 UTC</v>
      </c>
      <c r="B1576" s="155" t="str">
        <v>2026-05-03 21:55 PDT</v>
      </c>
      <c r="C1576" s="155" t="str">
        <v>2026-05-03</v>
      </c>
      <c r="D1576" s="155" t="str">
        <v>May</v>
      </c>
      <c r="E1576" s="154" t="str">
        <v>Accepted</v>
      </c>
      <c r="F1576" s="155" t="str">
        <v>220</v>
      </c>
      <c r="G1576" s="153" t="n">
        <v>220</v>
      </c>
      <c r="H1576" s="155" t="str">
        <v>SW</v>
      </c>
      <c r="I1576" s="153" t="n">
        <v>40</v>
      </c>
      <c r="J1576" s="155" t="str">
        <v>NE</v>
      </c>
      <c r="K1576" s="153" t="n">
        <v>15</v>
      </c>
      <c r="L1576" s="153" t="n">
        <f>IF(E1576="Accepted",K1576*1.150779448,"")</f>
        <v>17.261691719999998</v>
      </c>
      <c r="M1576" s="163"/>
      <c r="N1576" s="163" t="str">
        <f>IF(AND(E1576="Accepted",ISNUMBER(M1576)),M1576*1.150779448,"")</f>
      </c>
      <c r="O1576" s="163"/>
      <c r="P1576" s="163" t="str">
        <f>IF(AND(E1576="Accepted",ISNUMBER(O1576)),O1576*1.150779448,"")</f>
      </c>
      <c r="Q1576" s="163"/>
      <c r="R1576" s="155" t="str"/>
      <c r="S1576" s="155" t="str"/>
      <c r="T1576" s="155" t="str"/>
      <c r="U1576" s="163" t="str">
        <f>IF(E1576&lt;&gt;"Accepted","",IF(AND(N1576="",P1576=""),"",MAX(N1576,P1576)))</f>
      </c>
      <c r="V1576" s="155" t="str">
        <v>2026-05-03 21:55 PDT</v>
      </c>
      <c r="W1576" s="153" t="n">
        <v>15</v>
      </c>
      <c r="X1576" s="163"/>
      <c r="Y1576" s="163"/>
      <c r="Z1576" s="163"/>
      <c r="AA1576" s="153" t="n">
        <v>-117.8837</v>
      </c>
      <c r="AB1576" s="153" t="n">
        <v>34.9054</v>
      </c>
      <c r="AC1576" s="153" t="n">
        <v>702</v>
      </c>
      <c r="AD1576" s="175" t="str">
        <v>KEDW 040455Z AUTO 22015KT 10SM CLR 14/05 A2985 RMK AO2 SLP094 T01360052 $</v>
      </c>
    </row>
    <row r="1577" hidden="0">
      <c r="A1577" s="150" t="str">
        <v>2026-05-04 05:55 UTC</v>
      </c>
      <c r="B1577" s="155" t="str">
        <v>2026-05-03 22:55 PDT</v>
      </c>
      <c r="C1577" s="155" t="str">
        <v>2026-05-03</v>
      </c>
      <c r="D1577" s="155" t="str">
        <v>May</v>
      </c>
      <c r="E1577" s="154" t="str">
        <v>Accepted</v>
      </c>
      <c r="F1577" s="155" t="str">
        <v>230</v>
      </c>
      <c r="G1577" s="153" t="n">
        <v>230</v>
      </c>
      <c r="H1577" s="155" t="str">
        <v>SW</v>
      </c>
      <c r="I1577" s="153" t="n">
        <v>50</v>
      </c>
      <c r="J1577" s="155" t="str">
        <v>NE</v>
      </c>
      <c r="K1577" s="153" t="n">
        <v>19</v>
      </c>
      <c r="L1577" s="153" t="n">
        <f>IF(E1577="Accepted",K1577*1.150779448,"")</f>
        <v>21.864809512</v>
      </c>
      <c r="M1577" s="153" t="n">
        <v>24</v>
      </c>
      <c r="N1577" s="153" t="n">
        <f>IF(AND(E1577="Accepted",ISNUMBER(M1577)),M1577*1.150779448,"")</f>
        <v>27.618706752</v>
      </c>
      <c r="O1577" s="163"/>
      <c r="P1577" s="163" t="str">
        <f>IF(AND(E1577="Accepted",ISNUMBER(O1577)),O1577*1.150779448,"")</f>
      </c>
      <c r="Q1577" s="163"/>
      <c r="R1577" s="155" t="str"/>
      <c r="S1577" s="155" t="str"/>
      <c r="T1577" s="155" t="str"/>
      <c r="U1577" s="153" t="n">
        <f>IF(E1577&lt;&gt;"Accepted","",IF(AND(N1577="",P1577=""),"",MAX(N1577,P1577)))</f>
        <v>27.618706752</v>
      </c>
      <c r="V1577" s="155" t="str">
        <v>2026-05-03 22:55 PDT</v>
      </c>
      <c r="W1577" s="153" t="n">
        <v>19</v>
      </c>
      <c r="X1577" s="153" t="n">
        <v>24</v>
      </c>
      <c r="Y1577" s="163"/>
      <c r="Z1577" s="163"/>
      <c r="AA1577" s="153" t="n">
        <v>-117.8837</v>
      </c>
      <c r="AB1577" s="153" t="n">
        <v>34.9054</v>
      </c>
      <c r="AC1577" s="153" t="n">
        <v>702</v>
      </c>
      <c r="AD1577" s="175" t="str">
        <v>KEDW 040555Z AUTO 23019G24KT 10SM CLR 13/05 A2986 RMK AO2 SLP097 T01260053 10202 20126 51015 $</v>
      </c>
    </row>
    <row r="1578" hidden="0">
      <c r="A1578" s="150" t="str">
        <v>2026-05-04 06:55 UTC</v>
      </c>
      <c r="B1578" s="155" t="str">
        <v>2026-05-03 23:55 PDT</v>
      </c>
      <c r="C1578" s="155" t="str">
        <v>2026-05-03</v>
      </c>
      <c r="D1578" s="155" t="str">
        <v>May</v>
      </c>
      <c r="E1578" s="154" t="str">
        <v>Accepted</v>
      </c>
      <c r="F1578" s="155" t="str">
        <v>220</v>
      </c>
      <c r="G1578" s="153" t="n">
        <v>220</v>
      </c>
      <c r="H1578" s="155" t="str">
        <v>SW</v>
      </c>
      <c r="I1578" s="153" t="n">
        <v>40</v>
      </c>
      <c r="J1578" s="155" t="str">
        <v>NE</v>
      </c>
      <c r="K1578" s="153" t="n">
        <v>17</v>
      </c>
      <c r="L1578" s="153" t="n">
        <f>IF(E1578="Accepted",K1578*1.150779448,"")</f>
        <v>19.563250616</v>
      </c>
      <c r="M1578" s="163"/>
      <c r="N1578" s="163" t="str">
        <f>IF(AND(E1578="Accepted",ISNUMBER(M1578)),M1578*1.150779448,"")</f>
      </c>
      <c r="O1578" s="163"/>
      <c r="P1578" s="163" t="str">
        <f>IF(AND(E1578="Accepted",ISNUMBER(O1578)),O1578*1.150779448,"")</f>
      </c>
      <c r="Q1578" s="163"/>
      <c r="R1578" s="155" t="str"/>
      <c r="S1578" s="155" t="str"/>
      <c r="T1578" s="155" t="str"/>
      <c r="U1578" s="163" t="str">
        <f>IF(E1578&lt;&gt;"Accepted","",IF(AND(N1578="",P1578=""),"",MAX(N1578,P1578)))</f>
      </c>
      <c r="V1578" s="155" t="str">
        <v>2026-05-03 23:55 PDT</v>
      </c>
      <c r="W1578" s="153" t="n">
        <v>17</v>
      </c>
      <c r="X1578" s="163"/>
      <c r="Y1578" s="163"/>
      <c r="Z1578" s="163"/>
      <c r="AA1578" s="153" t="n">
        <v>-117.8837</v>
      </c>
      <c r="AB1578" s="153" t="n">
        <v>34.9054</v>
      </c>
      <c r="AC1578" s="153" t="n">
        <v>702</v>
      </c>
      <c r="AD1578" s="175" t="str">
        <v>KEDW 040655Z AUTO 22017KT 10SM CLR 12/06 A2987 RMK AO2 SLP102 T01210057 $</v>
      </c>
    </row>
    <row r="1579" hidden="0">
      <c r="A1579" s="150" t="str">
        <v>2026-05-04 07:55 UTC</v>
      </c>
      <c r="B1579" s="155" t="str">
        <v>2026-05-04 00:55 PDT</v>
      </c>
      <c r="C1579" s="155" t="str">
        <v>2026-05-04</v>
      </c>
      <c r="D1579" s="155" t="str">
        <v>May</v>
      </c>
      <c r="E1579" s="154" t="str">
        <v>Accepted</v>
      </c>
      <c r="F1579" s="155" t="str">
        <v>220</v>
      </c>
      <c r="G1579" s="153" t="n">
        <v>220</v>
      </c>
      <c r="H1579" s="155" t="str">
        <v>SW</v>
      </c>
      <c r="I1579" s="153" t="n">
        <v>40</v>
      </c>
      <c r="J1579" s="155" t="str">
        <v>NE</v>
      </c>
      <c r="K1579" s="153" t="n">
        <v>15</v>
      </c>
      <c r="L1579" s="153" t="n">
        <f>IF(E1579="Accepted",K1579*1.150779448,"")</f>
        <v>17.261691719999998</v>
      </c>
      <c r="M1579" s="163"/>
      <c r="N1579" s="163" t="str">
        <f>IF(AND(E1579="Accepted",ISNUMBER(M1579)),M1579*1.150779448,"")</f>
      </c>
      <c r="O1579" s="163"/>
      <c r="P1579" s="163" t="str">
        <f>IF(AND(E1579="Accepted",ISNUMBER(O1579)),O1579*1.150779448,"")</f>
      </c>
      <c r="Q1579" s="163"/>
      <c r="R1579" s="155" t="str"/>
      <c r="S1579" s="155" t="str"/>
      <c r="T1579" s="155" t="str"/>
      <c r="U1579" s="163" t="str">
        <f>IF(E1579&lt;&gt;"Accepted","",IF(AND(N1579="",P1579=""),"",MAX(N1579,P1579)))</f>
      </c>
      <c r="V1579" s="155" t="str">
        <v>2026-05-04 00:55 PDT</v>
      </c>
      <c r="W1579" s="153" t="n">
        <v>15</v>
      </c>
      <c r="X1579" s="163"/>
      <c r="Y1579" s="163"/>
      <c r="Z1579" s="163"/>
      <c r="AA1579" s="153" t="n">
        <v>-117.8837</v>
      </c>
      <c r="AB1579" s="153" t="n">
        <v>34.9054</v>
      </c>
      <c r="AC1579" s="153" t="n">
        <v>702</v>
      </c>
      <c r="AD1579" s="175" t="str">
        <v>KEDW 040755Z AUTO 22015KT 10SM CLR 12/05 A2987 RMK AO2 SLP101 T01180054 402440101 $</v>
      </c>
    </row>
    <row r="1580" hidden="0">
      <c r="A1580" s="150" t="str">
        <v>2026-05-04 08:55 UTC</v>
      </c>
      <c r="B1580" s="155" t="str">
        <v>2026-05-04 01:55 PDT</v>
      </c>
      <c r="C1580" s="155" t="str">
        <v>2026-05-04</v>
      </c>
      <c r="D1580" s="155" t="str">
        <v>May</v>
      </c>
      <c r="E1580" s="154" t="str">
        <v>Accepted</v>
      </c>
      <c r="F1580" s="155" t="str">
        <v>230</v>
      </c>
      <c r="G1580" s="153" t="n">
        <v>230</v>
      </c>
      <c r="H1580" s="155" t="str">
        <v>SW</v>
      </c>
      <c r="I1580" s="153" t="n">
        <v>50</v>
      </c>
      <c r="J1580" s="155" t="str">
        <v>NE</v>
      </c>
      <c r="K1580" s="153" t="n">
        <v>17</v>
      </c>
      <c r="L1580" s="153" t="n">
        <f>IF(E1580="Accepted",K1580*1.150779448,"")</f>
        <v>19.563250616</v>
      </c>
      <c r="M1580" s="163"/>
      <c r="N1580" s="163" t="str">
        <f>IF(AND(E1580="Accepted",ISNUMBER(M1580)),M1580*1.150779448,"")</f>
      </c>
      <c r="O1580" s="163"/>
      <c r="P1580" s="163" t="str">
        <f>IF(AND(E1580="Accepted",ISNUMBER(O1580)),O1580*1.150779448,"")</f>
      </c>
      <c r="Q1580" s="163"/>
      <c r="R1580" s="155" t="str"/>
      <c r="S1580" s="155" t="str"/>
      <c r="T1580" s="155" t="str"/>
      <c r="U1580" s="163" t="str">
        <f>IF(E1580&lt;&gt;"Accepted","",IF(AND(N1580="",P1580=""),"",MAX(N1580,P1580)))</f>
      </c>
      <c r="V1580" s="155" t="str">
        <v>2026-05-04 01:55 PDT</v>
      </c>
      <c r="W1580" s="153" t="n">
        <v>17</v>
      </c>
      <c r="X1580" s="163"/>
      <c r="Y1580" s="163"/>
      <c r="Z1580" s="163"/>
      <c r="AA1580" s="153" t="n">
        <v>-117.8837</v>
      </c>
      <c r="AB1580" s="153" t="n">
        <v>34.9054</v>
      </c>
      <c r="AC1580" s="153" t="n">
        <v>702</v>
      </c>
      <c r="AD1580" s="175" t="str">
        <v>KEDW 040855Z AUTO 23017KT 10SM CLR 12/06 A2988 RMK AO2 SLP104 T01150056 52006 $</v>
      </c>
    </row>
    <row r="1581" hidden="0">
      <c r="A1581" s="150" t="str">
        <v>2026-05-04 09:55 UTC</v>
      </c>
      <c r="B1581" s="155" t="str">
        <v>2026-05-04 02:55 PDT</v>
      </c>
      <c r="C1581" s="155" t="str">
        <v>2026-05-04</v>
      </c>
      <c r="D1581" s="155" t="str">
        <v>May</v>
      </c>
      <c r="E1581" s="154" t="str">
        <v>Accepted</v>
      </c>
      <c r="F1581" s="155" t="str">
        <v>220</v>
      </c>
      <c r="G1581" s="153" t="n">
        <v>220</v>
      </c>
      <c r="H1581" s="155" t="str">
        <v>SW</v>
      </c>
      <c r="I1581" s="153" t="n">
        <v>40</v>
      </c>
      <c r="J1581" s="155" t="str">
        <v>NE</v>
      </c>
      <c r="K1581" s="153" t="n">
        <v>16</v>
      </c>
      <c r="L1581" s="153" t="n">
        <f>IF(E1581="Accepted",K1581*1.150779448,"")</f>
        <v>18.412471168</v>
      </c>
      <c r="M1581" s="163"/>
      <c r="N1581" s="163" t="str">
        <f>IF(AND(E1581="Accepted",ISNUMBER(M1581)),M1581*1.150779448,"")</f>
      </c>
      <c r="O1581" s="163"/>
      <c r="P1581" s="163" t="str">
        <f>IF(AND(E1581="Accepted",ISNUMBER(O1581)),O1581*1.150779448,"")</f>
      </c>
      <c r="Q1581" s="163"/>
      <c r="R1581" s="155" t="str"/>
      <c r="S1581" s="155" t="str"/>
      <c r="T1581" s="155" t="str"/>
      <c r="U1581" s="163" t="str">
        <f>IF(E1581&lt;&gt;"Accepted","",IF(AND(N1581="",P1581=""),"",MAX(N1581,P1581)))</f>
      </c>
      <c r="V1581" s="155" t="str">
        <v>2026-05-04 02:55 PDT</v>
      </c>
      <c r="W1581" s="153" t="n">
        <v>16</v>
      </c>
      <c r="X1581" s="163"/>
      <c r="Y1581" s="163"/>
      <c r="Z1581" s="163"/>
      <c r="AA1581" s="153" t="n">
        <v>-117.8837</v>
      </c>
      <c r="AB1581" s="153" t="n">
        <v>34.9054</v>
      </c>
      <c r="AC1581" s="153" t="n">
        <v>702</v>
      </c>
      <c r="AD1581" s="175" t="str">
        <v>KEDW 040955Z AUTO 22016KT 10SM CLR 11/05 A2987 RMK AO2 SLP102 T01110052 $</v>
      </c>
    </row>
    <row r="1582" hidden="0">
      <c r="A1582" s="150" t="str">
        <v>2026-05-04 10:55 UTC</v>
      </c>
      <c r="B1582" s="155" t="str">
        <v>2026-05-04 03:55 PDT</v>
      </c>
      <c r="C1582" s="155" t="str">
        <v>2026-05-04</v>
      </c>
      <c r="D1582" s="155" t="str">
        <v>May</v>
      </c>
      <c r="E1582" s="154" t="str">
        <v>Accepted</v>
      </c>
      <c r="F1582" s="155" t="str">
        <v>220</v>
      </c>
      <c r="G1582" s="153" t="n">
        <v>220</v>
      </c>
      <c r="H1582" s="155" t="str">
        <v>SW</v>
      </c>
      <c r="I1582" s="153" t="n">
        <v>40</v>
      </c>
      <c r="J1582" s="155" t="str">
        <v>NE</v>
      </c>
      <c r="K1582" s="153" t="n">
        <v>11</v>
      </c>
      <c r="L1582" s="153" t="n">
        <f>IF(E1582="Accepted",K1582*1.150779448,"")</f>
        <v>12.658573928</v>
      </c>
      <c r="M1582" s="163"/>
      <c r="N1582" s="163" t="str">
        <f>IF(AND(E1582="Accepted",ISNUMBER(M1582)),M1582*1.150779448,"")</f>
      </c>
      <c r="O1582" s="163"/>
      <c r="P1582" s="163" t="str">
        <f>IF(AND(E1582="Accepted",ISNUMBER(O1582)),O1582*1.150779448,"")</f>
      </c>
      <c r="Q1582" s="163"/>
      <c r="R1582" s="155" t="str"/>
      <c r="S1582" s="155" t="str"/>
      <c r="T1582" s="155" t="str"/>
      <c r="U1582" s="163" t="str">
        <f>IF(E1582&lt;&gt;"Accepted","",IF(AND(N1582="",P1582=""),"",MAX(N1582,P1582)))</f>
      </c>
      <c r="V1582" s="155" t="str">
        <v>2026-05-04 03:55 PDT</v>
      </c>
      <c r="W1582" s="153" t="n">
        <v>11</v>
      </c>
      <c r="X1582" s="163"/>
      <c r="Y1582" s="163"/>
      <c r="Z1582" s="163"/>
      <c r="AA1582" s="153" t="n">
        <v>-117.8837</v>
      </c>
      <c r="AB1582" s="153" t="n">
        <v>34.9054</v>
      </c>
      <c r="AC1582" s="153" t="n">
        <v>702</v>
      </c>
      <c r="AD1582" s="175" t="str">
        <v>KEDW 041055Z AUTO 22011KT 10SM CLR 11/05 A2986 RMK AO2 SLP100 T01060049 $</v>
      </c>
    </row>
    <row r="1583" hidden="0">
      <c r="A1583" s="150" t="str">
        <v>2026-05-04 11:55 UTC</v>
      </c>
      <c r="B1583" s="155" t="str">
        <v>2026-05-04 04:55 PDT</v>
      </c>
      <c r="C1583" s="155" t="str">
        <v>2026-05-04</v>
      </c>
      <c r="D1583" s="155" t="str">
        <v>May</v>
      </c>
      <c r="E1583" s="154" t="str">
        <v>Accepted</v>
      </c>
      <c r="F1583" s="155" t="str">
        <v>210</v>
      </c>
      <c r="G1583" s="153" t="n">
        <v>210</v>
      </c>
      <c r="H1583" s="155" t="str">
        <v>SW</v>
      </c>
      <c r="I1583" s="153" t="n">
        <v>30</v>
      </c>
      <c r="J1583" s="155" t="str">
        <v>NE</v>
      </c>
      <c r="K1583" s="153" t="n">
        <v>10</v>
      </c>
      <c r="L1583" s="153" t="n">
        <f>IF(E1583="Accepted",K1583*1.150779448,"")</f>
        <v>11.50779448</v>
      </c>
      <c r="M1583" s="163"/>
      <c r="N1583" s="163" t="str">
        <f>IF(AND(E1583="Accepted",ISNUMBER(M1583)),M1583*1.150779448,"")</f>
      </c>
      <c r="O1583" s="163"/>
      <c r="P1583" s="163" t="str">
        <f>IF(AND(E1583="Accepted",ISNUMBER(O1583)),O1583*1.150779448,"")</f>
      </c>
      <c r="Q1583" s="163"/>
      <c r="R1583" s="155" t="str"/>
      <c r="S1583" s="155" t="str"/>
      <c r="T1583" s="155" t="str"/>
      <c r="U1583" s="163" t="str">
        <f>IF(E1583&lt;&gt;"Accepted","",IF(AND(N1583="",P1583=""),"",MAX(N1583,P1583)))</f>
      </c>
      <c r="V1583" s="155" t="str">
        <v>2026-05-04 04:55 PDT</v>
      </c>
      <c r="W1583" s="153" t="n">
        <v>10</v>
      </c>
      <c r="X1583" s="163"/>
      <c r="Y1583" s="163"/>
      <c r="Z1583" s="163"/>
      <c r="AA1583" s="153" t="n">
        <v>-117.8837</v>
      </c>
      <c r="AB1583" s="153" t="n">
        <v>34.9054</v>
      </c>
      <c r="AC1583" s="153" t="n">
        <v>702</v>
      </c>
      <c r="AD1583" s="175" t="str">
        <v>KEDW 041155Z 21010KT 40SM BKN310 10/05 A2985 RMK AO2A SLP098 T01010047 10128 20101 57008</v>
      </c>
    </row>
    <row r="1584" hidden="0">
      <c r="A1584" s="150" t="str">
        <v>2026-05-04 12:55 UTC</v>
      </c>
      <c r="B1584" s="155" t="str">
        <v>2026-05-04 05:55 PDT</v>
      </c>
      <c r="C1584" s="155" t="str">
        <v>2026-05-04</v>
      </c>
      <c r="D1584" s="155" t="str">
        <v>May</v>
      </c>
      <c r="E1584" s="154" t="str">
        <v>Accepted</v>
      </c>
      <c r="F1584" s="155" t="str">
        <v>230</v>
      </c>
      <c r="G1584" s="153" t="n">
        <v>230</v>
      </c>
      <c r="H1584" s="155" t="str">
        <v>SW</v>
      </c>
      <c r="I1584" s="153" t="n">
        <v>50</v>
      </c>
      <c r="J1584" s="155" t="str">
        <v>NE</v>
      </c>
      <c r="K1584" s="153" t="n">
        <v>13</v>
      </c>
      <c r="L1584" s="153" t="n">
        <f>IF(E1584="Accepted",K1584*1.150779448,"")</f>
        <v>14.960132824</v>
      </c>
      <c r="M1584" s="163"/>
      <c r="N1584" s="163" t="str">
        <f>IF(AND(E1584="Accepted",ISNUMBER(M1584)),M1584*1.150779448,"")</f>
      </c>
      <c r="O1584" s="163"/>
      <c r="P1584" s="163" t="str">
        <f>IF(AND(E1584="Accepted",ISNUMBER(O1584)),O1584*1.150779448,"")</f>
      </c>
      <c r="Q1584" s="163"/>
      <c r="R1584" s="155" t="str"/>
      <c r="S1584" s="155" t="str"/>
      <c r="T1584" s="155" t="str"/>
      <c r="U1584" s="163" t="str">
        <f>IF(E1584&lt;&gt;"Accepted","",IF(AND(N1584="",P1584=""),"",MAX(N1584,P1584)))</f>
      </c>
      <c r="V1584" s="155" t="str">
        <v>2026-05-04 05:55 PDT</v>
      </c>
      <c r="W1584" s="153" t="n">
        <v>13</v>
      </c>
      <c r="X1584" s="163"/>
      <c r="Y1584" s="163"/>
      <c r="Z1584" s="163"/>
      <c r="AA1584" s="153" t="n">
        <v>-117.8837</v>
      </c>
      <c r="AB1584" s="153" t="n">
        <v>34.9054</v>
      </c>
      <c r="AC1584" s="153" t="n">
        <v>702</v>
      </c>
      <c r="AD1584" s="175" t="str">
        <v>KEDW 041255Z 23013KT 50SM BKN310 10/05 A2987 RMK AO2A SLP105 T01010053</v>
      </c>
    </row>
    <row r="1585" hidden="0">
      <c r="A1585" s="150" t="str">
        <v>2026-05-04 13:55 UTC</v>
      </c>
      <c r="B1585" s="155" t="str">
        <v>2026-05-04 06:55 PDT</v>
      </c>
      <c r="C1585" s="155" t="str">
        <v>2026-05-04</v>
      </c>
      <c r="D1585" s="155" t="str">
        <v>May</v>
      </c>
      <c r="E1585" s="154" t="str">
        <v>Accepted</v>
      </c>
      <c r="F1585" s="155" t="str">
        <v>230</v>
      </c>
      <c r="G1585" s="153" t="n">
        <v>230</v>
      </c>
      <c r="H1585" s="155" t="str">
        <v>SW</v>
      </c>
      <c r="I1585" s="153" t="n">
        <v>50</v>
      </c>
      <c r="J1585" s="155" t="str">
        <v>NE</v>
      </c>
      <c r="K1585" s="153" t="n">
        <v>15</v>
      </c>
      <c r="L1585" s="153" t="n">
        <f>IF(E1585="Accepted",K1585*1.150779448,"")</f>
        <v>17.261691719999998</v>
      </c>
      <c r="M1585" s="153" t="n">
        <v>21</v>
      </c>
      <c r="N1585" s="153" t="n">
        <f>IF(AND(E1585="Accepted",ISNUMBER(M1585)),M1585*1.150779448,"")</f>
        <v>24.166368408</v>
      </c>
      <c r="O1585" s="163"/>
      <c r="P1585" s="163" t="str">
        <f>IF(AND(E1585="Accepted",ISNUMBER(O1585)),O1585*1.150779448,"")</f>
      </c>
      <c r="Q1585" s="163"/>
      <c r="R1585" s="155" t="str"/>
      <c r="S1585" s="155" t="str"/>
      <c r="T1585" s="155" t="str"/>
      <c r="U1585" s="153" t="n">
        <f>IF(E1585&lt;&gt;"Accepted","",IF(AND(N1585="",P1585=""),"",MAX(N1585,P1585)))</f>
        <v>24.166368408</v>
      </c>
      <c r="V1585" s="155" t="str">
        <v>2026-05-04 06:55 PDT</v>
      </c>
      <c r="W1585" s="153" t="n">
        <v>15</v>
      </c>
      <c r="X1585" s="153" t="n">
        <v>21</v>
      </c>
      <c r="Y1585" s="163"/>
      <c r="Z1585" s="163"/>
      <c r="AA1585" s="153" t="n">
        <v>-117.8837</v>
      </c>
      <c r="AB1585" s="153" t="n">
        <v>34.9054</v>
      </c>
      <c r="AC1585" s="153" t="n">
        <v>702</v>
      </c>
      <c r="AD1585" s="175" t="str">
        <v>KEDW 041355Z 23015G21KT 60SM FEW060 SCT290 BKN310 11/05 A2987 RMK AO2A SLP106 T01090054</v>
      </c>
    </row>
    <row r="1586" hidden="0">
      <c r="A1586" s="150" t="str">
        <v>2026-05-04 14:48 UTC</v>
      </c>
      <c r="B1586" s="155" t="str">
        <v>2026-05-04 07:48 PDT</v>
      </c>
      <c r="C1586" s="155" t="str">
        <v>2026-05-04</v>
      </c>
      <c r="D1586" s="155" t="str">
        <v>May</v>
      </c>
      <c r="E1586" s="154" t="str">
        <v>Accepted</v>
      </c>
      <c r="F1586" s="155" t="str">
        <v>230</v>
      </c>
      <c r="G1586" s="153" t="n">
        <v>230</v>
      </c>
      <c r="H1586" s="155" t="str">
        <v>SW</v>
      </c>
      <c r="I1586" s="153" t="n">
        <v>50</v>
      </c>
      <c r="J1586" s="155" t="str">
        <v>NE</v>
      </c>
      <c r="K1586" s="153" t="n">
        <v>19</v>
      </c>
      <c r="L1586" s="153" t="n">
        <f>IF(E1586="Accepted",K1586*1.150779448,"")</f>
        <v>21.864809512</v>
      </c>
      <c r="M1586" s="153" t="n">
        <v>26</v>
      </c>
      <c r="N1586" s="153" t="n">
        <f>IF(AND(E1586="Accepted",ISNUMBER(M1586)),M1586*1.150779448,"")</f>
        <v>29.920265648</v>
      </c>
      <c r="O1586" s="163"/>
      <c r="P1586" s="163" t="str">
        <f>IF(AND(E1586="Accepted",ISNUMBER(O1586)),O1586*1.150779448,"")</f>
      </c>
      <c r="Q1586" s="163"/>
      <c r="R1586" s="155" t="str"/>
      <c r="S1586" s="155" t="str"/>
      <c r="T1586" s="155" t="str"/>
      <c r="U1586" s="153" t="n">
        <f>IF(E1586&lt;&gt;"Accepted","",IF(AND(N1586="",P1586=""),"",MAX(N1586,P1586)))</f>
        <v>29.920265648</v>
      </c>
      <c r="V1586" s="155" t="str">
        <v>2026-05-04 07:48 PDT</v>
      </c>
      <c r="W1586" s="153" t="n">
        <v>19</v>
      </c>
      <c r="X1586" s="153" t="n">
        <v>26</v>
      </c>
      <c r="Y1586" s="163"/>
      <c r="Z1586" s="163"/>
      <c r="AA1586" s="153" t="n">
        <v>-117.8837</v>
      </c>
      <c r="AB1586" s="153" t="n">
        <v>34.9054</v>
      </c>
      <c r="AC1586" s="153" t="n">
        <v>702</v>
      </c>
      <c r="AD1586" s="175" t="str">
        <v>KEDW 041448Z 23019G26KT 70SM FEW070 BKN310 12/06 A2988 RMK SLP111</v>
      </c>
    </row>
    <row r="1587" hidden="0">
      <c r="A1587" s="150" t="str">
        <v>2026-05-04 14:55 UTC</v>
      </c>
      <c r="B1587" s="155" t="str">
        <v>2026-05-04 07:55 PDT</v>
      </c>
      <c r="C1587" s="155" t="str">
        <v>2026-05-04</v>
      </c>
      <c r="D1587" s="155" t="str">
        <v>May</v>
      </c>
      <c r="E1587" s="154" t="str">
        <v>Accepted</v>
      </c>
      <c r="F1587" s="155" t="str">
        <v>230</v>
      </c>
      <c r="G1587" s="153" t="n">
        <v>230</v>
      </c>
      <c r="H1587" s="155" t="str">
        <v>SW</v>
      </c>
      <c r="I1587" s="153" t="n">
        <v>50</v>
      </c>
      <c r="J1587" s="155" t="str">
        <v>NE</v>
      </c>
      <c r="K1587" s="153" t="n">
        <v>17</v>
      </c>
      <c r="L1587" s="153" t="n">
        <f>IF(E1587="Accepted",K1587*1.150779448,"")</f>
        <v>19.563250616</v>
      </c>
      <c r="M1587" s="153" t="n">
        <v>26</v>
      </c>
      <c r="N1587" s="153" t="n">
        <f>IF(AND(E1587="Accepted",ISNUMBER(M1587)),M1587*1.150779448,"")</f>
        <v>29.920265648</v>
      </c>
      <c r="O1587" s="153" t="n">
        <v>29</v>
      </c>
      <c r="P1587" s="153" t="n">
        <f>IF(AND(E1587="Accepted",ISNUMBER(O1587)),O1587*1.150779448,"")</f>
        <v>33.372603992</v>
      </c>
      <c r="Q1587" s="153" t="n">
        <v>230</v>
      </c>
      <c r="R1587" s="155" t="str">
        <v>53</v>
      </c>
      <c r="S1587" s="155" t="str">
        <v>2026-05-04 14:53 UTC</v>
      </c>
      <c r="T1587" s="155" t="str">
        <v>2026-05-04 07:53 PDT</v>
      </c>
      <c r="U1587" s="153" t="n">
        <f>IF(E1587&lt;&gt;"Accepted","",IF(AND(N1587="",P1587=""),"",MAX(N1587,P1587)))</f>
        <v>33.372603992</v>
      </c>
      <c r="V1587" s="155" t="str">
        <v>2026-05-04 07:53 PDT</v>
      </c>
      <c r="W1587" s="153" t="n">
        <v>17</v>
      </c>
      <c r="X1587" s="153" t="n">
        <v>26</v>
      </c>
      <c r="Y1587" s="153" t="n">
        <v>29</v>
      </c>
      <c r="Z1587" s="153" t="n">
        <v>230</v>
      </c>
      <c r="AA1587" s="153" t="n">
        <v>-117.8837</v>
      </c>
      <c r="AB1587" s="153" t="n">
        <v>34.9054</v>
      </c>
      <c r="AC1587" s="153" t="n">
        <v>702</v>
      </c>
      <c r="AD1587" s="175" t="str">
        <v>KEDW 041455Z 23017G26KT 70SM FEW070 BKN310 12/06 A2987 RMK AO2A PK WND 23029/53 SLP108 T01210059 50006</v>
      </c>
    </row>
    <row r="1588" hidden="0">
      <c r="A1588" s="150" t="str">
        <v>2026-05-04 15:55 UTC</v>
      </c>
      <c r="B1588" s="155" t="str">
        <v>2026-05-04 08:55 PDT</v>
      </c>
      <c r="C1588" s="155" t="str">
        <v>2026-05-04</v>
      </c>
      <c r="D1588" s="155" t="str">
        <v>May</v>
      </c>
      <c r="E1588" s="154" t="str">
        <v>Accepted</v>
      </c>
      <c r="F1588" s="155" t="str">
        <v>230</v>
      </c>
      <c r="G1588" s="153" t="n">
        <v>230</v>
      </c>
      <c r="H1588" s="155" t="str">
        <v>SW</v>
      </c>
      <c r="I1588" s="153" t="n">
        <v>50</v>
      </c>
      <c r="J1588" s="155" t="str">
        <v>NE</v>
      </c>
      <c r="K1588" s="153" t="n">
        <v>20</v>
      </c>
      <c r="L1588" s="153" t="n">
        <f>IF(E1588="Accepted",K1588*1.150779448,"")</f>
        <v>23.01558896</v>
      </c>
      <c r="M1588" s="153" t="n">
        <v>28</v>
      </c>
      <c r="N1588" s="153" t="n">
        <f>IF(AND(E1588="Accepted",ISNUMBER(M1588)),M1588*1.150779448,"")</f>
        <v>32.221824544</v>
      </c>
      <c r="O1588" s="153" t="n">
        <v>29</v>
      </c>
      <c r="P1588" s="153" t="n">
        <f>IF(AND(E1588="Accepted",ISNUMBER(O1588)),O1588*1.150779448,"")</f>
        <v>33.372603992</v>
      </c>
      <c r="Q1588" s="153" t="n">
        <v>220</v>
      </c>
      <c r="R1588" s="155" t="str">
        <v>15</v>
      </c>
      <c r="S1588" s="155" t="str">
        <v>2026-05-04 15:15 UTC</v>
      </c>
      <c r="T1588" s="155" t="str">
        <v>2026-05-04 08:15 PDT</v>
      </c>
      <c r="U1588" s="153" t="n">
        <f>IF(E1588&lt;&gt;"Accepted","",IF(AND(N1588="",P1588=""),"",MAX(N1588,P1588)))</f>
        <v>33.372603992</v>
      </c>
      <c r="V1588" s="155" t="str">
        <v>2026-05-04 08:15 PDT</v>
      </c>
      <c r="W1588" s="153" t="n">
        <v>20</v>
      </c>
      <c r="X1588" s="153" t="n">
        <v>28</v>
      </c>
      <c r="Y1588" s="153" t="n">
        <v>29</v>
      </c>
      <c r="Z1588" s="153" t="n">
        <v>220</v>
      </c>
      <c r="AA1588" s="153" t="n">
        <v>-117.8837</v>
      </c>
      <c r="AB1588" s="153" t="n">
        <v>34.9054</v>
      </c>
      <c r="AC1588" s="153" t="n">
        <v>702</v>
      </c>
      <c r="AD1588" s="175" t="str">
        <v>KEDW 041555Z 23020G28KT 80SM FEW070 BKN310 14/05 A2988 RMK AO2A PK WND 22029/15 SLP110 T01430048</v>
      </c>
    </row>
    <row r="1589" hidden="0">
      <c r="A1589" s="150" t="str">
        <v>2026-05-04 16:55 UTC</v>
      </c>
      <c r="B1589" s="155" t="str">
        <v>2026-05-04 09:55 PDT</v>
      </c>
      <c r="C1589" s="155" t="str">
        <v>2026-05-04</v>
      </c>
      <c r="D1589" s="155" t="str">
        <v>May</v>
      </c>
      <c r="E1589" s="154" t="str">
        <v>Accepted</v>
      </c>
      <c r="F1589" s="155" t="str">
        <v>220</v>
      </c>
      <c r="G1589" s="153" t="n">
        <v>220</v>
      </c>
      <c r="H1589" s="155" t="str">
        <v>SW</v>
      </c>
      <c r="I1589" s="153" t="n">
        <v>40</v>
      </c>
      <c r="J1589" s="155" t="str">
        <v>NE</v>
      </c>
      <c r="K1589" s="153" t="n">
        <v>22</v>
      </c>
      <c r="L1589" s="153" t="n">
        <f>IF(E1589="Accepted",K1589*1.150779448,"")</f>
        <v>25.317147856</v>
      </c>
      <c r="M1589" s="153" t="n">
        <v>28</v>
      </c>
      <c r="N1589" s="153" t="n">
        <f>IF(AND(E1589="Accepted",ISNUMBER(M1589)),M1589*1.150779448,"")</f>
        <v>32.221824544</v>
      </c>
      <c r="O1589" s="153" t="n">
        <v>31</v>
      </c>
      <c r="P1589" s="153" t="n">
        <f>IF(AND(E1589="Accepted",ISNUMBER(O1589)),O1589*1.150779448,"")</f>
        <v>35.674162888</v>
      </c>
      <c r="Q1589" s="153" t="n">
        <v>230</v>
      </c>
      <c r="R1589" s="155" t="str">
        <v>28</v>
      </c>
      <c r="S1589" s="155" t="str">
        <v>2026-05-04 16:28 UTC</v>
      </c>
      <c r="T1589" s="155" t="str">
        <v>2026-05-04 09:28 PDT</v>
      </c>
      <c r="U1589" s="153" t="n">
        <f>IF(E1589&lt;&gt;"Accepted","",IF(AND(N1589="",P1589=""),"",MAX(N1589,P1589)))</f>
        <v>35.674162888</v>
      </c>
      <c r="V1589" s="155" t="str">
        <v>2026-05-04 09:28 PDT</v>
      </c>
      <c r="W1589" s="153" t="n">
        <v>22</v>
      </c>
      <c r="X1589" s="153" t="n">
        <v>28</v>
      </c>
      <c r="Y1589" s="153" t="n">
        <v>31</v>
      </c>
      <c r="Z1589" s="153" t="n">
        <v>230</v>
      </c>
      <c r="AA1589" s="153" t="n">
        <v>-117.8837</v>
      </c>
      <c r="AB1589" s="153" t="n">
        <v>34.9054</v>
      </c>
      <c r="AC1589" s="153" t="n">
        <v>702</v>
      </c>
      <c r="AD1589" s="175" t="str">
        <v>KEDW 041655Z 22022G28KT 60SM FEW070 FEW290 SCT330 16/04 A2989 RMK AO2A PK WND 23031/28 SLP112 T01580039</v>
      </c>
    </row>
    <row r="1590" hidden="0">
      <c r="A1590" s="150" t="str">
        <v>2026-05-04 17:55 UTC</v>
      </c>
      <c r="B1590" s="155" t="str">
        <v>2026-05-04 10:55 PDT</v>
      </c>
      <c r="C1590" s="155" t="str">
        <v>2026-05-04</v>
      </c>
      <c r="D1590" s="155" t="str">
        <v>May</v>
      </c>
      <c r="E1590" s="154" t="str">
        <v>Accepted</v>
      </c>
      <c r="F1590" s="155" t="str">
        <v>230</v>
      </c>
      <c r="G1590" s="153" t="n">
        <v>230</v>
      </c>
      <c r="H1590" s="155" t="str">
        <v>SW</v>
      </c>
      <c r="I1590" s="153" t="n">
        <v>50</v>
      </c>
      <c r="J1590" s="155" t="str">
        <v>NE</v>
      </c>
      <c r="K1590" s="153" t="n">
        <v>21</v>
      </c>
      <c r="L1590" s="153" t="n">
        <f>IF(E1590="Accepted",K1590*1.150779448,"")</f>
        <v>24.166368408</v>
      </c>
      <c r="M1590" s="153" t="n">
        <v>29</v>
      </c>
      <c r="N1590" s="153" t="n">
        <f>IF(AND(E1590="Accepted",ISNUMBER(M1590)),M1590*1.150779448,"")</f>
        <v>33.372603992</v>
      </c>
      <c r="O1590" s="153" t="n">
        <v>31</v>
      </c>
      <c r="P1590" s="153" t="n">
        <f>IF(AND(E1590="Accepted",ISNUMBER(O1590)),O1590*1.150779448,"")</f>
        <v>35.674162888</v>
      </c>
      <c r="Q1590" s="153" t="n">
        <v>230</v>
      </c>
      <c r="R1590" s="155" t="str">
        <v>40</v>
      </c>
      <c r="S1590" s="155" t="str">
        <v>2026-05-04 17:40 UTC</v>
      </c>
      <c r="T1590" s="155" t="str">
        <v>2026-05-04 10:40 PDT</v>
      </c>
      <c r="U1590" s="153" t="n">
        <f>IF(E1590&lt;&gt;"Accepted","",IF(AND(N1590="",P1590=""),"",MAX(N1590,P1590)))</f>
        <v>35.674162888</v>
      </c>
      <c r="V1590" s="155" t="str">
        <v>2026-05-04 10:40 PDT</v>
      </c>
      <c r="W1590" s="153" t="n">
        <v>21</v>
      </c>
      <c r="X1590" s="153" t="n">
        <v>29</v>
      </c>
      <c r="Y1590" s="153" t="n">
        <v>31</v>
      </c>
      <c r="Z1590" s="153" t="n">
        <v>230</v>
      </c>
      <c r="AA1590" s="153" t="n">
        <v>-117.8837</v>
      </c>
      <c r="AB1590" s="153" t="n">
        <v>34.9054</v>
      </c>
      <c r="AC1590" s="153" t="n">
        <v>702</v>
      </c>
      <c r="AD1590" s="175" t="str">
        <v>KEDW 041755Z 23021G29KT 60SM FEW070 SCT320 17/03 A2989 RMK AO2A PK WND 23031/40 SLP112 T01720031 10172 20099 52006</v>
      </c>
    </row>
    <row r="1591" hidden="0">
      <c r="A1591" s="150" t="str">
        <v>2026-05-04 18:55 UTC</v>
      </c>
      <c r="B1591" s="155" t="str">
        <v>2026-05-04 11:55 PDT</v>
      </c>
      <c r="C1591" s="155" t="str">
        <v>2026-05-04</v>
      </c>
      <c r="D1591" s="155" t="str">
        <v>May</v>
      </c>
      <c r="E1591" s="154" t="str">
        <v>Accepted</v>
      </c>
      <c r="F1591" s="155" t="str">
        <v>230</v>
      </c>
      <c r="G1591" s="153" t="n">
        <v>230</v>
      </c>
      <c r="H1591" s="155" t="str">
        <v>SW</v>
      </c>
      <c r="I1591" s="153" t="n">
        <v>50</v>
      </c>
      <c r="J1591" s="155" t="str">
        <v>NE</v>
      </c>
      <c r="K1591" s="153" t="n">
        <v>23</v>
      </c>
      <c r="L1591" s="153" t="n">
        <f>IF(E1591="Accepted",K1591*1.150779448,"")</f>
        <v>26.467927304</v>
      </c>
      <c r="M1591" s="153" t="n">
        <v>29</v>
      </c>
      <c r="N1591" s="153" t="n">
        <f>IF(AND(E1591="Accepted",ISNUMBER(M1591)),M1591*1.150779448,"")</f>
        <v>33.372603992</v>
      </c>
      <c r="O1591" s="153" t="n">
        <v>32</v>
      </c>
      <c r="P1591" s="153" t="n">
        <f>IF(AND(E1591="Accepted",ISNUMBER(O1591)),O1591*1.150779448,"")</f>
        <v>36.824942336</v>
      </c>
      <c r="Q1591" s="153" t="n">
        <v>220</v>
      </c>
      <c r="R1591" s="155" t="str">
        <v>17</v>
      </c>
      <c r="S1591" s="155" t="str">
        <v>2026-05-04 18:17 UTC</v>
      </c>
      <c r="T1591" s="155" t="str">
        <v>2026-05-04 11:17 PDT</v>
      </c>
      <c r="U1591" s="153" t="n">
        <f>IF(E1591&lt;&gt;"Accepted","",IF(AND(N1591="",P1591=""),"",MAX(N1591,P1591)))</f>
        <v>36.824942336</v>
      </c>
      <c r="V1591" s="155" t="str">
        <v>2026-05-04 11:17 PDT</v>
      </c>
      <c r="W1591" s="153" t="n">
        <v>23</v>
      </c>
      <c r="X1591" s="153" t="n">
        <v>29</v>
      </c>
      <c r="Y1591" s="153" t="n">
        <v>32</v>
      </c>
      <c r="Z1591" s="153" t="n">
        <v>220</v>
      </c>
      <c r="AA1591" s="153" t="n">
        <v>-117.8837</v>
      </c>
      <c r="AB1591" s="153" t="n">
        <v>34.9054</v>
      </c>
      <c r="AC1591" s="153" t="n">
        <v>702</v>
      </c>
      <c r="AD1591" s="175" t="str">
        <v>KEDW 041855Z 23023G29KT 60SM FEW070 SCT320 18/02 A2989 RMK AO2A PK WND 22032/17 SLP112 T01800023</v>
      </c>
    </row>
    <row r="1592" hidden="0">
      <c r="A1592" s="150" t="str">
        <v>2026-05-04 19:55 UTC</v>
      </c>
      <c r="B1592" s="155" t="str">
        <v>2026-05-04 12:55 PDT</v>
      </c>
      <c r="C1592" s="155" t="str">
        <v>2026-05-04</v>
      </c>
      <c r="D1592" s="155" t="str">
        <v>May</v>
      </c>
      <c r="E1592" s="154" t="str">
        <v>Accepted</v>
      </c>
      <c r="F1592" s="155" t="str">
        <v>230</v>
      </c>
      <c r="G1592" s="153" t="n">
        <v>230</v>
      </c>
      <c r="H1592" s="155" t="str">
        <v>SW</v>
      </c>
      <c r="I1592" s="153" t="n">
        <v>50</v>
      </c>
      <c r="J1592" s="155" t="str">
        <v>NE</v>
      </c>
      <c r="K1592" s="153" t="n">
        <v>24</v>
      </c>
      <c r="L1592" s="153" t="n">
        <f>IF(E1592="Accepted",K1592*1.150779448,"")</f>
        <v>27.618706752</v>
      </c>
      <c r="M1592" s="153" t="n">
        <v>34</v>
      </c>
      <c r="N1592" s="153" t="n">
        <f>IF(AND(E1592="Accepted",ISNUMBER(M1592)),M1592*1.150779448,"")</f>
        <v>39.126501232</v>
      </c>
      <c r="O1592" s="153" t="n">
        <v>34</v>
      </c>
      <c r="P1592" s="153" t="n">
        <f>IF(AND(E1592="Accepted",ISNUMBER(O1592)),O1592*1.150779448,"")</f>
        <v>39.126501232</v>
      </c>
      <c r="Q1592" s="153" t="n">
        <v>220</v>
      </c>
      <c r="R1592" s="155" t="str">
        <v>52</v>
      </c>
      <c r="S1592" s="155" t="str">
        <v>2026-05-04 19:52 UTC</v>
      </c>
      <c r="T1592" s="155" t="str">
        <v>2026-05-04 12:52 PDT</v>
      </c>
      <c r="U1592" s="153" t="n">
        <f>IF(E1592&lt;&gt;"Accepted","",IF(AND(N1592="",P1592=""),"",MAX(N1592,P1592)))</f>
        <v>39.126501232</v>
      </c>
      <c r="V1592" s="155" t="str">
        <v>2026-05-04 12:52 PDT</v>
      </c>
      <c r="W1592" s="153" t="n">
        <v>24</v>
      </c>
      <c r="X1592" s="153" t="n">
        <v>34</v>
      </c>
      <c r="Y1592" s="153" t="n">
        <v>34</v>
      </c>
      <c r="Z1592" s="153" t="n">
        <v>220</v>
      </c>
      <c r="AA1592" s="153" t="n">
        <v>-117.8837</v>
      </c>
      <c r="AB1592" s="153" t="n">
        <v>34.9054</v>
      </c>
      <c r="AC1592" s="153" t="n">
        <v>702</v>
      </c>
      <c r="AD1592" s="175" t="str">
        <v>KEDW 041955Z 23024G34KT 70SM FEW070 SCT320 19/02 A2988 RMK AO2A PK WND 22034/52 SLP108 T01890018</v>
      </c>
    </row>
    <row r="1593" hidden="0">
      <c r="A1593" s="150" t="str">
        <v>2026-05-04 20:55 UTC</v>
      </c>
      <c r="B1593" s="155" t="str">
        <v>2026-05-04 13:55 PDT</v>
      </c>
      <c r="C1593" s="155" t="str">
        <v>2026-05-04</v>
      </c>
      <c r="D1593" s="155" t="str">
        <v>May</v>
      </c>
      <c r="E1593" s="154" t="str">
        <v>Accepted</v>
      </c>
      <c r="F1593" s="155" t="str">
        <v>220</v>
      </c>
      <c r="G1593" s="153" t="n">
        <v>220</v>
      </c>
      <c r="H1593" s="155" t="str">
        <v>SW</v>
      </c>
      <c r="I1593" s="153" t="n">
        <v>40</v>
      </c>
      <c r="J1593" s="155" t="str">
        <v>NE</v>
      </c>
      <c r="K1593" s="153" t="n">
        <v>20</v>
      </c>
      <c r="L1593" s="153" t="n">
        <f>IF(E1593="Accepted",K1593*1.150779448,"")</f>
        <v>23.01558896</v>
      </c>
      <c r="M1593" s="153" t="n">
        <v>30</v>
      </c>
      <c r="N1593" s="153" t="n">
        <f>IF(AND(E1593="Accepted",ISNUMBER(M1593)),M1593*1.150779448,"")</f>
        <v>34.523383439999996</v>
      </c>
      <c r="O1593" s="153" t="n">
        <v>33</v>
      </c>
      <c r="P1593" s="153" t="n">
        <f>IF(AND(E1593="Accepted",ISNUMBER(O1593)),O1593*1.150779448,"")</f>
        <v>37.975721784</v>
      </c>
      <c r="Q1593" s="153" t="n">
        <v>230</v>
      </c>
      <c r="R1593" s="155" t="str">
        <v>12</v>
      </c>
      <c r="S1593" s="155" t="str">
        <v>2026-05-04 20:12 UTC</v>
      </c>
      <c r="T1593" s="155" t="str">
        <v>2026-05-04 13:12 PDT</v>
      </c>
      <c r="U1593" s="153" t="n">
        <f>IF(E1593&lt;&gt;"Accepted","",IF(AND(N1593="",P1593=""),"",MAX(N1593,P1593)))</f>
        <v>37.975721784</v>
      </c>
      <c r="V1593" s="155" t="str">
        <v>2026-05-04 13:12 PDT</v>
      </c>
      <c r="W1593" s="153" t="n">
        <v>20</v>
      </c>
      <c r="X1593" s="153" t="n">
        <v>30</v>
      </c>
      <c r="Y1593" s="153" t="n">
        <v>33</v>
      </c>
      <c r="Z1593" s="153" t="n">
        <v>230</v>
      </c>
      <c r="AA1593" s="153" t="n">
        <v>-117.8837</v>
      </c>
      <c r="AB1593" s="153" t="n">
        <v>34.9054</v>
      </c>
      <c r="AC1593" s="153" t="n">
        <v>702</v>
      </c>
      <c r="AD1593" s="175" t="str">
        <v>KEDW 042055Z 22020G30KT 70SM FEW070 SCT320 20/01 A2988 RMK AO2A PK WND 23033/12 SLP107 T01960011 56003</v>
      </c>
    </row>
    <row r="1594" hidden="0">
      <c r="A1594" s="150" t="str">
        <v>2026-05-04 21:55 UTC</v>
      </c>
      <c r="B1594" s="155" t="str">
        <v>2026-05-04 14:55 PDT</v>
      </c>
      <c r="C1594" s="155" t="str">
        <v>2026-05-04</v>
      </c>
      <c r="D1594" s="155" t="str">
        <v>May</v>
      </c>
      <c r="E1594" s="154" t="str">
        <v>Accepted</v>
      </c>
      <c r="F1594" s="155" t="str">
        <v>210</v>
      </c>
      <c r="G1594" s="153" t="n">
        <v>210</v>
      </c>
      <c r="H1594" s="155" t="str">
        <v>SW</v>
      </c>
      <c r="I1594" s="153" t="n">
        <v>30</v>
      </c>
      <c r="J1594" s="155" t="str">
        <v>NE</v>
      </c>
      <c r="K1594" s="153" t="n">
        <v>24</v>
      </c>
      <c r="L1594" s="153" t="n">
        <f>IF(E1594="Accepted",K1594*1.150779448,"")</f>
        <v>27.618706752</v>
      </c>
      <c r="M1594" s="153" t="n">
        <v>27</v>
      </c>
      <c r="N1594" s="153" t="n">
        <f>IF(AND(E1594="Accepted",ISNUMBER(M1594)),M1594*1.150779448,"")</f>
        <v>31.071045096</v>
      </c>
      <c r="O1594" s="153" t="n">
        <v>33</v>
      </c>
      <c r="P1594" s="153" t="n">
        <f>IF(AND(E1594="Accepted",ISNUMBER(O1594)),O1594*1.150779448,"")</f>
        <v>37.975721784</v>
      </c>
      <c r="Q1594" s="153" t="n">
        <v>220</v>
      </c>
      <c r="R1594" s="155" t="str">
        <v>27</v>
      </c>
      <c r="S1594" s="155" t="str">
        <v>2026-05-04 21:27 UTC</v>
      </c>
      <c r="T1594" s="155" t="str">
        <v>2026-05-04 14:27 PDT</v>
      </c>
      <c r="U1594" s="153" t="n">
        <f>IF(E1594&lt;&gt;"Accepted","",IF(AND(N1594="",P1594=""),"",MAX(N1594,P1594)))</f>
        <v>37.975721784</v>
      </c>
      <c r="V1594" s="155" t="str">
        <v>2026-05-04 14:27 PDT</v>
      </c>
      <c r="W1594" s="153" t="n">
        <v>24</v>
      </c>
      <c r="X1594" s="153" t="n">
        <v>27</v>
      </c>
      <c r="Y1594" s="153" t="n">
        <v>33</v>
      </c>
      <c r="Z1594" s="153" t="n">
        <v>220</v>
      </c>
      <c r="AA1594" s="153" t="n">
        <v>-117.8837</v>
      </c>
      <c r="AB1594" s="153" t="n">
        <v>34.9054</v>
      </c>
      <c r="AC1594" s="153" t="n">
        <v>702</v>
      </c>
      <c r="AD1594" s="175" t="str">
        <v>KEDW 042155Z 21024G27KT 70SM FEW055 SCT320 20/02 A2987 RMK AO2A PK WND 22033/27 SLP103 T01960020</v>
      </c>
    </row>
    <row r="1595" hidden="0">
      <c r="A1595" s="150" t="str">
        <v>2026-05-04 22:55 UTC</v>
      </c>
      <c r="B1595" s="155" t="str">
        <v>2026-05-04 15:55 PDT</v>
      </c>
      <c r="C1595" s="155" t="str">
        <v>2026-05-04</v>
      </c>
      <c r="D1595" s="155" t="str">
        <v>May</v>
      </c>
      <c r="E1595" s="154" t="str">
        <v>Accepted</v>
      </c>
      <c r="F1595" s="155" t="str">
        <v>220</v>
      </c>
      <c r="G1595" s="153" t="n">
        <v>220</v>
      </c>
      <c r="H1595" s="155" t="str">
        <v>SW</v>
      </c>
      <c r="I1595" s="153" t="n">
        <v>40</v>
      </c>
      <c r="J1595" s="155" t="str">
        <v>NE</v>
      </c>
      <c r="K1595" s="153" t="n">
        <v>20</v>
      </c>
      <c r="L1595" s="153" t="n">
        <f>IF(E1595="Accepted",K1595*1.150779448,"")</f>
        <v>23.01558896</v>
      </c>
      <c r="M1595" s="153" t="n">
        <v>25</v>
      </c>
      <c r="N1595" s="153" t="n">
        <f>IF(AND(E1595="Accepted",ISNUMBER(M1595)),M1595*1.150779448,"")</f>
        <v>28.7694862</v>
      </c>
      <c r="O1595" s="153" t="n">
        <v>33</v>
      </c>
      <c r="P1595" s="153" t="n">
        <f>IF(AND(E1595="Accepted",ISNUMBER(O1595)),O1595*1.150779448,"")</f>
        <v>37.975721784</v>
      </c>
      <c r="Q1595" s="153" t="n">
        <v>230</v>
      </c>
      <c r="R1595" s="155" t="str">
        <v>03</v>
      </c>
      <c r="S1595" s="155" t="str">
        <v>2026-05-04 22:03 UTC</v>
      </c>
      <c r="T1595" s="155" t="str">
        <v>2026-05-04 15:03 PDT</v>
      </c>
      <c r="U1595" s="153" t="n">
        <f>IF(E1595&lt;&gt;"Accepted","",IF(AND(N1595="",P1595=""),"",MAX(N1595,P1595)))</f>
        <v>37.975721784</v>
      </c>
      <c r="V1595" s="155" t="str">
        <v>2026-05-04 15:03 PDT</v>
      </c>
      <c r="W1595" s="153" t="n">
        <v>20</v>
      </c>
      <c r="X1595" s="153" t="n">
        <v>25</v>
      </c>
      <c r="Y1595" s="153" t="n">
        <v>33</v>
      </c>
      <c r="Z1595" s="153" t="n">
        <v>230</v>
      </c>
      <c r="AA1595" s="153" t="n">
        <v>-117.8837</v>
      </c>
      <c r="AB1595" s="153" t="n">
        <v>34.9054</v>
      </c>
      <c r="AC1595" s="153" t="n">
        <v>702</v>
      </c>
      <c r="AD1595" s="175" t="str">
        <v>KEDW 042255Z 22020G25KT 70SM SCT060 BKN320 19/02 A2986 RMK AO2A PK WND 23033/03 SLP101 T01860020</v>
      </c>
    </row>
    <row r="1596" hidden="0">
      <c r="A1596" s="150" t="str">
        <v>2026-05-04 23:55 UTC</v>
      </c>
      <c r="B1596" s="155" t="str">
        <v>2026-05-04 16:55 PDT</v>
      </c>
      <c r="C1596" s="155" t="str">
        <v>2026-05-04</v>
      </c>
      <c r="D1596" s="155" t="str">
        <v>May</v>
      </c>
      <c r="E1596" s="154" t="str">
        <v>Accepted</v>
      </c>
      <c r="F1596" s="155" t="str">
        <v>230</v>
      </c>
      <c r="G1596" s="153" t="n">
        <v>230</v>
      </c>
      <c r="H1596" s="155" t="str">
        <v>SW</v>
      </c>
      <c r="I1596" s="153" t="n">
        <v>50</v>
      </c>
      <c r="J1596" s="155" t="str">
        <v>NE</v>
      </c>
      <c r="K1596" s="153" t="n">
        <v>22</v>
      </c>
      <c r="L1596" s="153" t="n">
        <f>IF(E1596="Accepted",K1596*1.150779448,"")</f>
        <v>25.317147856</v>
      </c>
      <c r="M1596" s="153" t="n">
        <v>30</v>
      </c>
      <c r="N1596" s="153" t="n">
        <f>IF(AND(E1596="Accepted",ISNUMBER(M1596)),M1596*1.150779448,"")</f>
        <v>34.523383439999996</v>
      </c>
      <c r="O1596" s="153" t="n">
        <v>35</v>
      </c>
      <c r="P1596" s="153" t="n">
        <f>IF(AND(E1596="Accepted",ISNUMBER(O1596)),O1596*1.150779448,"")</f>
        <v>40.27728068</v>
      </c>
      <c r="Q1596" s="153" t="n">
        <v>240</v>
      </c>
      <c r="R1596" s="155" t="str">
        <v>07</v>
      </c>
      <c r="S1596" s="155" t="str">
        <v>2026-05-04 23:07 UTC</v>
      </c>
      <c r="T1596" s="155" t="str">
        <v>2026-05-04 16:07 PDT</v>
      </c>
      <c r="U1596" s="153" t="n">
        <f>IF(E1596&lt;&gt;"Accepted","",IF(AND(N1596="",P1596=""),"",MAX(N1596,P1596)))</f>
        <v>40.27728068</v>
      </c>
      <c r="V1596" s="155" t="str">
        <v>2026-05-04 16:07 PDT</v>
      </c>
      <c r="W1596" s="153" t="n">
        <v>22</v>
      </c>
      <c r="X1596" s="153" t="n">
        <v>30</v>
      </c>
      <c r="Y1596" s="153" t="n">
        <v>35</v>
      </c>
      <c r="Z1596" s="153" t="n">
        <v>240</v>
      </c>
      <c r="AA1596" s="153" t="n">
        <v>-117.8837</v>
      </c>
      <c r="AB1596" s="153" t="n">
        <v>34.9054</v>
      </c>
      <c r="AC1596" s="153" t="n">
        <v>702</v>
      </c>
      <c r="AD1596" s="175" t="str">
        <v>KEDW 042355Z 23022G30KT 60SM SCT055 SCT320 18/03 A2985 RMK AO2A PK WND 24035/07 SLP099 T01790030 10202 20171 57010</v>
      </c>
    </row>
    <row r="1597" hidden="0">
      <c r="A1597" s="150" t="str">
        <v>2026-05-05 00:55 UTC</v>
      </c>
      <c r="B1597" s="155" t="str">
        <v>2026-05-04 17:55 PDT</v>
      </c>
      <c r="C1597" s="155" t="str">
        <v>2026-05-04</v>
      </c>
      <c r="D1597" s="155" t="str">
        <v>May</v>
      </c>
      <c r="E1597" s="154" t="str">
        <v>Accepted</v>
      </c>
      <c r="F1597" s="155" t="str">
        <v>210</v>
      </c>
      <c r="G1597" s="153" t="n">
        <v>210</v>
      </c>
      <c r="H1597" s="155" t="str">
        <v>SW</v>
      </c>
      <c r="I1597" s="153" t="n">
        <v>30</v>
      </c>
      <c r="J1597" s="155" t="str">
        <v>NE</v>
      </c>
      <c r="K1597" s="153" t="n">
        <v>22</v>
      </c>
      <c r="L1597" s="153" t="n">
        <f>IF(E1597="Accepted",K1597*1.150779448,"")</f>
        <v>25.317147856</v>
      </c>
      <c r="M1597" s="153" t="n">
        <v>28</v>
      </c>
      <c r="N1597" s="153" t="n">
        <f>IF(AND(E1597="Accepted",ISNUMBER(M1597)),M1597*1.150779448,"")</f>
        <v>32.221824544</v>
      </c>
      <c r="O1597" s="153" t="n">
        <v>30</v>
      </c>
      <c r="P1597" s="153" t="n">
        <f>IF(AND(E1597="Accepted",ISNUMBER(O1597)),O1597*1.150779448,"")</f>
        <v>34.523383439999996</v>
      </c>
      <c r="Q1597" s="153" t="n">
        <v>210</v>
      </c>
      <c r="R1597" s="155" t="str">
        <v>03</v>
      </c>
      <c r="S1597" s="155" t="str">
        <v>2026-05-05 00:03 UTC</v>
      </c>
      <c r="T1597" s="155" t="str">
        <v>2026-05-04 17:03 PDT</v>
      </c>
      <c r="U1597" s="153" t="n">
        <f>IF(E1597&lt;&gt;"Accepted","",IF(AND(N1597="",P1597=""),"",MAX(N1597,P1597)))</f>
        <v>34.523383439999996</v>
      </c>
      <c r="V1597" s="155" t="str">
        <v>2026-05-04 17:03 PDT</v>
      </c>
      <c r="W1597" s="153" t="n">
        <v>22</v>
      </c>
      <c r="X1597" s="153" t="n">
        <v>28</v>
      </c>
      <c r="Y1597" s="153" t="n">
        <v>30</v>
      </c>
      <c r="Z1597" s="153" t="n">
        <v>210</v>
      </c>
      <c r="AA1597" s="153" t="n">
        <v>-117.8837</v>
      </c>
      <c r="AB1597" s="153" t="n">
        <v>34.9054</v>
      </c>
      <c r="AC1597" s="153" t="n">
        <v>702</v>
      </c>
      <c r="AD1597" s="175" t="str">
        <v>KEDW 050055Z 21022G28KT 60SM FEW070 SCT320 18/04 A2986 RMK AO2A PK WND 21030/03 SLP103 T01770036</v>
      </c>
    </row>
    <row r="1598" hidden="0">
      <c r="A1598" s="150" t="str">
        <v>2026-05-05 01:40 UTC</v>
      </c>
      <c r="B1598" s="155" t="str">
        <v>2026-05-04 18:40 PDT</v>
      </c>
      <c r="C1598" s="155" t="str">
        <v>2026-05-04</v>
      </c>
      <c r="D1598" s="155" t="str">
        <v>May</v>
      </c>
      <c r="E1598" s="154" t="str">
        <v>Accepted</v>
      </c>
      <c r="F1598" s="155" t="str">
        <v>220</v>
      </c>
      <c r="G1598" s="153" t="n">
        <v>220</v>
      </c>
      <c r="H1598" s="155" t="str">
        <v>SW</v>
      </c>
      <c r="I1598" s="153" t="n">
        <v>40</v>
      </c>
      <c r="J1598" s="155" t="str">
        <v>NE</v>
      </c>
      <c r="K1598" s="153" t="n">
        <v>20</v>
      </c>
      <c r="L1598" s="153" t="n">
        <f>IF(E1598="Accepted",K1598*1.150779448,"")</f>
        <v>23.01558896</v>
      </c>
      <c r="M1598" s="153" t="n">
        <v>27</v>
      </c>
      <c r="N1598" s="153" t="n">
        <f>IF(AND(E1598="Accepted",ISNUMBER(M1598)),M1598*1.150779448,"")</f>
        <v>31.071045096</v>
      </c>
      <c r="O1598" s="163"/>
      <c r="P1598" s="163" t="str">
        <f>IF(AND(E1598="Accepted",ISNUMBER(O1598)),O1598*1.150779448,"")</f>
      </c>
      <c r="Q1598" s="163"/>
      <c r="R1598" s="155" t="str"/>
      <c r="S1598" s="155" t="str"/>
      <c r="T1598" s="155" t="str"/>
      <c r="U1598" s="153" t="n">
        <f>IF(E1598&lt;&gt;"Accepted","",IF(AND(N1598="",P1598=""),"",MAX(N1598,P1598)))</f>
        <v>31.071045096</v>
      </c>
      <c r="V1598" s="155" t="str">
        <v>2026-05-04 18:40 PDT</v>
      </c>
      <c r="W1598" s="153" t="n">
        <v>20</v>
      </c>
      <c r="X1598" s="153" t="n">
        <v>27</v>
      </c>
      <c r="Y1598" s="163"/>
      <c r="Z1598" s="163"/>
      <c r="AA1598" s="153" t="n">
        <v>-117.8837</v>
      </c>
      <c r="AB1598" s="153" t="n">
        <v>34.9054</v>
      </c>
      <c r="AC1598" s="153" t="n">
        <v>702</v>
      </c>
      <c r="AD1598" s="175" t="str">
        <v>KEDW 050140Z AUTO 22020G27KT 10SM BKN075 16/04 A2986 RMK AO2 SLP104 $</v>
      </c>
    </row>
    <row r="1599" hidden="0">
      <c r="A1599" s="150" t="str">
        <v>2026-05-05 01:55 UTC</v>
      </c>
      <c r="B1599" s="155" t="str">
        <v>2026-05-04 18:55 PDT</v>
      </c>
      <c r="C1599" s="155" t="str">
        <v>2026-05-04</v>
      </c>
      <c r="D1599" s="155" t="str">
        <v>May</v>
      </c>
      <c r="E1599" s="154" t="str">
        <v>Accepted</v>
      </c>
      <c r="F1599" s="155" t="str">
        <v>220</v>
      </c>
      <c r="G1599" s="153" t="n">
        <v>220</v>
      </c>
      <c r="H1599" s="155" t="str">
        <v>SW</v>
      </c>
      <c r="I1599" s="153" t="n">
        <v>40</v>
      </c>
      <c r="J1599" s="155" t="str">
        <v>NE</v>
      </c>
      <c r="K1599" s="153" t="n">
        <v>18</v>
      </c>
      <c r="L1599" s="153" t="n">
        <f>IF(E1599="Accepted",K1599*1.150779448,"")</f>
        <v>20.714030064</v>
      </c>
      <c r="M1599" s="153" t="n">
        <v>26</v>
      </c>
      <c r="N1599" s="153" t="n">
        <f>IF(AND(E1599="Accepted",ISNUMBER(M1599)),M1599*1.150779448,"")</f>
        <v>29.920265648</v>
      </c>
      <c r="O1599" s="153" t="n">
        <v>28</v>
      </c>
      <c r="P1599" s="153" t="n">
        <f>IF(AND(E1599="Accepted",ISNUMBER(O1599)),O1599*1.150779448,"")</f>
        <v>32.221824544</v>
      </c>
      <c r="Q1599" s="153" t="n">
        <v>220</v>
      </c>
      <c r="R1599" s="155" t="str">
        <v>18</v>
      </c>
      <c r="S1599" s="155" t="str">
        <v>2026-05-05 01:18 UTC</v>
      </c>
      <c r="T1599" s="155" t="str">
        <v>2026-05-04 18:18 PDT</v>
      </c>
      <c r="U1599" s="153" t="n">
        <f>IF(E1599&lt;&gt;"Accepted","",IF(AND(N1599="",P1599=""),"",MAX(N1599,P1599)))</f>
        <v>32.221824544</v>
      </c>
      <c r="V1599" s="155" t="str">
        <v>2026-05-04 18:18 PDT</v>
      </c>
      <c r="W1599" s="153" t="n">
        <v>18</v>
      </c>
      <c r="X1599" s="153" t="n">
        <v>26</v>
      </c>
      <c r="Y1599" s="153" t="n">
        <v>28</v>
      </c>
      <c r="Z1599" s="153" t="n">
        <v>220</v>
      </c>
      <c r="AA1599" s="153" t="n">
        <v>-117.8837</v>
      </c>
      <c r="AB1599" s="153" t="n">
        <v>34.9054</v>
      </c>
      <c r="AC1599" s="153" t="n">
        <v>702</v>
      </c>
      <c r="AD1599" s="175" t="str">
        <v>KEDW 050155Z 22018G26KT 50SM SCT070 SCT320 16/04 A2986 RMK AO2A PK WND 22028/18 SLP104 T01590037</v>
      </c>
    </row>
    <row r="1600" hidden="0">
      <c r="A1600" s="150" t="str">
        <v>2026-05-05 02:10 UTC</v>
      </c>
      <c r="B1600" s="155" t="str">
        <v>2026-05-04 19:10 PDT</v>
      </c>
      <c r="C1600" s="155" t="str">
        <v>2026-05-04</v>
      </c>
      <c r="D1600" s="155" t="str">
        <v>May</v>
      </c>
      <c r="E1600" s="154" t="str">
        <v>Accepted</v>
      </c>
      <c r="F1600" s="155" t="str">
        <v>220</v>
      </c>
      <c r="G1600" s="153" t="n">
        <v>220</v>
      </c>
      <c r="H1600" s="155" t="str">
        <v>SW</v>
      </c>
      <c r="I1600" s="153" t="n">
        <v>40</v>
      </c>
      <c r="J1600" s="155" t="str">
        <v>NE</v>
      </c>
      <c r="K1600" s="153" t="n">
        <v>17</v>
      </c>
      <c r="L1600" s="153" t="n">
        <f>IF(E1600="Accepted",K1600*1.150779448,"")</f>
        <v>19.563250616</v>
      </c>
      <c r="M1600" s="153" t="n">
        <v>25</v>
      </c>
      <c r="N1600" s="153" t="n">
        <f>IF(AND(E1600="Accepted",ISNUMBER(M1600)),M1600*1.150779448,"")</f>
        <v>28.7694862</v>
      </c>
      <c r="O1600" s="163"/>
      <c r="P1600" s="163" t="str">
        <f>IF(AND(E1600="Accepted",ISNUMBER(O1600)),O1600*1.150779448,"")</f>
      </c>
      <c r="Q1600" s="163"/>
      <c r="R1600" s="155" t="str"/>
      <c r="S1600" s="155" t="str"/>
      <c r="T1600" s="155" t="str"/>
      <c r="U1600" s="153" t="n">
        <f>IF(E1600&lt;&gt;"Accepted","",IF(AND(N1600="",P1600=""),"",MAX(N1600,P1600)))</f>
        <v>28.7694862</v>
      </c>
      <c r="V1600" s="155" t="str">
        <v>2026-05-04 19:10 PDT</v>
      </c>
      <c r="W1600" s="153" t="n">
        <v>17</v>
      </c>
      <c r="X1600" s="153" t="n">
        <v>25</v>
      </c>
      <c r="Y1600" s="163"/>
      <c r="Z1600" s="163"/>
      <c r="AA1600" s="153" t="n">
        <v>-117.8837</v>
      </c>
      <c r="AB1600" s="153" t="n">
        <v>34.9054</v>
      </c>
      <c r="AC1600" s="153" t="n">
        <v>702</v>
      </c>
      <c r="AD1600" s="175" t="str">
        <v>KEDW 050210Z COR 22017G25KT 50SM FEW070 SCT320 15/04 A2985 RMK AO2A SLP101 COR 0228</v>
      </c>
    </row>
    <row r="1601" hidden="0">
      <c r="A1601" s="150" t="str">
        <v>2026-05-05 02:40 UTC</v>
      </c>
      <c r="B1601" s="155" t="str">
        <v>2026-05-04 19:40 PDT</v>
      </c>
      <c r="C1601" s="155" t="str">
        <v>2026-05-04</v>
      </c>
      <c r="D1601" s="155" t="str">
        <v>May</v>
      </c>
      <c r="E1601" s="154" t="str">
        <v>Accepted</v>
      </c>
      <c r="F1601" s="155" t="str">
        <v>220</v>
      </c>
      <c r="G1601" s="153" t="n">
        <v>220</v>
      </c>
      <c r="H1601" s="155" t="str">
        <v>SW</v>
      </c>
      <c r="I1601" s="153" t="n">
        <v>40</v>
      </c>
      <c r="J1601" s="155" t="str">
        <v>NE</v>
      </c>
      <c r="K1601" s="153" t="n">
        <v>20</v>
      </c>
      <c r="L1601" s="153" t="n">
        <f>IF(E1601="Accepted",K1601*1.150779448,"")</f>
        <v>23.01558896</v>
      </c>
      <c r="M1601" s="153" t="n">
        <v>24</v>
      </c>
      <c r="N1601" s="153" t="n">
        <f>IF(AND(E1601="Accepted",ISNUMBER(M1601)),M1601*1.150779448,"")</f>
        <v>27.618706752</v>
      </c>
      <c r="O1601" s="163"/>
      <c r="P1601" s="163" t="str">
        <f>IF(AND(E1601="Accepted",ISNUMBER(O1601)),O1601*1.150779448,"")</f>
      </c>
      <c r="Q1601" s="163"/>
      <c r="R1601" s="155" t="str"/>
      <c r="S1601" s="155" t="str"/>
      <c r="T1601" s="155" t="str"/>
      <c r="U1601" s="153" t="n">
        <f>IF(E1601&lt;&gt;"Accepted","",IF(AND(N1601="",P1601=""),"",MAX(N1601,P1601)))</f>
        <v>27.618706752</v>
      </c>
      <c r="V1601" s="155" t="str">
        <v>2026-05-04 19:40 PDT</v>
      </c>
      <c r="W1601" s="153" t="n">
        <v>20</v>
      </c>
      <c r="X1601" s="153" t="n">
        <v>24</v>
      </c>
      <c r="Y1601" s="163"/>
      <c r="Z1601" s="163"/>
      <c r="AA1601" s="153" t="n">
        <v>-117.8837</v>
      </c>
      <c r="AB1601" s="153" t="n">
        <v>34.9054</v>
      </c>
      <c r="AC1601" s="153" t="n">
        <v>702</v>
      </c>
      <c r="AD1601" s="175" t="str">
        <v>KEDW 050240Z COR 22020G24KT 40SM FEW070 SCT320 15/05 A2986 RMK AO2A SLP104 COR 0251</v>
      </c>
    </row>
    <row r="1602" hidden="0">
      <c r="A1602" s="150" t="str">
        <v>2026-05-05 02:55 UTC</v>
      </c>
      <c r="B1602" s="155" t="str">
        <v>2026-05-04 19:55 PDT</v>
      </c>
      <c r="C1602" s="155" t="str">
        <v>2026-05-04</v>
      </c>
      <c r="D1602" s="155" t="str">
        <v>May</v>
      </c>
      <c r="E1602" s="154" t="str">
        <v>Accepted</v>
      </c>
      <c r="F1602" s="155" t="str">
        <v>220</v>
      </c>
      <c r="G1602" s="153" t="n">
        <v>220</v>
      </c>
      <c r="H1602" s="155" t="str">
        <v>SW</v>
      </c>
      <c r="I1602" s="153" t="n">
        <v>40</v>
      </c>
      <c r="J1602" s="155" t="str">
        <v>NE</v>
      </c>
      <c r="K1602" s="153" t="n">
        <v>17</v>
      </c>
      <c r="L1602" s="153" t="n">
        <f>IF(E1602="Accepted",K1602*1.150779448,"")</f>
        <v>19.563250616</v>
      </c>
      <c r="M1602" s="153" t="n">
        <v>24</v>
      </c>
      <c r="N1602" s="153" t="n">
        <f>IF(AND(E1602="Accepted",ISNUMBER(M1602)),M1602*1.150779448,"")</f>
        <v>27.618706752</v>
      </c>
      <c r="O1602" s="153" t="n">
        <v>29</v>
      </c>
      <c r="P1602" s="153" t="n">
        <f>IF(AND(E1602="Accepted",ISNUMBER(O1602)),O1602*1.150779448,"")</f>
        <v>33.372603992</v>
      </c>
      <c r="Q1602" s="153" t="n">
        <v>230</v>
      </c>
      <c r="R1602" s="155" t="str">
        <v>20</v>
      </c>
      <c r="S1602" s="155" t="str">
        <v>2026-05-05 02:20 UTC</v>
      </c>
      <c r="T1602" s="155" t="str">
        <v>2026-05-04 19:20 PDT</v>
      </c>
      <c r="U1602" s="153" t="n">
        <f>IF(E1602&lt;&gt;"Accepted","",IF(AND(N1602="",P1602=""),"",MAX(N1602,P1602)))</f>
        <v>33.372603992</v>
      </c>
      <c r="V1602" s="155" t="str">
        <v>2026-05-04 19:20 PDT</v>
      </c>
      <c r="W1602" s="153" t="n">
        <v>17</v>
      </c>
      <c r="X1602" s="153" t="n">
        <v>24</v>
      </c>
      <c r="Y1602" s="153" t="n">
        <v>29</v>
      </c>
      <c r="Z1602" s="153" t="n">
        <v>230</v>
      </c>
      <c r="AA1602" s="153" t="n">
        <v>-117.8837</v>
      </c>
      <c r="AB1602" s="153" t="n">
        <v>34.9054</v>
      </c>
      <c r="AC1602" s="153" t="n">
        <v>702</v>
      </c>
      <c r="AD1602" s="175" t="str">
        <v>KEDW 050255Z 22017G24KT 40SM SCT070 SCT320 14/05 A2986 RMK AO2A PK WND 23029/20 SLP104 T01400051 52004</v>
      </c>
    </row>
    <row r="1603" hidden="0">
      <c r="A1603" s="150" t="str">
        <v>2026-05-05 03:55 UTC</v>
      </c>
      <c r="B1603" s="155" t="str">
        <v>2026-05-04 20:55 PDT</v>
      </c>
      <c r="C1603" s="155" t="str">
        <v>2026-05-04</v>
      </c>
      <c r="D1603" s="155" t="str">
        <v>May</v>
      </c>
      <c r="E1603" s="154" t="str">
        <v>Accepted</v>
      </c>
      <c r="F1603" s="155" t="str">
        <v>220</v>
      </c>
      <c r="G1603" s="153" t="n">
        <v>220</v>
      </c>
      <c r="H1603" s="155" t="str">
        <v>SW</v>
      </c>
      <c r="I1603" s="153" t="n">
        <v>40</v>
      </c>
      <c r="J1603" s="155" t="str">
        <v>NE</v>
      </c>
      <c r="K1603" s="153" t="n">
        <v>16</v>
      </c>
      <c r="L1603" s="153" t="n">
        <f>IF(E1603="Accepted",K1603*1.150779448,"")</f>
        <v>18.412471168</v>
      </c>
      <c r="M1603" s="163"/>
      <c r="N1603" s="163" t="str">
        <f>IF(AND(E1603="Accepted",ISNUMBER(M1603)),M1603*1.150779448,"")</f>
      </c>
      <c r="O1603" s="153" t="n">
        <v>27</v>
      </c>
      <c r="P1603" s="153" t="n">
        <f>IF(AND(E1603="Accepted",ISNUMBER(O1603)),O1603*1.150779448,"")</f>
        <v>31.071045096</v>
      </c>
      <c r="Q1603" s="153" t="n">
        <v>220</v>
      </c>
      <c r="R1603" s="155" t="str">
        <v>0256</v>
      </c>
      <c r="S1603" s="155" t="str">
        <v>2026-05-05 02:56 UTC</v>
      </c>
      <c r="T1603" s="155" t="str">
        <v>2026-05-04 19:56 PDT</v>
      </c>
      <c r="U1603" s="153" t="n">
        <f>IF(E1603&lt;&gt;"Accepted","",IF(AND(N1603="",P1603=""),"",MAX(N1603,P1603)))</f>
        <v>31.071045096</v>
      </c>
      <c r="V1603" s="155" t="str">
        <v>2026-05-04 19:56 PDT</v>
      </c>
      <c r="W1603" s="153" t="n">
        <v>16</v>
      </c>
      <c r="X1603" s="163"/>
      <c r="Y1603" s="153" t="n">
        <v>27</v>
      </c>
      <c r="Z1603" s="153" t="n">
        <v>220</v>
      </c>
      <c r="AA1603" s="153" t="n">
        <v>-117.8837</v>
      </c>
      <c r="AB1603" s="153" t="n">
        <v>34.9054</v>
      </c>
      <c r="AC1603" s="153" t="n">
        <v>702</v>
      </c>
      <c r="AD1603" s="175" t="str">
        <v>KEDW 050355Z 22016KT 40SM FEW060 FEW320 13/05 A2988 RMK AO2A PK WND 22027/0256 SLP110 T01290048</v>
      </c>
    </row>
    <row r="1604" hidden="0">
      <c r="A1604" s="150" t="str">
        <v>2026-05-05 04:55 UTC</v>
      </c>
      <c r="B1604" s="155" t="str">
        <v>2026-05-04 21:55 PDT</v>
      </c>
      <c r="C1604" s="155" t="str">
        <v>2026-05-04</v>
      </c>
      <c r="D1604" s="155" t="str">
        <v>May</v>
      </c>
      <c r="E1604" s="154" t="str">
        <v>Accepted</v>
      </c>
      <c r="F1604" s="155" t="str">
        <v>230</v>
      </c>
      <c r="G1604" s="153" t="n">
        <v>230</v>
      </c>
      <c r="H1604" s="155" t="str">
        <v>SW</v>
      </c>
      <c r="I1604" s="153" t="n">
        <v>50</v>
      </c>
      <c r="J1604" s="155" t="str">
        <v>NE</v>
      </c>
      <c r="K1604" s="153" t="n">
        <v>14</v>
      </c>
      <c r="L1604" s="153" t="n">
        <f>IF(E1604="Accepted",K1604*1.150779448,"")</f>
        <v>16.110912272</v>
      </c>
      <c r="M1604" s="163"/>
      <c r="N1604" s="163" t="str">
        <f>IF(AND(E1604="Accepted",ISNUMBER(M1604)),M1604*1.150779448,"")</f>
      </c>
      <c r="O1604" s="163"/>
      <c r="P1604" s="163" t="str">
        <f>IF(AND(E1604="Accepted",ISNUMBER(O1604)),O1604*1.150779448,"")</f>
      </c>
      <c r="Q1604" s="163"/>
      <c r="R1604" s="155" t="str"/>
      <c r="S1604" s="155" t="str"/>
      <c r="T1604" s="155" t="str"/>
      <c r="U1604" s="163" t="str">
        <f>IF(E1604&lt;&gt;"Accepted","",IF(AND(N1604="",P1604=""),"",MAX(N1604,P1604)))</f>
      </c>
      <c r="V1604" s="155" t="str">
        <v>2026-05-04 21:55 PDT</v>
      </c>
      <c r="W1604" s="153" t="n">
        <v>14</v>
      </c>
      <c r="X1604" s="163"/>
      <c r="Y1604" s="163"/>
      <c r="Z1604" s="163"/>
      <c r="AA1604" s="153" t="n">
        <v>-117.8837</v>
      </c>
      <c r="AB1604" s="153" t="n">
        <v>34.9054</v>
      </c>
      <c r="AC1604" s="153" t="n">
        <v>702</v>
      </c>
      <c r="AD1604" s="175" t="str">
        <v>KEDW 050455Z 23014KT 40SM FEW050 FEW250 12/05 A2990 RMK AO2A SLP117 T01210050</v>
      </c>
    </row>
    <row r="1605" hidden="0">
      <c r="A1605" s="150" t="str">
        <v>2026-05-05 05:55 UTC</v>
      </c>
      <c r="B1605" s="155" t="str">
        <v>2026-05-04 22:55 PDT</v>
      </c>
      <c r="C1605" s="155" t="str">
        <v>2026-05-04</v>
      </c>
      <c r="D1605" s="155" t="str">
        <v>May</v>
      </c>
      <c r="E1605" s="154" t="str">
        <v>Accepted</v>
      </c>
      <c r="F1605" s="155" t="str">
        <v>220</v>
      </c>
      <c r="G1605" s="153" t="n">
        <v>220</v>
      </c>
      <c r="H1605" s="155" t="str">
        <v>SW</v>
      </c>
      <c r="I1605" s="153" t="n">
        <v>40</v>
      </c>
      <c r="J1605" s="155" t="str">
        <v>NE</v>
      </c>
      <c r="K1605" s="153" t="n">
        <v>12</v>
      </c>
      <c r="L1605" s="153" t="n">
        <f>IF(E1605="Accepted",K1605*1.150779448,"")</f>
        <v>13.809353376</v>
      </c>
      <c r="M1605" s="163"/>
      <c r="N1605" s="163" t="str">
        <f>IF(AND(E1605="Accepted",ISNUMBER(M1605)),M1605*1.150779448,"")</f>
      </c>
      <c r="O1605" s="163"/>
      <c r="P1605" s="163" t="str">
        <f>IF(AND(E1605="Accepted",ISNUMBER(O1605)),O1605*1.150779448,"")</f>
      </c>
      <c r="Q1605" s="163"/>
      <c r="R1605" s="155" t="str"/>
      <c r="S1605" s="155" t="str"/>
      <c r="T1605" s="155" t="str"/>
      <c r="U1605" s="163" t="str">
        <f>IF(E1605&lt;&gt;"Accepted","",IF(AND(N1605="",P1605=""),"",MAX(N1605,P1605)))</f>
      </c>
      <c r="V1605" s="155" t="str">
        <v>2026-05-04 22:55 PDT</v>
      </c>
      <c r="W1605" s="153" t="n">
        <v>12</v>
      </c>
      <c r="X1605" s="163"/>
      <c r="Y1605" s="163"/>
      <c r="Z1605" s="163"/>
      <c r="AA1605" s="153" t="n">
        <v>-117.8837</v>
      </c>
      <c r="AB1605" s="153" t="n">
        <v>34.9054</v>
      </c>
      <c r="AC1605" s="153" t="n">
        <v>702</v>
      </c>
      <c r="AD1605" s="175" t="str">
        <v>KEDW 050555Z 22012KT 40SM FEW100 11/05 A2989 RMK AO2A SLP113 T01140053 10184 20114 50009</v>
      </c>
    </row>
    <row r="1606" hidden="0">
      <c r="A1606" s="150" t="str">
        <v>2026-05-05 06:55 UTC</v>
      </c>
      <c r="B1606" s="155" t="str">
        <v>2026-05-04 23:55 PDT</v>
      </c>
      <c r="C1606" s="155" t="str">
        <v>2026-05-04</v>
      </c>
      <c r="D1606" s="155" t="str">
        <v>May</v>
      </c>
      <c r="E1606" s="154" t="str">
        <v>Accepted</v>
      </c>
      <c r="F1606" s="155" t="str">
        <v>220</v>
      </c>
      <c r="G1606" s="153" t="n">
        <v>220</v>
      </c>
      <c r="H1606" s="155" t="str">
        <v>SW</v>
      </c>
      <c r="I1606" s="153" t="n">
        <v>40</v>
      </c>
      <c r="J1606" s="155" t="str">
        <v>NE</v>
      </c>
      <c r="K1606" s="153" t="n">
        <v>12</v>
      </c>
      <c r="L1606" s="153" t="n">
        <f>IF(E1606="Accepted",K1606*1.150779448,"")</f>
        <v>13.809353376</v>
      </c>
      <c r="M1606" s="163"/>
      <c r="N1606" s="163" t="str">
        <f>IF(AND(E1606="Accepted",ISNUMBER(M1606)),M1606*1.150779448,"")</f>
      </c>
      <c r="O1606" s="163"/>
      <c r="P1606" s="163" t="str">
        <f>IF(AND(E1606="Accepted",ISNUMBER(O1606)),O1606*1.150779448,"")</f>
      </c>
      <c r="Q1606" s="163"/>
      <c r="R1606" s="155" t="str"/>
      <c r="S1606" s="155" t="str"/>
      <c r="T1606" s="155" t="str"/>
      <c r="U1606" s="163" t="str">
        <f>IF(E1606&lt;&gt;"Accepted","",IF(AND(N1606="",P1606=""),"",MAX(N1606,P1606)))</f>
      </c>
      <c r="V1606" s="155" t="str">
        <v>2026-05-04 23:55 PDT</v>
      </c>
      <c r="W1606" s="153" t="n">
        <v>12</v>
      </c>
      <c r="X1606" s="163"/>
      <c r="Y1606" s="163"/>
      <c r="Z1606" s="163"/>
      <c r="AA1606" s="153" t="n">
        <v>-117.8837</v>
      </c>
      <c r="AB1606" s="153" t="n">
        <v>34.9054</v>
      </c>
      <c r="AC1606" s="153" t="n">
        <v>702</v>
      </c>
      <c r="AD1606" s="175" t="str">
        <v>KEDW 050655Z 22012KT 40SM FEW070 11/06 A2989 RMK AO2A SLP112 T01080058</v>
      </c>
    </row>
    <row r="1607" hidden="0">
      <c r="A1607" s="150" t="str">
        <v>2026-05-05 07:10 UTC</v>
      </c>
      <c r="B1607" s="155" t="str">
        <v>2026-05-05 00:10 PDT</v>
      </c>
      <c r="C1607" s="155" t="str">
        <v>2026-05-05</v>
      </c>
      <c r="D1607" s="155" t="str">
        <v>May</v>
      </c>
      <c r="E1607" s="154" t="str">
        <v>Accepted</v>
      </c>
      <c r="F1607" s="155" t="str">
        <v>220</v>
      </c>
      <c r="G1607" s="153" t="n">
        <v>220</v>
      </c>
      <c r="H1607" s="155" t="str">
        <v>SW</v>
      </c>
      <c r="I1607" s="153" t="n">
        <v>40</v>
      </c>
      <c r="J1607" s="155" t="str">
        <v>NE</v>
      </c>
      <c r="K1607" s="153" t="n">
        <v>13</v>
      </c>
      <c r="L1607" s="153" t="n">
        <f>IF(E1607="Accepted",K1607*1.150779448,"")</f>
        <v>14.960132824</v>
      </c>
      <c r="M1607" s="163"/>
      <c r="N1607" s="163" t="str">
        <f>IF(AND(E1607="Accepted",ISNUMBER(M1607)),M1607*1.150779448,"")</f>
      </c>
      <c r="O1607" s="163"/>
      <c r="P1607" s="163" t="str">
        <f>IF(AND(E1607="Accepted",ISNUMBER(O1607)),O1607*1.150779448,"")</f>
      </c>
      <c r="Q1607" s="163"/>
      <c r="R1607" s="155" t="str"/>
      <c r="S1607" s="155" t="str"/>
      <c r="T1607" s="155" t="str"/>
      <c r="U1607" s="163" t="str">
        <f>IF(E1607&lt;&gt;"Accepted","",IF(AND(N1607="",P1607=""),"",MAX(N1607,P1607)))</f>
      </c>
      <c r="V1607" s="155" t="str">
        <v>2026-05-05 00:10 PDT</v>
      </c>
      <c r="W1607" s="153" t="n">
        <v>13</v>
      </c>
      <c r="X1607" s="163"/>
      <c r="Y1607" s="163"/>
      <c r="Z1607" s="163"/>
      <c r="AA1607" s="153" t="n">
        <v>-117.8837</v>
      </c>
      <c r="AB1607" s="153" t="n">
        <v>34.9054</v>
      </c>
      <c r="AC1607" s="153" t="n">
        <v>702</v>
      </c>
      <c r="AD1607" s="175" t="str">
        <v>KEDW 050710Z COR AUTO 22013KT 40SM FEW070 11/06 A2988 RMK AO2 SLP108 COR 0740</v>
      </c>
    </row>
    <row r="1608" hidden="0">
      <c r="A1608" s="150" t="str">
        <v>2026-05-05 07:55 UTC</v>
      </c>
      <c r="B1608" s="155" t="str">
        <v>2026-05-05 00:55 PDT</v>
      </c>
      <c r="C1608" s="155" t="str">
        <v>2026-05-05</v>
      </c>
      <c r="D1608" s="155" t="str">
        <v>May</v>
      </c>
      <c r="E1608" s="154" t="str">
        <v>Accepted</v>
      </c>
      <c r="F1608" s="155" t="str">
        <v>220</v>
      </c>
      <c r="G1608" s="153" t="n">
        <v>220</v>
      </c>
      <c r="H1608" s="155" t="str">
        <v>SW</v>
      </c>
      <c r="I1608" s="153" t="n">
        <v>40</v>
      </c>
      <c r="J1608" s="155" t="str">
        <v>NE</v>
      </c>
      <c r="K1608" s="153" t="n">
        <v>15</v>
      </c>
      <c r="L1608" s="153" t="n">
        <f>IF(E1608="Accepted",K1608*1.150779448,"")</f>
        <v>17.261691719999998</v>
      </c>
      <c r="M1608" s="163"/>
      <c r="N1608" s="163" t="str">
        <f>IF(AND(E1608="Accepted",ISNUMBER(M1608)),M1608*1.150779448,"")</f>
      </c>
      <c r="O1608" s="163"/>
      <c r="P1608" s="163" t="str">
        <f>IF(AND(E1608="Accepted",ISNUMBER(O1608)),O1608*1.150779448,"")</f>
      </c>
      <c r="Q1608" s="163"/>
      <c r="R1608" s="155" t="str"/>
      <c r="S1608" s="155" t="str"/>
      <c r="T1608" s="155" t="str"/>
      <c r="U1608" s="163" t="str">
        <f>IF(E1608&lt;&gt;"Accepted","",IF(AND(N1608="",P1608=""),"",MAX(N1608,P1608)))</f>
      </c>
      <c r="V1608" s="155" t="str">
        <v>2026-05-05 00:55 PDT</v>
      </c>
      <c r="W1608" s="153" t="n">
        <v>15</v>
      </c>
      <c r="X1608" s="163"/>
      <c r="Y1608" s="163"/>
      <c r="Z1608" s="163"/>
      <c r="AA1608" s="153" t="n">
        <v>-117.8837</v>
      </c>
      <c r="AB1608" s="153" t="n">
        <v>34.9054</v>
      </c>
      <c r="AC1608" s="153" t="n">
        <v>702</v>
      </c>
      <c r="AD1608" s="175" t="str">
        <v>KEDW 050755Z 22015KT 40SM FEW070 11/05 A2988 RMK AO2A SLP108 T01060051 402020099</v>
      </c>
    </row>
    <row r="1609" hidden="0">
      <c r="A1609" s="150" t="str">
        <v>2026-05-05 08:55 UTC</v>
      </c>
      <c r="B1609" s="155" t="str">
        <v>2026-05-05 01:55 PDT</v>
      </c>
      <c r="C1609" s="155" t="str">
        <v>2026-05-05</v>
      </c>
      <c r="D1609" s="155" t="str">
        <v>May</v>
      </c>
      <c r="E1609" s="154" t="str">
        <v>Accepted</v>
      </c>
      <c r="F1609" s="155" t="str">
        <v>220</v>
      </c>
      <c r="G1609" s="153" t="n">
        <v>220</v>
      </c>
      <c r="H1609" s="155" t="str">
        <v>SW</v>
      </c>
      <c r="I1609" s="153" t="n">
        <v>40</v>
      </c>
      <c r="J1609" s="155" t="str">
        <v>NE</v>
      </c>
      <c r="K1609" s="153" t="n">
        <v>11</v>
      </c>
      <c r="L1609" s="153" t="n">
        <f>IF(E1609="Accepted",K1609*1.150779448,"")</f>
        <v>12.658573928</v>
      </c>
      <c r="M1609" s="163"/>
      <c r="N1609" s="163" t="str">
        <f>IF(AND(E1609="Accepted",ISNUMBER(M1609)),M1609*1.150779448,"")</f>
      </c>
      <c r="O1609" s="163"/>
      <c r="P1609" s="163" t="str">
        <f>IF(AND(E1609="Accepted",ISNUMBER(O1609)),O1609*1.150779448,"")</f>
      </c>
      <c r="Q1609" s="163"/>
      <c r="R1609" s="155" t="str"/>
      <c r="S1609" s="155" t="str"/>
      <c r="T1609" s="155" t="str"/>
      <c r="U1609" s="163" t="str">
        <f>IF(E1609&lt;&gt;"Accepted","",IF(AND(N1609="",P1609=""),"",MAX(N1609,P1609)))</f>
      </c>
      <c r="V1609" s="155" t="str">
        <v>2026-05-05 01:55 PDT</v>
      </c>
      <c r="W1609" s="153" t="n">
        <v>11</v>
      </c>
      <c r="X1609" s="163"/>
      <c r="Y1609" s="163"/>
      <c r="Z1609" s="163"/>
      <c r="AA1609" s="153" t="n">
        <v>-117.8837</v>
      </c>
      <c r="AB1609" s="153" t="n">
        <v>34.9054</v>
      </c>
      <c r="AC1609" s="153" t="n">
        <v>702</v>
      </c>
      <c r="AD1609" s="175" t="str">
        <v>KEDW 050855Z 22011KT 40SM FEW060 10/05 A2987 RMK AO2A SLP105 T01030047 57005</v>
      </c>
    </row>
    <row r="1610" hidden="0">
      <c r="A1610" s="150" t="str">
        <v>2026-05-05 09:10 UTC</v>
      </c>
      <c r="B1610" s="155" t="str">
        <v>2026-05-05 02:10 PDT</v>
      </c>
      <c r="C1610" s="155" t="str">
        <v>2026-05-05</v>
      </c>
      <c r="D1610" s="155" t="str">
        <v>May</v>
      </c>
      <c r="E1610" s="154" t="str">
        <v>Accepted</v>
      </c>
      <c r="F1610" s="155" t="str">
        <v>230</v>
      </c>
      <c r="G1610" s="153" t="n">
        <v>230</v>
      </c>
      <c r="H1610" s="155" t="str">
        <v>SW</v>
      </c>
      <c r="I1610" s="153" t="n">
        <v>50</v>
      </c>
      <c r="J1610" s="155" t="str">
        <v>NE</v>
      </c>
      <c r="K1610" s="153" t="n">
        <v>11</v>
      </c>
      <c r="L1610" s="153" t="n">
        <f>IF(E1610="Accepted",K1610*1.150779448,"")</f>
        <v>12.658573928</v>
      </c>
      <c r="M1610" s="163"/>
      <c r="N1610" s="163" t="str">
        <f>IF(AND(E1610="Accepted",ISNUMBER(M1610)),M1610*1.150779448,"")</f>
      </c>
      <c r="O1610" s="163"/>
      <c r="P1610" s="163" t="str">
        <f>IF(AND(E1610="Accepted",ISNUMBER(O1610)),O1610*1.150779448,"")</f>
      </c>
      <c r="Q1610" s="163"/>
      <c r="R1610" s="155" t="str"/>
      <c r="S1610" s="155" t="str"/>
      <c r="T1610" s="155" t="str"/>
      <c r="U1610" s="163" t="str">
        <f>IF(E1610&lt;&gt;"Accepted","",IF(AND(N1610="",P1610=""),"",MAX(N1610,P1610)))</f>
      </c>
      <c r="V1610" s="155" t="str">
        <v>2026-05-05 02:10 PDT</v>
      </c>
      <c r="W1610" s="153" t="n">
        <v>11</v>
      </c>
      <c r="X1610" s="163"/>
      <c r="Y1610" s="163"/>
      <c r="Z1610" s="163"/>
      <c r="AA1610" s="153" t="n">
        <v>-117.8837</v>
      </c>
      <c r="AB1610" s="153" t="n">
        <v>34.9054</v>
      </c>
      <c r="AC1610" s="153" t="n">
        <v>702</v>
      </c>
      <c r="AD1610" s="175" t="str">
        <v>KEDW 050910Z COR 23011KT 40SM FEW060 11/05 A2987 RMK AO2 SLP105 COR 0919</v>
      </c>
    </row>
    <row r="1611" hidden="0">
      <c r="A1611" s="150" t="str">
        <v>2026-05-05 09:55 UTC</v>
      </c>
      <c r="B1611" s="155" t="str">
        <v>2026-05-05 02:55 PDT</v>
      </c>
      <c r="C1611" s="155" t="str">
        <v>2026-05-05</v>
      </c>
      <c r="D1611" s="155" t="str">
        <v>May</v>
      </c>
      <c r="E1611" s="154" t="str">
        <v>Accepted</v>
      </c>
      <c r="F1611" s="155" t="str">
        <v>220</v>
      </c>
      <c r="G1611" s="153" t="n">
        <v>220</v>
      </c>
      <c r="H1611" s="155" t="str">
        <v>SW</v>
      </c>
      <c r="I1611" s="153" t="n">
        <v>40</v>
      </c>
      <c r="J1611" s="155" t="str">
        <v>NE</v>
      </c>
      <c r="K1611" s="153" t="n">
        <v>13</v>
      </c>
      <c r="L1611" s="153" t="n">
        <f>IF(E1611="Accepted",K1611*1.150779448,"")</f>
        <v>14.960132824</v>
      </c>
      <c r="M1611" s="163"/>
      <c r="N1611" s="163" t="str">
        <f>IF(AND(E1611="Accepted",ISNUMBER(M1611)),M1611*1.150779448,"")</f>
      </c>
      <c r="O1611" s="163"/>
      <c r="P1611" s="163" t="str">
        <f>IF(AND(E1611="Accepted",ISNUMBER(O1611)),O1611*1.150779448,"")</f>
      </c>
      <c r="Q1611" s="163"/>
      <c r="R1611" s="155" t="str"/>
      <c r="S1611" s="155" t="str"/>
      <c r="T1611" s="155" t="str"/>
      <c r="U1611" s="163" t="str">
        <f>IF(E1611&lt;&gt;"Accepted","",IF(AND(N1611="",P1611=""),"",MAX(N1611,P1611)))</f>
      </c>
      <c r="V1611" s="155" t="str">
        <v>2026-05-05 02:55 PDT</v>
      </c>
      <c r="W1611" s="153" t="n">
        <v>13</v>
      </c>
      <c r="X1611" s="163"/>
      <c r="Y1611" s="163"/>
      <c r="Z1611" s="163"/>
      <c r="AA1611" s="153" t="n">
        <v>-117.8837</v>
      </c>
      <c r="AB1611" s="153" t="n">
        <v>34.9054</v>
      </c>
      <c r="AC1611" s="153" t="n">
        <v>702</v>
      </c>
      <c r="AD1611" s="175" t="str">
        <v>KEDW 050955Z 22013KT 40SM SCT065 11/04 A2986 RMK AO2A SLP101 T01090044</v>
      </c>
    </row>
    <row r="1612" hidden="0">
      <c r="A1612" s="150" t="str">
        <v>2026-05-05 10:10 UTC</v>
      </c>
      <c r="B1612" s="155" t="str">
        <v>2026-05-05 03:10 PDT</v>
      </c>
      <c r="C1612" s="155" t="str">
        <v>2026-05-05</v>
      </c>
      <c r="D1612" s="155" t="str">
        <v>May</v>
      </c>
      <c r="E1612" s="154" t="str">
        <v>Accepted</v>
      </c>
      <c r="F1612" s="155" t="str">
        <v>230</v>
      </c>
      <c r="G1612" s="153" t="n">
        <v>230</v>
      </c>
      <c r="H1612" s="155" t="str">
        <v>SW</v>
      </c>
      <c r="I1612" s="153" t="n">
        <v>50</v>
      </c>
      <c r="J1612" s="155" t="str">
        <v>NE</v>
      </c>
      <c r="K1612" s="153" t="n">
        <v>11</v>
      </c>
      <c r="L1612" s="153" t="n">
        <f>IF(E1612="Accepted",K1612*1.150779448,"")</f>
        <v>12.658573928</v>
      </c>
      <c r="M1612" s="163"/>
      <c r="N1612" s="163" t="str">
        <f>IF(AND(E1612="Accepted",ISNUMBER(M1612)),M1612*1.150779448,"")</f>
      </c>
      <c r="O1612" s="163"/>
      <c r="P1612" s="163" t="str">
        <f>IF(AND(E1612="Accepted",ISNUMBER(O1612)),O1612*1.150779448,"")</f>
      </c>
      <c r="Q1612" s="163"/>
      <c r="R1612" s="155" t="str"/>
      <c r="S1612" s="155" t="str"/>
      <c r="T1612" s="155" t="str"/>
      <c r="U1612" s="163" t="str">
        <f>IF(E1612&lt;&gt;"Accepted","",IF(AND(N1612="",P1612=""),"",MAX(N1612,P1612)))</f>
      </c>
      <c r="V1612" s="155" t="str">
        <v>2026-05-05 03:10 PDT</v>
      </c>
      <c r="W1612" s="153" t="n">
        <v>11</v>
      </c>
      <c r="X1612" s="163"/>
      <c r="Y1612" s="163"/>
      <c r="Z1612" s="163"/>
      <c r="AA1612" s="153" t="n">
        <v>-117.8837</v>
      </c>
      <c r="AB1612" s="153" t="n">
        <v>34.9054</v>
      </c>
      <c r="AC1612" s="153" t="n">
        <v>702</v>
      </c>
      <c r="AD1612" s="175" t="str">
        <v>KEDW 051010Z AUTO 23011KT 10SM OVC065 11/04 A2986 RMK AO2 SLP101 $</v>
      </c>
    </row>
    <row r="1613" hidden="0">
      <c r="A1613" s="150" t="str">
        <v>2026-05-05 10:55 UTC</v>
      </c>
      <c r="B1613" s="155" t="str">
        <v>2026-05-05 03:55 PDT</v>
      </c>
      <c r="C1613" s="155" t="str">
        <v>2026-05-05</v>
      </c>
      <c r="D1613" s="155" t="str">
        <v>May</v>
      </c>
      <c r="E1613" s="154" t="str">
        <v>Accepted</v>
      </c>
      <c r="F1613" s="155" t="str">
        <v>230</v>
      </c>
      <c r="G1613" s="153" t="n">
        <v>230</v>
      </c>
      <c r="H1613" s="155" t="str">
        <v>SW</v>
      </c>
      <c r="I1613" s="153" t="n">
        <v>50</v>
      </c>
      <c r="J1613" s="155" t="str">
        <v>NE</v>
      </c>
      <c r="K1613" s="153" t="n">
        <v>15</v>
      </c>
      <c r="L1613" s="153" t="n">
        <f>IF(E1613="Accepted",K1613*1.150779448,"")</f>
        <v>17.261691719999998</v>
      </c>
      <c r="M1613" s="163"/>
      <c r="N1613" s="163" t="str">
        <f>IF(AND(E1613="Accepted",ISNUMBER(M1613)),M1613*1.150779448,"")</f>
      </c>
      <c r="O1613" s="163"/>
      <c r="P1613" s="163" t="str">
        <f>IF(AND(E1613="Accepted",ISNUMBER(O1613)),O1613*1.150779448,"")</f>
      </c>
      <c r="Q1613" s="163"/>
      <c r="R1613" s="155" t="str"/>
      <c r="S1613" s="155" t="str"/>
      <c r="T1613" s="155" t="str"/>
      <c r="U1613" s="163" t="str">
        <f>IF(E1613&lt;&gt;"Accepted","",IF(AND(N1613="",P1613=""),"",MAX(N1613,P1613)))</f>
      </c>
      <c r="V1613" s="155" t="str">
        <v>2026-05-05 03:55 PDT</v>
      </c>
      <c r="W1613" s="153" t="n">
        <v>15</v>
      </c>
      <c r="X1613" s="163"/>
      <c r="Y1613" s="163"/>
      <c r="Z1613" s="163"/>
      <c r="AA1613" s="153" t="n">
        <v>-117.8837</v>
      </c>
      <c r="AB1613" s="153" t="n">
        <v>34.9054</v>
      </c>
      <c r="AC1613" s="153" t="n">
        <v>702</v>
      </c>
      <c r="AD1613" s="175" t="str">
        <v>KEDW 051055Z 23015KT 40SM SCT075 11/04 A2985 RMK AO2A SLP098 T01070042</v>
      </c>
    </row>
    <row r="1614" hidden="0">
      <c r="A1614" s="150" t="str">
        <v>2026-05-05 11:10 UTC</v>
      </c>
      <c r="B1614" s="155" t="str">
        <v>2026-05-05 04:10 PDT</v>
      </c>
      <c r="C1614" s="155" t="str">
        <v>2026-05-05</v>
      </c>
      <c r="D1614" s="155" t="str">
        <v>May</v>
      </c>
      <c r="E1614" s="154" t="str">
        <v>Accepted</v>
      </c>
      <c r="F1614" s="155" t="str">
        <v>230</v>
      </c>
      <c r="G1614" s="153" t="n">
        <v>230</v>
      </c>
      <c r="H1614" s="155" t="str">
        <v>SW</v>
      </c>
      <c r="I1614" s="153" t="n">
        <v>50</v>
      </c>
      <c r="J1614" s="155" t="str">
        <v>NE</v>
      </c>
      <c r="K1614" s="153" t="n">
        <v>15</v>
      </c>
      <c r="L1614" s="153" t="n">
        <f>IF(E1614="Accepted",K1614*1.150779448,"")</f>
        <v>17.261691719999998</v>
      </c>
      <c r="M1614" s="163"/>
      <c r="N1614" s="163" t="str">
        <f>IF(AND(E1614="Accepted",ISNUMBER(M1614)),M1614*1.150779448,"")</f>
      </c>
      <c r="O1614" s="163"/>
      <c r="P1614" s="163" t="str">
        <f>IF(AND(E1614="Accepted",ISNUMBER(O1614)),O1614*1.150779448,"")</f>
      </c>
      <c r="Q1614" s="163"/>
      <c r="R1614" s="155" t="str"/>
      <c r="S1614" s="155" t="str"/>
      <c r="T1614" s="155" t="str"/>
      <c r="U1614" s="163" t="str">
        <f>IF(E1614&lt;&gt;"Accepted","",IF(AND(N1614="",P1614=""),"",MAX(N1614,P1614)))</f>
      </c>
      <c r="V1614" s="155" t="str">
        <v>2026-05-05 04:10 PDT</v>
      </c>
      <c r="W1614" s="153" t="n">
        <v>15</v>
      </c>
      <c r="X1614" s="163"/>
      <c r="Y1614" s="163"/>
      <c r="Z1614" s="163"/>
      <c r="AA1614" s="153" t="n">
        <v>-117.8837</v>
      </c>
      <c r="AB1614" s="153" t="n">
        <v>34.9054</v>
      </c>
      <c r="AC1614" s="153" t="n">
        <v>702</v>
      </c>
      <c r="AD1614" s="175" t="str">
        <v>KEDW 051110Z COR 23015KT 40SM SCT075 11/05 A2985 RMK AO2 SLP098 COR 1140</v>
      </c>
    </row>
    <row r="1615" hidden="0">
      <c r="A1615" s="150" t="str">
        <v>2026-05-05 11:40 UTC</v>
      </c>
      <c r="B1615" s="155" t="str">
        <v>2026-05-05 04:40 PDT</v>
      </c>
      <c r="C1615" s="155" t="str">
        <v>2026-05-05</v>
      </c>
      <c r="D1615" s="155" t="str">
        <v>May</v>
      </c>
      <c r="E1615" s="154" t="str">
        <v>Accepted</v>
      </c>
      <c r="F1615" s="155" t="str">
        <v>230</v>
      </c>
      <c r="G1615" s="153" t="n">
        <v>230</v>
      </c>
      <c r="H1615" s="155" t="str">
        <v>SW</v>
      </c>
      <c r="I1615" s="153" t="n">
        <v>50</v>
      </c>
      <c r="J1615" s="155" t="str">
        <v>NE</v>
      </c>
      <c r="K1615" s="153" t="n">
        <v>15</v>
      </c>
      <c r="L1615" s="153" t="n">
        <f>IF(E1615="Accepted",K1615*1.150779448,"")</f>
        <v>17.261691719999998</v>
      </c>
      <c r="M1615" s="163"/>
      <c r="N1615" s="163" t="str">
        <f>IF(AND(E1615="Accepted",ISNUMBER(M1615)),M1615*1.150779448,"")</f>
      </c>
      <c r="O1615" s="163"/>
      <c r="P1615" s="163" t="str">
        <f>IF(AND(E1615="Accepted",ISNUMBER(O1615)),O1615*1.150779448,"")</f>
      </c>
      <c r="Q1615" s="163"/>
      <c r="R1615" s="155" t="str"/>
      <c r="S1615" s="155" t="str"/>
      <c r="T1615" s="155" t="str"/>
      <c r="U1615" s="163" t="str">
        <f>IF(E1615&lt;&gt;"Accepted","",IF(AND(N1615="",P1615=""),"",MAX(N1615,P1615)))</f>
      </c>
      <c r="V1615" s="155" t="str">
        <v>2026-05-05 04:40 PDT</v>
      </c>
      <c r="W1615" s="153" t="n">
        <v>15</v>
      </c>
      <c r="X1615" s="163"/>
      <c r="Y1615" s="163"/>
      <c r="Z1615" s="163"/>
      <c r="AA1615" s="153" t="n">
        <v>-117.8837</v>
      </c>
      <c r="AB1615" s="153" t="n">
        <v>34.9054</v>
      </c>
      <c r="AC1615" s="153" t="n">
        <v>702</v>
      </c>
      <c r="AD1615" s="175" t="str">
        <v>KEDW 051140Z AUTO 23015KT 10SM FEW075 11/05 A2985 RMK AO2 SLP098 $</v>
      </c>
    </row>
    <row r="1616" hidden="0">
      <c r="A1616" s="150" t="str">
        <v>2026-05-05 11:55 UTC</v>
      </c>
      <c r="B1616" s="155" t="str">
        <v>2026-05-05 04:55 PDT</v>
      </c>
      <c r="C1616" s="155" t="str">
        <v>2026-05-05</v>
      </c>
      <c r="D1616" s="155" t="str">
        <v>May</v>
      </c>
      <c r="E1616" s="154" t="str">
        <v>Accepted</v>
      </c>
      <c r="F1616" s="155" t="str">
        <v>230</v>
      </c>
      <c r="G1616" s="153" t="n">
        <v>230</v>
      </c>
      <c r="H1616" s="155" t="str">
        <v>SW</v>
      </c>
      <c r="I1616" s="153" t="n">
        <v>50</v>
      </c>
      <c r="J1616" s="155" t="str">
        <v>NE</v>
      </c>
      <c r="K1616" s="153" t="n">
        <v>15</v>
      </c>
      <c r="L1616" s="153" t="n">
        <f>IF(E1616="Accepted",K1616*1.150779448,"")</f>
        <v>17.261691719999998</v>
      </c>
      <c r="M1616" s="163"/>
      <c r="N1616" s="163" t="str">
        <f>IF(AND(E1616="Accepted",ISNUMBER(M1616)),M1616*1.150779448,"")</f>
      </c>
      <c r="O1616" s="163"/>
      <c r="P1616" s="163" t="str">
        <f>IF(AND(E1616="Accepted",ISNUMBER(O1616)),O1616*1.150779448,"")</f>
      </c>
      <c r="Q1616" s="163"/>
      <c r="R1616" s="155" t="str"/>
      <c r="S1616" s="155" t="str"/>
      <c r="T1616" s="155" t="str"/>
      <c r="U1616" s="163" t="str">
        <f>IF(E1616&lt;&gt;"Accepted","",IF(AND(N1616="",P1616=""),"",MAX(N1616,P1616)))</f>
      </c>
      <c r="V1616" s="155" t="str">
        <v>2026-05-05 04:55 PDT</v>
      </c>
      <c r="W1616" s="153" t="n">
        <v>15</v>
      </c>
      <c r="X1616" s="163"/>
      <c r="Y1616" s="163"/>
      <c r="Z1616" s="163"/>
      <c r="AA1616" s="153" t="n">
        <v>-117.8837</v>
      </c>
      <c r="AB1616" s="153" t="n">
        <v>34.9054</v>
      </c>
      <c r="AC1616" s="153" t="n">
        <v>702</v>
      </c>
      <c r="AD1616" s="175" t="str">
        <v>KEDW 051155Z 23015KT 40SM SCT070 11/05 A2985 RMK AO2A SLP098 T01050048 10113 20101 57009</v>
      </c>
    </row>
    <row r="1617" hidden="0">
      <c r="A1617" s="150" t="str">
        <v>2026-05-05 12:55 UTC</v>
      </c>
      <c r="B1617" s="155" t="str">
        <v>2026-05-05 05:55 PDT</v>
      </c>
      <c r="C1617" s="155" t="str">
        <v>2026-05-05</v>
      </c>
      <c r="D1617" s="155" t="str">
        <v>May</v>
      </c>
      <c r="E1617" s="154" t="str">
        <v>Accepted</v>
      </c>
      <c r="F1617" s="155" t="str">
        <v>230</v>
      </c>
      <c r="G1617" s="153" t="n">
        <v>230</v>
      </c>
      <c r="H1617" s="155" t="str">
        <v>SW</v>
      </c>
      <c r="I1617" s="153" t="n">
        <v>50</v>
      </c>
      <c r="J1617" s="155" t="str">
        <v>NE</v>
      </c>
      <c r="K1617" s="153" t="n">
        <v>14</v>
      </c>
      <c r="L1617" s="153" t="n">
        <f>IF(E1617="Accepted",K1617*1.150779448,"")</f>
        <v>16.110912272</v>
      </c>
      <c r="M1617" s="163"/>
      <c r="N1617" s="163" t="str">
        <f>IF(AND(E1617="Accepted",ISNUMBER(M1617)),M1617*1.150779448,"")</f>
      </c>
      <c r="O1617" s="163"/>
      <c r="P1617" s="163" t="str">
        <f>IF(AND(E1617="Accepted",ISNUMBER(O1617)),O1617*1.150779448,"")</f>
      </c>
      <c r="Q1617" s="163"/>
      <c r="R1617" s="155" t="str"/>
      <c r="S1617" s="155" t="str"/>
      <c r="T1617" s="155" t="str"/>
      <c r="U1617" s="163" t="str">
        <f>IF(E1617&lt;&gt;"Accepted","",IF(AND(N1617="",P1617=""),"",MAX(N1617,P1617)))</f>
      </c>
      <c r="V1617" s="155" t="str">
        <v>2026-05-05 05:55 PDT</v>
      </c>
      <c r="W1617" s="153" t="n">
        <v>14</v>
      </c>
      <c r="X1617" s="163"/>
      <c r="Y1617" s="163"/>
      <c r="Z1617" s="163"/>
      <c r="AA1617" s="153" t="n">
        <v>-117.8837</v>
      </c>
      <c r="AB1617" s="153" t="n">
        <v>34.9054</v>
      </c>
      <c r="AC1617" s="153" t="n">
        <v>702</v>
      </c>
      <c r="AD1617" s="175" t="str">
        <v>KEDW 051255Z 23014KT 40SM FEW070 FEW210 10/05 A2985 RMK AO2A SLP099 T00990049</v>
      </c>
    </row>
    <row r="1618" hidden="0">
      <c r="A1618" s="150" t="str">
        <v>2026-05-05 13:55 UTC</v>
      </c>
      <c r="B1618" s="155" t="str">
        <v>2026-05-05 06:55 PDT</v>
      </c>
      <c r="C1618" s="155" t="str">
        <v>2026-05-05</v>
      </c>
      <c r="D1618" s="155" t="str">
        <v>May</v>
      </c>
      <c r="E1618" s="154" t="str">
        <v>Accepted</v>
      </c>
      <c r="F1618" s="155" t="str">
        <v>220</v>
      </c>
      <c r="G1618" s="153" t="n">
        <v>220</v>
      </c>
      <c r="H1618" s="155" t="str">
        <v>SW</v>
      </c>
      <c r="I1618" s="153" t="n">
        <v>40</v>
      </c>
      <c r="J1618" s="155" t="str">
        <v>NE</v>
      </c>
      <c r="K1618" s="153" t="n">
        <v>11</v>
      </c>
      <c r="L1618" s="153" t="n">
        <f>IF(E1618="Accepted",K1618*1.150779448,"")</f>
        <v>12.658573928</v>
      </c>
      <c r="M1618" s="163"/>
      <c r="N1618" s="163" t="str">
        <f>IF(AND(E1618="Accepted",ISNUMBER(M1618)),M1618*1.150779448,"")</f>
      </c>
      <c r="O1618" s="163"/>
      <c r="P1618" s="163" t="str">
        <f>IF(AND(E1618="Accepted",ISNUMBER(O1618)),O1618*1.150779448,"")</f>
      </c>
      <c r="Q1618" s="163"/>
      <c r="R1618" s="155" t="str"/>
      <c r="S1618" s="155" t="str"/>
      <c r="T1618" s="155" t="str"/>
      <c r="U1618" s="163" t="str">
        <f>IF(E1618&lt;&gt;"Accepted","",IF(AND(N1618="",P1618=""),"",MAX(N1618,P1618)))</f>
      </c>
      <c r="V1618" s="155" t="str">
        <v>2026-05-05 06:55 PDT</v>
      </c>
      <c r="W1618" s="153" t="n">
        <v>11</v>
      </c>
      <c r="X1618" s="163"/>
      <c r="Y1618" s="163"/>
      <c r="Z1618" s="163"/>
      <c r="AA1618" s="153" t="n">
        <v>-117.8837</v>
      </c>
      <c r="AB1618" s="153" t="n">
        <v>34.9054</v>
      </c>
      <c r="AC1618" s="153" t="n">
        <v>702</v>
      </c>
      <c r="AD1618" s="175" t="str">
        <v>KEDW 051355Z 22011KT 40SM FEW050 FEW100 SCT210 10/05 A2986 RMK AO2A SLP104 T01040050</v>
      </c>
    </row>
    <row r="1619" hidden="0">
      <c r="A1619" s="150" t="str">
        <v>2026-05-05 14:55 UTC</v>
      </c>
      <c r="B1619" s="155" t="str">
        <v>2026-05-05 07:55 PDT</v>
      </c>
      <c r="C1619" s="155" t="str">
        <v>2026-05-05</v>
      </c>
      <c r="D1619" s="155" t="str">
        <v>May</v>
      </c>
      <c r="E1619" s="154" t="str">
        <v>Accepted</v>
      </c>
      <c r="F1619" s="155" t="str">
        <v>220</v>
      </c>
      <c r="G1619" s="153" t="n">
        <v>220</v>
      </c>
      <c r="H1619" s="155" t="str">
        <v>SW</v>
      </c>
      <c r="I1619" s="153" t="n">
        <v>40</v>
      </c>
      <c r="J1619" s="155" t="str">
        <v>NE</v>
      </c>
      <c r="K1619" s="153" t="n">
        <v>14</v>
      </c>
      <c r="L1619" s="153" t="n">
        <f>IF(E1619="Accepted",K1619*1.150779448,"")</f>
        <v>16.110912272</v>
      </c>
      <c r="M1619" s="163"/>
      <c r="N1619" s="163" t="str">
        <f>IF(AND(E1619="Accepted",ISNUMBER(M1619)),M1619*1.150779448,"")</f>
      </c>
      <c r="O1619" s="163"/>
      <c r="P1619" s="163" t="str">
        <f>IF(AND(E1619="Accepted",ISNUMBER(O1619)),O1619*1.150779448,"")</f>
      </c>
      <c r="Q1619" s="163"/>
      <c r="R1619" s="155" t="str"/>
      <c r="S1619" s="155" t="str"/>
      <c r="T1619" s="155" t="str"/>
      <c r="U1619" s="163" t="str">
        <f>IF(E1619&lt;&gt;"Accepted","",IF(AND(N1619="",P1619=""),"",MAX(N1619,P1619)))</f>
      </c>
      <c r="V1619" s="155" t="str">
        <v>2026-05-05 07:55 PDT</v>
      </c>
      <c r="W1619" s="153" t="n">
        <v>14</v>
      </c>
      <c r="X1619" s="163"/>
      <c r="Y1619" s="163"/>
      <c r="Z1619" s="163"/>
      <c r="AA1619" s="153" t="n">
        <v>-117.8837</v>
      </c>
      <c r="AB1619" s="153" t="n">
        <v>34.9054</v>
      </c>
      <c r="AC1619" s="153" t="n">
        <v>702</v>
      </c>
      <c r="AD1619" s="175" t="str">
        <v>KEDW 051455Z 22014KT 40SM FEW070 SCT210 13/05 A2986 RMK AO2A SLP104 T01250049 52005</v>
      </c>
    </row>
    <row r="1620" hidden="0">
      <c r="A1620" s="150" t="str">
        <v>2026-05-05 15:55 UTC</v>
      </c>
      <c r="B1620" s="155" t="str">
        <v>2026-05-05 08:55 PDT</v>
      </c>
      <c r="C1620" s="155" t="str">
        <v>2026-05-05</v>
      </c>
      <c r="D1620" s="155" t="str">
        <v>May</v>
      </c>
      <c r="E1620" s="154" t="str">
        <v>Accepted</v>
      </c>
      <c r="F1620" s="155" t="str">
        <v>250</v>
      </c>
      <c r="G1620" s="153" t="n">
        <v>250</v>
      </c>
      <c r="H1620" s="155" t="str">
        <v>W</v>
      </c>
      <c r="I1620" s="153" t="n">
        <v>70</v>
      </c>
      <c r="J1620" s="155" t="str">
        <v>E</v>
      </c>
      <c r="K1620" s="153" t="n">
        <v>13</v>
      </c>
      <c r="L1620" s="153" t="n">
        <f>IF(E1620="Accepted",K1620*1.150779448,"")</f>
        <v>14.960132824</v>
      </c>
      <c r="M1620" s="153" t="n">
        <v>21</v>
      </c>
      <c r="N1620" s="153" t="n">
        <f>IF(AND(E1620="Accepted",ISNUMBER(M1620)),M1620*1.150779448,"")</f>
        <v>24.166368408</v>
      </c>
      <c r="O1620" s="163"/>
      <c r="P1620" s="163" t="str">
        <f>IF(AND(E1620="Accepted",ISNUMBER(O1620)),O1620*1.150779448,"")</f>
      </c>
      <c r="Q1620" s="163"/>
      <c r="R1620" s="155" t="str"/>
      <c r="S1620" s="155" t="str"/>
      <c r="T1620" s="155" t="str"/>
      <c r="U1620" s="153" t="n">
        <f>IF(E1620&lt;&gt;"Accepted","",IF(AND(N1620="",P1620=""),"",MAX(N1620,P1620)))</f>
        <v>24.166368408</v>
      </c>
      <c r="V1620" s="155" t="str">
        <v>2026-05-05 08:55 PDT</v>
      </c>
      <c r="W1620" s="153" t="n">
        <v>13</v>
      </c>
      <c r="X1620" s="153" t="n">
        <v>21</v>
      </c>
      <c r="Y1620" s="163"/>
      <c r="Z1620" s="163"/>
      <c r="AA1620" s="153" t="n">
        <v>-117.8837</v>
      </c>
      <c r="AB1620" s="153" t="n">
        <v>34.9054</v>
      </c>
      <c r="AC1620" s="153" t="n">
        <v>702</v>
      </c>
      <c r="AD1620" s="175" t="str">
        <v>KEDW 051555Z 25013G21KT 40SM FEW070 FEW210 15/04 A2987 RMK AO2A SLP106 T01530043</v>
      </c>
    </row>
    <row r="1621" hidden="0">
      <c r="A1621" s="150" t="str">
        <v>2026-05-05 16:55 UTC</v>
      </c>
      <c r="B1621" s="155" t="str">
        <v>2026-05-05 09:55 PDT</v>
      </c>
      <c r="C1621" s="155" t="str">
        <v>2026-05-05</v>
      </c>
      <c r="D1621" s="155" t="str">
        <v>May</v>
      </c>
      <c r="E1621" s="154" t="str">
        <v>Accepted</v>
      </c>
      <c r="F1621" s="155" t="str">
        <v>240</v>
      </c>
      <c r="G1621" s="153" t="n">
        <v>240</v>
      </c>
      <c r="H1621" s="155" t="str">
        <v>SW</v>
      </c>
      <c r="I1621" s="153" t="n">
        <v>60</v>
      </c>
      <c r="J1621" s="155" t="str">
        <v>NE</v>
      </c>
      <c r="K1621" s="153" t="n">
        <v>11</v>
      </c>
      <c r="L1621" s="153" t="n">
        <f>IF(E1621="Accepted",K1621*1.150779448,"")</f>
        <v>12.658573928</v>
      </c>
      <c r="M1621" s="163"/>
      <c r="N1621" s="163" t="str">
        <f>IF(AND(E1621="Accepted",ISNUMBER(M1621)),M1621*1.150779448,"")</f>
      </c>
      <c r="O1621" s="163"/>
      <c r="P1621" s="163" t="str">
        <f>IF(AND(E1621="Accepted",ISNUMBER(O1621)),O1621*1.150779448,"")</f>
      </c>
      <c r="Q1621" s="163"/>
      <c r="R1621" s="155" t="str"/>
      <c r="S1621" s="155" t="str"/>
      <c r="T1621" s="155" t="str"/>
      <c r="U1621" s="163" t="str">
        <f>IF(E1621&lt;&gt;"Accepted","",IF(AND(N1621="",P1621=""),"",MAX(N1621,P1621)))</f>
      </c>
      <c r="V1621" s="155" t="str">
        <v>2026-05-05 09:55 PDT</v>
      </c>
      <c r="W1621" s="153" t="n">
        <v>11</v>
      </c>
      <c r="X1621" s="163"/>
      <c r="Y1621" s="163"/>
      <c r="Z1621" s="163"/>
      <c r="AA1621" s="153" t="n">
        <v>-117.8837</v>
      </c>
      <c r="AB1621" s="153" t="n">
        <v>34.9054</v>
      </c>
      <c r="AC1621" s="153" t="n">
        <v>702</v>
      </c>
      <c r="AD1621" s="175" t="str">
        <v>KEDW 051655Z 24011KT 40SM FEW050 FEW210 17/04 A2987 RMK AO2A SLP105 T01660040</v>
      </c>
    </row>
    <row r="1622" hidden="0">
      <c r="A1622" s="150" t="str">
        <v>2026-05-05 17:36 UTC</v>
      </c>
      <c r="B1622" s="155" t="str">
        <v>2026-05-05 10:36 PDT</v>
      </c>
      <c r="C1622" s="155" t="str">
        <v>2026-05-05</v>
      </c>
      <c r="D1622" s="155" t="str">
        <v>May</v>
      </c>
      <c r="E1622" s="154" t="str">
        <v>Accepted</v>
      </c>
      <c r="F1622" s="155" t="str">
        <v>210</v>
      </c>
      <c r="G1622" s="153" t="n">
        <v>210</v>
      </c>
      <c r="H1622" s="155" t="str">
        <v>SW</v>
      </c>
      <c r="I1622" s="153" t="n">
        <v>30</v>
      </c>
      <c r="J1622" s="155" t="str">
        <v>NE</v>
      </c>
      <c r="K1622" s="153" t="n">
        <v>16</v>
      </c>
      <c r="L1622" s="153" t="n">
        <f>IF(E1622="Accepted",K1622*1.150779448,"")</f>
        <v>18.412471168</v>
      </c>
      <c r="M1622" s="153" t="n">
        <v>19</v>
      </c>
      <c r="N1622" s="153" t="n">
        <f>IF(AND(E1622="Accepted",ISNUMBER(M1622)),M1622*1.150779448,"")</f>
        <v>21.864809512</v>
      </c>
      <c r="O1622" s="163"/>
      <c r="P1622" s="163" t="str">
        <f>IF(AND(E1622="Accepted",ISNUMBER(O1622)),O1622*1.150779448,"")</f>
      </c>
      <c r="Q1622" s="163"/>
      <c r="R1622" s="155" t="str"/>
      <c r="S1622" s="155" t="str"/>
      <c r="T1622" s="155" t="str"/>
      <c r="U1622" s="153" t="n">
        <f>IF(E1622&lt;&gt;"Accepted","",IF(AND(N1622="",P1622=""),"",MAX(N1622,P1622)))</f>
        <v>21.864809512</v>
      </c>
      <c r="V1622" s="155" t="str">
        <v>2026-05-05 10:36 PDT</v>
      </c>
      <c r="W1622" s="153" t="n">
        <v>16</v>
      </c>
      <c r="X1622" s="153" t="n">
        <v>19</v>
      </c>
      <c r="Y1622" s="163"/>
      <c r="Z1622" s="163"/>
      <c r="AA1622" s="153" t="n">
        <v>-117.8837</v>
      </c>
      <c r="AB1622" s="153" t="n">
        <v>34.9054</v>
      </c>
      <c r="AC1622" s="153" t="n">
        <v>702</v>
      </c>
      <c r="AD1622" s="175" t="str">
        <v>KEDW 051736Z COR 21016G19KT 40SM FEW048 SCT210 18/04 A2987 RMK AO2 WSHFT 25 SLP105 COR 1748</v>
      </c>
    </row>
    <row r="1623" hidden="0">
      <c r="A1623" s="150" t="str">
        <v>2026-05-05 17:55 UTC</v>
      </c>
      <c r="B1623" s="155" t="str">
        <v>2026-05-05 10:55 PDT</v>
      </c>
      <c r="C1623" s="155" t="str">
        <v>2026-05-05</v>
      </c>
      <c r="D1623" s="155" t="str">
        <v>May</v>
      </c>
      <c r="E1623" s="154" t="str">
        <v>Accepted</v>
      </c>
      <c r="F1623" s="155" t="str">
        <v>240</v>
      </c>
      <c r="G1623" s="153" t="n">
        <v>240</v>
      </c>
      <c r="H1623" s="155" t="str">
        <v>SW</v>
      </c>
      <c r="I1623" s="153" t="n">
        <v>60</v>
      </c>
      <c r="J1623" s="155" t="str">
        <v>NE</v>
      </c>
      <c r="K1623" s="153" t="n">
        <v>12</v>
      </c>
      <c r="L1623" s="153" t="n">
        <f>IF(E1623="Accepted",K1623*1.150779448,"")</f>
        <v>13.809353376</v>
      </c>
      <c r="M1623" s="163"/>
      <c r="N1623" s="163" t="str">
        <f>IF(AND(E1623="Accepted",ISNUMBER(M1623)),M1623*1.150779448,"")</f>
      </c>
      <c r="O1623" s="163"/>
      <c r="P1623" s="163" t="str">
        <f>IF(AND(E1623="Accepted",ISNUMBER(O1623)),O1623*1.150779448,"")</f>
      </c>
      <c r="Q1623" s="163"/>
      <c r="R1623" s="155" t="str"/>
      <c r="S1623" s="155" t="str"/>
      <c r="T1623" s="155" t="str"/>
      <c r="U1623" s="163" t="str">
        <f>IF(E1623&lt;&gt;"Accepted","",IF(AND(N1623="",P1623=""),"",MAX(N1623,P1623)))</f>
      </c>
      <c r="V1623" s="155" t="str">
        <v>2026-05-05 10:55 PDT</v>
      </c>
      <c r="W1623" s="153" t="n">
        <v>12</v>
      </c>
      <c r="X1623" s="163"/>
      <c r="Y1623" s="163"/>
      <c r="Z1623" s="163"/>
      <c r="AA1623" s="153" t="n">
        <v>-117.8837</v>
      </c>
      <c r="AB1623" s="153" t="n">
        <v>34.9054</v>
      </c>
      <c r="AC1623" s="153" t="n">
        <v>702</v>
      </c>
      <c r="AD1623" s="175" t="str">
        <v>KEDW 051755Z 24012KT 50SM SCT050 SCT210 19/04 A2987 RMK AO2A SLP105 T01850039 10187 20099 52003</v>
      </c>
    </row>
    <row r="1624" hidden="0">
      <c r="A1624" s="150" t="str">
        <v>2026-05-05 18:55 UTC</v>
      </c>
      <c r="B1624" s="155" t="str">
        <v>2026-05-05 11:55 PDT</v>
      </c>
      <c r="C1624" s="155" t="str">
        <v>2026-05-05</v>
      </c>
      <c r="D1624" s="155" t="str">
        <v>May</v>
      </c>
      <c r="E1624" s="154" t="str">
        <v>Accepted</v>
      </c>
      <c r="F1624" s="155" t="str">
        <v>230</v>
      </c>
      <c r="G1624" s="153" t="n">
        <v>230</v>
      </c>
      <c r="H1624" s="155" t="str">
        <v>SW</v>
      </c>
      <c r="I1624" s="153" t="n">
        <v>50</v>
      </c>
      <c r="J1624" s="155" t="str">
        <v>NE</v>
      </c>
      <c r="K1624" s="153" t="n">
        <v>12</v>
      </c>
      <c r="L1624" s="153" t="n">
        <f>IF(E1624="Accepted",K1624*1.150779448,"")</f>
        <v>13.809353376</v>
      </c>
      <c r="M1624" s="153" t="n">
        <v>18</v>
      </c>
      <c r="N1624" s="153" t="n">
        <f>IF(AND(E1624="Accepted",ISNUMBER(M1624)),M1624*1.150779448,"")</f>
        <v>20.714030064</v>
      </c>
      <c r="O1624" s="163"/>
      <c r="P1624" s="163" t="str">
        <f>IF(AND(E1624="Accepted",ISNUMBER(O1624)),O1624*1.150779448,"")</f>
      </c>
      <c r="Q1624" s="163"/>
      <c r="R1624" s="155" t="str"/>
      <c r="S1624" s="155" t="str"/>
      <c r="T1624" s="155" t="str"/>
      <c r="U1624" s="153" t="n">
        <f>IF(E1624&lt;&gt;"Accepted","",IF(AND(N1624="",P1624=""),"",MAX(N1624,P1624)))</f>
        <v>20.714030064</v>
      </c>
      <c r="V1624" s="155" t="str">
        <v>2026-05-05 11:55 PDT</v>
      </c>
      <c r="W1624" s="153" t="n">
        <v>12</v>
      </c>
      <c r="X1624" s="153" t="n">
        <v>18</v>
      </c>
      <c r="Y1624" s="163"/>
      <c r="Z1624" s="163"/>
      <c r="AA1624" s="153" t="n">
        <v>-117.8837</v>
      </c>
      <c r="AB1624" s="153" t="n">
        <v>34.9054</v>
      </c>
      <c r="AC1624" s="153" t="n">
        <v>702</v>
      </c>
      <c r="AD1624" s="175" t="str">
        <v>KEDW 051855Z AUTO 23012G18KT 10SM FEW055 SCT070 19/03 A2988 RMK AO2 SLP108 T01870025 $</v>
      </c>
    </row>
    <row r="1625" hidden="0">
      <c r="A1625" s="150" t="str">
        <v>2026-05-05 19:40 UTC</v>
      </c>
      <c r="B1625" s="155" t="str">
        <v>2026-05-05 12:40 PDT</v>
      </c>
      <c r="C1625" s="155" t="str">
        <v>2026-05-05</v>
      </c>
      <c r="D1625" s="155" t="str">
        <v>May</v>
      </c>
      <c r="E1625" s="154" t="str">
        <v>Accepted</v>
      </c>
      <c r="F1625" s="155" t="str">
        <v>260</v>
      </c>
      <c r="G1625" s="153" t="n">
        <v>260</v>
      </c>
      <c r="H1625" s="155" t="str">
        <v>W</v>
      </c>
      <c r="I1625" s="153" t="n">
        <v>80</v>
      </c>
      <c r="J1625" s="155" t="str">
        <v>E</v>
      </c>
      <c r="K1625" s="153" t="n">
        <v>9</v>
      </c>
      <c r="L1625" s="153" t="n">
        <f>IF(E1625="Accepted",K1625*1.150779448,"")</f>
        <v>10.357015032</v>
      </c>
      <c r="M1625" s="153" t="n">
        <v>24</v>
      </c>
      <c r="N1625" s="153" t="n">
        <f>IF(AND(E1625="Accepted",ISNUMBER(M1625)),M1625*1.150779448,"")</f>
        <v>27.618706752</v>
      </c>
      <c r="O1625" s="163"/>
      <c r="P1625" s="163" t="str">
        <f>IF(AND(E1625="Accepted",ISNUMBER(O1625)),O1625*1.150779448,"")</f>
      </c>
      <c r="Q1625" s="163"/>
      <c r="R1625" s="155" t="str"/>
      <c r="S1625" s="155" t="str"/>
      <c r="T1625" s="155" t="str"/>
      <c r="U1625" s="153" t="n">
        <f>IF(E1625&lt;&gt;"Accepted","",IF(AND(N1625="",P1625=""),"",MAX(N1625,P1625)))</f>
        <v>27.618706752</v>
      </c>
      <c r="V1625" s="155" t="str">
        <v>2026-05-05 12:40 PDT</v>
      </c>
      <c r="W1625" s="153" t="n">
        <v>9</v>
      </c>
      <c r="X1625" s="153" t="n">
        <v>24</v>
      </c>
      <c r="Y1625" s="163"/>
      <c r="Z1625" s="163"/>
      <c r="AA1625" s="153" t="n">
        <v>-117.8837</v>
      </c>
      <c r="AB1625" s="153" t="n">
        <v>34.9054</v>
      </c>
      <c r="AC1625" s="153" t="n">
        <v>702</v>
      </c>
      <c r="AD1625" s="175" t="str">
        <v>KEDW 051940Z 26009G24KT 50SM SCT060 SCT210 20/02 A2987 RMK AO2A SLP105</v>
      </c>
    </row>
    <row r="1626" hidden="0">
      <c r="A1626" s="150" t="str">
        <v>2026-05-05 19:55 UTC</v>
      </c>
      <c r="B1626" s="155" t="str">
        <v>2026-05-05 12:55 PDT</v>
      </c>
      <c r="C1626" s="155" t="str">
        <v>2026-05-05</v>
      </c>
      <c r="D1626" s="155" t="str">
        <v>May</v>
      </c>
      <c r="E1626" s="154" t="str">
        <v>Accepted</v>
      </c>
      <c r="F1626" s="155" t="str">
        <v>260</v>
      </c>
      <c r="G1626" s="153" t="n">
        <v>260</v>
      </c>
      <c r="H1626" s="155" t="str">
        <v>W</v>
      </c>
      <c r="I1626" s="153" t="n">
        <v>80</v>
      </c>
      <c r="J1626" s="155" t="str">
        <v>E</v>
      </c>
      <c r="K1626" s="153" t="n">
        <v>14</v>
      </c>
      <c r="L1626" s="153" t="n">
        <f>IF(E1626="Accepted",K1626*1.150779448,"")</f>
        <v>16.110912272</v>
      </c>
      <c r="M1626" s="163"/>
      <c r="N1626" s="163" t="str">
        <f>IF(AND(E1626="Accepted",ISNUMBER(M1626)),M1626*1.150779448,"")</f>
      </c>
      <c r="O1626" s="163"/>
      <c r="P1626" s="163" t="str">
        <f>IF(AND(E1626="Accepted",ISNUMBER(O1626)),O1626*1.150779448,"")</f>
      </c>
      <c r="Q1626" s="163"/>
      <c r="R1626" s="155" t="str"/>
      <c r="S1626" s="155" t="str"/>
      <c r="T1626" s="155" t="str"/>
      <c r="U1626" s="163" t="str">
        <f>IF(E1626&lt;&gt;"Accepted","",IF(AND(N1626="",P1626=""),"",MAX(N1626,P1626)))</f>
      </c>
      <c r="V1626" s="155" t="str">
        <v>2026-05-05 12:55 PDT</v>
      </c>
      <c r="W1626" s="153" t="n">
        <v>14</v>
      </c>
      <c r="X1626" s="163"/>
      <c r="Y1626" s="163"/>
      <c r="Z1626" s="163"/>
      <c r="AA1626" s="153" t="n">
        <v>-117.8837</v>
      </c>
      <c r="AB1626" s="153" t="n">
        <v>34.9054</v>
      </c>
      <c r="AC1626" s="153" t="n">
        <v>702</v>
      </c>
      <c r="AD1626" s="175" t="str">
        <v>KEDW 051955Z 26014KT 40SM SCT060 BKN210 19/03 A2987 RMK AO2A SLP105 T01920025</v>
      </c>
    </row>
    <row r="1627" hidden="0">
      <c r="A1627" s="150" t="str">
        <v>2026-05-05 20:00 UTC</v>
      </c>
      <c r="B1627" s="155" t="str">
        <v>2026-05-05 13:00 PDT</v>
      </c>
      <c r="C1627" s="155" t="str">
        <v>2026-05-05</v>
      </c>
      <c r="D1627" s="155" t="str">
        <v>May</v>
      </c>
      <c r="E1627" s="154" t="str">
        <v>Accepted</v>
      </c>
      <c r="F1627" s="155" t="str">
        <v>280</v>
      </c>
      <c r="G1627" s="153" t="n">
        <v>280</v>
      </c>
      <c r="H1627" s="155" t="str">
        <v>W</v>
      </c>
      <c r="I1627" s="153" t="n">
        <v>100</v>
      </c>
      <c r="J1627" s="155" t="str">
        <v>E</v>
      </c>
      <c r="K1627" s="153" t="n">
        <v>14</v>
      </c>
      <c r="L1627" s="153" t="n">
        <f>IF(E1627="Accepted",K1627*1.150779448,"")</f>
        <v>16.110912272</v>
      </c>
      <c r="M1627" s="163"/>
      <c r="N1627" s="163" t="str">
        <f>IF(AND(E1627="Accepted",ISNUMBER(M1627)),M1627*1.150779448,"")</f>
      </c>
      <c r="O1627" s="163"/>
      <c r="P1627" s="163" t="str">
        <f>IF(AND(E1627="Accepted",ISNUMBER(O1627)),O1627*1.150779448,"")</f>
      </c>
      <c r="Q1627" s="163"/>
      <c r="R1627" s="155" t="str"/>
      <c r="S1627" s="155" t="str"/>
      <c r="T1627" s="155" t="str"/>
      <c r="U1627" s="163" t="str">
        <f>IF(E1627&lt;&gt;"Accepted","",IF(AND(N1627="",P1627=""),"",MAX(N1627,P1627)))</f>
      </c>
      <c r="V1627" s="155" t="str">
        <v>2026-05-05 13:00 PDT</v>
      </c>
      <c r="W1627" s="153" t="n">
        <v>14</v>
      </c>
      <c r="X1627" s="163"/>
      <c r="Y1627" s="163"/>
      <c r="Z1627" s="163"/>
      <c r="AA1627" s="153" t="n">
        <v>-117.8837</v>
      </c>
      <c r="AB1627" s="153" t="n">
        <v>34.9054</v>
      </c>
      <c r="AC1627" s="153" t="n">
        <v>702</v>
      </c>
      <c r="AD1627" s="175" t="str">
        <v>KEDW 052000Z AUTO 28014KT 10SM OVC060 19/02 A2987 RMK AO2 WSHFT 1950 SLP105 $</v>
      </c>
    </row>
    <row r="1628" hidden="0">
      <c r="A1628" s="150" t="str">
        <v>2026-05-05 20:12 UTC</v>
      </c>
      <c r="B1628" s="155" t="str">
        <v>2026-05-05 13:12 PDT</v>
      </c>
      <c r="C1628" s="155" t="str">
        <v>2026-05-05</v>
      </c>
      <c r="D1628" s="155" t="str">
        <v>May</v>
      </c>
      <c r="E1628" s="154" t="str">
        <v>Accepted</v>
      </c>
      <c r="F1628" s="155" t="str">
        <v>260</v>
      </c>
      <c r="G1628" s="153" t="n">
        <v>260</v>
      </c>
      <c r="H1628" s="155" t="str">
        <v>W</v>
      </c>
      <c r="I1628" s="153" t="n">
        <v>80</v>
      </c>
      <c r="J1628" s="155" t="str">
        <v>E</v>
      </c>
      <c r="K1628" s="153" t="n">
        <v>15</v>
      </c>
      <c r="L1628" s="153" t="n">
        <f>IF(E1628="Accepted",K1628*1.150779448,"")</f>
        <v>17.261691719999998</v>
      </c>
      <c r="M1628" s="153" t="n">
        <v>19</v>
      </c>
      <c r="N1628" s="153" t="n">
        <f>IF(AND(E1628="Accepted",ISNUMBER(M1628)),M1628*1.150779448,"")</f>
        <v>21.864809512</v>
      </c>
      <c r="O1628" s="163"/>
      <c r="P1628" s="163" t="str">
        <f>IF(AND(E1628="Accepted",ISNUMBER(O1628)),O1628*1.150779448,"")</f>
      </c>
      <c r="Q1628" s="163"/>
      <c r="R1628" s="155" t="str"/>
      <c r="S1628" s="155" t="str"/>
      <c r="T1628" s="155" t="str"/>
      <c r="U1628" s="153" t="n">
        <f>IF(E1628&lt;&gt;"Accepted","",IF(AND(N1628="",P1628=""),"",MAX(N1628,P1628)))</f>
        <v>21.864809512</v>
      </c>
      <c r="V1628" s="155" t="str">
        <v>2026-05-05 13:12 PDT</v>
      </c>
      <c r="W1628" s="153" t="n">
        <v>15</v>
      </c>
      <c r="X1628" s="153" t="n">
        <v>19</v>
      </c>
      <c r="Y1628" s="163"/>
      <c r="Z1628" s="163"/>
      <c r="AA1628" s="153" t="n">
        <v>-117.8837</v>
      </c>
      <c r="AB1628" s="153" t="n">
        <v>34.9054</v>
      </c>
      <c r="AC1628" s="153" t="n">
        <v>702</v>
      </c>
      <c r="AD1628" s="175" t="str">
        <v>KEDW 052012Z 26015G19KT 40SM SCT060 BKN210 20/03 A2987 RMK AO2A SLP105</v>
      </c>
    </row>
    <row r="1629" hidden="0">
      <c r="A1629" s="150" t="str">
        <v>2026-05-05 20:55 UTC</v>
      </c>
      <c r="B1629" s="155" t="str">
        <v>2026-05-05 13:55 PDT</v>
      </c>
      <c r="C1629" s="155" t="str">
        <v>2026-05-05</v>
      </c>
      <c r="D1629" s="155" t="str">
        <v>May</v>
      </c>
      <c r="E1629" s="154" t="str">
        <v>Accepted</v>
      </c>
      <c r="F1629" s="155" t="str">
        <v>280</v>
      </c>
      <c r="G1629" s="153" t="n">
        <v>280</v>
      </c>
      <c r="H1629" s="155" t="str">
        <v>W</v>
      </c>
      <c r="I1629" s="153" t="n">
        <v>100</v>
      </c>
      <c r="J1629" s="155" t="str">
        <v>E</v>
      </c>
      <c r="K1629" s="153" t="n">
        <v>19</v>
      </c>
      <c r="L1629" s="153" t="n">
        <f>IF(E1629="Accepted",K1629*1.150779448,"")</f>
        <v>21.864809512</v>
      </c>
      <c r="M1629" s="163"/>
      <c r="N1629" s="163" t="str">
        <f>IF(AND(E1629="Accepted",ISNUMBER(M1629)),M1629*1.150779448,"")</f>
      </c>
      <c r="O1629" s="163"/>
      <c r="P1629" s="163" t="str">
        <f>IF(AND(E1629="Accepted",ISNUMBER(O1629)),O1629*1.150779448,"")</f>
      </c>
      <c r="Q1629" s="163"/>
      <c r="R1629" s="155" t="str"/>
      <c r="S1629" s="155" t="str"/>
      <c r="T1629" s="155" t="str"/>
      <c r="U1629" s="163" t="str">
        <f>IF(E1629&lt;&gt;"Accepted","",IF(AND(N1629="",P1629=""),"",MAX(N1629,P1629)))</f>
      </c>
      <c r="V1629" s="155" t="str">
        <v>2026-05-05 13:55 PDT</v>
      </c>
      <c r="W1629" s="153" t="n">
        <v>19</v>
      </c>
      <c r="X1629" s="163"/>
      <c r="Y1629" s="163"/>
      <c r="Z1629" s="163"/>
      <c r="AA1629" s="153" t="n">
        <v>-117.8837</v>
      </c>
      <c r="AB1629" s="153" t="n">
        <v>34.9054</v>
      </c>
      <c r="AC1629" s="153" t="n">
        <v>702</v>
      </c>
      <c r="AD1629" s="175" t="str">
        <v>KEDW 052055Z 28019KT 40SM SCT060 SCT210 20/03 A2986 RMK AO2A SLP101 T02020025 58003</v>
      </c>
    </row>
    <row r="1630" hidden="0">
      <c r="A1630" s="150" t="str">
        <v>2026-05-05 21:55 UTC</v>
      </c>
      <c r="B1630" s="155" t="str">
        <v>2026-05-05 14:55 PDT</v>
      </c>
      <c r="C1630" s="155" t="str">
        <v>2026-05-05</v>
      </c>
      <c r="D1630" s="155" t="str">
        <v>May</v>
      </c>
      <c r="E1630" s="154" t="str">
        <v>Accepted</v>
      </c>
      <c r="F1630" s="155" t="str">
        <v>280</v>
      </c>
      <c r="G1630" s="153" t="n">
        <v>280</v>
      </c>
      <c r="H1630" s="155" t="str">
        <v>W</v>
      </c>
      <c r="I1630" s="153" t="n">
        <v>100</v>
      </c>
      <c r="J1630" s="155" t="str">
        <v>E</v>
      </c>
      <c r="K1630" s="153" t="n">
        <v>13</v>
      </c>
      <c r="L1630" s="153" t="n">
        <f>IF(E1630="Accepted",K1630*1.150779448,"")</f>
        <v>14.960132824</v>
      </c>
      <c r="M1630" s="153" t="n">
        <v>22</v>
      </c>
      <c r="N1630" s="153" t="n">
        <f>IF(AND(E1630="Accepted",ISNUMBER(M1630)),M1630*1.150779448,"")</f>
        <v>25.317147856</v>
      </c>
      <c r="O1630" s="163"/>
      <c r="P1630" s="163" t="str">
        <f>IF(AND(E1630="Accepted",ISNUMBER(O1630)),O1630*1.150779448,"")</f>
      </c>
      <c r="Q1630" s="163"/>
      <c r="R1630" s="155" t="str"/>
      <c r="S1630" s="155" t="str"/>
      <c r="T1630" s="155" t="str"/>
      <c r="U1630" s="153" t="n">
        <f>IF(E1630&lt;&gt;"Accepted","",IF(AND(N1630="",P1630=""),"",MAX(N1630,P1630)))</f>
        <v>25.317147856</v>
      </c>
      <c r="V1630" s="155" t="str">
        <v>2026-05-05 14:55 PDT</v>
      </c>
      <c r="W1630" s="153" t="n">
        <v>13</v>
      </c>
      <c r="X1630" s="153" t="n">
        <v>22</v>
      </c>
      <c r="Y1630" s="163"/>
      <c r="Z1630" s="163"/>
      <c r="AA1630" s="153" t="n">
        <v>-117.8837</v>
      </c>
      <c r="AB1630" s="153" t="n">
        <v>34.9054</v>
      </c>
      <c r="AC1630" s="153" t="n">
        <v>702</v>
      </c>
      <c r="AD1630" s="175" t="str">
        <v>KEDW 052155Z 28013G22KT 40SM SCT060 SCT210 20/03 A2986 RMK AO2A SLP101 T02030026</v>
      </c>
    </row>
    <row r="1631" hidden="0">
      <c r="A1631" s="150" t="str">
        <v>2026-05-05 22:13 UTC</v>
      </c>
      <c r="B1631" s="155" t="str">
        <v>2026-05-05 15:13 PDT</v>
      </c>
      <c r="C1631" s="155" t="str">
        <v>2026-05-05</v>
      </c>
      <c r="D1631" s="155" t="str">
        <v>May</v>
      </c>
      <c r="E1631" s="154" t="str">
        <v>Accepted</v>
      </c>
      <c r="F1631" s="155" t="str">
        <v>300</v>
      </c>
      <c r="G1631" s="153" t="n">
        <v>300</v>
      </c>
      <c r="H1631" s="155" t="str">
        <v>NW</v>
      </c>
      <c r="I1631" s="153" t="n">
        <v>120</v>
      </c>
      <c r="J1631" s="155" t="str">
        <v>SE</v>
      </c>
      <c r="K1631" s="153" t="n">
        <v>16</v>
      </c>
      <c r="L1631" s="153" t="n">
        <f>IF(E1631="Accepted",K1631*1.150779448,"")</f>
        <v>18.412471168</v>
      </c>
      <c r="M1631" s="153" t="n">
        <v>20</v>
      </c>
      <c r="N1631" s="153" t="n">
        <f>IF(AND(E1631="Accepted",ISNUMBER(M1631)),M1631*1.150779448,"")</f>
        <v>23.01558896</v>
      </c>
      <c r="O1631" s="163"/>
      <c r="P1631" s="163" t="str">
        <f>IF(AND(E1631="Accepted",ISNUMBER(O1631)),O1631*1.150779448,"")</f>
      </c>
      <c r="Q1631" s="163"/>
      <c r="R1631" s="155" t="str"/>
      <c r="S1631" s="155" t="str"/>
      <c r="T1631" s="155" t="str"/>
      <c r="U1631" s="153" t="n">
        <f>IF(E1631&lt;&gt;"Accepted","",IF(AND(N1631="",P1631=""),"",MAX(N1631,P1631)))</f>
        <v>23.01558896</v>
      </c>
      <c r="V1631" s="155" t="str">
        <v>2026-05-05 15:13 PDT</v>
      </c>
      <c r="W1631" s="153" t="n">
        <v>16</v>
      </c>
      <c r="X1631" s="153" t="n">
        <v>20</v>
      </c>
      <c r="Y1631" s="163"/>
      <c r="Z1631" s="163"/>
      <c r="AA1631" s="153" t="n">
        <v>-117.8837</v>
      </c>
      <c r="AB1631" s="153" t="n">
        <v>34.9054</v>
      </c>
      <c r="AC1631" s="153" t="n">
        <v>702</v>
      </c>
      <c r="AD1631" s="175" t="str">
        <v>KEDW 052213Z 30016G20KT 50SM SCT060 SCT210 20/03 A2986 RMK AO2A WSHFT 03 SLP101</v>
      </c>
    </row>
    <row r="1632" hidden="0">
      <c r="A1632" s="150" t="str">
        <v>2026-05-05 22:16 UTC</v>
      </c>
      <c r="B1632" s="155" t="str">
        <v>2026-05-05 15:16 PDT</v>
      </c>
      <c r="C1632" s="155" t="str">
        <v>2026-05-05</v>
      </c>
      <c r="D1632" s="155" t="str">
        <v>May</v>
      </c>
      <c r="E1632" s="154" t="str">
        <v>Accepted</v>
      </c>
      <c r="F1632" s="155" t="str">
        <v>300</v>
      </c>
      <c r="G1632" s="153" t="n">
        <v>300</v>
      </c>
      <c r="H1632" s="155" t="str">
        <v>NW</v>
      </c>
      <c r="I1632" s="153" t="n">
        <v>120</v>
      </c>
      <c r="J1632" s="155" t="str">
        <v>SE</v>
      </c>
      <c r="K1632" s="153" t="n">
        <v>16</v>
      </c>
      <c r="L1632" s="153" t="n">
        <f>IF(E1632="Accepted",K1632*1.150779448,"")</f>
        <v>18.412471168</v>
      </c>
      <c r="M1632" s="153" t="n">
        <v>20</v>
      </c>
      <c r="N1632" s="153" t="n">
        <f>IF(AND(E1632="Accepted",ISNUMBER(M1632)),M1632*1.150779448,"")</f>
        <v>23.01558896</v>
      </c>
      <c r="O1632" s="163"/>
      <c r="P1632" s="163" t="str">
        <f>IF(AND(E1632="Accepted",ISNUMBER(O1632)),O1632*1.150779448,"")</f>
      </c>
      <c r="Q1632" s="163"/>
      <c r="R1632" s="155" t="str"/>
      <c r="S1632" s="155" t="str"/>
      <c r="T1632" s="155" t="str"/>
      <c r="U1632" s="153" t="n">
        <f>IF(E1632&lt;&gt;"Accepted","",IF(AND(N1632="",P1632=""),"",MAX(N1632,P1632)))</f>
        <v>23.01558896</v>
      </c>
      <c r="V1632" s="155" t="str">
        <v>2026-05-05 15:16 PDT</v>
      </c>
      <c r="W1632" s="153" t="n">
        <v>16</v>
      </c>
      <c r="X1632" s="153" t="n">
        <v>20</v>
      </c>
      <c r="Y1632" s="163"/>
      <c r="Z1632" s="163"/>
      <c r="AA1632" s="153" t="n">
        <v>-117.8837</v>
      </c>
      <c r="AB1632" s="153" t="n">
        <v>34.9054</v>
      </c>
      <c r="AC1632" s="153" t="n">
        <v>702</v>
      </c>
      <c r="AD1632" s="175" t="str">
        <v>KEDW 052216Z COR 30016G20KT 50SM SCT060 SCT210 20/03 A2986 RMK AO2A SLP101 COR 2230</v>
      </c>
    </row>
    <row r="1633" hidden="0">
      <c r="A1633" s="150" t="str">
        <v>2026-05-05 22:31 UTC</v>
      </c>
      <c r="B1633" s="155" t="str">
        <v>2026-05-05 15:31 PDT</v>
      </c>
      <c r="C1633" s="155" t="str">
        <v>2026-05-05</v>
      </c>
      <c r="D1633" s="155" t="str">
        <v>May</v>
      </c>
      <c r="E1633" s="154" t="str">
        <v>Accepted</v>
      </c>
      <c r="F1633" s="155" t="str">
        <v>260</v>
      </c>
      <c r="G1633" s="153" t="n">
        <v>260</v>
      </c>
      <c r="H1633" s="155" t="str">
        <v>W</v>
      </c>
      <c r="I1633" s="153" t="n">
        <v>80</v>
      </c>
      <c r="J1633" s="155" t="str">
        <v>E</v>
      </c>
      <c r="K1633" s="153" t="n">
        <v>15</v>
      </c>
      <c r="L1633" s="153" t="n">
        <f>IF(E1633="Accepted",K1633*1.150779448,"")</f>
        <v>17.261691719999998</v>
      </c>
      <c r="M1633" s="153" t="n">
        <v>22</v>
      </c>
      <c r="N1633" s="153" t="n">
        <f>IF(AND(E1633="Accepted",ISNUMBER(M1633)),M1633*1.150779448,"")</f>
        <v>25.317147856</v>
      </c>
      <c r="O1633" s="163"/>
      <c r="P1633" s="163" t="str">
        <f>IF(AND(E1633="Accepted",ISNUMBER(O1633)),O1633*1.150779448,"")</f>
      </c>
      <c r="Q1633" s="163"/>
      <c r="R1633" s="155" t="str"/>
      <c r="S1633" s="155" t="str"/>
      <c r="T1633" s="155" t="str"/>
      <c r="U1633" s="153" t="n">
        <f>IF(E1633&lt;&gt;"Accepted","",IF(AND(N1633="",P1633=""),"",MAX(N1633,P1633)))</f>
        <v>25.317147856</v>
      </c>
      <c r="V1633" s="155" t="str">
        <v>2026-05-05 15:31 PDT</v>
      </c>
      <c r="W1633" s="153" t="n">
        <v>15</v>
      </c>
      <c r="X1633" s="153" t="n">
        <v>22</v>
      </c>
      <c r="Y1633" s="163"/>
      <c r="Z1633" s="163"/>
      <c r="AA1633" s="153" t="n">
        <v>-117.8837</v>
      </c>
      <c r="AB1633" s="153" t="n">
        <v>34.9054</v>
      </c>
      <c r="AC1633" s="153" t="n">
        <v>702</v>
      </c>
      <c r="AD1633" s="175" t="str">
        <v>KEDW 052231Z AUTO 26015G22KT 10SM CLR 20/03 A2985 RMK AO2 WSHFT 17 SLP098 $</v>
      </c>
    </row>
    <row r="1634" hidden="0">
      <c r="A1634" s="150" t="str">
        <v>2026-05-05 22:34 UTC</v>
      </c>
      <c r="B1634" s="155" t="str">
        <v>2026-05-05 15:34 PDT</v>
      </c>
      <c r="C1634" s="155" t="str">
        <v>2026-05-05</v>
      </c>
      <c r="D1634" s="155" t="str">
        <v>May</v>
      </c>
      <c r="E1634" s="154" t="str">
        <v>Accepted</v>
      </c>
      <c r="F1634" s="155" t="str">
        <v>310</v>
      </c>
      <c r="G1634" s="153" t="n">
        <v>310</v>
      </c>
      <c r="H1634" s="155" t="str">
        <v>NW</v>
      </c>
      <c r="I1634" s="153" t="n">
        <v>130</v>
      </c>
      <c r="J1634" s="155" t="str">
        <v>SE</v>
      </c>
      <c r="K1634" s="153" t="n">
        <v>18</v>
      </c>
      <c r="L1634" s="153" t="n">
        <f>IF(E1634="Accepted",K1634*1.150779448,"")</f>
        <v>20.714030064</v>
      </c>
      <c r="M1634" s="153" t="n">
        <v>22</v>
      </c>
      <c r="N1634" s="153" t="n">
        <f>IF(AND(E1634="Accepted",ISNUMBER(M1634)),M1634*1.150779448,"")</f>
        <v>25.317147856</v>
      </c>
      <c r="O1634" s="163"/>
      <c r="P1634" s="163" t="str">
        <f>IF(AND(E1634="Accepted",ISNUMBER(O1634)),O1634*1.150779448,"")</f>
      </c>
      <c r="Q1634" s="163"/>
      <c r="R1634" s="155" t="str"/>
      <c r="S1634" s="155" t="str"/>
      <c r="T1634" s="155" t="str"/>
      <c r="U1634" s="153" t="n">
        <f>IF(E1634&lt;&gt;"Accepted","",IF(AND(N1634="",P1634=""),"",MAX(N1634,P1634)))</f>
        <v>25.317147856</v>
      </c>
      <c r="V1634" s="155" t="str">
        <v>2026-05-05 15:34 PDT</v>
      </c>
      <c r="W1634" s="153" t="n">
        <v>18</v>
      </c>
      <c r="X1634" s="153" t="n">
        <v>22</v>
      </c>
      <c r="Y1634" s="163"/>
      <c r="Z1634" s="163"/>
      <c r="AA1634" s="153" t="n">
        <v>-117.8837</v>
      </c>
      <c r="AB1634" s="153" t="n">
        <v>34.9054</v>
      </c>
      <c r="AC1634" s="153" t="n">
        <v>702</v>
      </c>
      <c r="AD1634" s="175" t="str">
        <v>KEDW 052234Z COR 31018G22KT 40SM SCT060 SCT210 21/03 A2985 RMK AO2A SLP097 COR 2247</v>
      </c>
    </row>
    <row r="1635" hidden="0">
      <c r="A1635" s="150" t="str">
        <v>2026-05-05 22:55 UTC</v>
      </c>
      <c r="B1635" s="155" t="str">
        <v>2026-05-05 15:55 PDT</v>
      </c>
      <c r="C1635" s="155" t="str">
        <v>2026-05-05</v>
      </c>
      <c r="D1635" s="155" t="str">
        <v>May</v>
      </c>
      <c r="E1635" s="154" t="str">
        <v>Accepted</v>
      </c>
      <c r="F1635" s="155" t="str">
        <v>270</v>
      </c>
      <c r="G1635" s="153" t="n">
        <v>270</v>
      </c>
      <c r="H1635" s="155" t="str">
        <v>W</v>
      </c>
      <c r="I1635" s="153" t="n">
        <v>90</v>
      </c>
      <c r="J1635" s="155" t="str">
        <v>E</v>
      </c>
      <c r="K1635" s="153" t="n">
        <v>16</v>
      </c>
      <c r="L1635" s="153" t="n">
        <f>IF(E1635="Accepted",K1635*1.150779448,"")</f>
        <v>18.412471168</v>
      </c>
      <c r="M1635" s="153" t="n">
        <v>23</v>
      </c>
      <c r="N1635" s="153" t="n">
        <f>IF(AND(E1635="Accepted",ISNUMBER(M1635)),M1635*1.150779448,"")</f>
        <v>26.467927304</v>
      </c>
      <c r="O1635" s="163"/>
      <c r="P1635" s="163" t="str">
        <f>IF(AND(E1635="Accepted",ISNUMBER(O1635)),O1635*1.150779448,"")</f>
      </c>
      <c r="Q1635" s="163"/>
      <c r="R1635" s="155" t="str"/>
      <c r="S1635" s="155" t="str"/>
      <c r="T1635" s="155" t="str"/>
      <c r="U1635" s="153" t="n">
        <f>IF(E1635&lt;&gt;"Accepted","",IF(AND(N1635="",P1635=""),"",MAX(N1635,P1635)))</f>
        <v>26.467927304</v>
      </c>
      <c r="V1635" s="155" t="str">
        <v>2026-05-05 15:55 PDT</v>
      </c>
      <c r="W1635" s="153" t="n">
        <v>16</v>
      </c>
      <c r="X1635" s="153" t="n">
        <v>23</v>
      </c>
      <c r="Y1635" s="163"/>
      <c r="Z1635" s="163"/>
      <c r="AA1635" s="153" t="n">
        <v>-117.8837</v>
      </c>
      <c r="AB1635" s="153" t="n">
        <v>34.9054</v>
      </c>
      <c r="AC1635" s="153" t="n">
        <v>702</v>
      </c>
      <c r="AD1635" s="175" t="str">
        <v>KEDW 052255Z COR 27016G23KT 40SM SCT060 SCT210 20/03 A2984 RMK AO2A SLP095 T01990031 COR 2303</v>
      </c>
    </row>
    <row r="1636" hidden="0">
      <c r="A1636" s="150" t="str">
        <v>2026-05-05 23:55 UTC</v>
      </c>
      <c r="B1636" s="155" t="str">
        <v>2026-05-05 16:55 PDT</v>
      </c>
      <c r="C1636" s="155" t="str">
        <v>2026-05-05</v>
      </c>
      <c r="D1636" s="155" t="str">
        <v>May</v>
      </c>
      <c r="E1636" s="154" t="str">
        <v>Accepted</v>
      </c>
      <c r="F1636" s="155" t="str">
        <v>290</v>
      </c>
      <c r="G1636" s="153" t="n">
        <v>290</v>
      </c>
      <c r="H1636" s="155" t="str">
        <v>W</v>
      </c>
      <c r="I1636" s="153" t="n">
        <v>110</v>
      </c>
      <c r="J1636" s="155" t="str">
        <v>E</v>
      </c>
      <c r="K1636" s="153" t="n">
        <v>17</v>
      </c>
      <c r="L1636" s="153" t="n">
        <f>IF(E1636="Accepted",K1636*1.150779448,"")</f>
        <v>19.563250616</v>
      </c>
      <c r="M1636" s="163"/>
      <c r="N1636" s="163" t="str">
        <f>IF(AND(E1636="Accepted",ISNUMBER(M1636)),M1636*1.150779448,"")</f>
      </c>
      <c r="O1636" s="163"/>
      <c r="P1636" s="163" t="str">
        <f>IF(AND(E1636="Accepted",ISNUMBER(O1636)),O1636*1.150779448,"")</f>
      </c>
      <c r="Q1636" s="163"/>
      <c r="R1636" s="155" t="str"/>
      <c r="S1636" s="155" t="str"/>
      <c r="T1636" s="155" t="str"/>
      <c r="U1636" s="163" t="str">
        <f>IF(E1636&lt;&gt;"Accepted","",IF(AND(N1636="",P1636=""),"",MAX(N1636,P1636)))</f>
      </c>
      <c r="V1636" s="155" t="str">
        <v>2026-05-05 16:55 PDT</v>
      </c>
      <c r="W1636" s="153" t="n">
        <v>17</v>
      </c>
      <c r="X1636" s="163"/>
      <c r="Y1636" s="163"/>
      <c r="Z1636" s="163"/>
      <c r="AA1636" s="153" t="n">
        <v>-117.8837</v>
      </c>
      <c r="AB1636" s="153" t="n">
        <v>34.9054</v>
      </c>
      <c r="AC1636" s="153" t="n">
        <v>702</v>
      </c>
      <c r="AD1636" s="175" t="str">
        <v>KEDW 052355Z 29017KT 50SM FEW060 SCT210 19/04 A2985 RMK AO2A SLP098 T01910037 10207 20178 55004</v>
      </c>
    </row>
    <row r="1637" hidden="0">
      <c r="A1637" s="150" t="str">
        <v>2026-05-06 00:55 UTC</v>
      </c>
      <c r="B1637" s="155" t="str">
        <v>2026-05-05 17:55 PDT</v>
      </c>
      <c r="C1637" s="155" t="str">
        <v>2026-05-05</v>
      </c>
      <c r="D1637" s="155" t="str">
        <v>May</v>
      </c>
      <c r="E1637" s="154" t="str">
        <v>Accepted</v>
      </c>
      <c r="F1637" s="155" t="str">
        <v>280</v>
      </c>
      <c r="G1637" s="153" t="n">
        <v>280</v>
      </c>
      <c r="H1637" s="155" t="str">
        <v>W</v>
      </c>
      <c r="I1637" s="153" t="n">
        <v>100</v>
      </c>
      <c r="J1637" s="155" t="str">
        <v>E</v>
      </c>
      <c r="K1637" s="153" t="n">
        <v>19</v>
      </c>
      <c r="L1637" s="153" t="n">
        <f>IF(E1637="Accepted",K1637*1.150779448,"")</f>
        <v>21.864809512</v>
      </c>
      <c r="M1637" s="153" t="n">
        <v>24</v>
      </c>
      <c r="N1637" s="153" t="n">
        <f>IF(AND(E1637="Accepted",ISNUMBER(M1637)),M1637*1.150779448,"")</f>
        <v>27.618706752</v>
      </c>
      <c r="O1637" s="163"/>
      <c r="P1637" s="163" t="str">
        <f>IF(AND(E1637="Accepted",ISNUMBER(O1637)),O1637*1.150779448,"")</f>
      </c>
      <c r="Q1637" s="163"/>
      <c r="R1637" s="155" t="str"/>
      <c r="S1637" s="155" t="str"/>
      <c r="T1637" s="155" t="str"/>
      <c r="U1637" s="153" t="n">
        <f>IF(E1637&lt;&gt;"Accepted","",IF(AND(N1637="",P1637=""),"",MAX(N1637,P1637)))</f>
        <v>27.618706752</v>
      </c>
      <c r="V1637" s="155" t="str">
        <v>2026-05-05 17:55 PDT</v>
      </c>
      <c r="W1637" s="153" t="n">
        <v>19</v>
      </c>
      <c r="X1637" s="153" t="n">
        <v>24</v>
      </c>
      <c r="Y1637" s="163"/>
      <c r="Z1637" s="163"/>
      <c r="AA1637" s="153" t="n">
        <v>-117.8837</v>
      </c>
      <c r="AB1637" s="153" t="n">
        <v>34.9054</v>
      </c>
      <c r="AC1637" s="153" t="n">
        <v>702</v>
      </c>
      <c r="AD1637" s="175" t="str">
        <v>KEDW 060055Z 28019G24KT 50SM FEW060 FEW210 18/04 A2986 RMK AO2A SLP103 T01780044</v>
      </c>
    </row>
    <row r="1638" hidden="0">
      <c r="A1638" s="150" t="str">
        <v>2026-05-06 01:03 UTC</v>
      </c>
      <c r="B1638" s="155" t="str">
        <v>2026-05-05 18:03 PDT</v>
      </c>
      <c r="C1638" s="155" t="str">
        <v>2026-05-05</v>
      </c>
      <c r="D1638" s="155" t="str">
        <v>May</v>
      </c>
      <c r="E1638" s="154" t="str">
        <v>Accepted</v>
      </c>
      <c r="F1638" s="155" t="str">
        <v>280</v>
      </c>
      <c r="G1638" s="153" t="n">
        <v>280</v>
      </c>
      <c r="H1638" s="155" t="str">
        <v>W</v>
      </c>
      <c r="I1638" s="153" t="n">
        <v>100</v>
      </c>
      <c r="J1638" s="155" t="str">
        <v>E</v>
      </c>
      <c r="K1638" s="153" t="n">
        <v>19</v>
      </c>
      <c r="L1638" s="153" t="n">
        <f>IF(E1638="Accepted",K1638*1.150779448,"")</f>
        <v>21.864809512</v>
      </c>
      <c r="M1638" s="153" t="n">
        <v>25</v>
      </c>
      <c r="N1638" s="153" t="n">
        <f>IF(AND(E1638="Accepted",ISNUMBER(M1638)),M1638*1.150779448,"")</f>
        <v>28.7694862</v>
      </c>
      <c r="O1638" s="163"/>
      <c r="P1638" s="163" t="str">
        <f>IF(AND(E1638="Accepted",ISNUMBER(O1638)),O1638*1.150779448,"")</f>
      </c>
      <c r="Q1638" s="163"/>
      <c r="R1638" s="155" t="str"/>
      <c r="S1638" s="155" t="str"/>
      <c r="T1638" s="155" t="str"/>
      <c r="U1638" s="153" t="n">
        <f>IF(E1638&lt;&gt;"Accepted","",IF(AND(N1638="",P1638=""),"",MAX(N1638,P1638)))</f>
        <v>28.7694862</v>
      </c>
      <c r="V1638" s="155" t="str">
        <v>2026-05-05 18:03 PDT</v>
      </c>
      <c r="W1638" s="153" t="n">
        <v>19</v>
      </c>
      <c r="X1638" s="153" t="n">
        <v>25</v>
      </c>
      <c r="Y1638" s="163"/>
      <c r="Z1638" s="163"/>
      <c r="AA1638" s="153" t="n">
        <v>-117.8837</v>
      </c>
      <c r="AB1638" s="153" t="n">
        <v>34.9054</v>
      </c>
      <c r="AC1638" s="153" t="n">
        <v>702</v>
      </c>
      <c r="AD1638" s="175" t="str">
        <v>KEDW 060103Z 28019G25KT 50SM FEW060 FEW210 17/05 A2986 RMK SLP104</v>
      </c>
    </row>
    <row r="1639" hidden="0">
      <c r="A1639" s="150" t="str">
        <v>2026-05-06 01:55 UTC</v>
      </c>
      <c r="B1639" s="155" t="str">
        <v>2026-05-05 18:55 PDT</v>
      </c>
      <c r="C1639" s="155" t="str">
        <v>2026-05-05</v>
      </c>
      <c r="D1639" s="155" t="str">
        <v>May</v>
      </c>
      <c r="E1639" s="154" t="str">
        <v>Accepted</v>
      </c>
      <c r="F1639" s="155" t="str">
        <v>280</v>
      </c>
      <c r="G1639" s="153" t="n">
        <v>280</v>
      </c>
      <c r="H1639" s="155" t="str">
        <v>W</v>
      </c>
      <c r="I1639" s="153" t="n">
        <v>100</v>
      </c>
      <c r="J1639" s="155" t="str">
        <v>E</v>
      </c>
      <c r="K1639" s="153" t="n">
        <v>17</v>
      </c>
      <c r="L1639" s="153" t="n">
        <f>IF(E1639="Accepted",K1639*1.150779448,"")</f>
        <v>19.563250616</v>
      </c>
      <c r="M1639" s="163"/>
      <c r="N1639" s="163" t="str">
        <f>IF(AND(E1639="Accepted",ISNUMBER(M1639)),M1639*1.150779448,"")</f>
      </c>
      <c r="O1639" s="163"/>
      <c r="P1639" s="163" t="str">
        <f>IF(AND(E1639="Accepted",ISNUMBER(O1639)),O1639*1.150779448,"")</f>
      </c>
      <c r="Q1639" s="163"/>
      <c r="R1639" s="155" t="str"/>
      <c r="S1639" s="155" t="str"/>
      <c r="T1639" s="155" t="str"/>
      <c r="U1639" s="163" t="str">
        <f>IF(E1639&lt;&gt;"Accepted","",IF(AND(N1639="",P1639=""),"",MAX(N1639,P1639)))</f>
      </c>
      <c r="V1639" s="155" t="str">
        <v>2026-05-05 18:55 PDT</v>
      </c>
      <c r="W1639" s="153" t="n">
        <v>17</v>
      </c>
      <c r="X1639" s="163"/>
      <c r="Y1639" s="163"/>
      <c r="Z1639" s="163"/>
      <c r="AA1639" s="153" t="n">
        <v>-117.8837</v>
      </c>
      <c r="AB1639" s="153" t="n">
        <v>34.9054</v>
      </c>
      <c r="AC1639" s="153" t="n">
        <v>702</v>
      </c>
      <c r="AD1639" s="175" t="str">
        <v>KEDW 060155Z 28017KT 50SM FEW060 17/04 A2988 RMK AO2A SLP110 T01650042</v>
      </c>
    </row>
    <row r="1640" hidden="0">
      <c r="A1640" s="150" t="str">
        <v>2026-05-06 02:55 UTC</v>
      </c>
      <c r="B1640" s="155" t="str">
        <v>2026-05-05 19:55 PDT</v>
      </c>
      <c r="C1640" s="155" t="str">
        <v>2026-05-05</v>
      </c>
      <c r="D1640" s="155" t="str">
        <v>May</v>
      </c>
      <c r="E1640" s="154" t="str">
        <v>Accepted</v>
      </c>
      <c r="F1640" s="155" t="str">
        <v>270</v>
      </c>
      <c r="G1640" s="153" t="n">
        <v>270</v>
      </c>
      <c r="H1640" s="155" t="str">
        <v>W</v>
      </c>
      <c r="I1640" s="153" t="n">
        <v>90</v>
      </c>
      <c r="J1640" s="155" t="str">
        <v>E</v>
      </c>
      <c r="K1640" s="153" t="n">
        <v>14</v>
      </c>
      <c r="L1640" s="153" t="n">
        <f>IF(E1640="Accepted",K1640*1.150779448,"")</f>
        <v>16.110912272</v>
      </c>
      <c r="M1640" s="163"/>
      <c r="N1640" s="163" t="str">
        <f>IF(AND(E1640="Accepted",ISNUMBER(M1640)),M1640*1.150779448,"")</f>
      </c>
      <c r="O1640" s="163"/>
      <c r="P1640" s="163" t="str">
        <f>IF(AND(E1640="Accepted",ISNUMBER(O1640)),O1640*1.150779448,"")</f>
      </c>
      <c r="Q1640" s="163"/>
      <c r="R1640" s="155" t="str"/>
      <c r="S1640" s="155" t="str"/>
      <c r="T1640" s="155" t="str"/>
      <c r="U1640" s="163" t="str">
        <f>IF(E1640&lt;&gt;"Accepted","",IF(AND(N1640="",P1640=""),"",MAX(N1640,P1640)))</f>
      </c>
      <c r="V1640" s="155" t="str">
        <v>2026-05-05 19:55 PDT</v>
      </c>
      <c r="W1640" s="153" t="n">
        <v>14</v>
      </c>
      <c r="X1640" s="163"/>
      <c r="Y1640" s="163"/>
      <c r="Z1640" s="163"/>
      <c r="AA1640" s="153" t="n">
        <v>-117.8837</v>
      </c>
      <c r="AB1640" s="153" t="n">
        <v>34.9054</v>
      </c>
      <c r="AC1640" s="153" t="n">
        <v>702</v>
      </c>
      <c r="AD1640" s="175" t="str">
        <v>KEDW 060255Z 27014KT 40SM FEW060 15/05 A2990 RMK AO2A SLP117 T01500047 52016</v>
      </c>
    </row>
    <row r="1641" hidden="0">
      <c r="A1641" s="150" t="str">
        <v>2026-05-06 03:55 UTC</v>
      </c>
      <c r="B1641" s="155" t="str">
        <v>2026-05-05 20:55 PDT</v>
      </c>
      <c r="C1641" s="155" t="str">
        <v>2026-05-05</v>
      </c>
      <c r="D1641" s="155" t="str">
        <v>May</v>
      </c>
      <c r="E1641" s="154" t="str">
        <v>Accepted</v>
      </c>
      <c r="F1641" s="155" t="str">
        <v>230</v>
      </c>
      <c r="G1641" s="153" t="n">
        <v>230</v>
      </c>
      <c r="H1641" s="155" t="str">
        <v>SW</v>
      </c>
      <c r="I1641" s="153" t="n">
        <v>50</v>
      </c>
      <c r="J1641" s="155" t="str">
        <v>NE</v>
      </c>
      <c r="K1641" s="153" t="n">
        <v>11</v>
      </c>
      <c r="L1641" s="153" t="n">
        <f>IF(E1641="Accepted",K1641*1.150779448,"")</f>
        <v>12.658573928</v>
      </c>
      <c r="M1641" s="163"/>
      <c r="N1641" s="163" t="str">
        <f>IF(AND(E1641="Accepted",ISNUMBER(M1641)),M1641*1.150779448,"")</f>
      </c>
      <c r="O1641" s="163"/>
      <c r="P1641" s="163" t="str">
        <f>IF(AND(E1641="Accepted",ISNUMBER(O1641)),O1641*1.150779448,"")</f>
      </c>
      <c r="Q1641" s="163"/>
      <c r="R1641" s="155" t="str"/>
      <c r="S1641" s="155" t="str"/>
      <c r="T1641" s="155" t="str"/>
      <c r="U1641" s="163" t="str">
        <f>IF(E1641&lt;&gt;"Accepted","",IF(AND(N1641="",P1641=""),"",MAX(N1641,P1641)))</f>
      </c>
      <c r="V1641" s="155" t="str">
        <v>2026-05-05 20:55 PDT</v>
      </c>
      <c r="W1641" s="153" t="n">
        <v>11</v>
      </c>
      <c r="X1641" s="163"/>
      <c r="Y1641" s="163"/>
      <c r="Z1641" s="163"/>
      <c r="AA1641" s="153" t="n">
        <v>-117.8837</v>
      </c>
      <c r="AB1641" s="153" t="n">
        <v>34.9054</v>
      </c>
      <c r="AC1641" s="153" t="n">
        <v>702</v>
      </c>
      <c r="AD1641" s="175" t="str">
        <v>KEDW 060355Z 23011KT 40SM FEW060 14/04 A2993 RMK AO2A SLP125 T01360042</v>
      </c>
    </row>
    <row r="1642" hidden="0">
      <c r="A1642" s="150" t="str">
        <v>2026-05-06 04:55 UTC</v>
      </c>
      <c r="B1642" s="155" t="str">
        <v>2026-05-05 21:55 PDT</v>
      </c>
      <c r="C1642" s="155" t="str">
        <v>2026-05-05</v>
      </c>
      <c r="D1642" s="155" t="str">
        <v>May</v>
      </c>
      <c r="E1642" s="154" t="str">
        <v>Accepted</v>
      </c>
      <c r="F1642" s="155" t="str">
        <v>220</v>
      </c>
      <c r="G1642" s="153" t="n">
        <v>220</v>
      </c>
      <c r="H1642" s="155" t="str">
        <v>SW</v>
      </c>
      <c r="I1642" s="153" t="n">
        <v>40</v>
      </c>
      <c r="J1642" s="155" t="str">
        <v>NE</v>
      </c>
      <c r="K1642" s="153" t="n">
        <v>12</v>
      </c>
      <c r="L1642" s="153" t="n">
        <f>IF(E1642="Accepted",K1642*1.150779448,"")</f>
        <v>13.809353376</v>
      </c>
      <c r="M1642" s="163"/>
      <c r="N1642" s="163" t="str">
        <f>IF(AND(E1642="Accepted",ISNUMBER(M1642)),M1642*1.150779448,"")</f>
      </c>
      <c r="O1642" s="163"/>
      <c r="P1642" s="163" t="str">
        <f>IF(AND(E1642="Accepted",ISNUMBER(O1642)),O1642*1.150779448,"")</f>
      </c>
      <c r="Q1642" s="163"/>
      <c r="R1642" s="155" t="str"/>
      <c r="S1642" s="155" t="str"/>
      <c r="T1642" s="155" t="str"/>
      <c r="U1642" s="163" t="str">
        <f>IF(E1642&lt;&gt;"Accepted","",IF(AND(N1642="",P1642=""),"",MAX(N1642,P1642)))</f>
      </c>
      <c r="V1642" s="155" t="str">
        <v>2026-05-05 21:55 PDT</v>
      </c>
      <c r="W1642" s="153" t="n">
        <v>12</v>
      </c>
      <c r="X1642" s="163"/>
      <c r="Y1642" s="163"/>
      <c r="Z1642" s="163"/>
      <c r="AA1642" s="153" t="n">
        <v>-117.8837</v>
      </c>
      <c r="AB1642" s="153" t="n">
        <v>34.9054</v>
      </c>
      <c r="AC1642" s="153" t="n">
        <v>702</v>
      </c>
      <c r="AD1642" s="175" t="str">
        <v>KEDW 060455Z 22012KT 40SM FEW060 13/05 A2995 RMK AO2A SLP132 T01280045</v>
      </c>
    </row>
    <row r="1643" hidden="0">
      <c r="A1643" s="150" t="str">
        <v>2026-05-06 05:55 UTC</v>
      </c>
      <c r="B1643" s="155" t="str">
        <v>2026-05-05 22:55 PDT</v>
      </c>
      <c r="C1643" s="155" t="str">
        <v>2026-05-05</v>
      </c>
      <c r="D1643" s="155" t="str">
        <v>May</v>
      </c>
      <c r="E1643" s="154" t="str">
        <v>Accepted</v>
      </c>
      <c r="F1643" s="155" t="str">
        <v>210</v>
      </c>
      <c r="G1643" s="153" t="n">
        <v>210</v>
      </c>
      <c r="H1643" s="155" t="str">
        <v>SW</v>
      </c>
      <c r="I1643" s="153" t="n">
        <v>30</v>
      </c>
      <c r="J1643" s="155" t="str">
        <v>NE</v>
      </c>
      <c r="K1643" s="153" t="n">
        <v>12</v>
      </c>
      <c r="L1643" s="153" t="n">
        <f>IF(E1643="Accepted",K1643*1.150779448,"")</f>
        <v>13.809353376</v>
      </c>
      <c r="M1643" s="163"/>
      <c r="N1643" s="163" t="str">
        <f>IF(AND(E1643="Accepted",ISNUMBER(M1643)),M1643*1.150779448,"")</f>
      </c>
      <c r="O1643" s="163"/>
      <c r="P1643" s="163" t="str">
        <f>IF(AND(E1643="Accepted",ISNUMBER(O1643)),O1643*1.150779448,"")</f>
      </c>
      <c r="Q1643" s="163"/>
      <c r="R1643" s="155" t="str"/>
      <c r="S1643" s="155" t="str"/>
      <c r="T1643" s="155" t="str"/>
      <c r="U1643" s="163" t="str">
        <f>IF(E1643&lt;&gt;"Accepted","",IF(AND(N1643="",P1643=""),"",MAX(N1643,P1643)))</f>
      </c>
      <c r="V1643" s="155" t="str">
        <v>2026-05-05 22:55 PDT</v>
      </c>
      <c r="W1643" s="153" t="n">
        <v>12</v>
      </c>
      <c r="X1643" s="163"/>
      <c r="Y1643" s="163"/>
      <c r="Z1643" s="163"/>
      <c r="AA1643" s="153" t="n">
        <v>-117.8837</v>
      </c>
      <c r="AB1643" s="153" t="n">
        <v>34.9054</v>
      </c>
      <c r="AC1643" s="153" t="n">
        <v>702</v>
      </c>
      <c r="AD1643" s="175" t="str">
        <v>KEDW 060555Z 21012KT 40SM CLR 12/06 A2996 RMK AO2A SLP136 T01230055 10190 20122 52019</v>
      </c>
    </row>
    <row r="1644" hidden="0">
      <c r="A1644" s="150" t="str">
        <v>2026-05-06 06:55 UTC</v>
      </c>
      <c r="B1644" s="155" t="str">
        <v>2026-05-05 23:55 PDT</v>
      </c>
      <c r="C1644" s="155" t="str">
        <v>2026-05-05</v>
      </c>
      <c r="D1644" s="155" t="str">
        <v>May</v>
      </c>
      <c r="E1644" s="154" t="str">
        <v>Accepted</v>
      </c>
      <c r="F1644" s="155" t="str">
        <v>210</v>
      </c>
      <c r="G1644" s="153" t="n">
        <v>210</v>
      </c>
      <c r="H1644" s="155" t="str">
        <v>SW</v>
      </c>
      <c r="I1644" s="153" t="n">
        <v>30</v>
      </c>
      <c r="J1644" s="155" t="str">
        <v>NE</v>
      </c>
      <c r="K1644" s="153" t="n">
        <v>12</v>
      </c>
      <c r="L1644" s="153" t="n">
        <f>IF(E1644="Accepted",K1644*1.150779448,"")</f>
        <v>13.809353376</v>
      </c>
      <c r="M1644" s="163"/>
      <c r="N1644" s="163" t="str">
        <f>IF(AND(E1644="Accepted",ISNUMBER(M1644)),M1644*1.150779448,"")</f>
      </c>
      <c r="O1644" s="163"/>
      <c r="P1644" s="163" t="str">
        <f>IF(AND(E1644="Accepted",ISNUMBER(O1644)),O1644*1.150779448,"")</f>
      </c>
      <c r="Q1644" s="163"/>
      <c r="R1644" s="155" t="str"/>
      <c r="S1644" s="155" t="str"/>
      <c r="T1644" s="155" t="str"/>
      <c r="U1644" s="163" t="str">
        <f>IF(E1644&lt;&gt;"Accepted","",IF(AND(N1644="",P1644=""),"",MAX(N1644,P1644)))</f>
      </c>
      <c r="V1644" s="155" t="str">
        <v>2026-05-05 23:55 PDT</v>
      </c>
      <c r="W1644" s="153" t="n">
        <v>12</v>
      </c>
      <c r="X1644" s="163"/>
      <c r="Y1644" s="163"/>
      <c r="Z1644" s="163"/>
      <c r="AA1644" s="153" t="n">
        <v>-117.8837</v>
      </c>
      <c r="AB1644" s="153" t="n">
        <v>34.9054</v>
      </c>
      <c r="AC1644" s="153" t="n">
        <v>702</v>
      </c>
      <c r="AD1644" s="175" t="str">
        <v>KEDW 060655Z 21012KT 40SM CLR 12/05 A2997 RMK AO2A SLP139 T01160048</v>
      </c>
    </row>
    <row r="1645" hidden="0">
      <c r="A1645" s="150" t="str">
        <v>2026-05-06 07:55 UTC</v>
      </c>
      <c r="B1645" s="155" t="str">
        <v>2026-05-06 00:55 PDT</v>
      </c>
      <c r="C1645" s="155" t="str">
        <v>2026-05-06</v>
      </c>
      <c r="D1645" s="155" t="str">
        <v>May</v>
      </c>
      <c r="E1645" s="154" t="str">
        <v>Accepted</v>
      </c>
      <c r="F1645" s="155" t="str">
        <v>200</v>
      </c>
      <c r="G1645" s="153" t="n">
        <v>200</v>
      </c>
      <c r="H1645" s="155" t="str">
        <v>S</v>
      </c>
      <c r="I1645" s="153" t="n">
        <v>20</v>
      </c>
      <c r="J1645" s="155" t="str">
        <v>N</v>
      </c>
      <c r="K1645" s="153" t="n">
        <v>10</v>
      </c>
      <c r="L1645" s="153" t="n">
        <f>IF(E1645="Accepted",K1645*1.150779448,"")</f>
        <v>11.50779448</v>
      </c>
      <c r="M1645" s="163"/>
      <c r="N1645" s="163" t="str">
        <f>IF(AND(E1645="Accepted",ISNUMBER(M1645)),M1645*1.150779448,"")</f>
      </c>
      <c r="O1645" s="163"/>
      <c r="P1645" s="163" t="str">
        <f>IF(AND(E1645="Accepted",ISNUMBER(O1645)),O1645*1.150779448,"")</f>
      </c>
      <c r="Q1645" s="163"/>
      <c r="R1645" s="155" t="str"/>
      <c r="S1645" s="155" t="str"/>
      <c r="T1645" s="155" t="str"/>
      <c r="U1645" s="163" t="str">
        <f>IF(E1645&lt;&gt;"Accepted","",IF(AND(N1645="",P1645=""),"",MAX(N1645,P1645)))</f>
      </c>
      <c r="V1645" s="155" t="str">
        <v>2026-05-06 00:55 PDT</v>
      </c>
      <c r="W1645" s="153" t="n">
        <v>10</v>
      </c>
      <c r="X1645" s="163"/>
      <c r="Y1645" s="163"/>
      <c r="Z1645" s="163"/>
      <c r="AA1645" s="153" t="n">
        <v>-117.8837</v>
      </c>
      <c r="AB1645" s="153" t="n">
        <v>34.9054</v>
      </c>
      <c r="AC1645" s="153" t="n">
        <v>702</v>
      </c>
      <c r="AD1645" s="175" t="str">
        <v>KEDW 060755Z 20010KT 40SM CLR 11/05 A2998 RMK AO2A SLP143 T01110045 402070099</v>
      </c>
    </row>
    <row r="1646" hidden="0">
      <c r="A1646" s="150" t="str">
        <v>2026-05-06 08:55 UTC</v>
      </c>
      <c r="B1646" s="155" t="str">
        <v>2026-05-06 01:55 PDT</v>
      </c>
      <c r="C1646" s="155" t="str">
        <v>2026-05-06</v>
      </c>
      <c r="D1646" s="155" t="str">
        <v>May</v>
      </c>
      <c r="E1646" s="154" t="str">
        <v>Accepted</v>
      </c>
      <c r="F1646" s="155" t="str">
        <v>220</v>
      </c>
      <c r="G1646" s="153" t="n">
        <v>220</v>
      </c>
      <c r="H1646" s="155" t="str">
        <v>SW</v>
      </c>
      <c r="I1646" s="153" t="n">
        <v>40</v>
      </c>
      <c r="J1646" s="155" t="str">
        <v>NE</v>
      </c>
      <c r="K1646" s="153" t="n">
        <v>10</v>
      </c>
      <c r="L1646" s="153" t="n">
        <f>IF(E1646="Accepted",K1646*1.150779448,"")</f>
        <v>11.50779448</v>
      </c>
      <c r="M1646" s="163"/>
      <c r="N1646" s="163" t="str">
        <f>IF(AND(E1646="Accepted",ISNUMBER(M1646)),M1646*1.150779448,"")</f>
      </c>
      <c r="O1646" s="163"/>
      <c r="P1646" s="163" t="str">
        <f>IF(AND(E1646="Accepted",ISNUMBER(O1646)),O1646*1.150779448,"")</f>
      </c>
      <c r="Q1646" s="163"/>
      <c r="R1646" s="155" t="str"/>
      <c r="S1646" s="155" t="str"/>
      <c r="T1646" s="155" t="str"/>
      <c r="U1646" s="163" t="str">
        <f>IF(E1646&lt;&gt;"Accepted","",IF(AND(N1646="",P1646=""),"",MAX(N1646,P1646)))</f>
      </c>
      <c r="V1646" s="155" t="str">
        <v>2026-05-06 01:55 PDT</v>
      </c>
      <c r="W1646" s="153" t="n">
        <v>10</v>
      </c>
      <c r="X1646" s="163"/>
      <c r="Y1646" s="163"/>
      <c r="Z1646" s="163"/>
      <c r="AA1646" s="153" t="n">
        <v>-117.8837</v>
      </c>
      <c r="AB1646" s="153" t="n">
        <v>34.9054</v>
      </c>
      <c r="AC1646" s="153" t="n">
        <v>702</v>
      </c>
      <c r="AD1646" s="175" t="str">
        <v>KEDW 060855Z 22010KT 40SM CLR 10/04 A2999 RMK AO2A SLP146 T01010042 51008</v>
      </c>
    </row>
    <row r="1647" hidden="0">
      <c r="A1647" s="150" t="str">
        <v>2026-05-06 09:55 UTC</v>
      </c>
      <c r="B1647" s="155" t="str">
        <v>2026-05-06 02:55 PDT</v>
      </c>
      <c r="C1647" s="155" t="str">
        <v>2026-05-06</v>
      </c>
      <c r="D1647" s="155" t="str">
        <v>May</v>
      </c>
      <c r="E1647" s="154" t="str">
        <v>Accepted</v>
      </c>
      <c r="F1647" s="155" t="str">
        <v>220</v>
      </c>
      <c r="G1647" s="153" t="n">
        <v>220</v>
      </c>
      <c r="H1647" s="155" t="str">
        <v>SW</v>
      </c>
      <c r="I1647" s="153" t="n">
        <v>40</v>
      </c>
      <c r="J1647" s="155" t="str">
        <v>NE</v>
      </c>
      <c r="K1647" s="153" t="n">
        <v>10</v>
      </c>
      <c r="L1647" s="153" t="n">
        <f>IF(E1647="Accepted",K1647*1.150779448,"")</f>
        <v>11.50779448</v>
      </c>
      <c r="M1647" s="163"/>
      <c r="N1647" s="163" t="str">
        <f>IF(AND(E1647="Accepted",ISNUMBER(M1647)),M1647*1.150779448,"")</f>
      </c>
      <c r="O1647" s="163"/>
      <c r="P1647" s="163" t="str">
        <f>IF(AND(E1647="Accepted",ISNUMBER(O1647)),O1647*1.150779448,"")</f>
      </c>
      <c r="Q1647" s="163"/>
      <c r="R1647" s="155" t="str"/>
      <c r="S1647" s="155" t="str"/>
      <c r="T1647" s="155" t="str"/>
      <c r="U1647" s="163" t="str">
        <f>IF(E1647&lt;&gt;"Accepted","",IF(AND(N1647="",P1647=""),"",MAX(N1647,P1647)))</f>
      </c>
      <c r="V1647" s="155" t="str">
        <v>2026-05-06 02:55 PDT</v>
      </c>
      <c r="W1647" s="153" t="n">
        <v>10</v>
      </c>
      <c r="X1647" s="163"/>
      <c r="Y1647" s="163"/>
      <c r="Z1647" s="163"/>
      <c r="AA1647" s="153" t="n">
        <v>-117.8837</v>
      </c>
      <c r="AB1647" s="153" t="n">
        <v>34.9054</v>
      </c>
      <c r="AC1647" s="153" t="n">
        <v>702</v>
      </c>
      <c r="AD1647" s="175" t="str">
        <v>KEDW 060955Z 22010KT 40SM CLR 09/04 A2998 RMK AO2A SLP143 T00920042</v>
      </c>
    </row>
    <row r="1648" hidden="0">
      <c r="A1648" s="150" t="str">
        <v>2026-05-06 10:55 UTC</v>
      </c>
      <c r="B1648" s="155" t="str">
        <v>2026-05-06 03:55 PDT</v>
      </c>
      <c r="C1648" s="155" t="str">
        <v>2026-05-06</v>
      </c>
      <c r="D1648" s="155" t="str">
        <v>May</v>
      </c>
      <c r="E1648" s="154" t="str">
        <v>Accepted</v>
      </c>
      <c r="F1648" s="155" t="str">
        <v>220</v>
      </c>
      <c r="G1648" s="153" t="n">
        <v>220</v>
      </c>
      <c r="H1648" s="155" t="str">
        <v>SW</v>
      </c>
      <c r="I1648" s="153" t="n">
        <v>40</v>
      </c>
      <c r="J1648" s="155" t="str">
        <v>NE</v>
      </c>
      <c r="K1648" s="153" t="n">
        <v>10</v>
      </c>
      <c r="L1648" s="153" t="n">
        <f>IF(E1648="Accepted",K1648*1.150779448,"")</f>
        <v>11.50779448</v>
      </c>
      <c r="M1648" s="163"/>
      <c r="N1648" s="163" t="str">
        <f>IF(AND(E1648="Accepted",ISNUMBER(M1648)),M1648*1.150779448,"")</f>
      </c>
      <c r="O1648" s="163"/>
      <c r="P1648" s="163" t="str">
        <f>IF(AND(E1648="Accepted",ISNUMBER(O1648)),O1648*1.150779448,"")</f>
      </c>
      <c r="Q1648" s="163"/>
      <c r="R1648" s="155" t="str"/>
      <c r="S1648" s="155" t="str"/>
      <c r="T1648" s="155" t="str"/>
      <c r="U1648" s="163" t="str">
        <f>IF(E1648&lt;&gt;"Accepted","",IF(AND(N1648="",P1648=""),"",MAX(N1648,P1648)))</f>
      </c>
      <c r="V1648" s="155" t="str">
        <v>2026-05-06 03:55 PDT</v>
      </c>
      <c r="W1648" s="153" t="n">
        <v>10</v>
      </c>
      <c r="X1648" s="163"/>
      <c r="Y1648" s="163"/>
      <c r="Z1648" s="163"/>
      <c r="AA1648" s="153" t="n">
        <v>-117.8837</v>
      </c>
      <c r="AB1648" s="153" t="n">
        <v>34.9054</v>
      </c>
      <c r="AC1648" s="153" t="n">
        <v>702</v>
      </c>
      <c r="AD1648" s="175" t="str">
        <v>KEDW 061055Z 22010KT 40SM CLR 09/05 A2998 RMK AO2A SLP144 T00930045</v>
      </c>
    </row>
    <row r="1649" hidden="0">
      <c r="A1649" s="150" t="str">
        <v>2026-05-06 11:55 UTC</v>
      </c>
      <c r="B1649" s="155" t="str">
        <v>2026-05-06 04:55 PDT</v>
      </c>
      <c r="C1649" s="155" t="str">
        <v>2026-05-06</v>
      </c>
      <c r="D1649" s="155" t="str">
        <v>May</v>
      </c>
      <c r="E1649" s="154" t="str">
        <v>Accepted</v>
      </c>
      <c r="F1649" s="155" t="str">
        <v>210</v>
      </c>
      <c r="G1649" s="153" t="n">
        <v>210</v>
      </c>
      <c r="H1649" s="155" t="str">
        <v>SW</v>
      </c>
      <c r="I1649" s="153" t="n">
        <v>30</v>
      </c>
      <c r="J1649" s="155" t="str">
        <v>NE</v>
      </c>
      <c r="K1649" s="153" t="n">
        <v>10</v>
      </c>
      <c r="L1649" s="153" t="n">
        <f>IF(E1649="Accepted",K1649*1.150779448,"")</f>
        <v>11.50779448</v>
      </c>
      <c r="M1649" s="163"/>
      <c r="N1649" s="163" t="str">
        <f>IF(AND(E1649="Accepted",ISNUMBER(M1649)),M1649*1.150779448,"")</f>
      </c>
      <c r="O1649" s="163"/>
      <c r="P1649" s="163" t="str">
        <f>IF(AND(E1649="Accepted",ISNUMBER(O1649)),O1649*1.150779448,"")</f>
      </c>
      <c r="Q1649" s="163"/>
      <c r="R1649" s="155" t="str"/>
      <c r="S1649" s="155" t="str"/>
      <c r="T1649" s="155" t="str"/>
      <c r="U1649" s="163" t="str">
        <f>IF(E1649&lt;&gt;"Accepted","",IF(AND(N1649="",P1649=""),"",MAX(N1649,P1649)))</f>
      </c>
      <c r="V1649" s="155" t="str">
        <v>2026-05-06 04:55 PDT</v>
      </c>
      <c r="W1649" s="153" t="n">
        <v>10</v>
      </c>
      <c r="X1649" s="163"/>
      <c r="Y1649" s="163"/>
      <c r="Z1649" s="163"/>
      <c r="AA1649" s="153" t="n">
        <v>-117.8837</v>
      </c>
      <c r="AB1649" s="153" t="n">
        <v>34.9054</v>
      </c>
      <c r="AC1649" s="153" t="n">
        <v>702</v>
      </c>
      <c r="AD1649" s="175" t="str">
        <v>KEDW 061155Z AUTO 21010KT 10SM CLR 10/05 A2999 RMK AO2 SLP146 T00960046 10123 20089 53001 $</v>
      </c>
    </row>
    <row r="1650" hidden="0">
      <c r="A1650" s="150" t="str">
        <v>2026-05-06 12:55 UTC</v>
      </c>
      <c r="B1650" s="155" t="str">
        <v>2026-05-06 05:55 PDT</v>
      </c>
      <c r="C1650" s="155" t="str">
        <v>2026-05-06</v>
      </c>
      <c r="D1650" s="155" t="str">
        <v>May</v>
      </c>
      <c r="E1650" s="154" t="str">
        <v>Accepted</v>
      </c>
      <c r="F1650" s="155" t="str">
        <v>220</v>
      </c>
      <c r="G1650" s="153" t="n">
        <v>220</v>
      </c>
      <c r="H1650" s="155" t="str">
        <v>SW</v>
      </c>
      <c r="I1650" s="153" t="n">
        <v>40</v>
      </c>
      <c r="J1650" s="155" t="str">
        <v>NE</v>
      </c>
      <c r="K1650" s="153" t="n">
        <v>10</v>
      </c>
      <c r="L1650" s="153" t="n">
        <f>IF(E1650="Accepted",K1650*1.150779448,"")</f>
        <v>11.50779448</v>
      </c>
      <c r="M1650" s="163"/>
      <c r="N1650" s="163" t="str">
        <f>IF(AND(E1650="Accepted",ISNUMBER(M1650)),M1650*1.150779448,"")</f>
      </c>
      <c r="O1650" s="163"/>
      <c r="P1650" s="163" t="str">
        <f>IF(AND(E1650="Accepted",ISNUMBER(O1650)),O1650*1.150779448,"")</f>
      </c>
      <c r="Q1650" s="163"/>
      <c r="R1650" s="155" t="str"/>
      <c r="S1650" s="155" t="str"/>
      <c r="T1650" s="155" t="str"/>
      <c r="U1650" s="163" t="str">
        <f>IF(E1650&lt;&gt;"Accepted","",IF(AND(N1650="",P1650=""),"",MAX(N1650,P1650)))</f>
      </c>
      <c r="V1650" s="155" t="str">
        <v>2026-05-06 05:55 PDT</v>
      </c>
      <c r="W1650" s="153" t="n">
        <v>10</v>
      </c>
      <c r="X1650" s="163"/>
      <c r="Y1650" s="163"/>
      <c r="Z1650" s="163"/>
      <c r="AA1650" s="153" t="n">
        <v>-117.8837</v>
      </c>
      <c r="AB1650" s="153" t="n">
        <v>34.9054</v>
      </c>
      <c r="AC1650" s="153" t="n">
        <v>702</v>
      </c>
      <c r="AD1650" s="175" t="str">
        <v>KEDW 061255Z 22010KT 50SM FEW100 FEW250 10/04 A2999 RMK AO2A SLP148 T00980044</v>
      </c>
    </row>
    <row r="1651" hidden="0">
      <c r="A1651" s="150" t="str">
        <v>2026-05-06 13:55 UTC</v>
      </c>
      <c r="B1651" s="155" t="str">
        <v>2026-05-06 06:55 PDT</v>
      </c>
      <c r="C1651" s="155" t="str">
        <v>2026-05-06</v>
      </c>
      <c r="D1651" s="155" t="str">
        <v>May</v>
      </c>
      <c r="E1651" s="154" t="str">
        <v>Accepted</v>
      </c>
      <c r="F1651" s="155" t="str">
        <v>220</v>
      </c>
      <c r="G1651" s="153" t="n">
        <v>220</v>
      </c>
      <c r="H1651" s="155" t="str">
        <v>SW</v>
      </c>
      <c r="I1651" s="153" t="n">
        <v>40</v>
      </c>
      <c r="J1651" s="155" t="str">
        <v>NE</v>
      </c>
      <c r="K1651" s="153" t="n">
        <v>6</v>
      </c>
      <c r="L1651" s="153" t="n">
        <f>IF(E1651="Accepted",K1651*1.150779448,"")</f>
        <v>6.904676688</v>
      </c>
      <c r="M1651" s="163"/>
      <c r="N1651" s="163" t="str">
        <f>IF(AND(E1651="Accepted",ISNUMBER(M1651)),M1651*1.150779448,"")</f>
      </c>
      <c r="O1651" s="163"/>
      <c r="P1651" s="163" t="str">
        <f>IF(AND(E1651="Accepted",ISNUMBER(O1651)),O1651*1.150779448,"")</f>
      </c>
      <c r="Q1651" s="163"/>
      <c r="R1651" s="155" t="str"/>
      <c r="S1651" s="155" t="str"/>
      <c r="T1651" s="155" t="str"/>
      <c r="U1651" s="163" t="str">
        <f>IF(E1651&lt;&gt;"Accepted","",IF(AND(N1651="",P1651=""),"",MAX(N1651,P1651)))</f>
      </c>
      <c r="V1651" s="155" t="str">
        <v>2026-05-06 06:55 PDT</v>
      </c>
      <c r="W1651" s="153" t="n">
        <v>6</v>
      </c>
      <c r="X1651" s="163"/>
      <c r="Y1651" s="163"/>
      <c r="Z1651" s="163"/>
      <c r="AA1651" s="153" t="n">
        <v>-117.8837</v>
      </c>
      <c r="AB1651" s="153" t="n">
        <v>34.9054</v>
      </c>
      <c r="AC1651" s="153" t="n">
        <v>702</v>
      </c>
      <c r="AD1651" s="175" t="str">
        <v>KEDW 061355Z 22006KT 50SM CLR 11/05 A3002 RMK AO2A SLP158 T01090046</v>
      </c>
    </row>
    <row r="1652" hidden="0">
      <c r="A1652" s="150" t="str">
        <v>2026-05-06 14:55 UTC</v>
      </c>
      <c r="B1652" s="155" t="str">
        <v>2026-05-06 07:55 PDT</v>
      </c>
      <c r="C1652" s="155" t="str">
        <v>2026-05-06</v>
      </c>
      <c r="D1652" s="155" t="str">
        <v>May</v>
      </c>
      <c r="E1652" s="154" t="str">
        <v>Accepted</v>
      </c>
      <c r="F1652" s="155" t="str">
        <v>250</v>
      </c>
      <c r="G1652" s="153" t="n">
        <v>250</v>
      </c>
      <c r="H1652" s="155" t="str">
        <v>W</v>
      </c>
      <c r="I1652" s="153" t="n">
        <v>70</v>
      </c>
      <c r="J1652" s="155" t="str">
        <v>E</v>
      </c>
      <c r="K1652" s="153" t="n">
        <v>5</v>
      </c>
      <c r="L1652" s="153" t="n">
        <f>IF(E1652="Accepted",K1652*1.150779448,"")</f>
        <v>5.75389724</v>
      </c>
      <c r="M1652" s="163"/>
      <c r="N1652" s="163" t="str">
        <f>IF(AND(E1652="Accepted",ISNUMBER(M1652)),M1652*1.150779448,"")</f>
      </c>
      <c r="O1652" s="163"/>
      <c r="P1652" s="163" t="str">
        <f>IF(AND(E1652="Accepted",ISNUMBER(O1652)),O1652*1.150779448,"")</f>
      </c>
      <c r="Q1652" s="163"/>
      <c r="R1652" s="155" t="str"/>
      <c r="S1652" s="155" t="str"/>
      <c r="T1652" s="155" t="str"/>
      <c r="U1652" s="163" t="str">
        <f>IF(E1652&lt;&gt;"Accepted","",IF(AND(N1652="",P1652=""),"",MAX(N1652,P1652)))</f>
      </c>
      <c r="V1652" s="155" t="str">
        <v>2026-05-06 07:55 PDT</v>
      </c>
      <c r="W1652" s="153" t="n">
        <v>5</v>
      </c>
      <c r="X1652" s="163"/>
      <c r="Y1652" s="163"/>
      <c r="Z1652" s="163"/>
      <c r="AA1652" s="153" t="n">
        <v>-117.8837</v>
      </c>
      <c r="AB1652" s="153" t="n">
        <v>34.9054</v>
      </c>
      <c r="AC1652" s="153" t="n">
        <v>702</v>
      </c>
      <c r="AD1652" s="175" t="str">
        <v>KEDW 061455Z 25005KT 60SM CLR 14/05 A3004 RMK AO2A SLP163 T01430048 53015</v>
      </c>
    </row>
    <row r="1653" hidden="0">
      <c r="A1653" s="150" t="str">
        <v>2026-05-06 15:55 UTC</v>
      </c>
      <c r="B1653" s="155" t="str">
        <v>2026-05-06 08:55 PDT</v>
      </c>
      <c r="C1653" s="155" t="str">
        <v>2026-05-06</v>
      </c>
      <c r="D1653" s="155" t="str">
        <v>May</v>
      </c>
      <c r="E1653" s="154" t="str">
        <v>Accepted</v>
      </c>
      <c r="F1653" s="155" t="str">
        <v>330</v>
      </c>
      <c r="G1653" s="153" t="n">
        <v>330</v>
      </c>
      <c r="H1653" s="155" t="str">
        <v>NW</v>
      </c>
      <c r="I1653" s="153" t="n">
        <v>150</v>
      </c>
      <c r="J1653" s="155" t="str">
        <v>SE</v>
      </c>
      <c r="K1653" s="153" t="n">
        <v>4</v>
      </c>
      <c r="L1653" s="153" t="n">
        <f>IF(E1653="Accepted",K1653*1.150779448,"")</f>
        <v>4.603117792</v>
      </c>
      <c r="M1653" s="163"/>
      <c r="N1653" s="163" t="str">
        <f>IF(AND(E1653="Accepted",ISNUMBER(M1653)),M1653*1.150779448,"")</f>
      </c>
      <c r="O1653" s="163"/>
      <c r="P1653" s="163" t="str">
        <f>IF(AND(E1653="Accepted",ISNUMBER(O1653)),O1653*1.150779448,"")</f>
      </c>
      <c r="Q1653" s="163"/>
      <c r="R1653" s="155" t="str"/>
      <c r="S1653" s="155" t="str"/>
      <c r="T1653" s="155" t="str"/>
      <c r="U1653" s="163" t="str">
        <f>IF(E1653&lt;&gt;"Accepted","",IF(AND(N1653="",P1653=""),"",MAX(N1653,P1653)))</f>
      </c>
      <c r="V1653" s="155" t="str">
        <v>2026-05-06 08:55 PDT</v>
      </c>
      <c r="W1653" s="153" t="n">
        <v>4</v>
      </c>
      <c r="X1653" s="163"/>
      <c r="Y1653" s="163"/>
      <c r="Z1653" s="163"/>
      <c r="AA1653" s="153" t="n">
        <v>-117.8837</v>
      </c>
      <c r="AB1653" s="153" t="n">
        <v>34.9054</v>
      </c>
      <c r="AC1653" s="153" t="n">
        <v>702</v>
      </c>
      <c r="AD1653" s="175" t="str">
        <v>KEDW 061555Z 33004KT 60SM CLR 16/05 A3003 RMK AO2A SLP160 T01590049</v>
      </c>
    </row>
    <row r="1654" hidden="0">
      <c r="A1654" s="150" t="str">
        <v>2026-05-06 16:55 UTC</v>
      </c>
      <c r="B1654" s="155" t="str">
        <v>2026-05-06 09:55 PDT</v>
      </c>
      <c r="C1654" s="155" t="str">
        <v>2026-05-06</v>
      </c>
      <c r="D1654" s="155" t="str">
        <v>May</v>
      </c>
      <c r="E1654" s="154" t="str">
        <v>Accepted</v>
      </c>
      <c r="F1654" s="155" t="str">
        <v>360</v>
      </c>
      <c r="G1654" s="153" t="n">
        <v>360</v>
      </c>
      <c r="H1654" s="155" t="str">
        <v>N</v>
      </c>
      <c r="I1654" s="153" t="n">
        <v>180</v>
      </c>
      <c r="J1654" s="155" t="str">
        <v>S</v>
      </c>
      <c r="K1654" s="153" t="n">
        <v>3</v>
      </c>
      <c r="L1654" s="153" t="n">
        <f>IF(E1654="Accepted",K1654*1.150779448,"")</f>
        <v>3.452338344</v>
      </c>
      <c r="M1654" s="163"/>
      <c r="N1654" s="163" t="str">
        <f>IF(AND(E1654="Accepted",ISNUMBER(M1654)),M1654*1.150779448,"")</f>
      </c>
      <c r="O1654" s="163"/>
      <c r="P1654" s="163" t="str">
        <f>IF(AND(E1654="Accepted",ISNUMBER(O1654)),O1654*1.150779448,"")</f>
      </c>
      <c r="Q1654" s="163"/>
      <c r="R1654" s="155" t="str"/>
      <c r="S1654" s="155" t="str"/>
      <c r="T1654" s="155" t="str"/>
      <c r="U1654" s="163" t="str">
        <f>IF(E1654&lt;&gt;"Accepted","",IF(AND(N1654="",P1654=""),"",MAX(N1654,P1654)))</f>
      </c>
      <c r="V1654" s="155" t="str">
        <v>2026-05-06 09:55 PDT</v>
      </c>
      <c r="W1654" s="153" t="n">
        <v>3</v>
      </c>
      <c r="X1654" s="163"/>
      <c r="Y1654" s="163"/>
      <c r="Z1654" s="163"/>
      <c r="AA1654" s="153" t="n">
        <v>-117.8837</v>
      </c>
      <c r="AB1654" s="153" t="n">
        <v>34.9054</v>
      </c>
      <c r="AC1654" s="153" t="n">
        <v>702</v>
      </c>
      <c r="AD1654" s="175" t="str">
        <v>KEDW 061655Z 36003KT 60SM FEW060 18/05 A3004 RMK AO2A SLP163 T01820047</v>
      </c>
    </row>
    <row r="1655" hidden="0">
      <c r="A1655" s="150" t="str">
        <v>2026-05-06 17:55 UTC</v>
      </c>
      <c r="B1655" s="155" t="str">
        <v>2026-05-06 10:55 PDT</v>
      </c>
      <c r="C1655" s="155" t="str">
        <v>2026-05-06</v>
      </c>
      <c r="D1655" s="155" t="str">
        <v>May</v>
      </c>
      <c r="E1655" s="154" t="str">
        <v>Accepted</v>
      </c>
      <c r="F1655" s="155" t="str">
        <v>070</v>
      </c>
      <c r="G1655" s="153" t="n">
        <v>70</v>
      </c>
      <c r="H1655" s="155" t="str">
        <v>E</v>
      </c>
      <c r="I1655" s="153" t="n">
        <v>250</v>
      </c>
      <c r="J1655" s="155" t="str">
        <v>W</v>
      </c>
      <c r="K1655" s="153" t="n">
        <v>3</v>
      </c>
      <c r="L1655" s="153" t="n">
        <f>IF(E1655="Accepted",K1655*1.150779448,"")</f>
        <v>3.452338344</v>
      </c>
      <c r="M1655" s="163"/>
      <c r="N1655" s="163" t="str">
        <f>IF(AND(E1655="Accepted",ISNUMBER(M1655)),M1655*1.150779448,"")</f>
      </c>
      <c r="O1655" s="163"/>
      <c r="P1655" s="163" t="str">
        <f>IF(AND(E1655="Accepted",ISNUMBER(O1655)),O1655*1.150779448,"")</f>
      </c>
      <c r="Q1655" s="163"/>
      <c r="R1655" s="155" t="str"/>
      <c r="S1655" s="155" t="str"/>
      <c r="T1655" s="155" t="str"/>
      <c r="U1655" s="163" t="str">
        <f>IF(E1655&lt;&gt;"Accepted","",IF(AND(N1655="",P1655=""),"",MAX(N1655,P1655)))</f>
      </c>
      <c r="V1655" s="155" t="str">
        <v>2026-05-06 10:55 PDT</v>
      </c>
      <c r="W1655" s="153" t="n">
        <v>3</v>
      </c>
      <c r="X1655" s="163"/>
      <c r="Y1655" s="163"/>
      <c r="Z1655" s="163"/>
      <c r="AA1655" s="153" t="n">
        <v>-117.8837</v>
      </c>
      <c r="AB1655" s="153" t="n">
        <v>34.9054</v>
      </c>
      <c r="AC1655" s="153" t="n">
        <v>702</v>
      </c>
      <c r="AD1655" s="175" t="str">
        <v>KEDW 061755Z 07003KT 60SM FEW080 20/04 A3004 RMK AO2A SLP162 T02040044 10204 20092 53000</v>
      </c>
    </row>
    <row r="1656" hidden="0">
      <c r="A1656" s="150" t="str">
        <v>2026-05-06 18:55 UTC</v>
      </c>
      <c r="B1656" s="155" t="str">
        <v>2026-05-06 11:55 PDT</v>
      </c>
      <c r="C1656" s="155" t="str">
        <v>2026-05-06</v>
      </c>
      <c r="D1656" s="155" t="str">
        <v>May</v>
      </c>
      <c r="E1656" s="154" t="str">
        <v>Accepted</v>
      </c>
      <c r="F1656" s="155" t="str">
        <v>090</v>
      </c>
      <c r="G1656" s="153" t="n">
        <v>90</v>
      </c>
      <c r="H1656" s="155" t="str">
        <v>E</v>
      </c>
      <c r="I1656" s="153" t="n">
        <v>270</v>
      </c>
      <c r="J1656" s="155" t="str">
        <v>W</v>
      </c>
      <c r="K1656" s="153" t="n">
        <v>4</v>
      </c>
      <c r="L1656" s="153" t="n">
        <f>IF(E1656="Accepted",K1656*1.150779448,"")</f>
        <v>4.603117792</v>
      </c>
      <c r="M1656" s="163"/>
      <c r="N1656" s="163" t="str">
        <f>IF(AND(E1656="Accepted",ISNUMBER(M1656)),M1656*1.150779448,"")</f>
      </c>
      <c r="O1656" s="163"/>
      <c r="P1656" s="163" t="str">
        <f>IF(AND(E1656="Accepted",ISNUMBER(O1656)),O1656*1.150779448,"")</f>
      </c>
      <c r="Q1656" s="163"/>
      <c r="R1656" s="155" t="str"/>
      <c r="S1656" s="155" t="str"/>
      <c r="T1656" s="155" t="str"/>
      <c r="U1656" s="163" t="str">
        <f>IF(E1656&lt;&gt;"Accepted","",IF(AND(N1656="",P1656=""),"",MAX(N1656,P1656)))</f>
      </c>
      <c r="V1656" s="155" t="str">
        <v>2026-05-06 11:55 PDT</v>
      </c>
      <c r="W1656" s="153" t="n">
        <v>4</v>
      </c>
      <c r="X1656" s="163"/>
      <c r="Y1656" s="163"/>
      <c r="Z1656" s="163"/>
      <c r="AA1656" s="153" t="n">
        <v>-117.8837</v>
      </c>
      <c r="AB1656" s="153" t="n">
        <v>34.9054</v>
      </c>
      <c r="AC1656" s="153" t="n">
        <v>702</v>
      </c>
      <c r="AD1656" s="175" t="str">
        <v>KEDW 061855Z 09004KT 80SM FEW100 23/04 A3002 RMK AO2A SLP154 T02260037</v>
      </c>
    </row>
    <row r="1657" hidden="0">
      <c r="A1657" s="150" t="str">
        <v>2026-05-06 19:55 UTC</v>
      </c>
      <c r="B1657" s="155" t="str">
        <v>2026-05-06 12:55 PDT</v>
      </c>
      <c r="C1657" s="155" t="str">
        <v>2026-05-06</v>
      </c>
      <c r="D1657" s="155" t="str">
        <v>May</v>
      </c>
      <c r="E1657" s="154" t="str">
        <v>Accepted</v>
      </c>
      <c r="F1657" s="155" t="str">
        <v>000</v>
      </c>
      <c r="G1657" s="153" t="n">
        <v>0</v>
      </c>
      <c r="H1657" s="155" t="str">
        <v>Calm</v>
      </c>
      <c r="I1657" s="153" t="n">
        <v>180</v>
      </c>
      <c r="J1657" s="155" t="str">
        <v>Calm</v>
      </c>
      <c r="K1657" s="153" t="n">
        <v>0</v>
      </c>
      <c r="L1657" s="153" t="n">
        <f>IF(E1657="Accepted",K1657*1.150779448,"")</f>
        <v>0</v>
      </c>
      <c r="M1657" s="163"/>
      <c r="N1657" s="163" t="str">
        <f>IF(AND(E1657="Accepted",ISNUMBER(M1657)),M1657*1.150779448,"")</f>
      </c>
      <c r="O1657" s="163"/>
      <c r="P1657" s="163" t="str">
        <f>IF(AND(E1657="Accepted",ISNUMBER(O1657)),O1657*1.150779448,"")</f>
      </c>
      <c r="Q1657" s="163"/>
      <c r="R1657" s="155" t="str"/>
      <c r="S1657" s="155" t="str"/>
      <c r="T1657" s="155" t="str"/>
      <c r="U1657" s="163" t="str">
        <f>IF(E1657&lt;&gt;"Accepted","",IF(AND(N1657="",P1657=""),"",MAX(N1657,P1657)))</f>
      </c>
      <c r="V1657" s="155" t="str">
        <v>2026-05-06 12:55 PDT</v>
      </c>
      <c r="W1657" s="153" t="n">
        <v>0</v>
      </c>
      <c r="X1657" s="163"/>
      <c r="Y1657" s="163"/>
      <c r="Z1657" s="163"/>
      <c r="AA1657" s="153" t="n">
        <v>-117.8837</v>
      </c>
      <c r="AB1657" s="153" t="n">
        <v>34.9054</v>
      </c>
      <c r="AC1657" s="153" t="n">
        <v>702</v>
      </c>
      <c r="AD1657" s="175" t="str">
        <v>KEDW 061955Z 00000KT 80SM FEW100 25/01 A3001 RMK AO2A SLP149 T02450014</v>
      </c>
    </row>
    <row r="1658" hidden="0">
      <c r="A1658" s="150" t="str">
        <v>2026-05-06 20:55 UTC</v>
      </c>
      <c r="B1658" s="155" t="str">
        <v>2026-05-06 13:55 PDT</v>
      </c>
      <c r="C1658" s="155" t="str">
        <v>2026-05-06</v>
      </c>
      <c r="D1658" s="155" t="str">
        <v>May</v>
      </c>
      <c r="E1658" s="154" t="str">
        <v>Accepted</v>
      </c>
      <c r="F1658" s="155" t="str">
        <v>310</v>
      </c>
      <c r="G1658" s="153" t="n">
        <v>310</v>
      </c>
      <c r="H1658" s="155" t="str">
        <v>NW</v>
      </c>
      <c r="I1658" s="153" t="n">
        <v>130</v>
      </c>
      <c r="J1658" s="155" t="str">
        <v>SE</v>
      </c>
      <c r="K1658" s="153" t="n">
        <v>4</v>
      </c>
      <c r="L1658" s="153" t="n">
        <f>IF(E1658="Accepted",K1658*1.150779448,"")</f>
        <v>4.603117792</v>
      </c>
      <c r="M1658" s="163"/>
      <c r="N1658" s="163" t="str">
        <f>IF(AND(E1658="Accepted",ISNUMBER(M1658)),M1658*1.150779448,"")</f>
      </c>
      <c r="O1658" s="163"/>
      <c r="P1658" s="163" t="str">
        <f>IF(AND(E1658="Accepted",ISNUMBER(O1658)),O1658*1.150779448,"")</f>
      </c>
      <c r="Q1658" s="163"/>
      <c r="R1658" s="155" t="str"/>
      <c r="S1658" s="155" t="str"/>
      <c r="T1658" s="155" t="str"/>
      <c r="U1658" s="163" t="str">
        <f>IF(E1658&lt;&gt;"Accepted","",IF(AND(N1658="",P1658=""),"",MAX(N1658,P1658)))</f>
      </c>
      <c r="V1658" s="155" t="str">
        <v>2026-05-06 13:55 PDT</v>
      </c>
      <c r="W1658" s="153" t="n">
        <v>4</v>
      </c>
      <c r="X1658" s="163"/>
      <c r="Y1658" s="163"/>
      <c r="Z1658" s="163"/>
      <c r="AA1658" s="153" t="n">
        <v>-117.8837</v>
      </c>
      <c r="AB1658" s="153" t="n">
        <v>34.9054</v>
      </c>
      <c r="AC1658" s="153" t="n">
        <v>702</v>
      </c>
      <c r="AD1658" s="175" t="str">
        <v>KEDW 062055Z 31004KT 80SM FEW100 25/01 A2999 RMK AO2A SLP142 T02540008 57015</v>
      </c>
    </row>
    <row r="1659" hidden="0">
      <c r="A1659" s="150" t="str">
        <v>2026-05-06 21:55 UTC</v>
      </c>
      <c r="B1659" s="155" t="str">
        <v>2026-05-06 14:55 PDT</v>
      </c>
      <c r="C1659" s="155" t="str">
        <v>2026-05-06</v>
      </c>
      <c r="D1659" s="155" t="str">
        <v>May</v>
      </c>
      <c r="E1659" s="154" t="str">
        <v>Accepted</v>
      </c>
      <c r="F1659" s="155" t="str">
        <v>010</v>
      </c>
      <c r="G1659" s="153" t="n">
        <v>10</v>
      </c>
      <c r="H1659" s="155" t="str">
        <v>N</v>
      </c>
      <c r="I1659" s="153" t="n">
        <v>190</v>
      </c>
      <c r="J1659" s="155" t="str">
        <v>S</v>
      </c>
      <c r="K1659" s="153" t="n">
        <v>3</v>
      </c>
      <c r="L1659" s="153" t="n">
        <f>IF(E1659="Accepted",K1659*1.150779448,"")</f>
        <v>3.452338344</v>
      </c>
      <c r="M1659" s="163"/>
      <c r="N1659" s="163" t="str">
        <f>IF(AND(E1659="Accepted",ISNUMBER(M1659)),M1659*1.150779448,"")</f>
      </c>
      <c r="O1659" s="163"/>
      <c r="P1659" s="163" t="str">
        <f>IF(AND(E1659="Accepted",ISNUMBER(O1659)),O1659*1.150779448,"")</f>
      </c>
      <c r="Q1659" s="163"/>
      <c r="R1659" s="155" t="str"/>
      <c r="S1659" s="155" t="str"/>
      <c r="T1659" s="155" t="str"/>
      <c r="U1659" s="163" t="str">
        <f>IF(E1659&lt;&gt;"Accepted","",IF(AND(N1659="",P1659=""),"",MAX(N1659,P1659)))</f>
      </c>
      <c r="V1659" s="155" t="str">
        <v>2026-05-06 14:55 PDT</v>
      </c>
      <c r="W1659" s="153" t="n">
        <v>3</v>
      </c>
      <c r="X1659" s="163"/>
      <c r="Y1659" s="163"/>
      <c r="Z1659" s="163"/>
      <c r="AA1659" s="153" t="n">
        <v>-117.8837</v>
      </c>
      <c r="AB1659" s="153" t="n">
        <v>34.9054</v>
      </c>
      <c r="AC1659" s="153" t="n">
        <v>702</v>
      </c>
      <c r="AD1659" s="175" t="str">
        <v>KEDW 062155Z 01003KT 70SM FEW100 27/M00 A2997 RMK AO2A SLP135 T02701001</v>
      </c>
    </row>
    <row r="1660" hidden="0">
      <c r="A1660" s="150" t="str">
        <v>2026-05-06 22:55 UTC</v>
      </c>
      <c r="B1660" s="155" t="str">
        <v>2026-05-06 15:55 PDT</v>
      </c>
      <c r="C1660" s="155" t="str">
        <v>2026-05-06</v>
      </c>
      <c r="D1660" s="155" t="str">
        <v>May</v>
      </c>
      <c r="E1660" s="154" t="str">
        <v>Accepted</v>
      </c>
      <c r="F1660" s="155" t="str">
        <v>000</v>
      </c>
      <c r="G1660" s="153" t="n">
        <v>0</v>
      </c>
      <c r="H1660" s="155" t="str">
        <v>Calm</v>
      </c>
      <c r="I1660" s="153" t="n">
        <v>180</v>
      </c>
      <c r="J1660" s="155" t="str">
        <v>Calm</v>
      </c>
      <c r="K1660" s="153" t="n">
        <v>0</v>
      </c>
      <c r="L1660" s="153" t="n">
        <f>IF(E1660="Accepted",K1660*1.150779448,"")</f>
        <v>0</v>
      </c>
      <c r="M1660" s="163"/>
      <c r="N1660" s="163" t="str">
        <f>IF(AND(E1660="Accepted",ISNUMBER(M1660)),M1660*1.150779448,"")</f>
      </c>
      <c r="O1660" s="163"/>
      <c r="P1660" s="163" t="str">
        <f>IF(AND(E1660="Accepted",ISNUMBER(O1660)),O1660*1.150779448,"")</f>
      </c>
      <c r="Q1660" s="163"/>
      <c r="R1660" s="155" t="str"/>
      <c r="S1660" s="155" t="str"/>
      <c r="T1660" s="155" t="str"/>
      <c r="U1660" s="163" t="str">
        <f>IF(E1660&lt;&gt;"Accepted","",IF(AND(N1660="",P1660=""),"",MAX(N1660,P1660)))</f>
      </c>
      <c r="V1660" s="155" t="str">
        <v>2026-05-06 15:55 PDT</v>
      </c>
      <c r="W1660" s="153" t="n">
        <v>0</v>
      </c>
      <c r="X1660" s="163"/>
      <c r="Y1660" s="163"/>
      <c r="Z1660" s="163"/>
      <c r="AA1660" s="153" t="n">
        <v>-117.8837</v>
      </c>
      <c r="AB1660" s="153" t="n">
        <v>34.9054</v>
      </c>
      <c r="AC1660" s="153" t="n">
        <v>702</v>
      </c>
      <c r="AD1660" s="175" t="str">
        <v>KEDW 062255Z 00000KT 70SM FEW100 28/M01 A2995 RMK AO2A SLP127 T02781012</v>
      </c>
    </row>
    <row r="1661" hidden="0">
      <c r="A1661" s="150" t="str">
        <v>2026-05-06 23:55 UTC</v>
      </c>
      <c r="B1661" s="155" t="str">
        <v>2026-05-06 16:55 PDT</v>
      </c>
      <c r="C1661" s="155" t="str">
        <v>2026-05-06</v>
      </c>
      <c r="D1661" s="155" t="str">
        <v>May</v>
      </c>
      <c r="E1661" s="154" t="str">
        <v>Accepted</v>
      </c>
      <c r="F1661" s="155" t="str">
        <v>290</v>
      </c>
      <c r="G1661" s="153" t="n">
        <v>290</v>
      </c>
      <c r="H1661" s="155" t="str">
        <v>W</v>
      </c>
      <c r="I1661" s="153" t="n">
        <v>110</v>
      </c>
      <c r="J1661" s="155" t="str">
        <v>E</v>
      </c>
      <c r="K1661" s="153" t="n">
        <v>3</v>
      </c>
      <c r="L1661" s="153" t="n">
        <f>IF(E1661="Accepted",K1661*1.150779448,"")</f>
        <v>3.452338344</v>
      </c>
      <c r="M1661" s="163"/>
      <c r="N1661" s="163" t="str">
        <f>IF(AND(E1661="Accepted",ISNUMBER(M1661)),M1661*1.150779448,"")</f>
      </c>
      <c r="O1661" s="163"/>
      <c r="P1661" s="163" t="str">
        <f>IF(AND(E1661="Accepted",ISNUMBER(O1661)),O1661*1.150779448,"")</f>
      </c>
      <c r="Q1661" s="163"/>
      <c r="R1661" s="155" t="str"/>
      <c r="S1661" s="155" t="str"/>
      <c r="T1661" s="155" t="str"/>
      <c r="U1661" s="163" t="str">
        <f>IF(E1661&lt;&gt;"Accepted","",IF(AND(N1661="",P1661=""),"",MAX(N1661,P1661)))</f>
      </c>
      <c r="V1661" s="155" t="str">
        <v>2026-05-06 16:55 PDT</v>
      </c>
      <c r="W1661" s="153" t="n">
        <v>3</v>
      </c>
      <c r="X1661" s="163"/>
      <c r="Y1661" s="163"/>
      <c r="Z1661" s="163"/>
      <c r="AA1661" s="153" t="n">
        <v>-117.8837</v>
      </c>
      <c r="AB1661" s="153" t="n">
        <v>34.9054</v>
      </c>
      <c r="AC1661" s="153" t="n">
        <v>702</v>
      </c>
      <c r="AD1661" s="175" t="str">
        <v>KEDW 062355Z 29003KT 70SM FEW100 28/M02 A2993 RMK AO2A SLP120 T02841017 10289 20205 57018</v>
      </c>
    </row>
    <row r="1662" hidden="0">
      <c r="A1662" s="150" t="str">
        <v>2026-05-07 00:55 UTC</v>
      </c>
      <c r="B1662" s="155" t="str">
        <v>2026-05-06 17:55 PDT</v>
      </c>
      <c r="C1662" s="155" t="str">
        <v>2026-05-06</v>
      </c>
      <c r="D1662" s="155" t="str">
        <v>May</v>
      </c>
      <c r="E1662" s="154" t="str">
        <v>Accepted</v>
      </c>
      <c r="F1662" s="155" t="str">
        <v>080</v>
      </c>
      <c r="G1662" s="153" t="n">
        <v>80</v>
      </c>
      <c r="H1662" s="155" t="str">
        <v>E</v>
      </c>
      <c r="I1662" s="153" t="n">
        <v>260</v>
      </c>
      <c r="J1662" s="155" t="str">
        <v>W</v>
      </c>
      <c r="K1662" s="153" t="n">
        <v>4</v>
      </c>
      <c r="L1662" s="153" t="n">
        <f>IF(E1662="Accepted",K1662*1.150779448,"")</f>
        <v>4.603117792</v>
      </c>
      <c r="M1662" s="163"/>
      <c r="N1662" s="163" t="str">
        <f>IF(AND(E1662="Accepted",ISNUMBER(M1662)),M1662*1.150779448,"")</f>
      </c>
      <c r="O1662" s="163"/>
      <c r="P1662" s="163" t="str">
        <f>IF(AND(E1662="Accepted",ISNUMBER(O1662)),O1662*1.150779448,"")</f>
      </c>
      <c r="Q1662" s="163"/>
      <c r="R1662" s="155" t="str"/>
      <c r="S1662" s="155" t="str"/>
      <c r="T1662" s="155" t="str"/>
      <c r="U1662" s="163" t="str">
        <f>IF(E1662&lt;&gt;"Accepted","",IF(AND(N1662="",P1662=""),"",MAX(N1662,P1662)))</f>
      </c>
      <c r="V1662" s="155" t="str">
        <v>2026-05-06 17:55 PDT</v>
      </c>
      <c r="W1662" s="153" t="n">
        <v>4</v>
      </c>
      <c r="X1662" s="163"/>
      <c r="Y1662" s="163"/>
      <c r="Z1662" s="163"/>
      <c r="AA1662" s="153" t="n">
        <v>-117.8837</v>
      </c>
      <c r="AB1662" s="153" t="n">
        <v>34.9054</v>
      </c>
      <c r="AC1662" s="153" t="n">
        <v>702</v>
      </c>
      <c r="AD1662" s="175" t="str">
        <v>KEDW 070055Z 08004KT 70SM FEW100 29/M02 A2993 RMK AO2A SLP120 T02911021</v>
      </c>
    </row>
    <row r="1663" hidden="0">
      <c r="A1663" s="150" t="str">
        <v>2026-05-07 01:55 UTC</v>
      </c>
      <c r="B1663" s="155" t="str">
        <v>2026-05-06 18:55 PDT</v>
      </c>
      <c r="C1663" s="155" t="str">
        <v>2026-05-06</v>
      </c>
      <c r="D1663" s="155" t="str">
        <v>May</v>
      </c>
      <c r="E1663" s="154" t="str">
        <v>Accepted</v>
      </c>
      <c r="F1663" s="155" t="str">
        <v>290</v>
      </c>
      <c r="G1663" s="153" t="n">
        <v>290</v>
      </c>
      <c r="H1663" s="155" t="str">
        <v>W</v>
      </c>
      <c r="I1663" s="153" t="n">
        <v>110</v>
      </c>
      <c r="J1663" s="155" t="str">
        <v>E</v>
      </c>
      <c r="K1663" s="153" t="n">
        <v>13</v>
      </c>
      <c r="L1663" s="153" t="n">
        <f>IF(E1663="Accepted",K1663*1.150779448,"")</f>
        <v>14.960132824</v>
      </c>
      <c r="M1663" s="163"/>
      <c r="N1663" s="163" t="str">
        <f>IF(AND(E1663="Accepted",ISNUMBER(M1663)),M1663*1.150779448,"")</f>
      </c>
      <c r="O1663" s="163"/>
      <c r="P1663" s="163" t="str">
        <f>IF(AND(E1663="Accepted",ISNUMBER(O1663)),O1663*1.150779448,"")</f>
      </c>
      <c r="Q1663" s="163"/>
      <c r="R1663" s="155" t="str"/>
      <c r="S1663" s="155" t="str"/>
      <c r="T1663" s="155" t="str"/>
      <c r="U1663" s="163" t="str">
        <f>IF(E1663&lt;&gt;"Accepted","",IF(AND(N1663="",P1663=""),"",MAX(N1663,P1663)))</f>
      </c>
      <c r="V1663" s="155" t="str">
        <v>2026-05-06 18:55 PDT</v>
      </c>
      <c r="W1663" s="153" t="n">
        <v>13</v>
      </c>
      <c r="X1663" s="163"/>
      <c r="Y1663" s="163"/>
      <c r="Z1663" s="163"/>
      <c r="AA1663" s="153" t="n">
        <v>-117.8837</v>
      </c>
      <c r="AB1663" s="153" t="n">
        <v>34.9054</v>
      </c>
      <c r="AC1663" s="153" t="n">
        <v>702</v>
      </c>
      <c r="AD1663" s="175" t="str">
        <v>KEDW 070155Z 29013KT 60SM FEW100 28/04 A2993 RMK AO2A SLP120 T02790042</v>
      </c>
    </row>
    <row r="1664" hidden="0">
      <c r="A1664" s="150" t="str">
        <v>2026-05-07 02:55 UTC</v>
      </c>
      <c r="B1664" s="155" t="str">
        <v>2026-05-06 19:55 PDT</v>
      </c>
      <c r="C1664" s="155" t="str">
        <v>2026-05-06</v>
      </c>
      <c r="D1664" s="155" t="str">
        <v>May</v>
      </c>
      <c r="E1664" s="154" t="str">
        <v>Accepted</v>
      </c>
      <c r="F1664" s="155" t="str">
        <v>280</v>
      </c>
      <c r="G1664" s="153" t="n">
        <v>280</v>
      </c>
      <c r="H1664" s="155" t="str">
        <v>W</v>
      </c>
      <c r="I1664" s="153" t="n">
        <v>100</v>
      </c>
      <c r="J1664" s="155" t="str">
        <v>E</v>
      </c>
      <c r="K1664" s="153" t="n">
        <v>11</v>
      </c>
      <c r="L1664" s="153" t="n">
        <f>IF(E1664="Accepted",K1664*1.150779448,"")</f>
        <v>12.658573928</v>
      </c>
      <c r="M1664" s="163"/>
      <c r="N1664" s="163" t="str">
        <f>IF(AND(E1664="Accepted",ISNUMBER(M1664)),M1664*1.150779448,"")</f>
      </c>
      <c r="O1664" s="163"/>
      <c r="P1664" s="163" t="str">
        <f>IF(AND(E1664="Accepted",ISNUMBER(O1664)),O1664*1.150779448,"")</f>
      </c>
      <c r="Q1664" s="163"/>
      <c r="R1664" s="155" t="str"/>
      <c r="S1664" s="155" t="str"/>
      <c r="T1664" s="155" t="str"/>
      <c r="U1664" s="163" t="str">
        <f>IF(E1664&lt;&gt;"Accepted","",IF(AND(N1664="",P1664=""),"",MAX(N1664,P1664)))</f>
      </c>
      <c r="V1664" s="155" t="str">
        <v>2026-05-06 19:55 PDT</v>
      </c>
      <c r="W1664" s="153" t="n">
        <v>11</v>
      </c>
      <c r="X1664" s="163"/>
      <c r="Y1664" s="163"/>
      <c r="Z1664" s="163"/>
      <c r="AA1664" s="153" t="n">
        <v>-117.8837</v>
      </c>
      <c r="AB1664" s="153" t="n">
        <v>34.9054</v>
      </c>
      <c r="AC1664" s="153" t="n">
        <v>702</v>
      </c>
      <c r="AD1664" s="175" t="str">
        <v>KEDW 070255Z 28011KT 40SM CLR 24/06 A2995 RMK AO2A SLP127 T02430061 53006</v>
      </c>
    </row>
    <row r="1665" hidden="0">
      <c r="A1665" s="150" t="str">
        <v>2026-05-07 04:55 UTC</v>
      </c>
      <c r="B1665" s="155" t="str">
        <v>2026-05-06 21:55 PDT</v>
      </c>
      <c r="C1665" s="155" t="str">
        <v>2026-05-06</v>
      </c>
      <c r="D1665" s="155" t="str">
        <v>May</v>
      </c>
      <c r="E1665" s="154" t="str">
        <v>Accepted</v>
      </c>
      <c r="F1665" s="155" t="str">
        <v>210</v>
      </c>
      <c r="G1665" s="153" t="n">
        <v>210</v>
      </c>
      <c r="H1665" s="155" t="str">
        <v>SW</v>
      </c>
      <c r="I1665" s="153" t="n">
        <v>30</v>
      </c>
      <c r="J1665" s="155" t="str">
        <v>NE</v>
      </c>
      <c r="K1665" s="153" t="n">
        <v>3</v>
      </c>
      <c r="L1665" s="153" t="n">
        <f>IF(E1665="Accepted",K1665*1.150779448,"")</f>
        <v>3.452338344</v>
      </c>
      <c r="M1665" s="163"/>
      <c r="N1665" s="163" t="str">
        <f>IF(AND(E1665="Accepted",ISNUMBER(M1665)),M1665*1.150779448,"")</f>
      </c>
      <c r="O1665" s="163"/>
      <c r="P1665" s="163" t="str">
        <f>IF(AND(E1665="Accepted",ISNUMBER(O1665)),O1665*1.150779448,"")</f>
      </c>
      <c r="Q1665" s="163"/>
      <c r="R1665" s="155" t="str"/>
      <c r="S1665" s="155" t="str"/>
      <c r="T1665" s="155" t="str"/>
      <c r="U1665" s="163" t="str">
        <f>IF(E1665&lt;&gt;"Accepted","",IF(AND(N1665="",P1665=""),"",MAX(N1665,P1665)))</f>
      </c>
      <c r="V1665" s="155" t="str">
        <v>2026-05-06 21:55 PDT</v>
      </c>
      <c r="W1665" s="153" t="n">
        <v>3</v>
      </c>
      <c r="X1665" s="163"/>
      <c r="Y1665" s="163"/>
      <c r="Z1665" s="163"/>
      <c r="AA1665" s="153" t="n">
        <v>-117.8837</v>
      </c>
      <c r="AB1665" s="153" t="n">
        <v>34.9054</v>
      </c>
      <c r="AC1665" s="153" t="n">
        <v>702</v>
      </c>
      <c r="AD1665" s="175" t="str">
        <v>KEDW 070455Z 21003KT 40SM CLR 20/05 A3000 RMK AO2A SLP144 T02020054</v>
      </c>
    </row>
    <row r="1666" hidden="0">
      <c r="A1666" s="150" t="str">
        <v>2026-05-07 05:55 UTC</v>
      </c>
      <c r="B1666" s="155" t="str">
        <v>2026-05-06 22:55 PDT</v>
      </c>
      <c r="C1666" s="155" t="str">
        <v>2026-05-06</v>
      </c>
      <c r="D1666" s="155" t="str">
        <v>May</v>
      </c>
      <c r="E1666" s="154" t="str">
        <v>Accepted</v>
      </c>
      <c r="F1666" s="155" t="str">
        <v>190</v>
      </c>
      <c r="G1666" s="153" t="n">
        <v>190</v>
      </c>
      <c r="H1666" s="155" t="str">
        <v>S</v>
      </c>
      <c r="I1666" s="153" t="n">
        <v>10</v>
      </c>
      <c r="J1666" s="155" t="str">
        <v>N</v>
      </c>
      <c r="K1666" s="153" t="n">
        <v>7</v>
      </c>
      <c r="L1666" s="153" t="n">
        <f>IF(E1666="Accepted",K1666*1.150779448,"")</f>
        <v>8.055456136</v>
      </c>
      <c r="M1666" s="163"/>
      <c r="N1666" s="163" t="str">
        <f>IF(AND(E1666="Accepted",ISNUMBER(M1666)),M1666*1.150779448,"")</f>
      </c>
      <c r="O1666" s="163"/>
      <c r="P1666" s="163" t="str">
        <f>IF(AND(E1666="Accepted",ISNUMBER(O1666)),O1666*1.150779448,"")</f>
      </c>
      <c r="Q1666" s="163"/>
      <c r="R1666" s="155" t="str"/>
      <c r="S1666" s="155" t="str"/>
      <c r="T1666" s="155" t="str"/>
      <c r="U1666" s="163" t="str">
        <f>IF(E1666&lt;&gt;"Accepted","",IF(AND(N1666="",P1666=""),"",MAX(N1666,P1666)))</f>
      </c>
      <c r="V1666" s="155" t="str">
        <v>2026-05-06 22:55 PDT</v>
      </c>
      <c r="W1666" s="153" t="n">
        <v>7</v>
      </c>
      <c r="X1666" s="163"/>
      <c r="Y1666" s="163"/>
      <c r="Z1666" s="163"/>
      <c r="AA1666" s="153" t="n">
        <v>-117.8837</v>
      </c>
      <c r="AB1666" s="153" t="n">
        <v>34.9054</v>
      </c>
      <c r="AC1666" s="153" t="n">
        <v>702</v>
      </c>
      <c r="AD1666" s="175" t="str">
        <v>KEDW 070555Z AUTO 19007KT 10SM CLR 19/06 A3000 RMK AO2 SLP142 T01870055 10294 20187 52016 $</v>
      </c>
    </row>
    <row r="1667" hidden="0">
      <c r="A1667" s="150" t="str">
        <v>2026-05-07 06:55 UTC</v>
      </c>
      <c r="B1667" s="155" t="str">
        <v>2026-05-06 23:55 PDT</v>
      </c>
      <c r="C1667" s="155" t="str">
        <v>2026-05-06</v>
      </c>
      <c r="D1667" s="155" t="str">
        <v>May</v>
      </c>
      <c r="E1667" s="154" t="str">
        <v>Accepted</v>
      </c>
      <c r="F1667" s="155" t="str">
        <v>210</v>
      </c>
      <c r="G1667" s="153" t="n">
        <v>210</v>
      </c>
      <c r="H1667" s="155" t="str">
        <v>SW</v>
      </c>
      <c r="I1667" s="153" t="n">
        <v>30</v>
      </c>
      <c r="J1667" s="155" t="str">
        <v>NE</v>
      </c>
      <c r="K1667" s="153" t="n">
        <v>10</v>
      </c>
      <c r="L1667" s="153" t="n">
        <f>IF(E1667="Accepted",K1667*1.150779448,"")</f>
        <v>11.50779448</v>
      </c>
      <c r="M1667" s="163"/>
      <c r="N1667" s="163" t="str">
        <f>IF(AND(E1667="Accepted",ISNUMBER(M1667)),M1667*1.150779448,"")</f>
      </c>
      <c r="O1667" s="163"/>
      <c r="P1667" s="163" t="str">
        <f>IF(AND(E1667="Accepted",ISNUMBER(O1667)),O1667*1.150779448,"")</f>
      </c>
      <c r="Q1667" s="163"/>
      <c r="R1667" s="155" t="str"/>
      <c r="S1667" s="155" t="str"/>
      <c r="T1667" s="155" t="str"/>
      <c r="U1667" s="163" t="str">
        <f>IF(E1667&lt;&gt;"Accepted","",IF(AND(N1667="",P1667=""),"",MAX(N1667,P1667)))</f>
      </c>
      <c r="V1667" s="155" t="str">
        <v>2026-05-06 23:55 PDT</v>
      </c>
      <c r="W1667" s="153" t="n">
        <v>10</v>
      </c>
      <c r="X1667" s="163"/>
      <c r="Y1667" s="163"/>
      <c r="Z1667" s="163"/>
      <c r="AA1667" s="153" t="n">
        <v>-117.8837</v>
      </c>
      <c r="AB1667" s="153" t="n">
        <v>34.9054</v>
      </c>
      <c r="AC1667" s="153" t="n">
        <v>702</v>
      </c>
      <c r="AD1667" s="175" t="str">
        <v>KEDW 070655Z AUTO 21010KT 10SM CLR 18/05 A3000 RMK AO2 SLP142 T01800052 $</v>
      </c>
    </row>
    <row r="1668" hidden="0">
      <c r="A1668" s="150" t="str">
        <v>2026-05-07 07:55 UTC</v>
      </c>
      <c r="B1668" s="155" t="str">
        <v>2026-05-07 00:55 PDT</v>
      </c>
      <c r="C1668" s="155" t="str">
        <v>2026-05-07</v>
      </c>
      <c r="D1668" s="155" t="str">
        <v>May</v>
      </c>
      <c r="E1668" s="154" t="str">
        <v>Accepted</v>
      </c>
      <c r="F1668" s="155" t="str">
        <v>210</v>
      </c>
      <c r="G1668" s="153" t="n">
        <v>210</v>
      </c>
      <c r="H1668" s="155" t="str">
        <v>SW</v>
      </c>
      <c r="I1668" s="153" t="n">
        <v>30</v>
      </c>
      <c r="J1668" s="155" t="str">
        <v>NE</v>
      </c>
      <c r="K1668" s="153" t="n">
        <v>11</v>
      </c>
      <c r="L1668" s="153" t="n">
        <f>IF(E1668="Accepted",K1668*1.150779448,"")</f>
        <v>12.658573928</v>
      </c>
      <c r="M1668" s="163"/>
      <c r="N1668" s="163" t="str">
        <f>IF(AND(E1668="Accepted",ISNUMBER(M1668)),M1668*1.150779448,"")</f>
      </c>
      <c r="O1668" s="163"/>
      <c r="P1668" s="163" t="str">
        <f>IF(AND(E1668="Accepted",ISNUMBER(O1668)),O1668*1.150779448,"")</f>
      </c>
      <c r="Q1668" s="163"/>
      <c r="R1668" s="155" t="str"/>
      <c r="S1668" s="155" t="str"/>
      <c r="T1668" s="155" t="str"/>
      <c r="U1668" s="163" t="str">
        <f>IF(E1668&lt;&gt;"Accepted","",IF(AND(N1668="",P1668=""),"",MAX(N1668,P1668)))</f>
      </c>
      <c r="V1668" s="155" t="str">
        <v>2026-05-07 00:55 PDT</v>
      </c>
      <c r="W1668" s="153" t="n">
        <v>11</v>
      </c>
      <c r="X1668" s="163"/>
      <c r="Y1668" s="163"/>
      <c r="Z1668" s="163"/>
      <c r="AA1668" s="153" t="n">
        <v>-117.8837</v>
      </c>
      <c r="AB1668" s="153" t="n">
        <v>34.9054</v>
      </c>
      <c r="AC1668" s="153" t="n">
        <v>702</v>
      </c>
      <c r="AD1668" s="175" t="str">
        <v>KEDW 070755Z AUTO 21011KT 10SM CLR 17/06 A3001 RMK AO2 SLP145 T01720058 402940090 $</v>
      </c>
    </row>
    <row r="1669" hidden="0">
      <c r="A1669" s="150" t="str">
        <v>2026-05-07 08:55 UTC</v>
      </c>
      <c r="B1669" s="155" t="str">
        <v>2026-05-07 01:55 PDT</v>
      </c>
      <c r="C1669" s="155" t="str">
        <v>2026-05-07</v>
      </c>
      <c r="D1669" s="155" t="str">
        <v>May</v>
      </c>
      <c r="E1669" s="154" t="str">
        <v>Accepted</v>
      </c>
      <c r="F1669" s="155" t="str">
        <v>220</v>
      </c>
      <c r="G1669" s="153" t="n">
        <v>220</v>
      </c>
      <c r="H1669" s="155" t="str">
        <v>SW</v>
      </c>
      <c r="I1669" s="153" t="n">
        <v>40</v>
      </c>
      <c r="J1669" s="155" t="str">
        <v>NE</v>
      </c>
      <c r="K1669" s="153" t="n">
        <v>10</v>
      </c>
      <c r="L1669" s="153" t="n">
        <f>IF(E1669="Accepted",K1669*1.150779448,"")</f>
        <v>11.50779448</v>
      </c>
      <c r="M1669" s="163"/>
      <c r="N1669" s="163" t="str">
        <f>IF(AND(E1669="Accepted",ISNUMBER(M1669)),M1669*1.150779448,"")</f>
      </c>
      <c r="O1669" s="163"/>
      <c r="P1669" s="163" t="str">
        <f>IF(AND(E1669="Accepted",ISNUMBER(O1669)),O1669*1.150779448,"")</f>
      </c>
      <c r="Q1669" s="163"/>
      <c r="R1669" s="155" t="str"/>
      <c r="S1669" s="155" t="str"/>
      <c r="T1669" s="155" t="str"/>
      <c r="U1669" s="163" t="str">
        <f>IF(E1669&lt;&gt;"Accepted","",IF(AND(N1669="",P1669=""),"",MAX(N1669,P1669)))</f>
      </c>
      <c r="V1669" s="155" t="str">
        <v>2026-05-07 01:55 PDT</v>
      </c>
      <c r="W1669" s="153" t="n">
        <v>10</v>
      </c>
      <c r="X1669" s="163"/>
      <c r="Y1669" s="163"/>
      <c r="Z1669" s="163"/>
      <c r="AA1669" s="153" t="n">
        <v>-117.8837</v>
      </c>
      <c r="AB1669" s="153" t="n">
        <v>34.9054</v>
      </c>
      <c r="AC1669" s="153" t="n">
        <v>702</v>
      </c>
      <c r="AD1669" s="175" t="str">
        <v>KEDW 070855Z AUTO 22010KT 10SM CLR 16/05 A3001 RMK AO2 SLP145 T01560052 53002 $</v>
      </c>
    </row>
    <row r="1670" hidden="0">
      <c r="A1670" s="150" t="str">
        <v>2026-05-07 09:55 UTC</v>
      </c>
      <c r="B1670" s="155" t="str">
        <v>2026-05-07 02:55 PDT</v>
      </c>
      <c r="C1670" s="155" t="str">
        <v>2026-05-07</v>
      </c>
      <c r="D1670" s="155" t="str">
        <v>May</v>
      </c>
      <c r="E1670" s="154" t="str">
        <v>Accepted</v>
      </c>
      <c r="F1670" s="155" t="str">
        <v>220</v>
      </c>
      <c r="G1670" s="153" t="n">
        <v>220</v>
      </c>
      <c r="H1670" s="155" t="str">
        <v>SW</v>
      </c>
      <c r="I1670" s="153" t="n">
        <v>40</v>
      </c>
      <c r="J1670" s="155" t="str">
        <v>NE</v>
      </c>
      <c r="K1670" s="153" t="n">
        <v>5</v>
      </c>
      <c r="L1670" s="153" t="n">
        <f>IF(E1670="Accepted",K1670*1.150779448,"")</f>
        <v>5.75389724</v>
      </c>
      <c r="M1670" s="163"/>
      <c r="N1670" s="163" t="str">
        <f>IF(AND(E1670="Accepted",ISNUMBER(M1670)),M1670*1.150779448,"")</f>
      </c>
      <c r="O1670" s="163"/>
      <c r="P1670" s="163" t="str">
        <f>IF(AND(E1670="Accepted",ISNUMBER(O1670)),O1670*1.150779448,"")</f>
      </c>
      <c r="Q1670" s="163"/>
      <c r="R1670" s="155" t="str"/>
      <c r="S1670" s="155" t="str"/>
      <c r="T1670" s="155" t="str"/>
      <c r="U1670" s="163" t="str">
        <f>IF(E1670&lt;&gt;"Accepted","",IF(AND(N1670="",P1670=""),"",MAX(N1670,P1670)))</f>
      </c>
      <c r="V1670" s="155" t="str">
        <v>2026-05-07 02:55 PDT</v>
      </c>
      <c r="W1670" s="153" t="n">
        <v>5</v>
      </c>
      <c r="X1670" s="163"/>
      <c r="Y1670" s="163"/>
      <c r="Z1670" s="163"/>
      <c r="AA1670" s="153" t="n">
        <v>-117.8837</v>
      </c>
      <c r="AB1670" s="153" t="n">
        <v>34.9054</v>
      </c>
      <c r="AC1670" s="153" t="n">
        <v>702</v>
      </c>
      <c r="AD1670" s="175" t="str">
        <v>KEDW 070955Z AUTO 22005KT 10SM CLR 14/05 A3000 RMK AO2 SLP141 T01410052 $</v>
      </c>
    </row>
    <row r="1671" hidden="0">
      <c r="A1671" s="150" t="str">
        <v>2026-05-07 10:55 UTC</v>
      </c>
      <c r="B1671" s="155" t="str">
        <v>2026-05-07 03:55 PDT</v>
      </c>
      <c r="C1671" s="155" t="str">
        <v>2026-05-07</v>
      </c>
      <c r="D1671" s="155" t="str">
        <v>May</v>
      </c>
      <c r="E1671" s="154" t="str">
        <v>Accepted</v>
      </c>
      <c r="F1671" s="155" t="str">
        <v>200</v>
      </c>
      <c r="G1671" s="153" t="n">
        <v>200</v>
      </c>
      <c r="H1671" s="155" t="str">
        <v>S</v>
      </c>
      <c r="I1671" s="153" t="n">
        <v>20</v>
      </c>
      <c r="J1671" s="155" t="str">
        <v>N</v>
      </c>
      <c r="K1671" s="153" t="n">
        <v>4</v>
      </c>
      <c r="L1671" s="153" t="n">
        <f>IF(E1671="Accepted",K1671*1.150779448,"")</f>
        <v>4.603117792</v>
      </c>
      <c r="M1671" s="163"/>
      <c r="N1671" s="163" t="str">
        <f>IF(AND(E1671="Accepted",ISNUMBER(M1671)),M1671*1.150779448,"")</f>
      </c>
      <c r="O1671" s="163"/>
      <c r="P1671" s="163" t="str">
        <f>IF(AND(E1671="Accepted",ISNUMBER(O1671)),O1671*1.150779448,"")</f>
      </c>
      <c r="Q1671" s="163"/>
      <c r="R1671" s="155" t="str"/>
      <c r="S1671" s="155" t="str"/>
      <c r="T1671" s="155" t="str"/>
      <c r="U1671" s="163" t="str">
        <f>IF(E1671&lt;&gt;"Accepted","",IF(AND(N1671="",P1671=""),"",MAX(N1671,P1671)))</f>
      </c>
      <c r="V1671" s="155" t="str">
        <v>2026-05-07 03:55 PDT</v>
      </c>
      <c r="W1671" s="153" t="n">
        <v>4</v>
      </c>
      <c r="X1671" s="163"/>
      <c r="Y1671" s="163"/>
      <c r="Z1671" s="163"/>
      <c r="AA1671" s="153" t="n">
        <v>-117.8837</v>
      </c>
      <c r="AB1671" s="153" t="n">
        <v>34.9054</v>
      </c>
      <c r="AC1671" s="153" t="n">
        <v>702</v>
      </c>
      <c r="AD1671" s="175" t="str">
        <v>KEDW 071055Z AUTO 20004KT 10SM CLR 13/05 A3001 RMK AO2 SLP146 T01290048 $</v>
      </c>
    </row>
    <row r="1672" hidden="0">
      <c r="A1672" s="150" t="str">
        <v>2026-05-07 11:55 UTC</v>
      </c>
      <c r="B1672" s="155" t="str">
        <v>2026-05-07 04:55 PDT</v>
      </c>
      <c r="C1672" s="155" t="str">
        <v>2026-05-07</v>
      </c>
      <c r="D1672" s="155" t="str">
        <v>May</v>
      </c>
      <c r="E1672" s="154" t="str">
        <v>Accepted</v>
      </c>
      <c r="F1672" s="155" t="str">
        <v>220</v>
      </c>
      <c r="G1672" s="153" t="n">
        <v>220</v>
      </c>
      <c r="H1672" s="155" t="str">
        <v>SW</v>
      </c>
      <c r="I1672" s="153" t="n">
        <v>40</v>
      </c>
      <c r="J1672" s="155" t="str">
        <v>NE</v>
      </c>
      <c r="K1672" s="153" t="n">
        <v>3</v>
      </c>
      <c r="L1672" s="153" t="n">
        <f>IF(E1672="Accepted",K1672*1.150779448,"")</f>
        <v>3.452338344</v>
      </c>
      <c r="M1672" s="163"/>
      <c r="N1672" s="163" t="str">
        <f>IF(AND(E1672="Accepted",ISNUMBER(M1672)),M1672*1.150779448,"")</f>
      </c>
      <c r="O1672" s="163"/>
      <c r="P1672" s="163" t="str">
        <f>IF(AND(E1672="Accepted",ISNUMBER(O1672)),O1672*1.150779448,"")</f>
      </c>
      <c r="Q1672" s="163"/>
      <c r="R1672" s="155" t="str"/>
      <c r="S1672" s="155" t="str"/>
      <c r="T1672" s="155" t="str"/>
      <c r="U1672" s="163" t="str">
        <f>IF(E1672&lt;&gt;"Accepted","",IF(AND(N1672="",P1672=""),"",MAX(N1672,P1672)))</f>
      </c>
      <c r="V1672" s="155" t="str">
        <v>2026-05-07 04:55 PDT</v>
      </c>
      <c r="W1672" s="153" t="n">
        <v>3</v>
      </c>
      <c r="X1672" s="163"/>
      <c r="Y1672" s="163"/>
      <c r="Z1672" s="163"/>
      <c r="AA1672" s="153" t="n">
        <v>-117.8837</v>
      </c>
      <c r="AB1672" s="153" t="n">
        <v>34.9054</v>
      </c>
      <c r="AC1672" s="153" t="n">
        <v>702</v>
      </c>
      <c r="AD1672" s="175" t="str">
        <v>KEDW 071155Z AUTO 22003KT 10SM CLR 12/05 A3000 RMK AO2 SLP142 T01150045 10187 20115 55002 $</v>
      </c>
    </row>
    <row r="1673" hidden="0">
      <c r="A1673" s="150" t="str">
        <v>2026-05-07 12:55 UTC</v>
      </c>
      <c r="B1673" s="155" t="str">
        <v>2026-05-07 05:55 PDT</v>
      </c>
      <c r="C1673" s="155" t="str">
        <v>2026-05-07</v>
      </c>
      <c r="D1673" s="155" t="str">
        <v>May</v>
      </c>
      <c r="E1673" s="154" t="str">
        <v>Accepted</v>
      </c>
      <c r="F1673" s="155" t="str">
        <v>000</v>
      </c>
      <c r="G1673" s="153" t="n">
        <v>0</v>
      </c>
      <c r="H1673" s="155" t="str">
        <v>Calm</v>
      </c>
      <c r="I1673" s="153" t="n">
        <v>180</v>
      </c>
      <c r="J1673" s="155" t="str">
        <v>Calm</v>
      </c>
      <c r="K1673" s="153" t="n">
        <v>0</v>
      </c>
      <c r="L1673" s="153" t="n">
        <f>IF(E1673="Accepted",K1673*1.150779448,"")</f>
        <v>0</v>
      </c>
      <c r="M1673" s="163"/>
      <c r="N1673" s="163" t="str">
        <f>IF(AND(E1673="Accepted",ISNUMBER(M1673)),M1673*1.150779448,"")</f>
      </c>
      <c r="O1673" s="163"/>
      <c r="P1673" s="163" t="str">
        <f>IF(AND(E1673="Accepted",ISNUMBER(O1673)),O1673*1.150779448,"")</f>
      </c>
      <c r="Q1673" s="163"/>
      <c r="R1673" s="155" t="str"/>
      <c r="S1673" s="155" t="str"/>
      <c r="T1673" s="155" t="str"/>
      <c r="U1673" s="163" t="str">
        <f>IF(E1673&lt;&gt;"Accepted","",IF(AND(N1673="",P1673=""),"",MAX(N1673,P1673)))</f>
      </c>
      <c r="V1673" s="155" t="str">
        <v>2026-05-07 05:55 PDT</v>
      </c>
      <c r="W1673" s="153" t="n">
        <v>0</v>
      </c>
      <c r="X1673" s="163"/>
      <c r="Y1673" s="163"/>
      <c r="Z1673" s="163"/>
      <c r="AA1673" s="153" t="n">
        <v>-117.8837</v>
      </c>
      <c r="AB1673" s="153" t="n">
        <v>34.9054</v>
      </c>
      <c r="AC1673" s="153" t="n">
        <v>702</v>
      </c>
      <c r="AD1673" s="175" t="str">
        <v>KEDW 071255Z 00000KT 70SM CLR 11/03 A3001 RMK AO2A SLP146 T01070033</v>
      </c>
    </row>
    <row r="1674" hidden="0">
      <c r="A1674" s="150" t="str">
        <v>2026-05-07 13:55 UTC</v>
      </c>
      <c r="B1674" s="155" t="str">
        <v>2026-05-07 06:55 PDT</v>
      </c>
      <c r="C1674" s="155" t="str">
        <v>2026-05-07</v>
      </c>
      <c r="D1674" s="155" t="str">
        <v>May</v>
      </c>
      <c r="E1674" s="154" t="str">
        <v>Accepted</v>
      </c>
      <c r="F1674" s="155" t="str">
        <v>000</v>
      </c>
      <c r="G1674" s="153" t="n">
        <v>0</v>
      </c>
      <c r="H1674" s="155" t="str">
        <v>Calm</v>
      </c>
      <c r="I1674" s="153" t="n">
        <v>180</v>
      </c>
      <c r="J1674" s="155" t="str">
        <v>Calm</v>
      </c>
      <c r="K1674" s="153" t="n">
        <v>0</v>
      </c>
      <c r="L1674" s="153" t="n">
        <f>IF(E1674="Accepted",K1674*1.150779448,"")</f>
        <v>0</v>
      </c>
      <c r="M1674" s="163"/>
      <c r="N1674" s="163" t="str">
        <f>IF(AND(E1674="Accepted",ISNUMBER(M1674)),M1674*1.150779448,"")</f>
      </c>
      <c r="O1674" s="163"/>
      <c r="P1674" s="163" t="str">
        <f>IF(AND(E1674="Accepted",ISNUMBER(O1674)),O1674*1.150779448,"")</f>
      </c>
      <c r="Q1674" s="163"/>
      <c r="R1674" s="155" t="str"/>
      <c r="S1674" s="155" t="str"/>
      <c r="T1674" s="155" t="str"/>
      <c r="U1674" s="163" t="str">
        <f>IF(E1674&lt;&gt;"Accepted","",IF(AND(N1674="",P1674=""),"",MAX(N1674,P1674)))</f>
      </c>
      <c r="V1674" s="155" t="str">
        <v>2026-05-07 06:55 PDT</v>
      </c>
      <c r="W1674" s="153" t="n">
        <v>0</v>
      </c>
      <c r="X1674" s="163"/>
      <c r="Y1674" s="163"/>
      <c r="Z1674" s="163"/>
      <c r="AA1674" s="153" t="n">
        <v>-117.8837</v>
      </c>
      <c r="AB1674" s="153" t="n">
        <v>34.9054</v>
      </c>
      <c r="AC1674" s="153" t="n">
        <v>702</v>
      </c>
      <c r="AD1674" s="175" t="str">
        <v>KEDW 071355Z 00000KT 80SM CLR 13/04 A3003 RMK AO2A SLP153 T01290041</v>
      </c>
    </row>
    <row r="1675" hidden="0">
      <c r="A1675" s="150" t="str">
        <v>2026-05-07 14:55 UTC</v>
      </c>
      <c r="B1675" s="155" t="str">
        <v>2026-05-07 07:55 PDT</v>
      </c>
      <c r="C1675" s="155" t="str">
        <v>2026-05-07</v>
      </c>
      <c r="D1675" s="155" t="str">
        <v>May</v>
      </c>
      <c r="E1675" s="154" t="str">
        <v>Accepted</v>
      </c>
      <c r="F1675" s="155" t="str">
        <v>000</v>
      </c>
      <c r="G1675" s="153" t="n">
        <v>0</v>
      </c>
      <c r="H1675" s="155" t="str">
        <v>Calm</v>
      </c>
      <c r="I1675" s="153" t="n">
        <v>180</v>
      </c>
      <c r="J1675" s="155" t="str">
        <v>Calm</v>
      </c>
      <c r="K1675" s="153" t="n">
        <v>0</v>
      </c>
      <c r="L1675" s="153" t="n">
        <f>IF(E1675="Accepted",K1675*1.150779448,"")</f>
        <v>0</v>
      </c>
      <c r="M1675" s="163"/>
      <c r="N1675" s="163" t="str">
        <f>IF(AND(E1675="Accepted",ISNUMBER(M1675)),M1675*1.150779448,"")</f>
      </c>
      <c r="O1675" s="163"/>
      <c r="P1675" s="163" t="str">
        <f>IF(AND(E1675="Accepted",ISNUMBER(O1675)),O1675*1.150779448,"")</f>
      </c>
      <c r="Q1675" s="163"/>
      <c r="R1675" s="155" t="str"/>
      <c r="S1675" s="155" t="str"/>
      <c r="T1675" s="155" t="str"/>
      <c r="U1675" s="163" t="str">
        <f>IF(E1675&lt;&gt;"Accepted","",IF(AND(N1675="",P1675=""),"",MAX(N1675,P1675)))</f>
      </c>
      <c r="V1675" s="155" t="str">
        <v>2026-05-07 07:55 PDT</v>
      </c>
      <c r="W1675" s="153" t="n">
        <v>0</v>
      </c>
      <c r="X1675" s="163"/>
      <c r="Y1675" s="163"/>
      <c r="Z1675" s="163"/>
      <c r="AA1675" s="153" t="n">
        <v>-117.8837</v>
      </c>
      <c r="AB1675" s="153" t="n">
        <v>34.9054</v>
      </c>
      <c r="AC1675" s="153" t="n">
        <v>702</v>
      </c>
      <c r="AD1675" s="175" t="str">
        <v>KEDW 071455Z 00000KT 90SM CLR 15/05 A3003 RMK AO2A SLP153 T01480045 52009</v>
      </c>
    </row>
    <row r="1676" hidden="0">
      <c r="A1676" s="150" t="str">
        <v>2026-05-07 15:55 UTC</v>
      </c>
      <c r="B1676" s="155" t="str">
        <v>2026-05-07 08:55 PDT</v>
      </c>
      <c r="C1676" s="155" t="str">
        <v>2026-05-07</v>
      </c>
      <c r="D1676" s="155" t="str">
        <v>May</v>
      </c>
      <c r="E1676" s="154" t="str">
        <v>Accepted</v>
      </c>
      <c r="F1676" s="155" t="str">
        <v>000</v>
      </c>
      <c r="G1676" s="153" t="n">
        <v>0</v>
      </c>
      <c r="H1676" s="155" t="str">
        <v>Calm</v>
      </c>
      <c r="I1676" s="153" t="n">
        <v>180</v>
      </c>
      <c r="J1676" s="155" t="str">
        <v>Calm</v>
      </c>
      <c r="K1676" s="153" t="n">
        <v>0</v>
      </c>
      <c r="L1676" s="153" t="n">
        <f>IF(E1676="Accepted",K1676*1.150779448,"")</f>
        <v>0</v>
      </c>
      <c r="M1676" s="163"/>
      <c r="N1676" s="163" t="str">
        <f>IF(AND(E1676="Accepted",ISNUMBER(M1676)),M1676*1.150779448,"")</f>
      </c>
      <c r="O1676" s="163"/>
      <c r="P1676" s="163" t="str">
        <f>IF(AND(E1676="Accepted",ISNUMBER(O1676)),O1676*1.150779448,"")</f>
      </c>
      <c r="Q1676" s="163"/>
      <c r="R1676" s="155" t="str"/>
      <c r="S1676" s="155" t="str"/>
      <c r="T1676" s="155" t="str"/>
      <c r="U1676" s="163" t="str">
        <f>IF(E1676&lt;&gt;"Accepted","",IF(AND(N1676="",P1676=""),"",MAX(N1676,P1676)))</f>
      </c>
      <c r="V1676" s="155" t="str">
        <v>2026-05-07 08:55 PDT</v>
      </c>
      <c r="W1676" s="153" t="n">
        <v>0</v>
      </c>
      <c r="X1676" s="163"/>
      <c r="Y1676" s="163"/>
      <c r="Z1676" s="163"/>
      <c r="AA1676" s="153" t="n">
        <v>-117.8837</v>
      </c>
      <c r="AB1676" s="153" t="n">
        <v>34.9054</v>
      </c>
      <c r="AC1676" s="153" t="n">
        <v>702</v>
      </c>
      <c r="AD1676" s="175" t="str">
        <v>KEDW 071555Z 00000KT 90SM CLR 19/05 A3003 RMK AO2A SLP151 T01860047</v>
      </c>
    </row>
    <row r="1677" hidden="0">
      <c r="A1677" s="150" t="str">
        <v>2026-05-07 16:55 UTC</v>
      </c>
      <c r="B1677" s="155" t="str">
        <v>2026-05-07 09:55 PDT</v>
      </c>
      <c r="C1677" s="155" t="str">
        <v>2026-05-07</v>
      </c>
      <c r="D1677" s="155" t="str">
        <v>May</v>
      </c>
      <c r="E1677" s="154" t="str">
        <v>Accepted</v>
      </c>
      <c r="F1677" s="155" t="str">
        <v>000</v>
      </c>
      <c r="G1677" s="153" t="n">
        <v>0</v>
      </c>
      <c r="H1677" s="155" t="str">
        <v>Calm</v>
      </c>
      <c r="I1677" s="153" t="n">
        <v>180</v>
      </c>
      <c r="J1677" s="155" t="str">
        <v>Calm</v>
      </c>
      <c r="K1677" s="153" t="n">
        <v>0</v>
      </c>
      <c r="L1677" s="153" t="n">
        <f>IF(E1677="Accepted",K1677*1.150779448,"")</f>
        <v>0</v>
      </c>
      <c r="M1677" s="163"/>
      <c r="N1677" s="163" t="str">
        <f>IF(AND(E1677="Accepted",ISNUMBER(M1677)),M1677*1.150779448,"")</f>
      </c>
      <c r="O1677" s="163"/>
      <c r="P1677" s="163" t="str">
        <f>IF(AND(E1677="Accepted",ISNUMBER(O1677)),O1677*1.150779448,"")</f>
      </c>
      <c r="Q1677" s="163"/>
      <c r="R1677" s="155" t="str"/>
      <c r="S1677" s="155" t="str"/>
      <c r="T1677" s="155" t="str"/>
      <c r="U1677" s="163" t="str">
        <f>IF(E1677&lt;&gt;"Accepted","",IF(AND(N1677="",P1677=""),"",MAX(N1677,P1677)))</f>
      </c>
      <c r="V1677" s="155" t="str">
        <v>2026-05-07 09:55 PDT</v>
      </c>
      <c r="W1677" s="153" t="n">
        <v>0</v>
      </c>
      <c r="X1677" s="163"/>
      <c r="Y1677" s="163"/>
      <c r="Z1677" s="163"/>
      <c r="AA1677" s="153" t="n">
        <v>-117.8837</v>
      </c>
      <c r="AB1677" s="153" t="n">
        <v>34.9054</v>
      </c>
      <c r="AC1677" s="153" t="n">
        <v>702</v>
      </c>
      <c r="AD1677" s="175" t="str">
        <v>KEDW 071655Z 00000KT 90SM CLR 22/05 A3002 RMK AO2A SLP148 T02210051</v>
      </c>
    </row>
    <row r="1678" hidden="0">
      <c r="A1678" s="150" t="str">
        <v>2026-05-07 17:55 UTC</v>
      </c>
      <c r="B1678" s="155" t="str">
        <v>2026-05-07 10:55 PDT</v>
      </c>
      <c r="C1678" s="155" t="str">
        <v>2026-05-07</v>
      </c>
      <c r="D1678" s="155" t="str">
        <v>May</v>
      </c>
      <c r="E1678" s="154" t="str">
        <v>Accepted</v>
      </c>
      <c r="F1678" s="155" t="str">
        <v>000</v>
      </c>
      <c r="G1678" s="153" t="n">
        <v>0</v>
      </c>
      <c r="H1678" s="155" t="str">
        <v>Calm</v>
      </c>
      <c r="I1678" s="153" t="n">
        <v>180</v>
      </c>
      <c r="J1678" s="155" t="str">
        <v>Calm</v>
      </c>
      <c r="K1678" s="153" t="n">
        <v>0</v>
      </c>
      <c r="L1678" s="153" t="n">
        <f>IF(E1678="Accepted",K1678*1.150779448,"")</f>
        <v>0</v>
      </c>
      <c r="M1678" s="163"/>
      <c r="N1678" s="163" t="str">
        <f>IF(AND(E1678="Accepted",ISNUMBER(M1678)),M1678*1.150779448,"")</f>
      </c>
      <c r="O1678" s="163"/>
      <c r="P1678" s="163" t="str">
        <f>IF(AND(E1678="Accepted",ISNUMBER(O1678)),O1678*1.150779448,"")</f>
      </c>
      <c r="Q1678" s="163"/>
      <c r="R1678" s="155" t="str"/>
      <c r="S1678" s="155" t="str"/>
      <c r="T1678" s="155" t="str"/>
      <c r="U1678" s="163" t="str">
        <f>IF(E1678&lt;&gt;"Accepted","",IF(AND(N1678="",P1678=""),"",MAX(N1678,P1678)))</f>
      </c>
      <c r="V1678" s="155" t="str">
        <v>2026-05-07 10:55 PDT</v>
      </c>
      <c r="W1678" s="153" t="n">
        <v>0</v>
      </c>
      <c r="X1678" s="163"/>
      <c r="Y1678" s="163"/>
      <c r="Z1678" s="163"/>
      <c r="AA1678" s="153" t="n">
        <v>-117.8837</v>
      </c>
      <c r="AB1678" s="153" t="n">
        <v>34.9054</v>
      </c>
      <c r="AC1678" s="153" t="n">
        <v>702</v>
      </c>
      <c r="AD1678" s="175" t="str">
        <v>KEDW 071755Z 00000KT 90SM CLR 26/02 A3001 RMK AO2A SLP143 T02640023 10264 20100 58008</v>
      </c>
    </row>
    <row r="1679" hidden="0">
      <c r="A1679" s="150" t="str">
        <v>2026-05-07 18:55 UTC</v>
      </c>
      <c r="B1679" s="155" t="str">
        <v>2026-05-07 11:55 PDT</v>
      </c>
      <c r="C1679" s="155" t="str">
        <v>2026-05-07</v>
      </c>
      <c r="D1679" s="155" t="str">
        <v>May</v>
      </c>
      <c r="E1679" s="154" t="str">
        <v>Accepted</v>
      </c>
      <c r="F1679" s="155" t="str">
        <v>290</v>
      </c>
      <c r="G1679" s="153" t="n">
        <v>290</v>
      </c>
      <c r="H1679" s="155" t="str">
        <v>W</v>
      </c>
      <c r="I1679" s="153" t="n">
        <v>110</v>
      </c>
      <c r="J1679" s="155" t="str">
        <v>E</v>
      </c>
      <c r="K1679" s="153" t="n">
        <v>3</v>
      </c>
      <c r="L1679" s="153" t="n">
        <f>IF(E1679="Accepted",K1679*1.150779448,"")</f>
        <v>3.452338344</v>
      </c>
      <c r="M1679" s="163"/>
      <c r="N1679" s="163" t="str">
        <f>IF(AND(E1679="Accepted",ISNUMBER(M1679)),M1679*1.150779448,"")</f>
      </c>
      <c r="O1679" s="163"/>
      <c r="P1679" s="163" t="str">
        <f>IF(AND(E1679="Accepted",ISNUMBER(O1679)),O1679*1.150779448,"")</f>
      </c>
      <c r="Q1679" s="163"/>
      <c r="R1679" s="155" t="str"/>
      <c r="S1679" s="155" t="str"/>
      <c r="T1679" s="155" t="str"/>
      <c r="U1679" s="163" t="str">
        <f>IF(E1679&lt;&gt;"Accepted","",IF(AND(N1679="",P1679=""),"",MAX(N1679,P1679)))</f>
      </c>
      <c r="V1679" s="155" t="str">
        <v>2026-05-07 11:55 PDT</v>
      </c>
      <c r="W1679" s="153" t="n">
        <v>3</v>
      </c>
      <c r="X1679" s="163"/>
      <c r="Y1679" s="163"/>
      <c r="Z1679" s="163"/>
      <c r="AA1679" s="153" t="n">
        <v>-117.8837</v>
      </c>
      <c r="AB1679" s="153" t="n">
        <v>34.9054</v>
      </c>
      <c r="AC1679" s="153" t="n">
        <v>702</v>
      </c>
      <c r="AD1679" s="175" t="str">
        <v>KEDW 071855Z 29003KT 90SM FEW120 30/00 A2998 RMK AO2A SLP131 T02950001</v>
      </c>
    </row>
    <row r="1680" hidden="0">
      <c r="A1680" s="150" t="str">
        <v>2026-05-07 19:55 UTC</v>
      </c>
      <c r="B1680" s="155" t="str">
        <v>2026-05-07 12:55 PDT</v>
      </c>
      <c r="C1680" s="155" t="str">
        <v>2026-05-07</v>
      </c>
      <c r="D1680" s="155" t="str">
        <v>May</v>
      </c>
      <c r="E1680" s="154" t="str">
        <v>Accepted</v>
      </c>
      <c r="F1680" s="155" t="str">
        <v>170</v>
      </c>
      <c r="G1680" s="153" t="n">
        <v>170</v>
      </c>
      <c r="H1680" s="155" t="str">
        <v>S</v>
      </c>
      <c r="I1680" s="153" t="n">
        <v>350</v>
      </c>
      <c r="J1680" s="155" t="str">
        <v>N</v>
      </c>
      <c r="K1680" s="153" t="n">
        <v>5</v>
      </c>
      <c r="L1680" s="153" t="n">
        <f>IF(E1680="Accepted",K1680*1.150779448,"")</f>
        <v>5.75389724</v>
      </c>
      <c r="M1680" s="163"/>
      <c r="N1680" s="163" t="str">
        <f>IF(AND(E1680="Accepted",ISNUMBER(M1680)),M1680*1.150779448,"")</f>
      </c>
      <c r="O1680" s="163"/>
      <c r="P1680" s="163" t="str">
        <f>IF(AND(E1680="Accepted",ISNUMBER(O1680)),O1680*1.150779448,"")</f>
      </c>
      <c r="Q1680" s="163"/>
      <c r="R1680" s="155" t="str"/>
      <c r="S1680" s="155" t="str"/>
      <c r="T1680" s="155" t="str"/>
      <c r="U1680" s="163" t="str">
        <f>IF(E1680&lt;&gt;"Accepted","",IF(AND(N1680="",P1680=""),"",MAX(N1680,P1680)))</f>
      </c>
      <c r="V1680" s="155" t="str">
        <v>2026-05-07 12:55 PDT</v>
      </c>
      <c r="W1680" s="153" t="n">
        <v>5</v>
      </c>
      <c r="X1680" s="163"/>
      <c r="Y1680" s="163"/>
      <c r="Z1680" s="163"/>
      <c r="AA1680" s="153" t="n">
        <v>-117.8837</v>
      </c>
      <c r="AB1680" s="153" t="n">
        <v>34.9054</v>
      </c>
      <c r="AC1680" s="153" t="n">
        <v>702</v>
      </c>
      <c r="AD1680" s="175" t="str">
        <v>KEDW 071955Z 17005KT 90SM FEW120 32/M00 A2996 RMK AO2A SLP123 T03151003</v>
      </c>
    </row>
    <row r="1681" hidden="0">
      <c r="A1681" s="150" t="str">
        <v>2026-05-07 20:55 UTC</v>
      </c>
      <c r="B1681" s="155" t="str">
        <v>2026-05-07 13:55 PDT</v>
      </c>
      <c r="C1681" s="155" t="str">
        <v>2026-05-07</v>
      </c>
      <c r="D1681" s="155" t="str">
        <v>May</v>
      </c>
      <c r="E1681" s="154" t="str">
        <v>Accepted</v>
      </c>
      <c r="F1681" s="155" t="str">
        <v>000</v>
      </c>
      <c r="G1681" s="153" t="n">
        <v>0</v>
      </c>
      <c r="H1681" s="155" t="str">
        <v>Calm</v>
      </c>
      <c r="I1681" s="153" t="n">
        <v>180</v>
      </c>
      <c r="J1681" s="155" t="str">
        <v>Calm</v>
      </c>
      <c r="K1681" s="153" t="n">
        <v>0</v>
      </c>
      <c r="L1681" s="153" t="n">
        <f>IF(E1681="Accepted",K1681*1.150779448,"")</f>
        <v>0</v>
      </c>
      <c r="M1681" s="163"/>
      <c r="N1681" s="163" t="str">
        <f>IF(AND(E1681="Accepted",ISNUMBER(M1681)),M1681*1.150779448,"")</f>
      </c>
      <c r="O1681" s="163"/>
      <c r="P1681" s="163" t="str">
        <f>IF(AND(E1681="Accepted",ISNUMBER(O1681)),O1681*1.150779448,"")</f>
      </c>
      <c r="Q1681" s="163"/>
      <c r="R1681" s="155" t="str"/>
      <c r="S1681" s="155" t="str"/>
      <c r="T1681" s="155" t="str"/>
      <c r="U1681" s="163" t="str">
        <f>IF(E1681&lt;&gt;"Accepted","",IF(AND(N1681="",P1681=""),"",MAX(N1681,P1681)))</f>
      </c>
      <c r="V1681" s="155" t="str">
        <v>2026-05-07 13:55 PDT</v>
      </c>
      <c r="W1681" s="153" t="n">
        <v>0</v>
      </c>
      <c r="X1681" s="163"/>
      <c r="Y1681" s="163"/>
      <c r="Z1681" s="163"/>
      <c r="AA1681" s="153" t="n">
        <v>-117.8837</v>
      </c>
      <c r="AB1681" s="153" t="n">
        <v>34.9054</v>
      </c>
      <c r="AC1681" s="153" t="n">
        <v>702</v>
      </c>
      <c r="AD1681" s="175" t="str">
        <v>KEDW 072055Z 00000KT 90SM FEW120 32/M03 A2993 RMK AO2A SLP114 T03201034 57024</v>
      </c>
    </row>
    <row r="1682" hidden="0">
      <c r="A1682" s="150" t="str">
        <v>2026-05-07 21:55 UTC</v>
      </c>
      <c r="B1682" s="155" t="str">
        <v>2026-05-07 14:55 PDT</v>
      </c>
      <c r="C1682" s="155" t="str">
        <v>2026-05-07</v>
      </c>
      <c r="D1682" s="155" t="str">
        <v>May</v>
      </c>
      <c r="E1682" s="154" t="str">
        <v>Accepted</v>
      </c>
      <c r="F1682" s="155" t="str">
        <v>210</v>
      </c>
      <c r="G1682" s="153" t="n">
        <v>210</v>
      </c>
      <c r="H1682" s="155" t="str">
        <v>SW</v>
      </c>
      <c r="I1682" s="153" t="n">
        <v>30</v>
      </c>
      <c r="J1682" s="155" t="str">
        <v>NE</v>
      </c>
      <c r="K1682" s="153" t="n">
        <v>3</v>
      </c>
      <c r="L1682" s="153" t="n">
        <f>IF(E1682="Accepted",K1682*1.150779448,"")</f>
        <v>3.452338344</v>
      </c>
      <c r="M1682" s="163"/>
      <c r="N1682" s="163" t="str">
        <f>IF(AND(E1682="Accepted",ISNUMBER(M1682)),M1682*1.150779448,"")</f>
      </c>
      <c r="O1682" s="163"/>
      <c r="P1682" s="163" t="str">
        <f>IF(AND(E1682="Accepted",ISNUMBER(O1682)),O1682*1.150779448,"")</f>
      </c>
      <c r="Q1682" s="163"/>
      <c r="R1682" s="155" t="str"/>
      <c r="S1682" s="155" t="str"/>
      <c r="T1682" s="155" t="str"/>
      <c r="U1682" s="163" t="str">
        <f>IF(E1682&lt;&gt;"Accepted","",IF(AND(N1682="",P1682=""),"",MAX(N1682,P1682)))</f>
      </c>
      <c r="V1682" s="155" t="str">
        <v>2026-05-07 14:55 PDT</v>
      </c>
      <c r="W1682" s="153" t="n">
        <v>3</v>
      </c>
      <c r="X1682" s="163"/>
      <c r="Y1682" s="163"/>
      <c r="Z1682" s="163"/>
      <c r="AA1682" s="153" t="n">
        <v>-117.8837</v>
      </c>
      <c r="AB1682" s="153" t="n">
        <v>34.9054</v>
      </c>
      <c r="AC1682" s="153" t="n">
        <v>702</v>
      </c>
      <c r="AD1682" s="175" t="str">
        <v>KEDW 072155Z 21003KT 90SM FEW120 33/M04 A2990 RMK AO2A SLP103 T03311040</v>
      </c>
    </row>
    <row r="1683" hidden="0">
      <c r="A1683" s="150" t="str">
        <v>2026-05-07 22:55 UTC</v>
      </c>
      <c r="B1683" s="155" t="str">
        <v>2026-05-07 15:55 PDT</v>
      </c>
      <c r="C1683" s="155" t="str">
        <v>2026-05-07</v>
      </c>
      <c r="D1683" s="155" t="str">
        <v>May</v>
      </c>
      <c r="E1683" s="154" t="str">
        <v>Accepted</v>
      </c>
      <c r="F1683" s="155" t="str">
        <v>280</v>
      </c>
      <c r="G1683" s="153" t="n">
        <v>280</v>
      </c>
      <c r="H1683" s="155" t="str">
        <v>W</v>
      </c>
      <c r="I1683" s="153" t="n">
        <v>100</v>
      </c>
      <c r="J1683" s="155" t="str">
        <v>E</v>
      </c>
      <c r="K1683" s="153" t="n">
        <v>8</v>
      </c>
      <c r="L1683" s="153" t="n">
        <f>IF(E1683="Accepted",K1683*1.150779448,"")</f>
        <v>9.206235584</v>
      </c>
      <c r="M1683" s="163"/>
      <c r="N1683" s="163" t="str">
        <f>IF(AND(E1683="Accepted",ISNUMBER(M1683)),M1683*1.150779448,"")</f>
      </c>
      <c r="O1683" s="163"/>
      <c r="P1683" s="163" t="str">
        <f>IF(AND(E1683="Accepted",ISNUMBER(O1683)),O1683*1.150779448,"")</f>
      </c>
      <c r="Q1683" s="163"/>
      <c r="R1683" s="155" t="str"/>
      <c r="S1683" s="155" t="str"/>
      <c r="T1683" s="155" t="str"/>
      <c r="U1683" s="163" t="str">
        <f>IF(E1683&lt;&gt;"Accepted","",IF(AND(N1683="",P1683=""),"",MAX(N1683,P1683)))</f>
      </c>
      <c r="V1683" s="155" t="str">
        <v>2026-05-07 15:55 PDT</v>
      </c>
      <c r="W1683" s="153" t="n">
        <v>8</v>
      </c>
      <c r="X1683" s="163"/>
      <c r="Y1683" s="163"/>
      <c r="Z1683" s="163"/>
      <c r="AA1683" s="153" t="n">
        <v>-117.8837</v>
      </c>
      <c r="AB1683" s="153" t="n">
        <v>34.9054</v>
      </c>
      <c r="AC1683" s="153" t="n">
        <v>702</v>
      </c>
      <c r="AD1683" s="175" t="str">
        <v>KEDW 072255Z 28008KT 70SM FEW100 34/M02 A2987 RMK AO2A SLP094 T03411019</v>
      </c>
    </row>
    <row r="1684" hidden="0">
      <c r="A1684" s="150" t="str">
        <v>2026-05-07 23:02 UTC</v>
      </c>
      <c r="B1684" s="155" t="str">
        <v>2026-05-07 16:02 PDT</v>
      </c>
      <c r="C1684" s="155" t="str">
        <v>2026-05-07</v>
      </c>
      <c r="D1684" s="155" t="str">
        <v>May</v>
      </c>
      <c r="E1684" s="154" t="str">
        <v>Accepted</v>
      </c>
      <c r="F1684" s="155" t="str">
        <v>320</v>
      </c>
      <c r="G1684" s="153" t="n">
        <v>320</v>
      </c>
      <c r="H1684" s="155" t="str">
        <v>NW</v>
      </c>
      <c r="I1684" s="153" t="n">
        <v>140</v>
      </c>
      <c r="J1684" s="155" t="str">
        <v>SE</v>
      </c>
      <c r="K1684" s="153" t="n">
        <v>13</v>
      </c>
      <c r="L1684" s="153" t="n">
        <f>IF(E1684="Accepted",K1684*1.150779448,"")</f>
        <v>14.960132824</v>
      </c>
      <c r="M1684" s="153" t="n">
        <v>17</v>
      </c>
      <c r="N1684" s="153" t="n">
        <f>IF(AND(E1684="Accepted",ISNUMBER(M1684)),M1684*1.150779448,"")</f>
        <v>19.563250616</v>
      </c>
      <c r="O1684" s="163"/>
      <c r="P1684" s="163" t="str">
        <f>IF(AND(E1684="Accepted",ISNUMBER(O1684)),O1684*1.150779448,"")</f>
      </c>
      <c r="Q1684" s="163"/>
      <c r="R1684" s="155" t="str"/>
      <c r="S1684" s="155" t="str"/>
      <c r="T1684" s="155" t="str"/>
      <c r="U1684" s="153" t="n">
        <f>IF(E1684&lt;&gt;"Accepted","",IF(AND(N1684="",P1684=""),"",MAX(N1684,P1684)))</f>
        <v>19.563250616</v>
      </c>
      <c r="V1684" s="155" t="str">
        <v>2026-05-07 16:02 PDT</v>
      </c>
      <c r="W1684" s="153" t="n">
        <v>13</v>
      </c>
      <c r="X1684" s="153" t="n">
        <v>17</v>
      </c>
      <c r="Y1684" s="163"/>
      <c r="Z1684" s="163"/>
      <c r="AA1684" s="153" t="n">
        <v>-117.8837</v>
      </c>
      <c r="AB1684" s="153" t="n">
        <v>34.9054</v>
      </c>
      <c r="AC1684" s="153" t="n">
        <v>702</v>
      </c>
      <c r="AD1684" s="175" t="str">
        <v>KEDW 072302Z 32013G17KT 70SM FEW100 34/M02 A2987 RMK AO2A WSHFT 2255 SLP094</v>
      </c>
    </row>
    <row r="1685" hidden="0">
      <c r="A1685" s="150" t="str">
        <v>2026-05-07 23:04 UTC</v>
      </c>
      <c r="B1685" s="155" t="str">
        <v>2026-05-07 16:04 PDT</v>
      </c>
      <c r="C1685" s="155" t="str">
        <v>2026-05-07</v>
      </c>
      <c r="D1685" s="155" t="str">
        <v>May</v>
      </c>
      <c r="E1685" s="154" t="str">
        <v>Accepted</v>
      </c>
      <c r="F1685" s="155" t="str">
        <v>320</v>
      </c>
      <c r="G1685" s="153" t="n">
        <v>320</v>
      </c>
      <c r="H1685" s="155" t="str">
        <v>NW</v>
      </c>
      <c r="I1685" s="153" t="n">
        <v>140</v>
      </c>
      <c r="J1685" s="155" t="str">
        <v>SE</v>
      </c>
      <c r="K1685" s="153" t="n">
        <v>13</v>
      </c>
      <c r="L1685" s="153" t="n">
        <f>IF(E1685="Accepted",K1685*1.150779448,"")</f>
        <v>14.960132824</v>
      </c>
      <c r="M1685" s="153" t="n">
        <v>17</v>
      </c>
      <c r="N1685" s="153" t="n">
        <f>IF(AND(E1685="Accepted",ISNUMBER(M1685)),M1685*1.150779448,"")</f>
        <v>19.563250616</v>
      </c>
      <c r="O1685" s="163"/>
      <c r="P1685" s="163" t="str">
        <f>IF(AND(E1685="Accepted",ISNUMBER(O1685)),O1685*1.150779448,"")</f>
      </c>
      <c r="Q1685" s="163"/>
      <c r="R1685" s="155" t="str"/>
      <c r="S1685" s="155" t="str"/>
      <c r="T1685" s="155" t="str"/>
      <c r="U1685" s="153" t="n">
        <f>IF(E1685&lt;&gt;"Accepted","",IF(AND(N1685="",P1685=""),"",MAX(N1685,P1685)))</f>
        <v>19.563250616</v>
      </c>
      <c r="V1685" s="155" t="str">
        <v>2026-05-07 16:04 PDT</v>
      </c>
      <c r="W1685" s="153" t="n">
        <v>13</v>
      </c>
      <c r="X1685" s="153" t="n">
        <v>17</v>
      </c>
      <c r="Y1685" s="163"/>
      <c r="Z1685" s="163"/>
      <c r="AA1685" s="153" t="n">
        <v>-117.8837</v>
      </c>
      <c r="AB1685" s="153" t="n">
        <v>34.9054</v>
      </c>
      <c r="AC1685" s="153" t="n">
        <v>702</v>
      </c>
      <c r="AD1685" s="175" t="str">
        <v>KEDW 072304Z AUTO 32013G17KT 10SM CLR 34/M02 A2987 RMK AO2 WSHFT 2258 SLP094 $</v>
      </c>
    </row>
    <row r="1686" hidden="0">
      <c r="A1686" s="150" t="str">
        <v>2026-05-07 23:10 UTC</v>
      </c>
      <c r="B1686" s="155" t="str">
        <v>2026-05-07 16:10 PDT</v>
      </c>
      <c r="C1686" s="155" t="str">
        <v>2026-05-07</v>
      </c>
      <c r="D1686" s="155" t="str">
        <v>May</v>
      </c>
      <c r="E1686" s="154" t="str">
        <v>Accepted</v>
      </c>
      <c r="F1686" s="155" t="str">
        <v>260</v>
      </c>
      <c r="G1686" s="153" t="n">
        <v>260</v>
      </c>
      <c r="H1686" s="155" t="str">
        <v>W</v>
      </c>
      <c r="I1686" s="153" t="n">
        <v>80</v>
      </c>
      <c r="J1686" s="155" t="str">
        <v>E</v>
      </c>
      <c r="K1686" s="153" t="n">
        <v>18</v>
      </c>
      <c r="L1686" s="153" t="n">
        <f>IF(E1686="Accepted",K1686*1.150779448,"")</f>
        <v>20.714030064</v>
      </c>
      <c r="M1686" s="153" t="n">
        <v>23</v>
      </c>
      <c r="N1686" s="153" t="n">
        <f>IF(AND(E1686="Accepted",ISNUMBER(M1686)),M1686*1.150779448,"")</f>
        <v>26.467927304</v>
      </c>
      <c r="O1686" s="163"/>
      <c r="P1686" s="163" t="str">
        <f>IF(AND(E1686="Accepted",ISNUMBER(O1686)),O1686*1.150779448,"")</f>
      </c>
      <c r="Q1686" s="163"/>
      <c r="R1686" s="155" t="str"/>
      <c r="S1686" s="155" t="str"/>
      <c r="T1686" s="155" t="str"/>
      <c r="U1686" s="153" t="n">
        <f>IF(E1686&lt;&gt;"Accepted","",IF(AND(N1686="",P1686=""),"",MAX(N1686,P1686)))</f>
        <v>26.467927304</v>
      </c>
      <c r="V1686" s="155" t="str">
        <v>2026-05-07 16:10 PDT</v>
      </c>
      <c r="W1686" s="153" t="n">
        <v>18</v>
      </c>
      <c r="X1686" s="153" t="n">
        <v>23</v>
      </c>
      <c r="Y1686" s="163"/>
      <c r="Z1686" s="163"/>
      <c r="AA1686" s="153" t="n">
        <v>-117.8837</v>
      </c>
      <c r="AB1686" s="153" t="n">
        <v>34.9054</v>
      </c>
      <c r="AC1686" s="153" t="n">
        <v>702</v>
      </c>
      <c r="AD1686" s="175" t="str">
        <v>KEDW 072310Z 26018G23KT 70SM FEW100 34/M02 A2987 RMK AO2A WSHFT 07 SLP094</v>
      </c>
    </row>
    <row r="1687" hidden="0">
      <c r="A1687" s="150" t="str">
        <v>2026-05-07 23:13 UTC</v>
      </c>
      <c r="B1687" s="155" t="str">
        <v>2026-05-07 16:13 PDT</v>
      </c>
      <c r="C1687" s="155" t="str">
        <v>2026-05-07</v>
      </c>
      <c r="D1687" s="155" t="str">
        <v>May</v>
      </c>
      <c r="E1687" s="154" t="str">
        <v>Accepted</v>
      </c>
      <c r="F1687" s="155" t="str">
        <v>260</v>
      </c>
      <c r="G1687" s="153" t="n">
        <v>260</v>
      </c>
      <c r="H1687" s="155" t="str">
        <v>W</v>
      </c>
      <c r="I1687" s="153" t="n">
        <v>80</v>
      </c>
      <c r="J1687" s="155" t="str">
        <v>E</v>
      </c>
      <c r="K1687" s="153" t="n">
        <v>18</v>
      </c>
      <c r="L1687" s="153" t="n">
        <f>IF(E1687="Accepted",K1687*1.150779448,"")</f>
        <v>20.714030064</v>
      </c>
      <c r="M1687" s="153" t="n">
        <v>23</v>
      </c>
      <c r="N1687" s="153" t="n">
        <f>IF(AND(E1687="Accepted",ISNUMBER(M1687)),M1687*1.150779448,"")</f>
        <v>26.467927304</v>
      </c>
      <c r="O1687" s="163"/>
      <c r="P1687" s="163" t="str">
        <f>IF(AND(E1687="Accepted",ISNUMBER(O1687)),O1687*1.150779448,"")</f>
      </c>
      <c r="Q1687" s="163"/>
      <c r="R1687" s="155" t="str"/>
      <c r="S1687" s="155" t="str"/>
      <c r="T1687" s="155" t="str"/>
      <c r="U1687" s="153" t="n">
        <f>IF(E1687&lt;&gt;"Accepted","",IF(AND(N1687="",P1687=""),"",MAX(N1687,P1687)))</f>
        <v>26.467927304</v>
      </c>
      <c r="V1687" s="155" t="str">
        <v>2026-05-07 16:13 PDT</v>
      </c>
      <c r="W1687" s="153" t="n">
        <v>18</v>
      </c>
      <c r="X1687" s="153" t="n">
        <v>23</v>
      </c>
      <c r="Y1687" s="163"/>
      <c r="Z1687" s="163"/>
      <c r="AA1687" s="153" t="n">
        <v>-117.8837</v>
      </c>
      <c r="AB1687" s="153" t="n">
        <v>34.9054</v>
      </c>
      <c r="AC1687" s="153" t="n">
        <v>702</v>
      </c>
      <c r="AD1687" s="175" t="str">
        <v>KEDW 072313Z COR 26018G23KT 70SM CLR 34/M02 A2987 RMK AO2 WSHFT 09 SLP094 COR 2340</v>
      </c>
    </row>
    <row r="1688" hidden="0">
      <c r="A1688" s="150" t="str">
        <v>2026-05-07 23:55 UTC</v>
      </c>
      <c r="B1688" s="155" t="str">
        <v>2026-05-07 16:55 PDT</v>
      </c>
      <c r="C1688" s="155" t="str">
        <v>2026-05-07</v>
      </c>
      <c r="D1688" s="155" t="str">
        <v>May</v>
      </c>
      <c r="E1688" s="154" t="str">
        <v>Accepted</v>
      </c>
      <c r="F1688" s="155" t="str">
        <v>280</v>
      </c>
      <c r="G1688" s="153" t="n">
        <v>280</v>
      </c>
      <c r="H1688" s="155" t="str">
        <v>W</v>
      </c>
      <c r="I1688" s="153" t="n">
        <v>100</v>
      </c>
      <c r="J1688" s="155" t="str">
        <v>E</v>
      </c>
      <c r="K1688" s="153" t="n">
        <v>17</v>
      </c>
      <c r="L1688" s="153" t="n">
        <f>IF(E1688="Accepted",K1688*1.150779448,"")</f>
        <v>19.563250616</v>
      </c>
      <c r="M1688" s="153" t="n">
        <v>21</v>
      </c>
      <c r="N1688" s="153" t="n">
        <f>IF(AND(E1688="Accepted",ISNUMBER(M1688)),M1688*1.150779448,"")</f>
        <v>24.166368408</v>
      </c>
      <c r="O1688" s="163"/>
      <c r="P1688" s="163" t="str">
        <f>IF(AND(E1688="Accepted",ISNUMBER(O1688)),O1688*1.150779448,"")</f>
      </c>
      <c r="Q1688" s="163"/>
      <c r="R1688" s="155" t="str"/>
      <c r="S1688" s="155" t="str"/>
      <c r="T1688" s="155" t="str"/>
      <c r="U1688" s="153" t="n">
        <f>IF(E1688&lt;&gt;"Accepted","",IF(AND(N1688="",P1688=""),"",MAX(N1688,P1688)))</f>
        <v>24.166368408</v>
      </c>
      <c r="V1688" s="155" t="str">
        <v>2026-05-07 16:55 PDT</v>
      </c>
      <c r="W1688" s="153" t="n">
        <v>17</v>
      </c>
      <c r="X1688" s="153" t="n">
        <v>21</v>
      </c>
      <c r="Y1688" s="163"/>
      <c r="Z1688" s="163"/>
      <c r="AA1688" s="153" t="n">
        <v>-117.8837</v>
      </c>
      <c r="AB1688" s="153" t="n">
        <v>34.9054</v>
      </c>
      <c r="AC1688" s="153" t="n">
        <v>702</v>
      </c>
      <c r="AD1688" s="175" t="str">
        <v>KEDW 072355Z 28017G21KT 70SM FEW100 33/M00 A2988 RMK AO2A SLP099 T03321001 10346 20265 55016</v>
      </c>
    </row>
    <row r="1689" hidden="0">
      <c r="A1689" s="150" t="str">
        <v>2026-05-08 00:34 UTC</v>
      </c>
      <c r="B1689" s="155" t="str">
        <v>2026-05-07 17:34 PDT</v>
      </c>
      <c r="C1689" s="155" t="str">
        <v>2026-05-07</v>
      </c>
      <c r="D1689" s="155" t="str">
        <v>May</v>
      </c>
      <c r="E1689" s="154" t="str">
        <v>Accepted</v>
      </c>
      <c r="F1689" s="155" t="str">
        <v>280</v>
      </c>
      <c r="G1689" s="153" t="n">
        <v>280</v>
      </c>
      <c r="H1689" s="155" t="str">
        <v>W</v>
      </c>
      <c r="I1689" s="153" t="n">
        <v>100</v>
      </c>
      <c r="J1689" s="155" t="str">
        <v>E</v>
      </c>
      <c r="K1689" s="153" t="n">
        <v>20</v>
      </c>
      <c r="L1689" s="153" t="n">
        <f>IF(E1689="Accepted",K1689*1.150779448,"")</f>
        <v>23.01558896</v>
      </c>
      <c r="M1689" s="153" t="n">
        <v>26</v>
      </c>
      <c r="N1689" s="153" t="n">
        <f>IF(AND(E1689="Accepted",ISNUMBER(M1689)),M1689*1.150779448,"")</f>
        <v>29.920265648</v>
      </c>
      <c r="O1689" s="163"/>
      <c r="P1689" s="163" t="str">
        <f>IF(AND(E1689="Accepted",ISNUMBER(O1689)),O1689*1.150779448,"")</f>
      </c>
      <c r="Q1689" s="163"/>
      <c r="R1689" s="155" t="str"/>
      <c r="S1689" s="155" t="str"/>
      <c r="T1689" s="155" t="str"/>
      <c r="U1689" s="153" t="n">
        <f>IF(E1689&lt;&gt;"Accepted","",IF(AND(N1689="",P1689=""),"",MAX(N1689,P1689)))</f>
        <v>29.920265648</v>
      </c>
      <c r="V1689" s="155" t="str">
        <v>2026-05-07 17:34 PDT</v>
      </c>
      <c r="W1689" s="153" t="n">
        <v>20</v>
      </c>
      <c r="X1689" s="153" t="n">
        <v>26</v>
      </c>
      <c r="Y1689" s="163"/>
      <c r="Z1689" s="163"/>
      <c r="AA1689" s="153" t="n">
        <v>-117.8837</v>
      </c>
      <c r="AB1689" s="153" t="n">
        <v>34.9054</v>
      </c>
      <c r="AC1689" s="153" t="n">
        <v>702</v>
      </c>
      <c r="AD1689" s="175" t="str">
        <v>KEDW 080034Z COR 28020G26KT 70SM FEW100 32/01 A2988 RMK AO2A SLP099 COR 0038</v>
      </c>
    </row>
    <row r="1690" hidden="0">
      <c r="A1690" s="150" t="str">
        <v>2026-05-08 00:55 UTC</v>
      </c>
      <c r="B1690" s="155" t="str">
        <v>2026-05-07 17:55 PDT</v>
      </c>
      <c r="C1690" s="155" t="str">
        <v>2026-05-07</v>
      </c>
      <c r="D1690" s="155" t="str">
        <v>May</v>
      </c>
      <c r="E1690" s="154" t="str">
        <v>Accepted</v>
      </c>
      <c r="F1690" s="155" t="str">
        <v>290</v>
      </c>
      <c r="G1690" s="153" t="n">
        <v>290</v>
      </c>
      <c r="H1690" s="155" t="str">
        <v>W</v>
      </c>
      <c r="I1690" s="153" t="n">
        <v>110</v>
      </c>
      <c r="J1690" s="155" t="str">
        <v>E</v>
      </c>
      <c r="K1690" s="153" t="n">
        <v>20</v>
      </c>
      <c r="L1690" s="153" t="n">
        <f>IF(E1690="Accepted",K1690*1.150779448,"")</f>
        <v>23.01558896</v>
      </c>
      <c r="M1690" s="163"/>
      <c r="N1690" s="163" t="str">
        <f>IF(AND(E1690="Accepted",ISNUMBER(M1690)),M1690*1.150779448,"")</f>
      </c>
      <c r="O1690" s="153" t="n">
        <v>27</v>
      </c>
      <c r="P1690" s="153" t="n">
        <f>IF(AND(E1690="Accepted",ISNUMBER(O1690)),O1690*1.150779448,"")</f>
        <v>31.071045096</v>
      </c>
      <c r="Q1690" s="153" t="n">
        <v>290</v>
      </c>
      <c r="R1690" s="155" t="str">
        <v>27</v>
      </c>
      <c r="S1690" s="155" t="str">
        <v>2026-05-08 00:27 UTC</v>
      </c>
      <c r="T1690" s="155" t="str">
        <v>2026-05-07 17:27 PDT</v>
      </c>
      <c r="U1690" s="153" t="n">
        <f>IF(E1690&lt;&gt;"Accepted","",IF(AND(N1690="",P1690=""),"",MAX(N1690,P1690)))</f>
        <v>31.071045096</v>
      </c>
      <c r="V1690" s="155" t="str">
        <v>2026-05-07 17:27 PDT</v>
      </c>
      <c r="W1690" s="153" t="n">
        <v>20</v>
      </c>
      <c r="X1690" s="163"/>
      <c r="Y1690" s="153" t="n">
        <v>27</v>
      </c>
      <c r="Z1690" s="153" t="n">
        <v>290</v>
      </c>
      <c r="AA1690" s="153" t="n">
        <v>-117.8837</v>
      </c>
      <c r="AB1690" s="153" t="n">
        <v>34.9054</v>
      </c>
      <c r="AC1690" s="153" t="n">
        <v>702</v>
      </c>
      <c r="AD1690" s="175" t="str">
        <v>KEDW 080055Z 29020KT 70SM FEW100 31/02 A2988 RMK AO2A PK WND 29027/27 SLP100 T03120024</v>
      </c>
    </row>
    <row r="1691" hidden="0">
      <c r="A1691" s="150" t="str">
        <v>2026-05-08 01:39 UTC</v>
      </c>
      <c r="B1691" s="155" t="str">
        <v>2026-05-07 18:39 PDT</v>
      </c>
      <c r="C1691" s="155" t="str">
        <v>2026-05-07</v>
      </c>
      <c r="D1691" s="155" t="str">
        <v>May</v>
      </c>
      <c r="E1691" s="154" t="str">
        <v>Accepted</v>
      </c>
      <c r="F1691" s="155" t="str">
        <v>280</v>
      </c>
      <c r="G1691" s="153" t="n">
        <v>280</v>
      </c>
      <c r="H1691" s="155" t="str">
        <v>W</v>
      </c>
      <c r="I1691" s="153" t="n">
        <v>100</v>
      </c>
      <c r="J1691" s="155" t="str">
        <v>E</v>
      </c>
      <c r="K1691" s="153" t="n">
        <v>20</v>
      </c>
      <c r="L1691" s="153" t="n">
        <f>IF(E1691="Accepted",K1691*1.150779448,"")</f>
        <v>23.01558896</v>
      </c>
      <c r="M1691" s="153" t="n">
        <v>25</v>
      </c>
      <c r="N1691" s="153" t="n">
        <f>IF(AND(E1691="Accepted",ISNUMBER(M1691)),M1691*1.150779448,"")</f>
        <v>28.7694862</v>
      </c>
      <c r="O1691" s="163"/>
      <c r="P1691" s="163" t="str">
        <f>IF(AND(E1691="Accepted",ISNUMBER(O1691)),O1691*1.150779448,"")</f>
      </c>
      <c r="Q1691" s="163"/>
      <c r="R1691" s="155" t="str"/>
      <c r="S1691" s="155" t="str"/>
      <c r="T1691" s="155" t="str"/>
      <c r="U1691" s="153" t="n">
        <f>IF(E1691&lt;&gt;"Accepted","",IF(AND(N1691="",P1691=""),"",MAX(N1691,P1691)))</f>
        <v>28.7694862</v>
      </c>
      <c r="V1691" s="155" t="str">
        <v>2026-05-07 18:39 PDT</v>
      </c>
      <c r="W1691" s="153" t="n">
        <v>20</v>
      </c>
      <c r="X1691" s="153" t="n">
        <v>25</v>
      </c>
      <c r="Y1691" s="163"/>
      <c r="Z1691" s="163"/>
      <c r="AA1691" s="153" t="n">
        <v>-117.8837</v>
      </c>
      <c r="AB1691" s="153" t="n">
        <v>34.9054</v>
      </c>
      <c r="AC1691" s="153" t="n">
        <v>702</v>
      </c>
      <c r="AD1691" s="175" t="str">
        <v>KEDW 080139Z 28020G25KT 60SM FEW100 29/05 A2989 RMK SLP104</v>
      </c>
    </row>
    <row r="1692" hidden="0">
      <c r="A1692" s="150" t="str">
        <v>2026-05-08 01:55 UTC</v>
      </c>
      <c r="B1692" s="155" t="str">
        <v>2026-05-07 18:55 PDT</v>
      </c>
      <c r="C1692" s="155" t="str">
        <v>2026-05-07</v>
      </c>
      <c r="D1692" s="155" t="str">
        <v>May</v>
      </c>
      <c r="E1692" s="154" t="str">
        <v>Accepted</v>
      </c>
      <c r="F1692" s="155" t="str">
        <v>280</v>
      </c>
      <c r="G1692" s="153" t="n">
        <v>280</v>
      </c>
      <c r="H1692" s="155" t="str">
        <v>W</v>
      </c>
      <c r="I1692" s="153" t="n">
        <v>100</v>
      </c>
      <c r="J1692" s="155" t="str">
        <v>E</v>
      </c>
      <c r="K1692" s="153" t="n">
        <v>20</v>
      </c>
      <c r="L1692" s="153" t="n">
        <f>IF(E1692="Accepted",K1692*1.150779448,"")</f>
        <v>23.01558896</v>
      </c>
      <c r="M1692" s="153" t="n">
        <v>24</v>
      </c>
      <c r="N1692" s="153" t="n">
        <f>IF(AND(E1692="Accepted",ISNUMBER(M1692)),M1692*1.150779448,"")</f>
        <v>27.618706752</v>
      </c>
      <c r="O1692" s="153" t="n">
        <v>27</v>
      </c>
      <c r="P1692" s="153" t="n">
        <f>IF(AND(E1692="Accepted",ISNUMBER(O1692)),O1692*1.150779448,"")</f>
        <v>31.071045096</v>
      </c>
      <c r="Q1692" s="153" t="n">
        <v>300</v>
      </c>
      <c r="R1692" s="155" t="str">
        <v>0056</v>
      </c>
      <c r="S1692" s="155" t="str">
        <v>2026-05-08 00:56 UTC</v>
      </c>
      <c r="T1692" s="155" t="str">
        <v>2026-05-07 17:56 PDT</v>
      </c>
      <c r="U1692" s="153" t="n">
        <f>IF(E1692&lt;&gt;"Accepted","",IF(AND(N1692="",P1692=""),"",MAX(N1692,P1692)))</f>
        <v>31.071045096</v>
      </c>
      <c r="V1692" s="155" t="str">
        <v>2026-05-07 17:56 PDT</v>
      </c>
      <c r="W1692" s="153" t="n">
        <v>20</v>
      </c>
      <c r="X1692" s="153" t="n">
        <v>24</v>
      </c>
      <c r="Y1692" s="153" t="n">
        <v>27</v>
      </c>
      <c r="Z1692" s="153" t="n">
        <v>300</v>
      </c>
      <c r="AA1692" s="153" t="n">
        <v>-117.8837</v>
      </c>
      <c r="AB1692" s="153" t="n">
        <v>34.9054</v>
      </c>
      <c r="AC1692" s="153" t="n">
        <v>702</v>
      </c>
      <c r="AD1692" s="175" t="str">
        <v>KEDW 080155Z 28020G24KT 70SM FEW100 28/06 A2989 RMK AO2A PK WND 30027/0056 SLP103 T02840059</v>
      </c>
    </row>
    <row r="1693" hidden="0">
      <c r="A1693" s="150" t="str">
        <v>2026-05-08 02:55 UTC</v>
      </c>
      <c r="B1693" s="155" t="str">
        <v>2026-05-07 19:55 PDT</v>
      </c>
      <c r="C1693" s="155" t="str">
        <v>2026-05-07</v>
      </c>
      <c r="D1693" s="155" t="str">
        <v>May</v>
      </c>
      <c r="E1693" s="154" t="str">
        <v>Accepted</v>
      </c>
      <c r="F1693" s="155" t="str">
        <v>250</v>
      </c>
      <c r="G1693" s="153" t="n">
        <v>250</v>
      </c>
      <c r="H1693" s="155" t="str">
        <v>W</v>
      </c>
      <c r="I1693" s="153" t="n">
        <v>70</v>
      </c>
      <c r="J1693" s="155" t="str">
        <v>E</v>
      </c>
      <c r="K1693" s="153" t="n">
        <v>15</v>
      </c>
      <c r="L1693" s="153" t="n">
        <f>IF(E1693="Accepted",K1693*1.150779448,"")</f>
        <v>17.261691719999998</v>
      </c>
      <c r="M1693" s="163"/>
      <c r="N1693" s="163" t="str">
        <f>IF(AND(E1693="Accepted",ISNUMBER(M1693)),M1693*1.150779448,"")</f>
      </c>
      <c r="O1693" s="163"/>
      <c r="P1693" s="163" t="str">
        <f>IF(AND(E1693="Accepted",ISNUMBER(O1693)),O1693*1.150779448,"")</f>
      </c>
      <c r="Q1693" s="163"/>
      <c r="R1693" s="155" t="str"/>
      <c r="S1693" s="155" t="str"/>
      <c r="T1693" s="155" t="str"/>
      <c r="U1693" s="163" t="str">
        <f>IF(E1693&lt;&gt;"Accepted","",IF(AND(N1693="",P1693=""),"",MAX(N1693,P1693)))</f>
      </c>
      <c r="V1693" s="155" t="str">
        <v>2026-05-07 19:55 PDT</v>
      </c>
      <c r="W1693" s="153" t="n">
        <v>15</v>
      </c>
      <c r="X1693" s="163"/>
      <c r="Y1693" s="163"/>
      <c r="Z1693" s="163"/>
      <c r="AA1693" s="153" t="n">
        <v>-117.8837</v>
      </c>
      <c r="AB1693" s="153" t="n">
        <v>34.9054</v>
      </c>
      <c r="AC1693" s="153" t="n">
        <v>702</v>
      </c>
      <c r="AD1693" s="175" t="str">
        <v>KEDW 080255Z 25015KT 40SM CLR 26/07 A2991 RMK AO2A SLP111 T02570073 53008</v>
      </c>
    </row>
    <row r="1694" hidden="0">
      <c r="A1694" s="150" t="str">
        <v>2026-05-08 03:00 UTC</v>
      </c>
      <c r="B1694" s="155" t="str">
        <v>2026-05-07 20:00 PDT</v>
      </c>
      <c r="C1694" s="155" t="str">
        <v>2026-05-07</v>
      </c>
      <c r="D1694" s="155" t="str">
        <v>May</v>
      </c>
      <c r="E1694" s="154" t="str">
        <v>Accepted</v>
      </c>
      <c r="F1694" s="155" t="str">
        <v>230</v>
      </c>
      <c r="G1694" s="153" t="n">
        <v>230</v>
      </c>
      <c r="H1694" s="155" t="str">
        <v>SW</v>
      </c>
      <c r="I1694" s="153" t="n">
        <v>50</v>
      </c>
      <c r="J1694" s="155" t="str">
        <v>NE</v>
      </c>
      <c r="K1694" s="153" t="n">
        <v>11</v>
      </c>
      <c r="L1694" s="153" t="n">
        <f>IF(E1694="Accepted",K1694*1.150779448,"")</f>
        <v>12.658573928</v>
      </c>
      <c r="M1694" s="163"/>
      <c r="N1694" s="163" t="str">
        <f>IF(AND(E1694="Accepted",ISNUMBER(M1694)),M1694*1.150779448,"")</f>
      </c>
      <c r="O1694" s="163"/>
      <c r="P1694" s="163" t="str">
        <f>IF(AND(E1694="Accepted",ISNUMBER(O1694)),O1694*1.150779448,"")</f>
      </c>
      <c r="Q1694" s="163"/>
      <c r="R1694" s="155" t="str"/>
      <c r="S1694" s="155" t="str"/>
      <c r="T1694" s="155" t="str"/>
      <c r="U1694" s="163" t="str">
        <f>IF(E1694&lt;&gt;"Accepted","",IF(AND(N1694="",P1694=""),"",MAX(N1694,P1694)))</f>
      </c>
      <c r="V1694" s="155" t="str">
        <v>2026-05-07 20:00 PDT</v>
      </c>
      <c r="W1694" s="153" t="n">
        <v>11</v>
      </c>
      <c r="X1694" s="163"/>
      <c r="Y1694" s="163"/>
      <c r="Z1694" s="163"/>
      <c r="AA1694" s="153" t="n">
        <v>-117.8837</v>
      </c>
      <c r="AB1694" s="153" t="n">
        <v>34.9054</v>
      </c>
      <c r="AC1694" s="153" t="n">
        <v>702</v>
      </c>
      <c r="AD1694" s="175" t="str">
        <v>KEDW 080300Z 23011KT 40SM CLR 26/08 A2991 RMK AO2A WSHFT 0245 SLP110</v>
      </c>
    </row>
    <row r="1695" hidden="0">
      <c r="A1695" s="150" t="str">
        <v>2026-05-08 03:03 UTC</v>
      </c>
      <c r="B1695" s="155" t="str">
        <v>2026-05-07 20:03 PDT</v>
      </c>
      <c r="C1695" s="155" t="str">
        <v>2026-05-07</v>
      </c>
      <c r="D1695" s="155" t="str">
        <v>May</v>
      </c>
      <c r="E1695" s="154" t="str">
        <v>Accepted</v>
      </c>
      <c r="F1695" s="155" t="str">
        <v>230</v>
      </c>
      <c r="G1695" s="153" t="n">
        <v>230</v>
      </c>
      <c r="H1695" s="155" t="str">
        <v>SW</v>
      </c>
      <c r="I1695" s="153" t="n">
        <v>50</v>
      </c>
      <c r="J1695" s="155" t="str">
        <v>NE</v>
      </c>
      <c r="K1695" s="153" t="n">
        <v>11</v>
      </c>
      <c r="L1695" s="153" t="n">
        <f>IF(E1695="Accepted",K1695*1.150779448,"")</f>
        <v>12.658573928</v>
      </c>
      <c r="M1695" s="163"/>
      <c r="N1695" s="163" t="str">
        <f>IF(AND(E1695="Accepted",ISNUMBER(M1695)),M1695*1.150779448,"")</f>
      </c>
      <c r="O1695" s="163"/>
      <c r="P1695" s="163" t="str">
        <f>IF(AND(E1695="Accepted",ISNUMBER(O1695)),O1695*1.150779448,"")</f>
      </c>
      <c r="Q1695" s="163"/>
      <c r="R1695" s="155" t="str"/>
      <c r="S1695" s="155" t="str"/>
      <c r="T1695" s="155" t="str"/>
      <c r="U1695" s="163" t="str">
        <f>IF(E1695&lt;&gt;"Accepted","",IF(AND(N1695="",P1695=""),"",MAX(N1695,P1695)))</f>
      </c>
      <c r="V1695" s="155" t="str">
        <v>2026-05-07 20:03 PDT</v>
      </c>
      <c r="W1695" s="153" t="n">
        <v>11</v>
      </c>
      <c r="X1695" s="163"/>
      <c r="Y1695" s="163"/>
      <c r="Z1695" s="163"/>
      <c r="AA1695" s="153" t="n">
        <v>-117.8837</v>
      </c>
      <c r="AB1695" s="153" t="n">
        <v>34.9054</v>
      </c>
      <c r="AC1695" s="153" t="n">
        <v>702</v>
      </c>
      <c r="AD1695" s="175" t="str">
        <v>KEDW 080303Z AUTO 23011KT 10SM CLR 26/08 A2991 RMK AO2 WSHFT 0248 SLP110 $</v>
      </c>
    </row>
    <row r="1696" hidden="0">
      <c r="A1696" s="150" t="str">
        <v>2026-05-08 03:55 UTC</v>
      </c>
      <c r="B1696" s="155" t="str">
        <v>2026-05-07 20:55 PDT</v>
      </c>
      <c r="C1696" s="155" t="str">
        <v>2026-05-07</v>
      </c>
      <c r="D1696" s="155" t="str">
        <v>May</v>
      </c>
      <c r="E1696" s="154" t="str">
        <v>Accepted</v>
      </c>
      <c r="F1696" s="155" t="str">
        <v>250</v>
      </c>
      <c r="G1696" s="153" t="n">
        <v>250</v>
      </c>
      <c r="H1696" s="155" t="str">
        <v>W</v>
      </c>
      <c r="I1696" s="153" t="n">
        <v>70</v>
      </c>
      <c r="J1696" s="155" t="str">
        <v>E</v>
      </c>
      <c r="K1696" s="153" t="n">
        <v>12</v>
      </c>
      <c r="L1696" s="153" t="n">
        <f>IF(E1696="Accepted",K1696*1.150779448,"")</f>
        <v>13.809353376</v>
      </c>
      <c r="M1696" s="163"/>
      <c r="N1696" s="163" t="str">
        <f>IF(AND(E1696="Accepted",ISNUMBER(M1696)),M1696*1.150779448,"")</f>
      </c>
      <c r="O1696" s="163"/>
      <c r="P1696" s="163" t="str">
        <f>IF(AND(E1696="Accepted",ISNUMBER(O1696)),O1696*1.150779448,"")</f>
      </c>
      <c r="Q1696" s="163"/>
      <c r="R1696" s="155" t="str"/>
      <c r="S1696" s="155" t="str"/>
      <c r="T1696" s="155" t="str"/>
      <c r="U1696" s="163" t="str">
        <f>IF(E1696&lt;&gt;"Accepted","",IF(AND(N1696="",P1696=""),"",MAX(N1696,P1696)))</f>
      </c>
      <c r="V1696" s="155" t="str">
        <v>2026-05-07 20:55 PDT</v>
      </c>
      <c r="W1696" s="153" t="n">
        <v>12</v>
      </c>
      <c r="X1696" s="163"/>
      <c r="Y1696" s="163"/>
      <c r="Z1696" s="163"/>
      <c r="AA1696" s="153" t="n">
        <v>-117.8837</v>
      </c>
      <c r="AB1696" s="153" t="n">
        <v>34.9054</v>
      </c>
      <c r="AC1696" s="153" t="n">
        <v>702</v>
      </c>
      <c r="AD1696" s="175" t="str">
        <v>KEDW 080355Z 25012KT 40SM CLR 24/08 A2993 RMK AO2A SLP117 T02390075</v>
      </c>
    </row>
    <row r="1697" hidden="0">
      <c r="A1697" s="150" t="str">
        <v>2026-05-08 04:55 UTC</v>
      </c>
      <c r="B1697" s="155" t="str">
        <v>2026-05-07 21:55 PDT</v>
      </c>
      <c r="C1697" s="155" t="str">
        <v>2026-05-07</v>
      </c>
      <c r="D1697" s="155" t="str">
        <v>May</v>
      </c>
      <c r="E1697" s="154" t="str">
        <v>Accepted</v>
      </c>
      <c r="F1697" s="155" t="str">
        <v>220</v>
      </c>
      <c r="G1697" s="153" t="n">
        <v>220</v>
      </c>
      <c r="H1697" s="155" t="str">
        <v>SW</v>
      </c>
      <c r="I1697" s="153" t="n">
        <v>40</v>
      </c>
      <c r="J1697" s="155" t="str">
        <v>NE</v>
      </c>
      <c r="K1697" s="153" t="n">
        <v>12</v>
      </c>
      <c r="L1697" s="153" t="n">
        <f>IF(E1697="Accepted",K1697*1.150779448,"")</f>
        <v>13.809353376</v>
      </c>
      <c r="M1697" s="163"/>
      <c r="N1697" s="163" t="str">
        <f>IF(AND(E1697="Accepted",ISNUMBER(M1697)),M1697*1.150779448,"")</f>
      </c>
      <c r="O1697" s="163"/>
      <c r="P1697" s="163" t="str">
        <f>IF(AND(E1697="Accepted",ISNUMBER(O1697)),O1697*1.150779448,"")</f>
      </c>
      <c r="Q1697" s="163"/>
      <c r="R1697" s="155" t="str"/>
      <c r="S1697" s="155" t="str"/>
      <c r="T1697" s="155" t="str"/>
      <c r="U1697" s="163" t="str">
        <f>IF(E1697&lt;&gt;"Accepted","",IF(AND(N1697="",P1697=""),"",MAX(N1697,P1697)))</f>
      </c>
      <c r="V1697" s="155" t="str">
        <v>2026-05-07 21:55 PDT</v>
      </c>
      <c r="W1697" s="153" t="n">
        <v>12</v>
      </c>
      <c r="X1697" s="163"/>
      <c r="Y1697" s="163"/>
      <c r="Z1697" s="163"/>
      <c r="AA1697" s="153" t="n">
        <v>-117.8837</v>
      </c>
      <c r="AB1697" s="153" t="n">
        <v>34.9054</v>
      </c>
      <c r="AC1697" s="153" t="n">
        <v>702</v>
      </c>
      <c r="AD1697" s="175" t="str">
        <v>KEDW 080455Z 22012KT 40SM CLR 22/07 A2994 RMK AO2A SLP119 T02190073</v>
      </c>
    </row>
    <row r="1698" hidden="0">
      <c r="A1698" s="150" t="str">
        <v>2026-05-08 05:55 UTC</v>
      </c>
      <c r="B1698" s="155" t="str">
        <v>2026-05-07 22:55 PDT</v>
      </c>
      <c r="C1698" s="155" t="str">
        <v>2026-05-07</v>
      </c>
      <c r="D1698" s="155" t="str">
        <v>May</v>
      </c>
      <c r="E1698" s="154" t="str">
        <v>Accepted</v>
      </c>
      <c r="F1698" s="155" t="str">
        <v>210</v>
      </c>
      <c r="G1698" s="153" t="n">
        <v>210</v>
      </c>
      <c r="H1698" s="155" t="str">
        <v>SW</v>
      </c>
      <c r="I1698" s="153" t="n">
        <v>30</v>
      </c>
      <c r="J1698" s="155" t="str">
        <v>NE</v>
      </c>
      <c r="K1698" s="153" t="n">
        <v>9</v>
      </c>
      <c r="L1698" s="153" t="n">
        <f>IF(E1698="Accepted",K1698*1.150779448,"")</f>
        <v>10.357015032</v>
      </c>
      <c r="M1698" s="163"/>
      <c r="N1698" s="163" t="str">
        <f>IF(AND(E1698="Accepted",ISNUMBER(M1698)),M1698*1.150779448,"")</f>
      </c>
      <c r="O1698" s="163"/>
      <c r="P1698" s="163" t="str">
        <f>IF(AND(E1698="Accepted",ISNUMBER(O1698)),O1698*1.150779448,"")</f>
      </c>
      <c r="Q1698" s="163"/>
      <c r="R1698" s="155" t="str"/>
      <c r="S1698" s="155" t="str"/>
      <c r="T1698" s="155" t="str"/>
      <c r="U1698" s="163" t="str">
        <f>IF(E1698&lt;&gt;"Accepted","",IF(AND(N1698="",P1698=""),"",MAX(N1698,P1698)))</f>
      </c>
      <c r="V1698" s="155" t="str">
        <v>2026-05-07 22:55 PDT</v>
      </c>
      <c r="W1698" s="153" t="n">
        <v>9</v>
      </c>
      <c r="X1698" s="163"/>
      <c r="Y1698" s="163"/>
      <c r="Z1698" s="163"/>
      <c r="AA1698" s="153" t="n">
        <v>-117.8837</v>
      </c>
      <c r="AB1698" s="153" t="n">
        <v>34.9054</v>
      </c>
      <c r="AC1698" s="153" t="n">
        <v>702</v>
      </c>
      <c r="AD1698" s="175" t="str">
        <v>KEDW 080555Z AUTO 21009KT 10SM CLR 21/08 A2995 RMK AO2 SLP120 T02070083 10333 20207 52015 $</v>
      </c>
    </row>
    <row r="1699" hidden="0">
      <c r="A1699" s="150" t="str">
        <v>2026-05-08 06:55 UTC</v>
      </c>
      <c r="B1699" s="155" t="str">
        <v>2026-05-07 23:55 PDT</v>
      </c>
      <c r="C1699" s="155" t="str">
        <v>2026-05-07</v>
      </c>
      <c r="D1699" s="155" t="str">
        <v>May</v>
      </c>
      <c r="E1699" s="154" t="str">
        <v>Accepted</v>
      </c>
      <c r="F1699" s="155" t="str">
        <v>200</v>
      </c>
      <c r="G1699" s="153" t="n">
        <v>200</v>
      </c>
      <c r="H1699" s="155" t="str">
        <v>S</v>
      </c>
      <c r="I1699" s="153" t="n">
        <v>20</v>
      </c>
      <c r="J1699" s="155" t="str">
        <v>N</v>
      </c>
      <c r="K1699" s="153" t="n">
        <v>9</v>
      </c>
      <c r="L1699" s="153" t="n">
        <f>IF(E1699="Accepted",K1699*1.150779448,"")</f>
        <v>10.357015032</v>
      </c>
      <c r="M1699" s="163"/>
      <c r="N1699" s="163" t="str">
        <f>IF(AND(E1699="Accepted",ISNUMBER(M1699)),M1699*1.150779448,"")</f>
      </c>
      <c r="O1699" s="163"/>
      <c r="P1699" s="163" t="str">
        <f>IF(AND(E1699="Accepted",ISNUMBER(O1699)),O1699*1.150779448,"")</f>
      </c>
      <c r="Q1699" s="163"/>
      <c r="R1699" s="155" t="str"/>
      <c r="S1699" s="155" t="str"/>
      <c r="T1699" s="155" t="str"/>
      <c r="U1699" s="163" t="str">
        <f>IF(E1699&lt;&gt;"Accepted","",IF(AND(N1699="",P1699=""),"",MAX(N1699,P1699)))</f>
      </c>
      <c r="V1699" s="155" t="str">
        <v>2026-05-07 23:55 PDT</v>
      </c>
      <c r="W1699" s="153" t="n">
        <v>9</v>
      </c>
      <c r="X1699" s="163"/>
      <c r="Y1699" s="163"/>
      <c r="Z1699" s="163"/>
      <c r="AA1699" s="153" t="n">
        <v>-117.8837</v>
      </c>
      <c r="AB1699" s="153" t="n">
        <v>34.9054</v>
      </c>
      <c r="AC1699" s="153" t="n">
        <v>702</v>
      </c>
      <c r="AD1699" s="175" t="str">
        <v>KEDW 080655Z AUTO 20009KT 10SM CLR 19/08 A2995 RMK AO2 SLP120 T01920079 $</v>
      </c>
    </row>
    <row r="1700" hidden="0">
      <c r="A1700" s="150" t="str">
        <v>2026-05-08 07:55 UTC</v>
      </c>
      <c r="B1700" s="155" t="str">
        <v>2026-05-08 00:55 PDT</v>
      </c>
      <c r="C1700" s="155" t="str">
        <v>2026-05-08</v>
      </c>
      <c r="D1700" s="155" t="str">
        <v>May</v>
      </c>
      <c r="E1700" s="154" t="str">
        <v>Accepted</v>
      </c>
      <c r="F1700" s="155" t="str">
        <v>210</v>
      </c>
      <c r="G1700" s="153" t="n">
        <v>210</v>
      </c>
      <c r="H1700" s="155" t="str">
        <v>SW</v>
      </c>
      <c r="I1700" s="153" t="n">
        <v>30</v>
      </c>
      <c r="J1700" s="155" t="str">
        <v>NE</v>
      </c>
      <c r="K1700" s="153" t="n">
        <v>10</v>
      </c>
      <c r="L1700" s="153" t="n">
        <f>IF(E1700="Accepted",K1700*1.150779448,"")</f>
        <v>11.50779448</v>
      </c>
      <c r="M1700" s="163"/>
      <c r="N1700" s="163" t="str">
        <f>IF(AND(E1700="Accepted",ISNUMBER(M1700)),M1700*1.150779448,"")</f>
      </c>
      <c r="O1700" s="163"/>
      <c r="P1700" s="163" t="str">
        <f>IF(AND(E1700="Accepted",ISNUMBER(O1700)),O1700*1.150779448,"")</f>
      </c>
      <c r="Q1700" s="163"/>
      <c r="R1700" s="155" t="str"/>
      <c r="S1700" s="155" t="str"/>
      <c r="T1700" s="155" t="str"/>
      <c r="U1700" s="163" t="str">
        <f>IF(E1700&lt;&gt;"Accepted","",IF(AND(N1700="",P1700=""),"",MAX(N1700,P1700)))</f>
      </c>
      <c r="V1700" s="155" t="str">
        <v>2026-05-08 00:55 PDT</v>
      </c>
      <c r="W1700" s="153" t="n">
        <v>10</v>
      </c>
      <c r="X1700" s="163"/>
      <c r="Y1700" s="163"/>
      <c r="Z1700" s="163"/>
      <c r="AA1700" s="153" t="n">
        <v>-117.8837</v>
      </c>
      <c r="AB1700" s="153" t="n">
        <v>34.9054</v>
      </c>
      <c r="AC1700" s="153" t="n">
        <v>702</v>
      </c>
      <c r="AD1700" s="175" t="str">
        <v>KEDW 080755Z AUTO 21010KT 10SM CLR 19/08 A2995 RMK AO2 SLP119 T01910075 403460100 $</v>
      </c>
    </row>
    <row r="1701" hidden="0">
      <c r="A1701" s="150" t="str">
        <v>2026-05-08 08:55 UTC</v>
      </c>
      <c r="B1701" s="155" t="str">
        <v>2026-05-08 01:55 PDT</v>
      </c>
      <c r="C1701" s="155" t="str">
        <v>2026-05-08</v>
      </c>
      <c r="D1701" s="155" t="str">
        <v>May</v>
      </c>
      <c r="E1701" s="154" t="str">
        <v>Accepted</v>
      </c>
      <c r="F1701" s="155" t="str">
        <v>210</v>
      </c>
      <c r="G1701" s="153" t="n">
        <v>210</v>
      </c>
      <c r="H1701" s="155" t="str">
        <v>SW</v>
      </c>
      <c r="I1701" s="153" t="n">
        <v>30</v>
      </c>
      <c r="J1701" s="155" t="str">
        <v>NE</v>
      </c>
      <c r="K1701" s="153" t="n">
        <v>10</v>
      </c>
      <c r="L1701" s="153" t="n">
        <f>IF(E1701="Accepted",K1701*1.150779448,"")</f>
        <v>11.50779448</v>
      </c>
      <c r="M1701" s="163"/>
      <c r="N1701" s="163" t="str">
        <f>IF(AND(E1701="Accepted",ISNUMBER(M1701)),M1701*1.150779448,"")</f>
      </c>
      <c r="O1701" s="163"/>
      <c r="P1701" s="163" t="str">
        <f>IF(AND(E1701="Accepted",ISNUMBER(O1701)),O1701*1.150779448,"")</f>
      </c>
      <c r="Q1701" s="163"/>
      <c r="R1701" s="155" t="str"/>
      <c r="S1701" s="155" t="str"/>
      <c r="T1701" s="155" t="str"/>
      <c r="U1701" s="163" t="str">
        <f>IF(E1701&lt;&gt;"Accepted","",IF(AND(N1701="",P1701=""),"",MAX(N1701,P1701)))</f>
      </c>
      <c r="V1701" s="155" t="str">
        <v>2026-05-08 01:55 PDT</v>
      </c>
      <c r="W1701" s="153" t="n">
        <v>10</v>
      </c>
      <c r="X1701" s="163"/>
      <c r="Y1701" s="163"/>
      <c r="Z1701" s="163"/>
      <c r="AA1701" s="153" t="n">
        <v>-117.8837</v>
      </c>
      <c r="AB1701" s="153" t="n">
        <v>34.9054</v>
      </c>
      <c r="AC1701" s="153" t="n">
        <v>702</v>
      </c>
      <c r="AD1701" s="175" t="str">
        <v>KEDW 080855Z AUTO 21010KT 10SM CLR 19/07 A2994 RMK AO2 SLP115 T01850070 57004 $</v>
      </c>
    </row>
    <row r="1702" hidden="0">
      <c r="A1702" s="150" t="str">
        <v>2026-05-08 09:55 UTC</v>
      </c>
      <c r="B1702" s="155" t="str">
        <v>2026-05-08 02:55 PDT</v>
      </c>
      <c r="C1702" s="155" t="str">
        <v>2026-05-08</v>
      </c>
      <c r="D1702" s="155" t="str">
        <v>May</v>
      </c>
      <c r="E1702" s="154" t="str">
        <v>Accepted</v>
      </c>
      <c r="F1702" s="155" t="str">
        <v>220</v>
      </c>
      <c r="G1702" s="153" t="n">
        <v>220</v>
      </c>
      <c r="H1702" s="155" t="str">
        <v>SW</v>
      </c>
      <c r="I1702" s="153" t="n">
        <v>40</v>
      </c>
      <c r="J1702" s="155" t="str">
        <v>NE</v>
      </c>
      <c r="K1702" s="153" t="n">
        <v>9</v>
      </c>
      <c r="L1702" s="153" t="n">
        <f>IF(E1702="Accepted",K1702*1.150779448,"")</f>
        <v>10.357015032</v>
      </c>
      <c r="M1702" s="163"/>
      <c r="N1702" s="163" t="str">
        <f>IF(AND(E1702="Accepted",ISNUMBER(M1702)),M1702*1.150779448,"")</f>
      </c>
      <c r="O1702" s="163"/>
      <c r="P1702" s="163" t="str">
        <f>IF(AND(E1702="Accepted",ISNUMBER(O1702)),O1702*1.150779448,"")</f>
      </c>
      <c r="Q1702" s="163"/>
      <c r="R1702" s="155" t="str"/>
      <c r="S1702" s="155" t="str"/>
      <c r="T1702" s="155" t="str"/>
      <c r="U1702" s="163" t="str">
        <f>IF(E1702&lt;&gt;"Accepted","",IF(AND(N1702="",P1702=""),"",MAX(N1702,P1702)))</f>
      </c>
      <c r="V1702" s="155" t="str">
        <v>2026-05-08 02:55 PDT</v>
      </c>
      <c r="W1702" s="153" t="n">
        <v>9</v>
      </c>
      <c r="X1702" s="163"/>
      <c r="Y1702" s="163"/>
      <c r="Z1702" s="163"/>
      <c r="AA1702" s="153" t="n">
        <v>-117.8837</v>
      </c>
      <c r="AB1702" s="153" t="n">
        <v>34.9054</v>
      </c>
      <c r="AC1702" s="153" t="n">
        <v>702</v>
      </c>
      <c r="AD1702" s="175" t="str">
        <v>KEDW 080955Z AUTO 22009KT 10SM CLR 18/08 A2993 RMK AO2 SLP111 T01760076 $</v>
      </c>
    </row>
    <row r="1703" hidden="0">
      <c r="A1703" s="150" t="str">
        <v>2026-05-08 10:55 UTC</v>
      </c>
      <c r="B1703" s="155" t="str">
        <v>2026-05-08 03:55 PDT</v>
      </c>
      <c r="C1703" s="155" t="str">
        <v>2026-05-08</v>
      </c>
      <c r="D1703" s="155" t="str">
        <v>May</v>
      </c>
      <c r="E1703" s="154" t="str">
        <v>Accepted</v>
      </c>
      <c r="F1703" s="155" t="str">
        <v>220</v>
      </c>
      <c r="G1703" s="153" t="n">
        <v>220</v>
      </c>
      <c r="H1703" s="155" t="str">
        <v>SW</v>
      </c>
      <c r="I1703" s="153" t="n">
        <v>40</v>
      </c>
      <c r="J1703" s="155" t="str">
        <v>NE</v>
      </c>
      <c r="K1703" s="153" t="n">
        <v>9</v>
      </c>
      <c r="L1703" s="153" t="n">
        <f>IF(E1703="Accepted",K1703*1.150779448,"")</f>
        <v>10.357015032</v>
      </c>
      <c r="M1703" s="163"/>
      <c r="N1703" s="163" t="str">
        <f>IF(AND(E1703="Accepted",ISNUMBER(M1703)),M1703*1.150779448,"")</f>
      </c>
      <c r="O1703" s="163"/>
      <c r="P1703" s="163" t="str">
        <f>IF(AND(E1703="Accepted",ISNUMBER(O1703)),O1703*1.150779448,"")</f>
      </c>
      <c r="Q1703" s="163"/>
      <c r="R1703" s="155" t="str"/>
      <c r="S1703" s="155" t="str"/>
      <c r="T1703" s="155" t="str"/>
      <c r="U1703" s="163" t="str">
        <f>IF(E1703&lt;&gt;"Accepted","",IF(AND(N1703="",P1703=""),"",MAX(N1703,P1703)))</f>
      </c>
      <c r="V1703" s="155" t="str">
        <v>2026-05-08 03:55 PDT</v>
      </c>
      <c r="W1703" s="153" t="n">
        <v>9</v>
      </c>
      <c r="X1703" s="163"/>
      <c r="Y1703" s="163"/>
      <c r="Z1703" s="163"/>
      <c r="AA1703" s="153" t="n">
        <v>-117.8837</v>
      </c>
      <c r="AB1703" s="153" t="n">
        <v>34.9054</v>
      </c>
      <c r="AC1703" s="153" t="n">
        <v>702</v>
      </c>
      <c r="AD1703" s="175" t="str">
        <v>KEDW 081055Z AUTO 22009KT 10SM CLR 17/08 A2993 RMK AO2 SLP112 T01690075 $</v>
      </c>
    </row>
    <row r="1704" hidden="0">
      <c r="A1704" s="150" t="str">
        <v>2026-05-08 11:55 UTC</v>
      </c>
      <c r="B1704" s="155" t="str">
        <v>2026-05-08 04:55 PDT</v>
      </c>
      <c r="C1704" s="155" t="str">
        <v>2026-05-08</v>
      </c>
      <c r="D1704" s="155" t="str">
        <v>May</v>
      </c>
      <c r="E1704" s="154" t="str">
        <v>Accepted</v>
      </c>
      <c r="F1704" s="155" t="str">
        <v>220</v>
      </c>
      <c r="G1704" s="153" t="n">
        <v>220</v>
      </c>
      <c r="H1704" s="155" t="str">
        <v>SW</v>
      </c>
      <c r="I1704" s="153" t="n">
        <v>40</v>
      </c>
      <c r="J1704" s="155" t="str">
        <v>NE</v>
      </c>
      <c r="K1704" s="153" t="n">
        <v>9</v>
      </c>
      <c r="L1704" s="153" t="n">
        <f>IF(E1704="Accepted",K1704*1.150779448,"")</f>
        <v>10.357015032</v>
      </c>
      <c r="M1704" s="163"/>
      <c r="N1704" s="163" t="str">
        <f>IF(AND(E1704="Accepted",ISNUMBER(M1704)),M1704*1.150779448,"")</f>
      </c>
      <c r="O1704" s="163"/>
      <c r="P1704" s="163" t="str">
        <f>IF(AND(E1704="Accepted",ISNUMBER(O1704)),O1704*1.150779448,"")</f>
      </c>
      <c r="Q1704" s="163"/>
      <c r="R1704" s="155" t="str"/>
      <c r="S1704" s="155" t="str"/>
      <c r="T1704" s="155" t="str"/>
      <c r="U1704" s="163" t="str">
        <f>IF(E1704&lt;&gt;"Accepted","",IF(AND(N1704="",P1704=""),"",MAX(N1704,P1704)))</f>
      </c>
      <c r="V1704" s="155" t="str">
        <v>2026-05-08 04:55 PDT</v>
      </c>
      <c r="W1704" s="153" t="n">
        <v>9</v>
      </c>
      <c r="X1704" s="163"/>
      <c r="Y1704" s="163"/>
      <c r="Z1704" s="163"/>
      <c r="AA1704" s="153" t="n">
        <v>-117.8837</v>
      </c>
      <c r="AB1704" s="153" t="n">
        <v>34.9054</v>
      </c>
      <c r="AC1704" s="153" t="n">
        <v>702</v>
      </c>
      <c r="AD1704" s="175" t="str">
        <v>KEDW 081155Z 22009KT 40SM CLR 17/08 A2993 RMK AO2A SLP112 T01670076 10208 20167 55000</v>
      </c>
    </row>
    <row r="1705" hidden="0">
      <c r="A1705" s="150" t="str">
        <v>2026-05-08 12:55 UTC</v>
      </c>
      <c r="B1705" s="155" t="str">
        <v>2026-05-08 05:55 PDT</v>
      </c>
      <c r="C1705" s="155" t="str">
        <v>2026-05-08</v>
      </c>
      <c r="D1705" s="155" t="str">
        <v>May</v>
      </c>
      <c r="E1705" s="154" t="str">
        <v>Accepted</v>
      </c>
      <c r="F1705" s="155" t="str">
        <v>220</v>
      </c>
      <c r="G1705" s="153" t="n">
        <v>220</v>
      </c>
      <c r="H1705" s="155" t="str">
        <v>SW</v>
      </c>
      <c r="I1705" s="153" t="n">
        <v>40</v>
      </c>
      <c r="J1705" s="155" t="str">
        <v>NE</v>
      </c>
      <c r="K1705" s="153" t="n">
        <v>11</v>
      </c>
      <c r="L1705" s="153" t="n">
        <f>IF(E1705="Accepted",K1705*1.150779448,"")</f>
        <v>12.658573928</v>
      </c>
      <c r="M1705" s="163"/>
      <c r="N1705" s="163" t="str">
        <f>IF(AND(E1705="Accepted",ISNUMBER(M1705)),M1705*1.150779448,"")</f>
      </c>
      <c r="O1705" s="163"/>
      <c r="P1705" s="163" t="str">
        <f>IF(AND(E1705="Accepted",ISNUMBER(O1705)),O1705*1.150779448,"")</f>
      </c>
      <c r="Q1705" s="163"/>
      <c r="R1705" s="155" t="str"/>
      <c r="S1705" s="155" t="str"/>
      <c r="T1705" s="155" t="str"/>
      <c r="U1705" s="163" t="str">
        <f>IF(E1705&lt;&gt;"Accepted","",IF(AND(N1705="",P1705=""),"",MAX(N1705,P1705)))</f>
      </c>
      <c r="V1705" s="155" t="str">
        <v>2026-05-08 05:55 PDT</v>
      </c>
      <c r="W1705" s="153" t="n">
        <v>11</v>
      </c>
      <c r="X1705" s="163"/>
      <c r="Y1705" s="163"/>
      <c r="Z1705" s="163"/>
      <c r="AA1705" s="153" t="n">
        <v>-117.8837</v>
      </c>
      <c r="AB1705" s="153" t="n">
        <v>34.9054</v>
      </c>
      <c r="AC1705" s="153" t="n">
        <v>702</v>
      </c>
      <c r="AD1705" s="175" t="str">
        <v>KEDW 081255Z COR 22011KT 50SM CLR 18/09 A2994 RMK AO2 SLP116 T01750086 COR 1302</v>
      </c>
    </row>
    <row r="1706" hidden="0">
      <c r="A1706" s="150" t="str">
        <v>2026-05-08 13:55 UTC</v>
      </c>
      <c r="B1706" s="155" t="str">
        <v>2026-05-08 06:55 PDT</v>
      </c>
      <c r="C1706" s="155" t="str">
        <v>2026-05-08</v>
      </c>
      <c r="D1706" s="155" t="str">
        <v>May</v>
      </c>
      <c r="E1706" s="154" t="str">
        <v>Accepted</v>
      </c>
      <c r="F1706" s="155" t="str">
        <v>210</v>
      </c>
      <c r="G1706" s="153" t="n">
        <v>210</v>
      </c>
      <c r="H1706" s="155" t="str">
        <v>SW</v>
      </c>
      <c r="I1706" s="153" t="n">
        <v>30</v>
      </c>
      <c r="J1706" s="155" t="str">
        <v>NE</v>
      </c>
      <c r="K1706" s="153" t="n">
        <v>10</v>
      </c>
      <c r="L1706" s="153" t="n">
        <f>IF(E1706="Accepted",K1706*1.150779448,"")</f>
        <v>11.50779448</v>
      </c>
      <c r="M1706" s="163"/>
      <c r="N1706" s="163" t="str">
        <f>IF(AND(E1706="Accepted",ISNUMBER(M1706)),M1706*1.150779448,"")</f>
      </c>
      <c r="O1706" s="163"/>
      <c r="P1706" s="163" t="str">
        <f>IF(AND(E1706="Accepted",ISNUMBER(O1706)),O1706*1.150779448,"")</f>
      </c>
      <c r="Q1706" s="163"/>
      <c r="R1706" s="155" t="str"/>
      <c r="S1706" s="155" t="str"/>
      <c r="T1706" s="155" t="str"/>
      <c r="U1706" s="163" t="str">
        <f>IF(E1706&lt;&gt;"Accepted","",IF(AND(N1706="",P1706=""),"",MAX(N1706,P1706)))</f>
      </c>
      <c r="V1706" s="155" t="str">
        <v>2026-05-08 06:55 PDT</v>
      </c>
      <c r="W1706" s="153" t="n">
        <v>10</v>
      </c>
      <c r="X1706" s="163"/>
      <c r="Y1706" s="163"/>
      <c r="Z1706" s="163"/>
      <c r="AA1706" s="153" t="n">
        <v>-117.8837</v>
      </c>
      <c r="AB1706" s="153" t="n">
        <v>34.9054</v>
      </c>
      <c r="AC1706" s="153" t="n">
        <v>702</v>
      </c>
      <c r="AD1706" s="175" t="str">
        <v>KEDW 081355Z 21010KT 40SM CLR 19/09 A2995 RMK AO2A SLP120 T01850093</v>
      </c>
    </row>
    <row r="1707" hidden="0">
      <c r="A1707" s="150" t="str">
        <v>2026-05-08 14:55 UTC</v>
      </c>
      <c r="B1707" s="155" t="str">
        <v>2026-05-08 07:55 PDT</v>
      </c>
      <c r="C1707" s="155" t="str">
        <v>2026-05-08</v>
      </c>
      <c r="D1707" s="155" t="str">
        <v>May</v>
      </c>
      <c r="E1707" s="154" t="str">
        <v>Accepted</v>
      </c>
      <c r="F1707" s="155" t="str">
        <v>220</v>
      </c>
      <c r="G1707" s="153" t="n">
        <v>220</v>
      </c>
      <c r="H1707" s="155" t="str">
        <v>SW</v>
      </c>
      <c r="I1707" s="153" t="n">
        <v>40</v>
      </c>
      <c r="J1707" s="155" t="str">
        <v>NE</v>
      </c>
      <c r="K1707" s="153" t="n">
        <v>11</v>
      </c>
      <c r="L1707" s="153" t="n">
        <f>IF(E1707="Accepted",K1707*1.150779448,"")</f>
        <v>12.658573928</v>
      </c>
      <c r="M1707" s="163"/>
      <c r="N1707" s="163" t="str">
        <f>IF(AND(E1707="Accepted",ISNUMBER(M1707)),M1707*1.150779448,"")</f>
      </c>
      <c r="O1707" s="163"/>
      <c r="P1707" s="163" t="str">
        <f>IF(AND(E1707="Accepted",ISNUMBER(O1707)),O1707*1.150779448,"")</f>
      </c>
      <c r="Q1707" s="163"/>
      <c r="R1707" s="155" t="str"/>
      <c r="S1707" s="155" t="str"/>
      <c r="T1707" s="155" t="str"/>
      <c r="U1707" s="163" t="str">
        <f>IF(E1707&lt;&gt;"Accepted","",IF(AND(N1707="",P1707=""),"",MAX(N1707,P1707)))</f>
      </c>
      <c r="V1707" s="155" t="str">
        <v>2026-05-08 07:55 PDT</v>
      </c>
      <c r="W1707" s="153" t="n">
        <v>11</v>
      </c>
      <c r="X1707" s="163"/>
      <c r="Y1707" s="163"/>
      <c r="Z1707" s="163"/>
      <c r="AA1707" s="153" t="n">
        <v>-117.8837</v>
      </c>
      <c r="AB1707" s="153" t="n">
        <v>34.9054</v>
      </c>
      <c r="AC1707" s="153" t="n">
        <v>702</v>
      </c>
      <c r="AD1707" s="175" t="str">
        <v>KEDW 081455Z 22011KT 40SM CLR 22/10 A2996 RMK AO2A SLP124 T02230098 52010</v>
      </c>
    </row>
    <row r="1708" hidden="0">
      <c r="A1708" s="150" t="str">
        <v>2026-05-08 15:55 UTC</v>
      </c>
      <c r="B1708" s="155" t="str">
        <v>2026-05-08 08:55 PDT</v>
      </c>
      <c r="C1708" s="155" t="str">
        <v>2026-05-08</v>
      </c>
      <c r="D1708" s="155" t="str">
        <v>May</v>
      </c>
      <c r="E1708" s="154" t="str">
        <v>Accepted</v>
      </c>
      <c r="F1708" s="155" t="str">
        <v>230</v>
      </c>
      <c r="G1708" s="153" t="n">
        <v>230</v>
      </c>
      <c r="H1708" s="155" t="str">
        <v>SW</v>
      </c>
      <c r="I1708" s="153" t="n">
        <v>50</v>
      </c>
      <c r="J1708" s="155" t="str">
        <v>NE</v>
      </c>
      <c r="K1708" s="153" t="n">
        <v>4</v>
      </c>
      <c r="L1708" s="153" t="n">
        <f>IF(E1708="Accepted",K1708*1.150779448,"")</f>
        <v>4.603117792</v>
      </c>
      <c r="M1708" s="163"/>
      <c r="N1708" s="163" t="str">
        <f>IF(AND(E1708="Accepted",ISNUMBER(M1708)),M1708*1.150779448,"")</f>
      </c>
      <c r="O1708" s="163"/>
      <c r="P1708" s="163" t="str">
        <f>IF(AND(E1708="Accepted",ISNUMBER(O1708)),O1708*1.150779448,"")</f>
      </c>
      <c r="Q1708" s="163"/>
      <c r="R1708" s="155" t="str"/>
      <c r="S1708" s="155" t="str"/>
      <c r="T1708" s="155" t="str"/>
      <c r="U1708" s="163" t="str">
        <f>IF(E1708&lt;&gt;"Accepted","",IF(AND(N1708="",P1708=""),"",MAX(N1708,P1708)))</f>
      </c>
      <c r="V1708" s="155" t="str">
        <v>2026-05-08 08:55 PDT</v>
      </c>
      <c r="W1708" s="153" t="n">
        <v>4</v>
      </c>
      <c r="X1708" s="163"/>
      <c r="Y1708" s="163"/>
      <c r="Z1708" s="163"/>
      <c r="AA1708" s="153" t="n">
        <v>-117.8837</v>
      </c>
      <c r="AB1708" s="153" t="n">
        <v>34.9054</v>
      </c>
      <c r="AC1708" s="153" t="n">
        <v>702</v>
      </c>
      <c r="AD1708" s="175" t="str">
        <v>KEDW 081555Z 23004KT 40SM CLR 26/09 A2996 RMK AO2A SLP123 T02610094</v>
      </c>
    </row>
    <row r="1709" hidden="0">
      <c r="A1709" s="150" t="str">
        <v>2026-05-08 16:55 UTC</v>
      </c>
      <c r="B1709" s="155" t="str">
        <v>2026-05-08 09:55 PDT</v>
      </c>
      <c r="C1709" s="155" t="str">
        <v>2026-05-08</v>
      </c>
      <c r="D1709" s="155" t="str">
        <v>May</v>
      </c>
      <c r="E1709" s="154" t="str">
        <v>Accepted</v>
      </c>
      <c r="F1709" s="155" t="str">
        <v>310</v>
      </c>
      <c r="G1709" s="153" t="n">
        <v>310</v>
      </c>
      <c r="H1709" s="155" t="str">
        <v>NW</v>
      </c>
      <c r="I1709" s="153" t="n">
        <v>130</v>
      </c>
      <c r="J1709" s="155" t="str">
        <v>SE</v>
      </c>
      <c r="K1709" s="153" t="n">
        <v>5</v>
      </c>
      <c r="L1709" s="153" t="n">
        <f>IF(E1709="Accepted",K1709*1.150779448,"")</f>
        <v>5.75389724</v>
      </c>
      <c r="M1709" s="163"/>
      <c r="N1709" s="163" t="str">
        <f>IF(AND(E1709="Accepted",ISNUMBER(M1709)),M1709*1.150779448,"")</f>
      </c>
      <c r="O1709" s="163"/>
      <c r="P1709" s="163" t="str">
        <f>IF(AND(E1709="Accepted",ISNUMBER(O1709)),O1709*1.150779448,"")</f>
      </c>
      <c r="Q1709" s="163"/>
      <c r="R1709" s="155" t="str"/>
      <c r="S1709" s="155" t="str"/>
      <c r="T1709" s="155" t="str"/>
      <c r="U1709" s="163" t="str">
        <f>IF(E1709&lt;&gt;"Accepted","",IF(AND(N1709="",P1709=""),"",MAX(N1709,P1709)))</f>
      </c>
      <c r="V1709" s="155" t="str">
        <v>2026-05-08 09:55 PDT</v>
      </c>
      <c r="W1709" s="153" t="n">
        <v>5</v>
      </c>
      <c r="X1709" s="163"/>
      <c r="Y1709" s="163"/>
      <c r="Z1709" s="163"/>
      <c r="AA1709" s="153" t="n">
        <v>-117.8837</v>
      </c>
      <c r="AB1709" s="153" t="n">
        <v>34.9054</v>
      </c>
      <c r="AC1709" s="153" t="n">
        <v>702</v>
      </c>
      <c r="AD1709" s="175" t="str">
        <v>KEDW 081655Z 31005KT 40SM CLR 28/07 A2996 RMK AO2A SLP123 T02790066</v>
      </c>
    </row>
    <row r="1710" hidden="0">
      <c r="A1710" s="150" t="str">
        <v>2026-05-08 17:55 UTC</v>
      </c>
      <c r="B1710" s="155" t="str">
        <v>2026-05-08 10:55 PDT</v>
      </c>
      <c r="C1710" s="155" t="str">
        <v>2026-05-08</v>
      </c>
      <c r="D1710" s="155" t="str">
        <v>May</v>
      </c>
      <c r="E1710" s="154" t="str">
        <v>Accepted</v>
      </c>
      <c r="F1710" s="155" t="str">
        <v>000</v>
      </c>
      <c r="G1710" s="153" t="n">
        <v>0</v>
      </c>
      <c r="H1710" s="155" t="str">
        <v>Calm</v>
      </c>
      <c r="I1710" s="153" t="n">
        <v>180</v>
      </c>
      <c r="J1710" s="155" t="str">
        <v>Calm</v>
      </c>
      <c r="K1710" s="153" t="n">
        <v>0</v>
      </c>
      <c r="L1710" s="153" t="n">
        <f>IF(E1710="Accepted",K1710*1.150779448,"")</f>
        <v>0</v>
      </c>
      <c r="M1710" s="163"/>
      <c r="N1710" s="163" t="str">
        <f>IF(AND(E1710="Accepted",ISNUMBER(M1710)),M1710*1.150779448,"")</f>
      </c>
      <c r="O1710" s="163"/>
      <c r="P1710" s="163" t="str">
        <f>IF(AND(E1710="Accepted",ISNUMBER(O1710)),O1710*1.150779448,"")</f>
      </c>
      <c r="Q1710" s="163"/>
      <c r="R1710" s="155" t="str"/>
      <c r="S1710" s="155" t="str"/>
      <c r="T1710" s="155" t="str"/>
      <c r="U1710" s="163" t="str">
        <f>IF(E1710&lt;&gt;"Accepted","",IF(AND(N1710="",P1710=""),"",MAX(N1710,P1710)))</f>
      </c>
      <c r="V1710" s="155" t="str">
        <v>2026-05-08 10:55 PDT</v>
      </c>
      <c r="W1710" s="153" t="n">
        <v>0</v>
      </c>
      <c r="X1710" s="163"/>
      <c r="Y1710" s="163"/>
      <c r="Z1710" s="163"/>
      <c r="AA1710" s="153" t="n">
        <v>-117.8837</v>
      </c>
      <c r="AB1710" s="153" t="n">
        <v>34.9054</v>
      </c>
      <c r="AC1710" s="153" t="n">
        <v>702</v>
      </c>
      <c r="AD1710" s="175" t="str">
        <v>KEDW 081755Z 00000KT 40SM CLR 29/05 A2995 RMK AO2A SLP119 T02870049 10288 20164 57004</v>
      </c>
    </row>
    <row r="1711" hidden="0">
      <c r="A1711" s="150" t="str">
        <v>2026-05-08 18:55 UTC</v>
      </c>
      <c r="B1711" s="155" t="str">
        <v>2026-05-08 11:55 PDT</v>
      </c>
      <c r="C1711" s="155" t="str">
        <v>2026-05-08</v>
      </c>
      <c r="D1711" s="155" t="str">
        <v>May</v>
      </c>
      <c r="E1711" s="154" t="str">
        <v>Accepted</v>
      </c>
      <c r="F1711" s="155" t="str">
        <v>310</v>
      </c>
      <c r="G1711" s="153" t="n">
        <v>310</v>
      </c>
      <c r="H1711" s="155" t="str">
        <v>NW</v>
      </c>
      <c r="I1711" s="153" t="n">
        <v>130</v>
      </c>
      <c r="J1711" s="155" t="str">
        <v>SE</v>
      </c>
      <c r="K1711" s="153" t="n">
        <v>3</v>
      </c>
      <c r="L1711" s="153" t="n">
        <f>IF(E1711="Accepted",K1711*1.150779448,"")</f>
        <v>3.452338344</v>
      </c>
      <c r="M1711" s="163"/>
      <c r="N1711" s="163" t="str">
        <f>IF(AND(E1711="Accepted",ISNUMBER(M1711)),M1711*1.150779448,"")</f>
      </c>
      <c r="O1711" s="163"/>
      <c r="P1711" s="163" t="str">
        <f>IF(AND(E1711="Accepted",ISNUMBER(O1711)),O1711*1.150779448,"")</f>
      </c>
      <c r="Q1711" s="163"/>
      <c r="R1711" s="155" t="str"/>
      <c r="S1711" s="155" t="str"/>
      <c r="T1711" s="155" t="str"/>
      <c r="U1711" s="163" t="str">
        <f>IF(E1711&lt;&gt;"Accepted","",IF(AND(N1711="",P1711=""),"",MAX(N1711,P1711)))</f>
      </c>
      <c r="V1711" s="155" t="str">
        <v>2026-05-08 11:55 PDT</v>
      </c>
      <c r="W1711" s="153" t="n">
        <v>3</v>
      </c>
      <c r="X1711" s="163"/>
      <c r="Y1711" s="163"/>
      <c r="Z1711" s="163"/>
      <c r="AA1711" s="153" t="n">
        <v>-117.8837</v>
      </c>
      <c r="AB1711" s="153" t="n">
        <v>34.9054</v>
      </c>
      <c r="AC1711" s="153" t="n">
        <v>702</v>
      </c>
      <c r="AD1711" s="175" t="str">
        <v>KEDW 081855Z 31003KT 80SM CLR 31/04 A2993 RMK AO2A SLP112 T03050042</v>
      </c>
    </row>
    <row r="1712" hidden="0">
      <c r="A1712" s="150" t="str">
        <v>2026-05-08 19:55 UTC</v>
      </c>
      <c r="B1712" s="155" t="str">
        <v>2026-05-08 12:55 PDT</v>
      </c>
      <c r="C1712" s="155" t="str">
        <v>2026-05-08</v>
      </c>
      <c r="D1712" s="155" t="str">
        <v>May</v>
      </c>
      <c r="E1712" s="154" t="str">
        <v>Accepted</v>
      </c>
      <c r="F1712" s="155" t="str">
        <v>230</v>
      </c>
      <c r="G1712" s="153" t="n">
        <v>230</v>
      </c>
      <c r="H1712" s="155" t="str">
        <v>SW</v>
      </c>
      <c r="I1712" s="153" t="n">
        <v>50</v>
      </c>
      <c r="J1712" s="155" t="str">
        <v>NE</v>
      </c>
      <c r="K1712" s="153" t="n">
        <v>8</v>
      </c>
      <c r="L1712" s="153" t="n">
        <f>IF(E1712="Accepted",K1712*1.150779448,"")</f>
        <v>9.206235584</v>
      </c>
      <c r="M1712" s="163"/>
      <c r="N1712" s="163" t="str">
        <f>IF(AND(E1712="Accepted",ISNUMBER(M1712)),M1712*1.150779448,"")</f>
      </c>
      <c r="O1712" s="163"/>
      <c r="P1712" s="163" t="str">
        <f>IF(AND(E1712="Accepted",ISNUMBER(O1712)),O1712*1.150779448,"")</f>
      </c>
      <c r="Q1712" s="163"/>
      <c r="R1712" s="155" t="str"/>
      <c r="S1712" s="155" t="str"/>
      <c r="T1712" s="155" t="str"/>
      <c r="U1712" s="163" t="str">
        <f>IF(E1712&lt;&gt;"Accepted","",IF(AND(N1712="",P1712=""),"",MAX(N1712,P1712)))</f>
      </c>
      <c r="V1712" s="155" t="str">
        <v>2026-05-08 12:55 PDT</v>
      </c>
      <c r="W1712" s="153" t="n">
        <v>8</v>
      </c>
      <c r="X1712" s="163"/>
      <c r="Y1712" s="163"/>
      <c r="Z1712" s="163"/>
      <c r="AA1712" s="153" t="n">
        <v>-117.8837</v>
      </c>
      <c r="AB1712" s="153" t="n">
        <v>34.9054</v>
      </c>
      <c r="AC1712" s="153" t="n">
        <v>702</v>
      </c>
      <c r="AD1712" s="175" t="str">
        <v>KEDW 081955Z 23008KT 70SM CLR 33/M00 A2992 RMK AO2A SLP108 T03281004</v>
      </c>
    </row>
    <row r="1713" hidden="0">
      <c r="A1713" s="150" t="str">
        <v>2026-05-08 20:55 UTC</v>
      </c>
      <c r="B1713" s="155" t="str">
        <v>2026-05-08 13:55 PDT</v>
      </c>
      <c r="C1713" s="155" t="str">
        <v>2026-05-08</v>
      </c>
      <c r="D1713" s="155" t="str">
        <v>May</v>
      </c>
      <c r="E1713" s="154" t="str">
        <v>Accepted</v>
      </c>
      <c r="F1713" s="155" t="str">
        <v>250</v>
      </c>
      <c r="G1713" s="153" t="n">
        <v>250</v>
      </c>
      <c r="H1713" s="155" t="str">
        <v>W</v>
      </c>
      <c r="I1713" s="153" t="n">
        <v>70</v>
      </c>
      <c r="J1713" s="155" t="str">
        <v>E</v>
      </c>
      <c r="K1713" s="153" t="n">
        <v>3</v>
      </c>
      <c r="L1713" s="153" t="n">
        <f>IF(E1713="Accepted",K1713*1.150779448,"")</f>
        <v>3.452338344</v>
      </c>
      <c r="M1713" s="163"/>
      <c r="N1713" s="163" t="str">
        <f>IF(AND(E1713="Accepted",ISNUMBER(M1713)),M1713*1.150779448,"")</f>
      </c>
      <c r="O1713" s="163"/>
      <c r="P1713" s="163" t="str">
        <f>IF(AND(E1713="Accepted",ISNUMBER(O1713)),O1713*1.150779448,"")</f>
      </c>
      <c r="Q1713" s="163"/>
      <c r="R1713" s="155" t="str"/>
      <c r="S1713" s="155" t="str"/>
      <c r="T1713" s="155" t="str"/>
      <c r="U1713" s="163" t="str">
        <f>IF(E1713&lt;&gt;"Accepted","",IF(AND(N1713="",P1713=""),"",MAX(N1713,P1713)))</f>
      </c>
      <c r="V1713" s="155" t="str">
        <v>2026-05-08 13:55 PDT</v>
      </c>
      <c r="W1713" s="153" t="n">
        <v>3</v>
      </c>
      <c r="X1713" s="163"/>
      <c r="Y1713" s="163"/>
      <c r="Z1713" s="163"/>
      <c r="AA1713" s="153" t="n">
        <v>-117.8837</v>
      </c>
      <c r="AB1713" s="153" t="n">
        <v>34.9054</v>
      </c>
      <c r="AC1713" s="153" t="n">
        <v>702</v>
      </c>
      <c r="AD1713" s="175" t="str">
        <v>KEDW 082055Z 25003KT 60SM CLR 34/00 A2990 RMK AO2A SLP101 T03380004 57017</v>
      </c>
    </row>
    <row r="1714" hidden="0">
      <c r="A1714" s="150" t="str">
        <v>2026-05-08 21:55 UTC</v>
      </c>
      <c r="B1714" s="155" t="str">
        <v>2026-05-08 14:55 PDT</v>
      </c>
      <c r="C1714" s="155" t="str">
        <v>2026-05-08</v>
      </c>
      <c r="D1714" s="155" t="str">
        <v>May</v>
      </c>
      <c r="E1714" s="154" t="str">
        <v>Accepted</v>
      </c>
      <c r="F1714" s="155" t="str">
        <v>240</v>
      </c>
      <c r="G1714" s="153" t="n">
        <v>240</v>
      </c>
      <c r="H1714" s="155" t="str">
        <v>SW</v>
      </c>
      <c r="I1714" s="153" t="n">
        <v>60</v>
      </c>
      <c r="J1714" s="155" t="str">
        <v>NE</v>
      </c>
      <c r="K1714" s="153" t="n">
        <v>13</v>
      </c>
      <c r="L1714" s="153" t="n">
        <f>IF(E1714="Accepted",K1714*1.150779448,"")</f>
        <v>14.960132824</v>
      </c>
      <c r="M1714" s="153" t="n">
        <v>22</v>
      </c>
      <c r="N1714" s="153" t="n">
        <f>IF(AND(E1714="Accepted",ISNUMBER(M1714)),M1714*1.150779448,"")</f>
        <v>25.317147856</v>
      </c>
      <c r="O1714" s="153" t="n">
        <v>27</v>
      </c>
      <c r="P1714" s="153" t="n">
        <f>IF(AND(E1714="Accepted",ISNUMBER(O1714)),O1714*1.150779448,"")</f>
        <v>31.071045096</v>
      </c>
      <c r="Q1714" s="153" t="n">
        <v>240</v>
      </c>
      <c r="R1714" s="155" t="str">
        <v>54</v>
      </c>
      <c r="S1714" s="155" t="str">
        <v>2026-05-08 21:54 UTC</v>
      </c>
      <c r="T1714" s="155" t="str">
        <v>2026-05-08 14:54 PDT</v>
      </c>
      <c r="U1714" s="153" t="n">
        <f>IF(E1714&lt;&gt;"Accepted","",IF(AND(N1714="",P1714=""),"",MAX(N1714,P1714)))</f>
        <v>31.071045096</v>
      </c>
      <c r="V1714" s="155" t="str">
        <v>2026-05-08 14:54 PDT</v>
      </c>
      <c r="W1714" s="153" t="n">
        <v>13</v>
      </c>
      <c r="X1714" s="153" t="n">
        <v>22</v>
      </c>
      <c r="Y1714" s="153" t="n">
        <v>27</v>
      </c>
      <c r="Z1714" s="153" t="n">
        <v>240</v>
      </c>
      <c r="AA1714" s="153" t="n">
        <v>-117.8837</v>
      </c>
      <c r="AB1714" s="153" t="n">
        <v>34.9054</v>
      </c>
      <c r="AC1714" s="153" t="n">
        <v>702</v>
      </c>
      <c r="AD1714" s="175" t="str">
        <v>KEDW 082155Z 24013G22KT 70SM CLR 35/02 A2987 RMK AO2A PK WND 24027/54 SLP091 T03500024</v>
      </c>
    </row>
    <row r="1715" hidden="0">
      <c r="A1715" s="150" t="str">
        <v>2026-05-08 22:47 UTC</v>
      </c>
      <c r="B1715" s="155" t="str">
        <v>2026-05-08 15:47 PDT</v>
      </c>
      <c r="C1715" s="155" t="str">
        <v>2026-05-08</v>
      </c>
      <c r="D1715" s="155" t="str">
        <v>May</v>
      </c>
      <c r="E1715" s="154" t="str">
        <v>Accepted</v>
      </c>
      <c r="F1715" s="155" t="str">
        <v>250</v>
      </c>
      <c r="G1715" s="153" t="n">
        <v>250</v>
      </c>
      <c r="H1715" s="155" t="str">
        <v>W</v>
      </c>
      <c r="I1715" s="153" t="n">
        <v>70</v>
      </c>
      <c r="J1715" s="155" t="str">
        <v>E</v>
      </c>
      <c r="K1715" s="153" t="n">
        <v>15</v>
      </c>
      <c r="L1715" s="153" t="n">
        <f>IF(E1715="Accepted",K1715*1.150779448,"")</f>
        <v>17.261691719999998</v>
      </c>
      <c r="M1715" s="153" t="n">
        <v>27</v>
      </c>
      <c r="N1715" s="153" t="n">
        <f>IF(AND(E1715="Accepted",ISNUMBER(M1715)),M1715*1.150779448,"")</f>
        <v>31.071045096</v>
      </c>
      <c r="O1715" s="163"/>
      <c r="P1715" s="163" t="str">
        <f>IF(AND(E1715="Accepted",ISNUMBER(O1715)),O1715*1.150779448,"")</f>
      </c>
      <c r="Q1715" s="163"/>
      <c r="R1715" s="155" t="str"/>
      <c r="S1715" s="155" t="str"/>
      <c r="T1715" s="155" t="str"/>
      <c r="U1715" s="153" t="n">
        <f>IF(E1715&lt;&gt;"Accepted","",IF(AND(N1715="",P1715=""),"",MAX(N1715,P1715)))</f>
        <v>31.071045096</v>
      </c>
      <c r="V1715" s="155" t="str">
        <v>2026-05-08 15:47 PDT</v>
      </c>
      <c r="W1715" s="153" t="n">
        <v>15</v>
      </c>
      <c r="X1715" s="153" t="n">
        <v>27</v>
      </c>
      <c r="Y1715" s="163"/>
      <c r="Z1715" s="163"/>
      <c r="AA1715" s="153" t="n">
        <v>-117.8837</v>
      </c>
      <c r="AB1715" s="153" t="n">
        <v>34.9054</v>
      </c>
      <c r="AC1715" s="153" t="n">
        <v>702</v>
      </c>
      <c r="AD1715" s="175" t="str">
        <v>KEDW 082247Z 25015G27KT 70SM FEW120 34/03 A2986 RMK SLP088 $</v>
      </c>
    </row>
    <row r="1716" hidden="0">
      <c r="A1716" s="150" t="str">
        <v>2026-05-08 22:55 UTC</v>
      </c>
      <c r="B1716" s="155" t="str">
        <v>2026-05-08 15:55 PDT</v>
      </c>
      <c r="C1716" s="155" t="str">
        <v>2026-05-08</v>
      </c>
      <c r="D1716" s="155" t="str">
        <v>May</v>
      </c>
      <c r="E1716" s="154" t="str">
        <v>Accepted</v>
      </c>
      <c r="F1716" s="155" t="str">
        <v>250</v>
      </c>
      <c r="G1716" s="153" t="n">
        <v>250</v>
      </c>
      <c r="H1716" s="155" t="str">
        <v>W</v>
      </c>
      <c r="I1716" s="153" t="n">
        <v>70</v>
      </c>
      <c r="J1716" s="155" t="str">
        <v>E</v>
      </c>
      <c r="K1716" s="153" t="n">
        <v>18</v>
      </c>
      <c r="L1716" s="153" t="n">
        <f>IF(E1716="Accepted",K1716*1.150779448,"")</f>
        <v>20.714030064</v>
      </c>
      <c r="M1716" s="153" t="n">
        <v>27</v>
      </c>
      <c r="N1716" s="153" t="n">
        <f>IF(AND(E1716="Accepted",ISNUMBER(M1716)),M1716*1.150779448,"")</f>
        <v>31.071045096</v>
      </c>
      <c r="O1716" s="153" t="n">
        <v>27</v>
      </c>
      <c r="P1716" s="153" t="n">
        <f>IF(AND(E1716="Accepted",ISNUMBER(O1716)),O1716*1.150779448,"")</f>
        <v>31.071045096</v>
      </c>
      <c r="Q1716" s="153" t="n">
        <v>260</v>
      </c>
      <c r="R1716" s="155" t="str">
        <v>44</v>
      </c>
      <c r="S1716" s="155" t="str">
        <v>2026-05-08 22:44 UTC</v>
      </c>
      <c r="T1716" s="155" t="str">
        <v>2026-05-08 15:44 PDT</v>
      </c>
      <c r="U1716" s="153" t="n">
        <f>IF(E1716&lt;&gt;"Accepted","",IF(AND(N1716="",P1716=""),"",MAX(N1716,P1716)))</f>
        <v>31.071045096</v>
      </c>
      <c r="V1716" s="155" t="str">
        <v>2026-05-08 15:44 PDT</v>
      </c>
      <c r="W1716" s="153" t="n">
        <v>18</v>
      </c>
      <c r="X1716" s="153" t="n">
        <v>27</v>
      </c>
      <c r="Y1716" s="153" t="n">
        <v>27</v>
      </c>
      <c r="Z1716" s="153" t="n">
        <v>260</v>
      </c>
      <c r="AA1716" s="153" t="n">
        <v>-117.8837</v>
      </c>
      <c r="AB1716" s="153" t="n">
        <v>34.9054</v>
      </c>
      <c r="AC1716" s="153" t="n">
        <v>702</v>
      </c>
      <c r="AD1716" s="175" t="str">
        <v>KEDW 082255Z 25018G27KT 60SM FEW120 34/03 A2986 RMK AO2A PK WND 26027/44 SLP087 T03420029</v>
      </c>
    </row>
    <row r="1717" hidden="0">
      <c r="A1717" s="150" t="str">
        <v>2026-05-08 23:02 UTC</v>
      </c>
      <c r="B1717" s="155" t="str">
        <v>2026-05-08 16:02 PDT</v>
      </c>
      <c r="C1717" s="155" t="str">
        <v>2026-05-08</v>
      </c>
      <c r="D1717" s="155" t="str">
        <v>May</v>
      </c>
      <c r="E1717" s="154" t="str">
        <v>Accepted</v>
      </c>
      <c r="F1717" s="155" t="str">
        <v>270</v>
      </c>
      <c r="G1717" s="153" t="n">
        <v>270</v>
      </c>
      <c r="H1717" s="155" t="str">
        <v>W</v>
      </c>
      <c r="I1717" s="153" t="n">
        <v>90</v>
      </c>
      <c r="J1717" s="155" t="str">
        <v>E</v>
      </c>
      <c r="K1717" s="153" t="n">
        <v>14</v>
      </c>
      <c r="L1717" s="153" t="n">
        <f>IF(E1717="Accepted",K1717*1.150779448,"")</f>
        <v>16.110912272</v>
      </c>
      <c r="M1717" s="153" t="n">
        <v>22</v>
      </c>
      <c r="N1717" s="153" t="n">
        <f>IF(AND(E1717="Accepted",ISNUMBER(M1717)),M1717*1.150779448,"")</f>
        <v>25.317147856</v>
      </c>
      <c r="O1717" s="163"/>
      <c r="P1717" s="163" t="str">
        <f>IF(AND(E1717="Accepted",ISNUMBER(O1717)),O1717*1.150779448,"")</f>
      </c>
      <c r="Q1717" s="163"/>
      <c r="R1717" s="155" t="str"/>
      <c r="S1717" s="155" t="str"/>
      <c r="T1717" s="155" t="str"/>
      <c r="U1717" s="153" t="n">
        <f>IF(E1717&lt;&gt;"Accepted","",IF(AND(N1717="",P1717=""),"",MAX(N1717,P1717)))</f>
        <v>25.317147856</v>
      </c>
      <c r="V1717" s="155" t="str">
        <v>2026-05-08 16:02 PDT</v>
      </c>
      <c r="W1717" s="153" t="n">
        <v>14</v>
      </c>
      <c r="X1717" s="153" t="n">
        <v>22</v>
      </c>
      <c r="Y1717" s="163"/>
      <c r="Z1717" s="163"/>
      <c r="AA1717" s="153" t="n">
        <v>-117.8837</v>
      </c>
      <c r="AB1717" s="153" t="n">
        <v>34.9054</v>
      </c>
      <c r="AC1717" s="153" t="n">
        <v>702</v>
      </c>
      <c r="AD1717" s="175" t="str">
        <v>KEDW 082302Z 27014G22KT 60SM FEW120 34/02 A2986 RMK AO2A WSHFT 2252 SLP087</v>
      </c>
    </row>
    <row r="1718" hidden="0">
      <c r="A1718" s="150" t="str">
        <v>2026-05-08 23:04 UTC</v>
      </c>
      <c r="B1718" s="155" t="str">
        <v>2026-05-08 16:04 PDT</v>
      </c>
      <c r="C1718" s="155" t="str">
        <v>2026-05-08</v>
      </c>
      <c r="D1718" s="155" t="str">
        <v>May</v>
      </c>
      <c r="E1718" s="154" t="str">
        <v>Accepted</v>
      </c>
      <c r="F1718" s="155" t="str">
        <v>270</v>
      </c>
      <c r="G1718" s="153" t="n">
        <v>270</v>
      </c>
      <c r="H1718" s="155" t="str">
        <v>W</v>
      </c>
      <c r="I1718" s="153" t="n">
        <v>90</v>
      </c>
      <c r="J1718" s="155" t="str">
        <v>E</v>
      </c>
      <c r="K1718" s="153" t="n">
        <v>14</v>
      </c>
      <c r="L1718" s="153" t="n">
        <f>IF(E1718="Accepted",K1718*1.150779448,"")</f>
        <v>16.110912272</v>
      </c>
      <c r="M1718" s="153" t="n">
        <v>22</v>
      </c>
      <c r="N1718" s="153" t="n">
        <f>IF(AND(E1718="Accepted",ISNUMBER(M1718)),M1718*1.150779448,"")</f>
        <v>25.317147856</v>
      </c>
      <c r="O1718" s="163"/>
      <c r="P1718" s="163" t="str">
        <f>IF(AND(E1718="Accepted",ISNUMBER(O1718)),O1718*1.150779448,"")</f>
      </c>
      <c r="Q1718" s="163"/>
      <c r="R1718" s="155" t="str"/>
      <c r="S1718" s="155" t="str"/>
      <c r="T1718" s="155" t="str"/>
      <c r="U1718" s="153" t="n">
        <f>IF(E1718&lt;&gt;"Accepted","",IF(AND(N1718="",P1718=""),"",MAX(N1718,P1718)))</f>
        <v>25.317147856</v>
      </c>
      <c r="V1718" s="155" t="str">
        <v>2026-05-08 16:04 PDT</v>
      </c>
      <c r="W1718" s="153" t="n">
        <v>14</v>
      </c>
      <c r="X1718" s="153" t="n">
        <v>22</v>
      </c>
      <c r="Y1718" s="163"/>
      <c r="Z1718" s="163"/>
      <c r="AA1718" s="153" t="n">
        <v>-117.8837</v>
      </c>
      <c r="AB1718" s="153" t="n">
        <v>34.9054</v>
      </c>
      <c r="AC1718" s="153" t="n">
        <v>702</v>
      </c>
      <c r="AD1718" s="175" t="str">
        <v>KEDW 082304Z AUTO 27014G22KT 10SM CLR 34/02 A2986 RMK AO2 WSHFT 2254 SLP087 $</v>
      </c>
    </row>
    <row r="1719" hidden="0">
      <c r="A1719" s="150" t="str">
        <v>2026-05-08 23:10 UTC</v>
      </c>
      <c r="B1719" s="155" t="str">
        <v>2026-05-08 16:10 PDT</v>
      </c>
      <c r="C1719" s="155" t="str">
        <v>2026-05-08</v>
      </c>
      <c r="D1719" s="155" t="str">
        <v>May</v>
      </c>
      <c r="E1719" s="154" t="str">
        <v>Accepted</v>
      </c>
      <c r="F1719" s="155" t="str">
        <v>240</v>
      </c>
      <c r="G1719" s="153" t="n">
        <v>240</v>
      </c>
      <c r="H1719" s="155" t="str">
        <v>SW</v>
      </c>
      <c r="I1719" s="153" t="n">
        <v>60</v>
      </c>
      <c r="J1719" s="155" t="str">
        <v>NE</v>
      </c>
      <c r="K1719" s="153" t="n">
        <v>18</v>
      </c>
      <c r="L1719" s="153" t="n">
        <f>IF(E1719="Accepted",K1719*1.150779448,"")</f>
        <v>20.714030064</v>
      </c>
      <c r="M1719" s="153" t="n">
        <v>22</v>
      </c>
      <c r="N1719" s="153" t="n">
        <f>IF(AND(E1719="Accepted",ISNUMBER(M1719)),M1719*1.150779448,"")</f>
        <v>25.317147856</v>
      </c>
      <c r="O1719" s="163"/>
      <c r="P1719" s="163" t="str">
        <f>IF(AND(E1719="Accepted",ISNUMBER(O1719)),O1719*1.150779448,"")</f>
      </c>
      <c r="Q1719" s="163"/>
      <c r="R1719" s="155" t="str"/>
      <c r="S1719" s="155" t="str"/>
      <c r="T1719" s="155" t="str"/>
      <c r="U1719" s="153" t="n">
        <f>IF(E1719&lt;&gt;"Accepted","",IF(AND(N1719="",P1719=""),"",MAX(N1719,P1719)))</f>
        <v>25.317147856</v>
      </c>
      <c r="V1719" s="155" t="str">
        <v>2026-05-08 16:10 PDT</v>
      </c>
      <c r="W1719" s="153" t="n">
        <v>18</v>
      </c>
      <c r="X1719" s="153" t="n">
        <v>22</v>
      </c>
      <c r="Y1719" s="163"/>
      <c r="Z1719" s="163"/>
      <c r="AA1719" s="153" t="n">
        <v>-117.8837</v>
      </c>
      <c r="AB1719" s="153" t="n">
        <v>34.9054</v>
      </c>
      <c r="AC1719" s="153" t="n">
        <v>702</v>
      </c>
      <c r="AD1719" s="175" t="str">
        <v>KEDW 082310Z 24018G22KT 60SM FEW120 34/04 A2986 RMK AO2A WSHFT 07 SLP087</v>
      </c>
    </row>
    <row r="1720" hidden="0">
      <c r="A1720" s="150" t="str">
        <v>2026-05-08 23:12 UTC</v>
      </c>
      <c r="B1720" s="155" t="str">
        <v>2026-05-08 16:12 PDT</v>
      </c>
      <c r="C1720" s="155" t="str">
        <v>2026-05-08</v>
      </c>
      <c r="D1720" s="155" t="str">
        <v>May</v>
      </c>
      <c r="E1720" s="154" t="str">
        <v>Accepted</v>
      </c>
      <c r="F1720" s="155" t="str">
        <v>240</v>
      </c>
      <c r="G1720" s="153" t="n">
        <v>240</v>
      </c>
      <c r="H1720" s="155" t="str">
        <v>SW</v>
      </c>
      <c r="I1720" s="153" t="n">
        <v>60</v>
      </c>
      <c r="J1720" s="155" t="str">
        <v>NE</v>
      </c>
      <c r="K1720" s="153" t="n">
        <v>18</v>
      </c>
      <c r="L1720" s="153" t="n">
        <f>IF(E1720="Accepted",K1720*1.150779448,"")</f>
        <v>20.714030064</v>
      </c>
      <c r="M1720" s="153" t="n">
        <v>22</v>
      </c>
      <c r="N1720" s="153" t="n">
        <f>IF(AND(E1720="Accepted",ISNUMBER(M1720)),M1720*1.150779448,"")</f>
        <v>25.317147856</v>
      </c>
      <c r="O1720" s="163"/>
      <c r="P1720" s="163" t="str">
        <f>IF(AND(E1720="Accepted",ISNUMBER(O1720)),O1720*1.150779448,"")</f>
      </c>
      <c r="Q1720" s="163"/>
      <c r="R1720" s="155" t="str"/>
      <c r="S1720" s="155" t="str"/>
      <c r="T1720" s="155" t="str"/>
      <c r="U1720" s="153" t="n">
        <f>IF(E1720&lt;&gt;"Accepted","",IF(AND(N1720="",P1720=""),"",MAX(N1720,P1720)))</f>
        <v>25.317147856</v>
      </c>
      <c r="V1720" s="155" t="str">
        <v>2026-05-08 16:12 PDT</v>
      </c>
      <c r="W1720" s="153" t="n">
        <v>18</v>
      </c>
      <c r="X1720" s="153" t="n">
        <v>22</v>
      </c>
      <c r="Y1720" s="163"/>
      <c r="Z1720" s="163"/>
      <c r="AA1720" s="153" t="n">
        <v>-117.8837</v>
      </c>
      <c r="AB1720" s="153" t="n">
        <v>34.9054</v>
      </c>
      <c r="AC1720" s="153" t="n">
        <v>702</v>
      </c>
      <c r="AD1720" s="175" t="str">
        <v>KEDW 082312Z COR 24018G22KT 60SM FEW120 34/04 A2986 RMK AO2A WSHFT 10 SLP087 COR 2330</v>
      </c>
    </row>
    <row r="1721" hidden="0">
      <c r="A1721" s="150" t="str">
        <v>2026-05-08 23:32 UTC</v>
      </c>
      <c r="B1721" s="155" t="str">
        <v>2026-05-08 16:32 PDT</v>
      </c>
      <c r="C1721" s="155" t="str">
        <v>2026-05-08</v>
      </c>
      <c r="D1721" s="155" t="str">
        <v>May</v>
      </c>
      <c r="E1721" s="154" t="str">
        <v>Accepted</v>
      </c>
      <c r="F1721" s="155" t="str">
        <v>270</v>
      </c>
      <c r="G1721" s="153" t="n">
        <v>270</v>
      </c>
      <c r="H1721" s="155" t="str">
        <v>W</v>
      </c>
      <c r="I1721" s="153" t="n">
        <v>90</v>
      </c>
      <c r="J1721" s="155" t="str">
        <v>E</v>
      </c>
      <c r="K1721" s="153" t="n">
        <v>16</v>
      </c>
      <c r="L1721" s="153" t="n">
        <f>IF(E1721="Accepted",K1721*1.150779448,"")</f>
        <v>18.412471168</v>
      </c>
      <c r="M1721" s="153" t="n">
        <v>21</v>
      </c>
      <c r="N1721" s="153" t="n">
        <f>IF(AND(E1721="Accepted",ISNUMBER(M1721)),M1721*1.150779448,"")</f>
        <v>24.166368408</v>
      </c>
      <c r="O1721" s="163"/>
      <c r="P1721" s="163" t="str">
        <f>IF(AND(E1721="Accepted",ISNUMBER(O1721)),O1721*1.150779448,"")</f>
      </c>
      <c r="Q1721" s="163"/>
      <c r="R1721" s="155" t="str"/>
      <c r="S1721" s="155" t="str"/>
      <c r="T1721" s="155" t="str"/>
      <c r="U1721" s="153" t="n">
        <f>IF(E1721&lt;&gt;"Accepted","",IF(AND(N1721="",P1721=""),"",MAX(N1721,P1721)))</f>
        <v>24.166368408</v>
      </c>
      <c r="V1721" s="155" t="str">
        <v>2026-05-08 16:32 PDT</v>
      </c>
      <c r="W1721" s="153" t="n">
        <v>16</v>
      </c>
      <c r="X1721" s="153" t="n">
        <v>21</v>
      </c>
      <c r="Y1721" s="163"/>
      <c r="Z1721" s="163"/>
      <c r="AA1721" s="153" t="n">
        <v>-117.8837</v>
      </c>
      <c r="AB1721" s="153" t="n">
        <v>34.9054</v>
      </c>
      <c r="AC1721" s="153" t="n">
        <v>702</v>
      </c>
      <c r="AD1721" s="175" t="str">
        <v>KEDW 082332Z COR 27016G21KT 70SM CLR 34/02 A2985 RMK AO2A WSHFT 23 SLP084 $ COR 2355</v>
      </c>
    </row>
    <row r="1722" hidden="0">
      <c r="A1722" s="150" t="str">
        <v>2026-05-08 23:55 UTC</v>
      </c>
      <c r="B1722" s="155" t="str">
        <v>2026-05-08 16:55 PDT</v>
      </c>
      <c r="C1722" s="155" t="str">
        <v>2026-05-08</v>
      </c>
      <c r="D1722" s="155" t="str">
        <v>May</v>
      </c>
      <c r="E1722" s="154" t="str">
        <v>Accepted</v>
      </c>
      <c r="F1722" s="155" t="str">
        <v>240</v>
      </c>
      <c r="G1722" s="153" t="n">
        <v>240</v>
      </c>
      <c r="H1722" s="155" t="str">
        <v>SW</v>
      </c>
      <c r="I1722" s="153" t="n">
        <v>60</v>
      </c>
      <c r="J1722" s="155" t="str">
        <v>NE</v>
      </c>
      <c r="K1722" s="153" t="n">
        <v>18</v>
      </c>
      <c r="L1722" s="153" t="n">
        <f>IF(E1722="Accepted",K1722*1.150779448,"")</f>
        <v>20.714030064</v>
      </c>
      <c r="M1722" s="153" t="n">
        <v>22</v>
      </c>
      <c r="N1722" s="153" t="n">
        <f>IF(AND(E1722="Accepted",ISNUMBER(M1722)),M1722*1.150779448,"")</f>
        <v>25.317147856</v>
      </c>
      <c r="O1722" s="153" t="n">
        <v>30</v>
      </c>
      <c r="P1722" s="153" t="n">
        <f>IF(AND(E1722="Accepted",ISNUMBER(O1722)),O1722*1.150779448,"")</f>
        <v>34.523383439999996</v>
      </c>
      <c r="Q1722" s="153" t="n">
        <v>250</v>
      </c>
      <c r="R1722" s="155" t="str">
        <v>2259</v>
      </c>
      <c r="S1722" s="155" t="str">
        <v>2026-05-08 22:59 UTC</v>
      </c>
      <c r="T1722" s="155" t="str">
        <v>2026-05-08 15:59 PDT</v>
      </c>
      <c r="U1722" s="153" t="n">
        <f>IF(E1722&lt;&gt;"Accepted","",IF(AND(N1722="",P1722=""),"",MAX(N1722,P1722)))</f>
        <v>34.523383439999996</v>
      </c>
      <c r="V1722" s="155" t="str">
        <v>2026-05-08 15:59 PDT</v>
      </c>
      <c r="W1722" s="153" t="n">
        <v>18</v>
      </c>
      <c r="X1722" s="153" t="n">
        <v>22</v>
      </c>
      <c r="Y1722" s="153" t="n">
        <v>30</v>
      </c>
      <c r="Z1722" s="153" t="n">
        <v>250</v>
      </c>
      <c r="AA1722" s="153" t="n">
        <v>-117.8837</v>
      </c>
      <c r="AB1722" s="153" t="n">
        <v>34.9054</v>
      </c>
      <c r="AC1722" s="153" t="n">
        <v>702</v>
      </c>
      <c r="AD1722" s="175" t="str">
        <v>KEDW 082355Z AUTO 24018G22KT 10SM CLR 34/02 A2985 RMK AO2 PK WND 25030/2259 SLP085 T03380015 10352 20285 57015 $</v>
      </c>
    </row>
    <row r="1723" hidden="0">
      <c r="A1723" s="150" t="str">
        <v>2026-05-08 23:57 UTC</v>
      </c>
      <c r="B1723" s="155" t="str">
        <v>2026-05-08 16:57 PDT</v>
      </c>
      <c r="C1723" s="155" t="str">
        <v>2026-05-08</v>
      </c>
      <c r="D1723" s="155" t="str">
        <v>May</v>
      </c>
      <c r="E1723" s="154" t="str">
        <v>Accepted</v>
      </c>
      <c r="F1723" s="155" t="str">
        <v>250</v>
      </c>
      <c r="G1723" s="153" t="n">
        <v>250</v>
      </c>
      <c r="H1723" s="155" t="str">
        <v>W</v>
      </c>
      <c r="I1723" s="153" t="n">
        <v>70</v>
      </c>
      <c r="J1723" s="155" t="str">
        <v>E</v>
      </c>
      <c r="K1723" s="153" t="n">
        <v>20</v>
      </c>
      <c r="L1723" s="153" t="n">
        <f>IF(E1723="Accepted",K1723*1.150779448,"")</f>
        <v>23.01558896</v>
      </c>
      <c r="M1723" s="153" t="n">
        <v>27</v>
      </c>
      <c r="N1723" s="153" t="n">
        <f>IF(AND(E1723="Accepted",ISNUMBER(M1723)),M1723*1.150779448,"")</f>
        <v>31.071045096</v>
      </c>
      <c r="O1723" s="163"/>
      <c r="P1723" s="163" t="str">
        <f>IF(AND(E1723="Accepted",ISNUMBER(O1723)),O1723*1.150779448,"")</f>
      </c>
      <c r="Q1723" s="163"/>
      <c r="R1723" s="155" t="str"/>
      <c r="S1723" s="155" t="str"/>
      <c r="T1723" s="155" t="str"/>
      <c r="U1723" s="153" t="n">
        <f>IF(E1723&lt;&gt;"Accepted","",IF(AND(N1723="",P1723=""),"",MAX(N1723,P1723)))</f>
        <v>31.071045096</v>
      </c>
      <c r="V1723" s="155" t="str">
        <v>2026-05-08 16:57 PDT</v>
      </c>
      <c r="W1723" s="153" t="n">
        <v>20</v>
      </c>
      <c r="X1723" s="153" t="n">
        <v>27</v>
      </c>
      <c r="Y1723" s="163"/>
      <c r="Z1723" s="163"/>
      <c r="AA1723" s="153" t="n">
        <v>-117.8837</v>
      </c>
      <c r="AB1723" s="153" t="n">
        <v>34.9054</v>
      </c>
      <c r="AC1723" s="153" t="n">
        <v>702</v>
      </c>
      <c r="AD1723" s="175" t="str">
        <v>KEDW 082357Z 25020G27KT 70SM CLR 34/M01 A2985 RMK AO2A SLP085</v>
      </c>
    </row>
    <row r="1724" hidden="0">
      <c r="A1724" s="150" t="str">
        <v>2026-05-09 00:26 UTC</v>
      </c>
      <c r="B1724" s="155" t="str">
        <v>2026-05-08 17:26 PDT</v>
      </c>
      <c r="C1724" s="155" t="str">
        <v>2026-05-08</v>
      </c>
      <c r="D1724" s="155" t="str">
        <v>May</v>
      </c>
      <c r="E1724" s="154" t="str">
        <v>Accepted</v>
      </c>
      <c r="F1724" s="155" t="str">
        <v>280</v>
      </c>
      <c r="G1724" s="153" t="n">
        <v>280</v>
      </c>
      <c r="H1724" s="155" t="str">
        <v>W</v>
      </c>
      <c r="I1724" s="153" t="n">
        <v>100</v>
      </c>
      <c r="J1724" s="155" t="str">
        <v>E</v>
      </c>
      <c r="K1724" s="153" t="n">
        <v>17</v>
      </c>
      <c r="L1724" s="153" t="n">
        <f>IF(E1724="Accepted",K1724*1.150779448,"")</f>
        <v>19.563250616</v>
      </c>
      <c r="M1724" s="153" t="n">
        <v>23</v>
      </c>
      <c r="N1724" s="153" t="n">
        <f>IF(AND(E1724="Accepted",ISNUMBER(M1724)),M1724*1.150779448,"")</f>
        <v>26.467927304</v>
      </c>
      <c r="O1724" s="163"/>
      <c r="P1724" s="163" t="str">
        <f>IF(AND(E1724="Accepted",ISNUMBER(O1724)),O1724*1.150779448,"")</f>
      </c>
      <c r="Q1724" s="163"/>
      <c r="R1724" s="155" t="str"/>
      <c r="S1724" s="155" t="str"/>
      <c r="T1724" s="155" t="str"/>
      <c r="U1724" s="153" t="n">
        <f>IF(E1724&lt;&gt;"Accepted","",IF(AND(N1724="",P1724=""),"",MAX(N1724,P1724)))</f>
        <v>26.467927304</v>
      </c>
      <c r="V1724" s="155" t="str">
        <v>2026-05-08 17:26 PDT</v>
      </c>
      <c r="W1724" s="153" t="n">
        <v>17</v>
      </c>
      <c r="X1724" s="153" t="n">
        <v>23</v>
      </c>
      <c r="Y1724" s="163"/>
      <c r="Z1724" s="163"/>
      <c r="AA1724" s="153" t="n">
        <v>-117.8837</v>
      </c>
      <c r="AB1724" s="153" t="n">
        <v>34.9054</v>
      </c>
      <c r="AC1724" s="153" t="n">
        <v>702</v>
      </c>
      <c r="AD1724" s="175" t="str">
        <v>KEDW 090026Z COR 28017G23KT 70SM CLR 33/03 A2985 RMK AO2A WSHFT 19 SLP085 COR 0056</v>
      </c>
    </row>
    <row r="1725" hidden="0">
      <c r="A1725" s="150" t="str">
        <v>2026-05-09 00:55 UTC</v>
      </c>
      <c r="B1725" s="155" t="str">
        <v>2026-05-08 17:55 PDT</v>
      </c>
      <c r="C1725" s="155" t="str">
        <v>2026-05-08</v>
      </c>
      <c r="D1725" s="155" t="str">
        <v>May</v>
      </c>
      <c r="E1725" s="154" t="str">
        <v>Accepted</v>
      </c>
      <c r="F1725" s="155" t="str">
        <v>280</v>
      </c>
      <c r="G1725" s="153" t="n">
        <v>280</v>
      </c>
      <c r="H1725" s="155" t="str">
        <v>W</v>
      </c>
      <c r="I1725" s="153" t="n">
        <v>100</v>
      </c>
      <c r="J1725" s="155" t="str">
        <v>E</v>
      </c>
      <c r="K1725" s="153" t="n">
        <v>17</v>
      </c>
      <c r="L1725" s="153" t="n">
        <f>IF(E1725="Accepted",K1725*1.150779448,"")</f>
        <v>19.563250616</v>
      </c>
      <c r="M1725" s="163"/>
      <c r="N1725" s="163" t="str">
        <f>IF(AND(E1725="Accepted",ISNUMBER(M1725)),M1725*1.150779448,"")</f>
      </c>
      <c r="O1725" s="153" t="n">
        <v>27</v>
      </c>
      <c r="P1725" s="153" t="n">
        <f>IF(AND(E1725="Accepted",ISNUMBER(O1725)),O1725*1.150779448,"")</f>
        <v>31.071045096</v>
      </c>
      <c r="Q1725" s="153" t="n">
        <v>260</v>
      </c>
      <c r="R1725" s="155" t="str">
        <v>2358</v>
      </c>
      <c r="S1725" s="155" t="str">
        <v>2026-05-08 23:58 UTC</v>
      </c>
      <c r="T1725" s="155" t="str">
        <v>2026-05-08 16:58 PDT</v>
      </c>
      <c r="U1725" s="153" t="n">
        <f>IF(E1725&lt;&gt;"Accepted","",IF(AND(N1725="",P1725=""),"",MAX(N1725,P1725)))</f>
        <v>31.071045096</v>
      </c>
      <c r="V1725" s="155" t="str">
        <v>2026-05-08 16:58 PDT</v>
      </c>
      <c r="W1725" s="153" t="n">
        <v>17</v>
      </c>
      <c r="X1725" s="163"/>
      <c r="Y1725" s="153" t="n">
        <v>27</v>
      </c>
      <c r="Z1725" s="153" t="n">
        <v>260</v>
      </c>
      <c r="AA1725" s="153" t="n">
        <v>-117.8837</v>
      </c>
      <c r="AB1725" s="153" t="n">
        <v>34.9054</v>
      </c>
      <c r="AC1725" s="153" t="n">
        <v>702</v>
      </c>
      <c r="AD1725" s="175" t="str">
        <v>KEDW 090055Z AUTO 28017KT 10SM CLR 32/03 A2985 RMK AO2 PK WND 26027/2358 SLP085 T03190029 $</v>
      </c>
    </row>
    <row r="1726" hidden="0">
      <c r="A1726" s="150" t="str">
        <v>2026-05-09 01:55 UTC</v>
      </c>
      <c r="B1726" s="155" t="str">
        <v>2026-05-08 18:55 PDT</v>
      </c>
      <c r="C1726" s="155" t="str">
        <v>2026-05-08</v>
      </c>
      <c r="D1726" s="155" t="str">
        <v>May</v>
      </c>
      <c r="E1726" s="154" t="str">
        <v>Accepted</v>
      </c>
      <c r="F1726" s="155" t="str">
        <v>280</v>
      </c>
      <c r="G1726" s="153" t="n">
        <v>280</v>
      </c>
      <c r="H1726" s="155" t="str">
        <v>W</v>
      </c>
      <c r="I1726" s="153" t="n">
        <v>100</v>
      </c>
      <c r="J1726" s="155" t="str">
        <v>E</v>
      </c>
      <c r="K1726" s="153" t="n">
        <v>15</v>
      </c>
      <c r="L1726" s="153" t="n">
        <f>IF(E1726="Accepted",K1726*1.150779448,"")</f>
        <v>17.261691719999998</v>
      </c>
      <c r="M1726" s="163"/>
      <c r="N1726" s="163" t="str">
        <f>IF(AND(E1726="Accepted",ISNUMBER(M1726)),M1726*1.150779448,"")</f>
      </c>
      <c r="O1726" s="163"/>
      <c r="P1726" s="163" t="str">
        <f>IF(AND(E1726="Accepted",ISNUMBER(O1726)),O1726*1.150779448,"")</f>
      </c>
      <c r="Q1726" s="163"/>
      <c r="R1726" s="155" t="str"/>
      <c r="S1726" s="155" t="str"/>
      <c r="T1726" s="155" t="str"/>
      <c r="U1726" s="163" t="str">
        <f>IF(E1726&lt;&gt;"Accepted","",IF(AND(N1726="",P1726=""),"",MAX(N1726,P1726)))</f>
      </c>
      <c r="V1726" s="155" t="str">
        <v>2026-05-08 18:55 PDT</v>
      </c>
      <c r="W1726" s="153" t="n">
        <v>15</v>
      </c>
      <c r="X1726" s="163"/>
      <c r="Y1726" s="163"/>
      <c r="Z1726" s="163"/>
      <c r="AA1726" s="153" t="n">
        <v>-117.8837</v>
      </c>
      <c r="AB1726" s="153" t="n">
        <v>34.9054</v>
      </c>
      <c r="AC1726" s="153" t="n">
        <v>702</v>
      </c>
      <c r="AD1726" s="175" t="str">
        <v>KEDW 090155Z 28015KT 70SM CLR 29/04 A2986 RMK AO2A SLP090 T02930040</v>
      </c>
    </row>
    <row r="1727" hidden="0">
      <c r="A1727" s="150" t="str">
        <v>2026-05-09 02:55 UTC</v>
      </c>
      <c r="B1727" s="155" t="str">
        <v>2026-05-08 19:55 PDT</v>
      </c>
      <c r="C1727" s="155" t="str">
        <v>2026-05-08</v>
      </c>
      <c r="D1727" s="155" t="str">
        <v>May</v>
      </c>
      <c r="E1727" s="154" t="str">
        <v>Accepted</v>
      </c>
      <c r="F1727" s="155" t="str">
        <v>270</v>
      </c>
      <c r="G1727" s="153" t="n">
        <v>270</v>
      </c>
      <c r="H1727" s="155" t="str">
        <v>W</v>
      </c>
      <c r="I1727" s="153" t="n">
        <v>90</v>
      </c>
      <c r="J1727" s="155" t="str">
        <v>E</v>
      </c>
      <c r="K1727" s="153" t="n">
        <v>12</v>
      </c>
      <c r="L1727" s="153" t="n">
        <f>IF(E1727="Accepted",K1727*1.150779448,"")</f>
        <v>13.809353376</v>
      </c>
      <c r="M1727" s="163"/>
      <c r="N1727" s="163" t="str">
        <f>IF(AND(E1727="Accepted",ISNUMBER(M1727)),M1727*1.150779448,"")</f>
      </c>
      <c r="O1727" s="163"/>
      <c r="P1727" s="163" t="str">
        <f>IF(AND(E1727="Accepted",ISNUMBER(O1727)),O1727*1.150779448,"")</f>
      </c>
      <c r="Q1727" s="163"/>
      <c r="R1727" s="155" t="str"/>
      <c r="S1727" s="155" t="str"/>
      <c r="T1727" s="155" t="str"/>
      <c r="U1727" s="163" t="str">
        <f>IF(E1727&lt;&gt;"Accepted","",IF(AND(N1727="",P1727=""),"",MAX(N1727,P1727)))</f>
      </c>
      <c r="V1727" s="155" t="str">
        <v>2026-05-08 19:55 PDT</v>
      </c>
      <c r="W1727" s="153" t="n">
        <v>12</v>
      </c>
      <c r="X1727" s="163"/>
      <c r="Y1727" s="163"/>
      <c r="Z1727" s="163"/>
      <c r="AA1727" s="153" t="n">
        <v>-117.8837</v>
      </c>
      <c r="AB1727" s="153" t="n">
        <v>34.9054</v>
      </c>
      <c r="AC1727" s="153" t="n">
        <v>702</v>
      </c>
      <c r="AD1727" s="175" t="str">
        <v>KEDW 090255Z 27012KT 60SM CLR 27/05 A2988 RMK AO2A SLP095 T02660049 53008</v>
      </c>
    </row>
    <row r="1728" hidden="0">
      <c r="A1728" s="150" t="str">
        <v>2026-05-09 03:55 UTC</v>
      </c>
      <c r="B1728" s="155" t="str">
        <v>2026-05-08 20:55 PDT</v>
      </c>
      <c r="C1728" s="155" t="str">
        <v>2026-05-08</v>
      </c>
      <c r="D1728" s="155" t="str">
        <v>May</v>
      </c>
      <c r="E1728" s="154" t="str">
        <v>Accepted</v>
      </c>
      <c r="F1728" s="155" t="str">
        <v>230</v>
      </c>
      <c r="G1728" s="153" t="n">
        <v>230</v>
      </c>
      <c r="H1728" s="155" t="str">
        <v>SW</v>
      </c>
      <c r="I1728" s="153" t="n">
        <v>50</v>
      </c>
      <c r="J1728" s="155" t="str">
        <v>NE</v>
      </c>
      <c r="K1728" s="153" t="n">
        <v>10</v>
      </c>
      <c r="L1728" s="153" t="n">
        <f>IF(E1728="Accepted",K1728*1.150779448,"")</f>
        <v>11.50779448</v>
      </c>
      <c r="M1728" s="163"/>
      <c r="N1728" s="163" t="str">
        <f>IF(AND(E1728="Accepted",ISNUMBER(M1728)),M1728*1.150779448,"")</f>
      </c>
      <c r="O1728" s="163"/>
      <c r="P1728" s="163" t="str">
        <f>IF(AND(E1728="Accepted",ISNUMBER(O1728)),O1728*1.150779448,"")</f>
      </c>
      <c r="Q1728" s="163"/>
      <c r="R1728" s="155" t="str"/>
      <c r="S1728" s="155" t="str"/>
      <c r="T1728" s="155" t="str"/>
      <c r="U1728" s="163" t="str">
        <f>IF(E1728&lt;&gt;"Accepted","",IF(AND(N1728="",P1728=""),"",MAX(N1728,P1728)))</f>
      </c>
      <c r="V1728" s="155" t="str">
        <v>2026-05-08 20:55 PDT</v>
      </c>
      <c r="W1728" s="153" t="n">
        <v>10</v>
      </c>
      <c r="X1728" s="163"/>
      <c r="Y1728" s="163"/>
      <c r="Z1728" s="163"/>
      <c r="AA1728" s="153" t="n">
        <v>-117.8837</v>
      </c>
      <c r="AB1728" s="153" t="n">
        <v>34.9054</v>
      </c>
      <c r="AC1728" s="153" t="n">
        <v>702</v>
      </c>
      <c r="AD1728" s="175" t="str">
        <v>KEDW 090355Z 23010KT 40SM CLR 24/05 A2990 RMK AO2A SLP102 T02390048</v>
      </c>
    </row>
    <row r="1729" hidden="0">
      <c r="A1729" s="150" t="str">
        <v>2026-05-09 04:55 UTC</v>
      </c>
      <c r="B1729" s="155" t="str">
        <v>2026-05-08 21:55 PDT</v>
      </c>
      <c r="C1729" s="155" t="str">
        <v>2026-05-08</v>
      </c>
      <c r="D1729" s="155" t="str">
        <v>May</v>
      </c>
      <c r="E1729" s="154" t="str">
        <v>Accepted</v>
      </c>
      <c r="F1729" s="155" t="str">
        <v>210</v>
      </c>
      <c r="G1729" s="153" t="n">
        <v>210</v>
      </c>
      <c r="H1729" s="155" t="str">
        <v>SW</v>
      </c>
      <c r="I1729" s="153" t="n">
        <v>30</v>
      </c>
      <c r="J1729" s="155" t="str">
        <v>NE</v>
      </c>
      <c r="K1729" s="153" t="n">
        <v>9</v>
      </c>
      <c r="L1729" s="153" t="n">
        <f>IF(E1729="Accepted",K1729*1.150779448,"")</f>
        <v>10.357015032</v>
      </c>
      <c r="M1729" s="163"/>
      <c r="N1729" s="163" t="str">
        <f>IF(AND(E1729="Accepted",ISNUMBER(M1729)),M1729*1.150779448,"")</f>
      </c>
      <c r="O1729" s="163"/>
      <c r="P1729" s="163" t="str">
        <f>IF(AND(E1729="Accepted",ISNUMBER(O1729)),O1729*1.150779448,"")</f>
      </c>
      <c r="Q1729" s="163"/>
      <c r="R1729" s="155" t="str"/>
      <c r="S1729" s="155" t="str"/>
      <c r="T1729" s="155" t="str"/>
      <c r="U1729" s="163" t="str">
        <f>IF(E1729&lt;&gt;"Accepted","",IF(AND(N1729="",P1729=""),"",MAX(N1729,P1729)))</f>
      </c>
      <c r="V1729" s="155" t="str">
        <v>2026-05-08 21:55 PDT</v>
      </c>
      <c r="W1729" s="153" t="n">
        <v>9</v>
      </c>
      <c r="X1729" s="163"/>
      <c r="Y1729" s="163"/>
      <c r="Z1729" s="163"/>
      <c r="AA1729" s="153" t="n">
        <v>-117.8837</v>
      </c>
      <c r="AB1729" s="153" t="n">
        <v>34.9054</v>
      </c>
      <c r="AC1729" s="153" t="n">
        <v>702</v>
      </c>
      <c r="AD1729" s="175" t="str">
        <v>KEDW 090455Z 21009KT 40SM CLR 22/05 A2991 RMK AO2A SLP106 T02240049</v>
      </c>
    </row>
    <row r="1730" hidden="0">
      <c r="A1730" s="150" t="str">
        <v>2026-05-09 05:55 UTC</v>
      </c>
      <c r="B1730" s="155" t="str">
        <v>2026-05-08 22:55 PDT</v>
      </c>
      <c r="C1730" s="155" t="str">
        <v>2026-05-08</v>
      </c>
      <c r="D1730" s="155" t="str">
        <v>May</v>
      </c>
      <c r="E1730" s="154" t="str">
        <v>Accepted</v>
      </c>
      <c r="F1730" s="155" t="str">
        <v>220</v>
      </c>
      <c r="G1730" s="153" t="n">
        <v>220</v>
      </c>
      <c r="H1730" s="155" t="str">
        <v>SW</v>
      </c>
      <c r="I1730" s="153" t="n">
        <v>40</v>
      </c>
      <c r="J1730" s="155" t="str">
        <v>NE</v>
      </c>
      <c r="K1730" s="153" t="n">
        <v>9</v>
      </c>
      <c r="L1730" s="153" t="n">
        <f>IF(E1730="Accepted",K1730*1.150779448,"")</f>
        <v>10.357015032</v>
      </c>
      <c r="M1730" s="163"/>
      <c r="N1730" s="163" t="str">
        <f>IF(AND(E1730="Accepted",ISNUMBER(M1730)),M1730*1.150779448,"")</f>
      </c>
      <c r="O1730" s="163"/>
      <c r="P1730" s="163" t="str">
        <f>IF(AND(E1730="Accepted",ISNUMBER(O1730)),O1730*1.150779448,"")</f>
      </c>
      <c r="Q1730" s="163"/>
      <c r="R1730" s="155" t="str"/>
      <c r="S1730" s="155" t="str"/>
      <c r="T1730" s="155" t="str"/>
      <c r="U1730" s="163" t="str">
        <f>IF(E1730&lt;&gt;"Accepted","",IF(AND(N1730="",P1730=""),"",MAX(N1730,P1730)))</f>
      </c>
      <c r="V1730" s="155" t="str">
        <v>2026-05-08 22:55 PDT</v>
      </c>
      <c r="W1730" s="153" t="n">
        <v>9</v>
      </c>
      <c r="X1730" s="163"/>
      <c r="Y1730" s="163"/>
      <c r="Z1730" s="163"/>
      <c r="AA1730" s="153" t="n">
        <v>-117.8837</v>
      </c>
      <c r="AB1730" s="153" t="n">
        <v>34.9054</v>
      </c>
      <c r="AC1730" s="153" t="n">
        <v>702</v>
      </c>
      <c r="AD1730" s="175" t="str">
        <v>KEDW 090555Z AUTO 22009KT 10SM CLR 22/04 A2992 RMK AO2 SLP109 T02150041 10338 20214 51013 $</v>
      </c>
    </row>
    <row r="1731" hidden="0">
      <c r="A1731" s="150" t="str">
        <v>2026-05-09 06:55 UTC</v>
      </c>
      <c r="B1731" s="155" t="str">
        <v>2026-05-08 23:55 PDT</v>
      </c>
      <c r="C1731" s="155" t="str">
        <v>2026-05-08</v>
      </c>
      <c r="D1731" s="155" t="str">
        <v>May</v>
      </c>
      <c r="E1731" s="154" t="str">
        <v>Accepted</v>
      </c>
      <c r="F1731" s="155" t="str">
        <v>200</v>
      </c>
      <c r="G1731" s="153" t="n">
        <v>200</v>
      </c>
      <c r="H1731" s="155" t="str">
        <v>S</v>
      </c>
      <c r="I1731" s="153" t="n">
        <v>20</v>
      </c>
      <c r="J1731" s="155" t="str">
        <v>N</v>
      </c>
      <c r="K1731" s="153" t="n">
        <v>10</v>
      </c>
      <c r="L1731" s="153" t="n">
        <f>IF(E1731="Accepted",K1731*1.150779448,"")</f>
        <v>11.50779448</v>
      </c>
      <c r="M1731" s="163"/>
      <c r="N1731" s="163" t="str">
        <f>IF(AND(E1731="Accepted",ISNUMBER(M1731)),M1731*1.150779448,"")</f>
      </c>
      <c r="O1731" s="163"/>
      <c r="P1731" s="163" t="str">
        <f>IF(AND(E1731="Accepted",ISNUMBER(O1731)),O1731*1.150779448,"")</f>
      </c>
      <c r="Q1731" s="163"/>
      <c r="R1731" s="155" t="str"/>
      <c r="S1731" s="155" t="str"/>
      <c r="T1731" s="155" t="str"/>
      <c r="U1731" s="163" t="str">
        <f>IF(E1731&lt;&gt;"Accepted","",IF(AND(N1731="",P1731=""),"",MAX(N1731,P1731)))</f>
      </c>
      <c r="V1731" s="155" t="str">
        <v>2026-05-08 23:55 PDT</v>
      </c>
      <c r="W1731" s="153" t="n">
        <v>10</v>
      </c>
      <c r="X1731" s="163"/>
      <c r="Y1731" s="163"/>
      <c r="Z1731" s="163"/>
      <c r="AA1731" s="153" t="n">
        <v>-117.8837</v>
      </c>
      <c r="AB1731" s="153" t="n">
        <v>34.9054</v>
      </c>
      <c r="AC1731" s="153" t="n">
        <v>702</v>
      </c>
      <c r="AD1731" s="175" t="str">
        <v>KEDW 090655Z AUTO 20010KT 10SM CLR 22/04 A2991 RMK AO2 SLP104 T02160042 $</v>
      </c>
    </row>
    <row r="1732" hidden="0">
      <c r="A1732" s="150" t="str">
        <v>2026-05-09 07:55 UTC</v>
      </c>
      <c r="B1732" s="155" t="str">
        <v>2026-05-09 00:55 PDT</v>
      </c>
      <c r="C1732" s="155" t="str">
        <v>2026-05-09</v>
      </c>
      <c r="D1732" s="155" t="str">
        <v>May</v>
      </c>
      <c r="E1732" s="154" t="str">
        <v>Accepted</v>
      </c>
      <c r="F1732" s="155" t="str">
        <v>210</v>
      </c>
      <c r="G1732" s="153" t="n">
        <v>210</v>
      </c>
      <c r="H1732" s="155" t="str">
        <v>SW</v>
      </c>
      <c r="I1732" s="153" t="n">
        <v>30</v>
      </c>
      <c r="J1732" s="155" t="str">
        <v>NE</v>
      </c>
      <c r="K1732" s="153" t="n">
        <v>9</v>
      </c>
      <c r="L1732" s="153" t="n">
        <f>IF(E1732="Accepted",K1732*1.150779448,"")</f>
        <v>10.357015032</v>
      </c>
      <c r="M1732" s="163"/>
      <c r="N1732" s="163" t="str">
        <f>IF(AND(E1732="Accepted",ISNUMBER(M1732)),M1732*1.150779448,"")</f>
      </c>
      <c r="O1732" s="163"/>
      <c r="P1732" s="163" t="str">
        <f>IF(AND(E1732="Accepted",ISNUMBER(O1732)),O1732*1.150779448,"")</f>
      </c>
      <c r="Q1732" s="163"/>
      <c r="R1732" s="155" t="str"/>
      <c r="S1732" s="155" t="str"/>
      <c r="T1732" s="155" t="str"/>
      <c r="U1732" s="163" t="str">
        <f>IF(E1732&lt;&gt;"Accepted","",IF(AND(N1732="",P1732=""),"",MAX(N1732,P1732)))</f>
      </c>
      <c r="V1732" s="155" t="str">
        <v>2026-05-09 00:55 PDT</v>
      </c>
      <c r="W1732" s="153" t="n">
        <v>9</v>
      </c>
      <c r="X1732" s="163"/>
      <c r="Y1732" s="163"/>
      <c r="Z1732" s="163"/>
      <c r="AA1732" s="153" t="n">
        <v>-117.8837</v>
      </c>
      <c r="AB1732" s="153" t="n">
        <v>34.9054</v>
      </c>
      <c r="AC1732" s="153" t="n">
        <v>702</v>
      </c>
      <c r="AD1732" s="175" t="str">
        <v>KEDW 090755Z AUTO 21009KT 10SM CLR 21/02 A2991 RMK AO2 SLP103 T02110024 403520164 $</v>
      </c>
    </row>
    <row r="1733" hidden="0">
      <c r="A1733" s="150" t="str">
        <v>2026-05-09 08:55 UTC</v>
      </c>
      <c r="B1733" s="155" t="str">
        <v>2026-05-09 01:55 PDT</v>
      </c>
      <c r="C1733" s="155" t="str">
        <v>2026-05-09</v>
      </c>
      <c r="D1733" s="155" t="str">
        <v>May</v>
      </c>
      <c r="E1733" s="154" t="str">
        <v>Accepted</v>
      </c>
      <c r="F1733" s="155" t="str">
        <v>210</v>
      </c>
      <c r="G1733" s="153" t="n">
        <v>210</v>
      </c>
      <c r="H1733" s="155" t="str">
        <v>SW</v>
      </c>
      <c r="I1733" s="153" t="n">
        <v>30</v>
      </c>
      <c r="J1733" s="155" t="str">
        <v>NE</v>
      </c>
      <c r="K1733" s="153" t="n">
        <v>10</v>
      </c>
      <c r="L1733" s="153" t="n">
        <f>IF(E1733="Accepted",K1733*1.150779448,"")</f>
        <v>11.50779448</v>
      </c>
      <c r="M1733" s="163"/>
      <c r="N1733" s="163" t="str">
        <f>IF(AND(E1733="Accepted",ISNUMBER(M1733)),M1733*1.150779448,"")</f>
      </c>
      <c r="O1733" s="163"/>
      <c r="P1733" s="163" t="str">
        <f>IF(AND(E1733="Accepted",ISNUMBER(O1733)),O1733*1.150779448,"")</f>
      </c>
      <c r="Q1733" s="163"/>
      <c r="R1733" s="155" t="str"/>
      <c r="S1733" s="155" t="str"/>
      <c r="T1733" s="155" t="str"/>
      <c r="U1733" s="163" t="str">
        <f>IF(E1733&lt;&gt;"Accepted","",IF(AND(N1733="",P1733=""),"",MAX(N1733,P1733)))</f>
      </c>
      <c r="V1733" s="155" t="str">
        <v>2026-05-09 01:55 PDT</v>
      </c>
      <c r="W1733" s="153" t="n">
        <v>10</v>
      </c>
      <c r="X1733" s="163"/>
      <c r="Y1733" s="163"/>
      <c r="Z1733" s="163"/>
      <c r="AA1733" s="153" t="n">
        <v>-117.8837</v>
      </c>
      <c r="AB1733" s="153" t="n">
        <v>34.9054</v>
      </c>
      <c r="AC1733" s="153" t="n">
        <v>702</v>
      </c>
      <c r="AD1733" s="175" t="str">
        <v>KEDW 090855Z AUTO 21010KT 10SM CLR 20/02 A2989 RMK AO2 SLP096 T01950019 58007 $</v>
      </c>
    </row>
    <row r="1734" hidden="0">
      <c r="A1734" s="150" t="str">
        <v>2026-05-09 09:55 UTC</v>
      </c>
      <c r="B1734" s="155" t="str">
        <v>2026-05-09 02:55 PDT</v>
      </c>
      <c r="C1734" s="155" t="str">
        <v>2026-05-09</v>
      </c>
      <c r="D1734" s="155" t="str">
        <v>May</v>
      </c>
      <c r="E1734" s="154" t="str">
        <v>Accepted</v>
      </c>
      <c r="F1734" s="155" t="str">
        <v>220</v>
      </c>
      <c r="G1734" s="153" t="n">
        <v>220</v>
      </c>
      <c r="H1734" s="155" t="str">
        <v>SW</v>
      </c>
      <c r="I1734" s="153" t="n">
        <v>40</v>
      </c>
      <c r="J1734" s="155" t="str">
        <v>NE</v>
      </c>
      <c r="K1734" s="153" t="n">
        <v>10</v>
      </c>
      <c r="L1734" s="153" t="n">
        <f>IF(E1734="Accepted",K1734*1.150779448,"")</f>
        <v>11.50779448</v>
      </c>
      <c r="M1734" s="163"/>
      <c r="N1734" s="163" t="str">
        <f>IF(AND(E1734="Accepted",ISNUMBER(M1734)),M1734*1.150779448,"")</f>
      </c>
      <c r="O1734" s="163"/>
      <c r="P1734" s="163" t="str">
        <f>IF(AND(E1734="Accepted",ISNUMBER(O1734)),O1734*1.150779448,"")</f>
      </c>
      <c r="Q1734" s="163"/>
      <c r="R1734" s="155" t="str"/>
      <c r="S1734" s="155" t="str"/>
      <c r="T1734" s="155" t="str"/>
      <c r="U1734" s="163" t="str">
        <f>IF(E1734&lt;&gt;"Accepted","",IF(AND(N1734="",P1734=""),"",MAX(N1734,P1734)))</f>
      </c>
      <c r="V1734" s="155" t="str">
        <v>2026-05-09 02:55 PDT</v>
      </c>
      <c r="W1734" s="153" t="n">
        <v>10</v>
      </c>
      <c r="X1734" s="163"/>
      <c r="Y1734" s="163"/>
      <c r="Z1734" s="163"/>
      <c r="AA1734" s="153" t="n">
        <v>-117.8837</v>
      </c>
      <c r="AB1734" s="153" t="n">
        <v>34.9054</v>
      </c>
      <c r="AC1734" s="153" t="n">
        <v>702</v>
      </c>
      <c r="AD1734" s="175" t="str">
        <v>KEDW 090955Z AUTO 22010KT 10SM CLR 17/02 A2989 RMK AO2 SLP098 T01720016 $</v>
      </c>
    </row>
    <row r="1735" hidden="0">
      <c r="A1735" s="150" t="str">
        <v>2026-05-09 10:55 UTC</v>
      </c>
      <c r="B1735" s="155" t="str">
        <v>2026-05-09 03:55 PDT</v>
      </c>
      <c r="C1735" s="155" t="str">
        <v>2026-05-09</v>
      </c>
      <c r="D1735" s="155" t="str">
        <v>May</v>
      </c>
      <c r="E1735" s="154" t="str">
        <v>Accepted</v>
      </c>
      <c r="F1735" s="155" t="str">
        <v>220</v>
      </c>
      <c r="G1735" s="153" t="n">
        <v>220</v>
      </c>
      <c r="H1735" s="155" t="str">
        <v>SW</v>
      </c>
      <c r="I1735" s="153" t="n">
        <v>40</v>
      </c>
      <c r="J1735" s="155" t="str">
        <v>NE</v>
      </c>
      <c r="K1735" s="153" t="n">
        <v>8</v>
      </c>
      <c r="L1735" s="153" t="n">
        <f>IF(E1735="Accepted",K1735*1.150779448,"")</f>
        <v>9.206235584</v>
      </c>
      <c r="M1735" s="163"/>
      <c r="N1735" s="163" t="str">
        <f>IF(AND(E1735="Accepted",ISNUMBER(M1735)),M1735*1.150779448,"")</f>
      </c>
      <c r="O1735" s="163"/>
      <c r="P1735" s="163" t="str">
        <f>IF(AND(E1735="Accepted",ISNUMBER(O1735)),O1735*1.150779448,"")</f>
      </c>
      <c r="Q1735" s="163"/>
      <c r="R1735" s="155" t="str"/>
      <c r="S1735" s="155" t="str"/>
      <c r="T1735" s="155" t="str"/>
      <c r="U1735" s="163" t="str">
        <f>IF(E1735&lt;&gt;"Accepted","",IF(AND(N1735="",P1735=""),"",MAX(N1735,P1735)))</f>
      </c>
      <c r="V1735" s="155" t="str">
        <v>2026-05-09 03:55 PDT</v>
      </c>
      <c r="W1735" s="153" t="n">
        <v>8</v>
      </c>
      <c r="X1735" s="163"/>
      <c r="Y1735" s="163"/>
      <c r="Z1735" s="163"/>
      <c r="AA1735" s="153" t="n">
        <v>-117.8837</v>
      </c>
      <c r="AB1735" s="153" t="n">
        <v>34.9054</v>
      </c>
      <c r="AC1735" s="153" t="n">
        <v>702</v>
      </c>
      <c r="AD1735" s="175" t="str">
        <v>KEDW 091055Z AUTO 22008KT 10SM CLR 16/01 A2989 RMK AO2 SLP099 T01600009 $</v>
      </c>
    </row>
    <row r="1736" hidden="0">
      <c r="A1736" s="150" t="str">
        <v>2026-05-09 11:55 UTC</v>
      </c>
      <c r="B1736" s="155" t="str">
        <v>2026-05-09 04:55 PDT</v>
      </c>
      <c r="C1736" s="155" t="str">
        <v>2026-05-09</v>
      </c>
      <c r="D1736" s="155" t="str">
        <v>May</v>
      </c>
      <c r="E1736" s="154" t="str">
        <v>Accepted</v>
      </c>
      <c r="F1736" s="155" t="str">
        <v>220</v>
      </c>
      <c r="G1736" s="153" t="n">
        <v>220</v>
      </c>
      <c r="H1736" s="155" t="str">
        <v>SW</v>
      </c>
      <c r="I1736" s="153" t="n">
        <v>40</v>
      </c>
      <c r="J1736" s="155" t="str">
        <v>NE</v>
      </c>
      <c r="K1736" s="153" t="n">
        <v>7</v>
      </c>
      <c r="L1736" s="153" t="n">
        <f>IF(E1736="Accepted",K1736*1.150779448,"")</f>
        <v>8.055456136</v>
      </c>
      <c r="M1736" s="163"/>
      <c r="N1736" s="163" t="str">
        <f>IF(AND(E1736="Accepted",ISNUMBER(M1736)),M1736*1.150779448,"")</f>
      </c>
      <c r="O1736" s="163"/>
      <c r="P1736" s="163" t="str">
        <f>IF(AND(E1736="Accepted",ISNUMBER(O1736)),O1736*1.150779448,"")</f>
      </c>
      <c r="Q1736" s="163"/>
      <c r="R1736" s="155" t="str"/>
      <c r="S1736" s="155" t="str"/>
      <c r="T1736" s="155" t="str"/>
      <c r="U1736" s="163" t="str">
        <f>IF(E1736&lt;&gt;"Accepted","",IF(AND(N1736="",P1736=""),"",MAX(N1736,P1736)))</f>
      </c>
      <c r="V1736" s="155" t="str">
        <v>2026-05-09 04:55 PDT</v>
      </c>
      <c r="W1736" s="153" t="n">
        <v>7</v>
      </c>
      <c r="X1736" s="163"/>
      <c r="Y1736" s="163"/>
      <c r="Z1736" s="163"/>
      <c r="AA1736" s="153" t="n">
        <v>-117.8837</v>
      </c>
      <c r="AB1736" s="153" t="n">
        <v>34.9054</v>
      </c>
      <c r="AC1736" s="153" t="n">
        <v>702</v>
      </c>
      <c r="AD1736" s="175" t="str">
        <v>KEDW 091155Z AUTO 22007KT 10SM CLR 14/02 A2989 RMK AO2 SLP100 T01410017 10218 20141 55000 $</v>
      </c>
    </row>
    <row r="1737" hidden="0">
      <c r="A1737" s="150" t="str">
        <v>2026-05-09 12:55 UTC</v>
      </c>
      <c r="B1737" s="155" t="str">
        <v>2026-05-09 05:55 PDT</v>
      </c>
      <c r="C1737" s="155" t="str">
        <v>2026-05-09</v>
      </c>
      <c r="D1737" s="155" t="str">
        <v>May</v>
      </c>
      <c r="E1737" s="154" t="str">
        <v>Accepted</v>
      </c>
      <c r="F1737" s="155" t="str">
        <v>210</v>
      </c>
      <c r="G1737" s="153" t="n">
        <v>210</v>
      </c>
      <c r="H1737" s="155" t="str">
        <v>SW</v>
      </c>
      <c r="I1737" s="153" t="n">
        <v>30</v>
      </c>
      <c r="J1737" s="155" t="str">
        <v>NE</v>
      </c>
      <c r="K1737" s="153" t="n">
        <v>9</v>
      </c>
      <c r="L1737" s="153" t="n">
        <f>IF(E1737="Accepted",K1737*1.150779448,"")</f>
        <v>10.357015032</v>
      </c>
      <c r="M1737" s="163"/>
      <c r="N1737" s="163" t="str">
        <f>IF(AND(E1737="Accepted",ISNUMBER(M1737)),M1737*1.150779448,"")</f>
      </c>
      <c r="O1737" s="163"/>
      <c r="P1737" s="163" t="str">
        <f>IF(AND(E1737="Accepted",ISNUMBER(O1737)),O1737*1.150779448,"")</f>
      </c>
      <c r="Q1737" s="163"/>
      <c r="R1737" s="155" t="str"/>
      <c r="S1737" s="155" t="str"/>
      <c r="T1737" s="155" t="str"/>
      <c r="U1737" s="163" t="str">
        <f>IF(E1737&lt;&gt;"Accepted","",IF(AND(N1737="",P1737=""),"",MAX(N1737,P1737)))</f>
      </c>
      <c r="V1737" s="155" t="str">
        <v>2026-05-09 05:55 PDT</v>
      </c>
      <c r="W1737" s="153" t="n">
        <v>9</v>
      </c>
      <c r="X1737" s="163"/>
      <c r="Y1737" s="163"/>
      <c r="Z1737" s="163"/>
      <c r="AA1737" s="153" t="n">
        <v>-117.8837</v>
      </c>
      <c r="AB1737" s="153" t="n">
        <v>34.9054</v>
      </c>
      <c r="AC1737" s="153" t="n">
        <v>702</v>
      </c>
      <c r="AD1737" s="175" t="str">
        <v>KEDW 091255Z AUTO 21009KT 10SM CLR 15/03 A2990 RMK AO2 SLP104 T01460031 $</v>
      </c>
    </row>
    <row r="1738" hidden="0">
      <c r="A1738" s="150" t="str">
        <v>2026-05-09 13:55 UTC</v>
      </c>
      <c r="B1738" s="155" t="str">
        <v>2026-05-09 06:55 PDT</v>
      </c>
      <c r="C1738" s="155" t="str">
        <v>2026-05-09</v>
      </c>
      <c r="D1738" s="155" t="str">
        <v>May</v>
      </c>
      <c r="E1738" s="154" t="str">
        <v>Accepted</v>
      </c>
      <c r="F1738" s="155" t="str">
        <v>210</v>
      </c>
      <c r="G1738" s="153" t="n">
        <v>210</v>
      </c>
      <c r="H1738" s="155" t="str">
        <v>SW</v>
      </c>
      <c r="I1738" s="153" t="n">
        <v>30</v>
      </c>
      <c r="J1738" s="155" t="str">
        <v>NE</v>
      </c>
      <c r="K1738" s="153" t="n">
        <v>8</v>
      </c>
      <c r="L1738" s="153" t="n">
        <f>IF(E1738="Accepted",K1738*1.150779448,"")</f>
        <v>9.206235584</v>
      </c>
      <c r="M1738" s="163"/>
      <c r="N1738" s="163" t="str">
        <f>IF(AND(E1738="Accepted",ISNUMBER(M1738)),M1738*1.150779448,"")</f>
      </c>
      <c r="O1738" s="163"/>
      <c r="P1738" s="163" t="str">
        <f>IF(AND(E1738="Accepted",ISNUMBER(O1738)),O1738*1.150779448,"")</f>
      </c>
      <c r="Q1738" s="163"/>
      <c r="R1738" s="155" t="str"/>
      <c r="S1738" s="155" t="str"/>
      <c r="T1738" s="155" t="str"/>
      <c r="U1738" s="163" t="str">
        <f>IF(E1738&lt;&gt;"Accepted","",IF(AND(N1738="",P1738=""),"",MAX(N1738,P1738)))</f>
      </c>
      <c r="V1738" s="155" t="str">
        <v>2026-05-09 06:55 PDT</v>
      </c>
      <c r="W1738" s="153" t="n">
        <v>8</v>
      </c>
      <c r="X1738" s="163"/>
      <c r="Y1738" s="163"/>
      <c r="Z1738" s="163"/>
      <c r="AA1738" s="153" t="n">
        <v>-117.8837</v>
      </c>
      <c r="AB1738" s="153" t="n">
        <v>34.9054</v>
      </c>
      <c r="AC1738" s="153" t="n">
        <v>702</v>
      </c>
      <c r="AD1738" s="175" t="str">
        <v>KEDW 091355Z AUTO 21008KT 10SM CLR 15/03 A2992 RMK AO2 SLP112 T01510032 $</v>
      </c>
    </row>
    <row r="1739" hidden="0">
      <c r="A1739" s="150" t="str">
        <v>2026-05-09 14:55 UTC</v>
      </c>
      <c r="B1739" s="155" t="str">
        <v>2026-05-09 07:55 PDT</v>
      </c>
      <c r="C1739" s="155" t="str">
        <v>2026-05-09</v>
      </c>
      <c r="D1739" s="155" t="str">
        <v>May</v>
      </c>
      <c r="E1739" s="154" t="str">
        <v>Accepted</v>
      </c>
      <c r="F1739" s="155" t="str">
        <v>210</v>
      </c>
      <c r="G1739" s="153" t="n">
        <v>210</v>
      </c>
      <c r="H1739" s="155" t="str">
        <v>SW</v>
      </c>
      <c r="I1739" s="153" t="n">
        <v>30</v>
      </c>
      <c r="J1739" s="155" t="str">
        <v>NE</v>
      </c>
      <c r="K1739" s="153" t="n">
        <v>9</v>
      </c>
      <c r="L1739" s="153" t="n">
        <f>IF(E1739="Accepted",K1739*1.150779448,"")</f>
        <v>10.357015032</v>
      </c>
      <c r="M1739" s="163"/>
      <c r="N1739" s="163" t="str">
        <f>IF(AND(E1739="Accepted",ISNUMBER(M1739)),M1739*1.150779448,"")</f>
      </c>
      <c r="O1739" s="163"/>
      <c r="P1739" s="163" t="str">
        <f>IF(AND(E1739="Accepted",ISNUMBER(O1739)),O1739*1.150779448,"")</f>
      </c>
      <c r="Q1739" s="163"/>
      <c r="R1739" s="155" t="str"/>
      <c r="S1739" s="155" t="str"/>
      <c r="T1739" s="155" t="str"/>
      <c r="U1739" s="163" t="str">
        <f>IF(E1739&lt;&gt;"Accepted","",IF(AND(N1739="",P1739=""),"",MAX(N1739,P1739)))</f>
      </c>
      <c r="V1739" s="155" t="str">
        <v>2026-05-09 07:55 PDT</v>
      </c>
      <c r="W1739" s="153" t="n">
        <v>9</v>
      </c>
      <c r="X1739" s="163"/>
      <c r="Y1739" s="163"/>
      <c r="Z1739" s="163"/>
      <c r="AA1739" s="153" t="n">
        <v>-117.8837</v>
      </c>
      <c r="AB1739" s="153" t="n">
        <v>34.9054</v>
      </c>
      <c r="AC1739" s="153" t="n">
        <v>702</v>
      </c>
      <c r="AD1739" s="175" t="str">
        <v>KEDW 091455Z AUTO 21009KT 10SM CLR 20/04 A2993 RMK AO2 SLP115 T01950040 52010 $</v>
      </c>
    </row>
    <row r="1740" hidden="0">
      <c r="A1740" s="150" t="str">
        <v>2026-05-09 15:55 UTC</v>
      </c>
      <c r="B1740" s="155" t="str">
        <v>2026-05-09 08:55 PDT</v>
      </c>
      <c r="C1740" s="155" t="str">
        <v>2026-05-09</v>
      </c>
      <c r="D1740" s="155" t="str">
        <v>May</v>
      </c>
      <c r="E1740" s="154" t="str">
        <v>Accepted</v>
      </c>
      <c r="F1740" s="155" t="str">
        <v>230</v>
      </c>
      <c r="G1740" s="153" t="n">
        <v>230</v>
      </c>
      <c r="H1740" s="155" t="str">
        <v>SW</v>
      </c>
      <c r="I1740" s="153" t="n">
        <v>50</v>
      </c>
      <c r="J1740" s="155" t="str">
        <v>NE</v>
      </c>
      <c r="K1740" s="153" t="n">
        <v>5</v>
      </c>
      <c r="L1740" s="153" t="n">
        <f>IF(E1740="Accepted",K1740*1.150779448,"")</f>
        <v>5.75389724</v>
      </c>
      <c r="M1740" s="163"/>
      <c r="N1740" s="163" t="str">
        <f>IF(AND(E1740="Accepted",ISNUMBER(M1740)),M1740*1.150779448,"")</f>
      </c>
      <c r="O1740" s="163"/>
      <c r="P1740" s="163" t="str">
        <f>IF(AND(E1740="Accepted",ISNUMBER(O1740)),O1740*1.150779448,"")</f>
      </c>
      <c r="Q1740" s="163"/>
      <c r="R1740" s="155" t="str"/>
      <c r="S1740" s="155" t="str"/>
      <c r="T1740" s="155" t="str"/>
      <c r="U1740" s="163" t="str">
        <f>IF(E1740&lt;&gt;"Accepted","",IF(AND(N1740="",P1740=""),"",MAX(N1740,P1740)))</f>
      </c>
      <c r="V1740" s="155" t="str">
        <v>2026-05-09 08:55 PDT</v>
      </c>
      <c r="W1740" s="153" t="n">
        <v>5</v>
      </c>
      <c r="X1740" s="163"/>
      <c r="Y1740" s="163"/>
      <c r="Z1740" s="163"/>
      <c r="AA1740" s="153" t="n">
        <v>-117.8837</v>
      </c>
      <c r="AB1740" s="153" t="n">
        <v>34.9054</v>
      </c>
      <c r="AC1740" s="153" t="n">
        <v>702</v>
      </c>
      <c r="AD1740" s="175" t="str">
        <v>KEDW 091555Z AUTO 23005KT 10SM CLR 24/04 A2993 RMK AO2 SLP114 T02380037 $</v>
      </c>
    </row>
    <row r="1741" hidden="0">
      <c r="A1741" s="150" t="str">
        <v>2026-05-09 16:55 UTC</v>
      </c>
      <c r="B1741" s="155" t="str">
        <v>2026-05-09 09:55 PDT</v>
      </c>
      <c r="C1741" s="155" t="str">
        <v>2026-05-09</v>
      </c>
      <c r="D1741" s="155" t="str">
        <v>May</v>
      </c>
      <c r="E1741" s="154" t="str">
        <v>Accepted</v>
      </c>
      <c r="F1741" s="155" t="str">
        <v>000</v>
      </c>
      <c r="G1741" s="153" t="n">
        <v>0</v>
      </c>
      <c r="H1741" s="155" t="str">
        <v>Calm</v>
      </c>
      <c r="I1741" s="153" t="n">
        <v>180</v>
      </c>
      <c r="J1741" s="155" t="str">
        <v>Calm</v>
      </c>
      <c r="K1741" s="153" t="n">
        <v>0</v>
      </c>
      <c r="L1741" s="153" t="n">
        <f>IF(E1741="Accepted",K1741*1.150779448,"")</f>
        <v>0</v>
      </c>
      <c r="M1741" s="163"/>
      <c r="N1741" s="163" t="str">
        <f>IF(AND(E1741="Accepted",ISNUMBER(M1741)),M1741*1.150779448,"")</f>
      </c>
      <c r="O1741" s="163"/>
      <c r="P1741" s="163" t="str">
        <f>IF(AND(E1741="Accepted",ISNUMBER(O1741)),O1741*1.150779448,"")</f>
      </c>
      <c r="Q1741" s="163"/>
      <c r="R1741" s="155" t="str"/>
      <c r="S1741" s="155" t="str"/>
      <c r="T1741" s="155" t="str"/>
      <c r="U1741" s="163" t="str">
        <f>IF(E1741&lt;&gt;"Accepted","",IF(AND(N1741="",P1741=""),"",MAX(N1741,P1741)))</f>
      </c>
      <c r="V1741" s="155" t="str">
        <v>2026-05-09 09:55 PDT</v>
      </c>
      <c r="W1741" s="153" t="n">
        <v>0</v>
      </c>
      <c r="X1741" s="163"/>
      <c r="Y1741" s="163"/>
      <c r="Z1741" s="163"/>
      <c r="AA1741" s="153" t="n">
        <v>-117.8837</v>
      </c>
      <c r="AB1741" s="153" t="n">
        <v>34.9054</v>
      </c>
      <c r="AC1741" s="153" t="n">
        <v>702</v>
      </c>
      <c r="AD1741" s="175" t="str">
        <v>KEDW 091655Z 00000KT 70SM CLR 26/02 A2992 RMK AO2A SLP110 T02630022</v>
      </c>
    </row>
    <row r="1742" hidden="0">
      <c r="A1742" s="150" t="str">
        <v>2026-05-09 17:55 UTC</v>
      </c>
      <c r="B1742" s="155" t="str">
        <v>2026-05-09 10:55 PDT</v>
      </c>
      <c r="C1742" s="155" t="str">
        <v>2026-05-09</v>
      </c>
      <c r="D1742" s="155" t="str">
        <v>May</v>
      </c>
      <c r="E1742" s="154" t="str">
        <v>Accepted</v>
      </c>
      <c r="F1742" s="155" t="str">
        <v>000</v>
      </c>
      <c r="G1742" s="153" t="n">
        <v>0</v>
      </c>
      <c r="H1742" s="155" t="str">
        <v>Calm</v>
      </c>
      <c r="I1742" s="153" t="n">
        <v>180</v>
      </c>
      <c r="J1742" s="155" t="str">
        <v>Calm</v>
      </c>
      <c r="K1742" s="153" t="n">
        <v>0</v>
      </c>
      <c r="L1742" s="153" t="n">
        <f>IF(E1742="Accepted",K1742*1.150779448,"")</f>
        <v>0</v>
      </c>
      <c r="M1742" s="163"/>
      <c r="N1742" s="163" t="str">
        <f>IF(AND(E1742="Accepted",ISNUMBER(M1742)),M1742*1.150779448,"")</f>
      </c>
      <c r="O1742" s="163"/>
      <c r="P1742" s="163" t="str">
        <f>IF(AND(E1742="Accepted",ISNUMBER(O1742)),O1742*1.150779448,"")</f>
      </c>
      <c r="Q1742" s="163"/>
      <c r="R1742" s="155" t="str"/>
      <c r="S1742" s="155" t="str"/>
      <c r="T1742" s="155" t="str"/>
      <c r="U1742" s="163" t="str">
        <f>IF(E1742&lt;&gt;"Accepted","",IF(AND(N1742="",P1742=""),"",MAX(N1742,P1742)))</f>
      </c>
      <c r="V1742" s="155" t="str">
        <v>2026-05-09 10:55 PDT</v>
      </c>
      <c r="W1742" s="153" t="n">
        <v>0</v>
      </c>
      <c r="X1742" s="163"/>
      <c r="Y1742" s="163"/>
      <c r="Z1742" s="163"/>
      <c r="AA1742" s="153" t="n">
        <v>-117.8837</v>
      </c>
      <c r="AB1742" s="153" t="n">
        <v>34.9054</v>
      </c>
      <c r="AC1742" s="153" t="n">
        <v>702</v>
      </c>
      <c r="AD1742" s="175" t="str">
        <v>KEDW 091755Z 00000KT 70SM CLR 28/01 A2991 RMK AO2A SLP106 T02840010 10287 20139 58005</v>
      </c>
    </row>
    <row r="1743" hidden="0">
      <c r="A1743" s="150" t="str">
        <v>2026-05-09 18:55 UTC</v>
      </c>
      <c r="B1743" s="155" t="str">
        <v>2026-05-09 11:55 PDT</v>
      </c>
      <c r="C1743" s="155" t="str">
        <v>2026-05-09</v>
      </c>
      <c r="D1743" s="155" t="str">
        <v>May</v>
      </c>
      <c r="E1743" s="154" t="str">
        <v>Accepted</v>
      </c>
      <c r="F1743" s="155" t="str">
        <v>070</v>
      </c>
      <c r="G1743" s="153" t="n">
        <v>70</v>
      </c>
      <c r="H1743" s="155" t="str">
        <v>E</v>
      </c>
      <c r="I1743" s="153" t="n">
        <v>250</v>
      </c>
      <c r="J1743" s="155" t="str">
        <v>W</v>
      </c>
      <c r="K1743" s="153" t="n">
        <v>3</v>
      </c>
      <c r="L1743" s="153" t="n">
        <f>IF(E1743="Accepted",K1743*1.150779448,"")</f>
        <v>3.452338344</v>
      </c>
      <c r="M1743" s="163"/>
      <c r="N1743" s="163" t="str">
        <f>IF(AND(E1743="Accepted",ISNUMBER(M1743)),M1743*1.150779448,"")</f>
      </c>
      <c r="O1743" s="163"/>
      <c r="P1743" s="163" t="str">
        <f>IF(AND(E1743="Accepted",ISNUMBER(O1743)),O1743*1.150779448,"")</f>
      </c>
      <c r="Q1743" s="163"/>
      <c r="R1743" s="155" t="str"/>
      <c r="S1743" s="155" t="str"/>
      <c r="T1743" s="155" t="str"/>
      <c r="U1743" s="163" t="str">
        <f>IF(E1743&lt;&gt;"Accepted","",IF(AND(N1743="",P1743=""),"",MAX(N1743,P1743)))</f>
      </c>
      <c r="V1743" s="155" t="str">
        <v>2026-05-09 11:55 PDT</v>
      </c>
      <c r="W1743" s="153" t="n">
        <v>3</v>
      </c>
      <c r="X1743" s="163"/>
      <c r="Y1743" s="163"/>
      <c r="Z1743" s="163"/>
      <c r="AA1743" s="153" t="n">
        <v>-117.8837</v>
      </c>
      <c r="AB1743" s="153" t="n">
        <v>34.9054</v>
      </c>
      <c r="AC1743" s="153" t="n">
        <v>702</v>
      </c>
      <c r="AD1743" s="175" t="str">
        <v>KEDW 091855Z 07003KT 70SM CLR 31/00 A2990 RMK AO2A SLP101 T03060000</v>
      </c>
    </row>
    <row r="1744" hidden="0">
      <c r="A1744" s="150" t="str">
        <v>2026-05-09 19:55 UTC</v>
      </c>
      <c r="B1744" s="155" t="str">
        <v>2026-05-09 12:55 PDT</v>
      </c>
      <c r="C1744" s="155" t="str">
        <v>2026-05-09</v>
      </c>
      <c r="D1744" s="155" t="str">
        <v>May</v>
      </c>
      <c r="E1744" s="154" t="str">
        <v>Accepted</v>
      </c>
      <c r="F1744" s="155" t="str">
        <v>050</v>
      </c>
      <c r="G1744" s="153" t="n">
        <v>50</v>
      </c>
      <c r="H1744" s="155" t="str">
        <v>NE</v>
      </c>
      <c r="I1744" s="153" t="n">
        <v>230</v>
      </c>
      <c r="J1744" s="155" t="str">
        <v>SW</v>
      </c>
      <c r="K1744" s="153" t="n">
        <v>5</v>
      </c>
      <c r="L1744" s="153" t="n">
        <f>IF(E1744="Accepted",K1744*1.150779448,"")</f>
        <v>5.75389724</v>
      </c>
      <c r="M1744" s="163"/>
      <c r="N1744" s="163" t="str">
        <f>IF(AND(E1744="Accepted",ISNUMBER(M1744)),M1744*1.150779448,"")</f>
      </c>
      <c r="O1744" s="163"/>
      <c r="P1744" s="163" t="str">
        <f>IF(AND(E1744="Accepted",ISNUMBER(O1744)),O1744*1.150779448,"")</f>
      </c>
      <c r="Q1744" s="163"/>
      <c r="R1744" s="155" t="str"/>
      <c r="S1744" s="155" t="str"/>
      <c r="T1744" s="155" t="str"/>
      <c r="U1744" s="163" t="str">
        <f>IF(E1744&lt;&gt;"Accepted","",IF(AND(N1744="",P1744=""),"",MAX(N1744,P1744)))</f>
      </c>
      <c r="V1744" s="155" t="str">
        <v>2026-05-09 12:55 PDT</v>
      </c>
      <c r="W1744" s="153" t="n">
        <v>5</v>
      </c>
      <c r="X1744" s="163"/>
      <c r="Y1744" s="163"/>
      <c r="Z1744" s="163"/>
      <c r="AA1744" s="153" t="n">
        <v>-117.8837</v>
      </c>
      <c r="AB1744" s="153" t="n">
        <v>34.9054</v>
      </c>
      <c r="AC1744" s="153" t="n">
        <v>702</v>
      </c>
      <c r="AD1744" s="175" t="str">
        <v>KEDW 091955Z 05005KT 80SM CLR 32/M01 A2988 RMK AO2A SLP093 T03201010</v>
      </c>
    </row>
    <row r="1745" hidden="0">
      <c r="A1745" s="150" t="str">
        <v>2026-05-09 20:55 UTC</v>
      </c>
      <c r="B1745" s="155" t="str">
        <v>2026-05-09 13:55 PDT</v>
      </c>
      <c r="C1745" s="155" t="str">
        <v>2026-05-09</v>
      </c>
      <c r="D1745" s="155" t="str">
        <v>May</v>
      </c>
      <c r="E1745" s="154" t="str">
        <v>Accepted</v>
      </c>
      <c r="F1745" s="155" t="str">
        <v>260</v>
      </c>
      <c r="G1745" s="153" t="n">
        <v>260</v>
      </c>
      <c r="H1745" s="155" t="str">
        <v>W</v>
      </c>
      <c r="I1745" s="153" t="n">
        <v>80</v>
      </c>
      <c r="J1745" s="155" t="str">
        <v>E</v>
      </c>
      <c r="K1745" s="153" t="n">
        <v>3</v>
      </c>
      <c r="L1745" s="153" t="n">
        <f>IF(E1745="Accepted",K1745*1.150779448,"")</f>
        <v>3.452338344</v>
      </c>
      <c r="M1745" s="163"/>
      <c r="N1745" s="163" t="str">
        <f>IF(AND(E1745="Accepted",ISNUMBER(M1745)),M1745*1.150779448,"")</f>
      </c>
      <c r="O1745" s="163"/>
      <c r="P1745" s="163" t="str">
        <f>IF(AND(E1745="Accepted",ISNUMBER(O1745)),O1745*1.150779448,"")</f>
      </c>
      <c r="Q1745" s="163"/>
      <c r="R1745" s="155" t="str"/>
      <c r="S1745" s="155" t="str"/>
      <c r="T1745" s="155" t="str"/>
      <c r="U1745" s="163" t="str">
        <f>IF(E1745&lt;&gt;"Accepted","",IF(AND(N1745="",P1745=""),"",MAX(N1745,P1745)))</f>
      </c>
      <c r="V1745" s="155" t="str">
        <v>2026-05-09 13:55 PDT</v>
      </c>
      <c r="W1745" s="153" t="n">
        <v>3</v>
      </c>
      <c r="X1745" s="163"/>
      <c r="Y1745" s="163"/>
      <c r="Z1745" s="163"/>
      <c r="AA1745" s="153" t="n">
        <v>-117.8837</v>
      </c>
      <c r="AB1745" s="153" t="n">
        <v>34.9054</v>
      </c>
      <c r="AC1745" s="153" t="n">
        <v>702</v>
      </c>
      <c r="AD1745" s="175" t="str">
        <v>KEDW 092055Z 26003KT 80SM CLR 33/M03 A2986 RMK AO2A SLP087 T03261030 57016</v>
      </c>
    </row>
    <row r="1746" hidden="0">
      <c r="A1746" s="150" t="str">
        <v>2026-05-09 21:55 UTC</v>
      </c>
      <c r="B1746" s="155" t="str">
        <v>2026-05-09 14:55 PDT</v>
      </c>
      <c r="C1746" s="155" t="str">
        <v>2026-05-09</v>
      </c>
      <c r="D1746" s="155" t="str">
        <v>May</v>
      </c>
      <c r="E1746" s="154" t="str">
        <v>Accepted</v>
      </c>
      <c r="F1746" s="155" t="str">
        <v>290</v>
      </c>
      <c r="G1746" s="153" t="n">
        <v>290</v>
      </c>
      <c r="H1746" s="155" t="str">
        <v>W</v>
      </c>
      <c r="I1746" s="153" t="n">
        <v>110</v>
      </c>
      <c r="J1746" s="155" t="str">
        <v>E</v>
      </c>
      <c r="K1746" s="153" t="n">
        <v>3</v>
      </c>
      <c r="L1746" s="153" t="n">
        <f>IF(E1746="Accepted",K1746*1.150779448,"")</f>
        <v>3.452338344</v>
      </c>
      <c r="M1746" s="163"/>
      <c r="N1746" s="163" t="str">
        <f>IF(AND(E1746="Accepted",ISNUMBER(M1746)),M1746*1.150779448,"")</f>
      </c>
      <c r="O1746" s="163"/>
      <c r="P1746" s="163" t="str">
        <f>IF(AND(E1746="Accepted",ISNUMBER(O1746)),O1746*1.150779448,"")</f>
      </c>
      <c r="Q1746" s="163"/>
      <c r="R1746" s="155" t="str"/>
      <c r="S1746" s="155" t="str"/>
      <c r="T1746" s="155" t="str"/>
      <c r="U1746" s="163" t="str">
        <f>IF(E1746&lt;&gt;"Accepted","",IF(AND(N1746="",P1746=""),"",MAX(N1746,P1746)))</f>
      </c>
      <c r="V1746" s="155" t="str">
        <v>2026-05-09 14:55 PDT</v>
      </c>
      <c r="W1746" s="153" t="n">
        <v>3</v>
      </c>
      <c r="X1746" s="163"/>
      <c r="Y1746" s="163"/>
      <c r="Z1746" s="163"/>
      <c r="AA1746" s="153" t="n">
        <v>-117.8837</v>
      </c>
      <c r="AB1746" s="153" t="n">
        <v>34.9054</v>
      </c>
      <c r="AC1746" s="153" t="n">
        <v>702</v>
      </c>
      <c r="AD1746" s="175" t="str">
        <v>KEDW 092155Z 29003KT 80SM CLR 34/M22 A2983 RMK AO2A SLP077 T03421218</v>
      </c>
    </row>
    <row r="1747" hidden="0">
      <c r="A1747" s="150" t="str">
        <v>2026-05-09 22:55 UTC</v>
      </c>
      <c r="B1747" s="155" t="str">
        <v>2026-05-09 15:55 PDT</v>
      </c>
      <c r="C1747" s="155" t="str">
        <v>2026-05-09</v>
      </c>
      <c r="D1747" s="155" t="str">
        <v>May</v>
      </c>
      <c r="E1747" s="154" t="str">
        <v>Accepted</v>
      </c>
      <c r="F1747" s="155" t="str">
        <v>140</v>
      </c>
      <c r="G1747" s="153" t="n">
        <v>140</v>
      </c>
      <c r="H1747" s="155" t="str">
        <v>SE</v>
      </c>
      <c r="I1747" s="153" t="n">
        <v>320</v>
      </c>
      <c r="J1747" s="155" t="str">
        <v>NW</v>
      </c>
      <c r="K1747" s="153" t="n">
        <v>3</v>
      </c>
      <c r="L1747" s="153" t="n">
        <f>IF(E1747="Accepted",K1747*1.150779448,"")</f>
        <v>3.452338344</v>
      </c>
      <c r="M1747" s="163"/>
      <c r="N1747" s="163" t="str">
        <f>IF(AND(E1747="Accepted",ISNUMBER(M1747)),M1747*1.150779448,"")</f>
      </c>
      <c r="O1747" s="163"/>
      <c r="P1747" s="163" t="str">
        <f>IF(AND(E1747="Accepted",ISNUMBER(O1747)),O1747*1.150779448,"")</f>
      </c>
      <c r="Q1747" s="163"/>
      <c r="R1747" s="155" t="str"/>
      <c r="S1747" s="155" t="str"/>
      <c r="T1747" s="155" t="str"/>
      <c r="U1747" s="163" t="str">
        <f>IF(E1747&lt;&gt;"Accepted","",IF(AND(N1747="",P1747=""),"",MAX(N1747,P1747)))</f>
      </c>
      <c r="V1747" s="155" t="str">
        <v>2026-05-09 15:55 PDT</v>
      </c>
      <c r="W1747" s="153" t="n">
        <v>3</v>
      </c>
      <c r="X1747" s="163"/>
      <c r="Y1747" s="163"/>
      <c r="Z1747" s="163"/>
      <c r="AA1747" s="153" t="n">
        <v>-117.8837</v>
      </c>
      <c r="AB1747" s="153" t="n">
        <v>34.9054</v>
      </c>
      <c r="AC1747" s="153" t="n">
        <v>702</v>
      </c>
      <c r="AD1747" s="175" t="str">
        <v>KEDW 092255Z 14003KT 80SM CLR 35/M13 A2980 RMK AO2A SLP068 T03511130</v>
      </c>
    </row>
    <row r="1748" hidden="0">
      <c r="A1748" s="150" t="str">
        <v>2026-05-09 23:55 UTC</v>
      </c>
      <c r="B1748" s="155" t="str">
        <v>2026-05-09 16:55 PDT</v>
      </c>
      <c r="C1748" s="155" t="str">
        <v>2026-05-09</v>
      </c>
      <c r="D1748" s="155" t="str">
        <v>May</v>
      </c>
      <c r="E1748" s="154" t="str">
        <v>Accepted</v>
      </c>
      <c r="F1748" s="155" t="str">
        <v>270</v>
      </c>
      <c r="G1748" s="153" t="n">
        <v>270</v>
      </c>
      <c r="H1748" s="155" t="str">
        <v>W</v>
      </c>
      <c r="I1748" s="153" t="n">
        <v>90</v>
      </c>
      <c r="J1748" s="155" t="str">
        <v>E</v>
      </c>
      <c r="K1748" s="153" t="n">
        <v>6</v>
      </c>
      <c r="L1748" s="153" t="n">
        <f>IF(E1748="Accepted",K1748*1.150779448,"")</f>
        <v>6.904676688</v>
      </c>
      <c r="M1748" s="163"/>
      <c r="N1748" s="163" t="str">
        <f>IF(AND(E1748="Accepted",ISNUMBER(M1748)),M1748*1.150779448,"")</f>
      </c>
      <c r="O1748" s="163"/>
      <c r="P1748" s="163" t="str">
        <f>IF(AND(E1748="Accepted",ISNUMBER(O1748)),O1748*1.150779448,"")</f>
      </c>
      <c r="Q1748" s="163"/>
      <c r="R1748" s="155" t="str"/>
      <c r="S1748" s="155" t="str"/>
      <c r="T1748" s="155" t="str"/>
      <c r="U1748" s="163" t="str">
        <f>IF(E1748&lt;&gt;"Accepted","",IF(AND(N1748="",P1748=""),"",MAX(N1748,P1748)))</f>
      </c>
      <c r="V1748" s="155" t="str">
        <v>2026-05-09 16:55 PDT</v>
      </c>
      <c r="W1748" s="153" t="n">
        <v>6</v>
      </c>
      <c r="X1748" s="163"/>
      <c r="Y1748" s="163"/>
      <c r="Z1748" s="163"/>
      <c r="AA1748" s="153" t="n">
        <v>-117.8837</v>
      </c>
      <c r="AB1748" s="153" t="n">
        <v>34.9054</v>
      </c>
      <c r="AC1748" s="153" t="n">
        <v>702</v>
      </c>
      <c r="AD1748" s="175" t="str">
        <v>KEDW 092355Z 27006KT 80SM CLR 36/M12 A2979 RMK AO2A SLP064 T03611123 10362 20285 57023</v>
      </c>
    </row>
    <row r="1749" hidden="0">
      <c r="A1749" s="150" t="str">
        <v>2026-05-10 00:34 UTC</v>
      </c>
      <c r="B1749" s="155" t="str">
        <v>2026-05-09 17:34 PDT</v>
      </c>
      <c r="C1749" s="155" t="str">
        <v>2026-05-09</v>
      </c>
      <c r="D1749" s="155" t="str">
        <v>May</v>
      </c>
      <c r="E1749" s="154" t="str">
        <v>Accepted</v>
      </c>
      <c r="F1749" s="155" t="str">
        <v>240</v>
      </c>
      <c r="G1749" s="153" t="n">
        <v>240</v>
      </c>
      <c r="H1749" s="155" t="str">
        <v>SW</v>
      </c>
      <c r="I1749" s="153" t="n">
        <v>60</v>
      </c>
      <c r="J1749" s="155" t="str">
        <v>NE</v>
      </c>
      <c r="K1749" s="153" t="n">
        <v>16</v>
      </c>
      <c r="L1749" s="153" t="n">
        <f>IF(E1749="Accepted",K1749*1.150779448,"")</f>
        <v>18.412471168</v>
      </c>
      <c r="M1749" s="153" t="n">
        <v>21</v>
      </c>
      <c r="N1749" s="153" t="n">
        <f>IF(AND(E1749="Accepted",ISNUMBER(M1749)),M1749*1.150779448,"")</f>
        <v>24.166368408</v>
      </c>
      <c r="O1749" s="163"/>
      <c r="P1749" s="163" t="str">
        <f>IF(AND(E1749="Accepted",ISNUMBER(O1749)),O1749*1.150779448,"")</f>
      </c>
      <c r="Q1749" s="163"/>
      <c r="R1749" s="155" t="str"/>
      <c r="S1749" s="155" t="str"/>
      <c r="T1749" s="155" t="str"/>
      <c r="U1749" s="153" t="n">
        <f>IF(E1749&lt;&gt;"Accepted","",IF(AND(N1749="",P1749=""),"",MAX(N1749,P1749)))</f>
        <v>24.166368408</v>
      </c>
      <c r="V1749" s="155" t="str">
        <v>2026-05-09 17:34 PDT</v>
      </c>
      <c r="W1749" s="153" t="n">
        <v>16</v>
      </c>
      <c r="X1749" s="153" t="n">
        <v>21</v>
      </c>
      <c r="Y1749" s="163"/>
      <c r="Z1749" s="163"/>
      <c r="AA1749" s="153" t="n">
        <v>-117.8837</v>
      </c>
      <c r="AB1749" s="153" t="n">
        <v>34.9054</v>
      </c>
      <c r="AC1749" s="153" t="n">
        <v>702</v>
      </c>
      <c r="AD1749" s="175" t="str">
        <v>KEDW 100034Z 24016G21KT 60SM CLR 35/03 A2979 RMK AO2A SLP064</v>
      </c>
    </row>
    <row r="1750" hidden="0">
      <c r="A1750" s="150" t="str">
        <v>2026-05-10 00:55 UTC</v>
      </c>
      <c r="B1750" s="155" t="str">
        <v>2026-05-09 17:55 PDT</v>
      </c>
      <c r="C1750" s="155" t="str">
        <v>2026-05-09</v>
      </c>
      <c r="D1750" s="155" t="str">
        <v>May</v>
      </c>
      <c r="E1750" s="154" t="str">
        <v>Accepted</v>
      </c>
      <c r="F1750" s="155" t="str">
        <v>250</v>
      </c>
      <c r="G1750" s="153" t="n">
        <v>250</v>
      </c>
      <c r="H1750" s="155" t="str">
        <v>W</v>
      </c>
      <c r="I1750" s="153" t="n">
        <v>70</v>
      </c>
      <c r="J1750" s="155" t="str">
        <v>E</v>
      </c>
      <c r="K1750" s="153" t="n">
        <v>21</v>
      </c>
      <c r="L1750" s="153" t="n">
        <f>IF(E1750="Accepted",K1750*1.150779448,"")</f>
        <v>24.166368408</v>
      </c>
      <c r="M1750" s="163"/>
      <c r="N1750" s="163" t="str">
        <f>IF(AND(E1750="Accepted",ISNUMBER(M1750)),M1750*1.150779448,"")</f>
      </c>
      <c r="O1750" s="163"/>
      <c r="P1750" s="163" t="str">
        <f>IF(AND(E1750="Accepted",ISNUMBER(O1750)),O1750*1.150779448,"")</f>
      </c>
      <c r="Q1750" s="163"/>
      <c r="R1750" s="155" t="str"/>
      <c r="S1750" s="155" t="str"/>
      <c r="T1750" s="155" t="str"/>
      <c r="U1750" s="163" t="str">
        <f>IF(E1750&lt;&gt;"Accepted","",IF(AND(N1750="",P1750=""),"",MAX(N1750,P1750)))</f>
      </c>
      <c r="V1750" s="155" t="str">
        <v>2026-05-09 17:55 PDT</v>
      </c>
      <c r="W1750" s="153" t="n">
        <v>21</v>
      </c>
      <c r="X1750" s="163"/>
      <c r="Y1750" s="163"/>
      <c r="Z1750" s="163"/>
      <c r="AA1750" s="153" t="n">
        <v>-117.8837</v>
      </c>
      <c r="AB1750" s="153" t="n">
        <v>34.9054</v>
      </c>
      <c r="AC1750" s="153" t="n">
        <v>702</v>
      </c>
      <c r="AD1750" s="175" t="str">
        <v>KEDW 100055Z 25021KT 60SM CLR 34/06 A2979 RMK AO2A SLP066 T03360060</v>
      </c>
    </row>
    <row r="1751" hidden="0">
      <c r="A1751" s="150" t="str">
        <v>2026-05-10 01:55 UTC</v>
      </c>
      <c r="B1751" s="155" t="str">
        <v>2026-05-09 18:55 PDT</v>
      </c>
      <c r="C1751" s="155" t="str">
        <v>2026-05-09</v>
      </c>
      <c r="D1751" s="155" t="str">
        <v>May</v>
      </c>
      <c r="E1751" s="154" t="str">
        <v>Accepted</v>
      </c>
      <c r="F1751" s="155" t="str">
        <v>240</v>
      </c>
      <c r="G1751" s="153" t="n">
        <v>240</v>
      </c>
      <c r="H1751" s="155" t="str">
        <v>SW</v>
      </c>
      <c r="I1751" s="153" t="n">
        <v>60</v>
      </c>
      <c r="J1751" s="155" t="str">
        <v>NE</v>
      </c>
      <c r="K1751" s="153" t="n">
        <v>20</v>
      </c>
      <c r="L1751" s="153" t="n">
        <f>IF(E1751="Accepted",K1751*1.150779448,"")</f>
        <v>23.01558896</v>
      </c>
      <c r="M1751" s="163"/>
      <c r="N1751" s="163" t="str">
        <f>IF(AND(E1751="Accepted",ISNUMBER(M1751)),M1751*1.150779448,"")</f>
      </c>
      <c r="O1751" s="153" t="n">
        <v>26</v>
      </c>
      <c r="P1751" s="153" t="n">
        <f>IF(AND(E1751="Accepted",ISNUMBER(O1751)),O1751*1.150779448,"")</f>
        <v>29.920265648</v>
      </c>
      <c r="Q1751" s="153" t="n">
        <v>240</v>
      </c>
      <c r="R1751" s="155" t="str">
        <v>23</v>
      </c>
      <c r="S1751" s="155" t="str">
        <v>2026-05-10 01:23 UTC</v>
      </c>
      <c r="T1751" s="155" t="str">
        <v>2026-05-09 18:23 PDT</v>
      </c>
      <c r="U1751" s="153" t="n">
        <f>IF(E1751&lt;&gt;"Accepted","",IF(AND(N1751="",P1751=""),"",MAX(N1751,P1751)))</f>
        <v>29.920265648</v>
      </c>
      <c r="V1751" s="155" t="str">
        <v>2026-05-09 18:23 PDT</v>
      </c>
      <c r="W1751" s="153" t="n">
        <v>20</v>
      </c>
      <c r="X1751" s="163"/>
      <c r="Y1751" s="153" t="n">
        <v>26</v>
      </c>
      <c r="Z1751" s="153" t="n">
        <v>240</v>
      </c>
      <c r="AA1751" s="153" t="n">
        <v>-117.8837</v>
      </c>
      <c r="AB1751" s="153" t="n">
        <v>34.9054</v>
      </c>
      <c r="AC1751" s="153" t="n">
        <v>702</v>
      </c>
      <c r="AD1751" s="175" t="str">
        <v>KEDW 100155Z AUTO 24020KT 10SM CLR 31/03 A2981 RMK AO2 PK WND 24026/23 SLP074 T03120032 $</v>
      </c>
    </row>
    <row r="1752" hidden="0">
      <c r="A1752" s="150" t="str">
        <v>2026-05-10 02:55 UTC</v>
      </c>
      <c r="B1752" s="155" t="str">
        <v>2026-05-09 19:55 PDT</v>
      </c>
      <c r="C1752" s="155" t="str">
        <v>2026-05-09</v>
      </c>
      <c r="D1752" s="155" t="str">
        <v>May</v>
      </c>
      <c r="E1752" s="154" t="str">
        <v>Accepted</v>
      </c>
      <c r="F1752" s="155" t="str">
        <v>240</v>
      </c>
      <c r="G1752" s="153" t="n">
        <v>240</v>
      </c>
      <c r="H1752" s="155" t="str">
        <v>SW</v>
      </c>
      <c r="I1752" s="153" t="n">
        <v>60</v>
      </c>
      <c r="J1752" s="155" t="str">
        <v>NE</v>
      </c>
      <c r="K1752" s="153" t="n">
        <v>15</v>
      </c>
      <c r="L1752" s="153" t="n">
        <f>IF(E1752="Accepted",K1752*1.150779448,"")</f>
        <v>17.261691719999998</v>
      </c>
      <c r="M1752" s="163"/>
      <c r="N1752" s="163" t="str">
        <f>IF(AND(E1752="Accepted",ISNUMBER(M1752)),M1752*1.150779448,"")</f>
      </c>
      <c r="O1752" s="163"/>
      <c r="P1752" s="163" t="str">
        <f>IF(AND(E1752="Accepted",ISNUMBER(O1752)),O1752*1.150779448,"")</f>
      </c>
      <c r="Q1752" s="163"/>
      <c r="R1752" s="155" t="str"/>
      <c r="S1752" s="155" t="str"/>
      <c r="T1752" s="155" t="str"/>
      <c r="U1752" s="163" t="str">
        <f>IF(E1752&lt;&gt;"Accepted","",IF(AND(N1752="",P1752=""),"",MAX(N1752,P1752)))</f>
      </c>
      <c r="V1752" s="155" t="str">
        <v>2026-05-09 19:55 PDT</v>
      </c>
      <c r="W1752" s="153" t="n">
        <v>15</v>
      </c>
      <c r="X1752" s="163"/>
      <c r="Y1752" s="163"/>
      <c r="Z1752" s="163"/>
      <c r="AA1752" s="153" t="n">
        <v>-117.8837</v>
      </c>
      <c r="AB1752" s="153" t="n">
        <v>34.9054</v>
      </c>
      <c r="AC1752" s="153" t="n">
        <v>702</v>
      </c>
      <c r="AD1752" s="175" t="str">
        <v>KEDW 100255Z AUTO 24015KT 10SM CLR 28/04 A2982 RMK AO2 SLP076 T02780041 53010 $</v>
      </c>
    </row>
    <row r="1753" hidden="0">
      <c r="A1753" s="150" t="str">
        <v>2026-05-10 03:55 UTC</v>
      </c>
      <c r="B1753" s="155" t="str">
        <v>2026-05-09 20:55 PDT</v>
      </c>
      <c r="C1753" s="155" t="str">
        <v>2026-05-09</v>
      </c>
      <c r="D1753" s="155" t="str">
        <v>May</v>
      </c>
      <c r="E1753" s="154" t="str">
        <v>Accepted</v>
      </c>
      <c r="F1753" s="155" t="str">
        <v>240</v>
      </c>
      <c r="G1753" s="153" t="n">
        <v>240</v>
      </c>
      <c r="H1753" s="155" t="str">
        <v>SW</v>
      </c>
      <c r="I1753" s="153" t="n">
        <v>60</v>
      </c>
      <c r="J1753" s="155" t="str">
        <v>NE</v>
      </c>
      <c r="K1753" s="153" t="n">
        <v>16</v>
      </c>
      <c r="L1753" s="153" t="n">
        <f>IF(E1753="Accepted",K1753*1.150779448,"")</f>
        <v>18.412471168</v>
      </c>
      <c r="M1753" s="163"/>
      <c r="N1753" s="163" t="str">
        <f>IF(AND(E1753="Accepted",ISNUMBER(M1753)),M1753*1.150779448,"")</f>
      </c>
      <c r="O1753" s="163"/>
      <c r="P1753" s="163" t="str">
        <f>IF(AND(E1753="Accepted",ISNUMBER(O1753)),O1753*1.150779448,"")</f>
      </c>
      <c r="Q1753" s="163"/>
      <c r="R1753" s="155" t="str"/>
      <c r="S1753" s="155" t="str"/>
      <c r="T1753" s="155" t="str"/>
      <c r="U1753" s="163" t="str">
        <f>IF(E1753&lt;&gt;"Accepted","",IF(AND(N1753="",P1753=""),"",MAX(N1753,P1753)))</f>
      </c>
      <c r="V1753" s="155" t="str">
        <v>2026-05-09 20:55 PDT</v>
      </c>
      <c r="W1753" s="153" t="n">
        <v>16</v>
      </c>
      <c r="X1753" s="163"/>
      <c r="Y1753" s="163"/>
      <c r="Z1753" s="163"/>
      <c r="AA1753" s="153" t="n">
        <v>-117.8837</v>
      </c>
      <c r="AB1753" s="153" t="n">
        <v>34.9054</v>
      </c>
      <c r="AC1753" s="153" t="n">
        <v>702</v>
      </c>
      <c r="AD1753" s="175" t="str">
        <v>KEDW 100355Z AUTO 24016KT 10SM CLR 25/04 A2985 RMK AO2 SLP086 T02520043 $</v>
      </c>
    </row>
    <row r="1754" hidden="0">
      <c r="A1754" s="150" t="str">
        <v>2026-05-10 04:55 UTC</v>
      </c>
      <c r="B1754" s="155" t="str">
        <v>2026-05-09 21:55 PDT</v>
      </c>
      <c r="C1754" s="155" t="str">
        <v>2026-05-09</v>
      </c>
      <c r="D1754" s="155" t="str">
        <v>May</v>
      </c>
      <c r="E1754" s="154" t="str">
        <v>Accepted</v>
      </c>
      <c r="F1754" s="155" t="str">
        <v>240</v>
      </c>
      <c r="G1754" s="153" t="n">
        <v>240</v>
      </c>
      <c r="H1754" s="155" t="str">
        <v>SW</v>
      </c>
      <c r="I1754" s="153" t="n">
        <v>60</v>
      </c>
      <c r="J1754" s="155" t="str">
        <v>NE</v>
      </c>
      <c r="K1754" s="153" t="n">
        <v>15</v>
      </c>
      <c r="L1754" s="153" t="n">
        <f>IF(E1754="Accepted",K1754*1.150779448,"")</f>
        <v>17.261691719999998</v>
      </c>
      <c r="M1754" s="163"/>
      <c r="N1754" s="163" t="str">
        <f>IF(AND(E1754="Accepted",ISNUMBER(M1754)),M1754*1.150779448,"")</f>
      </c>
      <c r="O1754" s="163"/>
      <c r="P1754" s="163" t="str">
        <f>IF(AND(E1754="Accepted",ISNUMBER(O1754)),O1754*1.150779448,"")</f>
      </c>
      <c r="Q1754" s="163"/>
      <c r="R1754" s="155" t="str"/>
      <c r="S1754" s="155" t="str"/>
      <c r="T1754" s="155" t="str"/>
      <c r="U1754" s="163" t="str">
        <f>IF(E1754&lt;&gt;"Accepted","",IF(AND(N1754="",P1754=""),"",MAX(N1754,P1754)))</f>
      </c>
      <c r="V1754" s="155" t="str">
        <v>2026-05-09 21:55 PDT</v>
      </c>
      <c r="W1754" s="153" t="n">
        <v>15</v>
      </c>
      <c r="X1754" s="163"/>
      <c r="Y1754" s="163"/>
      <c r="Z1754" s="163"/>
      <c r="AA1754" s="153" t="n">
        <v>-117.8837</v>
      </c>
      <c r="AB1754" s="153" t="n">
        <v>34.9054</v>
      </c>
      <c r="AC1754" s="153" t="n">
        <v>702</v>
      </c>
      <c r="AD1754" s="175" t="str">
        <v>KEDW 100455Z AUTO 24015KT 10SM CLR 23/04 A2987 RMK AO2 SLP092 T02340038 $</v>
      </c>
    </row>
    <row r="1755" hidden="0">
      <c r="A1755" s="150" t="str">
        <v>2026-05-10 05:55 UTC</v>
      </c>
      <c r="B1755" s="155" t="str">
        <v>2026-05-09 22:55 PDT</v>
      </c>
      <c r="C1755" s="155" t="str">
        <v>2026-05-09</v>
      </c>
      <c r="D1755" s="155" t="str">
        <v>May</v>
      </c>
      <c r="E1755" s="154" t="str">
        <v>Accepted</v>
      </c>
      <c r="F1755" s="155" t="str">
        <v>220</v>
      </c>
      <c r="G1755" s="153" t="n">
        <v>220</v>
      </c>
      <c r="H1755" s="155" t="str">
        <v>SW</v>
      </c>
      <c r="I1755" s="153" t="n">
        <v>40</v>
      </c>
      <c r="J1755" s="155" t="str">
        <v>NE</v>
      </c>
      <c r="K1755" s="153" t="n">
        <v>12</v>
      </c>
      <c r="L1755" s="153" t="n">
        <f>IF(E1755="Accepted",K1755*1.150779448,"")</f>
        <v>13.809353376</v>
      </c>
      <c r="M1755" s="163"/>
      <c r="N1755" s="163" t="str">
        <f>IF(AND(E1755="Accepted",ISNUMBER(M1755)),M1755*1.150779448,"")</f>
      </c>
      <c r="O1755" s="163"/>
      <c r="P1755" s="163" t="str">
        <f>IF(AND(E1755="Accepted",ISNUMBER(O1755)),O1755*1.150779448,"")</f>
      </c>
      <c r="Q1755" s="163"/>
      <c r="R1755" s="155" t="str"/>
      <c r="S1755" s="155" t="str"/>
      <c r="T1755" s="155" t="str"/>
      <c r="U1755" s="163" t="str">
        <f>IF(E1755&lt;&gt;"Accepted","",IF(AND(N1755="",P1755=""),"",MAX(N1755,P1755)))</f>
      </c>
      <c r="V1755" s="155" t="str">
        <v>2026-05-09 22:55 PDT</v>
      </c>
      <c r="W1755" s="153" t="n">
        <v>12</v>
      </c>
      <c r="X1755" s="163"/>
      <c r="Y1755" s="163"/>
      <c r="Z1755" s="163"/>
      <c r="AA1755" s="153" t="n">
        <v>-117.8837</v>
      </c>
      <c r="AB1755" s="153" t="n">
        <v>34.9054</v>
      </c>
      <c r="AC1755" s="153" t="n">
        <v>702</v>
      </c>
      <c r="AD1755" s="175" t="str">
        <v>KEDW 100555Z AUTO 22012KT 10SM CLR 22/06 A2988 RMK AO2 SLP095 T02180056 10360 20218 51018 $</v>
      </c>
    </row>
    <row r="1756" hidden="0">
      <c r="A1756" s="150" t="str">
        <v>2026-05-10 06:55 UTC</v>
      </c>
      <c r="B1756" s="155" t="str">
        <v>2026-05-09 23:55 PDT</v>
      </c>
      <c r="C1756" s="155" t="str">
        <v>2026-05-09</v>
      </c>
      <c r="D1756" s="155" t="str">
        <v>May</v>
      </c>
      <c r="E1756" s="154" t="str">
        <v>Accepted</v>
      </c>
      <c r="F1756" s="155" t="str">
        <v>220</v>
      </c>
      <c r="G1756" s="153" t="n">
        <v>220</v>
      </c>
      <c r="H1756" s="155" t="str">
        <v>SW</v>
      </c>
      <c r="I1756" s="153" t="n">
        <v>40</v>
      </c>
      <c r="J1756" s="155" t="str">
        <v>NE</v>
      </c>
      <c r="K1756" s="153" t="n">
        <v>11</v>
      </c>
      <c r="L1756" s="153" t="n">
        <f>IF(E1756="Accepted",K1756*1.150779448,"")</f>
        <v>12.658573928</v>
      </c>
      <c r="M1756" s="163"/>
      <c r="N1756" s="163" t="str">
        <f>IF(AND(E1756="Accepted",ISNUMBER(M1756)),M1756*1.150779448,"")</f>
      </c>
      <c r="O1756" s="163"/>
      <c r="P1756" s="163" t="str">
        <f>IF(AND(E1756="Accepted",ISNUMBER(O1756)),O1756*1.150779448,"")</f>
      </c>
      <c r="Q1756" s="163"/>
      <c r="R1756" s="155" t="str"/>
      <c r="S1756" s="155" t="str"/>
      <c r="T1756" s="155" t="str"/>
      <c r="U1756" s="163" t="str">
        <f>IF(E1756&lt;&gt;"Accepted","",IF(AND(N1756="",P1756=""),"",MAX(N1756,P1756)))</f>
      </c>
      <c r="V1756" s="155" t="str">
        <v>2026-05-09 23:55 PDT</v>
      </c>
      <c r="W1756" s="153" t="n">
        <v>11</v>
      </c>
      <c r="X1756" s="163"/>
      <c r="Y1756" s="163"/>
      <c r="Z1756" s="163"/>
      <c r="AA1756" s="153" t="n">
        <v>-117.8837</v>
      </c>
      <c r="AB1756" s="153" t="n">
        <v>34.9054</v>
      </c>
      <c r="AC1756" s="153" t="n">
        <v>702</v>
      </c>
      <c r="AD1756" s="175" t="str">
        <v>KEDW 100655Z AUTO 22011KT 10SM CLR 20/06 A2988 RMK AO2 SLP095 T02010064 $</v>
      </c>
    </row>
    <row r="1757" hidden="0">
      <c r="A1757" s="150" t="str">
        <v>2026-05-10 07:55 UTC</v>
      </c>
      <c r="B1757" s="155" t="str">
        <v>2026-05-10 00:55 PDT</v>
      </c>
      <c r="C1757" s="155" t="str">
        <v>2026-05-10</v>
      </c>
      <c r="D1757" s="155" t="str">
        <v>May</v>
      </c>
      <c r="E1757" s="154" t="str">
        <v>Accepted</v>
      </c>
      <c r="F1757" s="155" t="str">
        <v>210</v>
      </c>
      <c r="G1757" s="153" t="n">
        <v>210</v>
      </c>
      <c r="H1757" s="155" t="str">
        <v>SW</v>
      </c>
      <c r="I1757" s="153" t="n">
        <v>30</v>
      </c>
      <c r="J1757" s="155" t="str">
        <v>NE</v>
      </c>
      <c r="K1757" s="153" t="n">
        <v>10</v>
      </c>
      <c r="L1757" s="153" t="n">
        <f>IF(E1757="Accepted",K1757*1.150779448,"")</f>
        <v>11.50779448</v>
      </c>
      <c r="M1757" s="163"/>
      <c r="N1757" s="163" t="str">
        <f>IF(AND(E1757="Accepted",ISNUMBER(M1757)),M1757*1.150779448,"")</f>
      </c>
      <c r="O1757" s="163"/>
      <c r="P1757" s="163" t="str">
        <f>IF(AND(E1757="Accepted",ISNUMBER(O1757)),O1757*1.150779448,"")</f>
      </c>
      <c r="Q1757" s="163"/>
      <c r="R1757" s="155" t="str"/>
      <c r="S1757" s="155" t="str"/>
      <c r="T1757" s="155" t="str"/>
      <c r="U1757" s="163" t="str">
        <f>IF(E1757&lt;&gt;"Accepted","",IF(AND(N1757="",P1757=""),"",MAX(N1757,P1757)))</f>
      </c>
      <c r="V1757" s="155" t="str">
        <v>2026-05-10 00:55 PDT</v>
      </c>
      <c r="W1757" s="153" t="n">
        <v>10</v>
      </c>
      <c r="X1757" s="163"/>
      <c r="Y1757" s="163"/>
      <c r="Z1757" s="163"/>
      <c r="AA1757" s="153" t="n">
        <v>-117.8837</v>
      </c>
      <c r="AB1757" s="153" t="n">
        <v>34.9054</v>
      </c>
      <c r="AC1757" s="153" t="n">
        <v>702</v>
      </c>
      <c r="AD1757" s="175" t="str">
        <v>KEDW 100755Z AUTO 21010KT 10SM CLR 19/06 A2987 RMK AO2 SLP092 T01920060 403620139 $</v>
      </c>
    </row>
    <row r="1758" hidden="0">
      <c r="A1758" s="150" t="str">
        <v>2026-05-10 08:55 UTC</v>
      </c>
      <c r="B1758" s="155" t="str">
        <v>2026-05-10 01:55 PDT</v>
      </c>
      <c r="C1758" s="155" t="str">
        <v>2026-05-10</v>
      </c>
      <c r="D1758" s="155" t="str">
        <v>May</v>
      </c>
      <c r="E1758" s="154" t="str">
        <v>Accepted</v>
      </c>
      <c r="F1758" s="155" t="str">
        <v>220</v>
      </c>
      <c r="G1758" s="153" t="n">
        <v>220</v>
      </c>
      <c r="H1758" s="155" t="str">
        <v>SW</v>
      </c>
      <c r="I1758" s="153" t="n">
        <v>40</v>
      </c>
      <c r="J1758" s="155" t="str">
        <v>NE</v>
      </c>
      <c r="K1758" s="153" t="n">
        <v>10</v>
      </c>
      <c r="L1758" s="153" t="n">
        <f>IF(E1758="Accepted",K1758*1.150779448,"")</f>
        <v>11.50779448</v>
      </c>
      <c r="M1758" s="163"/>
      <c r="N1758" s="163" t="str">
        <f>IF(AND(E1758="Accepted",ISNUMBER(M1758)),M1758*1.150779448,"")</f>
      </c>
      <c r="O1758" s="163"/>
      <c r="P1758" s="163" t="str">
        <f>IF(AND(E1758="Accepted",ISNUMBER(O1758)),O1758*1.150779448,"")</f>
      </c>
      <c r="Q1758" s="163"/>
      <c r="R1758" s="155" t="str"/>
      <c r="S1758" s="155" t="str"/>
      <c r="T1758" s="155" t="str"/>
      <c r="U1758" s="163" t="str">
        <f>IF(E1758&lt;&gt;"Accepted","",IF(AND(N1758="",P1758=""),"",MAX(N1758,P1758)))</f>
      </c>
      <c r="V1758" s="155" t="str">
        <v>2026-05-10 01:55 PDT</v>
      </c>
      <c r="W1758" s="153" t="n">
        <v>10</v>
      </c>
      <c r="X1758" s="163"/>
      <c r="Y1758" s="163"/>
      <c r="Z1758" s="163"/>
      <c r="AA1758" s="153" t="n">
        <v>-117.8837</v>
      </c>
      <c r="AB1758" s="153" t="n">
        <v>34.9054</v>
      </c>
      <c r="AC1758" s="153" t="n">
        <v>702</v>
      </c>
      <c r="AD1758" s="175" t="str">
        <v>KEDW 100855Z AUTO 22010KT 10SM CLR 18/06 A2986 RMK AO2 SLP088 T01800059 57005 $</v>
      </c>
    </row>
    <row r="1759" hidden="0">
      <c r="A1759" s="150" t="str">
        <v>2026-05-10 09:55 UTC</v>
      </c>
      <c r="B1759" s="155" t="str">
        <v>2026-05-10 02:55 PDT</v>
      </c>
      <c r="C1759" s="155" t="str">
        <v>2026-05-10</v>
      </c>
      <c r="D1759" s="155" t="str">
        <v>May</v>
      </c>
      <c r="E1759" s="154" t="str">
        <v>Accepted</v>
      </c>
      <c r="F1759" s="155" t="str">
        <v>210</v>
      </c>
      <c r="G1759" s="153" t="n">
        <v>210</v>
      </c>
      <c r="H1759" s="155" t="str">
        <v>SW</v>
      </c>
      <c r="I1759" s="153" t="n">
        <v>30</v>
      </c>
      <c r="J1759" s="155" t="str">
        <v>NE</v>
      </c>
      <c r="K1759" s="153" t="n">
        <v>6</v>
      </c>
      <c r="L1759" s="153" t="n">
        <f>IF(E1759="Accepted",K1759*1.150779448,"")</f>
        <v>6.904676688</v>
      </c>
      <c r="M1759" s="163"/>
      <c r="N1759" s="163" t="str">
        <f>IF(AND(E1759="Accepted",ISNUMBER(M1759)),M1759*1.150779448,"")</f>
      </c>
      <c r="O1759" s="163"/>
      <c r="P1759" s="163" t="str">
        <f>IF(AND(E1759="Accepted",ISNUMBER(O1759)),O1759*1.150779448,"")</f>
      </c>
      <c r="Q1759" s="163"/>
      <c r="R1759" s="155" t="str"/>
      <c r="S1759" s="155" t="str"/>
      <c r="T1759" s="155" t="str"/>
      <c r="U1759" s="163" t="str">
        <f>IF(E1759&lt;&gt;"Accepted","",IF(AND(N1759="",P1759=""),"",MAX(N1759,P1759)))</f>
      </c>
      <c r="V1759" s="155" t="str">
        <v>2026-05-10 02:55 PDT</v>
      </c>
      <c r="W1759" s="153" t="n">
        <v>6</v>
      </c>
      <c r="X1759" s="163"/>
      <c r="Y1759" s="163"/>
      <c r="Z1759" s="163"/>
      <c r="AA1759" s="153" t="n">
        <v>-117.8837</v>
      </c>
      <c r="AB1759" s="153" t="n">
        <v>34.9054</v>
      </c>
      <c r="AC1759" s="153" t="n">
        <v>702</v>
      </c>
      <c r="AD1759" s="175" t="str">
        <v>KEDW 100955Z AUTO 21006KT 10SM CLR 17/05 A2987 RMK AO2 SLP091 T01730046 $</v>
      </c>
    </row>
    <row r="1760" hidden="0">
      <c r="A1760" s="150" t="str">
        <v>2026-05-10 10:55 UTC</v>
      </c>
      <c r="B1760" s="155" t="str">
        <v>2026-05-10 03:55 PDT</v>
      </c>
      <c r="C1760" s="155" t="str">
        <v>2026-05-10</v>
      </c>
      <c r="D1760" s="155" t="str">
        <v>May</v>
      </c>
      <c r="E1760" s="154" t="str">
        <v>Accepted</v>
      </c>
      <c r="F1760" s="155" t="str">
        <v>330</v>
      </c>
      <c r="G1760" s="153" t="n">
        <v>330</v>
      </c>
      <c r="H1760" s="155" t="str">
        <v>NW</v>
      </c>
      <c r="I1760" s="153" t="n">
        <v>150</v>
      </c>
      <c r="J1760" s="155" t="str">
        <v>SE</v>
      </c>
      <c r="K1760" s="153" t="n">
        <v>3</v>
      </c>
      <c r="L1760" s="153" t="n">
        <f>IF(E1760="Accepted",K1760*1.150779448,"")</f>
        <v>3.452338344</v>
      </c>
      <c r="M1760" s="163"/>
      <c r="N1760" s="163" t="str">
        <f>IF(AND(E1760="Accepted",ISNUMBER(M1760)),M1760*1.150779448,"")</f>
      </c>
      <c r="O1760" s="163"/>
      <c r="P1760" s="163" t="str">
        <f>IF(AND(E1760="Accepted",ISNUMBER(O1760)),O1760*1.150779448,"")</f>
      </c>
      <c r="Q1760" s="163"/>
      <c r="R1760" s="155" t="str"/>
      <c r="S1760" s="155" t="str"/>
      <c r="T1760" s="155" t="str"/>
      <c r="U1760" s="163" t="str">
        <f>IF(E1760&lt;&gt;"Accepted","",IF(AND(N1760="",P1760=""),"",MAX(N1760,P1760)))</f>
      </c>
      <c r="V1760" s="155" t="str">
        <v>2026-05-10 03:55 PDT</v>
      </c>
      <c r="W1760" s="153" t="n">
        <v>3</v>
      </c>
      <c r="X1760" s="163"/>
      <c r="Y1760" s="163"/>
      <c r="Z1760" s="163"/>
      <c r="AA1760" s="153" t="n">
        <v>-117.8837</v>
      </c>
      <c r="AB1760" s="153" t="n">
        <v>34.9054</v>
      </c>
      <c r="AC1760" s="153" t="n">
        <v>702</v>
      </c>
      <c r="AD1760" s="175" t="str">
        <v>KEDW 101055Z AUTO 33003KT 10SM CLR 16/04 A2989 RMK AO2 SLP099 T01560037 $</v>
      </c>
    </row>
    <row r="1761" hidden="0">
      <c r="A1761" s="150" t="str">
        <v>2026-05-10 11:55 UTC</v>
      </c>
      <c r="B1761" s="155" t="str">
        <v>2026-05-10 04:55 PDT</v>
      </c>
      <c r="C1761" s="155" t="str">
        <v>2026-05-10</v>
      </c>
      <c r="D1761" s="155" t="str">
        <v>May</v>
      </c>
      <c r="E1761" s="154" t="str">
        <v>Accepted</v>
      </c>
      <c r="F1761" s="155" t="str">
        <v>230</v>
      </c>
      <c r="G1761" s="153" t="n">
        <v>230</v>
      </c>
      <c r="H1761" s="155" t="str">
        <v>SW</v>
      </c>
      <c r="I1761" s="153" t="n">
        <v>50</v>
      </c>
      <c r="J1761" s="155" t="str">
        <v>NE</v>
      </c>
      <c r="K1761" s="153" t="n">
        <v>4</v>
      </c>
      <c r="L1761" s="153" t="n">
        <f>IF(E1761="Accepted",K1761*1.150779448,"")</f>
        <v>4.603117792</v>
      </c>
      <c r="M1761" s="163"/>
      <c r="N1761" s="163" t="str">
        <f>IF(AND(E1761="Accepted",ISNUMBER(M1761)),M1761*1.150779448,"")</f>
      </c>
      <c r="O1761" s="163"/>
      <c r="P1761" s="163" t="str">
        <f>IF(AND(E1761="Accepted",ISNUMBER(O1761)),O1761*1.150779448,"")</f>
      </c>
      <c r="Q1761" s="163"/>
      <c r="R1761" s="155" t="str"/>
      <c r="S1761" s="155" t="str"/>
      <c r="T1761" s="155" t="str"/>
      <c r="U1761" s="163" t="str">
        <f>IF(E1761&lt;&gt;"Accepted","",IF(AND(N1761="",P1761=""),"",MAX(N1761,P1761)))</f>
      </c>
      <c r="V1761" s="155" t="str">
        <v>2026-05-10 04:55 PDT</v>
      </c>
      <c r="W1761" s="153" t="n">
        <v>4</v>
      </c>
      <c r="X1761" s="163"/>
      <c r="Y1761" s="163"/>
      <c r="Z1761" s="163"/>
      <c r="AA1761" s="153" t="n">
        <v>-117.8837</v>
      </c>
      <c r="AB1761" s="153" t="n">
        <v>34.9054</v>
      </c>
      <c r="AC1761" s="153" t="n">
        <v>702</v>
      </c>
      <c r="AD1761" s="175" t="str">
        <v>KEDW 101155Z AUTO 23004KT 10SM CLR 14/03 A2990 RMK AO2 SLP102 T01420033 10217 20142 52011 $</v>
      </c>
    </row>
    <row r="1762" hidden="0">
      <c r="A1762" s="150" t="str">
        <v>2026-05-10 12:55 UTC</v>
      </c>
      <c r="B1762" s="155" t="str">
        <v>2026-05-10 05:55 PDT</v>
      </c>
      <c r="C1762" s="155" t="str">
        <v>2026-05-10</v>
      </c>
      <c r="D1762" s="155" t="str">
        <v>May</v>
      </c>
      <c r="E1762" s="154" t="str">
        <v>Accepted</v>
      </c>
      <c r="F1762" s="155" t="str">
        <v>000</v>
      </c>
      <c r="G1762" s="153" t="n">
        <v>0</v>
      </c>
      <c r="H1762" s="155" t="str">
        <v>Calm</v>
      </c>
      <c r="I1762" s="153" t="n">
        <v>180</v>
      </c>
      <c r="J1762" s="155" t="str">
        <v>Calm</v>
      </c>
      <c r="K1762" s="153" t="n">
        <v>0</v>
      </c>
      <c r="L1762" s="153" t="n">
        <f>IF(E1762="Accepted",K1762*1.150779448,"")</f>
        <v>0</v>
      </c>
      <c r="M1762" s="163"/>
      <c r="N1762" s="163" t="str">
        <f>IF(AND(E1762="Accepted",ISNUMBER(M1762)),M1762*1.150779448,"")</f>
      </c>
      <c r="O1762" s="163"/>
      <c r="P1762" s="163" t="str">
        <f>IF(AND(E1762="Accepted",ISNUMBER(O1762)),O1762*1.150779448,"")</f>
      </c>
      <c r="Q1762" s="163"/>
      <c r="R1762" s="155" t="str"/>
      <c r="S1762" s="155" t="str"/>
      <c r="T1762" s="155" t="str"/>
      <c r="U1762" s="163" t="str">
        <f>IF(E1762&lt;&gt;"Accepted","",IF(AND(N1762="",P1762=""),"",MAX(N1762,P1762)))</f>
      </c>
      <c r="V1762" s="155" t="str">
        <v>2026-05-10 05:55 PDT</v>
      </c>
      <c r="W1762" s="153" t="n">
        <v>0</v>
      </c>
      <c r="X1762" s="163"/>
      <c r="Y1762" s="163"/>
      <c r="Z1762" s="163"/>
      <c r="AA1762" s="153" t="n">
        <v>-117.8837</v>
      </c>
      <c r="AB1762" s="153" t="n">
        <v>34.9054</v>
      </c>
      <c r="AC1762" s="153" t="n">
        <v>702</v>
      </c>
      <c r="AD1762" s="175" t="str">
        <v>KEDW 101255Z AUTO 00000KT 10SM CLR 13/03 A2990 RMK AO2 SLP104 T01340029 $</v>
      </c>
    </row>
    <row r="1763" hidden="0">
      <c r="A1763" s="150" t="str">
        <v>2026-05-10 13:55 UTC</v>
      </c>
      <c r="B1763" s="155" t="str">
        <v>2026-05-10 06:55 PDT</v>
      </c>
      <c r="C1763" s="155" t="str">
        <v>2026-05-10</v>
      </c>
      <c r="D1763" s="155" t="str">
        <v>May</v>
      </c>
      <c r="E1763" s="154" t="str">
        <v>Accepted</v>
      </c>
      <c r="F1763" s="155" t="str">
        <v>000</v>
      </c>
      <c r="G1763" s="153" t="n">
        <v>0</v>
      </c>
      <c r="H1763" s="155" t="str">
        <v>Calm</v>
      </c>
      <c r="I1763" s="153" t="n">
        <v>180</v>
      </c>
      <c r="J1763" s="155" t="str">
        <v>Calm</v>
      </c>
      <c r="K1763" s="153" t="n">
        <v>0</v>
      </c>
      <c r="L1763" s="153" t="n">
        <f>IF(E1763="Accepted",K1763*1.150779448,"")</f>
        <v>0</v>
      </c>
      <c r="M1763" s="163"/>
      <c r="N1763" s="163" t="str">
        <f>IF(AND(E1763="Accepted",ISNUMBER(M1763)),M1763*1.150779448,"")</f>
      </c>
      <c r="O1763" s="163"/>
      <c r="P1763" s="163" t="str">
        <f>IF(AND(E1763="Accepted",ISNUMBER(O1763)),O1763*1.150779448,"")</f>
      </c>
      <c r="Q1763" s="163"/>
      <c r="R1763" s="155" t="str"/>
      <c r="S1763" s="155" t="str"/>
      <c r="T1763" s="155" t="str"/>
      <c r="U1763" s="163" t="str">
        <f>IF(E1763&lt;&gt;"Accepted","",IF(AND(N1763="",P1763=""),"",MAX(N1763,P1763)))</f>
      </c>
      <c r="V1763" s="155" t="str">
        <v>2026-05-10 06:55 PDT</v>
      </c>
      <c r="W1763" s="153" t="n">
        <v>0</v>
      </c>
      <c r="X1763" s="163"/>
      <c r="Y1763" s="163"/>
      <c r="Z1763" s="163"/>
      <c r="AA1763" s="153" t="n">
        <v>-117.8837</v>
      </c>
      <c r="AB1763" s="153" t="n">
        <v>34.9054</v>
      </c>
      <c r="AC1763" s="153" t="n">
        <v>702</v>
      </c>
      <c r="AD1763" s="175" t="str">
        <v>KEDW 101355Z AUTO 00000KT 10SM CLR 16/04 A2992 RMK AO2 SLP110 T01570041 $</v>
      </c>
    </row>
    <row r="1764" hidden="0">
      <c r="A1764" s="150" t="str">
        <v>2026-05-10 14:55 UTC</v>
      </c>
      <c r="B1764" s="155" t="str">
        <v>2026-05-10 07:55 PDT</v>
      </c>
      <c r="C1764" s="155" t="str">
        <v>2026-05-10</v>
      </c>
      <c r="D1764" s="155" t="str">
        <v>May</v>
      </c>
      <c r="E1764" s="154" t="str">
        <v>Accepted</v>
      </c>
      <c r="F1764" s="155" t="str">
        <v>000</v>
      </c>
      <c r="G1764" s="153" t="n">
        <v>0</v>
      </c>
      <c r="H1764" s="155" t="str">
        <v>Calm</v>
      </c>
      <c r="I1764" s="153" t="n">
        <v>180</v>
      </c>
      <c r="J1764" s="155" t="str">
        <v>Calm</v>
      </c>
      <c r="K1764" s="153" t="n">
        <v>0</v>
      </c>
      <c r="L1764" s="153" t="n">
        <f>IF(E1764="Accepted",K1764*1.150779448,"")</f>
        <v>0</v>
      </c>
      <c r="M1764" s="163"/>
      <c r="N1764" s="163" t="str">
        <f>IF(AND(E1764="Accepted",ISNUMBER(M1764)),M1764*1.150779448,"")</f>
      </c>
      <c r="O1764" s="163"/>
      <c r="P1764" s="163" t="str">
        <f>IF(AND(E1764="Accepted",ISNUMBER(O1764)),O1764*1.150779448,"")</f>
      </c>
      <c r="Q1764" s="163"/>
      <c r="R1764" s="155" t="str"/>
      <c r="S1764" s="155" t="str"/>
      <c r="T1764" s="155" t="str"/>
      <c r="U1764" s="163" t="str">
        <f>IF(E1764&lt;&gt;"Accepted","",IF(AND(N1764="",P1764=""),"",MAX(N1764,P1764)))</f>
      </c>
      <c r="V1764" s="155" t="str">
        <v>2026-05-10 07:55 PDT</v>
      </c>
      <c r="W1764" s="153" t="n">
        <v>0</v>
      </c>
      <c r="X1764" s="163"/>
      <c r="Y1764" s="163"/>
      <c r="Z1764" s="163"/>
      <c r="AA1764" s="153" t="n">
        <v>-117.8837</v>
      </c>
      <c r="AB1764" s="153" t="n">
        <v>34.9054</v>
      </c>
      <c r="AC1764" s="153" t="n">
        <v>702</v>
      </c>
      <c r="AD1764" s="175" t="str">
        <v>KEDW 101455Z AUTO 00000KT 10SM CLR 18/04 A2994 RMK AO2 SLP118 T01810039 52014 $</v>
      </c>
    </row>
    <row r="1765" hidden="0">
      <c r="A1765" s="150" t="str">
        <v>2026-05-10 15:55 UTC</v>
      </c>
      <c r="B1765" s="155" t="str">
        <v>2026-05-10 08:55 PDT</v>
      </c>
      <c r="C1765" s="155" t="str">
        <v>2026-05-10</v>
      </c>
      <c r="D1765" s="155" t="str">
        <v>May</v>
      </c>
      <c r="E1765" s="154" t="str">
        <v>Accepted</v>
      </c>
      <c r="F1765" s="155" t="str">
        <v>000</v>
      </c>
      <c r="G1765" s="153" t="n">
        <v>0</v>
      </c>
      <c r="H1765" s="155" t="str">
        <v>Calm</v>
      </c>
      <c r="I1765" s="153" t="n">
        <v>180</v>
      </c>
      <c r="J1765" s="155" t="str">
        <v>Calm</v>
      </c>
      <c r="K1765" s="153" t="n">
        <v>0</v>
      </c>
      <c r="L1765" s="153" t="n">
        <f>IF(E1765="Accepted",K1765*1.150779448,"")</f>
        <v>0</v>
      </c>
      <c r="M1765" s="163"/>
      <c r="N1765" s="163" t="str">
        <f>IF(AND(E1765="Accepted",ISNUMBER(M1765)),M1765*1.150779448,"")</f>
      </c>
      <c r="O1765" s="163"/>
      <c r="P1765" s="163" t="str">
        <f>IF(AND(E1765="Accepted",ISNUMBER(O1765)),O1765*1.150779448,"")</f>
      </c>
      <c r="Q1765" s="163"/>
      <c r="R1765" s="155" t="str"/>
      <c r="S1765" s="155" t="str"/>
      <c r="T1765" s="155" t="str"/>
      <c r="U1765" s="163" t="str">
        <f>IF(E1765&lt;&gt;"Accepted","",IF(AND(N1765="",P1765=""),"",MAX(N1765,P1765)))</f>
      </c>
      <c r="V1765" s="155" t="str">
        <v>2026-05-10 08:55 PDT</v>
      </c>
      <c r="W1765" s="153" t="n">
        <v>0</v>
      </c>
      <c r="X1765" s="163"/>
      <c r="Y1765" s="163"/>
      <c r="Z1765" s="163"/>
      <c r="AA1765" s="153" t="n">
        <v>-117.8837</v>
      </c>
      <c r="AB1765" s="153" t="n">
        <v>34.9054</v>
      </c>
      <c r="AC1765" s="153" t="n">
        <v>702</v>
      </c>
      <c r="AD1765" s="175" t="str">
        <v>KEDW 101555Z AUTO 00000KT 10SM CLR 21/04 A2995 RMK AO2 SLP122 T02050041 $</v>
      </c>
    </row>
    <row r="1766" hidden="0">
      <c r="A1766" s="150" t="str">
        <v>2026-05-10 16:55 UTC</v>
      </c>
      <c r="B1766" s="155" t="str">
        <v>2026-05-10 09:55 PDT</v>
      </c>
      <c r="C1766" s="155" t="str">
        <v>2026-05-10</v>
      </c>
      <c r="D1766" s="155" t="str">
        <v>May</v>
      </c>
      <c r="E1766" s="154" t="str">
        <v>Accepted</v>
      </c>
      <c r="F1766" s="155" t="str">
        <v>000</v>
      </c>
      <c r="G1766" s="153" t="n">
        <v>0</v>
      </c>
      <c r="H1766" s="155" t="str">
        <v>Calm</v>
      </c>
      <c r="I1766" s="153" t="n">
        <v>180</v>
      </c>
      <c r="J1766" s="155" t="str">
        <v>Calm</v>
      </c>
      <c r="K1766" s="153" t="n">
        <v>0</v>
      </c>
      <c r="L1766" s="153" t="n">
        <f>IF(E1766="Accepted",K1766*1.150779448,"")</f>
        <v>0</v>
      </c>
      <c r="M1766" s="163"/>
      <c r="N1766" s="163" t="str">
        <f>IF(AND(E1766="Accepted",ISNUMBER(M1766)),M1766*1.150779448,"")</f>
      </c>
      <c r="O1766" s="163"/>
      <c r="P1766" s="163" t="str">
        <f>IF(AND(E1766="Accepted",ISNUMBER(O1766)),O1766*1.150779448,"")</f>
      </c>
      <c r="Q1766" s="163"/>
      <c r="R1766" s="155" t="str"/>
      <c r="S1766" s="155" t="str"/>
      <c r="T1766" s="155" t="str"/>
      <c r="U1766" s="163" t="str">
        <f>IF(E1766&lt;&gt;"Accepted","",IF(AND(N1766="",P1766=""),"",MAX(N1766,P1766)))</f>
      </c>
      <c r="V1766" s="155" t="str">
        <v>2026-05-10 09:55 PDT</v>
      </c>
      <c r="W1766" s="153" t="n">
        <v>0</v>
      </c>
      <c r="X1766" s="163"/>
      <c r="Y1766" s="163"/>
      <c r="Z1766" s="163"/>
      <c r="AA1766" s="153" t="n">
        <v>-117.8837</v>
      </c>
      <c r="AB1766" s="153" t="n">
        <v>34.9054</v>
      </c>
      <c r="AC1766" s="153" t="n">
        <v>702</v>
      </c>
      <c r="AD1766" s="175" t="str">
        <v>KEDW 101655Z 00000KT 70SM CLR 25/04 A2995 RMK AO2A SLP120 T02490041</v>
      </c>
    </row>
    <row r="1767" hidden="0">
      <c r="A1767" s="150" t="str">
        <v>2026-05-10 17:55 UTC</v>
      </c>
      <c r="B1767" s="155" t="str">
        <v>2026-05-10 10:55 PDT</v>
      </c>
      <c r="C1767" s="155" t="str">
        <v>2026-05-10</v>
      </c>
      <c r="D1767" s="155" t="str">
        <v>May</v>
      </c>
      <c r="E1767" s="154" t="str">
        <v>Accepted</v>
      </c>
      <c r="F1767" s="155" t="str">
        <v>050</v>
      </c>
      <c r="G1767" s="153" t="n">
        <v>50</v>
      </c>
      <c r="H1767" s="155" t="str">
        <v>NE</v>
      </c>
      <c r="I1767" s="153" t="n">
        <v>230</v>
      </c>
      <c r="J1767" s="155" t="str">
        <v>SW</v>
      </c>
      <c r="K1767" s="153" t="n">
        <v>3</v>
      </c>
      <c r="L1767" s="153" t="n">
        <f>IF(E1767="Accepted",K1767*1.150779448,"")</f>
        <v>3.452338344</v>
      </c>
      <c r="M1767" s="163"/>
      <c r="N1767" s="163" t="str">
        <f>IF(AND(E1767="Accepted",ISNUMBER(M1767)),M1767*1.150779448,"")</f>
      </c>
      <c r="O1767" s="163"/>
      <c r="P1767" s="163" t="str">
        <f>IF(AND(E1767="Accepted",ISNUMBER(O1767)),O1767*1.150779448,"")</f>
      </c>
      <c r="Q1767" s="163"/>
      <c r="R1767" s="155" t="str"/>
      <c r="S1767" s="155" t="str"/>
      <c r="T1767" s="155" t="str"/>
      <c r="U1767" s="163" t="str">
        <f>IF(E1767&lt;&gt;"Accepted","",IF(AND(N1767="",P1767=""),"",MAX(N1767,P1767)))</f>
      </c>
      <c r="V1767" s="155" t="str">
        <v>2026-05-10 10:55 PDT</v>
      </c>
      <c r="W1767" s="153" t="n">
        <v>3</v>
      </c>
      <c r="X1767" s="163"/>
      <c r="Y1767" s="163"/>
      <c r="Z1767" s="163"/>
      <c r="AA1767" s="153" t="n">
        <v>-117.8837</v>
      </c>
      <c r="AB1767" s="153" t="n">
        <v>34.9054</v>
      </c>
      <c r="AC1767" s="153" t="n">
        <v>702</v>
      </c>
      <c r="AD1767" s="175" t="str">
        <v>KEDW 101755Z 05003KT 80SM CLR 28/03 A2995 RMK AO2A SLP119 T02820031 10282 20125 50002</v>
      </c>
    </row>
    <row r="1768" hidden="0">
      <c r="A1768" s="150" t="str">
        <v>2026-05-10 18:55 UTC</v>
      </c>
      <c r="B1768" s="155" t="str">
        <v>2026-05-10 11:55 PDT</v>
      </c>
      <c r="C1768" s="155" t="str">
        <v>2026-05-10</v>
      </c>
      <c r="D1768" s="155" t="str">
        <v>May</v>
      </c>
      <c r="E1768" s="154" t="str">
        <v>Accepted</v>
      </c>
      <c r="F1768" s="155" t="str">
        <v>020</v>
      </c>
      <c r="G1768" s="153" t="n">
        <v>20</v>
      </c>
      <c r="H1768" s="155" t="str">
        <v>N</v>
      </c>
      <c r="I1768" s="153" t="n">
        <v>200</v>
      </c>
      <c r="J1768" s="155" t="str">
        <v>S</v>
      </c>
      <c r="K1768" s="153" t="n">
        <v>5</v>
      </c>
      <c r="L1768" s="153" t="n">
        <f>IF(E1768="Accepted",K1768*1.150779448,"")</f>
        <v>5.75389724</v>
      </c>
      <c r="M1768" s="163"/>
      <c r="N1768" s="163" t="str">
        <f>IF(AND(E1768="Accepted",ISNUMBER(M1768)),M1768*1.150779448,"")</f>
      </c>
      <c r="O1768" s="163"/>
      <c r="P1768" s="163" t="str">
        <f>IF(AND(E1768="Accepted",ISNUMBER(O1768)),O1768*1.150779448,"")</f>
      </c>
      <c r="Q1768" s="163"/>
      <c r="R1768" s="155" t="str"/>
      <c r="S1768" s="155" t="str"/>
      <c r="T1768" s="155" t="str"/>
      <c r="U1768" s="163" t="str">
        <f>IF(E1768&lt;&gt;"Accepted","",IF(AND(N1768="",P1768=""),"",MAX(N1768,P1768)))</f>
      </c>
      <c r="V1768" s="155" t="str">
        <v>2026-05-10 11:55 PDT</v>
      </c>
      <c r="W1768" s="153" t="n">
        <v>5</v>
      </c>
      <c r="X1768" s="163"/>
      <c r="Y1768" s="163"/>
      <c r="Z1768" s="163"/>
      <c r="AA1768" s="153" t="n">
        <v>-117.8837</v>
      </c>
      <c r="AB1768" s="153" t="n">
        <v>34.9054</v>
      </c>
      <c r="AC1768" s="153" t="n">
        <v>702</v>
      </c>
      <c r="AD1768" s="175" t="str">
        <v>KEDW 101855Z 02005KT 80SM CLR 32/03 A2994 RMK AO2A SLP115 T03150026</v>
      </c>
    </row>
    <row r="1769" hidden="0">
      <c r="A1769" s="150" t="str">
        <v>2026-05-10 19:55 UTC</v>
      </c>
      <c r="B1769" s="155" t="str">
        <v>2026-05-10 12:55 PDT</v>
      </c>
      <c r="C1769" s="155" t="str">
        <v>2026-05-10</v>
      </c>
      <c r="D1769" s="155" t="str">
        <v>May</v>
      </c>
      <c r="E1769" s="154" t="str">
        <v>Accepted</v>
      </c>
      <c r="F1769" s="155" t="str">
        <v>360</v>
      </c>
      <c r="G1769" s="153" t="n">
        <v>360</v>
      </c>
      <c r="H1769" s="155" t="str">
        <v>N</v>
      </c>
      <c r="I1769" s="153" t="n">
        <v>180</v>
      </c>
      <c r="J1769" s="155" t="str">
        <v>S</v>
      </c>
      <c r="K1769" s="153" t="n">
        <v>4</v>
      </c>
      <c r="L1769" s="153" t="n">
        <f>IF(E1769="Accepted",K1769*1.150779448,"")</f>
        <v>4.603117792</v>
      </c>
      <c r="M1769" s="163"/>
      <c r="N1769" s="163" t="str">
        <f>IF(AND(E1769="Accepted",ISNUMBER(M1769)),M1769*1.150779448,"")</f>
      </c>
      <c r="O1769" s="163"/>
      <c r="P1769" s="163" t="str">
        <f>IF(AND(E1769="Accepted",ISNUMBER(O1769)),O1769*1.150779448,"")</f>
      </c>
      <c r="Q1769" s="163"/>
      <c r="R1769" s="155" t="str"/>
      <c r="S1769" s="155" t="str"/>
      <c r="T1769" s="155" t="str"/>
      <c r="U1769" s="163" t="str">
        <f>IF(E1769&lt;&gt;"Accepted","",IF(AND(N1769="",P1769=""),"",MAX(N1769,P1769)))</f>
      </c>
      <c r="V1769" s="155" t="str">
        <v>2026-05-10 12:55 PDT</v>
      </c>
      <c r="W1769" s="153" t="n">
        <v>4</v>
      </c>
      <c r="X1769" s="163"/>
      <c r="Y1769" s="163"/>
      <c r="Z1769" s="163"/>
      <c r="AA1769" s="153" t="n">
        <v>-117.8837</v>
      </c>
      <c r="AB1769" s="153" t="n">
        <v>34.9054</v>
      </c>
      <c r="AC1769" s="153" t="n">
        <v>702</v>
      </c>
      <c r="AD1769" s="175" t="str">
        <v>KEDW 101955Z 36004KT 80SM CLR 34/M01 A2992 RMK AO2A SLP107 T03401006</v>
      </c>
    </row>
    <row r="1770" hidden="0">
      <c r="A1770" s="150" t="str">
        <v>2026-05-10 20:55 UTC</v>
      </c>
      <c r="B1770" s="155" t="str">
        <v>2026-05-10 13:55 PDT</v>
      </c>
      <c r="C1770" s="155" t="str">
        <v>2026-05-10</v>
      </c>
      <c r="D1770" s="155" t="str">
        <v>May</v>
      </c>
      <c r="E1770" s="154" t="str">
        <v>Accepted</v>
      </c>
      <c r="F1770" s="155" t="str">
        <v>070</v>
      </c>
      <c r="G1770" s="153" t="n">
        <v>70</v>
      </c>
      <c r="H1770" s="155" t="str">
        <v>E</v>
      </c>
      <c r="I1770" s="153" t="n">
        <v>250</v>
      </c>
      <c r="J1770" s="155" t="str">
        <v>W</v>
      </c>
      <c r="K1770" s="153" t="n">
        <v>8</v>
      </c>
      <c r="L1770" s="153" t="n">
        <f>IF(E1770="Accepted",K1770*1.150779448,"")</f>
        <v>9.206235584</v>
      </c>
      <c r="M1770" s="163"/>
      <c r="N1770" s="163" t="str">
        <f>IF(AND(E1770="Accepted",ISNUMBER(M1770)),M1770*1.150779448,"")</f>
      </c>
      <c r="O1770" s="163"/>
      <c r="P1770" s="163" t="str">
        <f>IF(AND(E1770="Accepted",ISNUMBER(O1770)),O1770*1.150779448,"")</f>
      </c>
      <c r="Q1770" s="163"/>
      <c r="R1770" s="155" t="str"/>
      <c r="S1770" s="155" t="str"/>
      <c r="T1770" s="155" t="str"/>
      <c r="U1770" s="163" t="str">
        <f>IF(E1770&lt;&gt;"Accepted","",IF(AND(N1770="",P1770=""),"",MAX(N1770,P1770)))</f>
      </c>
      <c r="V1770" s="155" t="str">
        <v>2026-05-10 13:55 PDT</v>
      </c>
      <c r="W1770" s="153" t="n">
        <v>8</v>
      </c>
      <c r="X1770" s="163"/>
      <c r="Y1770" s="163"/>
      <c r="Z1770" s="163"/>
      <c r="AA1770" s="153" t="n">
        <v>-117.8837</v>
      </c>
      <c r="AB1770" s="153" t="n">
        <v>34.9054</v>
      </c>
      <c r="AC1770" s="153" t="n">
        <v>702</v>
      </c>
      <c r="AD1770" s="175" t="str">
        <v>KEDW 102055Z 07008KT 80SM CLR 37/M12 A2989 RMK AO2A SLP095 T03701117 57019</v>
      </c>
    </row>
    <row r="1771" hidden="0">
      <c r="A1771" s="150" t="str">
        <v>2026-05-10 21:55 UTC</v>
      </c>
      <c r="B1771" s="155" t="str">
        <v>2026-05-10 14:55 PDT</v>
      </c>
      <c r="C1771" s="155" t="str">
        <v>2026-05-10</v>
      </c>
      <c r="D1771" s="155" t="str">
        <v>May</v>
      </c>
      <c r="E1771" s="154" t="str">
        <v>Accepted</v>
      </c>
      <c r="F1771" s="155" t="str">
        <v>250</v>
      </c>
      <c r="G1771" s="153" t="n">
        <v>250</v>
      </c>
      <c r="H1771" s="155" t="str">
        <v>W</v>
      </c>
      <c r="I1771" s="153" t="n">
        <v>70</v>
      </c>
      <c r="J1771" s="155" t="str">
        <v>E</v>
      </c>
      <c r="K1771" s="153" t="n">
        <v>3</v>
      </c>
      <c r="L1771" s="153" t="n">
        <f>IF(E1771="Accepted",K1771*1.150779448,"")</f>
        <v>3.452338344</v>
      </c>
      <c r="M1771" s="163"/>
      <c r="N1771" s="163" t="str">
        <f>IF(AND(E1771="Accepted",ISNUMBER(M1771)),M1771*1.150779448,"")</f>
      </c>
      <c r="O1771" s="163"/>
      <c r="P1771" s="163" t="str">
        <f>IF(AND(E1771="Accepted",ISNUMBER(O1771)),O1771*1.150779448,"")</f>
      </c>
      <c r="Q1771" s="163"/>
      <c r="R1771" s="155" t="str"/>
      <c r="S1771" s="155" t="str"/>
      <c r="T1771" s="155" t="str"/>
      <c r="U1771" s="163" t="str">
        <f>IF(E1771&lt;&gt;"Accepted","",IF(AND(N1771="",P1771=""),"",MAX(N1771,P1771)))</f>
      </c>
      <c r="V1771" s="155" t="str">
        <v>2026-05-10 14:55 PDT</v>
      </c>
      <c r="W1771" s="153" t="n">
        <v>3</v>
      </c>
      <c r="X1771" s="163"/>
      <c r="Y1771" s="163"/>
      <c r="Z1771" s="163"/>
      <c r="AA1771" s="153" t="n">
        <v>-117.8837</v>
      </c>
      <c r="AB1771" s="153" t="n">
        <v>34.9054</v>
      </c>
      <c r="AC1771" s="153" t="n">
        <v>702</v>
      </c>
      <c r="AD1771" s="175" t="str">
        <v>KEDW 102155Z 25003KT 80SM CLR 37/M12 A2987 RMK AO2A SLP089 T03691118</v>
      </c>
    </row>
    <row r="1772" hidden="0">
      <c r="A1772" s="150" t="str">
        <v>2026-05-10 22:55 UTC</v>
      </c>
      <c r="B1772" s="155" t="str">
        <v>2026-05-10 15:55 PDT</v>
      </c>
      <c r="C1772" s="155" t="str">
        <v>2026-05-10</v>
      </c>
      <c r="D1772" s="155" t="str">
        <v>May</v>
      </c>
      <c r="E1772" s="154" t="str">
        <v>Accepted</v>
      </c>
      <c r="F1772" s="155" t="str">
        <v>310</v>
      </c>
      <c r="G1772" s="153" t="n">
        <v>310</v>
      </c>
      <c r="H1772" s="155" t="str">
        <v>NW</v>
      </c>
      <c r="I1772" s="153" t="n">
        <v>130</v>
      </c>
      <c r="J1772" s="155" t="str">
        <v>SE</v>
      </c>
      <c r="K1772" s="153" t="n">
        <v>5</v>
      </c>
      <c r="L1772" s="153" t="n">
        <f>IF(E1772="Accepted",K1772*1.150779448,"")</f>
        <v>5.75389724</v>
      </c>
      <c r="M1772" s="163"/>
      <c r="N1772" s="163" t="str">
        <f>IF(AND(E1772="Accepted",ISNUMBER(M1772)),M1772*1.150779448,"")</f>
      </c>
      <c r="O1772" s="163"/>
      <c r="P1772" s="163" t="str">
        <f>IF(AND(E1772="Accepted",ISNUMBER(O1772)),O1772*1.150779448,"")</f>
      </c>
      <c r="Q1772" s="163"/>
      <c r="R1772" s="155" t="str"/>
      <c r="S1772" s="155" t="str"/>
      <c r="T1772" s="155" t="str"/>
      <c r="U1772" s="163" t="str">
        <f>IF(E1772&lt;&gt;"Accepted","",IF(AND(N1772="",P1772=""),"",MAX(N1772,P1772)))</f>
      </c>
      <c r="V1772" s="155" t="str">
        <v>2026-05-10 15:55 PDT</v>
      </c>
      <c r="W1772" s="153" t="n">
        <v>5</v>
      </c>
      <c r="X1772" s="163"/>
      <c r="Y1772" s="163"/>
      <c r="Z1772" s="163"/>
      <c r="AA1772" s="153" t="n">
        <v>-117.8837</v>
      </c>
      <c r="AB1772" s="153" t="n">
        <v>34.9054</v>
      </c>
      <c r="AC1772" s="153" t="n">
        <v>702</v>
      </c>
      <c r="AD1772" s="175" t="str">
        <v>KEDW 102255Z 31005KT 80SM CLR 38/M11 A2985 RMK AO2A SLP083 T03761113</v>
      </c>
    </row>
    <row r="1773" hidden="0">
      <c r="A1773" s="150" t="str">
        <v>2026-05-10 23:55 UTC</v>
      </c>
      <c r="B1773" s="155" t="str">
        <v>2026-05-10 16:55 PDT</v>
      </c>
      <c r="C1773" s="155" t="str">
        <v>2026-05-10</v>
      </c>
      <c r="D1773" s="155" t="str">
        <v>May</v>
      </c>
      <c r="E1773" s="154" t="str">
        <v>Accepted</v>
      </c>
      <c r="F1773" s="155" t="str">
        <v>280</v>
      </c>
      <c r="G1773" s="153" t="n">
        <v>280</v>
      </c>
      <c r="H1773" s="155" t="str">
        <v>W</v>
      </c>
      <c r="I1773" s="153" t="n">
        <v>100</v>
      </c>
      <c r="J1773" s="155" t="str">
        <v>E</v>
      </c>
      <c r="K1773" s="153" t="n">
        <v>7</v>
      </c>
      <c r="L1773" s="153" t="n">
        <f>IF(E1773="Accepted",K1773*1.150779448,"")</f>
        <v>8.055456136</v>
      </c>
      <c r="M1773" s="163"/>
      <c r="N1773" s="163" t="str">
        <f>IF(AND(E1773="Accepted",ISNUMBER(M1773)),M1773*1.150779448,"")</f>
      </c>
      <c r="O1773" s="163"/>
      <c r="P1773" s="163" t="str">
        <f>IF(AND(E1773="Accepted",ISNUMBER(O1773)),O1773*1.150779448,"")</f>
      </c>
      <c r="Q1773" s="163"/>
      <c r="R1773" s="155" t="str"/>
      <c r="S1773" s="155" t="str"/>
      <c r="T1773" s="155" t="str"/>
      <c r="U1773" s="163" t="str">
        <f>IF(E1773&lt;&gt;"Accepted","",IF(AND(N1773="",P1773=""),"",MAX(N1773,P1773)))</f>
      </c>
      <c r="V1773" s="155" t="str">
        <v>2026-05-10 16:55 PDT</v>
      </c>
      <c r="W1773" s="153" t="n">
        <v>7</v>
      </c>
      <c r="X1773" s="163"/>
      <c r="Y1773" s="163"/>
      <c r="Z1773" s="163"/>
      <c r="AA1773" s="153" t="n">
        <v>-117.8837</v>
      </c>
      <c r="AB1773" s="153" t="n">
        <v>34.9054</v>
      </c>
      <c r="AC1773" s="153" t="n">
        <v>702</v>
      </c>
      <c r="AD1773" s="175" t="str">
        <v>KEDW 102355Z 28007KT 80SM CLR 38/M15 A2984 RMK AO2A SLP080 T03771148 10383 20283 57016</v>
      </c>
    </row>
    <row r="1774" hidden="0">
      <c r="A1774" s="150" t="str">
        <v>2026-05-11 00:47 UTC</v>
      </c>
      <c r="B1774" s="155" t="str">
        <v>2026-05-10 17:47 PDT</v>
      </c>
      <c r="C1774" s="155" t="str">
        <v>2026-05-10</v>
      </c>
      <c r="D1774" s="155" t="str">
        <v>May</v>
      </c>
      <c r="E1774" s="154" t="str">
        <v>Accepted</v>
      </c>
      <c r="F1774" s="155" t="str">
        <v>240</v>
      </c>
      <c r="G1774" s="153" t="n">
        <v>240</v>
      </c>
      <c r="H1774" s="155" t="str">
        <v>SW</v>
      </c>
      <c r="I1774" s="153" t="n">
        <v>60</v>
      </c>
      <c r="J1774" s="155" t="str">
        <v>NE</v>
      </c>
      <c r="K1774" s="153" t="n">
        <v>16</v>
      </c>
      <c r="L1774" s="153" t="n">
        <f>IF(E1774="Accepted",K1774*1.150779448,"")</f>
        <v>18.412471168</v>
      </c>
      <c r="M1774" s="153" t="n">
        <v>22</v>
      </c>
      <c r="N1774" s="153" t="n">
        <f>IF(AND(E1774="Accepted",ISNUMBER(M1774)),M1774*1.150779448,"")</f>
        <v>25.317147856</v>
      </c>
      <c r="O1774" s="163"/>
      <c r="P1774" s="163" t="str">
        <f>IF(AND(E1774="Accepted",ISNUMBER(O1774)),O1774*1.150779448,"")</f>
      </c>
      <c r="Q1774" s="163"/>
      <c r="R1774" s="155" t="str"/>
      <c r="S1774" s="155" t="str"/>
      <c r="T1774" s="155" t="str"/>
      <c r="U1774" s="153" t="n">
        <f>IF(E1774&lt;&gt;"Accepted","",IF(AND(N1774="",P1774=""),"",MAX(N1774,P1774)))</f>
        <v>25.317147856</v>
      </c>
      <c r="V1774" s="155" t="str">
        <v>2026-05-10 17:47 PDT</v>
      </c>
      <c r="W1774" s="153" t="n">
        <v>16</v>
      </c>
      <c r="X1774" s="153" t="n">
        <v>22</v>
      </c>
      <c r="Y1774" s="163"/>
      <c r="Z1774" s="163"/>
      <c r="AA1774" s="153" t="n">
        <v>-117.8837</v>
      </c>
      <c r="AB1774" s="153" t="n">
        <v>34.9054</v>
      </c>
      <c r="AC1774" s="153" t="n">
        <v>702</v>
      </c>
      <c r="AD1774" s="175" t="str">
        <v>KEDW 110047Z 24016G22KT 80SM CLR 36/M02 A2984 RMK AO2A SLP082</v>
      </c>
    </row>
    <row r="1775" hidden="0">
      <c r="A1775" s="150" t="str">
        <v>2026-05-11 00:55 UTC</v>
      </c>
      <c r="B1775" s="155" t="str">
        <v>2026-05-10 17:55 PDT</v>
      </c>
      <c r="C1775" s="155" t="str">
        <v>2026-05-10</v>
      </c>
      <c r="D1775" s="155" t="str">
        <v>May</v>
      </c>
      <c r="E1775" s="154" t="str">
        <v>Accepted</v>
      </c>
      <c r="F1775" s="155" t="str">
        <v>230</v>
      </c>
      <c r="G1775" s="153" t="n">
        <v>230</v>
      </c>
      <c r="H1775" s="155" t="str">
        <v>SW</v>
      </c>
      <c r="I1775" s="153" t="n">
        <v>50</v>
      </c>
      <c r="J1775" s="155" t="str">
        <v>NE</v>
      </c>
      <c r="K1775" s="153" t="n">
        <v>20</v>
      </c>
      <c r="L1775" s="153" t="n">
        <f>IF(E1775="Accepted",K1775*1.150779448,"")</f>
        <v>23.01558896</v>
      </c>
      <c r="M1775" s="163"/>
      <c r="N1775" s="163" t="str">
        <f>IF(AND(E1775="Accepted",ISNUMBER(M1775)),M1775*1.150779448,"")</f>
      </c>
      <c r="O1775" s="153" t="n">
        <v>26</v>
      </c>
      <c r="P1775" s="153" t="n">
        <f>IF(AND(E1775="Accepted",ISNUMBER(O1775)),O1775*1.150779448,"")</f>
        <v>29.920265648</v>
      </c>
      <c r="Q1775" s="153" t="n">
        <v>230</v>
      </c>
      <c r="R1775" s="155" t="str">
        <v>40</v>
      </c>
      <c r="S1775" s="155" t="str">
        <v>2026-05-11 00:40 UTC</v>
      </c>
      <c r="T1775" s="155" t="str">
        <v>2026-05-10 17:40 PDT</v>
      </c>
      <c r="U1775" s="153" t="n">
        <f>IF(E1775&lt;&gt;"Accepted","",IF(AND(N1775="",P1775=""),"",MAX(N1775,P1775)))</f>
        <v>29.920265648</v>
      </c>
      <c r="V1775" s="155" t="str">
        <v>2026-05-10 17:40 PDT</v>
      </c>
      <c r="W1775" s="153" t="n">
        <v>20</v>
      </c>
      <c r="X1775" s="163"/>
      <c r="Y1775" s="153" t="n">
        <v>26</v>
      </c>
      <c r="Z1775" s="153" t="n">
        <v>230</v>
      </c>
      <c r="AA1775" s="153" t="n">
        <v>-117.8837</v>
      </c>
      <c r="AB1775" s="153" t="n">
        <v>34.9054</v>
      </c>
      <c r="AC1775" s="153" t="n">
        <v>702</v>
      </c>
      <c r="AD1775" s="175" t="str">
        <v>KEDW 110055Z 23020KT 40SM CLR 36/01 A2984 RMK AO2A PK WND 23026/40 SLP082 T03580007</v>
      </c>
    </row>
    <row r="1776" hidden="0">
      <c r="A1776" s="150" t="str">
        <v>2026-05-11 01:55 UTC</v>
      </c>
      <c r="B1776" s="155" t="str">
        <v>2026-05-10 18:55 PDT</v>
      </c>
      <c r="C1776" s="155" t="str">
        <v>2026-05-10</v>
      </c>
      <c r="D1776" s="155" t="str">
        <v>May</v>
      </c>
      <c r="E1776" s="154" t="str">
        <v>Accepted</v>
      </c>
      <c r="F1776" s="155" t="str">
        <v>250</v>
      </c>
      <c r="G1776" s="153" t="n">
        <v>250</v>
      </c>
      <c r="H1776" s="155" t="str">
        <v>W</v>
      </c>
      <c r="I1776" s="153" t="n">
        <v>70</v>
      </c>
      <c r="J1776" s="155" t="str">
        <v>E</v>
      </c>
      <c r="K1776" s="153" t="n">
        <v>20</v>
      </c>
      <c r="L1776" s="153" t="n">
        <f>IF(E1776="Accepted",K1776*1.150779448,"")</f>
        <v>23.01558896</v>
      </c>
      <c r="M1776" s="163"/>
      <c r="N1776" s="163" t="str">
        <f>IF(AND(E1776="Accepted",ISNUMBER(M1776)),M1776*1.150779448,"")</f>
      </c>
      <c r="O1776" s="163"/>
      <c r="P1776" s="163" t="str">
        <f>IF(AND(E1776="Accepted",ISNUMBER(O1776)),O1776*1.150779448,"")</f>
      </c>
      <c r="Q1776" s="163"/>
      <c r="R1776" s="155" t="str"/>
      <c r="S1776" s="155" t="str"/>
      <c r="T1776" s="155" t="str"/>
      <c r="U1776" s="163" t="str">
        <f>IF(E1776&lt;&gt;"Accepted","",IF(AND(N1776="",P1776=""),"",MAX(N1776,P1776)))</f>
      </c>
      <c r="V1776" s="155" t="str">
        <v>2026-05-10 18:55 PDT</v>
      </c>
      <c r="W1776" s="153" t="n">
        <v>20</v>
      </c>
      <c r="X1776" s="163"/>
      <c r="Y1776" s="163"/>
      <c r="Z1776" s="163"/>
      <c r="AA1776" s="153" t="n">
        <v>-117.8837</v>
      </c>
      <c r="AB1776" s="153" t="n">
        <v>34.9054</v>
      </c>
      <c r="AC1776" s="153" t="n">
        <v>702</v>
      </c>
      <c r="AD1776" s="175" t="str">
        <v>KEDW 110155Z AUTO 25020KT 10SM CLR 33/03 A2986 RMK AO2 SLP088 T03260026 $</v>
      </c>
    </row>
    <row r="1777" hidden="0">
      <c r="A1777" s="150" t="str">
        <v>2026-05-11 02:55 UTC</v>
      </c>
      <c r="B1777" s="155" t="str">
        <v>2026-05-10 19:55 PDT</v>
      </c>
      <c r="C1777" s="155" t="str">
        <v>2026-05-10</v>
      </c>
      <c r="D1777" s="155" t="str">
        <v>May</v>
      </c>
      <c r="E1777" s="154" t="str">
        <v>Accepted</v>
      </c>
      <c r="F1777" s="155" t="str">
        <v>240</v>
      </c>
      <c r="G1777" s="153" t="n">
        <v>240</v>
      </c>
      <c r="H1777" s="155" t="str">
        <v>SW</v>
      </c>
      <c r="I1777" s="153" t="n">
        <v>60</v>
      </c>
      <c r="J1777" s="155" t="str">
        <v>NE</v>
      </c>
      <c r="K1777" s="153" t="n">
        <v>15</v>
      </c>
      <c r="L1777" s="153" t="n">
        <f>IF(E1777="Accepted",K1777*1.150779448,"")</f>
        <v>17.261691719999998</v>
      </c>
      <c r="M1777" s="163"/>
      <c r="N1777" s="163" t="str">
        <f>IF(AND(E1777="Accepted",ISNUMBER(M1777)),M1777*1.150779448,"")</f>
      </c>
      <c r="O1777" s="163"/>
      <c r="P1777" s="163" t="str">
        <f>IF(AND(E1777="Accepted",ISNUMBER(O1777)),O1777*1.150779448,"")</f>
      </c>
      <c r="Q1777" s="163"/>
      <c r="R1777" s="155" t="str"/>
      <c r="S1777" s="155" t="str"/>
      <c r="T1777" s="155" t="str"/>
      <c r="U1777" s="163" t="str">
        <f>IF(E1777&lt;&gt;"Accepted","",IF(AND(N1777="",P1777=""),"",MAX(N1777,P1777)))</f>
      </c>
      <c r="V1777" s="155" t="str">
        <v>2026-05-10 19:55 PDT</v>
      </c>
      <c r="W1777" s="153" t="n">
        <v>15</v>
      </c>
      <c r="X1777" s="163"/>
      <c r="Y1777" s="163"/>
      <c r="Z1777" s="163"/>
      <c r="AA1777" s="153" t="n">
        <v>-117.8837</v>
      </c>
      <c r="AB1777" s="153" t="n">
        <v>34.9054</v>
      </c>
      <c r="AC1777" s="153" t="n">
        <v>702</v>
      </c>
      <c r="AD1777" s="175" t="str">
        <v>KEDW 110255Z AUTO 24015KT 10SM CLR 30/01 A2988 RMK AO2 SLP096 T02960011 53013 $</v>
      </c>
    </row>
    <row r="1778" hidden="0">
      <c r="A1778" s="150" t="str">
        <v>2026-05-11 03:55 UTC</v>
      </c>
      <c r="B1778" s="155" t="str">
        <v>2026-05-10 20:55 PDT</v>
      </c>
      <c r="C1778" s="155" t="str">
        <v>2026-05-10</v>
      </c>
      <c r="D1778" s="155" t="str">
        <v>May</v>
      </c>
      <c r="E1778" s="154" t="str">
        <v>Accepted</v>
      </c>
      <c r="F1778" s="155" t="str">
        <v>250</v>
      </c>
      <c r="G1778" s="153" t="n">
        <v>250</v>
      </c>
      <c r="H1778" s="155" t="str">
        <v>W</v>
      </c>
      <c r="I1778" s="153" t="n">
        <v>70</v>
      </c>
      <c r="J1778" s="155" t="str">
        <v>E</v>
      </c>
      <c r="K1778" s="153" t="n">
        <v>14</v>
      </c>
      <c r="L1778" s="153" t="n">
        <f>IF(E1778="Accepted",K1778*1.150779448,"")</f>
        <v>16.110912272</v>
      </c>
      <c r="M1778" s="163"/>
      <c r="N1778" s="163" t="str">
        <f>IF(AND(E1778="Accepted",ISNUMBER(M1778)),M1778*1.150779448,"")</f>
      </c>
      <c r="O1778" s="163"/>
      <c r="P1778" s="163" t="str">
        <f>IF(AND(E1778="Accepted",ISNUMBER(O1778)),O1778*1.150779448,"")</f>
      </c>
      <c r="Q1778" s="163"/>
      <c r="R1778" s="155" t="str"/>
      <c r="S1778" s="155" t="str"/>
      <c r="T1778" s="155" t="str"/>
      <c r="U1778" s="163" t="str">
        <f>IF(E1778&lt;&gt;"Accepted","",IF(AND(N1778="",P1778=""),"",MAX(N1778,P1778)))</f>
      </c>
      <c r="V1778" s="155" t="str">
        <v>2026-05-10 20:55 PDT</v>
      </c>
      <c r="W1778" s="153" t="n">
        <v>14</v>
      </c>
      <c r="X1778" s="163"/>
      <c r="Y1778" s="163"/>
      <c r="Z1778" s="163"/>
      <c r="AA1778" s="153" t="n">
        <v>-117.8837</v>
      </c>
      <c r="AB1778" s="153" t="n">
        <v>34.9054</v>
      </c>
      <c r="AC1778" s="153" t="n">
        <v>702</v>
      </c>
      <c r="AD1778" s="175" t="str">
        <v>KEDW 110355Z AUTO 25014KT 10SM CLR 28/M00 A2990 RMK AO2 SLP103 T02761005 $</v>
      </c>
    </row>
    <row r="1779" hidden="0">
      <c r="A1779" s="150" t="str">
        <v>2026-05-11 04:55 UTC</v>
      </c>
      <c r="B1779" s="155" t="str">
        <v>2026-05-10 21:55 PDT</v>
      </c>
      <c r="C1779" s="155" t="str">
        <v>2026-05-10</v>
      </c>
      <c r="D1779" s="155" t="str">
        <v>May</v>
      </c>
      <c r="E1779" s="154" t="str">
        <v>Accepted</v>
      </c>
      <c r="F1779" s="155" t="str">
        <v>240</v>
      </c>
      <c r="G1779" s="153" t="n">
        <v>240</v>
      </c>
      <c r="H1779" s="155" t="str">
        <v>SW</v>
      </c>
      <c r="I1779" s="153" t="n">
        <v>60</v>
      </c>
      <c r="J1779" s="155" t="str">
        <v>NE</v>
      </c>
      <c r="K1779" s="153" t="n">
        <v>11</v>
      </c>
      <c r="L1779" s="153" t="n">
        <f>IF(E1779="Accepted",K1779*1.150779448,"")</f>
        <v>12.658573928</v>
      </c>
      <c r="M1779" s="163"/>
      <c r="N1779" s="163" t="str">
        <f>IF(AND(E1779="Accepted",ISNUMBER(M1779)),M1779*1.150779448,"")</f>
      </c>
      <c r="O1779" s="163"/>
      <c r="P1779" s="163" t="str">
        <f>IF(AND(E1779="Accepted",ISNUMBER(O1779)),O1779*1.150779448,"")</f>
      </c>
      <c r="Q1779" s="163"/>
      <c r="R1779" s="155" t="str"/>
      <c r="S1779" s="155" t="str"/>
      <c r="T1779" s="155" t="str"/>
      <c r="U1779" s="163" t="str">
        <f>IF(E1779&lt;&gt;"Accepted","",IF(AND(N1779="",P1779=""),"",MAX(N1779,P1779)))</f>
      </c>
      <c r="V1779" s="155" t="str">
        <v>2026-05-10 21:55 PDT</v>
      </c>
      <c r="W1779" s="153" t="n">
        <v>11</v>
      </c>
      <c r="X1779" s="163"/>
      <c r="Y1779" s="163"/>
      <c r="Z1779" s="163"/>
      <c r="AA1779" s="153" t="n">
        <v>-117.8837</v>
      </c>
      <c r="AB1779" s="153" t="n">
        <v>34.9054</v>
      </c>
      <c r="AC1779" s="153" t="n">
        <v>702</v>
      </c>
      <c r="AD1779" s="175" t="str">
        <v>KEDW 110455Z AUTO 24011KT 10SM CLR 26/M02 A2992 RMK AO2 SLP108 T02621025 $</v>
      </c>
    </row>
    <row r="1780" hidden="0">
      <c r="A1780" s="150" t="str">
        <v>2026-05-11 05:55 UTC</v>
      </c>
      <c r="B1780" s="155" t="str">
        <v>2026-05-10 22:55 PDT</v>
      </c>
      <c r="C1780" s="155" t="str">
        <v>2026-05-10</v>
      </c>
      <c r="D1780" s="155" t="str">
        <v>May</v>
      </c>
      <c r="E1780" s="154" t="str">
        <v>Accepted</v>
      </c>
      <c r="F1780" s="155" t="str">
        <v>240</v>
      </c>
      <c r="G1780" s="153" t="n">
        <v>240</v>
      </c>
      <c r="H1780" s="155" t="str">
        <v>SW</v>
      </c>
      <c r="I1780" s="153" t="n">
        <v>60</v>
      </c>
      <c r="J1780" s="155" t="str">
        <v>NE</v>
      </c>
      <c r="K1780" s="153" t="n">
        <v>11</v>
      </c>
      <c r="L1780" s="153" t="n">
        <f>IF(E1780="Accepted",K1780*1.150779448,"")</f>
        <v>12.658573928</v>
      </c>
      <c r="M1780" s="163"/>
      <c r="N1780" s="163" t="str">
        <f>IF(AND(E1780="Accepted",ISNUMBER(M1780)),M1780*1.150779448,"")</f>
      </c>
      <c r="O1780" s="163"/>
      <c r="P1780" s="163" t="str">
        <f>IF(AND(E1780="Accepted",ISNUMBER(O1780)),O1780*1.150779448,"")</f>
      </c>
      <c r="Q1780" s="163"/>
      <c r="R1780" s="155" t="str"/>
      <c r="S1780" s="155" t="str"/>
      <c r="T1780" s="155" t="str"/>
      <c r="U1780" s="163" t="str">
        <f>IF(E1780&lt;&gt;"Accepted","",IF(AND(N1780="",P1780=""),"",MAX(N1780,P1780)))</f>
      </c>
      <c r="V1780" s="155" t="str">
        <v>2026-05-10 22:55 PDT</v>
      </c>
      <c r="W1780" s="153" t="n">
        <v>11</v>
      </c>
      <c r="X1780" s="163"/>
      <c r="Y1780" s="163"/>
      <c r="Z1780" s="163"/>
      <c r="AA1780" s="153" t="n">
        <v>-117.8837</v>
      </c>
      <c r="AB1780" s="153" t="n">
        <v>34.9054</v>
      </c>
      <c r="AC1780" s="153" t="n">
        <v>702</v>
      </c>
      <c r="AD1780" s="175" t="str">
        <v>KEDW 110555Z AUTO 24011KT 10SM CLR 24/02 A2994 RMK AO2 SLP115 T02410023 10379 20241 52018 $</v>
      </c>
    </row>
    <row r="1781" hidden="0">
      <c r="A1781" s="150" t="str">
        <v>2026-05-11 06:55 UTC</v>
      </c>
      <c r="B1781" s="155" t="str">
        <v>2026-05-10 23:55 PDT</v>
      </c>
      <c r="C1781" s="155" t="str">
        <v>2026-05-10</v>
      </c>
      <c r="D1781" s="155" t="str">
        <v>May</v>
      </c>
      <c r="E1781" s="154" t="str">
        <v>Accepted</v>
      </c>
      <c r="F1781" s="155" t="str">
        <v>260</v>
      </c>
      <c r="G1781" s="153" t="n">
        <v>260</v>
      </c>
      <c r="H1781" s="155" t="str">
        <v>W</v>
      </c>
      <c r="I1781" s="153" t="n">
        <v>80</v>
      </c>
      <c r="J1781" s="155" t="str">
        <v>E</v>
      </c>
      <c r="K1781" s="153" t="n">
        <v>9</v>
      </c>
      <c r="L1781" s="153" t="n">
        <f>IF(E1781="Accepted",K1781*1.150779448,"")</f>
        <v>10.357015032</v>
      </c>
      <c r="M1781" s="163"/>
      <c r="N1781" s="163" t="str">
        <f>IF(AND(E1781="Accepted",ISNUMBER(M1781)),M1781*1.150779448,"")</f>
      </c>
      <c r="O1781" s="163"/>
      <c r="P1781" s="163" t="str">
        <f>IF(AND(E1781="Accepted",ISNUMBER(O1781)),O1781*1.150779448,"")</f>
      </c>
      <c r="Q1781" s="163"/>
      <c r="R1781" s="155" t="str"/>
      <c r="S1781" s="155" t="str"/>
      <c r="T1781" s="155" t="str"/>
      <c r="U1781" s="163" t="str">
        <f>IF(E1781&lt;&gt;"Accepted","",IF(AND(N1781="",P1781=""),"",MAX(N1781,P1781)))</f>
      </c>
      <c r="V1781" s="155" t="str">
        <v>2026-05-10 23:55 PDT</v>
      </c>
      <c r="W1781" s="153" t="n">
        <v>9</v>
      </c>
      <c r="X1781" s="163"/>
      <c r="Y1781" s="163"/>
      <c r="Z1781" s="163"/>
      <c r="AA1781" s="153" t="n">
        <v>-117.8837</v>
      </c>
      <c r="AB1781" s="153" t="n">
        <v>34.9054</v>
      </c>
      <c r="AC1781" s="153" t="n">
        <v>702</v>
      </c>
      <c r="AD1781" s="175" t="str">
        <v>KEDW 110655Z AUTO 26009KT 10SM CLR 24/04 A2995 RMK AO2 SLP116 T02400044 $</v>
      </c>
    </row>
    <row r="1782" hidden="0">
      <c r="A1782" s="150" t="str">
        <v>2026-05-11 07:55 UTC</v>
      </c>
      <c r="B1782" s="155" t="str">
        <v>2026-05-11 00:55 PDT</v>
      </c>
      <c r="C1782" s="155" t="str">
        <v>2026-05-11</v>
      </c>
      <c r="D1782" s="155" t="str">
        <v>May</v>
      </c>
      <c r="E1782" s="154" t="str">
        <v>Accepted</v>
      </c>
      <c r="F1782" s="155" t="str">
        <v>190</v>
      </c>
      <c r="G1782" s="153" t="n">
        <v>190</v>
      </c>
      <c r="H1782" s="155" t="str">
        <v>S</v>
      </c>
      <c r="I1782" s="153" t="n">
        <v>10</v>
      </c>
      <c r="J1782" s="155" t="str">
        <v>N</v>
      </c>
      <c r="K1782" s="153" t="n">
        <v>4</v>
      </c>
      <c r="L1782" s="153" t="n">
        <f>IF(E1782="Accepted",K1782*1.150779448,"")</f>
        <v>4.603117792</v>
      </c>
      <c r="M1782" s="163"/>
      <c r="N1782" s="163" t="str">
        <f>IF(AND(E1782="Accepted",ISNUMBER(M1782)),M1782*1.150779448,"")</f>
      </c>
      <c r="O1782" s="163"/>
      <c r="P1782" s="163" t="str">
        <f>IF(AND(E1782="Accepted",ISNUMBER(O1782)),O1782*1.150779448,"")</f>
      </c>
      <c r="Q1782" s="163"/>
      <c r="R1782" s="155" t="str"/>
      <c r="S1782" s="155" t="str"/>
      <c r="T1782" s="155" t="str"/>
      <c r="U1782" s="163" t="str">
        <f>IF(E1782&lt;&gt;"Accepted","",IF(AND(N1782="",P1782=""),"",MAX(N1782,P1782)))</f>
      </c>
      <c r="V1782" s="155" t="str">
        <v>2026-05-11 00:55 PDT</v>
      </c>
      <c r="W1782" s="153" t="n">
        <v>4</v>
      </c>
      <c r="X1782" s="163"/>
      <c r="Y1782" s="163"/>
      <c r="Z1782" s="163"/>
      <c r="AA1782" s="153" t="n">
        <v>-117.8837</v>
      </c>
      <c r="AB1782" s="153" t="n">
        <v>34.9054</v>
      </c>
      <c r="AC1782" s="153" t="n">
        <v>702</v>
      </c>
      <c r="AD1782" s="175" t="str">
        <v>KEDW 110755Z AUTO 19004KT 10SM CLR 20/03 A2995 RMK AO2 SLP117 T02010029 403830125 $</v>
      </c>
    </row>
    <row r="1783" hidden="0">
      <c r="A1783" s="150" t="str">
        <v>2026-05-11 08:55 UTC</v>
      </c>
      <c r="B1783" s="155" t="str">
        <v>2026-05-11 01:55 PDT</v>
      </c>
      <c r="C1783" s="155" t="str">
        <v>2026-05-11</v>
      </c>
      <c r="D1783" s="155" t="str">
        <v>May</v>
      </c>
      <c r="E1783" s="154" t="str">
        <v>Accepted</v>
      </c>
      <c r="F1783" s="155" t="str">
        <v>190</v>
      </c>
      <c r="G1783" s="153" t="n">
        <v>190</v>
      </c>
      <c r="H1783" s="155" t="str">
        <v>S</v>
      </c>
      <c r="I1783" s="153" t="n">
        <v>10</v>
      </c>
      <c r="J1783" s="155" t="str">
        <v>N</v>
      </c>
      <c r="K1783" s="153" t="n">
        <v>6</v>
      </c>
      <c r="L1783" s="153" t="n">
        <f>IF(E1783="Accepted",K1783*1.150779448,"")</f>
        <v>6.904676688</v>
      </c>
      <c r="M1783" s="163"/>
      <c r="N1783" s="163" t="str">
        <f>IF(AND(E1783="Accepted",ISNUMBER(M1783)),M1783*1.150779448,"")</f>
      </c>
      <c r="O1783" s="163"/>
      <c r="P1783" s="163" t="str">
        <f>IF(AND(E1783="Accepted",ISNUMBER(O1783)),O1783*1.150779448,"")</f>
      </c>
      <c r="Q1783" s="163"/>
      <c r="R1783" s="155" t="str"/>
      <c r="S1783" s="155" t="str"/>
      <c r="T1783" s="155" t="str"/>
      <c r="U1783" s="163" t="str">
        <f>IF(E1783&lt;&gt;"Accepted","",IF(AND(N1783="",P1783=""),"",MAX(N1783,P1783)))</f>
      </c>
      <c r="V1783" s="155" t="str">
        <v>2026-05-11 01:55 PDT</v>
      </c>
      <c r="W1783" s="153" t="n">
        <v>6</v>
      </c>
      <c r="X1783" s="163"/>
      <c r="Y1783" s="163"/>
      <c r="Z1783" s="163"/>
      <c r="AA1783" s="153" t="n">
        <v>-117.8837</v>
      </c>
      <c r="AB1783" s="153" t="n">
        <v>34.9054</v>
      </c>
      <c r="AC1783" s="153" t="n">
        <v>702</v>
      </c>
      <c r="AD1783" s="175" t="str">
        <v>KEDW 110855Z AUTO 19006KT 10SM CLR 20/05 A2995 RMK AO2 SLP115 T01970046 50004 $</v>
      </c>
    </row>
    <row r="1784" hidden="0">
      <c r="A1784" s="150" t="str">
        <v>2026-05-11 09:55 UTC</v>
      </c>
      <c r="B1784" s="155" t="str">
        <v>2026-05-11 02:55 PDT</v>
      </c>
      <c r="C1784" s="155" t="str">
        <v>2026-05-11</v>
      </c>
      <c r="D1784" s="155" t="str">
        <v>May</v>
      </c>
      <c r="E1784" s="154" t="str">
        <v>Accepted</v>
      </c>
      <c r="F1784" s="155" t="str">
        <v>200</v>
      </c>
      <c r="G1784" s="153" t="n">
        <v>200</v>
      </c>
      <c r="H1784" s="155" t="str">
        <v>S</v>
      </c>
      <c r="I1784" s="153" t="n">
        <v>20</v>
      </c>
      <c r="J1784" s="155" t="str">
        <v>N</v>
      </c>
      <c r="K1784" s="153" t="n">
        <v>5</v>
      </c>
      <c r="L1784" s="153" t="n">
        <f>IF(E1784="Accepted",K1784*1.150779448,"")</f>
        <v>5.75389724</v>
      </c>
      <c r="M1784" s="163"/>
      <c r="N1784" s="163" t="str">
        <f>IF(AND(E1784="Accepted",ISNUMBER(M1784)),M1784*1.150779448,"")</f>
      </c>
      <c r="O1784" s="163"/>
      <c r="P1784" s="163" t="str">
        <f>IF(AND(E1784="Accepted",ISNUMBER(O1784)),O1784*1.150779448,"")</f>
      </c>
      <c r="Q1784" s="163"/>
      <c r="R1784" s="155" t="str"/>
      <c r="S1784" s="155" t="str"/>
      <c r="T1784" s="155" t="str"/>
      <c r="U1784" s="163" t="str">
        <f>IF(E1784&lt;&gt;"Accepted","",IF(AND(N1784="",P1784=""),"",MAX(N1784,P1784)))</f>
      </c>
      <c r="V1784" s="155" t="str">
        <v>2026-05-11 02:55 PDT</v>
      </c>
      <c r="W1784" s="153" t="n">
        <v>5</v>
      </c>
      <c r="X1784" s="163"/>
      <c r="Y1784" s="163"/>
      <c r="Z1784" s="163"/>
      <c r="AA1784" s="153" t="n">
        <v>-117.8837</v>
      </c>
      <c r="AB1784" s="153" t="n">
        <v>34.9054</v>
      </c>
      <c r="AC1784" s="153" t="n">
        <v>702</v>
      </c>
      <c r="AD1784" s="175" t="str">
        <v>KEDW 110955Z AUTO 20005KT 10SM CLR 19/05 A2994 RMK AO2 SLP112 T01860051 $</v>
      </c>
    </row>
    <row r="1785" hidden="0">
      <c r="A1785" s="150" t="str">
        <v>2026-05-11 10:55 UTC</v>
      </c>
      <c r="B1785" s="155" t="str">
        <v>2026-05-11 03:55 PDT</v>
      </c>
      <c r="C1785" s="155" t="str">
        <v>2026-05-11</v>
      </c>
      <c r="D1785" s="155" t="str">
        <v>May</v>
      </c>
      <c r="E1785" s="154" t="str">
        <v>Accepted</v>
      </c>
      <c r="F1785" s="155" t="str">
        <v>190</v>
      </c>
      <c r="G1785" s="153" t="n">
        <v>190</v>
      </c>
      <c r="H1785" s="155" t="str">
        <v>S</v>
      </c>
      <c r="I1785" s="153" t="n">
        <v>10</v>
      </c>
      <c r="J1785" s="155" t="str">
        <v>N</v>
      </c>
      <c r="K1785" s="153" t="n">
        <v>9</v>
      </c>
      <c r="L1785" s="153" t="n">
        <f>IF(E1785="Accepted",K1785*1.150779448,"")</f>
        <v>10.357015032</v>
      </c>
      <c r="M1785" s="163"/>
      <c r="N1785" s="163" t="str">
        <f>IF(AND(E1785="Accepted",ISNUMBER(M1785)),M1785*1.150779448,"")</f>
      </c>
      <c r="O1785" s="163"/>
      <c r="P1785" s="163" t="str">
        <f>IF(AND(E1785="Accepted",ISNUMBER(O1785)),O1785*1.150779448,"")</f>
      </c>
      <c r="Q1785" s="163"/>
      <c r="R1785" s="155" t="str"/>
      <c r="S1785" s="155" t="str"/>
      <c r="T1785" s="155" t="str"/>
      <c r="U1785" s="163" t="str">
        <f>IF(E1785&lt;&gt;"Accepted","",IF(AND(N1785="",P1785=""),"",MAX(N1785,P1785)))</f>
      </c>
      <c r="V1785" s="155" t="str">
        <v>2026-05-11 03:55 PDT</v>
      </c>
      <c r="W1785" s="153" t="n">
        <v>9</v>
      </c>
      <c r="X1785" s="163"/>
      <c r="Y1785" s="163"/>
      <c r="Z1785" s="163"/>
      <c r="AA1785" s="153" t="n">
        <v>-117.8837</v>
      </c>
      <c r="AB1785" s="153" t="n">
        <v>34.9054</v>
      </c>
      <c r="AC1785" s="153" t="n">
        <v>702</v>
      </c>
      <c r="AD1785" s="175" t="str">
        <v>KEDW 111055Z AUTO 19009KT 10SM CLR 18/05 A2994 RMK AO2 SLP112 T01830052 $</v>
      </c>
    </row>
    <row r="1786" hidden="0">
      <c r="A1786" s="150" t="str">
        <v>2026-05-11 11:55 UTC</v>
      </c>
      <c r="B1786" s="155" t="str">
        <v>2026-05-11 04:55 PDT</v>
      </c>
      <c r="C1786" s="155" t="str">
        <v>2026-05-11</v>
      </c>
      <c r="D1786" s="155" t="str">
        <v>May</v>
      </c>
      <c r="E1786" s="154" t="str">
        <v>Accepted</v>
      </c>
      <c r="F1786" s="155" t="str">
        <v>200</v>
      </c>
      <c r="G1786" s="153" t="n">
        <v>200</v>
      </c>
      <c r="H1786" s="155" t="str">
        <v>S</v>
      </c>
      <c r="I1786" s="153" t="n">
        <v>20</v>
      </c>
      <c r="J1786" s="155" t="str">
        <v>N</v>
      </c>
      <c r="K1786" s="153" t="n">
        <v>8</v>
      </c>
      <c r="L1786" s="153" t="n">
        <f>IF(E1786="Accepted",K1786*1.150779448,"")</f>
        <v>9.206235584</v>
      </c>
      <c r="M1786" s="163"/>
      <c r="N1786" s="163" t="str">
        <f>IF(AND(E1786="Accepted",ISNUMBER(M1786)),M1786*1.150779448,"")</f>
      </c>
      <c r="O1786" s="163"/>
      <c r="P1786" s="163" t="str">
        <f>IF(AND(E1786="Accepted",ISNUMBER(O1786)),O1786*1.150779448,"")</f>
      </c>
      <c r="Q1786" s="163"/>
      <c r="R1786" s="155" t="str"/>
      <c r="S1786" s="155" t="str"/>
      <c r="T1786" s="155" t="str"/>
      <c r="U1786" s="163" t="str">
        <f>IF(E1786&lt;&gt;"Accepted","",IF(AND(N1786="",P1786=""),"",MAX(N1786,P1786)))</f>
      </c>
      <c r="V1786" s="155" t="str">
        <v>2026-05-11 04:55 PDT</v>
      </c>
      <c r="W1786" s="153" t="n">
        <v>8</v>
      </c>
      <c r="X1786" s="163"/>
      <c r="Y1786" s="163"/>
      <c r="Z1786" s="163"/>
      <c r="AA1786" s="153" t="n">
        <v>-117.8837</v>
      </c>
      <c r="AB1786" s="153" t="n">
        <v>34.9054</v>
      </c>
      <c r="AC1786" s="153" t="n">
        <v>702</v>
      </c>
      <c r="AD1786" s="175" t="str">
        <v>KEDW 111155Z AUTO 20008KT 10SM CLR 18/05 A2995 RMK AO2 SLP116 T01810050 10244 20175 55000 $</v>
      </c>
    </row>
    <row r="1787" hidden="0">
      <c r="A1787" s="150" t="str">
        <v>2026-05-11 12:55 UTC</v>
      </c>
      <c r="B1787" s="155" t="str">
        <v>2026-05-11 05:55 PDT</v>
      </c>
      <c r="C1787" s="155" t="str">
        <v>2026-05-11</v>
      </c>
      <c r="D1787" s="155" t="str">
        <v>May</v>
      </c>
      <c r="E1787" s="154" t="str">
        <v>Accepted</v>
      </c>
      <c r="F1787" s="155" t="str">
        <v>080</v>
      </c>
      <c r="G1787" s="153" t="n">
        <v>80</v>
      </c>
      <c r="H1787" s="155" t="str">
        <v>E</v>
      </c>
      <c r="I1787" s="153" t="n">
        <v>260</v>
      </c>
      <c r="J1787" s="155" t="str">
        <v>W</v>
      </c>
      <c r="K1787" s="153" t="n">
        <v>3</v>
      </c>
      <c r="L1787" s="153" t="n">
        <f>IF(E1787="Accepted",K1787*1.150779448,"")</f>
        <v>3.452338344</v>
      </c>
      <c r="M1787" s="163"/>
      <c r="N1787" s="163" t="str">
        <f>IF(AND(E1787="Accepted",ISNUMBER(M1787)),M1787*1.150779448,"")</f>
      </c>
      <c r="O1787" s="163"/>
      <c r="P1787" s="163" t="str">
        <f>IF(AND(E1787="Accepted",ISNUMBER(O1787)),O1787*1.150779448,"")</f>
      </c>
      <c r="Q1787" s="163"/>
      <c r="R1787" s="155" t="str"/>
      <c r="S1787" s="155" t="str"/>
      <c r="T1787" s="155" t="str"/>
      <c r="U1787" s="163" t="str">
        <f>IF(E1787&lt;&gt;"Accepted","",IF(AND(N1787="",P1787=""),"",MAX(N1787,P1787)))</f>
      </c>
      <c r="V1787" s="155" t="str">
        <v>2026-05-11 05:55 PDT</v>
      </c>
      <c r="W1787" s="153" t="n">
        <v>3</v>
      </c>
      <c r="X1787" s="163"/>
      <c r="Y1787" s="163"/>
      <c r="Z1787" s="163"/>
      <c r="AA1787" s="153" t="n">
        <v>-117.8837</v>
      </c>
      <c r="AB1787" s="153" t="n">
        <v>34.9054</v>
      </c>
      <c r="AC1787" s="153" t="n">
        <v>702</v>
      </c>
      <c r="AD1787" s="175" t="str">
        <v>KEDW 111255Z 08003KT 60SM CLR 15/05 A2996 RMK AO2A SLP123 T01480045</v>
      </c>
    </row>
    <row r="1788" hidden="0">
      <c r="A1788" s="150" t="str">
        <v>2026-05-11 13:55 UTC</v>
      </c>
      <c r="B1788" s="155" t="str">
        <v>2026-05-11 06:55 PDT</v>
      </c>
      <c r="C1788" s="155" t="str">
        <v>2026-05-11</v>
      </c>
      <c r="D1788" s="155" t="str">
        <v>May</v>
      </c>
      <c r="E1788" s="154" t="str">
        <v>Accepted</v>
      </c>
      <c r="F1788" s="155" t="str">
        <v>000</v>
      </c>
      <c r="G1788" s="153" t="n">
        <v>0</v>
      </c>
      <c r="H1788" s="155" t="str">
        <v>Calm</v>
      </c>
      <c r="I1788" s="153" t="n">
        <v>180</v>
      </c>
      <c r="J1788" s="155" t="str">
        <v>Calm</v>
      </c>
      <c r="K1788" s="153" t="n">
        <v>0</v>
      </c>
      <c r="L1788" s="153" t="n">
        <f>IF(E1788="Accepted",K1788*1.150779448,"")</f>
        <v>0</v>
      </c>
      <c r="M1788" s="163"/>
      <c r="N1788" s="163" t="str">
        <f>IF(AND(E1788="Accepted",ISNUMBER(M1788)),M1788*1.150779448,"")</f>
      </c>
      <c r="O1788" s="163"/>
      <c r="P1788" s="163" t="str">
        <f>IF(AND(E1788="Accepted",ISNUMBER(O1788)),O1788*1.150779448,"")</f>
      </c>
      <c r="Q1788" s="163"/>
      <c r="R1788" s="155" t="str"/>
      <c r="S1788" s="155" t="str"/>
      <c r="T1788" s="155" t="str"/>
      <c r="U1788" s="163" t="str">
        <f>IF(E1788&lt;&gt;"Accepted","",IF(AND(N1788="",P1788=""),"",MAX(N1788,P1788)))</f>
      </c>
      <c r="V1788" s="155" t="str">
        <v>2026-05-11 06:55 PDT</v>
      </c>
      <c r="W1788" s="153" t="n">
        <v>0</v>
      </c>
      <c r="X1788" s="163"/>
      <c r="Y1788" s="163"/>
      <c r="Z1788" s="163"/>
      <c r="AA1788" s="153" t="n">
        <v>-117.8837</v>
      </c>
      <c r="AB1788" s="153" t="n">
        <v>34.9054</v>
      </c>
      <c r="AC1788" s="153" t="n">
        <v>702</v>
      </c>
      <c r="AD1788" s="175" t="str">
        <v>KEDW 111355Z 00000KT 80SM CLR 17/05 A2997 RMK AO2A SLP126 T01720045</v>
      </c>
    </row>
    <row r="1789" hidden="0">
      <c r="A1789" s="150" t="str">
        <v>2026-05-11 14:55 UTC</v>
      </c>
      <c r="B1789" s="155" t="str">
        <v>2026-05-11 07:55 PDT</v>
      </c>
      <c r="C1789" s="155" t="str">
        <v>2026-05-11</v>
      </c>
      <c r="D1789" s="155" t="str">
        <v>May</v>
      </c>
      <c r="E1789" s="154" t="str">
        <v>Accepted</v>
      </c>
      <c r="F1789" s="155" t="str">
        <v>000</v>
      </c>
      <c r="G1789" s="153" t="n">
        <v>0</v>
      </c>
      <c r="H1789" s="155" t="str">
        <v>Calm</v>
      </c>
      <c r="I1789" s="153" t="n">
        <v>180</v>
      </c>
      <c r="J1789" s="155" t="str">
        <v>Calm</v>
      </c>
      <c r="K1789" s="153" t="n">
        <v>0</v>
      </c>
      <c r="L1789" s="153" t="n">
        <f>IF(E1789="Accepted",K1789*1.150779448,"")</f>
        <v>0</v>
      </c>
      <c r="M1789" s="163"/>
      <c r="N1789" s="163" t="str">
        <f>IF(AND(E1789="Accepted",ISNUMBER(M1789)),M1789*1.150779448,"")</f>
      </c>
      <c r="O1789" s="163"/>
      <c r="P1789" s="163" t="str">
        <f>IF(AND(E1789="Accepted",ISNUMBER(O1789)),O1789*1.150779448,"")</f>
      </c>
      <c r="Q1789" s="163"/>
      <c r="R1789" s="155" t="str"/>
      <c r="S1789" s="155" t="str"/>
      <c r="T1789" s="155" t="str"/>
      <c r="U1789" s="163" t="str">
        <f>IF(E1789&lt;&gt;"Accepted","",IF(AND(N1789="",P1789=""),"",MAX(N1789,P1789)))</f>
      </c>
      <c r="V1789" s="155" t="str">
        <v>2026-05-11 07:55 PDT</v>
      </c>
      <c r="W1789" s="153" t="n">
        <v>0</v>
      </c>
      <c r="X1789" s="163"/>
      <c r="Y1789" s="163"/>
      <c r="Z1789" s="163"/>
      <c r="AA1789" s="153" t="n">
        <v>-117.8837</v>
      </c>
      <c r="AB1789" s="153" t="n">
        <v>34.9054</v>
      </c>
      <c r="AC1789" s="153" t="n">
        <v>702</v>
      </c>
      <c r="AD1789" s="175" t="str">
        <v>KEDW 111455Z 00000KT 80SM CLR 21/03 A2999 RMK AO2A SLP133 T02070034 52015</v>
      </c>
    </row>
    <row r="1790" hidden="0">
      <c r="A1790" s="150" t="str">
        <v>2026-05-11 15:55 UTC</v>
      </c>
      <c r="B1790" s="155" t="str">
        <v>2026-05-11 08:55 PDT</v>
      </c>
      <c r="C1790" s="155" t="str">
        <v>2026-05-11</v>
      </c>
      <c r="D1790" s="155" t="str">
        <v>May</v>
      </c>
      <c r="E1790" s="154" t="str">
        <v>Accepted</v>
      </c>
      <c r="F1790" s="155" t="str">
        <v>000</v>
      </c>
      <c r="G1790" s="153" t="n">
        <v>0</v>
      </c>
      <c r="H1790" s="155" t="str">
        <v>Calm</v>
      </c>
      <c r="I1790" s="153" t="n">
        <v>180</v>
      </c>
      <c r="J1790" s="155" t="str">
        <v>Calm</v>
      </c>
      <c r="K1790" s="153" t="n">
        <v>0</v>
      </c>
      <c r="L1790" s="153" t="n">
        <f>IF(E1790="Accepted",K1790*1.150779448,"")</f>
        <v>0</v>
      </c>
      <c r="M1790" s="163"/>
      <c r="N1790" s="163" t="str">
        <f>IF(AND(E1790="Accepted",ISNUMBER(M1790)),M1790*1.150779448,"")</f>
      </c>
      <c r="O1790" s="163"/>
      <c r="P1790" s="163" t="str">
        <f>IF(AND(E1790="Accepted",ISNUMBER(O1790)),O1790*1.150779448,"")</f>
      </c>
      <c r="Q1790" s="163"/>
      <c r="R1790" s="155" t="str"/>
      <c r="S1790" s="155" t="str"/>
      <c r="T1790" s="155" t="str"/>
      <c r="U1790" s="163" t="str">
        <f>IF(E1790&lt;&gt;"Accepted","",IF(AND(N1790="",P1790=""),"",MAX(N1790,P1790)))</f>
      </c>
      <c r="V1790" s="155" t="str">
        <v>2026-05-11 08:55 PDT</v>
      </c>
      <c r="W1790" s="153" t="n">
        <v>0</v>
      </c>
      <c r="X1790" s="163"/>
      <c r="Y1790" s="163"/>
      <c r="Z1790" s="163"/>
      <c r="AA1790" s="153" t="n">
        <v>-117.8837</v>
      </c>
      <c r="AB1790" s="153" t="n">
        <v>34.9054</v>
      </c>
      <c r="AC1790" s="153" t="n">
        <v>702</v>
      </c>
      <c r="AD1790" s="175" t="str">
        <v>KEDW 111555Z 00000KT 80SM CLR 24/02 A3000 RMK AO2A SLP135 T02370019</v>
      </c>
    </row>
    <row r="1791" hidden="0">
      <c r="A1791" s="150" t="str">
        <v>2026-05-11 16:55 UTC</v>
      </c>
      <c r="B1791" s="155" t="str">
        <v>2026-05-11 09:55 PDT</v>
      </c>
      <c r="C1791" s="155" t="str">
        <v>2026-05-11</v>
      </c>
      <c r="D1791" s="155" t="str">
        <v>May</v>
      </c>
      <c r="E1791" s="154" t="str">
        <v>Accepted</v>
      </c>
      <c r="F1791" s="155" t="str">
        <v>000</v>
      </c>
      <c r="G1791" s="153" t="n">
        <v>0</v>
      </c>
      <c r="H1791" s="155" t="str">
        <v>Calm</v>
      </c>
      <c r="I1791" s="153" t="n">
        <v>180</v>
      </c>
      <c r="J1791" s="155" t="str">
        <v>Calm</v>
      </c>
      <c r="K1791" s="153" t="n">
        <v>0</v>
      </c>
      <c r="L1791" s="153" t="n">
        <f>IF(E1791="Accepted",K1791*1.150779448,"")</f>
        <v>0</v>
      </c>
      <c r="M1791" s="163"/>
      <c r="N1791" s="163" t="str">
        <f>IF(AND(E1791="Accepted",ISNUMBER(M1791)),M1791*1.150779448,"")</f>
      </c>
      <c r="O1791" s="163"/>
      <c r="P1791" s="163" t="str">
        <f>IF(AND(E1791="Accepted",ISNUMBER(O1791)),O1791*1.150779448,"")</f>
      </c>
      <c r="Q1791" s="163"/>
      <c r="R1791" s="155" t="str"/>
      <c r="S1791" s="155" t="str"/>
      <c r="T1791" s="155" t="str"/>
      <c r="U1791" s="163" t="str">
        <f>IF(E1791&lt;&gt;"Accepted","",IF(AND(N1791="",P1791=""),"",MAX(N1791,P1791)))</f>
      </c>
      <c r="V1791" s="155" t="str">
        <v>2026-05-11 09:55 PDT</v>
      </c>
      <c r="W1791" s="153" t="n">
        <v>0</v>
      </c>
      <c r="X1791" s="163"/>
      <c r="Y1791" s="163"/>
      <c r="Z1791" s="163"/>
      <c r="AA1791" s="153" t="n">
        <v>-117.8837</v>
      </c>
      <c r="AB1791" s="153" t="n">
        <v>34.9054</v>
      </c>
      <c r="AC1791" s="153" t="n">
        <v>702</v>
      </c>
      <c r="AD1791" s="175" t="str">
        <v>KEDW 111655Z COR 00000KT 80SM CLR 27/M03 A2999 RMK AO2A SLP131 T02721026 COR 1934</v>
      </c>
    </row>
    <row r="1792" hidden="0">
      <c r="A1792" s="150" t="str">
        <v>2026-05-11 18:55 UTC</v>
      </c>
      <c r="B1792" s="155" t="str">
        <v>2026-05-11 11:55 PDT</v>
      </c>
      <c r="C1792" s="155" t="str">
        <v>2026-05-11</v>
      </c>
      <c r="D1792" s="155" t="str">
        <v>May</v>
      </c>
      <c r="E1792" s="154" t="str">
        <v>Accepted</v>
      </c>
      <c r="F1792" s="155" t="str">
        <v>070</v>
      </c>
      <c r="G1792" s="153" t="n">
        <v>70</v>
      </c>
      <c r="H1792" s="155" t="str">
        <v>E</v>
      </c>
      <c r="I1792" s="153" t="n">
        <v>250</v>
      </c>
      <c r="J1792" s="155" t="str">
        <v>W</v>
      </c>
      <c r="K1792" s="153" t="n">
        <v>3</v>
      </c>
      <c r="L1792" s="153" t="n">
        <f>IF(E1792="Accepted",K1792*1.150779448,"")</f>
        <v>3.452338344</v>
      </c>
      <c r="M1792" s="163"/>
      <c r="N1792" s="163" t="str">
        <f>IF(AND(E1792="Accepted",ISNUMBER(M1792)),M1792*1.150779448,"")</f>
      </c>
      <c r="O1792" s="163"/>
      <c r="P1792" s="163" t="str">
        <f>IF(AND(E1792="Accepted",ISNUMBER(O1792)),O1792*1.150779448,"")</f>
      </c>
      <c r="Q1792" s="163"/>
      <c r="R1792" s="155" t="str"/>
      <c r="S1792" s="155" t="str"/>
      <c r="T1792" s="155" t="str"/>
      <c r="U1792" s="163" t="str">
        <f>IF(E1792&lt;&gt;"Accepted","",IF(AND(N1792="",P1792=""),"",MAX(N1792,P1792)))</f>
      </c>
      <c r="V1792" s="155" t="str">
        <v>2026-05-11 11:55 PDT</v>
      </c>
      <c r="W1792" s="153" t="n">
        <v>3</v>
      </c>
      <c r="X1792" s="163"/>
      <c r="Y1792" s="163"/>
      <c r="Z1792" s="163"/>
      <c r="AA1792" s="153" t="n">
        <v>-117.8837</v>
      </c>
      <c r="AB1792" s="153" t="n">
        <v>34.9054</v>
      </c>
      <c r="AC1792" s="153" t="n">
        <v>702</v>
      </c>
      <c r="AD1792" s="175" t="str">
        <v>KEDW 111855Z 07003KT 80SM CLR 34/M17 A2998 RMK AO2A SLP125 T03371174</v>
      </c>
    </row>
    <row r="1793" hidden="0">
      <c r="A1793" s="150" t="str">
        <v>2026-05-11 19:55 UTC</v>
      </c>
      <c r="B1793" s="155" t="str">
        <v>2026-05-11 12:55 PDT</v>
      </c>
      <c r="C1793" s="155" t="str">
        <v>2026-05-11</v>
      </c>
      <c r="D1793" s="155" t="str">
        <v>May</v>
      </c>
      <c r="E1793" s="154" t="str">
        <v>Accepted</v>
      </c>
      <c r="F1793" s="155" t="str">
        <v>020</v>
      </c>
      <c r="G1793" s="153" t="n">
        <v>20</v>
      </c>
      <c r="H1793" s="155" t="str">
        <v>N</v>
      </c>
      <c r="I1793" s="153" t="n">
        <v>200</v>
      </c>
      <c r="J1793" s="155" t="str">
        <v>S</v>
      </c>
      <c r="K1793" s="153" t="n">
        <v>3</v>
      </c>
      <c r="L1793" s="153" t="n">
        <f>IF(E1793="Accepted",K1793*1.150779448,"")</f>
        <v>3.452338344</v>
      </c>
      <c r="M1793" s="163"/>
      <c r="N1793" s="163" t="str">
        <f>IF(AND(E1793="Accepted",ISNUMBER(M1793)),M1793*1.150779448,"")</f>
      </c>
      <c r="O1793" s="163"/>
      <c r="P1793" s="163" t="str">
        <f>IF(AND(E1793="Accepted",ISNUMBER(O1793)),O1793*1.150779448,"")</f>
      </c>
      <c r="Q1793" s="163"/>
      <c r="R1793" s="155" t="str"/>
      <c r="S1793" s="155" t="str"/>
      <c r="T1793" s="155" t="str"/>
      <c r="U1793" s="163" t="str">
        <f>IF(E1793&lt;&gt;"Accepted","",IF(AND(N1793="",P1793=""),"",MAX(N1793,P1793)))</f>
      </c>
      <c r="V1793" s="155" t="str">
        <v>2026-05-11 12:55 PDT</v>
      </c>
      <c r="W1793" s="153" t="n">
        <v>3</v>
      </c>
      <c r="X1793" s="163"/>
      <c r="Y1793" s="163"/>
      <c r="Z1793" s="163"/>
      <c r="AA1793" s="153" t="n">
        <v>-117.8837</v>
      </c>
      <c r="AB1793" s="153" t="n">
        <v>34.9054</v>
      </c>
      <c r="AC1793" s="153" t="n">
        <v>702</v>
      </c>
      <c r="AD1793" s="175" t="str">
        <v>KEDW 111955Z 02003KT 80SM FEW350 35/M16 A2996 RMK AO2A SLP119 T03511165</v>
      </c>
    </row>
    <row r="1794" hidden="0">
      <c r="A1794" s="150" t="str">
        <v>2026-05-11 20:55 UTC</v>
      </c>
      <c r="B1794" s="155" t="str">
        <v>2026-05-11 13:55 PDT</v>
      </c>
      <c r="C1794" s="155" t="str">
        <v>2026-05-11</v>
      </c>
      <c r="D1794" s="155" t="str">
        <v>May</v>
      </c>
      <c r="E1794" s="154" t="str">
        <v>Accepted</v>
      </c>
      <c r="F1794" s="155" t="str">
        <v>250</v>
      </c>
      <c r="G1794" s="153" t="n">
        <v>250</v>
      </c>
      <c r="H1794" s="155" t="str">
        <v>W</v>
      </c>
      <c r="I1794" s="153" t="n">
        <v>70</v>
      </c>
      <c r="J1794" s="155" t="str">
        <v>E</v>
      </c>
      <c r="K1794" s="153" t="n">
        <v>8</v>
      </c>
      <c r="L1794" s="153" t="n">
        <f>IF(E1794="Accepted",K1794*1.150779448,"")</f>
        <v>9.206235584</v>
      </c>
      <c r="M1794" s="163"/>
      <c r="N1794" s="163" t="str">
        <f>IF(AND(E1794="Accepted",ISNUMBER(M1794)),M1794*1.150779448,"")</f>
      </c>
      <c r="O1794" s="163"/>
      <c r="P1794" s="163" t="str">
        <f>IF(AND(E1794="Accepted",ISNUMBER(O1794)),O1794*1.150779448,"")</f>
      </c>
      <c r="Q1794" s="163"/>
      <c r="R1794" s="155" t="str"/>
      <c r="S1794" s="155" t="str"/>
      <c r="T1794" s="155" t="str"/>
      <c r="U1794" s="163" t="str">
        <f>IF(E1794&lt;&gt;"Accepted","",IF(AND(N1794="",P1794=""),"",MAX(N1794,P1794)))</f>
      </c>
      <c r="V1794" s="155" t="str">
        <v>2026-05-11 13:55 PDT</v>
      </c>
      <c r="W1794" s="153" t="n">
        <v>8</v>
      </c>
      <c r="X1794" s="163"/>
      <c r="Y1794" s="163"/>
      <c r="Z1794" s="163"/>
      <c r="AA1794" s="153" t="n">
        <v>-117.8837</v>
      </c>
      <c r="AB1794" s="153" t="n">
        <v>34.9054</v>
      </c>
      <c r="AC1794" s="153" t="n">
        <v>702</v>
      </c>
      <c r="AD1794" s="175" t="str">
        <v>KEDW 112055Z 25008KT 70SM FEW350 37/M15 A2994 RMK AO2A SLP112 T03721151 57016</v>
      </c>
    </row>
    <row r="1795" hidden="0">
      <c r="A1795" s="150" t="str">
        <v>2026-05-11 21:26 UTC</v>
      </c>
      <c r="B1795" s="155" t="str">
        <v>2026-05-11 14:26 PDT</v>
      </c>
      <c r="C1795" s="155" t="str">
        <v>2026-05-11</v>
      </c>
      <c r="D1795" s="155" t="str">
        <v>May</v>
      </c>
      <c r="E1795" s="154" t="str">
        <v>Accepted</v>
      </c>
      <c r="F1795" s="155" t="str">
        <v>210</v>
      </c>
      <c r="G1795" s="153" t="n">
        <v>210</v>
      </c>
      <c r="H1795" s="155" t="str">
        <v>SW</v>
      </c>
      <c r="I1795" s="153" t="n">
        <v>30</v>
      </c>
      <c r="J1795" s="155" t="str">
        <v>NE</v>
      </c>
      <c r="K1795" s="153" t="n">
        <v>16</v>
      </c>
      <c r="L1795" s="153" t="n">
        <f>IF(E1795="Accepted",K1795*1.150779448,"")</f>
        <v>18.412471168</v>
      </c>
      <c r="M1795" s="153" t="n">
        <v>20</v>
      </c>
      <c r="N1795" s="153" t="n">
        <f>IF(AND(E1795="Accepted",ISNUMBER(M1795)),M1795*1.150779448,"")</f>
        <v>23.01558896</v>
      </c>
      <c r="O1795" s="163"/>
      <c r="P1795" s="163" t="str">
        <f>IF(AND(E1795="Accepted",ISNUMBER(O1795)),O1795*1.150779448,"")</f>
      </c>
      <c r="Q1795" s="163"/>
      <c r="R1795" s="155" t="str"/>
      <c r="S1795" s="155" t="str"/>
      <c r="T1795" s="155" t="str"/>
      <c r="U1795" s="153" t="n">
        <f>IF(E1795&lt;&gt;"Accepted","",IF(AND(N1795="",P1795=""),"",MAX(N1795,P1795)))</f>
        <v>23.01558896</v>
      </c>
      <c r="V1795" s="155" t="str">
        <v>2026-05-11 14:26 PDT</v>
      </c>
      <c r="W1795" s="153" t="n">
        <v>16</v>
      </c>
      <c r="X1795" s="153" t="n">
        <v>20</v>
      </c>
      <c r="Y1795" s="163"/>
      <c r="Z1795" s="163"/>
      <c r="AA1795" s="153" t="n">
        <v>-117.8837</v>
      </c>
      <c r="AB1795" s="153" t="n">
        <v>34.9054</v>
      </c>
      <c r="AC1795" s="153" t="n">
        <v>702</v>
      </c>
      <c r="AD1795" s="175" t="str">
        <v>KEDW 112126Z 21016G20KT 70SM FEW350 39/M19 A2993 RMK AO2A SLP108</v>
      </c>
    </row>
    <row r="1796" hidden="0">
      <c r="A1796" s="150" t="str">
        <v>2026-05-11 21:47 UTC</v>
      </c>
      <c r="B1796" s="155" t="str">
        <v>2026-05-11 14:47 PDT</v>
      </c>
      <c r="C1796" s="155" t="str">
        <v>2026-05-11</v>
      </c>
      <c r="D1796" s="155" t="str">
        <v>May</v>
      </c>
      <c r="E1796" s="154" t="str">
        <v>Accepted</v>
      </c>
      <c r="F1796" s="155" t="str">
        <v>190</v>
      </c>
      <c r="G1796" s="153" t="n">
        <v>190</v>
      </c>
      <c r="H1796" s="155" t="str">
        <v>S</v>
      </c>
      <c r="I1796" s="153" t="n">
        <v>10</v>
      </c>
      <c r="J1796" s="155" t="str">
        <v>N</v>
      </c>
      <c r="K1796" s="153" t="n">
        <v>13</v>
      </c>
      <c r="L1796" s="153" t="n">
        <f>IF(E1796="Accepted",K1796*1.150779448,"")</f>
        <v>14.960132824</v>
      </c>
      <c r="M1796" s="153" t="n">
        <v>19</v>
      </c>
      <c r="N1796" s="153" t="n">
        <f>IF(AND(E1796="Accepted",ISNUMBER(M1796)),M1796*1.150779448,"")</f>
        <v>21.864809512</v>
      </c>
      <c r="O1796" s="163"/>
      <c r="P1796" s="163" t="str">
        <f>IF(AND(E1796="Accepted",ISNUMBER(O1796)),O1796*1.150779448,"")</f>
      </c>
      <c r="Q1796" s="163"/>
      <c r="R1796" s="155" t="str"/>
      <c r="S1796" s="155" t="str"/>
      <c r="T1796" s="155" t="str"/>
      <c r="U1796" s="153" t="n">
        <f>IF(E1796&lt;&gt;"Accepted","",IF(AND(N1796="",P1796=""),"",MAX(N1796,P1796)))</f>
        <v>21.864809512</v>
      </c>
      <c r="V1796" s="155" t="str">
        <v>2026-05-11 14:47 PDT</v>
      </c>
      <c r="W1796" s="153" t="n">
        <v>13</v>
      </c>
      <c r="X1796" s="153" t="n">
        <v>19</v>
      </c>
      <c r="Y1796" s="163"/>
      <c r="Z1796" s="163"/>
      <c r="AA1796" s="153" t="n">
        <v>-117.8837</v>
      </c>
      <c r="AB1796" s="153" t="n">
        <v>34.9054</v>
      </c>
      <c r="AC1796" s="153" t="n">
        <v>702</v>
      </c>
      <c r="AD1796" s="175" t="str">
        <v>KEDW 112147Z 19013G19KT 70SM FEW350 38/M19 A2993 RMK AO2A WSHFT 42 SLP109</v>
      </c>
    </row>
    <row r="1797" hidden="0">
      <c r="A1797" s="150" t="str">
        <v>2026-05-11 21:49 UTC</v>
      </c>
      <c r="B1797" s="155" t="str">
        <v>2026-05-11 14:49 PDT</v>
      </c>
      <c r="C1797" s="155" t="str">
        <v>2026-05-11</v>
      </c>
      <c r="D1797" s="155" t="str">
        <v>May</v>
      </c>
      <c r="E1797" s="154" t="str">
        <v>Accepted</v>
      </c>
      <c r="F1797" s="155" t="str">
        <v>190</v>
      </c>
      <c r="G1797" s="153" t="n">
        <v>190</v>
      </c>
      <c r="H1797" s="155" t="str">
        <v>S</v>
      </c>
      <c r="I1797" s="153" t="n">
        <v>10</v>
      </c>
      <c r="J1797" s="155" t="str">
        <v>N</v>
      </c>
      <c r="K1797" s="153" t="n">
        <v>13</v>
      </c>
      <c r="L1797" s="153" t="n">
        <f>IF(E1797="Accepted",K1797*1.150779448,"")</f>
        <v>14.960132824</v>
      </c>
      <c r="M1797" s="153" t="n">
        <v>19</v>
      </c>
      <c r="N1797" s="153" t="n">
        <f>IF(AND(E1797="Accepted",ISNUMBER(M1797)),M1797*1.150779448,"")</f>
        <v>21.864809512</v>
      </c>
      <c r="O1797" s="163"/>
      <c r="P1797" s="163" t="str">
        <f>IF(AND(E1797="Accepted",ISNUMBER(O1797)),O1797*1.150779448,"")</f>
      </c>
      <c r="Q1797" s="163"/>
      <c r="R1797" s="155" t="str"/>
      <c r="S1797" s="155" t="str"/>
      <c r="T1797" s="155" t="str"/>
      <c r="U1797" s="153" t="n">
        <f>IF(E1797&lt;&gt;"Accepted","",IF(AND(N1797="",P1797=""),"",MAX(N1797,P1797)))</f>
        <v>21.864809512</v>
      </c>
      <c r="V1797" s="155" t="str">
        <v>2026-05-11 14:49 PDT</v>
      </c>
      <c r="W1797" s="153" t="n">
        <v>13</v>
      </c>
      <c r="X1797" s="153" t="n">
        <v>19</v>
      </c>
      <c r="Y1797" s="163"/>
      <c r="Z1797" s="163"/>
      <c r="AA1797" s="153" t="n">
        <v>-117.8837</v>
      </c>
      <c r="AB1797" s="153" t="n">
        <v>34.9054</v>
      </c>
      <c r="AC1797" s="153" t="n">
        <v>702</v>
      </c>
      <c r="AD1797" s="175" t="str">
        <v>KEDW 112149Z AUTO 19013G19KT 10SM CLR 38/M19 A2993 RMK AO2 WSHFT 45 SLP109 $</v>
      </c>
    </row>
    <row r="1798" hidden="0">
      <c r="A1798" s="150" t="str">
        <v>2026-05-11 21:51 UTC</v>
      </c>
      <c r="B1798" s="155" t="str">
        <v>2026-05-11 14:51 PDT</v>
      </c>
      <c r="C1798" s="155" t="str">
        <v>2026-05-11</v>
      </c>
      <c r="D1798" s="155" t="str">
        <v>May</v>
      </c>
      <c r="E1798" s="154" t="str">
        <v>Accepted</v>
      </c>
      <c r="F1798" s="155" t="str">
        <v>230</v>
      </c>
      <c r="G1798" s="153" t="n">
        <v>230</v>
      </c>
      <c r="H1798" s="155" t="str">
        <v>SW</v>
      </c>
      <c r="I1798" s="153" t="n">
        <v>50</v>
      </c>
      <c r="J1798" s="155" t="str">
        <v>NE</v>
      </c>
      <c r="K1798" s="153" t="n">
        <v>12</v>
      </c>
      <c r="L1798" s="153" t="n">
        <f>IF(E1798="Accepted",K1798*1.150779448,"")</f>
        <v>13.809353376</v>
      </c>
      <c r="M1798" s="163"/>
      <c r="N1798" s="163" t="str">
        <f>IF(AND(E1798="Accepted",ISNUMBER(M1798)),M1798*1.150779448,"")</f>
      </c>
      <c r="O1798" s="163"/>
      <c r="P1798" s="163" t="str">
        <f>IF(AND(E1798="Accepted",ISNUMBER(O1798)),O1798*1.150779448,"")</f>
      </c>
      <c r="Q1798" s="163"/>
      <c r="R1798" s="155" t="str"/>
      <c r="S1798" s="155" t="str"/>
      <c r="T1798" s="155" t="str"/>
      <c r="U1798" s="163" t="str">
        <f>IF(E1798&lt;&gt;"Accepted","",IF(AND(N1798="",P1798=""),"",MAX(N1798,P1798)))</f>
      </c>
      <c r="V1798" s="155" t="str">
        <v>2026-05-11 14:51 PDT</v>
      </c>
      <c r="W1798" s="153" t="n">
        <v>12</v>
      </c>
      <c r="X1798" s="163"/>
      <c r="Y1798" s="163"/>
      <c r="Z1798" s="163"/>
      <c r="AA1798" s="153" t="n">
        <v>-117.8837</v>
      </c>
      <c r="AB1798" s="153" t="n">
        <v>34.9054</v>
      </c>
      <c r="AC1798" s="153" t="n">
        <v>702</v>
      </c>
      <c r="AD1798" s="175" t="str">
        <v>KEDW 112151Z 23012KT 70SM FEW350 38/M19 A2993 RMK AO2A WSHFT 48 SLP109</v>
      </c>
    </row>
    <row r="1799" hidden="0">
      <c r="A1799" s="150" t="str">
        <v>2026-05-11 21:53 UTC</v>
      </c>
      <c r="B1799" s="155" t="str">
        <v>2026-05-11 14:53 PDT</v>
      </c>
      <c r="C1799" s="155" t="str">
        <v>2026-05-11</v>
      </c>
      <c r="D1799" s="155" t="str">
        <v>May</v>
      </c>
      <c r="E1799" s="154" t="str">
        <v>Accepted</v>
      </c>
      <c r="F1799" s="155" t="str">
        <v>230</v>
      </c>
      <c r="G1799" s="153" t="n">
        <v>230</v>
      </c>
      <c r="H1799" s="155" t="str">
        <v>SW</v>
      </c>
      <c r="I1799" s="153" t="n">
        <v>50</v>
      </c>
      <c r="J1799" s="155" t="str">
        <v>NE</v>
      </c>
      <c r="K1799" s="153" t="n">
        <v>12</v>
      </c>
      <c r="L1799" s="153" t="n">
        <f>IF(E1799="Accepted",K1799*1.150779448,"")</f>
        <v>13.809353376</v>
      </c>
      <c r="M1799" s="163"/>
      <c r="N1799" s="163" t="str">
        <f>IF(AND(E1799="Accepted",ISNUMBER(M1799)),M1799*1.150779448,"")</f>
      </c>
      <c r="O1799" s="163"/>
      <c r="P1799" s="163" t="str">
        <f>IF(AND(E1799="Accepted",ISNUMBER(O1799)),O1799*1.150779448,"")</f>
      </c>
      <c r="Q1799" s="163"/>
      <c r="R1799" s="155" t="str"/>
      <c r="S1799" s="155" t="str"/>
      <c r="T1799" s="155" t="str"/>
      <c r="U1799" s="163" t="str">
        <f>IF(E1799&lt;&gt;"Accepted","",IF(AND(N1799="",P1799=""),"",MAX(N1799,P1799)))</f>
      </c>
      <c r="V1799" s="155" t="str">
        <v>2026-05-11 14:53 PDT</v>
      </c>
      <c r="W1799" s="153" t="n">
        <v>12</v>
      </c>
      <c r="X1799" s="163"/>
      <c r="Y1799" s="163"/>
      <c r="Z1799" s="163"/>
      <c r="AA1799" s="153" t="n">
        <v>-117.8837</v>
      </c>
      <c r="AB1799" s="153" t="n">
        <v>34.9054</v>
      </c>
      <c r="AC1799" s="153" t="n">
        <v>702</v>
      </c>
      <c r="AD1799" s="175" t="str">
        <v>KEDW 112153Z AUTO 23012KT 10SM CLR 38/M19 A2993 RMK AO2 WSHFT 50 SLP109 $</v>
      </c>
    </row>
    <row r="1800" hidden="0">
      <c r="A1800" s="150" t="str">
        <v>2026-05-11 21:55 UTC</v>
      </c>
      <c r="B1800" s="155" t="str">
        <v>2026-05-11 14:55 PDT</v>
      </c>
      <c r="C1800" s="155" t="str">
        <v>2026-05-11</v>
      </c>
      <c r="D1800" s="155" t="str">
        <v>May</v>
      </c>
      <c r="E1800" s="154" t="str">
        <v>Accepted</v>
      </c>
      <c r="F1800" s="155" t="str">
        <v>210</v>
      </c>
      <c r="G1800" s="153" t="n">
        <v>210</v>
      </c>
      <c r="H1800" s="155" t="str">
        <v>SW</v>
      </c>
      <c r="I1800" s="153" t="n">
        <v>30</v>
      </c>
      <c r="J1800" s="155" t="str">
        <v>NE</v>
      </c>
      <c r="K1800" s="153" t="n">
        <v>14</v>
      </c>
      <c r="L1800" s="153" t="n">
        <f>IF(E1800="Accepted",K1800*1.150779448,"")</f>
        <v>16.110912272</v>
      </c>
      <c r="M1800" s="153" t="n">
        <v>19</v>
      </c>
      <c r="N1800" s="153" t="n">
        <f>IF(AND(E1800="Accepted",ISNUMBER(M1800)),M1800*1.150779448,"")</f>
        <v>21.864809512</v>
      </c>
      <c r="O1800" s="153" t="n">
        <v>27</v>
      </c>
      <c r="P1800" s="153" t="n">
        <f>IF(AND(E1800="Accepted",ISNUMBER(O1800)),O1800*1.150779448,"")</f>
        <v>31.071045096</v>
      </c>
      <c r="Q1800" s="153" t="n">
        <v>210</v>
      </c>
      <c r="R1800" s="155" t="str">
        <v>48</v>
      </c>
      <c r="S1800" s="155" t="str">
        <v>2026-05-11 21:48 UTC</v>
      </c>
      <c r="T1800" s="155" t="str">
        <v>2026-05-11 14:48 PDT</v>
      </c>
      <c r="U1800" s="153" t="n">
        <f>IF(E1800&lt;&gt;"Accepted","",IF(AND(N1800="",P1800=""),"",MAX(N1800,P1800)))</f>
        <v>31.071045096</v>
      </c>
      <c r="V1800" s="155" t="str">
        <v>2026-05-11 14:48 PDT</v>
      </c>
      <c r="W1800" s="153" t="n">
        <v>14</v>
      </c>
      <c r="X1800" s="153" t="n">
        <v>19</v>
      </c>
      <c r="Y1800" s="153" t="n">
        <v>27</v>
      </c>
      <c r="Z1800" s="153" t="n">
        <v>210</v>
      </c>
      <c r="AA1800" s="153" t="n">
        <v>-117.8837</v>
      </c>
      <c r="AB1800" s="153" t="n">
        <v>34.9054</v>
      </c>
      <c r="AC1800" s="153" t="n">
        <v>702</v>
      </c>
      <c r="AD1800" s="175" t="str">
        <v>KEDW 112155Z 21014G19KT 70SM CLR 38/M19 A2993 RMK AO2A PK WND 21027/48 SLP109 T03821193</v>
      </c>
    </row>
    <row r="1801" hidden="0">
      <c r="A1801" s="150" t="str">
        <v>2026-05-11 21:57 UTC</v>
      </c>
      <c r="B1801" s="155" t="str">
        <v>2026-05-11 14:57 PDT</v>
      </c>
      <c r="C1801" s="155" t="str">
        <v>2026-05-11</v>
      </c>
      <c r="D1801" s="155" t="str">
        <v>May</v>
      </c>
      <c r="E1801" s="154" t="str">
        <v>Accepted</v>
      </c>
      <c r="F1801" s="155" t="str">
        <v>190</v>
      </c>
      <c r="G1801" s="153" t="n">
        <v>190</v>
      </c>
      <c r="H1801" s="155" t="str">
        <v>S</v>
      </c>
      <c r="I1801" s="153" t="n">
        <v>10</v>
      </c>
      <c r="J1801" s="155" t="str">
        <v>N</v>
      </c>
      <c r="K1801" s="153" t="n">
        <v>15</v>
      </c>
      <c r="L1801" s="153" t="n">
        <f>IF(E1801="Accepted",K1801*1.150779448,"")</f>
        <v>17.261691719999998</v>
      </c>
      <c r="M1801" s="153" t="n">
        <v>19</v>
      </c>
      <c r="N1801" s="153" t="n">
        <f>IF(AND(E1801="Accepted",ISNUMBER(M1801)),M1801*1.150779448,"")</f>
        <v>21.864809512</v>
      </c>
      <c r="O1801" s="163"/>
      <c r="P1801" s="163" t="str">
        <f>IF(AND(E1801="Accepted",ISNUMBER(O1801)),O1801*1.150779448,"")</f>
      </c>
      <c r="Q1801" s="163"/>
      <c r="R1801" s="155" t="str"/>
      <c r="S1801" s="155" t="str"/>
      <c r="T1801" s="155" t="str"/>
      <c r="U1801" s="153" t="n">
        <f>IF(E1801&lt;&gt;"Accepted","",IF(AND(N1801="",P1801=""),"",MAX(N1801,P1801)))</f>
        <v>21.864809512</v>
      </c>
      <c r="V1801" s="155" t="str">
        <v>2026-05-11 14:57 PDT</v>
      </c>
      <c r="W1801" s="153" t="n">
        <v>15</v>
      </c>
      <c r="X1801" s="153" t="n">
        <v>19</v>
      </c>
      <c r="Y1801" s="163"/>
      <c r="Z1801" s="163"/>
      <c r="AA1801" s="153" t="n">
        <v>-117.8837</v>
      </c>
      <c r="AB1801" s="153" t="n">
        <v>34.9054</v>
      </c>
      <c r="AC1801" s="153" t="n">
        <v>702</v>
      </c>
      <c r="AD1801" s="175" t="str">
        <v>KEDW 112157Z 19015G19KT 70SM CLR 38/M19 A2992 RMK AO2A WSHFT 51 SLP105</v>
      </c>
    </row>
    <row r="1802" hidden="0">
      <c r="A1802" s="150" t="str">
        <v>2026-05-11 21:59 UTC</v>
      </c>
      <c r="B1802" s="155" t="str">
        <v>2026-05-11 14:59 PDT</v>
      </c>
      <c r="C1802" s="155" t="str">
        <v>2026-05-11</v>
      </c>
      <c r="D1802" s="155" t="str">
        <v>May</v>
      </c>
      <c r="E1802" s="154" t="str">
        <v>Accepted</v>
      </c>
      <c r="F1802" s="155" t="str">
        <v>190</v>
      </c>
      <c r="G1802" s="153" t="n">
        <v>190</v>
      </c>
      <c r="H1802" s="155" t="str">
        <v>S</v>
      </c>
      <c r="I1802" s="153" t="n">
        <v>10</v>
      </c>
      <c r="J1802" s="155" t="str">
        <v>N</v>
      </c>
      <c r="K1802" s="153" t="n">
        <v>15</v>
      </c>
      <c r="L1802" s="153" t="n">
        <f>IF(E1802="Accepted",K1802*1.150779448,"")</f>
        <v>17.261691719999998</v>
      </c>
      <c r="M1802" s="153" t="n">
        <v>19</v>
      </c>
      <c r="N1802" s="153" t="n">
        <f>IF(AND(E1802="Accepted",ISNUMBER(M1802)),M1802*1.150779448,"")</f>
        <v>21.864809512</v>
      </c>
      <c r="O1802" s="163"/>
      <c r="P1802" s="163" t="str">
        <f>IF(AND(E1802="Accepted",ISNUMBER(O1802)),O1802*1.150779448,"")</f>
      </c>
      <c r="Q1802" s="163"/>
      <c r="R1802" s="155" t="str"/>
      <c r="S1802" s="155" t="str"/>
      <c r="T1802" s="155" t="str"/>
      <c r="U1802" s="153" t="n">
        <f>IF(E1802&lt;&gt;"Accepted","",IF(AND(N1802="",P1802=""),"",MAX(N1802,P1802)))</f>
        <v>21.864809512</v>
      </c>
      <c r="V1802" s="155" t="str">
        <v>2026-05-11 14:59 PDT</v>
      </c>
      <c r="W1802" s="153" t="n">
        <v>15</v>
      </c>
      <c r="X1802" s="153" t="n">
        <v>19</v>
      </c>
      <c r="Y1802" s="163"/>
      <c r="Z1802" s="163"/>
      <c r="AA1802" s="153" t="n">
        <v>-117.8837</v>
      </c>
      <c r="AB1802" s="153" t="n">
        <v>34.9054</v>
      </c>
      <c r="AC1802" s="153" t="n">
        <v>702</v>
      </c>
      <c r="AD1802" s="175" t="str">
        <v>KEDW 112159Z AUTO 19015G19KT 10SM CLR 38/M19 A2992 RMK AO2 WSHFT 54 SLP105 $</v>
      </c>
    </row>
    <row r="1803" hidden="0">
      <c r="A1803" s="150" t="str">
        <v>2026-05-11 22:13 UTC</v>
      </c>
      <c r="B1803" s="155" t="str">
        <v>2026-05-11 15:13 PDT</v>
      </c>
      <c r="C1803" s="155" t="str">
        <v>2026-05-11</v>
      </c>
      <c r="D1803" s="155" t="str">
        <v>May</v>
      </c>
      <c r="E1803" s="154" t="str">
        <v>Accepted</v>
      </c>
      <c r="F1803" s="155" t="str">
        <v>210</v>
      </c>
      <c r="G1803" s="153" t="n">
        <v>210</v>
      </c>
      <c r="H1803" s="155" t="str">
        <v>SW</v>
      </c>
      <c r="I1803" s="153" t="n">
        <v>30</v>
      </c>
      <c r="J1803" s="155" t="str">
        <v>NE</v>
      </c>
      <c r="K1803" s="153" t="n">
        <v>14</v>
      </c>
      <c r="L1803" s="153" t="n">
        <f>IF(E1803="Accepted",K1803*1.150779448,"")</f>
        <v>16.110912272</v>
      </c>
      <c r="M1803" s="153" t="n">
        <v>23</v>
      </c>
      <c r="N1803" s="153" t="n">
        <f>IF(AND(E1803="Accepted",ISNUMBER(M1803)),M1803*1.150779448,"")</f>
        <v>26.467927304</v>
      </c>
      <c r="O1803" s="163"/>
      <c r="P1803" s="163" t="str">
        <f>IF(AND(E1803="Accepted",ISNUMBER(O1803)),O1803*1.150779448,"")</f>
      </c>
      <c r="Q1803" s="163"/>
      <c r="R1803" s="155" t="str"/>
      <c r="S1803" s="155" t="str"/>
      <c r="T1803" s="155" t="str"/>
      <c r="U1803" s="153" t="n">
        <f>IF(E1803&lt;&gt;"Accepted","",IF(AND(N1803="",P1803=""),"",MAX(N1803,P1803)))</f>
        <v>26.467927304</v>
      </c>
      <c r="V1803" s="155" t="str">
        <v>2026-05-11 15:13 PDT</v>
      </c>
      <c r="W1803" s="153" t="n">
        <v>14</v>
      </c>
      <c r="X1803" s="153" t="n">
        <v>23</v>
      </c>
      <c r="Y1803" s="163"/>
      <c r="Z1803" s="163"/>
      <c r="AA1803" s="153" t="n">
        <v>-117.8837</v>
      </c>
      <c r="AB1803" s="153" t="n">
        <v>34.9054</v>
      </c>
      <c r="AC1803" s="153" t="n">
        <v>702</v>
      </c>
      <c r="AD1803" s="175" t="str">
        <v>KEDW 112213Z 21014G23KT 70SM CLR 38/M15 A2992 RMK AO2A WSHFT 2159 SLP105 $</v>
      </c>
    </row>
    <row r="1804" hidden="0">
      <c r="A1804" s="150" t="str">
        <v>2026-05-11 22:15 UTC</v>
      </c>
      <c r="B1804" s="155" t="str">
        <v>2026-05-11 15:15 PDT</v>
      </c>
      <c r="C1804" s="155" t="str">
        <v>2026-05-11</v>
      </c>
      <c r="D1804" s="155" t="str">
        <v>May</v>
      </c>
      <c r="E1804" s="154" t="str">
        <v>Accepted</v>
      </c>
      <c r="F1804" s="155" t="str">
        <v>210</v>
      </c>
      <c r="G1804" s="153" t="n">
        <v>210</v>
      </c>
      <c r="H1804" s="155" t="str">
        <v>SW</v>
      </c>
      <c r="I1804" s="153" t="n">
        <v>30</v>
      </c>
      <c r="J1804" s="155" t="str">
        <v>NE</v>
      </c>
      <c r="K1804" s="153" t="n">
        <v>14</v>
      </c>
      <c r="L1804" s="153" t="n">
        <f>IF(E1804="Accepted",K1804*1.150779448,"")</f>
        <v>16.110912272</v>
      </c>
      <c r="M1804" s="153" t="n">
        <v>23</v>
      </c>
      <c r="N1804" s="153" t="n">
        <f>IF(AND(E1804="Accepted",ISNUMBER(M1804)),M1804*1.150779448,"")</f>
        <v>26.467927304</v>
      </c>
      <c r="O1804" s="163"/>
      <c r="P1804" s="163" t="str">
        <f>IF(AND(E1804="Accepted",ISNUMBER(O1804)),O1804*1.150779448,"")</f>
      </c>
      <c r="Q1804" s="163"/>
      <c r="R1804" s="155" t="str"/>
      <c r="S1804" s="155" t="str"/>
      <c r="T1804" s="155" t="str"/>
      <c r="U1804" s="153" t="n">
        <f>IF(E1804&lt;&gt;"Accepted","",IF(AND(N1804="",P1804=""),"",MAX(N1804,P1804)))</f>
        <v>26.467927304</v>
      </c>
      <c r="V1804" s="155" t="str">
        <v>2026-05-11 15:15 PDT</v>
      </c>
      <c r="W1804" s="153" t="n">
        <v>14</v>
      </c>
      <c r="X1804" s="153" t="n">
        <v>23</v>
      </c>
      <c r="Y1804" s="163"/>
      <c r="Z1804" s="163"/>
      <c r="AA1804" s="153" t="n">
        <v>-117.8837</v>
      </c>
      <c r="AB1804" s="153" t="n">
        <v>34.9054</v>
      </c>
      <c r="AC1804" s="153" t="n">
        <v>702</v>
      </c>
      <c r="AD1804" s="175" t="str">
        <v>KEDW 112215Z AUTO 21014G23KT 10SM CLR 38/M15 A2992 RMK AO2 WSHFT 02 SLP105 $</v>
      </c>
    </row>
    <row r="1805" hidden="0">
      <c r="A1805" s="150" t="str">
        <v>2026-05-11 22:23 UTC</v>
      </c>
      <c r="B1805" s="155" t="str">
        <v>2026-05-11 15:23 PDT</v>
      </c>
      <c r="C1805" s="155" t="str">
        <v>2026-05-11</v>
      </c>
      <c r="D1805" s="155" t="str">
        <v>May</v>
      </c>
      <c r="E1805" s="154" t="str">
        <v>Accepted</v>
      </c>
      <c r="F1805" s="155" t="str">
        <v>230</v>
      </c>
      <c r="G1805" s="153" t="n">
        <v>230</v>
      </c>
      <c r="H1805" s="155" t="str">
        <v>SW</v>
      </c>
      <c r="I1805" s="153" t="n">
        <v>50</v>
      </c>
      <c r="J1805" s="155" t="str">
        <v>NE</v>
      </c>
      <c r="K1805" s="153" t="n">
        <v>17</v>
      </c>
      <c r="L1805" s="153" t="n">
        <f>IF(E1805="Accepted",K1805*1.150779448,"")</f>
        <v>19.563250616</v>
      </c>
      <c r="M1805" s="153" t="n">
        <v>21</v>
      </c>
      <c r="N1805" s="153" t="n">
        <f>IF(AND(E1805="Accepted",ISNUMBER(M1805)),M1805*1.150779448,"")</f>
        <v>24.166368408</v>
      </c>
      <c r="O1805" s="163"/>
      <c r="P1805" s="163" t="str">
        <f>IF(AND(E1805="Accepted",ISNUMBER(O1805)),O1805*1.150779448,"")</f>
      </c>
      <c r="Q1805" s="163"/>
      <c r="R1805" s="155" t="str"/>
      <c r="S1805" s="155" t="str"/>
      <c r="T1805" s="155" t="str"/>
      <c r="U1805" s="153" t="n">
        <f>IF(E1805&lt;&gt;"Accepted","",IF(AND(N1805="",P1805=""),"",MAX(N1805,P1805)))</f>
        <v>24.166368408</v>
      </c>
      <c r="V1805" s="155" t="str">
        <v>2026-05-11 15:23 PDT</v>
      </c>
      <c r="W1805" s="153" t="n">
        <v>17</v>
      </c>
      <c r="X1805" s="153" t="n">
        <v>21</v>
      </c>
      <c r="Y1805" s="163"/>
      <c r="Z1805" s="163"/>
      <c r="AA1805" s="153" t="n">
        <v>-117.8837</v>
      </c>
      <c r="AB1805" s="153" t="n">
        <v>34.9054</v>
      </c>
      <c r="AC1805" s="153" t="n">
        <v>702</v>
      </c>
      <c r="AD1805" s="175" t="str">
        <v>KEDW 112223Z 23017G21KT 70SM CLR 38/M11 A2992 RMK AO2A WSHFT 18 SLP105</v>
      </c>
    </row>
    <row r="1806" hidden="0">
      <c r="A1806" s="150" t="str">
        <v>2026-05-11 22:25 UTC</v>
      </c>
      <c r="B1806" s="155" t="str">
        <v>2026-05-11 15:25 PDT</v>
      </c>
      <c r="C1806" s="155" t="str">
        <v>2026-05-11</v>
      </c>
      <c r="D1806" s="155" t="str">
        <v>May</v>
      </c>
      <c r="E1806" s="154" t="str">
        <v>Accepted</v>
      </c>
      <c r="F1806" s="155" t="str">
        <v>230</v>
      </c>
      <c r="G1806" s="153" t="n">
        <v>230</v>
      </c>
      <c r="H1806" s="155" t="str">
        <v>SW</v>
      </c>
      <c r="I1806" s="153" t="n">
        <v>50</v>
      </c>
      <c r="J1806" s="155" t="str">
        <v>NE</v>
      </c>
      <c r="K1806" s="153" t="n">
        <v>17</v>
      </c>
      <c r="L1806" s="153" t="n">
        <f>IF(E1806="Accepted",K1806*1.150779448,"")</f>
        <v>19.563250616</v>
      </c>
      <c r="M1806" s="153" t="n">
        <v>21</v>
      </c>
      <c r="N1806" s="153" t="n">
        <f>IF(AND(E1806="Accepted",ISNUMBER(M1806)),M1806*1.150779448,"")</f>
        <v>24.166368408</v>
      </c>
      <c r="O1806" s="163"/>
      <c r="P1806" s="163" t="str">
        <f>IF(AND(E1806="Accepted",ISNUMBER(O1806)),O1806*1.150779448,"")</f>
      </c>
      <c r="Q1806" s="163"/>
      <c r="R1806" s="155" t="str"/>
      <c r="S1806" s="155" t="str"/>
      <c r="T1806" s="155" t="str"/>
      <c r="U1806" s="153" t="n">
        <f>IF(E1806&lt;&gt;"Accepted","",IF(AND(N1806="",P1806=""),"",MAX(N1806,P1806)))</f>
        <v>24.166368408</v>
      </c>
      <c r="V1806" s="155" t="str">
        <v>2026-05-11 15:25 PDT</v>
      </c>
      <c r="W1806" s="153" t="n">
        <v>17</v>
      </c>
      <c r="X1806" s="153" t="n">
        <v>21</v>
      </c>
      <c r="Y1806" s="163"/>
      <c r="Z1806" s="163"/>
      <c r="AA1806" s="153" t="n">
        <v>-117.8837</v>
      </c>
      <c r="AB1806" s="153" t="n">
        <v>34.9054</v>
      </c>
      <c r="AC1806" s="153" t="n">
        <v>702</v>
      </c>
      <c r="AD1806" s="175" t="str">
        <v>KEDW 112225Z COR 23017G21KT 80SM CLR 38/M11 A2992 RMK AO2A WSHFT 20 SLP105 COR 2257</v>
      </c>
    </row>
    <row r="1807" hidden="0">
      <c r="A1807" s="150" t="str">
        <v>2026-05-11 22:55 UTC</v>
      </c>
      <c r="B1807" s="155" t="str">
        <v>2026-05-11 15:55 PDT</v>
      </c>
      <c r="C1807" s="155" t="str">
        <v>2026-05-11</v>
      </c>
      <c r="D1807" s="155" t="str">
        <v>May</v>
      </c>
      <c r="E1807" s="154" t="str">
        <v>Accepted</v>
      </c>
      <c r="F1807" s="155" t="str">
        <v>240</v>
      </c>
      <c r="G1807" s="153" t="n">
        <v>240</v>
      </c>
      <c r="H1807" s="155" t="str">
        <v>SW</v>
      </c>
      <c r="I1807" s="153" t="n">
        <v>60</v>
      </c>
      <c r="J1807" s="155" t="str">
        <v>NE</v>
      </c>
      <c r="K1807" s="153" t="n">
        <v>17</v>
      </c>
      <c r="L1807" s="153" t="n">
        <f>IF(E1807="Accepted",K1807*1.150779448,"")</f>
        <v>19.563250616</v>
      </c>
      <c r="M1807" s="153" t="n">
        <v>26</v>
      </c>
      <c r="N1807" s="153" t="n">
        <f>IF(AND(E1807="Accepted",ISNUMBER(M1807)),M1807*1.150779448,"")</f>
        <v>29.920265648</v>
      </c>
      <c r="O1807" s="163"/>
      <c r="P1807" s="163" t="str">
        <f>IF(AND(E1807="Accepted",ISNUMBER(O1807)),O1807*1.150779448,"")</f>
      </c>
      <c r="Q1807" s="163"/>
      <c r="R1807" s="155" t="str"/>
      <c r="S1807" s="155" t="str"/>
      <c r="T1807" s="155" t="str"/>
      <c r="U1807" s="153" t="n">
        <f>IF(E1807&lt;&gt;"Accepted","",IF(AND(N1807="",P1807=""),"",MAX(N1807,P1807)))</f>
        <v>29.920265648</v>
      </c>
      <c r="V1807" s="155" t="str">
        <v>2026-05-11 15:55 PDT</v>
      </c>
      <c r="W1807" s="153" t="n">
        <v>17</v>
      </c>
      <c r="X1807" s="153" t="n">
        <v>26</v>
      </c>
      <c r="Y1807" s="163"/>
      <c r="Z1807" s="163"/>
      <c r="AA1807" s="153" t="n">
        <v>-117.8837</v>
      </c>
      <c r="AB1807" s="153" t="n">
        <v>34.9054</v>
      </c>
      <c r="AC1807" s="153" t="n">
        <v>702</v>
      </c>
      <c r="AD1807" s="175" t="str">
        <v>KEDW 112255Z 24017G26KT 80SM CLR 37/M06 A2992 RMK AO2A SLP105 T03721064</v>
      </c>
    </row>
    <row r="1808" hidden="0">
      <c r="A1808" s="150" t="str">
        <v>2026-05-11 23:55 UTC</v>
      </c>
      <c r="B1808" s="155" t="str">
        <v>2026-05-11 16:55 PDT</v>
      </c>
      <c r="C1808" s="155" t="str">
        <v>2026-05-11</v>
      </c>
      <c r="D1808" s="155" t="str">
        <v>May</v>
      </c>
      <c r="E1808" s="154" t="str">
        <v>Accepted</v>
      </c>
      <c r="F1808" s="155" t="str">
        <v>240</v>
      </c>
      <c r="G1808" s="153" t="n">
        <v>240</v>
      </c>
      <c r="H1808" s="155" t="str">
        <v>SW</v>
      </c>
      <c r="I1808" s="153" t="n">
        <v>60</v>
      </c>
      <c r="J1808" s="155" t="str">
        <v>NE</v>
      </c>
      <c r="K1808" s="153" t="n">
        <v>16</v>
      </c>
      <c r="L1808" s="153" t="n">
        <f>IF(E1808="Accepted",K1808*1.150779448,"")</f>
        <v>18.412471168</v>
      </c>
      <c r="M1808" s="153" t="n">
        <v>26</v>
      </c>
      <c r="N1808" s="153" t="n">
        <f>IF(AND(E1808="Accepted",ISNUMBER(M1808)),M1808*1.150779448,"")</f>
        <v>29.920265648</v>
      </c>
      <c r="O1808" s="153" t="n">
        <v>26</v>
      </c>
      <c r="P1808" s="153" t="n">
        <f>IF(AND(E1808="Accepted",ISNUMBER(O1808)),O1808*1.150779448,"")</f>
        <v>29.920265648</v>
      </c>
      <c r="Q1808" s="153" t="n">
        <v>250</v>
      </c>
      <c r="R1808" s="155" t="str">
        <v>05</v>
      </c>
      <c r="S1808" s="155" t="str">
        <v>2026-05-11 23:05 UTC</v>
      </c>
      <c r="T1808" s="155" t="str">
        <v>2026-05-11 16:05 PDT</v>
      </c>
      <c r="U1808" s="153" t="n">
        <f>IF(E1808&lt;&gt;"Accepted","",IF(AND(N1808="",P1808=""),"",MAX(N1808,P1808)))</f>
        <v>29.920265648</v>
      </c>
      <c r="V1808" s="155" t="str">
        <v>2026-05-11 16:05 PDT</v>
      </c>
      <c r="W1808" s="153" t="n">
        <v>16</v>
      </c>
      <c r="X1808" s="153" t="n">
        <v>26</v>
      </c>
      <c r="Y1808" s="153" t="n">
        <v>26</v>
      </c>
      <c r="Z1808" s="153" t="n">
        <v>250</v>
      </c>
      <c r="AA1808" s="153" t="n">
        <v>-117.8837</v>
      </c>
      <c r="AB1808" s="153" t="n">
        <v>34.9054</v>
      </c>
      <c r="AC1808" s="153" t="n">
        <v>702</v>
      </c>
      <c r="AD1808" s="175" t="str">
        <v>KEDW 112355Z 24016G26KT 70SM CLR 36/M10 A2993 RMK AO2A PK WND 25026/05 SLP110 T03571098 10386 20308 55002</v>
      </c>
    </row>
    <row r="1809" hidden="0">
      <c r="A1809" s="150" t="str">
        <v>2026-05-12 00:55 UTC</v>
      </c>
      <c r="B1809" s="155" t="str">
        <v>2026-05-11 17:55 PDT</v>
      </c>
      <c r="C1809" s="155" t="str">
        <v>2026-05-11</v>
      </c>
      <c r="D1809" s="155" t="str">
        <v>May</v>
      </c>
      <c r="E1809" s="154" t="str">
        <v>Accepted</v>
      </c>
      <c r="F1809" s="155" t="str">
        <v>250</v>
      </c>
      <c r="G1809" s="153" t="n">
        <v>250</v>
      </c>
      <c r="H1809" s="155" t="str">
        <v>W</v>
      </c>
      <c r="I1809" s="153" t="n">
        <v>70</v>
      </c>
      <c r="J1809" s="155" t="str">
        <v>E</v>
      </c>
      <c r="K1809" s="153" t="n">
        <v>19</v>
      </c>
      <c r="L1809" s="153" t="n">
        <f>IF(E1809="Accepted",K1809*1.150779448,"")</f>
        <v>21.864809512</v>
      </c>
      <c r="M1809" s="153" t="n">
        <v>26</v>
      </c>
      <c r="N1809" s="153" t="n">
        <f>IF(AND(E1809="Accepted",ISNUMBER(M1809)),M1809*1.150779448,"")</f>
        <v>29.920265648</v>
      </c>
      <c r="O1809" s="153" t="n">
        <v>27</v>
      </c>
      <c r="P1809" s="153" t="n">
        <f>IF(AND(E1809="Accepted",ISNUMBER(O1809)),O1809*1.150779448,"")</f>
        <v>31.071045096</v>
      </c>
      <c r="Q1809" s="153" t="n">
        <v>240</v>
      </c>
      <c r="R1809" s="155" t="str">
        <v>19</v>
      </c>
      <c r="S1809" s="155" t="str">
        <v>2026-05-12 00:19 UTC</v>
      </c>
      <c r="T1809" s="155" t="str">
        <v>2026-05-11 17:19 PDT</v>
      </c>
      <c r="U1809" s="153" t="n">
        <f>IF(E1809&lt;&gt;"Accepted","",IF(AND(N1809="",P1809=""),"",MAX(N1809,P1809)))</f>
        <v>31.071045096</v>
      </c>
      <c r="V1809" s="155" t="str">
        <v>2026-05-11 17:19 PDT</v>
      </c>
      <c r="W1809" s="153" t="n">
        <v>19</v>
      </c>
      <c r="X1809" s="153" t="n">
        <v>26</v>
      </c>
      <c r="Y1809" s="153" t="n">
        <v>27</v>
      </c>
      <c r="Z1809" s="153" t="n">
        <v>240</v>
      </c>
      <c r="AA1809" s="153" t="n">
        <v>-117.8837</v>
      </c>
      <c r="AB1809" s="153" t="n">
        <v>34.9054</v>
      </c>
      <c r="AC1809" s="153" t="n">
        <v>702</v>
      </c>
      <c r="AD1809" s="175" t="str">
        <v>KEDW 120055Z 25019G26KT 70SM CLR 34/M11 A2993 RMK AO2A PK WND 24027/19 SLP114 T03401110</v>
      </c>
    </row>
    <row r="1810" hidden="0">
      <c r="A1810" s="150" t="str">
        <v>2026-05-12 01:55 UTC</v>
      </c>
      <c r="B1810" s="155" t="str">
        <v>2026-05-11 18:55 PDT</v>
      </c>
      <c r="C1810" s="155" t="str">
        <v>2026-05-11</v>
      </c>
      <c r="D1810" s="155" t="str">
        <v>May</v>
      </c>
      <c r="E1810" s="154" t="str">
        <v>Accepted</v>
      </c>
      <c r="F1810" s="155" t="str">
        <v>240</v>
      </c>
      <c r="G1810" s="153" t="n">
        <v>240</v>
      </c>
      <c r="H1810" s="155" t="str">
        <v>SW</v>
      </c>
      <c r="I1810" s="153" t="n">
        <v>60</v>
      </c>
      <c r="J1810" s="155" t="str">
        <v>NE</v>
      </c>
      <c r="K1810" s="153" t="n">
        <v>14</v>
      </c>
      <c r="L1810" s="153" t="n">
        <f>IF(E1810="Accepted",K1810*1.150779448,"")</f>
        <v>16.110912272</v>
      </c>
      <c r="M1810" s="153" t="n">
        <v>23</v>
      </c>
      <c r="N1810" s="153" t="n">
        <f>IF(AND(E1810="Accepted",ISNUMBER(M1810)),M1810*1.150779448,"")</f>
        <v>26.467927304</v>
      </c>
      <c r="O1810" s="163"/>
      <c r="P1810" s="163" t="str">
        <f>IF(AND(E1810="Accepted",ISNUMBER(O1810)),O1810*1.150779448,"")</f>
      </c>
      <c r="Q1810" s="163"/>
      <c r="R1810" s="155" t="str"/>
      <c r="S1810" s="155" t="str"/>
      <c r="T1810" s="155" t="str"/>
      <c r="U1810" s="153" t="n">
        <f>IF(E1810&lt;&gt;"Accepted","",IF(AND(N1810="",P1810=""),"",MAX(N1810,P1810)))</f>
        <v>26.467927304</v>
      </c>
      <c r="V1810" s="155" t="str">
        <v>2026-05-11 18:55 PDT</v>
      </c>
      <c r="W1810" s="153" t="n">
        <v>14</v>
      </c>
      <c r="X1810" s="153" t="n">
        <v>23</v>
      </c>
      <c r="Y1810" s="163"/>
      <c r="Z1810" s="163"/>
      <c r="AA1810" s="153" t="n">
        <v>-117.8837</v>
      </c>
      <c r="AB1810" s="153" t="n">
        <v>34.9054</v>
      </c>
      <c r="AC1810" s="153" t="n">
        <v>702</v>
      </c>
      <c r="AD1810" s="175" t="str">
        <v>KEDW 120155Z 24014G23KT 70SM CLR 32/M15 A2993 RMK AO2A SLP112 T03211151</v>
      </c>
    </row>
    <row r="1811" hidden="0">
      <c r="A1811" s="150" t="str">
        <v>2026-05-12 02:55 UTC</v>
      </c>
      <c r="B1811" s="155" t="str">
        <v>2026-05-11 19:55 PDT</v>
      </c>
      <c r="C1811" s="155" t="str">
        <v>2026-05-11</v>
      </c>
      <c r="D1811" s="155" t="str">
        <v>May</v>
      </c>
      <c r="E1811" s="154" t="str">
        <v>Accepted</v>
      </c>
      <c r="F1811" s="155" t="str">
        <v>240</v>
      </c>
      <c r="G1811" s="153" t="n">
        <v>240</v>
      </c>
      <c r="H1811" s="155" t="str">
        <v>SW</v>
      </c>
      <c r="I1811" s="153" t="n">
        <v>60</v>
      </c>
      <c r="J1811" s="155" t="str">
        <v>NE</v>
      </c>
      <c r="K1811" s="153" t="n">
        <v>15</v>
      </c>
      <c r="L1811" s="153" t="n">
        <f>IF(E1811="Accepted",K1811*1.150779448,"")</f>
        <v>17.261691719999998</v>
      </c>
      <c r="M1811" s="163"/>
      <c r="N1811" s="163" t="str">
        <f>IF(AND(E1811="Accepted",ISNUMBER(M1811)),M1811*1.150779448,"")</f>
      </c>
      <c r="O1811" s="163"/>
      <c r="P1811" s="163" t="str">
        <f>IF(AND(E1811="Accepted",ISNUMBER(O1811)),O1811*1.150779448,"")</f>
      </c>
      <c r="Q1811" s="163"/>
      <c r="R1811" s="155" t="str"/>
      <c r="S1811" s="155" t="str"/>
      <c r="T1811" s="155" t="str"/>
      <c r="U1811" s="163" t="str">
        <f>IF(E1811&lt;&gt;"Accepted","",IF(AND(N1811="",P1811=""),"",MAX(N1811,P1811)))</f>
      </c>
      <c r="V1811" s="155" t="str">
        <v>2026-05-11 19:55 PDT</v>
      </c>
      <c r="W1811" s="153" t="n">
        <v>15</v>
      </c>
      <c r="X1811" s="163"/>
      <c r="Y1811" s="163"/>
      <c r="Z1811" s="163"/>
      <c r="AA1811" s="153" t="n">
        <v>-117.8837</v>
      </c>
      <c r="AB1811" s="153" t="n">
        <v>34.9054</v>
      </c>
      <c r="AC1811" s="153" t="n">
        <v>702</v>
      </c>
      <c r="AD1811" s="175" t="str">
        <v>KEDW 120255Z 24015KT 50SM CLR 29/M12 A2994 RMK AO2A SLP116 T02911122 53004</v>
      </c>
    </row>
    <row r="1812" hidden="0">
      <c r="A1812" s="150" t="str">
        <v>2026-05-12 03:55 UTC</v>
      </c>
      <c r="B1812" s="155" t="str">
        <v>2026-05-11 20:55 PDT</v>
      </c>
      <c r="C1812" s="155" t="str">
        <v>2026-05-11</v>
      </c>
      <c r="D1812" s="155" t="str">
        <v>May</v>
      </c>
      <c r="E1812" s="154" t="str">
        <v>Accepted</v>
      </c>
      <c r="F1812" s="155" t="str">
        <v>230</v>
      </c>
      <c r="G1812" s="153" t="n">
        <v>230</v>
      </c>
      <c r="H1812" s="155" t="str">
        <v>SW</v>
      </c>
      <c r="I1812" s="153" t="n">
        <v>50</v>
      </c>
      <c r="J1812" s="155" t="str">
        <v>NE</v>
      </c>
      <c r="K1812" s="153" t="n">
        <v>10</v>
      </c>
      <c r="L1812" s="153" t="n">
        <f>IF(E1812="Accepted",K1812*1.150779448,"")</f>
        <v>11.50779448</v>
      </c>
      <c r="M1812" s="163"/>
      <c r="N1812" s="163" t="str">
        <f>IF(AND(E1812="Accepted",ISNUMBER(M1812)),M1812*1.150779448,"")</f>
      </c>
      <c r="O1812" s="163"/>
      <c r="P1812" s="163" t="str">
        <f>IF(AND(E1812="Accepted",ISNUMBER(O1812)),O1812*1.150779448,"")</f>
      </c>
      <c r="Q1812" s="163"/>
      <c r="R1812" s="155" t="str"/>
      <c r="S1812" s="155" t="str"/>
      <c r="T1812" s="155" t="str"/>
      <c r="U1812" s="163" t="str">
        <f>IF(E1812&lt;&gt;"Accepted","",IF(AND(N1812="",P1812=""),"",MAX(N1812,P1812)))</f>
      </c>
      <c r="V1812" s="155" t="str">
        <v>2026-05-11 20:55 PDT</v>
      </c>
      <c r="W1812" s="153" t="n">
        <v>10</v>
      </c>
      <c r="X1812" s="163"/>
      <c r="Y1812" s="163"/>
      <c r="Z1812" s="163"/>
      <c r="AA1812" s="153" t="n">
        <v>-117.8837</v>
      </c>
      <c r="AB1812" s="153" t="n">
        <v>34.9054</v>
      </c>
      <c r="AC1812" s="153" t="n">
        <v>702</v>
      </c>
      <c r="AD1812" s="175" t="str">
        <v>KEDW 120355Z 23010KT 40SM CLR 26/M04 A2996 RMK AO2A SLP123 T02631043</v>
      </c>
    </row>
    <row r="1813" hidden="0">
      <c r="A1813" s="150" t="str">
        <v>2026-05-12 04:55 UTC</v>
      </c>
      <c r="B1813" s="155" t="str">
        <v>2026-05-11 21:55 PDT</v>
      </c>
      <c r="C1813" s="155" t="str">
        <v>2026-05-11</v>
      </c>
      <c r="D1813" s="155" t="str">
        <v>May</v>
      </c>
      <c r="E1813" s="154" t="str">
        <v>Accepted</v>
      </c>
      <c r="F1813" s="155" t="str">
        <v>220</v>
      </c>
      <c r="G1813" s="153" t="n">
        <v>220</v>
      </c>
      <c r="H1813" s="155" t="str">
        <v>SW</v>
      </c>
      <c r="I1813" s="153" t="n">
        <v>40</v>
      </c>
      <c r="J1813" s="155" t="str">
        <v>NE</v>
      </c>
      <c r="K1813" s="153" t="n">
        <v>7</v>
      </c>
      <c r="L1813" s="153" t="n">
        <f>IF(E1813="Accepted",K1813*1.150779448,"")</f>
        <v>8.055456136</v>
      </c>
      <c r="M1813" s="163"/>
      <c r="N1813" s="163" t="str">
        <f>IF(AND(E1813="Accepted",ISNUMBER(M1813)),M1813*1.150779448,"")</f>
      </c>
      <c r="O1813" s="163"/>
      <c r="P1813" s="163" t="str">
        <f>IF(AND(E1813="Accepted",ISNUMBER(O1813)),O1813*1.150779448,"")</f>
      </c>
      <c r="Q1813" s="163"/>
      <c r="R1813" s="155" t="str"/>
      <c r="S1813" s="155" t="str"/>
      <c r="T1813" s="155" t="str"/>
      <c r="U1813" s="163" t="str">
        <f>IF(E1813&lt;&gt;"Accepted","",IF(AND(N1813="",P1813=""),"",MAX(N1813,P1813)))</f>
      </c>
      <c r="V1813" s="155" t="str">
        <v>2026-05-11 21:55 PDT</v>
      </c>
      <c r="W1813" s="153" t="n">
        <v>7</v>
      </c>
      <c r="X1813" s="163"/>
      <c r="Y1813" s="163"/>
      <c r="Z1813" s="163"/>
      <c r="AA1813" s="153" t="n">
        <v>-117.8837</v>
      </c>
      <c r="AB1813" s="153" t="n">
        <v>34.9054</v>
      </c>
      <c r="AC1813" s="153" t="n">
        <v>702</v>
      </c>
      <c r="AD1813" s="175" t="str">
        <v>KEDW 120455Z 22007KT 40SM CLR 23/M02 A2998 RMK AO2A SLP130 T02291020</v>
      </c>
    </row>
    <row r="1814" hidden="0">
      <c r="A1814" s="150" t="str">
        <v>2026-05-12 05:55 UTC</v>
      </c>
      <c r="B1814" s="155" t="str">
        <v>2026-05-11 22:55 PDT</v>
      </c>
      <c r="C1814" s="155" t="str">
        <v>2026-05-11</v>
      </c>
      <c r="D1814" s="155" t="str">
        <v>May</v>
      </c>
      <c r="E1814" s="154" t="str">
        <v>Accepted</v>
      </c>
      <c r="F1814" s="155" t="str">
        <v>220</v>
      </c>
      <c r="G1814" s="153" t="n">
        <v>220</v>
      </c>
      <c r="H1814" s="155" t="str">
        <v>SW</v>
      </c>
      <c r="I1814" s="153" t="n">
        <v>40</v>
      </c>
      <c r="J1814" s="155" t="str">
        <v>NE</v>
      </c>
      <c r="K1814" s="153" t="n">
        <v>12</v>
      </c>
      <c r="L1814" s="153" t="n">
        <f>IF(E1814="Accepted",K1814*1.150779448,"")</f>
        <v>13.809353376</v>
      </c>
      <c r="M1814" s="163"/>
      <c r="N1814" s="163" t="str">
        <f>IF(AND(E1814="Accepted",ISNUMBER(M1814)),M1814*1.150779448,"")</f>
      </c>
      <c r="O1814" s="163"/>
      <c r="P1814" s="163" t="str">
        <f>IF(AND(E1814="Accepted",ISNUMBER(O1814)),O1814*1.150779448,"")</f>
      </c>
      <c r="Q1814" s="163"/>
      <c r="R1814" s="155" t="str"/>
      <c r="S1814" s="155" t="str"/>
      <c r="T1814" s="155" t="str"/>
      <c r="U1814" s="163" t="str">
        <f>IF(E1814&lt;&gt;"Accepted","",IF(AND(N1814="",P1814=""),"",MAX(N1814,P1814)))</f>
      </c>
      <c r="V1814" s="155" t="str">
        <v>2026-05-11 22:55 PDT</v>
      </c>
      <c r="W1814" s="153" t="n">
        <v>12</v>
      </c>
      <c r="X1814" s="163"/>
      <c r="Y1814" s="163"/>
      <c r="Z1814" s="163"/>
      <c r="AA1814" s="153" t="n">
        <v>-117.8837</v>
      </c>
      <c r="AB1814" s="153" t="n">
        <v>34.9054</v>
      </c>
      <c r="AC1814" s="153" t="n">
        <v>702</v>
      </c>
      <c r="AD1814" s="175" t="str">
        <v>KEDW 120555Z AUTO 22012KT 10SM CLR 23/M01 A2997 RMK AO2 SLP124 T02271008 10358 20227 50010 $</v>
      </c>
    </row>
    <row r="1815" hidden="0">
      <c r="A1815" s="150" t="str">
        <v>2026-05-12 06:55 UTC</v>
      </c>
      <c r="B1815" s="155" t="str">
        <v>2026-05-11 23:55 PDT</v>
      </c>
      <c r="C1815" s="155" t="str">
        <v>2026-05-11</v>
      </c>
      <c r="D1815" s="155" t="str">
        <v>May</v>
      </c>
      <c r="E1815" s="154" t="str">
        <v>Accepted</v>
      </c>
      <c r="F1815" s="155" t="str">
        <v>230</v>
      </c>
      <c r="G1815" s="153" t="n">
        <v>230</v>
      </c>
      <c r="H1815" s="155" t="str">
        <v>SW</v>
      </c>
      <c r="I1815" s="153" t="n">
        <v>50</v>
      </c>
      <c r="J1815" s="155" t="str">
        <v>NE</v>
      </c>
      <c r="K1815" s="153" t="n">
        <v>9</v>
      </c>
      <c r="L1815" s="153" t="n">
        <f>IF(E1815="Accepted",K1815*1.150779448,"")</f>
        <v>10.357015032</v>
      </c>
      <c r="M1815" s="163"/>
      <c r="N1815" s="163" t="str">
        <f>IF(AND(E1815="Accepted",ISNUMBER(M1815)),M1815*1.150779448,"")</f>
      </c>
      <c r="O1815" s="163"/>
      <c r="P1815" s="163" t="str">
        <f>IF(AND(E1815="Accepted",ISNUMBER(O1815)),O1815*1.150779448,"")</f>
      </c>
      <c r="Q1815" s="163"/>
      <c r="R1815" s="155" t="str"/>
      <c r="S1815" s="155" t="str"/>
      <c r="T1815" s="155" t="str"/>
      <c r="U1815" s="163" t="str">
        <f>IF(E1815&lt;&gt;"Accepted","",IF(AND(N1815="",P1815=""),"",MAX(N1815,P1815)))</f>
      </c>
      <c r="V1815" s="155" t="str">
        <v>2026-05-11 23:55 PDT</v>
      </c>
      <c r="W1815" s="153" t="n">
        <v>9</v>
      </c>
      <c r="X1815" s="163"/>
      <c r="Y1815" s="163"/>
      <c r="Z1815" s="163"/>
      <c r="AA1815" s="153" t="n">
        <v>-117.8837</v>
      </c>
      <c r="AB1815" s="153" t="n">
        <v>34.9054</v>
      </c>
      <c r="AC1815" s="153" t="n">
        <v>702</v>
      </c>
      <c r="AD1815" s="175" t="str">
        <v>KEDW 120655Z AUTO 23009KT 10SM CLR 22/M05 A2996 RMK AO2 SLP119 T02151046 $</v>
      </c>
    </row>
    <row r="1816" hidden="0">
      <c r="A1816" s="150" t="str">
        <v>2026-05-12 07:55 UTC</v>
      </c>
      <c r="B1816" s="155" t="str">
        <v>2026-05-12 00:55 PDT</v>
      </c>
      <c r="C1816" s="155" t="str">
        <v>2026-05-12</v>
      </c>
      <c r="D1816" s="155" t="str">
        <v>May</v>
      </c>
      <c r="E1816" s="154" t="str">
        <v>Accepted</v>
      </c>
      <c r="F1816" s="155" t="str">
        <v>200</v>
      </c>
      <c r="G1816" s="153" t="n">
        <v>200</v>
      </c>
      <c r="H1816" s="155" t="str">
        <v>S</v>
      </c>
      <c r="I1816" s="153" t="n">
        <v>20</v>
      </c>
      <c r="J1816" s="155" t="str">
        <v>N</v>
      </c>
      <c r="K1816" s="153" t="n">
        <v>5</v>
      </c>
      <c r="L1816" s="153" t="n">
        <f>IF(E1816="Accepted",K1816*1.150779448,"")</f>
        <v>5.75389724</v>
      </c>
      <c r="M1816" s="163"/>
      <c r="N1816" s="163" t="str">
        <f>IF(AND(E1816="Accepted",ISNUMBER(M1816)),M1816*1.150779448,"")</f>
      </c>
      <c r="O1816" s="163"/>
      <c r="P1816" s="163" t="str">
        <f>IF(AND(E1816="Accepted",ISNUMBER(O1816)),O1816*1.150779448,"")</f>
      </c>
      <c r="Q1816" s="163"/>
      <c r="R1816" s="155" t="str"/>
      <c r="S1816" s="155" t="str"/>
      <c r="T1816" s="155" t="str"/>
      <c r="U1816" s="163" t="str">
        <f>IF(E1816&lt;&gt;"Accepted","",IF(AND(N1816="",P1816=""),"",MAX(N1816,P1816)))</f>
      </c>
      <c r="V1816" s="155" t="str">
        <v>2026-05-12 00:55 PDT</v>
      </c>
      <c r="W1816" s="153" t="n">
        <v>5</v>
      </c>
      <c r="X1816" s="163"/>
      <c r="Y1816" s="163"/>
      <c r="Z1816" s="163"/>
      <c r="AA1816" s="153" t="n">
        <v>-117.8837</v>
      </c>
      <c r="AB1816" s="153" t="n">
        <v>34.9054</v>
      </c>
      <c r="AC1816" s="153" t="n">
        <v>702</v>
      </c>
      <c r="AD1816" s="175" t="str">
        <v>KEDW 120755Z AUTO 20005KT 10SM CLR 18/M02 A2996 RMK AO2 SLP120 T01831021 403860141 $</v>
      </c>
    </row>
    <row r="1817" hidden="0">
      <c r="A1817" s="150" t="str">
        <v>2026-05-12 08:55 UTC</v>
      </c>
      <c r="B1817" s="155" t="str">
        <v>2026-05-12 01:55 PDT</v>
      </c>
      <c r="C1817" s="155" t="str">
        <v>2026-05-12</v>
      </c>
      <c r="D1817" s="155" t="str">
        <v>May</v>
      </c>
      <c r="E1817" s="154" t="str">
        <v>Accepted</v>
      </c>
      <c r="F1817" s="155" t="str">
        <v>000</v>
      </c>
      <c r="G1817" s="153" t="n">
        <v>0</v>
      </c>
      <c r="H1817" s="155" t="str">
        <v>Calm</v>
      </c>
      <c r="I1817" s="153" t="n">
        <v>180</v>
      </c>
      <c r="J1817" s="155" t="str">
        <v>Calm</v>
      </c>
      <c r="K1817" s="153" t="n">
        <v>0</v>
      </c>
      <c r="L1817" s="153" t="n">
        <f>IF(E1817="Accepted",K1817*1.150779448,"")</f>
        <v>0</v>
      </c>
      <c r="M1817" s="163"/>
      <c r="N1817" s="163" t="str">
        <f>IF(AND(E1817="Accepted",ISNUMBER(M1817)),M1817*1.150779448,"")</f>
      </c>
      <c r="O1817" s="163"/>
      <c r="P1817" s="163" t="str">
        <f>IF(AND(E1817="Accepted",ISNUMBER(O1817)),O1817*1.150779448,"")</f>
      </c>
      <c r="Q1817" s="163"/>
      <c r="R1817" s="155" t="str"/>
      <c r="S1817" s="155" t="str"/>
      <c r="T1817" s="155" t="str"/>
      <c r="U1817" s="163" t="str">
        <f>IF(E1817&lt;&gt;"Accepted","",IF(AND(N1817="",P1817=""),"",MAX(N1817,P1817)))</f>
      </c>
      <c r="V1817" s="155" t="str">
        <v>2026-05-12 01:55 PDT</v>
      </c>
      <c r="W1817" s="153" t="n">
        <v>0</v>
      </c>
      <c r="X1817" s="163"/>
      <c r="Y1817" s="163"/>
      <c r="Z1817" s="163"/>
      <c r="AA1817" s="153" t="n">
        <v>-117.8837</v>
      </c>
      <c r="AB1817" s="153" t="n">
        <v>34.9054</v>
      </c>
      <c r="AC1817" s="153" t="n">
        <v>702</v>
      </c>
      <c r="AD1817" s="175" t="str">
        <v>KEDW 120855Z AUTO 00000KT 10SM CLR 17/M01 A2995 RMK AO2 SLP117 T01701012 55007 $</v>
      </c>
    </row>
    <row r="1818" hidden="0">
      <c r="A1818" s="150" t="str">
        <v>2026-05-12 09:55 UTC</v>
      </c>
      <c r="B1818" s="155" t="str">
        <v>2026-05-12 02:55 PDT</v>
      </c>
      <c r="C1818" s="155" t="str">
        <v>2026-05-12</v>
      </c>
      <c r="D1818" s="155" t="str">
        <v>May</v>
      </c>
      <c r="E1818" s="154" t="str">
        <v>Accepted</v>
      </c>
      <c r="F1818" s="155" t="str">
        <v>170</v>
      </c>
      <c r="G1818" s="153" t="n">
        <v>170</v>
      </c>
      <c r="H1818" s="155" t="str">
        <v>S</v>
      </c>
      <c r="I1818" s="153" t="n">
        <v>350</v>
      </c>
      <c r="J1818" s="155" t="str">
        <v>N</v>
      </c>
      <c r="K1818" s="153" t="n">
        <v>3</v>
      </c>
      <c r="L1818" s="153" t="n">
        <f>IF(E1818="Accepted",K1818*1.150779448,"")</f>
        <v>3.452338344</v>
      </c>
      <c r="M1818" s="163"/>
      <c r="N1818" s="163" t="str">
        <f>IF(AND(E1818="Accepted",ISNUMBER(M1818)),M1818*1.150779448,"")</f>
      </c>
      <c r="O1818" s="163"/>
      <c r="P1818" s="163" t="str">
        <f>IF(AND(E1818="Accepted",ISNUMBER(O1818)),O1818*1.150779448,"")</f>
      </c>
      <c r="Q1818" s="163"/>
      <c r="R1818" s="155" t="str"/>
      <c r="S1818" s="155" t="str"/>
      <c r="T1818" s="155" t="str"/>
      <c r="U1818" s="163" t="str">
        <f>IF(E1818&lt;&gt;"Accepted","",IF(AND(N1818="",P1818=""),"",MAX(N1818,P1818)))</f>
      </c>
      <c r="V1818" s="155" t="str">
        <v>2026-05-12 02:55 PDT</v>
      </c>
      <c r="W1818" s="153" t="n">
        <v>3</v>
      </c>
      <c r="X1818" s="163"/>
      <c r="Y1818" s="163"/>
      <c r="Z1818" s="163"/>
      <c r="AA1818" s="153" t="n">
        <v>-117.8837</v>
      </c>
      <c r="AB1818" s="153" t="n">
        <v>34.9054</v>
      </c>
      <c r="AC1818" s="153" t="n">
        <v>702</v>
      </c>
      <c r="AD1818" s="175" t="str">
        <v>KEDW 120955Z AUTO 17003KT 10SM CLR 16/M05 A2995 RMK AO2 SLP117 T01561049 $</v>
      </c>
    </row>
    <row r="1819" hidden="0">
      <c r="A1819" s="150" t="str">
        <v>2026-05-12 10:55 UTC</v>
      </c>
      <c r="B1819" s="155" t="str">
        <v>2026-05-12 03:55 PDT</v>
      </c>
      <c r="C1819" s="155" t="str">
        <v>2026-05-12</v>
      </c>
      <c r="D1819" s="155" t="str">
        <v>May</v>
      </c>
      <c r="E1819" s="154" t="str">
        <v>Accepted</v>
      </c>
      <c r="F1819" s="155" t="str">
        <v>100</v>
      </c>
      <c r="G1819" s="153" t="n">
        <v>100</v>
      </c>
      <c r="H1819" s="155" t="str">
        <v>E</v>
      </c>
      <c r="I1819" s="153" t="n">
        <v>280</v>
      </c>
      <c r="J1819" s="155" t="str">
        <v>W</v>
      </c>
      <c r="K1819" s="153" t="n">
        <v>3</v>
      </c>
      <c r="L1819" s="153" t="n">
        <f>IF(E1819="Accepted",K1819*1.150779448,"")</f>
        <v>3.452338344</v>
      </c>
      <c r="M1819" s="163"/>
      <c r="N1819" s="163" t="str">
        <f>IF(AND(E1819="Accepted",ISNUMBER(M1819)),M1819*1.150779448,"")</f>
      </c>
      <c r="O1819" s="163"/>
      <c r="P1819" s="163" t="str">
        <f>IF(AND(E1819="Accepted",ISNUMBER(O1819)),O1819*1.150779448,"")</f>
      </c>
      <c r="Q1819" s="163"/>
      <c r="R1819" s="155" t="str"/>
      <c r="S1819" s="155" t="str"/>
      <c r="T1819" s="155" t="str"/>
      <c r="U1819" s="163" t="str">
        <f>IF(E1819&lt;&gt;"Accepted","",IF(AND(N1819="",P1819=""),"",MAX(N1819,P1819)))</f>
      </c>
      <c r="V1819" s="155" t="str">
        <v>2026-05-12 03:55 PDT</v>
      </c>
      <c r="W1819" s="153" t="n">
        <v>3</v>
      </c>
      <c r="X1819" s="163"/>
      <c r="Y1819" s="163"/>
      <c r="Z1819" s="163"/>
      <c r="AA1819" s="153" t="n">
        <v>-117.8837</v>
      </c>
      <c r="AB1819" s="153" t="n">
        <v>34.9054</v>
      </c>
      <c r="AC1819" s="153" t="n">
        <v>702</v>
      </c>
      <c r="AD1819" s="175" t="str">
        <v>KEDW 121055Z AUTO 10003KT 10SM CLR 15/M06 A2993 RMK AO2 SLP111 T01481061 $</v>
      </c>
    </row>
    <row r="1820" hidden="0">
      <c r="A1820" s="150" t="str">
        <v>2026-05-12 11:55 UTC</v>
      </c>
      <c r="B1820" s="155" t="str">
        <v>2026-05-12 04:55 PDT</v>
      </c>
      <c r="C1820" s="155" t="str">
        <v>2026-05-12</v>
      </c>
      <c r="D1820" s="155" t="str">
        <v>May</v>
      </c>
      <c r="E1820" s="154" t="str">
        <v>Accepted</v>
      </c>
      <c r="F1820" s="155" t="str">
        <v>360</v>
      </c>
      <c r="G1820" s="153" t="n">
        <v>360</v>
      </c>
      <c r="H1820" s="155" t="str">
        <v>N</v>
      </c>
      <c r="I1820" s="153" t="n">
        <v>180</v>
      </c>
      <c r="J1820" s="155" t="str">
        <v>S</v>
      </c>
      <c r="K1820" s="153" t="n">
        <v>5</v>
      </c>
      <c r="L1820" s="153" t="n">
        <f>IF(E1820="Accepted",K1820*1.150779448,"")</f>
        <v>5.75389724</v>
      </c>
      <c r="M1820" s="163"/>
      <c r="N1820" s="163" t="str">
        <f>IF(AND(E1820="Accepted",ISNUMBER(M1820)),M1820*1.150779448,"")</f>
      </c>
      <c r="O1820" s="163"/>
      <c r="P1820" s="163" t="str">
        <f>IF(AND(E1820="Accepted",ISNUMBER(O1820)),O1820*1.150779448,"")</f>
      </c>
      <c r="Q1820" s="163"/>
      <c r="R1820" s="155" t="str"/>
      <c r="S1820" s="155" t="str"/>
      <c r="T1820" s="155" t="str"/>
      <c r="U1820" s="163" t="str">
        <f>IF(E1820&lt;&gt;"Accepted","",IF(AND(N1820="",P1820=""),"",MAX(N1820,P1820)))</f>
      </c>
      <c r="V1820" s="155" t="str">
        <v>2026-05-12 04:55 PDT</v>
      </c>
      <c r="W1820" s="153" t="n">
        <v>5</v>
      </c>
      <c r="X1820" s="163"/>
      <c r="Y1820" s="163"/>
      <c r="Z1820" s="163"/>
      <c r="AA1820" s="153" t="n">
        <v>-117.8837</v>
      </c>
      <c r="AB1820" s="153" t="n">
        <v>34.9054</v>
      </c>
      <c r="AC1820" s="153" t="n">
        <v>702</v>
      </c>
      <c r="AD1820" s="175" t="str">
        <v>KEDW 121155Z AUTO 36005KT 10SM CLR 15/M04 A2994 RMK AO2 SLP116 T01541040 10226 20147 55003 $</v>
      </c>
    </row>
    <row r="1821" hidden="0">
      <c r="A1821" s="150" t="str">
        <v>2026-05-12 12:55 UTC</v>
      </c>
      <c r="B1821" s="155" t="str">
        <v>2026-05-12 05:55 PDT</v>
      </c>
      <c r="C1821" s="155" t="str">
        <v>2026-05-12</v>
      </c>
      <c r="D1821" s="155" t="str">
        <v>May</v>
      </c>
      <c r="E1821" s="154" t="str">
        <v>Accepted</v>
      </c>
      <c r="F1821" s="155" t="str">
        <v>010</v>
      </c>
      <c r="G1821" s="153" t="n">
        <v>10</v>
      </c>
      <c r="H1821" s="155" t="str">
        <v>N</v>
      </c>
      <c r="I1821" s="153" t="n">
        <v>190</v>
      </c>
      <c r="J1821" s="155" t="str">
        <v>S</v>
      </c>
      <c r="K1821" s="153" t="n">
        <v>6</v>
      </c>
      <c r="L1821" s="153" t="n">
        <f>IF(E1821="Accepted",K1821*1.150779448,"")</f>
        <v>6.904676688</v>
      </c>
      <c r="M1821" s="163"/>
      <c r="N1821" s="163" t="str">
        <f>IF(AND(E1821="Accepted",ISNUMBER(M1821)),M1821*1.150779448,"")</f>
      </c>
      <c r="O1821" s="163"/>
      <c r="P1821" s="163" t="str">
        <f>IF(AND(E1821="Accepted",ISNUMBER(O1821)),O1821*1.150779448,"")</f>
      </c>
      <c r="Q1821" s="163"/>
      <c r="R1821" s="155" t="str"/>
      <c r="S1821" s="155" t="str"/>
      <c r="T1821" s="155" t="str"/>
      <c r="U1821" s="163" t="str">
        <f>IF(E1821&lt;&gt;"Accepted","",IF(AND(N1821="",P1821=""),"",MAX(N1821,P1821)))</f>
      </c>
      <c r="V1821" s="155" t="str">
        <v>2026-05-12 05:55 PDT</v>
      </c>
      <c r="W1821" s="153" t="n">
        <v>6</v>
      </c>
      <c r="X1821" s="163"/>
      <c r="Y1821" s="163"/>
      <c r="Z1821" s="163"/>
      <c r="AA1821" s="153" t="n">
        <v>-117.8837</v>
      </c>
      <c r="AB1821" s="153" t="n">
        <v>34.9054</v>
      </c>
      <c r="AC1821" s="153" t="n">
        <v>702</v>
      </c>
      <c r="AD1821" s="175" t="str">
        <v>KEDW 121255Z 01006KT 90SM CLR 15/M05 A2994 RMK AO2A SLP116 T01451048</v>
      </c>
    </row>
    <row r="1822" hidden="0">
      <c r="A1822" s="150" t="str">
        <v>2026-05-12 13:55 UTC</v>
      </c>
      <c r="B1822" s="155" t="str">
        <v>2026-05-12 06:55 PDT</v>
      </c>
      <c r="C1822" s="155" t="str">
        <v>2026-05-12</v>
      </c>
      <c r="D1822" s="155" t="str">
        <v>May</v>
      </c>
      <c r="E1822" s="154" t="str">
        <v>Accepted</v>
      </c>
      <c r="F1822" s="155" t="str">
        <v>360</v>
      </c>
      <c r="G1822" s="153" t="n">
        <v>360</v>
      </c>
      <c r="H1822" s="155" t="str">
        <v>N</v>
      </c>
      <c r="I1822" s="153" t="n">
        <v>180</v>
      </c>
      <c r="J1822" s="155" t="str">
        <v>S</v>
      </c>
      <c r="K1822" s="153" t="n">
        <v>4</v>
      </c>
      <c r="L1822" s="153" t="n">
        <f>IF(E1822="Accepted",K1822*1.150779448,"")</f>
        <v>4.603117792</v>
      </c>
      <c r="M1822" s="163"/>
      <c r="N1822" s="163" t="str">
        <f>IF(AND(E1822="Accepted",ISNUMBER(M1822)),M1822*1.150779448,"")</f>
      </c>
      <c r="O1822" s="163"/>
      <c r="P1822" s="163" t="str">
        <f>IF(AND(E1822="Accepted",ISNUMBER(O1822)),O1822*1.150779448,"")</f>
      </c>
      <c r="Q1822" s="163"/>
      <c r="R1822" s="155" t="str"/>
      <c r="S1822" s="155" t="str"/>
      <c r="T1822" s="155" t="str"/>
      <c r="U1822" s="163" t="str">
        <f>IF(E1822&lt;&gt;"Accepted","",IF(AND(N1822="",P1822=""),"",MAX(N1822,P1822)))</f>
      </c>
      <c r="V1822" s="155" t="str">
        <v>2026-05-12 06:55 PDT</v>
      </c>
      <c r="W1822" s="153" t="n">
        <v>4</v>
      </c>
      <c r="X1822" s="163"/>
      <c r="Y1822" s="163"/>
      <c r="Z1822" s="163"/>
      <c r="AA1822" s="153" t="n">
        <v>-117.8837</v>
      </c>
      <c r="AB1822" s="153" t="n">
        <v>34.9054</v>
      </c>
      <c r="AC1822" s="153" t="n">
        <v>702</v>
      </c>
      <c r="AD1822" s="175" t="str">
        <v>KEDW 121355Z 36004KT 80SM CLR 17/M03 A2996 RMK AO2A SLP123 T01731029</v>
      </c>
    </row>
    <row r="1823" hidden="0">
      <c r="A1823" s="150" t="str">
        <v>2026-05-12 14:55 UTC</v>
      </c>
      <c r="B1823" s="155" t="str">
        <v>2026-05-12 07:55 PDT</v>
      </c>
      <c r="C1823" s="155" t="str">
        <v>2026-05-12</v>
      </c>
      <c r="D1823" s="155" t="str">
        <v>May</v>
      </c>
      <c r="E1823" s="154" t="str">
        <v>Accepted</v>
      </c>
      <c r="F1823" s="155" t="str">
        <v>340</v>
      </c>
      <c r="G1823" s="153" t="n">
        <v>340</v>
      </c>
      <c r="H1823" s="155" t="str">
        <v>N</v>
      </c>
      <c r="I1823" s="153" t="n">
        <v>160</v>
      </c>
      <c r="J1823" s="155" t="str">
        <v>S</v>
      </c>
      <c r="K1823" s="153" t="n">
        <v>3</v>
      </c>
      <c r="L1823" s="153" t="n">
        <f>IF(E1823="Accepted",K1823*1.150779448,"")</f>
        <v>3.452338344</v>
      </c>
      <c r="M1823" s="163"/>
      <c r="N1823" s="163" t="str">
        <f>IF(AND(E1823="Accepted",ISNUMBER(M1823)),M1823*1.150779448,"")</f>
      </c>
      <c r="O1823" s="163"/>
      <c r="P1823" s="163" t="str">
        <f>IF(AND(E1823="Accepted",ISNUMBER(O1823)),O1823*1.150779448,"")</f>
      </c>
      <c r="Q1823" s="163"/>
      <c r="R1823" s="155" t="str"/>
      <c r="S1823" s="155" t="str"/>
      <c r="T1823" s="155" t="str"/>
      <c r="U1823" s="163" t="str">
        <f>IF(E1823&lt;&gt;"Accepted","",IF(AND(N1823="",P1823=""),"",MAX(N1823,P1823)))</f>
      </c>
      <c r="V1823" s="155" t="str">
        <v>2026-05-12 07:55 PDT</v>
      </c>
      <c r="W1823" s="153" t="n">
        <v>3</v>
      </c>
      <c r="X1823" s="163"/>
      <c r="Y1823" s="163"/>
      <c r="Z1823" s="163"/>
      <c r="AA1823" s="153" t="n">
        <v>-117.8837</v>
      </c>
      <c r="AB1823" s="153" t="n">
        <v>34.9054</v>
      </c>
      <c r="AC1823" s="153" t="n">
        <v>702</v>
      </c>
      <c r="AD1823" s="175" t="str">
        <v>KEDW 121455Z 34003KT 80SM CLR 20/M04 A2997 RMK AO2A SLP126 T02001037 53010</v>
      </c>
    </row>
    <row r="1824" hidden="0">
      <c r="A1824" s="150" t="str">
        <v>2026-05-12 15:55 UTC</v>
      </c>
      <c r="B1824" s="155" t="str">
        <v>2026-05-12 08:55 PDT</v>
      </c>
      <c r="C1824" s="155" t="str">
        <v>2026-05-12</v>
      </c>
      <c r="D1824" s="155" t="str">
        <v>May</v>
      </c>
      <c r="E1824" s="154" t="str">
        <v>Accepted</v>
      </c>
      <c r="F1824" s="155" t="str">
        <v>010</v>
      </c>
      <c r="G1824" s="153" t="n">
        <v>10</v>
      </c>
      <c r="H1824" s="155" t="str">
        <v>N</v>
      </c>
      <c r="I1824" s="153" t="n">
        <v>190</v>
      </c>
      <c r="J1824" s="155" t="str">
        <v>S</v>
      </c>
      <c r="K1824" s="153" t="n">
        <v>4</v>
      </c>
      <c r="L1824" s="153" t="n">
        <f>IF(E1824="Accepted",K1824*1.150779448,"")</f>
        <v>4.603117792</v>
      </c>
      <c r="M1824" s="163"/>
      <c r="N1824" s="163" t="str">
        <f>IF(AND(E1824="Accepted",ISNUMBER(M1824)),M1824*1.150779448,"")</f>
      </c>
      <c r="O1824" s="163"/>
      <c r="P1824" s="163" t="str">
        <f>IF(AND(E1824="Accepted",ISNUMBER(O1824)),O1824*1.150779448,"")</f>
      </c>
      <c r="Q1824" s="163"/>
      <c r="R1824" s="155" t="str"/>
      <c r="S1824" s="155" t="str"/>
      <c r="T1824" s="155" t="str"/>
      <c r="U1824" s="163" t="str">
        <f>IF(E1824&lt;&gt;"Accepted","",IF(AND(N1824="",P1824=""),"",MAX(N1824,P1824)))</f>
      </c>
      <c r="V1824" s="155" t="str">
        <v>2026-05-12 08:55 PDT</v>
      </c>
      <c r="W1824" s="153" t="n">
        <v>4</v>
      </c>
      <c r="X1824" s="163"/>
      <c r="Y1824" s="163"/>
      <c r="Z1824" s="163"/>
      <c r="AA1824" s="153" t="n">
        <v>-117.8837</v>
      </c>
      <c r="AB1824" s="153" t="n">
        <v>34.9054</v>
      </c>
      <c r="AC1824" s="153" t="n">
        <v>702</v>
      </c>
      <c r="AD1824" s="175" t="str">
        <v>KEDW 121555Z 01004KT 80SM CLR 24/M05 A2997 RMK AO2A SLP126 T02431049</v>
      </c>
    </row>
    <row r="1825" hidden="0">
      <c r="A1825" s="150" t="str">
        <v>2026-05-12 16:55 UTC</v>
      </c>
      <c r="B1825" s="155" t="str">
        <v>2026-05-12 09:55 PDT</v>
      </c>
      <c r="C1825" s="155" t="str">
        <v>2026-05-12</v>
      </c>
      <c r="D1825" s="155" t="str">
        <v>May</v>
      </c>
      <c r="E1825" s="154" t="str">
        <v>Accepted</v>
      </c>
      <c r="F1825" s="155" t="str">
        <v>010</v>
      </c>
      <c r="G1825" s="153" t="n">
        <v>10</v>
      </c>
      <c r="H1825" s="155" t="str">
        <v>N</v>
      </c>
      <c r="I1825" s="153" t="n">
        <v>190</v>
      </c>
      <c r="J1825" s="155" t="str">
        <v>S</v>
      </c>
      <c r="K1825" s="153" t="n">
        <v>4</v>
      </c>
      <c r="L1825" s="153" t="n">
        <f>IF(E1825="Accepted",K1825*1.150779448,"")</f>
        <v>4.603117792</v>
      </c>
      <c r="M1825" s="163"/>
      <c r="N1825" s="163" t="str">
        <f>IF(AND(E1825="Accepted",ISNUMBER(M1825)),M1825*1.150779448,"")</f>
      </c>
      <c r="O1825" s="163"/>
      <c r="P1825" s="163" t="str">
        <f>IF(AND(E1825="Accepted",ISNUMBER(O1825)),O1825*1.150779448,"")</f>
      </c>
      <c r="Q1825" s="163"/>
      <c r="R1825" s="155" t="str"/>
      <c r="S1825" s="155" t="str"/>
      <c r="T1825" s="155" t="str"/>
      <c r="U1825" s="163" t="str">
        <f>IF(E1825&lt;&gt;"Accepted","",IF(AND(N1825="",P1825=""),"",MAX(N1825,P1825)))</f>
      </c>
      <c r="V1825" s="155" t="str">
        <v>2026-05-12 09:55 PDT</v>
      </c>
      <c r="W1825" s="153" t="n">
        <v>4</v>
      </c>
      <c r="X1825" s="163"/>
      <c r="Y1825" s="163"/>
      <c r="Z1825" s="163"/>
      <c r="AA1825" s="153" t="n">
        <v>-117.8837</v>
      </c>
      <c r="AB1825" s="153" t="n">
        <v>34.9054</v>
      </c>
      <c r="AC1825" s="153" t="n">
        <v>702</v>
      </c>
      <c r="AD1825" s="175" t="str">
        <v>KEDW 121655Z 01004KT 70SM FEW120 28/M03 A2995 RMK AO2A SLP119 T02801030</v>
      </c>
    </row>
    <row r="1826" hidden="0">
      <c r="A1826" s="150" t="str">
        <v>2026-05-12 17:55 UTC</v>
      </c>
      <c r="B1826" s="155" t="str">
        <v>2026-05-12 10:55 PDT</v>
      </c>
      <c r="C1826" s="155" t="str">
        <v>2026-05-12</v>
      </c>
      <c r="D1826" s="155" t="str">
        <v>May</v>
      </c>
      <c r="E1826" s="154" t="str">
        <v>Accepted</v>
      </c>
      <c r="F1826" s="155" t="str">
        <v>000</v>
      </c>
      <c r="G1826" s="153" t="n">
        <v>0</v>
      </c>
      <c r="H1826" s="155" t="str">
        <v>Calm</v>
      </c>
      <c r="I1826" s="153" t="n">
        <v>180</v>
      </c>
      <c r="J1826" s="155" t="str">
        <v>Calm</v>
      </c>
      <c r="K1826" s="153" t="n">
        <v>0</v>
      </c>
      <c r="L1826" s="153" t="n">
        <f>IF(E1826="Accepted",K1826*1.150779448,"")</f>
        <v>0</v>
      </c>
      <c r="M1826" s="163"/>
      <c r="N1826" s="163" t="str">
        <f>IF(AND(E1826="Accepted",ISNUMBER(M1826)),M1826*1.150779448,"")</f>
      </c>
      <c r="O1826" s="163"/>
      <c r="P1826" s="163" t="str">
        <f>IF(AND(E1826="Accepted",ISNUMBER(O1826)),O1826*1.150779448,"")</f>
      </c>
      <c r="Q1826" s="163"/>
      <c r="R1826" s="155" t="str"/>
      <c r="S1826" s="155" t="str"/>
      <c r="T1826" s="155" t="str"/>
      <c r="U1826" s="163" t="str">
        <f>IF(E1826&lt;&gt;"Accepted","",IF(AND(N1826="",P1826=""),"",MAX(N1826,P1826)))</f>
      </c>
      <c r="V1826" s="155" t="str">
        <v>2026-05-12 10:55 PDT</v>
      </c>
      <c r="W1826" s="153" t="n">
        <v>0</v>
      </c>
      <c r="X1826" s="163"/>
      <c r="Y1826" s="163"/>
      <c r="Z1826" s="163"/>
      <c r="AA1826" s="153" t="n">
        <v>-117.8837</v>
      </c>
      <c r="AB1826" s="153" t="n">
        <v>34.9054</v>
      </c>
      <c r="AC1826" s="153" t="n">
        <v>702</v>
      </c>
      <c r="AD1826" s="175" t="str">
        <v>KEDW 121755Z 00000KT 70SM FEW140 31/M02 A2995 RMK AO2A SLP117 T03051021 10305 20145 58006</v>
      </c>
    </row>
    <row r="1827" hidden="0">
      <c r="A1827" s="150" t="str">
        <v>2026-05-12 18:55 UTC</v>
      </c>
      <c r="B1827" s="155" t="str">
        <v>2026-05-12 11:55 PDT</v>
      </c>
      <c r="C1827" s="155" t="str">
        <v>2026-05-12</v>
      </c>
      <c r="D1827" s="155" t="str">
        <v>May</v>
      </c>
      <c r="E1827" s="154" t="str">
        <v>Accepted</v>
      </c>
      <c r="F1827" s="155" t="str">
        <v>000</v>
      </c>
      <c r="G1827" s="153" t="n">
        <v>0</v>
      </c>
      <c r="H1827" s="155" t="str">
        <v>Calm</v>
      </c>
      <c r="I1827" s="153" t="n">
        <v>180</v>
      </c>
      <c r="J1827" s="155" t="str">
        <v>Calm</v>
      </c>
      <c r="K1827" s="153" t="n">
        <v>0</v>
      </c>
      <c r="L1827" s="153" t="n">
        <f>IF(E1827="Accepted",K1827*1.150779448,"")</f>
        <v>0</v>
      </c>
      <c r="M1827" s="163"/>
      <c r="N1827" s="163" t="str">
        <f>IF(AND(E1827="Accepted",ISNUMBER(M1827)),M1827*1.150779448,"")</f>
      </c>
      <c r="O1827" s="163"/>
      <c r="P1827" s="163" t="str">
        <f>IF(AND(E1827="Accepted",ISNUMBER(O1827)),O1827*1.150779448,"")</f>
      </c>
      <c r="Q1827" s="163"/>
      <c r="R1827" s="155" t="str"/>
      <c r="S1827" s="155" t="str"/>
      <c r="T1827" s="155" t="str"/>
      <c r="U1827" s="163" t="str">
        <f>IF(E1827&lt;&gt;"Accepted","",IF(AND(N1827="",P1827=""),"",MAX(N1827,P1827)))</f>
      </c>
      <c r="V1827" s="155" t="str">
        <v>2026-05-12 11:55 PDT</v>
      </c>
      <c r="W1827" s="153" t="n">
        <v>0</v>
      </c>
      <c r="X1827" s="163"/>
      <c r="Y1827" s="163"/>
      <c r="Z1827" s="163"/>
      <c r="AA1827" s="153" t="n">
        <v>-117.8837</v>
      </c>
      <c r="AB1827" s="153" t="n">
        <v>34.9054</v>
      </c>
      <c r="AC1827" s="153" t="n">
        <v>702</v>
      </c>
      <c r="AD1827" s="175" t="str">
        <v>KEDW 121855Z 00000KT 90SM FEW150 33/M05 A2993 RMK AO2A SLP110 T03321055</v>
      </c>
    </row>
    <row r="1828" hidden="0">
      <c r="A1828" s="150" t="str">
        <v>2026-05-12 19:55 UTC</v>
      </c>
      <c r="B1828" s="155" t="str">
        <v>2026-05-12 12:55 PDT</v>
      </c>
      <c r="C1828" s="155" t="str">
        <v>2026-05-12</v>
      </c>
      <c r="D1828" s="155" t="str">
        <v>May</v>
      </c>
      <c r="E1828" s="154" t="str">
        <v>Accepted</v>
      </c>
      <c r="F1828" s="155" t="str">
        <v>030</v>
      </c>
      <c r="G1828" s="153" t="n">
        <v>30</v>
      </c>
      <c r="H1828" s="155" t="str">
        <v>NE</v>
      </c>
      <c r="I1828" s="153" t="n">
        <v>210</v>
      </c>
      <c r="J1828" s="155" t="str">
        <v>SW</v>
      </c>
      <c r="K1828" s="153" t="n">
        <v>9</v>
      </c>
      <c r="L1828" s="153" t="n">
        <f>IF(E1828="Accepted",K1828*1.150779448,"")</f>
        <v>10.357015032</v>
      </c>
      <c r="M1828" s="163"/>
      <c r="N1828" s="163" t="str">
        <f>IF(AND(E1828="Accepted",ISNUMBER(M1828)),M1828*1.150779448,"")</f>
      </c>
      <c r="O1828" s="163"/>
      <c r="P1828" s="163" t="str">
        <f>IF(AND(E1828="Accepted",ISNUMBER(O1828)),O1828*1.150779448,"")</f>
      </c>
      <c r="Q1828" s="163"/>
      <c r="R1828" s="155" t="str"/>
      <c r="S1828" s="155" t="str"/>
      <c r="T1828" s="155" t="str"/>
      <c r="U1828" s="163" t="str">
        <f>IF(E1828&lt;&gt;"Accepted","",IF(AND(N1828="",P1828=""),"",MAX(N1828,P1828)))</f>
      </c>
      <c r="V1828" s="155" t="str">
        <v>2026-05-12 12:55 PDT</v>
      </c>
      <c r="W1828" s="153" t="n">
        <v>9</v>
      </c>
      <c r="X1828" s="163"/>
      <c r="Y1828" s="163"/>
      <c r="Z1828" s="163"/>
      <c r="AA1828" s="153" t="n">
        <v>-117.8837</v>
      </c>
      <c r="AB1828" s="153" t="n">
        <v>34.9054</v>
      </c>
      <c r="AC1828" s="153" t="n">
        <v>702</v>
      </c>
      <c r="AD1828" s="175" t="str">
        <v>KEDW 121955Z 03009KT 90SM FEW150 37/M09 A2989 RMK AO2A SLP095 T03651092</v>
      </c>
    </row>
    <row r="1829" hidden="0">
      <c r="A1829" s="150" t="str">
        <v>2026-05-12 20:10 UTC</v>
      </c>
      <c r="B1829" s="155" t="str">
        <v>2026-05-12 13:10 PDT</v>
      </c>
      <c r="C1829" s="155" t="str">
        <v>2026-05-12</v>
      </c>
      <c r="D1829" s="155" t="str">
        <v>May</v>
      </c>
      <c r="E1829" s="154" t="str">
        <v>Accepted</v>
      </c>
      <c r="F1829" s="155" t="str">
        <v>030</v>
      </c>
      <c r="G1829" s="153" t="n">
        <v>30</v>
      </c>
      <c r="H1829" s="155" t="str">
        <v>NE</v>
      </c>
      <c r="I1829" s="153" t="n">
        <v>210</v>
      </c>
      <c r="J1829" s="155" t="str">
        <v>SW</v>
      </c>
      <c r="K1829" s="153" t="n">
        <v>8</v>
      </c>
      <c r="L1829" s="153" t="n">
        <f>IF(E1829="Accepted",K1829*1.150779448,"")</f>
        <v>9.206235584</v>
      </c>
      <c r="M1829" s="163"/>
      <c r="N1829" s="163" t="str">
        <f>IF(AND(E1829="Accepted",ISNUMBER(M1829)),M1829*1.150779448,"")</f>
      </c>
      <c r="O1829" s="163"/>
      <c r="P1829" s="163" t="str">
        <f>IF(AND(E1829="Accepted",ISNUMBER(O1829)),O1829*1.150779448,"")</f>
      </c>
      <c r="Q1829" s="163"/>
      <c r="R1829" s="155" t="str"/>
      <c r="S1829" s="155" t="str"/>
      <c r="T1829" s="155" t="str"/>
      <c r="U1829" s="163" t="str">
        <f>IF(E1829&lt;&gt;"Accepted","",IF(AND(N1829="",P1829=""),"",MAX(N1829,P1829)))</f>
      </c>
      <c r="V1829" s="155" t="str">
        <v>2026-05-12 13:10 PDT</v>
      </c>
      <c r="W1829" s="153" t="n">
        <v>8</v>
      </c>
      <c r="X1829" s="163"/>
      <c r="Y1829" s="163"/>
      <c r="Z1829" s="163"/>
      <c r="AA1829" s="153" t="n">
        <v>-117.8837</v>
      </c>
      <c r="AB1829" s="153" t="n">
        <v>34.9054</v>
      </c>
      <c r="AC1829" s="153" t="n">
        <v>702</v>
      </c>
      <c r="AD1829" s="175" t="str">
        <v>KEDW 122010Z COR 03008KT 90SM FEW150 37/M11 A2988 RMK AO2A SLP091 COR 2031</v>
      </c>
    </row>
    <row r="1830" hidden="0">
      <c r="A1830" s="150" t="str">
        <v>2026-05-12 20:25 UTC</v>
      </c>
      <c r="B1830" s="155" t="str">
        <v>2026-05-12 13:25 PDT</v>
      </c>
      <c r="C1830" s="155" t="str">
        <v>2026-05-12</v>
      </c>
      <c r="D1830" s="155" t="str">
        <v>May</v>
      </c>
      <c r="E1830" s="154" t="str">
        <v>Accepted</v>
      </c>
      <c r="F1830" s="155" t="str">
        <v>090</v>
      </c>
      <c r="G1830" s="153" t="n">
        <v>90</v>
      </c>
      <c r="H1830" s="155" t="str">
        <v>E</v>
      </c>
      <c r="I1830" s="153" t="n">
        <v>270</v>
      </c>
      <c r="J1830" s="155" t="str">
        <v>W</v>
      </c>
      <c r="K1830" s="153" t="n">
        <v>11</v>
      </c>
      <c r="L1830" s="153" t="n">
        <f>IF(E1830="Accepted",K1830*1.150779448,"")</f>
        <v>12.658573928</v>
      </c>
      <c r="M1830" s="153" t="n">
        <v>17</v>
      </c>
      <c r="N1830" s="153" t="n">
        <f>IF(AND(E1830="Accepted",ISNUMBER(M1830)),M1830*1.150779448,"")</f>
        <v>19.563250616</v>
      </c>
      <c r="O1830" s="163"/>
      <c r="P1830" s="163" t="str">
        <f>IF(AND(E1830="Accepted",ISNUMBER(O1830)),O1830*1.150779448,"")</f>
      </c>
      <c r="Q1830" s="163"/>
      <c r="R1830" s="155" t="str"/>
      <c r="S1830" s="155" t="str"/>
      <c r="T1830" s="155" t="str"/>
      <c r="U1830" s="153" t="n">
        <f>IF(E1830&lt;&gt;"Accepted","",IF(AND(N1830="",P1830=""),"",MAX(N1830,P1830)))</f>
        <v>19.563250616</v>
      </c>
      <c r="V1830" s="155" t="str">
        <v>2026-05-12 13:25 PDT</v>
      </c>
      <c r="W1830" s="153" t="n">
        <v>11</v>
      </c>
      <c r="X1830" s="153" t="n">
        <v>17</v>
      </c>
      <c r="Y1830" s="163"/>
      <c r="Z1830" s="163"/>
      <c r="AA1830" s="153" t="n">
        <v>-117.8837</v>
      </c>
      <c r="AB1830" s="153" t="n">
        <v>34.9054</v>
      </c>
      <c r="AC1830" s="153" t="n">
        <v>702</v>
      </c>
      <c r="AD1830" s="175" t="str">
        <v>KEDW 122025Z AUTO 09011G17KT 1 3/4SM HZ CLR 38/M11 A2987 RMK AO2 VIS 1 3/4V4 SLP089 $</v>
      </c>
    </row>
    <row r="1831" hidden="0">
      <c r="A1831" s="150" t="str">
        <v>2026-05-12 20:33 UTC</v>
      </c>
      <c r="B1831" s="155" t="str">
        <v>2026-05-12 13:33 PDT</v>
      </c>
      <c r="C1831" s="155" t="str">
        <v>2026-05-12</v>
      </c>
      <c r="D1831" s="155" t="str">
        <v>May</v>
      </c>
      <c r="E1831" s="154" t="str">
        <v>Accepted</v>
      </c>
      <c r="F1831" s="155" t="str">
        <v>110</v>
      </c>
      <c r="G1831" s="153" t="n">
        <v>110</v>
      </c>
      <c r="H1831" s="155" t="str">
        <v>E</v>
      </c>
      <c r="I1831" s="153" t="n">
        <v>290</v>
      </c>
      <c r="J1831" s="155" t="str">
        <v>W</v>
      </c>
      <c r="K1831" s="153" t="n">
        <v>10</v>
      </c>
      <c r="L1831" s="153" t="n">
        <f>IF(E1831="Accepted",K1831*1.150779448,"")</f>
        <v>11.50779448</v>
      </c>
      <c r="M1831" s="163"/>
      <c r="N1831" s="163" t="str">
        <f>IF(AND(E1831="Accepted",ISNUMBER(M1831)),M1831*1.150779448,"")</f>
      </c>
      <c r="O1831" s="163"/>
      <c r="P1831" s="163" t="str">
        <f>IF(AND(E1831="Accepted",ISNUMBER(O1831)),O1831*1.150779448,"")</f>
      </c>
      <c r="Q1831" s="163"/>
      <c r="R1831" s="155" t="str"/>
      <c r="S1831" s="155" t="str"/>
      <c r="T1831" s="155" t="str"/>
      <c r="U1831" s="163" t="str">
        <f>IF(E1831&lt;&gt;"Accepted","",IF(AND(N1831="",P1831=""),"",MAX(N1831,P1831)))</f>
      </c>
      <c r="V1831" s="155" t="str">
        <v>2026-05-12 13:33 PDT</v>
      </c>
      <c r="W1831" s="153" t="n">
        <v>10</v>
      </c>
      <c r="X1831" s="163"/>
      <c r="Y1831" s="163"/>
      <c r="Z1831" s="163"/>
      <c r="AA1831" s="153" t="n">
        <v>-117.8837</v>
      </c>
      <c r="AB1831" s="153" t="n">
        <v>34.9054</v>
      </c>
      <c r="AC1831" s="153" t="n">
        <v>702</v>
      </c>
      <c r="AD1831" s="175" t="str">
        <v>KEDW 122033Z 11010KT 90SM FEW150 38/M14 A2987 RMK AO2A WSHFT 27 SLP088</v>
      </c>
    </row>
    <row r="1832" hidden="0">
      <c r="A1832" s="150" t="str">
        <v>2026-05-12 20:35 UTC</v>
      </c>
      <c r="B1832" s="155" t="str">
        <v>2026-05-12 13:35 PDT</v>
      </c>
      <c r="C1832" s="155" t="str">
        <v>2026-05-12</v>
      </c>
      <c r="D1832" s="155" t="str">
        <v>May</v>
      </c>
      <c r="E1832" s="154" t="str">
        <v>Accepted</v>
      </c>
      <c r="F1832" s="155" t="str">
        <v>110</v>
      </c>
      <c r="G1832" s="153" t="n">
        <v>110</v>
      </c>
      <c r="H1832" s="155" t="str">
        <v>E</v>
      </c>
      <c r="I1832" s="153" t="n">
        <v>290</v>
      </c>
      <c r="J1832" s="155" t="str">
        <v>W</v>
      </c>
      <c r="K1832" s="153" t="n">
        <v>10</v>
      </c>
      <c r="L1832" s="153" t="n">
        <f>IF(E1832="Accepted",K1832*1.150779448,"")</f>
        <v>11.50779448</v>
      </c>
      <c r="M1832" s="163"/>
      <c r="N1832" s="163" t="str">
        <f>IF(AND(E1832="Accepted",ISNUMBER(M1832)),M1832*1.150779448,"")</f>
      </c>
      <c r="O1832" s="163"/>
      <c r="P1832" s="163" t="str">
        <f>IF(AND(E1832="Accepted",ISNUMBER(O1832)),O1832*1.150779448,"")</f>
      </c>
      <c r="Q1832" s="163"/>
      <c r="R1832" s="155" t="str"/>
      <c r="S1832" s="155" t="str"/>
      <c r="T1832" s="155" t="str"/>
      <c r="U1832" s="163" t="str">
        <f>IF(E1832&lt;&gt;"Accepted","",IF(AND(N1832="",P1832=""),"",MAX(N1832,P1832)))</f>
      </c>
      <c r="V1832" s="155" t="str">
        <v>2026-05-12 13:35 PDT</v>
      </c>
      <c r="W1832" s="153" t="n">
        <v>10</v>
      </c>
      <c r="X1832" s="163"/>
      <c r="Y1832" s="163"/>
      <c r="Z1832" s="163"/>
      <c r="AA1832" s="153" t="n">
        <v>-117.8837</v>
      </c>
      <c r="AB1832" s="153" t="n">
        <v>34.9054</v>
      </c>
      <c r="AC1832" s="153" t="n">
        <v>702</v>
      </c>
      <c r="AD1832" s="175" t="str">
        <v>KEDW 122035Z COR 11010KT 90SM FEW150 38/M14 A2987 RMK AO2 SLP088 COR 2053</v>
      </c>
    </row>
    <row r="1833" hidden="0">
      <c r="A1833" s="150" t="str">
        <v>2026-05-12 20:50 UTC</v>
      </c>
      <c r="B1833" s="155" t="str">
        <v>2026-05-12 13:50 PDT</v>
      </c>
      <c r="C1833" s="155" t="str">
        <v>2026-05-12</v>
      </c>
      <c r="D1833" s="155" t="str">
        <v>May</v>
      </c>
      <c r="E1833" s="154" t="str">
        <v>Accepted</v>
      </c>
      <c r="F1833" s="155" t="str">
        <v>120</v>
      </c>
      <c r="G1833" s="153" t="n">
        <v>120</v>
      </c>
      <c r="H1833" s="155" t="str">
        <v>SE</v>
      </c>
      <c r="I1833" s="153" t="n">
        <v>300</v>
      </c>
      <c r="J1833" s="155" t="str">
        <v>NW</v>
      </c>
      <c r="K1833" s="153" t="n">
        <v>8</v>
      </c>
      <c r="L1833" s="153" t="n">
        <f>IF(E1833="Accepted",K1833*1.150779448,"")</f>
        <v>9.206235584</v>
      </c>
      <c r="M1833" s="163"/>
      <c r="N1833" s="163" t="str">
        <f>IF(AND(E1833="Accepted",ISNUMBER(M1833)),M1833*1.150779448,"")</f>
      </c>
      <c r="O1833" s="163"/>
      <c r="P1833" s="163" t="str">
        <f>IF(AND(E1833="Accepted",ISNUMBER(O1833)),O1833*1.150779448,"")</f>
      </c>
      <c r="Q1833" s="163"/>
      <c r="R1833" s="155" t="str"/>
      <c r="S1833" s="155" t="str"/>
      <c r="T1833" s="155" t="str"/>
      <c r="U1833" s="163" t="str">
        <f>IF(E1833&lt;&gt;"Accepted","",IF(AND(N1833="",P1833=""),"",MAX(N1833,P1833)))</f>
      </c>
      <c r="V1833" s="155" t="str">
        <v>2026-05-12 13:50 PDT</v>
      </c>
      <c r="W1833" s="153" t="n">
        <v>8</v>
      </c>
      <c r="X1833" s="163"/>
      <c r="Y1833" s="163"/>
      <c r="Z1833" s="163"/>
      <c r="AA1833" s="153" t="n">
        <v>-117.8837</v>
      </c>
      <c r="AB1833" s="153" t="n">
        <v>34.9054</v>
      </c>
      <c r="AC1833" s="153" t="n">
        <v>702</v>
      </c>
      <c r="AD1833" s="175" t="str">
        <v>KEDW 122050Z AUTO 12008KT 6SM HZ CLR 38/M14 A2986 RMK AO2 SLP086 $</v>
      </c>
    </row>
    <row r="1834" hidden="0">
      <c r="A1834" s="150" t="str">
        <v>2026-05-12 20:55 UTC</v>
      </c>
      <c r="B1834" s="155" t="str">
        <v>2026-05-12 13:55 PDT</v>
      </c>
      <c r="C1834" s="155" t="str">
        <v>2026-05-12</v>
      </c>
      <c r="D1834" s="155" t="str">
        <v>May</v>
      </c>
      <c r="E1834" s="154" t="str">
        <v>Accepted</v>
      </c>
      <c r="F1834" s="155" t="str">
        <v>140</v>
      </c>
      <c r="G1834" s="153" t="n">
        <v>140</v>
      </c>
      <c r="H1834" s="155" t="str">
        <v>SE</v>
      </c>
      <c r="I1834" s="153" t="n">
        <v>320</v>
      </c>
      <c r="J1834" s="155" t="str">
        <v>NW</v>
      </c>
      <c r="K1834" s="153" t="n">
        <v>7</v>
      </c>
      <c r="L1834" s="153" t="n">
        <f>IF(E1834="Accepted",K1834*1.150779448,"")</f>
        <v>8.055456136</v>
      </c>
      <c r="M1834" s="163"/>
      <c r="N1834" s="163" t="str">
        <f>IF(AND(E1834="Accepted",ISNUMBER(M1834)),M1834*1.150779448,"")</f>
      </c>
      <c r="O1834" s="163"/>
      <c r="P1834" s="163" t="str">
        <f>IF(AND(E1834="Accepted",ISNUMBER(O1834)),O1834*1.150779448,"")</f>
      </c>
      <c r="Q1834" s="163"/>
      <c r="R1834" s="155" t="str"/>
      <c r="S1834" s="155" t="str"/>
      <c r="T1834" s="155" t="str"/>
      <c r="U1834" s="163" t="str">
        <f>IF(E1834&lt;&gt;"Accepted","",IF(AND(N1834="",P1834=""),"",MAX(N1834,P1834)))</f>
      </c>
      <c r="V1834" s="155" t="str">
        <v>2026-05-12 13:55 PDT</v>
      </c>
      <c r="W1834" s="153" t="n">
        <v>7</v>
      </c>
      <c r="X1834" s="163"/>
      <c r="Y1834" s="163"/>
      <c r="Z1834" s="163"/>
      <c r="AA1834" s="153" t="n">
        <v>-117.8837</v>
      </c>
      <c r="AB1834" s="153" t="n">
        <v>34.9054</v>
      </c>
      <c r="AC1834" s="153" t="n">
        <v>702</v>
      </c>
      <c r="AD1834" s="175" t="str">
        <v>KEDW 122055Z 14007KT 90SM SCT150 39/M14 A2985 RMK AO2A SLP081 T03861142 57032 $</v>
      </c>
    </row>
    <row r="1835" hidden="0">
      <c r="A1835" s="150" t="str">
        <v>2026-05-12 21:12 UTC</v>
      </c>
      <c r="B1835" s="155" t="str">
        <v>2026-05-12 14:12 PDT</v>
      </c>
      <c r="C1835" s="155" t="str">
        <v>2026-05-12</v>
      </c>
      <c r="D1835" s="155" t="str">
        <v>May</v>
      </c>
      <c r="E1835" s="154" t="str">
        <v>Accepted</v>
      </c>
      <c r="F1835" s="155" t="str">
        <v>130</v>
      </c>
      <c r="G1835" s="153" t="n">
        <v>130</v>
      </c>
      <c r="H1835" s="155" t="str">
        <v>SE</v>
      </c>
      <c r="I1835" s="153" t="n">
        <v>310</v>
      </c>
      <c r="J1835" s="155" t="str">
        <v>NW</v>
      </c>
      <c r="K1835" s="153" t="n">
        <v>12</v>
      </c>
      <c r="L1835" s="153" t="n">
        <f>IF(E1835="Accepted",K1835*1.150779448,"")</f>
        <v>13.809353376</v>
      </c>
      <c r="M1835" s="153" t="n">
        <v>22</v>
      </c>
      <c r="N1835" s="153" t="n">
        <f>IF(AND(E1835="Accepted",ISNUMBER(M1835)),M1835*1.150779448,"")</f>
        <v>25.317147856</v>
      </c>
      <c r="O1835" s="163"/>
      <c r="P1835" s="163" t="str">
        <f>IF(AND(E1835="Accepted",ISNUMBER(O1835)),O1835*1.150779448,"")</f>
      </c>
      <c r="Q1835" s="163"/>
      <c r="R1835" s="155" t="str"/>
      <c r="S1835" s="155" t="str"/>
      <c r="T1835" s="155" t="str"/>
      <c r="U1835" s="153" t="n">
        <f>IF(E1835&lt;&gt;"Accepted","",IF(AND(N1835="",P1835=""),"",MAX(N1835,P1835)))</f>
        <v>25.317147856</v>
      </c>
      <c r="V1835" s="155" t="str">
        <v>2026-05-12 14:12 PDT</v>
      </c>
      <c r="W1835" s="153" t="n">
        <v>12</v>
      </c>
      <c r="X1835" s="153" t="n">
        <v>22</v>
      </c>
      <c r="Y1835" s="163"/>
      <c r="Z1835" s="163"/>
      <c r="AA1835" s="153" t="n">
        <v>-117.8837</v>
      </c>
      <c r="AB1835" s="153" t="n">
        <v>34.9054</v>
      </c>
      <c r="AC1835" s="153" t="n">
        <v>702</v>
      </c>
      <c r="AD1835" s="175" t="str">
        <v>KEDW 122112Z COR 13012G22KT 90SM SCT150 39/M14 A2984 RMK AO2A WSHFT 10 SLP078 $ COR 2124</v>
      </c>
    </row>
    <row r="1836" hidden="0">
      <c r="A1836" s="150" t="str">
        <v>2026-05-12 21:55 UTC</v>
      </c>
      <c r="B1836" s="155" t="str">
        <v>2026-05-12 14:55 PDT</v>
      </c>
      <c r="C1836" s="155" t="str">
        <v>2026-05-12</v>
      </c>
      <c r="D1836" s="155" t="str">
        <v>May</v>
      </c>
      <c r="E1836" s="154" t="str">
        <v>Accepted</v>
      </c>
      <c r="F1836" s="155" t="str">
        <v>180</v>
      </c>
      <c r="G1836" s="153" t="n">
        <v>180</v>
      </c>
      <c r="H1836" s="155" t="str">
        <v>S</v>
      </c>
      <c r="I1836" s="153" t="n">
        <v>0</v>
      </c>
      <c r="J1836" s="155" t="str">
        <v>N</v>
      </c>
      <c r="K1836" s="153" t="n">
        <v>10</v>
      </c>
      <c r="L1836" s="153" t="n">
        <f>IF(E1836="Accepted",K1836*1.150779448,"")</f>
        <v>11.50779448</v>
      </c>
      <c r="M1836" s="153" t="n">
        <v>23</v>
      </c>
      <c r="N1836" s="153" t="n">
        <f>IF(AND(E1836="Accepted",ISNUMBER(M1836)),M1836*1.150779448,"")</f>
        <v>26.467927304</v>
      </c>
      <c r="O1836" s="163"/>
      <c r="P1836" s="163" t="str">
        <f>IF(AND(E1836="Accepted",ISNUMBER(O1836)),O1836*1.150779448,"")</f>
      </c>
      <c r="Q1836" s="163"/>
      <c r="R1836" s="155" t="str"/>
      <c r="S1836" s="155" t="str"/>
      <c r="T1836" s="155" t="str"/>
      <c r="U1836" s="153" t="n">
        <f>IF(E1836&lt;&gt;"Accepted","",IF(AND(N1836="",P1836=""),"",MAX(N1836,P1836)))</f>
        <v>26.467927304</v>
      </c>
      <c r="V1836" s="155" t="str">
        <v>2026-05-12 14:55 PDT</v>
      </c>
      <c r="W1836" s="153" t="n">
        <v>10</v>
      </c>
      <c r="X1836" s="153" t="n">
        <v>23</v>
      </c>
      <c r="Y1836" s="163"/>
      <c r="Z1836" s="163"/>
      <c r="AA1836" s="153" t="n">
        <v>-117.8837</v>
      </c>
      <c r="AB1836" s="153" t="n">
        <v>34.9054</v>
      </c>
      <c r="AC1836" s="153" t="n">
        <v>702</v>
      </c>
      <c r="AD1836" s="175" t="str">
        <v>KEDW 122155Z 18010G23KT 90SM SCT150 38/M14 A2982 RMK AO2A SLP072 T03821145</v>
      </c>
    </row>
    <row r="1837" hidden="0">
      <c r="A1837" s="150" t="str">
        <v>2026-05-12 22:15 UTC</v>
      </c>
      <c r="B1837" s="155" t="str">
        <v>2026-05-12 15:15 PDT</v>
      </c>
      <c r="C1837" s="155" t="str">
        <v>2026-05-12</v>
      </c>
      <c r="D1837" s="155" t="str">
        <v>May</v>
      </c>
      <c r="E1837" s="154" t="str">
        <v>Accepted</v>
      </c>
      <c r="F1837" s="155" t="str">
        <v>230</v>
      </c>
      <c r="G1837" s="153" t="n">
        <v>230</v>
      </c>
      <c r="H1837" s="155" t="str">
        <v>SW</v>
      </c>
      <c r="I1837" s="153" t="n">
        <v>50</v>
      </c>
      <c r="J1837" s="155" t="str">
        <v>NE</v>
      </c>
      <c r="K1837" s="153" t="n">
        <v>19</v>
      </c>
      <c r="L1837" s="153" t="n">
        <f>IF(E1837="Accepted",K1837*1.150779448,"")</f>
        <v>21.864809512</v>
      </c>
      <c r="M1837" s="153" t="n">
        <v>25</v>
      </c>
      <c r="N1837" s="153" t="n">
        <f>IF(AND(E1837="Accepted",ISNUMBER(M1837)),M1837*1.150779448,"")</f>
        <v>28.7694862</v>
      </c>
      <c r="O1837" s="163"/>
      <c r="P1837" s="163" t="str">
        <f>IF(AND(E1837="Accepted",ISNUMBER(O1837)),O1837*1.150779448,"")</f>
      </c>
      <c r="Q1837" s="163"/>
      <c r="R1837" s="155" t="str"/>
      <c r="S1837" s="155" t="str"/>
      <c r="T1837" s="155" t="str"/>
      <c r="U1837" s="153" t="n">
        <f>IF(E1837&lt;&gt;"Accepted","",IF(AND(N1837="",P1837=""),"",MAX(N1837,P1837)))</f>
        <v>28.7694862</v>
      </c>
      <c r="V1837" s="155" t="str">
        <v>2026-05-12 15:15 PDT</v>
      </c>
      <c r="W1837" s="153" t="n">
        <v>19</v>
      </c>
      <c r="X1837" s="153" t="n">
        <v>25</v>
      </c>
      <c r="Y1837" s="163"/>
      <c r="Z1837" s="163"/>
      <c r="AA1837" s="153" t="n">
        <v>-117.8837</v>
      </c>
      <c r="AB1837" s="153" t="n">
        <v>34.9054</v>
      </c>
      <c r="AC1837" s="153" t="n">
        <v>702</v>
      </c>
      <c r="AD1837" s="175" t="str">
        <v>KEDW 122215Z 23019G25KT 90SM SCT170 39/M05 A2982 RMK AO2A SLP072</v>
      </c>
    </row>
    <row r="1838" hidden="0">
      <c r="A1838" s="150" t="str">
        <v>2026-05-12 22:18 UTC</v>
      </c>
      <c r="B1838" s="155" t="str">
        <v>2026-05-12 15:18 PDT</v>
      </c>
      <c r="C1838" s="155" t="str">
        <v>2026-05-12</v>
      </c>
      <c r="D1838" s="155" t="str">
        <v>May</v>
      </c>
      <c r="E1838" s="154" t="str">
        <v>Accepted</v>
      </c>
      <c r="F1838" s="155" t="str">
        <v>230</v>
      </c>
      <c r="G1838" s="153" t="n">
        <v>230</v>
      </c>
      <c r="H1838" s="155" t="str">
        <v>SW</v>
      </c>
      <c r="I1838" s="153" t="n">
        <v>50</v>
      </c>
      <c r="J1838" s="155" t="str">
        <v>NE</v>
      </c>
      <c r="K1838" s="153" t="n">
        <v>19</v>
      </c>
      <c r="L1838" s="153" t="n">
        <f>IF(E1838="Accepted",K1838*1.150779448,"")</f>
        <v>21.864809512</v>
      </c>
      <c r="M1838" s="153" t="n">
        <v>25</v>
      </c>
      <c r="N1838" s="153" t="n">
        <f>IF(AND(E1838="Accepted",ISNUMBER(M1838)),M1838*1.150779448,"")</f>
        <v>28.7694862</v>
      </c>
      <c r="O1838" s="163"/>
      <c r="P1838" s="163" t="str">
        <f>IF(AND(E1838="Accepted",ISNUMBER(O1838)),O1838*1.150779448,"")</f>
      </c>
      <c r="Q1838" s="163"/>
      <c r="R1838" s="155" t="str"/>
      <c r="S1838" s="155" t="str"/>
      <c r="T1838" s="155" t="str"/>
      <c r="U1838" s="153" t="n">
        <f>IF(E1838&lt;&gt;"Accepted","",IF(AND(N1838="",P1838=""),"",MAX(N1838,P1838)))</f>
        <v>28.7694862</v>
      </c>
      <c r="V1838" s="155" t="str">
        <v>2026-05-12 15:18 PDT</v>
      </c>
      <c r="W1838" s="153" t="n">
        <v>19</v>
      </c>
      <c r="X1838" s="153" t="n">
        <v>25</v>
      </c>
      <c r="Y1838" s="163"/>
      <c r="Z1838" s="163"/>
      <c r="AA1838" s="153" t="n">
        <v>-117.8837</v>
      </c>
      <c r="AB1838" s="153" t="n">
        <v>34.9054</v>
      </c>
      <c r="AC1838" s="153" t="n">
        <v>702</v>
      </c>
      <c r="AD1838" s="175" t="str">
        <v>KEDW 122218Z COR AUTO 23019G25KT 90SM SCT170 39/M05 A2982 RMK AO2 SLP071 COR 2230</v>
      </c>
    </row>
    <row r="1839" hidden="0">
      <c r="A1839" s="150" t="str">
        <v>2026-05-12 22:55 UTC</v>
      </c>
      <c r="B1839" s="155" t="str">
        <v>2026-05-12 15:55 PDT</v>
      </c>
      <c r="C1839" s="155" t="str">
        <v>2026-05-12</v>
      </c>
      <c r="D1839" s="155" t="str">
        <v>May</v>
      </c>
      <c r="E1839" s="154" t="str">
        <v>Accepted</v>
      </c>
      <c r="F1839" s="155" t="str">
        <v>240</v>
      </c>
      <c r="G1839" s="153" t="n">
        <v>240</v>
      </c>
      <c r="H1839" s="155" t="str">
        <v>SW</v>
      </c>
      <c r="I1839" s="153" t="n">
        <v>60</v>
      </c>
      <c r="J1839" s="155" t="str">
        <v>NE</v>
      </c>
      <c r="K1839" s="153" t="n">
        <v>17</v>
      </c>
      <c r="L1839" s="153" t="n">
        <f>IF(E1839="Accepted",K1839*1.150779448,"")</f>
        <v>19.563250616</v>
      </c>
      <c r="M1839" s="163"/>
      <c r="N1839" s="163" t="str">
        <f>IF(AND(E1839="Accepted",ISNUMBER(M1839)),M1839*1.150779448,"")</f>
      </c>
      <c r="O1839" s="153" t="n">
        <v>33</v>
      </c>
      <c r="P1839" s="153" t="n">
        <f>IF(AND(E1839="Accepted",ISNUMBER(O1839)),O1839*1.150779448,"")</f>
        <v>37.975721784</v>
      </c>
      <c r="Q1839" s="153" t="n">
        <v>240</v>
      </c>
      <c r="R1839" s="155" t="str">
        <v>21</v>
      </c>
      <c r="S1839" s="155" t="str">
        <v>2026-05-12 22:21 UTC</v>
      </c>
      <c r="T1839" s="155" t="str">
        <v>2026-05-12 15:21 PDT</v>
      </c>
      <c r="U1839" s="153" t="n">
        <f>IF(E1839&lt;&gt;"Accepted","",IF(AND(N1839="",P1839=""),"",MAX(N1839,P1839)))</f>
        <v>37.975721784</v>
      </c>
      <c r="V1839" s="155" t="str">
        <v>2026-05-12 15:21 PDT</v>
      </c>
      <c r="W1839" s="153" t="n">
        <v>17</v>
      </c>
      <c r="X1839" s="163"/>
      <c r="Y1839" s="153" t="n">
        <v>33</v>
      </c>
      <c r="Z1839" s="153" t="n">
        <v>240</v>
      </c>
      <c r="AA1839" s="153" t="n">
        <v>-117.8837</v>
      </c>
      <c r="AB1839" s="153" t="n">
        <v>34.9054</v>
      </c>
      <c r="AC1839" s="153" t="n">
        <v>702</v>
      </c>
      <c r="AD1839" s="175" t="str">
        <v>KEDW 122255Z 24017KT 40SM SCT150 35/00 A2983 RMK AO2A PK WND 24033/21 SLP078 T03490000</v>
      </c>
    </row>
    <row r="1840" hidden="0">
      <c r="A1840" s="150" t="str">
        <v>2026-05-12 23:55 UTC</v>
      </c>
      <c r="B1840" s="155" t="str">
        <v>2026-05-12 16:55 PDT</v>
      </c>
      <c r="C1840" s="155" t="str">
        <v>2026-05-12</v>
      </c>
      <c r="D1840" s="155" t="str">
        <v>May</v>
      </c>
      <c r="E1840" s="154" t="str">
        <v>Accepted</v>
      </c>
      <c r="F1840" s="155" t="str">
        <v>210</v>
      </c>
      <c r="G1840" s="153" t="n">
        <v>210</v>
      </c>
      <c r="H1840" s="155" t="str">
        <v>SW</v>
      </c>
      <c r="I1840" s="153" t="n">
        <v>30</v>
      </c>
      <c r="J1840" s="155" t="str">
        <v>NE</v>
      </c>
      <c r="K1840" s="153" t="n">
        <v>18</v>
      </c>
      <c r="L1840" s="153" t="n">
        <f>IF(E1840="Accepted",K1840*1.150779448,"")</f>
        <v>20.714030064</v>
      </c>
      <c r="M1840" s="153" t="n">
        <v>24</v>
      </c>
      <c r="N1840" s="153" t="n">
        <f>IF(AND(E1840="Accepted",ISNUMBER(M1840)),M1840*1.150779448,"")</f>
        <v>27.618706752</v>
      </c>
      <c r="O1840" s="153" t="n">
        <v>29</v>
      </c>
      <c r="P1840" s="153" t="n">
        <f>IF(AND(E1840="Accepted",ISNUMBER(O1840)),O1840*1.150779448,"")</f>
        <v>33.372603992</v>
      </c>
      <c r="Q1840" s="153" t="n">
        <v>220</v>
      </c>
      <c r="R1840" s="155" t="str">
        <v>42</v>
      </c>
      <c r="S1840" s="155" t="str">
        <v>2026-05-12 23:42 UTC</v>
      </c>
      <c r="T1840" s="155" t="str">
        <v>2026-05-12 16:42 PDT</v>
      </c>
      <c r="U1840" s="153" t="n">
        <f>IF(E1840&lt;&gt;"Accepted","",IF(AND(N1840="",P1840=""),"",MAX(N1840,P1840)))</f>
        <v>33.372603992</v>
      </c>
      <c r="V1840" s="155" t="str">
        <v>2026-05-12 16:42 PDT</v>
      </c>
      <c r="W1840" s="153" t="n">
        <v>18</v>
      </c>
      <c r="X1840" s="153" t="n">
        <v>24</v>
      </c>
      <c r="Y1840" s="153" t="n">
        <v>29</v>
      </c>
      <c r="Z1840" s="153" t="n">
        <v>220</v>
      </c>
      <c r="AA1840" s="153" t="n">
        <v>-117.8837</v>
      </c>
      <c r="AB1840" s="153" t="n">
        <v>34.9054</v>
      </c>
      <c r="AC1840" s="153" t="n">
        <v>702</v>
      </c>
      <c r="AD1840" s="175" t="str">
        <v>KEDW 122355Z 21018G24KT 40SM FEW150 FEW300 34/M03 A2983 RMK AO2A PK WND 22029/42 SLP078 T03421032 10399 20306 55006</v>
      </c>
    </row>
    <row r="1841" hidden="0">
      <c r="A1841" s="150" t="str">
        <v>2026-05-13 00:55 UTC</v>
      </c>
      <c r="B1841" s="155" t="str">
        <v>2026-05-12 17:55 PDT</v>
      </c>
      <c r="C1841" s="155" t="str">
        <v>2026-05-12</v>
      </c>
      <c r="D1841" s="155" t="str">
        <v>May</v>
      </c>
      <c r="E1841" s="154" t="str">
        <v>Accepted</v>
      </c>
      <c r="F1841" s="155" t="str">
        <v>240</v>
      </c>
      <c r="G1841" s="153" t="n">
        <v>240</v>
      </c>
      <c r="H1841" s="155" t="str">
        <v>SW</v>
      </c>
      <c r="I1841" s="153" t="n">
        <v>60</v>
      </c>
      <c r="J1841" s="155" t="str">
        <v>NE</v>
      </c>
      <c r="K1841" s="153" t="n">
        <v>21</v>
      </c>
      <c r="L1841" s="153" t="n">
        <f>IF(E1841="Accepted",K1841*1.150779448,"")</f>
        <v>24.166368408</v>
      </c>
      <c r="M1841" s="153" t="n">
        <v>25</v>
      </c>
      <c r="N1841" s="153" t="n">
        <f>IF(AND(E1841="Accepted",ISNUMBER(M1841)),M1841*1.150779448,"")</f>
        <v>28.7694862</v>
      </c>
      <c r="O1841" s="153" t="n">
        <v>28</v>
      </c>
      <c r="P1841" s="153" t="n">
        <f>IF(AND(E1841="Accepted",ISNUMBER(O1841)),O1841*1.150779448,"")</f>
        <v>32.221824544</v>
      </c>
      <c r="Q1841" s="153" t="n">
        <v>240</v>
      </c>
      <c r="R1841" s="155" t="str">
        <v>2356</v>
      </c>
      <c r="S1841" s="155" t="str">
        <v>2026-05-12 23:56 UTC</v>
      </c>
      <c r="T1841" s="155" t="str">
        <v>2026-05-12 16:56 PDT</v>
      </c>
      <c r="U1841" s="153" t="n">
        <f>IF(E1841&lt;&gt;"Accepted","",IF(AND(N1841="",P1841=""),"",MAX(N1841,P1841)))</f>
        <v>32.221824544</v>
      </c>
      <c r="V1841" s="155" t="str">
        <v>2026-05-12 16:56 PDT</v>
      </c>
      <c r="W1841" s="153" t="n">
        <v>21</v>
      </c>
      <c r="X1841" s="153" t="n">
        <v>25</v>
      </c>
      <c r="Y1841" s="153" t="n">
        <v>28</v>
      </c>
      <c r="Z1841" s="153" t="n">
        <v>240</v>
      </c>
      <c r="AA1841" s="153" t="n">
        <v>-117.8837</v>
      </c>
      <c r="AB1841" s="153" t="n">
        <v>34.9054</v>
      </c>
      <c r="AC1841" s="153" t="n">
        <v>702</v>
      </c>
      <c r="AD1841" s="175" t="str">
        <v>KEDW 130055Z 24021G25KT 40SM FEW150 FEW300 28/08 A2985 RMK AO2A PK WND 24028/2356 SLP090 T02800078</v>
      </c>
    </row>
    <row r="1842" hidden="0">
      <c r="A1842" s="150" t="str">
        <v>2026-05-13 01:55 UTC</v>
      </c>
      <c r="B1842" s="155" t="str">
        <v>2026-05-12 18:55 PDT</v>
      </c>
      <c r="C1842" s="155" t="str">
        <v>2026-05-12</v>
      </c>
      <c r="D1842" s="155" t="str">
        <v>May</v>
      </c>
      <c r="E1842" s="154" t="str">
        <v>Accepted</v>
      </c>
      <c r="F1842" s="155" t="str">
        <v>240</v>
      </c>
      <c r="G1842" s="153" t="n">
        <v>240</v>
      </c>
      <c r="H1842" s="155" t="str">
        <v>SW</v>
      </c>
      <c r="I1842" s="153" t="n">
        <v>60</v>
      </c>
      <c r="J1842" s="155" t="str">
        <v>NE</v>
      </c>
      <c r="K1842" s="153" t="n">
        <v>19</v>
      </c>
      <c r="L1842" s="153" t="n">
        <f>IF(E1842="Accepted",K1842*1.150779448,"")</f>
        <v>21.864809512</v>
      </c>
      <c r="M1842" s="153" t="n">
        <v>25</v>
      </c>
      <c r="N1842" s="153" t="n">
        <f>IF(AND(E1842="Accepted",ISNUMBER(M1842)),M1842*1.150779448,"")</f>
        <v>28.7694862</v>
      </c>
      <c r="O1842" s="153" t="n">
        <v>28</v>
      </c>
      <c r="P1842" s="153" t="n">
        <f>IF(AND(E1842="Accepted",ISNUMBER(O1842)),O1842*1.150779448,"")</f>
        <v>32.221824544</v>
      </c>
      <c r="Q1842" s="153" t="n">
        <v>230</v>
      </c>
      <c r="R1842" s="155" t="str">
        <v>24</v>
      </c>
      <c r="S1842" s="155" t="str">
        <v>2026-05-13 01:24 UTC</v>
      </c>
      <c r="T1842" s="155" t="str">
        <v>2026-05-12 18:24 PDT</v>
      </c>
      <c r="U1842" s="153" t="n">
        <f>IF(E1842&lt;&gt;"Accepted","",IF(AND(N1842="",P1842=""),"",MAX(N1842,P1842)))</f>
        <v>32.221824544</v>
      </c>
      <c r="V1842" s="155" t="str">
        <v>2026-05-12 18:24 PDT</v>
      </c>
      <c r="W1842" s="153" t="n">
        <v>19</v>
      </c>
      <c r="X1842" s="153" t="n">
        <v>25</v>
      </c>
      <c r="Y1842" s="153" t="n">
        <v>28</v>
      </c>
      <c r="Z1842" s="153" t="n">
        <v>230</v>
      </c>
      <c r="AA1842" s="153" t="n">
        <v>-117.8837</v>
      </c>
      <c r="AB1842" s="153" t="n">
        <v>34.9054</v>
      </c>
      <c r="AC1842" s="153" t="n">
        <v>702</v>
      </c>
      <c r="AD1842" s="175" t="str">
        <v>KEDW 130155Z 24019G25KT 40SM FEW150 FEW300 25/07 A2986 RMK AO2A PK WND 23028/24 SLP093 T02540070</v>
      </c>
    </row>
    <row r="1843" hidden="0">
      <c r="A1843" s="150" t="str">
        <v>2026-05-13 02:55 UTC</v>
      </c>
      <c r="B1843" s="155" t="str">
        <v>2026-05-12 19:55 PDT</v>
      </c>
      <c r="C1843" s="155" t="str">
        <v>2026-05-12</v>
      </c>
      <c r="D1843" s="155" t="str">
        <v>May</v>
      </c>
      <c r="E1843" s="154" t="str">
        <v>Accepted</v>
      </c>
      <c r="F1843" s="155" t="str">
        <v>230</v>
      </c>
      <c r="G1843" s="153" t="n">
        <v>230</v>
      </c>
      <c r="H1843" s="155" t="str">
        <v>SW</v>
      </c>
      <c r="I1843" s="153" t="n">
        <v>50</v>
      </c>
      <c r="J1843" s="155" t="str">
        <v>NE</v>
      </c>
      <c r="K1843" s="153" t="n">
        <v>21</v>
      </c>
      <c r="L1843" s="153" t="n">
        <f>IF(E1843="Accepted",K1843*1.150779448,"")</f>
        <v>24.166368408</v>
      </c>
      <c r="M1843" s="153" t="n">
        <v>25</v>
      </c>
      <c r="N1843" s="153" t="n">
        <f>IF(AND(E1843="Accepted",ISNUMBER(M1843)),M1843*1.150779448,"")</f>
        <v>28.7694862</v>
      </c>
      <c r="O1843" s="153" t="n">
        <v>29</v>
      </c>
      <c r="P1843" s="153" t="n">
        <f>IF(AND(E1843="Accepted",ISNUMBER(O1843)),O1843*1.150779448,"")</f>
        <v>33.372603992</v>
      </c>
      <c r="Q1843" s="153" t="n">
        <v>240</v>
      </c>
      <c r="R1843" s="155" t="str">
        <v>26</v>
      </c>
      <c r="S1843" s="155" t="str">
        <v>2026-05-13 02:26 UTC</v>
      </c>
      <c r="T1843" s="155" t="str">
        <v>2026-05-12 19:26 PDT</v>
      </c>
      <c r="U1843" s="153" t="n">
        <f>IF(E1843&lt;&gt;"Accepted","",IF(AND(N1843="",P1843=""),"",MAX(N1843,P1843)))</f>
        <v>33.372603992</v>
      </c>
      <c r="V1843" s="155" t="str">
        <v>2026-05-12 19:26 PDT</v>
      </c>
      <c r="W1843" s="153" t="n">
        <v>21</v>
      </c>
      <c r="X1843" s="153" t="n">
        <v>25</v>
      </c>
      <c r="Y1843" s="153" t="n">
        <v>29</v>
      </c>
      <c r="Z1843" s="153" t="n">
        <v>240</v>
      </c>
      <c r="AA1843" s="153" t="n">
        <v>-117.8837</v>
      </c>
      <c r="AB1843" s="153" t="n">
        <v>34.9054</v>
      </c>
      <c r="AC1843" s="153" t="n">
        <v>702</v>
      </c>
      <c r="AD1843" s="175" t="str">
        <v>KEDW 130255Z 23021G25KT 40SM FEW300 22/08 A2989 RMK AO2A PK WND 24029/26 SLP103 T02170075 52016</v>
      </c>
    </row>
    <row r="1844" hidden="0">
      <c r="A1844" s="150" t="str">
        <v>2026-05-13 03:55 UTC</v>
      </c>
      <c r="B1844" s="155" t="str">
        <v>2026-05-12 20:55 PDT</v>
      </c>
      <c r="C1844" s="155" t="str">
        <v>2026-05-12</v>
      </c>
      <c r="D1844" s="155" t="str">
        <v>May</v>
      </c>
      <c r="E1844" s="154" t="str">
        <v>Accepted</v>
      </c>
      <c r="F1844" s="155" t="str">
        <v>230</v>
      </c>
      <c r="G1844" s="153" t="n">
        <v>230</v>
      </c>
      <c r="H1844" s="155" t="str">
        <v>SW</v>
      </c>
      <c r="I1844" s="153" t="n">
        <v>50</v>
      </c>
      <c r="J1844" s="155" t="str">
        <v>NE</v>
      </c>
      <c r="K1844" s="153" t="n">
        <v>16</v>
      </c>
      <c r="L1844" s="153" t="n">
        <f>IF(E1844="Accepted",K1844*1.150779448,"")</f>
        <v>18.412471168</v>
      </c>
      <c r="M1844" s="163"/>
      <c r="N1844" s="163" t="str">
        <f>IF(AND(E1844="Accepted",ISNUMBER(M1844)),M1844*1.150779448,"")</f>
      </c>
      <c r="O1844" s="153" t="n">
        <v>28</v>
      </c>
      <c r="P1844" s="153" t="n">
        <f>IF(AND(E1844="Accepted",ISNUMBER(O1844)),O1844*1.150779448,"")</f>
        <v>32.221824544</v>
      </c>
      <c r="Q1844" s="153" t="n">
        <v>240</v>
      </c>
      <c r="R1844" s="155" t="str">
        <v>0258</v>
      </c>
      <c r="S1844" s="155" t="str">
        <v>2026-05-13 02:58 UTC</v>
      </c>
      <c r="T1844" s="155" t="str">
        <v>2026-05-12 19:58 PDT</v>
      </c>
      <c r="U1844" s="153" t="n">
        <f>IF(E1844&lt;&gt;"Accepted","",IF(AND(N1844="",P1844=""),"",MAX(N1844,P1844)))</f>
        <v>32.221824544</v>
      </c>
      <c r="V1844" s="155" t="str">
        <v>2026-05-12 19:58 PDT</v>
      </c>
      <c r="W1844" s="153" t="n">
        <v>16</v>
      </c>
      <c r="X1844" s="163"/>
      <c r="Y1844" s="153" t="n">
        <v>28</v>
      </c>
      <c r="Z1844" s="153" t="n">
        <v>240</v>
      </c>
      <c r="AA1844" s="153" t="n">
        <v>-117.8837</v>
      </c>
      <c r="AB1844" s="153" t="n">
        <v>34.9054</v>
      </c>
      <c r="AC1844" s="153" t="n">
        <v>702</v>
      </c>
      <c r="AD1844" s="175" t="str">
        <v>KEDW 130355Z 23016KT 40SM FEW300 21/06 A2990 RMK AO2A PK WND 24028/0258 SLP104 T02090057</v>
      </c>
    </row>
    <row r="1845" hidden="0">
      <c r="A1845" s="150" t="str">
        <v>2026-05-13 04:55 UTC</v>
      </c>
      <c r="B1845" s="155" t="str">
        <v>2026-05-12 21:55 PDT</v>
      </c>
      <c r="C1845" s="155" t="str">
        <v>2026-05-12</v>
      </c>
      <c r="D1845" s="155" t="str">
        <v>May</v>
      </c>
      <c r="E1845" s="154" t="str">
        <v>Accepted</v>
      </c>
      <c r="F1845" s="155" t="str">
        <v>220</v>
      </c>
      <c r="G1845" s="153" t="n">
        <v>220</v>
      </c>
      <c r="H1845" s="155" t="str">
        <v>SW</v>
      </c>
      <c r="I1845" s="153" t="n">
        <v>40</v>
      </c>
      <c r="J1845" s="155" t="str">
        <v>NE</v>
      </c>
      <c r="K1845" s="153" t="n">
        <v>11</v>
      </c>
      <c r="L1845" s="153" t="n">
        <f>IF(E1845="Accepted",K1845*1.150779448,"")</f>
        <v>12.658573928</v>
      </c>
      <c r="M1845" s="163"/>
      <c r="N1845" s="163" t="str">
        <f>IF(AND(E1845="Accepted",ISNUMBER(M1845)),M1845*1.150779448,"")</f>
      </c>
      <c r="O1845" s="163"/>
      <c r="P1845" s="163" t="str">
        <f>IF(AND(E1845="Accepted",ISNUMBER(O1845)),O1845*1.150779448,"")</f>
      </c>
      <c r="Q1845" s="163"/>
      <c r="R1845" s="155" t="str"/>
      <c r="S1845" s="155" t="str"/>
      <c r="T1845" s="155" t="str"/>
      <c r="U1845" s="163" t="str">
        <f>IF(E1845&lt;&gt;"Accepted","",IF(AND(N1845="",P1845=""),"",MAX(N1845,P1845)))</f>
      </c>
      <c r="V1845" s="155" t="str">
        <v>2026-05-12 21:55 PDT</v>
      </c>
      <c r="W1845" s="153" t="n">
        <v>11</v>
      </c>
      <c r="X1845" s="163"/>
      <c r="Y1845" s="163"/>
      <c r="Z1845" s="163"/>
      <c r="AA1845" s="153" t="n">
        <v>-117.8837</v>
      </c>
      <c r="AB1845" s="153" t="n">
        <v>34.9054</v>
      </c>
      <c r="AC1845" s="153" t="n">
        <v>702</v>
      </c>
      <c r="AD1845" s="175" t="str">
        <v>KEDW 130455Z 22011KT 40SM FEW300 21/02 A2992 RMK AO2A SLP109 T02060024</v>
      </c>
    </row>
    <row r="1846" hidden="0">
      <c r="A1846" s="150" t="str">
        <v>2026-05-13 05:55 UTC</v>
      </c>
      <c r="B1846" s="155" t="str">
        <v>2026-05-12 22:55 PDT</v>
      </c>
      <c r="C1846" s="155" t="str">
        <v>2026-05-12</v>
      </c>
      <c r="D1846" s="155" t="str">
        <v>May</v>
      </c>
      <c r="E1846" s="154" t="str">
        <v>Accepted</v>
      </c>
      <c r="F1846" s="155" t="str">
        <v>220</v>
      </c>
      <c r="G1846" s="153" t="n">
        <v>220</v>
      </c>
      <c r="H1846" s="155" t="str">
        <v>SW</v>
      </c>
      <c r="I1846" s="153" t="n">
        <v>40</v>
      </c>
      <c r="J1846" s="155" t="str">
        <v>NE</v>
      </c>
      <c r="K1846" s="153" t="n">
        <v>11</v>
      </c>
      <c r="L1846" s="153" t="n">
        <f>IF(E1846="Accepted",K1846*1.150779448,"")</f>
        <v>12.658573928</v>
      </c>
      <c r="M1846" s="163"/>
      <c r="N1846" s="163" t="str">
        <f>IF(AND(E1846="Accepted",ISNUMBER(M1846)),M1846*1.150779448,"")</f>
      </c>
      <c r="O1846" s="163"/>
      <c r="P1846" s="163" t="str">
        <f>IF(AND(E1846="Accepted",ISNUMBER(O1846)),O1846*1.150779448,"")</f>
      </c>
      <c r="Q1846" s="163"/>
      <c r="R1846" s="155" t="str"/>
      <c r="S1846" s="155" t="str"/>
      <c r="T1846" s="155" t="str"/>
      <c r="U1846" s="163" t="str">
        <f>IF(E1846&lt;&gt;"Accepted","",IF(AND(N1846="",P1846=""),"",MAX(N1846,P1846)))</f>
      </c>
      <c r="V1846" s="155" t="str">
        <v>2026-05-12 22:55 PDT</v>
      </c>
      <c r="W1846" s="153" t="n">
        <v>11</v>
      </c>
      <c r="X1846" s="163"/>
      <c r="Y1846" s="163"/>
      <c r="Z1846" s="163"/>
      <c r="AA1846" s="153" t="n">
        <v>-117.8837</v>
      </c>
      <c r="AB1846" s="153" t="n">
        <v>34.9054</v>
      </c>
      <c r="AC1846" s="153" t="n">
        <v>702</v>
      </c>
      <c r="AD1846" s="175" t="str">
        <v>KEDW 130555Z AUTO 22011KT 10SM CLR 20/05 A2993 RMK AO2 SLP112 T01990052 10343 20197 52015 $</v>
      </c>
    </row>
    <row r="1847" hidden="0">
      <c r="A1847" s="150" t="str">
        <v>2026-05-13 06:55 UTC</v>
      </c>
      <c r="B1847" s="155" t="str">
        <v>2026-05-12 23:55 PDT</v>
      </c>
      <c r="C1847" s="155" t="str">
        <v>2026-05-12</v>
      </c>
      <c r="D1847" s="155" t="str">
        <v>May</v>
      </c>
      <c r="E1847" s="154" t="str">
        <v>Accepted</v>
      </c>
      <c r="F1847" s="155" t="str">
        <v>210</v>
      </c>
      <c r="G1847" s="153" t="n">
        <v>210</v>
      </c>
      <c r="H1847" s="155" t="str">
        <v>SW</v>
      </c>
      <c r="I1847" s="153" t="n">
        <v>30</v>
      </c>
      <c r="J1847" s="155" t="str">
        <v>NE</v>
      </c>
      <c r="K1847" s="153" t="n">
        <v>14</v>
      </c>
      <c r="L1847" s="153" t="n">
        <f>IF(E1847="Accepted",K1847*1.150779448,"")</f>
        <v>16.110912272</v>
      </c>
      <c r="M1847" s="163"/>
      <c r="N1847" s="163" t="str">
        <f>IF(AND(E1847="Accepted",ISNUMBER(M1847)),M1847*1.150779448,"")</f>
      </c>
      <c r="O1847" s="163"/>
      <c r="P1847" s="163" t="str">
        <f>IF(AND(E1847="Accepted",ISNUMBER(O1847)),O1847*1.150779448,"")</f>
      </c>
      <c r="Q1847" s="163"/>
      <c r="R1847" s="155" t="str"/>
      <c r="S1847" s="155" t="str"/>
      <c r="T1847" s="155" t="str"/>
      <c r="U1847" s="163" t="str">
        <f>IF(E1847&lt;&gt;"Accepted","",IF(AND(N1847="",P1847=""),"",MAX(N1847,P1847)))</f>
      </c>
      <c r="V1847" s="155" t="str">
        <v>2026-05-12 23:55 PDT</v>
      </c>
      <c r="W1847" s="153" t="n">
        <v>14</v>
      </c>
      <c r="X1847" s="163"/>
      <c r="Y1847" s="163"/>
      <c r="Z1847" s="163"/>
      <c r="AA1847" s="153" t="n">
        <v>-117.8837</v>
      </c>
      <c r="AB1847" s="153" t="n">
        <v>34.9054</v>
      </c>
      <c r="AC1847" s="153" t="n">
        <v>702</v>
      </c>
      <c r="AD1847" s="175" t="str">
        <v>KEDW 130655Z AUTO 21014KT 10SM CLR 18/04 A2993 RMK AO2 SLP111 T01830041 $</v>
      </c>
    </row>
    <row r="1848" hidden="0">
      <c r="A1848" s="150" t="str">
        <v>2026-05-13 07:55 UTC</v>
      </c>
      <c r="B1848" s="155" t="str">
        <v>2026-05-13 00:55 PDT</v>
      </c>
      <c r="C1848" s="155" t="str">
        <v>2026-05-13</v>
      </c>
      <c r="D1848" s="155" t="str">
        <v>May</v>
      </c>
      <c r="E1848" s="154" t="str">
        <v>Accepted</v>
      </c>
      <c r="F1848" s="155" t="str">
        <v>210</v>
      </c>
      <c r="G1848" s="153" t="n">
        <v>210</v>
      </c>
      <c r="H1848" s="155" t="str">
        <v>SW</v>
      </c>
      <c r="I1848" s="153" t="n">
        <v>30</v>
      </c>
      <c r="J1848" s="155" t="str">
        <v>NE</v>
      </c>
      <c r="K1848" s="153" t="n">
        <v>13</v>
      </c>
      <c r="L1848" s="153" t="n">
        <f>IF(E1848="Accepted",K1848*1.150779448,"")</f>
        <v>14.960132824</v>
      </c>
      <c r="M1848" s="163"/>
      <c r="N1848" s="163" t="str">
        <f>IF(AND(E1848="Accepted",ISNUMBER(M1848)),M1848*1.150779448,"")</f>
      </c>
      <c r="O1848" s="163"/>
      <c r="P1848" s="163" t="str">
        <f>IF(AND(E1848="Accepted",ISNUMBER(O1848)),O1848*1.150779448,"")</f>
      </c>
      <c r="Q1848" s="163"/>
      <c r="R1848" s="155" t="str"/>
      <c r="S1848" s="155" t="str"/>
      <c r="T1848" s="155" t="str"/>
      <c r="U1848" s="163" t="str">
        <f>IF(E1848&lt;&gt;"Accepted","",IF(AND(N1848="",P1848=""),"",MAX(N1848,P1848)))</f>
      </c>
      <c r="V1848" s="155" t="str">
        <v>2026-05-13 00:55 PDT</v>
      </c>
      <c r="W1848" s="153" t="n">
        <v>13</v>
      </c>
      <c r="X1848" s="163"/>
      <c r="Y1848" s="163"/>
      <c r="Z1848" s="163"/>
      <c r="AA1848" s="153" t="n">
        <v>-117.8837</v>
      </c>
      <c r="AB1848" s="153" t="n">
        <v>34.9054</v>
      </c>
      <c r="AC1848" s="153" t="n">
        <v>702</v>
      </c>
      <c r="AD1848" s="175" t="str">
        <v>KEDW 130755Z AUTO 21013KT 10SM CLR 18/05 A2993 RMK AO2 SLP110 T01760049 403990145 $</v>
      </c>
    </row>
    <row r="1849" hidden="0">
      <c r="A1849" s="150" t="str">
        <v>2026-05-13 08:55 UTC</v>
      </c>
      <c r="B1849" s="155" t="str">
        <v>2026-05-13 01:55 PDT</v>
      </c>
      <c r="C1849" s="155" t="str">
        <v>2026-05-13</v>
      </c>
      <c r="D1849" s="155" t="str">
        <v>May</v>
      </c>
      <c r="E1849" s="154" t="str">
        <v>Accepted</v>
      </c>
      <c r="F1849" s="155" t="str">
        <v>220</v>
      </c>
      <c r="G1849" s="153" t="n">
        <v>220</v>
      </c>
      <c r="H1849" s="155" t="str">
        <v>SW</v>
      </c>
      <c r="I1849" s="153" t="n">
        <v>40</v>
      </c>
      <c r="J1849" s="155" t="str">
        <v>NE</v>
      </c>
      <c r="K1849" s="153" t="n">
        <v>11</v>
      </c>
      <c r="L1849" s="153" t="n">
        <f>IF(E1849="Accepted",K1849*1.150779448,"")</f>
        <v>12.658573928</v>
      </c>
      <c r="M1849" s="163"/>
      <c r="N1849" s="163" t="str">
        <f>IF(AND(E1849="Accepted",ISNUMBER(M1849)),M1849*1.150779448,"")</f>
      </c>
      <c r="O1849" s="163"/>
      <c r="P1849" s="163" t="str">
        <f>IF(AND(E1849="Accepted",ISNUMBER(O1849)),O1849*1.150779448,"")</f>
      </c>
      <c r="Q1849" s="163"/>
      <c r="R1849" s="155" t="str"/>
      <c r="S1849" s="155" t="str"/>
      <c r="T1849" s="155" t="str"/>
      <c r="U1849" s="163" t="str">
        <f>IF(E1849&lt;&gt;"Accepted","",IF(AND(N1849="",P1849=""),"",MAX(N1849,P1849)))</f>
      </c>
      <c r="V1849" s="155" t="str">
        <v>2026-05-13 01:55 PDT</v>
      </c>
      <c r="W1849" s="153" t="n">
        <v>11</v>
      </c>
      <c r="X1849" s="163"/>
      <c r="Y1849" s="163"/>
      <c r="Z1849" s="163"/>
      <c r="AA1849" s="153" t="n">
        <v>-117.8837</v>
      </c>
      <c r="AB1849" s="153" t="n">
        <v>34.9054</v>
      </c>
      <c r="AC1849" s="153" t="n">
        <v>702</v>
      </c>
      <c r="AD1849" s="175" t="str">
        <v>KEDW 130855Z AUTO 22011KT 10SM CLR 16/05 A2992 RMK AO2 SLP107 T01630053 58003 $</v>
      </c>
    </row>
    <row r="1850" hidden="0">
      <c r="A1850" s="150" t="str">
        <v>2026-05-13 09:55 UTC</v>
      </c>
      <c r="B1850" s="155" t="str">
        <v>2026-05-13 02:55 PDT</v>
      </c>
      <c r="C1850" s="155" t="str">
        <v>2026-05-13</v>
      </c>
      <c r="D1850" s="155" t="str">
        <v>May</v>
      </c>
      <c r="E1850" s="154" t="str">
        <v>Accepted</v>
      </c>
      <c r="F1850" s="155" t="str">
        <v>220</v>
      </c>
      <c r="G1850" s="153" t="n">
        <v>220</v>
      </c>
      <c r="H1850" s="155" t="str">
        <v>SW</v>
      </c>
      <c r="I1850" s="153" t="n">
        <v>40</v>
      </c>
      <c r="J1850" s="155" t="str">
        <v>NE</v>
      </c>
      <c r="K1850" s="153" t="n">
        <v>15</v>
      </c>
      <c r="L1850" s="153" t="n">
        <f>IF(E1850="Accepted",K1850*1.150779448,"")</f>
        <v>17.261691719999998</v>
      </c>
      <c r="M1850" s="163"/>
      <c r="N1850" s="163" t="str">
        <f>IF(AND(E1850="Accepted",ISNUMBER(M1850)),M1850*1.150779448,"")</f>
      </c>
      <c r="O1850" s="163"/>
      <c r="P1850" s="163" t="str">
        <f>IF(AND(E1850="Accepted",ISNUMBER(O1850)),O1850*1.150779448,"")</f>
      </c>
      <c r="Q1850" s="163"/>
      <c r="R1850" s="155" t="str"/>
      <c r="S1850" s="155" t="str"/>
      <c r="T1850" s="155" t="str"/>
      <c r="U1850" s="163" t="str">
        <f>IF(E1850&lt;&gt;"Accepted","",IF(AND(N1850="",P1850=""),"",MAX(N1850,P1850)))</f>
      </c>
      <c r="V1850" s="155" t="str">
        <v>2026-05-13 02:55 PDT</v>
      </c>
      <c r="W1850" s="153" t="n">
        <v>15</v>
      </c>
      <c r="X1850" s="163"/>
      <c r="Y1850" s="163"/>
      <c r="Z1850" s="163"/>
      <c r="AA1850" s="153" t="n">
        <v>-117.8837</v>
      </c>
      <c r="AB1850" s="153" t="n">
        <v>34.9054</v>
      </c>
      <c r="AC1850" s="153" t="n">
        <v>702</v>
      </c>
      <c r="AD1850" s="175" t="str">
        <v>KEDW 130955Z AUTO 22015KT 10SM CLR 16/07 A2992 RMK AO2 SLP107 T01580065 $</v>
      </c>
    </row>
    <row r="1851" hidden="0">
      <c r="A1851" s="150" t="str">
        <v>2026-05-13 10:55 UTC</v>
      </c>
      <c r="B1851" s="155" t="str">
        <v>2026-05-13 03:55 PDT</v>
      </c>
      <c r="C1851" s="155" t="str">
        <v>2026-05-13</v>
      </c>
      <c r="D1851" s="155" t="str">
        <v>May</v>
      </c>
      <c r="E1851" s="154" t="str">
        <v>Accepted</v>
      </c>
      <c r="F1851" s="155" t="str">
        <v>210</v>
      </c>
      <c r="G1851" s="153" t="n">
        <v>210</v>
      </c>
      <c r="H1851" s="155" t="str">
        <v>SW</v>
      </c>
      <c r="I1851" s="153" t="n">
        <v>30</v>
      </c>
      <c r="J1851" s="155" t="str">
        <v>NE</v>
      </c>
      <c r="K1851" s="153" t="n">
        <v>16</v>
      </c>
      <c r="L1851" s="153" t="n">
        <f>IF(E1851="Accepted",K1851*1.150779448,"")</f>
        <v>18.412471168</v>
      </c>
      <c r="M1851" s="163"/>
      <c r="N1851" s="163" t="str">
        <f>IF(AND(E1851="Accepted",ISNUMBER(M1851)),M1851*1.150779448,"")</f>
      </c>
      <c r="O1851" s="163"/>
      <c r="P1851" s="163" t="str">
        <f>IF(AND(E1851="Accepted",ISNUMBER(O1851)),O1851*1.150779448,"")</f>
      </c>
      <c r="Q1851" s="163"/>
      <c r="R1851" s="155" t="str"/>
      <c r="S1851" s="155" t="str"/>
      <c r="T1851" s="155" t="str"/>
      <c r="U1851" s="163" t="str">
        <f>IF(E1851&lt;&gt;"Accepted","",IF(AND(N1851="",P1851=""),"",MAX(N1851,P1851)))</f>
      </c>
      <c r="V1851" s="155" t="str">
        <v>2026-05-13 03:55 PDT</v>
      </c>
      <c r="W1851" s="153" t="n">
        <v>16</v>
      </c>
      <c r="X1851" s="163"/>
      <c r="Y1851" s="163"/>
      <c r="Z1851" s="163"/>
      <c r="AA1851" s="153" t="n">
        <v>-117.8837</v>
      </c>
      <c r="AB1851" s="153" t="n">
        <v>34.9054</v>
      </c>
      <c r="AC1851" s="153" t="n">
        <v>702</v>
      </c>
      <c r="AD1851" s="175" t="str">
        <v>KEDW 131055Z AUTO 21016KT 10SM CLR 16/06 A2993 RMK AO2 SLP111 T01600059 $</v>
      </c>
    </row>
    <row r="1852" hidden="0">
      <c r="A1852" s="150" t="str">
        <v>2026-05-13 11:55 UTC</v>
      </c>
      <c r="B1852" s="155" t="str">
        <v>2026-05-13 04:55 PDT</v>
      </c>
      <c r="C1852" s="155" t="str">
        <v>2026-05-13</v>
      </c>
      <c r="D1852" s="155" t="str">
        <v>May</v>
      </c>
      <c r="E1852" s="154" t="str">
        <v>Accepted</v>
      </c>
      <c r="F1852" s="155" t="str">
        <v>210</v>
      </c>
      <c r="G1852" s="153" t="n">
        <v>210</v>
      </c>
      <c r="H1852" s="155" t="str">
        <v>SW</v>
      </c>
      <c r="I1852" s="153" t="n">
        <v>30</v>
      </c>
      <c r="J1852" s="155" t="str">
        <v>NE</v>
      </c>
      <c r="K1852" s="153" t="n">
        <v>12</v>
      </c>
      <c r="L1852" s="153" t="n">
        <f>IF(E1852="Accepted",K1852*1.150779448,"")</f>
        <v>13.809353376</v>
      </c>
      <c r="M1852" s="163"/>
      <c r="N1852" s="163" t="str">
        <f>IF(AND(E1852="Accepted",ISNUMBER(M1852)),M1852*1.150779448,"")</f>
      </c>
      <c r="O1852" s="163"/>
      <c r="P1852" s="163" t="str">
        <f>IF(AND(E1852="Accepted",ISNUMBER(O1852)),O1852*1.150779448,"")</f>
      </c>
      <c r="Q1852" s="163"/>
      <c r="R1852" s="155" t="str"/>
      <c r="S1852" s="155" t="str"/>
      <c r="T1852" s="155" t="str"/>
      <c r="U1852" s="163" t="str">
        <f>IF(E1852&lt;&gt;"Accepted","",IF(AND(N1852="",P1852=""),"",MAX(N1852,P1852)))</f>
      </c>
      <c r="V1852" s="155" t="str">
        <v>2026-05-13 04:55 PDT</v>
      </c>
      <c r="W1852" s="153" t="n">
        <v>12</v>
      </c>
      <c r="X1852" s="163"/>
      <c r="Y1852" s="163"/>
      <c r="Z1852" s="163"/>
      <c r="AA1852" s="153" t="n">
        <v>-117.8837</v>
      </c>
      <c r="AB1852" s="153" t="n">
        <v>34.9054</v>
      </c>
      <c r="AC1852" s="153" t="n">
        <v>702</v>
      </c>
      <c r="AD1852" s="175" t="str">
        <v>KEDW 131155Z AUTO 21012KT 10SM CLR 15/05 A2994 RMK AO2 SLP116 T01520054 10199 20152 53005 $</v>
      </c>
    </row>
    <row r="1853" hidden="0">
      <c r="A1853" s="150" t="str">
        <v>2026-05-13 12:55 UTC</v>
      </c>
      <c r="B1853" s="155" t="str">
        <v>2026-05-13 05:55 PDT</v>
      </c>
      <c r="C1853" s="155" t="str">
        <v>2026-05-13</v>
      </c>
      <c r="D1853" s="155" t="str">
        <v>May</v>
      </c>
      <c r="E1853" s="154" t="str">
        <v>Accepted</v>
      </c>
      <c r="F1853" s="155" t="str">
        <v>220</v>
      </c>
      <c r="G1853" s="153" t="n">
        <v>220</v>
      </c>
      <c r="H1853" s="155" t="str">
        <v>SW</v>
      </c>
      <c r="I1853" s="153" t="n">
        <v>40</v>
      </c>
      <c r="J1853" s="155" t="str">
        <v>NE</v>
      </c>
      <c r="K1853" s="153" t="n">
        <v>11</v>
      </c>
      <c r="L1853" s="153" t="n">
        <f>IF(E1853="Accepted",K1853*1.150779448,"")</f>
        <v>12.658573928</v>
      </c>
      <c r="M1853" s="163"/>
      <c r="N1853" s="163" t="str">
        <f>IF(AND(E1853="Accepted",ISNUMBER(M1853)),M1853*1.150779448,"")</f>
      </c>
      <c r="O1853" s="163"/>
      <c r="P1853" s="163" t="str">
        <f>IF(AND(E1853="Accepted",ISNUMBER(O1853)),O1853*1.150779448,"")</f>
      </c>
      <c r="Q1853" s="163"/>
      <c r="R1853" s="155" t="str"/>
      <c r="S1853" s="155" t="str"/>
      <c r="T1853" s="155" t="str"/>
      <c r="U1853" s="163" t="str">
        <f>IF(E1853&lt;&gt;"Accepted","",IF(AND(N1853="",P1853=""),"",MAX(N1853,P1853)))</f>
      </c>
      <c r="V1853" s="155" t="str">
        <v>2026-05-13 05:55 PDT</v>
      </c>
      <c r="W1853" s="153" t="n">
        <v>11</v>
      </c>
      <c r="X1853" s="163"/>
      <c r="Y1853" s="163"/>
      <c r="Z1853" s="163"/>
      <c r="AA1853" s="153" t="n">
        <v>-117.8837</v>
      </c>
      <c r="AB1853" s="153" t="n">
        <v>34.9054</v>
      </c>
      <c r="AC1853" s="153" t="n">
        <v>702</v>
      </c>
      <c r="AD1853" s="175" t="str">
        <v>KEDW 131255Z 22011KT 80SM FEW150 15/08 A2995 RMK AO2A SLP124 T01500080 $</v>
      </c>
    </row>
    <row r="1854" hidden="0">
      <c r="A1854" s="150" t="str">
        <v>2026-05-13 13:55 UTC</v>
      </c>
      <c r="B1854" s="155" t="str">
        <v>2026-05-13 06:55 PDT</v>
      </c>
      <c r="C1854" s="155" t="str">
        <v>2026-05-13</v>
      </c>
      <c r="D1854" s="155" t="str">
        <v>May</v>
      </c>
      <c r="E1854" s="154" t="str">
        <v>Accepted</v>
      </c>
      <c r="F1854" s="155" t="str">
        <v>220</v>
      </c>
      <c r="G1854" s="153" t="n">
        <v>220</v>
      </c>
      <c r="H1854" s="155" t="str">
        <v>SW</v>
      </c>
      <c r="I1854" s="153" t="n">
        <v>40</v>
      </c>
      <c r="J1854" s="155" t="str">
        <v>NE</v>
      </c>
      <c r="K1854" s="153" t="n">
        <v>16</v>
      </c>
      <c r="L1854" s="153" t="n">
        <f>IF(E1854="Accepted",K1854*1.150779448,"")</f>
        <v>18.412471168</v>
      </c>
      <c r="M1854" s="163"/>
      <c r="N1854" s="163" t="str">
        <f>IF(AND(E1854="Accepted",ISNUMBER(M1854)),M1854*1.150779448,"")</f>
      </c>
      <c r="O1854" s="163"/>
      <c r="P1854" s="163" t="str">
        <f>IF(AND(E1854="Accepted",ISNUMBER(O1854)),O1854*1.150779448,"")</f>
      </c>
      <c r="Q1854" s="163"/>
      <c r="R1854" s="155" t="str"/>
      <c r="S1854" s="155" t="str"/>
      <c r="T1854" s="155" t="str"/>
      <c r="U1854" s="163" t="str">
        <f>IF(E1854&lt;&gt;"Accepted","",IF(AND(N1854="",P1854=""),"",MAX(N1854,P1854)))</f>
      </c>
      <c r="V1854" s="155" t="str">
        <v>2026-05-13 06:55 PDT</v>
      </c>
      <c r="W1854" s="153" t="n">
        <v>16</v>
      </c>
      <c r="X1854" s="163"/>
      <c r="Y1854" s="163"/>
      <c r="Z1854" s="163"/>
      <c r="AA1854" s="153" t="n">
        <v>-117.8837</v>
      </c>
      <c r="AB1854" s="153" t="n">
        <v>34.9054</v>
      </c>
      <c r="AC1854" s="153" t="n">
        <v>702</v>
      </c>
      <c r="AD1854" s="175" t="str">
        <v>KEDW 131355Z 22016KT 60SM FEW150 17/08 A2996 RMK AO2A SLP127 T01660075 $</v>
      </c>
    </row>
    <row r="1855" hidden="0">
      <c r="A1855" s="150" t="str">
        <v>2026-05-13 14:39 UTC</v>
      </c>
      <c r="B1855" s="155" t="str">
        <v>2026-05-13 07:39 PDT</v>
      </c>
      <c r="C1855" s="155" t="str">
        <v>2026-05-13</v>
      </c>
      <c r="D1855" s="155" t="str">
        <v>May</v>
      </c>
      <c r="E1855" s="154" t="str">
        <v>Accepted</v>
      </c>
      <c r="F1855" s="155" t="str">
        <v>230</v>
      </c>
      <c r="G1855" s="153" t="n">
        <v>230</v>
      </c>
      <c r="H1855" s="155" t="str">
        <v>SW</v>
      </c>
      <c r="I1855" s="153" t="n">
        <v>50</v>
      </c>
      <c r="J1855" s="155" t="str">
        <v>NE</v>
      </c>
      <c r="K1855" s="153" t="n">
        <v>20</v>
      </c>
      <c r="L1855" s="153" t="n">
        <f>IF(E1855="Accepted",K1855*1.150779448,"")</f>
        <v>23.01558896</v>
      </c>
      <c r="M1855" s="153" t="n">
        <v>27</v>
      </c>
      <c r="N1855" s="153" t="n">
        <f>IF(AND(E1855="Accepted",ISNUMBER(M1855)),M1855*1.150779448,"")</f>
        <v>31.071045096</v>
      </c>
      <c r="O1855" s="163"/>
      <c r="P1855" s="163" t="str">
        <f>IF(AND(E1855="Accepted",ISNUMBER(O1855)),O1855*1.150779448,"")</f>
      </c>
      <c r="Q1855" s="163"/>
      <c r="R1855" s="155" t="str"/>
      <c r="S1855" s="155" t="str"/>
      <c r="T1855" s="155" t="str"/>
      <c r="U1855" s="153" t="n">
        <f>IF(E1855&lt;&gt;"Accepted","",IF(AND(N1855="",P1855=""),"",MAX(N1855,P1855)))</f>
        <v>31.071045096</v>
      </c>
      <c r="V1855" s="155" t="str">
        <v>2026-05-13 07:39 PDT</v>
      </c>
      <c r="W1855" s="153" t="n">
        <v>20</v>
      </c>
      <c r="X1855" s="153" t="n">
        <v>27</v>
      </c>
      <c r="Y1855" s="163"/>
      <c r="Z1855" s="163"/>
      <c r="AA1855" s="153" t="n">
        <v>-117.8837</v>
      </c>
      <c r="AB1855" s="153" t="n">
        <v>34.9054</v>
      </c>
      <c r="AC1855" s="153" t="n">
        <v>702</v>
      </c>
      <c r="AD1855" s="175" t="str">
        <v>KEDW 131439Z 23020G27KT 50SM FEW150 19/07 A2997 RMK AO2A SLP131</v>
      </c>
    </row>
    <row r="1856" hidden="0">
      <c r="A1856" s="150" t="str">
        <v>2026-05-13 14:55 UTC</v>
      </c>
      <c r="B1856" s="155" t="str">
        <v>2026-05-13 07:55 PDT</v>
      </c>
      <c r="C1856" s="155" t="str">
        <v>2026-05-13</v>
      </c>
      <c r="D1856" s="155" t="str">
        <v>May</v>
      </c>
      <c r="E1856" s="154" t="str">
        <v>Accepted</v>
      </c>
      <c r="F1856" s="155" t="str">
        <v>230</v>
      </c>
      <c r="G1856" s="153" t="n">
        <v>230</v>
      </c>
      <c r="H1856" s="155" t="str">
        <v>SW</v>
      </c>
      <c r="I1856" s="153" t="n">
        <v>50</v>
      </c>
      <c r="J1856" s="155" t="str">
        <v>NE</v>
      </c>
      <c r="K1856" s="153" t="n">
        <v>20</v>
      </c>
      <c r="L1856" s="153" t="n">
        <f>IF(E1856="Accepted",K1856*1.150779448,"")</f>
        <v>23.01558896</v>
      </c>
      <c r="M1856" s="153" t="n">
        <v>25</v>
      </c>
      <c r="N1856" s="153" t="n">
        <f>IF(AND(E1856="Accepted",ISNUMBER(M1856)),M1856*1.150779448,"")</f>
        <v>28.7694862</v>
      </c>
      <c r="O1856" s="153" t="n">
        <v>28</v>
      </c>
      <c r="P1856" s="153" t="n">
        <f>IF(AND(E1856="Accepted",ISNUMBER(O1856)),O1856*1.150779448,"")</f>
        <v>32.221824544</v>
      </c>
      <c r="Q1856" s="153" t="n">
        <v>230</v>
      </c>
      <c r="R1856" s="155" t="str">
        <v>54</v>
      </c>
      <c r="S1856" s="155" t="str">
        <v>2026-05-13 14:54 UTC</v>
      </c>
      <c r="T1856" s="155" t="str">
        <v>2026-05-13 07:54 PDT</v>
      </c>
      <c r="U1856" s="153" t="n">
        <f>IF(E1856&lt;&gt;"Accepted","",IF(AND(N1856="",P1856=""),"",MAX(N1856,P1856)))</f>
        <v>32.221824544</v>
      </c>
      <c r="V1856" s="155" t="str">
        <v>2026-05-13 07:54 PDT</v>
      </c>
      <c r="W1856" s="153" t="n">
        <v>20</v>
      </c>
      <c r="X1856" s="153" t="n">
        <v>25</v>
      </c>
      <c r="Y1856" s="153" t="n">
        <v>28</v>
      </c>
      <c r="Z1856" s="153" t="n">
        <v>230</v>
      </c>
      <c r="AA1856" s="153" t="n">
        <v>-117.8837</v>
      </c>
      <c r="AB1856" s="153" t="n">
        <v>34.9054</v>
      </c>
      <c r="AC1856" s="153" t="n">
        <v>702</v>
      </c>
      <c r="AD1856" s="175" t="str">
        <v>KEDW 131455Z 23020G25KT 50SM FEW150 19/06 A2997 RMK AO2A PK WND 23028/54 SLP132 T01940061 52011</v>
      </c>
    </row>
    <row r="1857" hidden="0">
      <c r="A1857" s="150" t="str">
        <v>2026-05-13 15:55 UTC</v>
      </c>
      <c r="B1857" s="155" t="str">
        <v>2026-05-13 08:55 PDT</v>
      </c>
      <c r="C1857" s="155" t="str">
        <v>2026-05-13</v>
      </c>
      <c r="D1857" s="155" t="str">
        <v>May</v>
      </c>
      <c r="E1857" s="154" t="str">
        <v>Accepted</v>
      </c>
      <c r="F1857" s="155" t="str">
        <v>240</v>
      </c>
      <c r="G1857" s="153" t="n">
        <v>240</v>
      </c>
      <c r="H1857" s="155" t="str">
        <v>SW</v>
      </c>
      <c r="I1857" s="153" t="n">
        <v>60</v>
      </c>
      <c r="J1857" s="155" t="str">
        <v>NE</v>
      </c>
      <c r="K1857" s="153" t="n">
        <v>22</v>
      </c>
      <c r="L1857" s="153" t="n">
        <f>IF(E1857="Accepted",K1857*1.150779448,"")</f>
        <v>25.317147856</v>
      </c>
      <c r="M1857" s="153" t="n">
        <v>28</v>
      </c>
      <c r="N1857" s="153" t="n">
        <f>IF(AND(E1857="Accepted",ISNUMBER(M1857)),M1857*1.150779448,"")</f>
        <v>32.221824544</v>
      </c>
      <c r="O1857" s="153" t="n">
        <v>29</v>
      </c>
      <c r="P1857" s="153" t="n">
        <f>IF(AND(E1857="Accepted",ISNUMBER(O1857)),O1857*1.150779448,"")</f>
        <v>33.372603992</v>
      </c>
      <c r="Q1857" s="153" t="n">
        <v>230</v>
      </c>
      <c r="R1857" s="155" t="str">
        <v>51</v>
      </c>
      <c r="S1857" s="155" t="str">
        <v>2026-05-13 15:51 UTC</v>
      </c>
      <c r="T1857" s="155" t="str">
        <v>2026-05-13 08:51 PDT</v>
      </c>
      <c r="U1857" s="153" t="n">
        <f>IF(E1857&lt;&gt;"Accepted","",IF(AND(N1857="",P1857=""),"",MAX(N1857,P1857)))</f>
        <v>33.372603992</v>
      </c>
      <c r="V1857" s="155" t="str">
        <v>2026-05-13 08:51 PDT</v>
      </c>
      <c r="W1857" s="153" t="n">
        <v>22</v>
      </c>
      <c r="X1857" s="153" t="n">
        <v>28</v>
      </c>
      <c r="Y1857" s="153" t="n">
        <v>29</v>
      </c>
      <c r="Z1857" s="153" t="n">
        <v>230</v>
      </c>
      <c r="AA1857" s="153" t="n">
        <v>-117.8837</v>
      </c>
      <c r="AB1857" s="153" t="n">
        <v>34.9054</v>
      </c>
      <c r="AC1857" s="153" t="n">
        <v>702</v>
      </c>
      <c r="AD1857" s="175" t="str">
        <v>KEDW 131555Z 24022G28KT 50SM FEW120 22/04 A2998 RMK AO2A PK WND 23029/51 SLP134 T02180044</v>
      </c>
    </row>
    <row r="1858" hidden="0">
      <c r="A1858" s="150" t="str">
        <v>2026-05-13 16:55 UTC</v>
      </c>
      <c r="B1858" s="155" t="str">
        <v>2026-05-13 09:55 PDT</v>
      </c>
      <c r="C1858" s="155" t="str">
        <v>2026-05-13</v>
      </c>
      <c r="D1858" s="155" t="str">
        <v>May</v>
      </c>
      <c r="E1858" s="154" t="str">
        <v>Accepted</v>
      </c>
      <c r="F1858" s="155" t="str">
        <v>240</v>
      </c>
      <c r="G1858" s="153" t="n">
        <v>240</v>
      </c>
      <c r="H1858" s="155" t="str">
        <v>SW</v>
      </c>
      <c r="I1858" s="153" t="n">
        <v>60</v>
      </c>
      <c r="J1858" s="155" t="str">
        <v>NE</v>
      </c>
      <c r="K1858" s="153" t="n">
        <v>20</v>
      </c>
      <c r="L1858" s="153" t="n">
        <f>IF(E1858="Accepted",K1858*1.150779448,"")</f>
        <v>23.01558896</v>
      </c>
      <c r="M1858" s="153" t="n">
        <v>24</v>
      </c>
      <c r="N1858" s="153" t="n">
        <f>IF(AND(E1858="Accepted",ISNUMBER(M1858)),M1858*1.150779448,"")</f>
        <v>27.618706752</v>
      </c>
      <c r="O1858" s="153" t="n">
        <v>27</v>
      </c>
      <c r="P1858" s="153" t="n">
        <f>IF(AND(E1858="Accepted",ISNUMBER(O1858)),O1858*1.150779448,"")</f>
        <v>31.071045096</v>
      </c>
      <c r="Q1858" s="153" t="n">
        <v>240</v>
      </c>
      <c r="R1858" s="155" t="str">
        <v>1557</v>
      </c>
      <c r="S1858" s="155" t="str">
        <v>2026-05-13 15:57 UTC</v>
      </c>
      <c r="T1858" s="155" t="str">
        <v>2026-05-13 08:57 PDT</v>
      </c>
      <c r="U1858" s="153" t="n">
        <f>IF(E1858&lt;&gt;"Accepted","",IF(AND(N1858="",P1858=""),"",MAX(N1858,P1858)))</f>
        <v>31.071045096</v>
      </c>
      <c r="V1858" s="155" t="str">
        <v>2026-05-13 08:57 PDT</v>
      </c>
      <c r="W1858" s="153" t="n">
        <v>20</v>
      </c>
      <c r="X1858" s="153" t="n">
        <v>24</v>
      </c>
      <c r="Y1858" s="153" t="n">
        <v>27</v>
      </c>
      <c r="Z1858" s="153" t="n">
        <v>240</v>
      </c>
      <c r="AA1858" s="153" t="n">
        <v>-117.8837</v>
      </c>
      <c r="AB1858" s="153" t="n">
        <v>34.9054</v>
      </c>
      <c r="AC1858" s="153" t="n">
        <v>702</v>
      </c>
      <c r="AD1858" s="175" t="str">
        <v>KEDW 131655Z 24020G24KT 50SM FEW150 25/03 A2997 RMK AO2A PK WND 24027/1557 SLP129 T02460027</v>
      </c>
    </row>
    <row r="1859" hidden="0">
      <c r="A1859" s="150" t="str">
        <v>2026-05-13 17:55 UTC</v>
      </c>
      <c r="B1859" s="155" t="str">
        <v>2026-05-13 10:55 PDT</v>
      </c>
      <c r="C1859" s="155" t="str">
        <v>2026-05-13</v>
      </c>
      <c r="D1859" s="155" t="str">
        <v>May</v>
      </c>
      <c r="E1859" s="154" t="str">
        <v>Accepted</v>
      </c>
      <c r="F1859" s="155" t="str">
        <v>230</v>
      </c>
      <c r="G1859" s="153" t="n">
        <v>230</v>
      </c>
      <c r="H1859" s="155" t="str">
        <v>SW</v>
      </c>
      <c r="I1859" s="153" t="n">
        <v>50</v>
      </c>
      <c r="J1859" s="155" t="str">
        <v>NE</v>
      </c>
      <c r="K1859" s="153" t="n">
        <v>19</v>
      </c>
      <c r="L1859" s="153" t="n">
        <f>IF(E1859="Accepted",K1859*1.150779448,"")</f>
        <v>21.864809512</v>
      </c>
      <c r="M1859" s="153" t="n">
        <v>24</v>
      </c>
      <c r="N1859" s="153" t="n">
        <f>IF(AND(E1859="Accepted",ISNUMBER(M1859)),M1859*1.150779448,"")</f>
        <v>27.618706752</v>
      </c>
      <c r="O1859" s="153" t="n">
        <v>28</v>
      </c>
      <c r="P1859" s="153" t="n">
        <f>IF(AND(E1859="Accepted",ISNUMBER(O1859)),O1859*1.150779448,"")</f>
        <v>32.221824544</v>
      </c>
      <c r="Q1859" s="153" t="n">
        <v>240</v>
      </c>
      <c r="R1859" s="155" t="str">
        <v>52</v>
      </c>
      <c r="S1859" s="155" t="str">
        <v>2026-05-13 17:52 UTC</v>
      </c>
      <c r="T1859" s="155" t="str">
        <v>2026-05-13 10:52 PDT</v>
      </c>
      <c r="U1859" s="153" t="n">
        <f>IF(E1859&lt;&gt;"Accepted","",IF(AND(N1859="",P1859=""),"",MAX(N1859,P1859)))</f>
        <v>32.221824544</v>
      </c>
      <c r="V1859" s="155" t="str">
        <v>2026-05-13 10:52 PDT</v>
      </c>
      <c r="W1859" s="153" t="n">
        <v>19</v>
      </c>
      <c r="X1859" s="153" t="n">
        <v>24</v>
      </c>
      <c r="Y1859" s="153" t="n">
        <v>28</v>
      </c>
      <c r="Z1859" s="153" t="n">
        <v>240</v>
      </c>
      <c r="AA1859" s="153" t="n">
        <v>-117.8837</v>
      </c>
      <c r="AB1859" s="153" t="n">
        <v>34.9054</v>
      </c>
      <c r="AC1859" s="153" t="n">
        <v>702</v>
      </c>
      <c r="AD1859" s="175" t="str">
        <v>KEDW 131755Z 23019G24KT 50SM FEW150 26/03 A2999 RMK AO2A PK WND 24028/52 SLP135 T02640030 10266 20146 50004</v>
      </c>
    </row>
    <row r="1860" hidden="0">
      <c r="A1860" s="150" t="str">
        <v>2026-05-13 18:55 UTC</v>
      </c>
      <c r="B1860" s="155" t="str">
        <v>2026-05-13 11:55 PDT</v>
      </c>
      <c r="C1860" s="155" t="str">
        <v>2026-05-13</v>
      </c>
      <c r="D1860" s="155" t="str">
        <v>May</v>
      </c>
      <c r="E1860" s="154" t="str">
        <v>Accepted</v>
      </c>
      <c r="F1860" s="155" t="str">
        <v>240</v>
      </c>
      <c r="G1860" s="153" t="n">
        <v>240</v>
      </c>
      <c r="H1860" s="155" t="str">
        <v>SW</v>
      </c>
      <c r="I1860" s="153" t="n">
        <v>60</v>
      </c>
      <c r="J1860" s="155" t="str">
        <v>NE</v>
      </c>
      <c r="K1860" s="153" t="n">
        <v>22</v>
      </c>
      <c r="L1860" s="153" t="n">
        <f>IF(E1860="Accepted",K1860*1.150779448,"")</f>
        <v>25.317147856</v>
      </c>
      <c r="M1860" s="153" t="n">
        <v>27</v>
      </c>
      <c r="N1860" s="153" t="n">
        <f>IF(AND(E1860="Accepted",ISNUMBER(M1860)),M1860*1.150779448,"")</f>
        <v>31.071045096</v>
      </c>
      <c r="O1860" s="153" t="n">
        <v>31</v>
      </c>
      <c r="P1860" s="153" t="n">
        <f>IF(AND(E1860="Accepted",ISNUMBER(O1860)),O1860*1.150779448,"")</f>
        <v>35.674162888</v>
      </c>
      <c r="Q1860" s="153" t="n">
        <v>230</v>
      </c>
      <c r="R1860" s="155" t="str">
        <v>27</v>
      </c>
      <c r="S1860" s="155" t="str">
        <v>2026-05-13 18:27 UTC</v>
      </c>
      <c r="T1860" s="155" t="str">
        <v>2026-05-13 11:27 PDT</v>
      </c>
      <c r="U1860" s="153" t="n">
        <f>IF(E1860&lt;&gt;"Accepted","",IF(AND(N1860="",P1860=""),"",MAX(N1860,P1860)))</f>
        <v>35.674162888</v>
      </c>
      <c r="V1860" s="155" t="str">
        <v>2026-05-13 11:27 PDT</v>
      </c>
      <c r="W1860" s="153" t="n">
        <v>22</v>
      </c>
      <c r="X1860" s="153" t="n">
        <v>27</v>
      </c>
      <c r="Y1860" s="153" t="n">
        <v>31</v>
      </c>
      <c r="Z1860" s="153" t="n">
        <v>230</v>
      </c>
      <c r="AA1860" s="153" t="n">
        <v>-117.8837</v>
      </c>
      <c r="AB1860" s="153" t="n">
        <v>34.9054</v>
      </c>
      <c r="AC1860" s="153" t="n">
        <v>702</v>
      </c>
      <c r="AD1860" s="175" t="str">
        <v>KEDW 131855Z 24022G27KT 50SM FEW150 28/02 A2998 RMK AO2A PK WND 23031/27 SLP132 T02810015</v>
      </c>
    </row>
    <row r="1861" hidden="0">
      <c r="A1861" s="150" t="str">
        <v>2026-05-13 19:55 UTC</v>
      </c>
      <c r="B1861" s="155" t="str">
        <v>2026-05-13 12:55 PDT</v>
      </c>
      <c r="C1861" s="155" t="str">
        <v>2026-05-13</v>
      </c>
      <c r="D1861" s="155" t="str">
        <v>May</v>
      </c>
      <c r="E1861" s="154" t="str">
        <v>Accepted</v>
      </c>
      <c r="F1861" s="155" t="str">
        <v>230</v>
      </c>
      <c r="G1861" s="153" t="n">
        <v>230</v>
      </c>
      <c r="H1861" s="155" t="str">
        <v>SW</v>
      </c>
      <c r="I1861" s="153" t="n">
        <v>50</v>
      </c>
      <c r="J1861" s="155" t="str">
        <v>NE</v>
      </c>
      <c r="K1861" s="153" t="n">
        <v>23</v>
      </c>
      <c r="L1861" s="153" t="n">
        <f>IF(E1861="Accepted",K1861*1.150779448,"")</f>
        <v>26.467927304</v>
      </c>
      <c r="M1861" s="153" t="n">
        <v>26</v>
      </c>
      <c r="N1861" s="153" t="n">
        <f>IF(AND(E1861="Accepted",ISNUMBER(M1861)),M1861*1.150779448,"")</f>
        <v>29.920265648</v>
      </c>
      <c r="O1861" s="153" t="n">
        <v>31</v>
      </c>
      <c r="P1861" s="153" t="n">
        <f>IF(AND(E1861="Accepted",ISNUMBER(O1861)),O1861*1.150779448,"")</f>
        <v>35.674162888</v>
      </c>
      <c r="Q1861" s="153" t="n">
        <v>240</v>
      </c>
      <c r="R1861" s="155" t="str">
        <v>08</v>
      </c>
      <c r="S1861" s="155" t="str">
        <v>2026-05-13 19:08 UTC</v>
      </c>
      <c r="T1861" s="155" t="str">
        <v>2026-05-13 12:08 PDT</v>
      </c>
      <c r="U1861" s="153" t="n">
        <f>IF(E1861&lt;&gt;"Accepted","",IF(AND(N1861="",P1861=""),"",MAX(N1861,P1861)))</f>
        <v>35.674162888</v>
      </c>
      <c r="V1861" s="155" t="str">
        <v>2026-05-13 12:08 PDT</v>
      </c>
      <c r="W1861" s="153" t="n">
        <v>23</v>
      </c>
      <c r="X1861" s="153" t="n">
        <v>26</v>
      </c>
      <c r="Y1861" s="153" t="n">
        <v>31</v>
      </c>
      <c r="Z1861" s="153" t="n">
        <v>240</v>
      </c>
      <c r="AA1861" s="153" t="n">
        <v>-117.8837</v>
      </c>
      <c r="AB1861" s="153" t="n">
        <v>34.9054</v>
      </c>
      <c r="AC1861" s="153" t="n">
        <v>702</v>
      </c>
      <c r="AD1861" s="175" t="str">
        <v>KEDW 131955Z 23023G26KT 50SM FEW150 29/01 A2996 RMK AO2A PK WND 24031/08 SLP125 T02870012</v>
      </c>
    </row>
    <row r="1862" hidden="0">
      <c r="A1862" s="150" t="str">
        <v>2026-05-13 20:06 UTC</v>
      </c>
      <c r="B1862" s="155" t="str">
        <v>2026-05-13 13:06 PDT</v>
      </c>
      <c r="C1862" s="155" t="str">
        <v>2026-05-13</v>
      </c>
      <c r="D1862" s="155" t="str">
        <v>May</v>
      </c>
      <c r="E1862" s="154" t="str">
        <v>Accepted</v>
      </c>
      <c r="F1862" s="155" t="str">
        <v>230</v>
      </c>
      <c r="G1862" s="153" t="n">
        <v>230</v>
      </c>
      <c r="H1862" s="155" t="str">
        <v>SW</v>
      </c>
      <c r="I1862" s="153" t="n">
        <v>50</v>
      </c>
      <c r="J1862" s="155" t="str">
        <v>NE</v>
      </c>
      <c r="K1862" s="153" t="n">
        <v>21</v>
      </c>
      <c r="L1862" s="153" t="n">
        <f>IF(E1862="Accepted",K1862*1.150779448,"")</f>
        <v>24.166368408</v>
      </c>
      <c r="M1862" s="153" t="n">
        <v>31</v>
      </c>
      <c r="N1862" s="153" t="n">
        <f>IF(AND(E1862="Accepted",ISNUMBER(M1862)),M1862*1.150779448,"")</f>
        <v>35.674162888</v>
      </c>
      <c r="O1862" s="163"/>
      <c r="P1862" s="163" t="str">
        <f>IF(AND(E1862="Accepted",ISNUMBER(O1862)),O1862*1.150779448,"")</f>
      </c>
      <c r="Q1862" s="163"/>
      <c r="R1862" s="155" t="str"/>
      <c r="S1862" s="155" t="str"/>
      <c r="T1862" s="155" t="str"/>
      <c r="U1862" s="153" t="n">
        <f>IF(E1862&lt;&gt;"Accepted","",IF(AND(N1862="",P1862=""),"",MAX(N1862,P1862)))</f>
        <v>35.674162888</v>
      </c>
      <c r="V1862" s="155" t="str">
        <v>2026-05-13 13:06 PDT</v>
      </c>
      <c r="W1862" s="153" t="n">
        <v>21</v>
      </c>
      <c r="X1862" s="153" t="n">
        <v>31</v>
      </c>
      <c r="Y1862" s="163"/>
      <c r="Z1862" s="163"/>
      <c r="AA1862" s="153" t="n">
        <v>-117.8837</v>
      </c>
      <c r="AB1862" s="153" t="n">
        <v>34.9054</v>
      </c>
      <c r="AC1862" s="153" t="n">
        <v>702</v>
      </c>
      <c r="AD1862" s="175" t="str">
        <v>KEDW 132006Z 23021G31KT 50SM FEW150 28/02 A2996 RMK SLP125</v>
      </c>
    </row>
    <row r="1863" hidden="0">
      <c r="A1863" s="150" t="str">
        <v>2026-05-13 20:55 UTC</v>
      </c>
      <c r="B1863" s="155" t="str">
        <v>2026-05-13 13:55 PDT</v>
      </c>
      <c r="C1863" s="155" t="str">
        <v>2026-05-13</v>
      </c>
      <c r="D1863" s="155" t="str">
        <v>May</v>
      </c>
      <c r="E1863" s="154" t="str">
        <v>Accepted</v>
      </c>
      <c r="F1863" s="155" t="str">
        <v>220</v>
      </c>
      <c r="G1863" s="153" t="n">
        <v>220</v>
      </c>
      <c r="H1863" s="155" t="str">
        <v>SW</v>
      </c>
      <c r="I1863" s="153" t="n">
        <v>40</v>
      </c>
      <c r="J1863" s="155" t="str">
        <v>NE</v>
      </c>
      <c r="K1863" s="153" t="n">
        <v>25</v>
      </c>
      <c r="L1863" s="153" t="n">
        <f>IF(E1863="Accepted",K1863*1.150779448,"")</f>
        <v>28.7694862</v>
      </c>
      <c r="M1863" s="153" t="n">
        <v>31</v>
      </c>
      <c r="N1863" s="153" t="n">
        <f>IF(AND(E1863="Accepted",ISNUMBER(M1863)),M1863*1.150779448,"")</f>
        <v>35.674162888</v>
      </c>
      <c r="O1863" s="153" t="n">
        <v>34</v>
      </c>
      <c r="P1863" s="153" t="n">
        <f>IF(AND(E1863="Accepted",ISNUMBER(O1863)),O1863*1.150779448,"")</f>
        <v>39.126501232</v>
      </c>
      <c r="Q1863" s="153" t="n">
        <v>230</v>
      </c>
      <c r="R1863" s="155" t="str">
        <v>50</v>
      </c>
      <c r="S1863" s="155" t="str">
        <v>2026-05-13 20:50 UTC</v>
      </c>
      <c r="T1863" s="155" t="str">
        <v>2026-05-13 13:50 PDT</v>
      </c>
      <c r="U1863" s="153" t="n">
        <f>IF(E1863&lt;&gt;"Accepted","",IF(AND(N1863="",P1863=""),"",MAX(N1863,P1863)))</f>
        <v>39.126501232</v>
      </c>
      <c r="V1863" s="155" t="str">
        <v>2026-05-13 13:50 PDT</v>
      </c>
      <c r="W1863" s="153" t="n">
        <v>25</v>
      </c>
      <c r="X1863" s="153" t="n">
        <v>31</v>
      </c>
      <c r="Y1863" s="153" t="n">
        <v>34</v>
      </c>
      <c r="Z1863" s="153" t="n">
        <v>230</v>
      </c>
      <c r="AA1863" s="153" t="n">
        <v>-117.8837</v>
      </c>
      <c r="AB1863" s="153" t="n">
        <v>34.9054</v>
      </c>
      <c r="AC1863" s="153" t="n">
        <v>702</v>
      </c>
      <c r="AD1863" s="175" t="str">
        <v>KEDW 132055Z 22025G31KT 50SM FEW150 29/04 A2994 RMK AO2A PK WND 23034/50 SLP118 T02910038 57016</v>
      </c>
    </row>
    <row r="1864" hidden="0">
      <c r="A1864" s="150" t="str">
        <v>2026-05-13 21:55 UTC</v>
      </c>
      <c r="B1864" s="155" t="str">
        <v>2026-05-13 14:55 PDT</v>
      </c>
      <c r="C1864" s="155" t="str">
        <v>2026-05-13</v>
      </c>
      <c r="D1864" s="155" t="str">
        <v>May</v>
      </c>
      <c r="E1864" s="154" t="str">
        <v>Accepted</v>
      </c>
      <c r="F1864" s="155" t="str">
        <v>230</v>
      </c>
      <c r="G1864" s="153" t="n">
        <v>230</v>
      </c>
      <c r="H1864" s="155" t="str">
        <v>SW</v>
      </c>
      <c r="I1864" s="153" t="n">
        <v>50</v>
      </c>
      <c r="J1864" s="155" t="str">
        <v>NE</v>
      </c>
      <c r="K1864" s="153" t="n">
        <v>24</v>
      </c>
      <c r="L1864" s="153" t="n">
        <f>IF(E1864="Accepted",K1864*1.150779448,"")</f>
        <v>27.618706752</v>
      </c>
      <c r="M1864" s="153" t="n">
        <v>31</v>
      </c>
      <c r="N1864" s="153" t="n">
        <f>IF(AND(E1864="Accepted",ISNUMBER(M1864)),M1864*1.150779448,"")</f>
        <v>35.674162888</v>
      </c>
      <c r="O1864" s="153" t="n">
        <v>34</v>
      </c>
      <c r="P1864" s="153" t="n">
        <f>IF(AND(E1864="Accepted",ISNUMBER(O1864)),O1864*1.150779448,"")</f>
        <v>39.126501232</v>
      </c>
      <c r="Q1864" s="153" t="n">
        <v>230</v>
      </c>
      <c r="R1864" s="155" t="str">
        <v>25</v>
      </c>
      <c r="S1864" s="155" t="str">
        <v>2026-05-13 21:25 UTC</v>
      </c>
      <c r="T1864" s="155" t="str">
        <v>2026-05-13 14:25 PDT</v>
      </c>
      <c r="U1864" s="153" t="n">
        <f>IF(E1864&lt;&gt;"Accepted","",IF(AND(N1864="",P1864=""),"",MAX(N1864,P1864)))</f>
        <v>39.126501232</v>
      </c>
      <c r="V1864" s="155" t="str">
        <v>2026-05-13 14:25 PDT</v>
      </c>
      <c r="W1864" s="153" t="n">
        <v>24</v>
      </c>
      <c r="X1864" s="153" t="n">
        <v>31</v>
      </c>
      <c r="Y1864" s="153" t="n">
        <v>34</v>
      </c>
      <c r="Z1864" s="153" t="n">
        <v>230</v>
      </c>
      <c r="AA1864" s="153" t="n">
        <v>-117.8837</v>
      </c>
      <c r="AB1864" s="153" t="n">
        <v>34.9054</v>
      </c>
      <c r="AC1864" s="153" t="n">
        <v>702</v>
      </c>
      <c r="AD1864" s="175" t="str">
        <v>KEDW 132155Z 23024G31KT 50SM FEW150 29/05 A2993 RMK AO2A PK WND 23034/25 SLP116 T02920053</v>
      </c>
    </row>
    <row r="1865" hidden="0">
      <c r="A1865" s="150" t="str">
        <v>2026-05-13 22:55 UTC</v>
      </c>
      <c r="B1865" s="155" t="str">
        <v>2026-05-13 15:55 PDT</v>
      </c>
      <c r="C1865" s="155" t="str">
        <v>2026-05-13</v>
      </c>
      <c r="D1865" s="155" t="str">
        <v>May</v>
      </c>
      <c r="E1865" s="154" t="str">
        <v>Accepted</v>
      </c>
      <c r="F1865" s="155" t="str">
        <v>230</v>
      </c>
      <c r="G1865" s="153" t="n">
        <v>230</v>
      </c>
      <c r="H1865" s="155" t="str">
        <v>SW</v>
      </c>
      <c r="I1865" s="153" t="n">
        <v>50</v>
      </c>
      <c r="J1865" s="155" t="str">
        <v>NE</v>
      </c>
      <c r="K1865" s="153" t="n">
        <v>22</v>
      </c>
      <c r="L1865" s="153" t="n">
        <f>IF(E1865="Accepted",K1865*1.150779448,"")</f>
        <v>25.317147856</v>
      </c>
      <c r="M1865" s="153" t="n">
        <v>29</v>
      </c>
      <c r="N1865" s="153" t="n">
        <f>IF(AND(E1865="Accepted",ISNUMBER(M1865)),M1865*1.150779448,"")</f>
        <v>33.372603992</v>
      </c>
      <c r="O1865" s="153" t="n">
        <v>32</v>
      </c>
      <c r="P1865" s="153" t="n">
        <f>IF(AND(E1865="Accepted",ISNUMBER(O1865)),O1865*1.150779448,"")</f>
        <v>36.824942336</v>
      </c>
      <c r="Q1865" s="153" t="n">
        <v>240</v>
      </c>
      <c r="R1865" s="155" t="str">
        <v>08</v>
      </c>
      <c r="S1865" s="155" t="str">
        <v>2026-05-13 22:08 UTC</v>
      </c>
      <c r="T1865" s="155" t="str">
        <v>2026-05-13 15:08 PDT</v>
      </c>
      <c r="U1865" s="153" t="n">
        <f>IF(E1865&lt;&gt;"Accepted","",IF(AND(N1865="",P1865=""),"",MAX(N1865,P1865)))</f>
        <v>36.824942336</v>
      </c>
      <c r="V1865" s="155" t="str">
        <v>2026-05-13 15:08 PDT</v>
      </c>
      <c r="W1865" s="153" t="n">
        <v>22</v>
      </c>
      <c r="X1865" s="153" t="n">
        <v>29</v>
      </c>
      <c r="Y1865" s="153" t="n">
        <v>32</v>
      </c>
      <c r="Z1865" s="153" t="n">
        <v>240</v>
      </c>
      <c r="AA1865" s="153" t="n">
        <v>-117.8837</v>
      </c>
      <c r="AB1865" s="153" t="n">
        <v>34.9054</v>
      </c>
      <c r="AC1865" s="153" t="n">
        <v>702</v>
      </c>
      <c r="AD1865" s="175" t="str">
        <v>KEDW 132255Z 23022G29KT 40SM FEW150 29/05 A2991 RMK AO2A PK WND 24032/08 SLP109 T02940048</v>
      </c>
    </row>
    <row r="1866" hidden="0">
      <c r="A1866" s="150" t="str">
        <v>2026-05-13 23:25 UTC</v>
      </c>
      <c r="B1866" s="155" t="str">
        <v>2026-05-13 16:25 PDT</v>
      </c>
      <c r="C1866" s="155" t="str">
        <v>2026-05-13</v>
      </c>
      <c r="D1866" s="155" t="str">
        <v>May</v>
      </c>
      <c r="E1866" s="154" t="str">
        <v>Accepted</v>
      </c>
      <c r="F1866" s="155" t="str">
        <v>260</v>
      </c>
      <c r="G1866" s="153" t="n">
        <v>260</v>
      </c>
      <c r="H1866" s="155" t="str">
        <v>W</v>
      </c>
      <c r="I1866" s="153" t="n">
        <v>80</v>
      </c>
      <c r="J1866" s="155" t="str">
        <v>E</v>
      </c>
      <c r="K1866" s="153" t="n">
        <v>17</v>
      </c>
      <c r="L1866" s="153" t="n">
        <f>IF(E1866="Accepted",K1866*1.150779448,"")</f>
        <v>19.563250616</v>
      </c>
      <c r="M1866" s="153" t="n">
        <v>25</v>
      </c>
      <c r="N1866" s="153" t="n">
        <f>IF(AND(E1866="Accepted",ISNUMBER(M1866)),M1866*1.150779448,"")</f>
        <v>28.7694862</v>
      </c>
      <c r="O1866" s="163"/>
      <c r="P1866" s="163" t="str">
        <f>IF(AND(E1866="Accepted",ISNUMBER(O1866)),O1866*1.150779448,"")</f>
      </c>
      <c r="Q1866" s="163"/>
      <c r="R1866" s="155" t="str"/>
      <c r="S1866" s="155" t="str"/>
      <c r="T1866" s="155" t="str"/>
      <c r="U1866" s="153" t="n">
        <f>IF(E1866&lt;&gt;"Accepted","",IF(AND(N1866="",P1866=""),"",MAX(N1866,P1866)))</f>
        <v>28.7694862</v>
      </c>
      <c r="V1866" s="155" t="str">
        <v>2026-05-13 16:25 PDT</v>
      </c>
      <c r="W1866" s="153" t="n">
        <v>17</v>
      </c>
      <c r="X1866" s="153" t="n">
        <v>25</v>
      </c>
      <c r="Y1866" s="163"/>
      <c r="Z1866" s="163"/>
      <c r="AA1866" s="153" t="n">
        <v>-117.8837</v>
      </c>
      <c r="AB1866" s="153" t="n">
        <v>34.9054</v>
      </c>
      <c r="AC1866" s="153" t="n">
        <v>702</v>
      </c>
      <c r="AD1866" s="175" t="str">
        <v>KEDW 132325Z 26017G25KT 40SM FEW200 30/M03 A2991 RMK AO2A WSHFT 10 SLP108</v>
      </c>
    </row>
    <row r="1867" hidden="0">
      <c r="A1867" s="150" t="str">
        <v>2026-05-13 23:27 UTC</v>
      </c>
      <c r="B1867" s="155" t="str">
        <v>2026-05-13 16:27 PDT</v>
      </c>
      <c r="C1867" s="155" t="str">
        <v>2026-05-13</v>
      </c>
      <c r="D1867" s="155" t="str">
        <v>May</v>
      </c>
      <c r="E1867" s="154" t="str">
        <v>Accepted</v>
      </c>
      <c r="F1867" s="155" t="str">
        <v>260</v>
      </c>
      <c r="G1867" s="153" t="n">
        <v>260</v>
      </c>
      <c r="H1867" s="155" t="str">
        <v>W</v>
      </c>
      <c r="I1867" s="153" t="n">
        <v>80</v>
      </c>
      <c r="J1867" s="155" t="str">
        <v>E</v>
      </c>
      <c r="K1867" s="153" t="n">
        <v>17</v>
      </c>
      <c r="L1867" s="153" t="n">
        <f>IF(E1867="Accepted",K1867*1.150779448,"")</f>
        <v>19.563250616</v>
      </c>
      <c r="M1867" s="153" t="n">
        <v>25</v>
      </c>
      <c r="N1867" s="153" t="n">
        <f>IF(AND(E1867="Accepted",ISNUMBER(M1867)),M1867*1.150779448,"")</f>
        <v>28.7694862</v>
      </c>
      <c r="O1867" s="163"/>
      <c r="P1867" s="163" t="str">
        <f>IF(AND(E1867="Accepted",ISNUMBER(O1867)),O1867*1.150779448,"")</f>
      </c>
      <c r="Q1867" s="163"/>
      <c r="R1867" s="155" t="str"/>
      <c r="S1867" s="155" t="str"/>
      <c r="T1867" s="155" t="str"/>
      <c r="U1867" s="153" t="n">
        <f>IF(E1867&lt;&gt;"Accepted","",IF(AND(N1867="",P1867=""),"",MAX(N1867,P1867)))</f>
        <v>28.7694862</v>
      </c>
      <c r="V1867" s="155" t="str">
        <v>2026-05-13 16:27 PDT</v>
      </c>
      <c r="W1867" s="153" t="n">
        <v>17</v>
      </c>
      <c r="X1867" s="153" t="n">
        <v>25</v>
      </c>
      <c r="Y1867" s="163"/>
      <c r="Z1867" s="163"/>
      <c r="AA1867" s="153" t="n">
        <v>-117.8837</v>
      </c>
      <c r="AB1867" s="153" t="n">
        <v>34.9054</v>
      </c>
      <c r="AC1867" s="153" t="n">
        <v>702</v>
      </c>
      <c r="AD1867" s="175" t="str">
        <v>KEDW 132327Z AUTO 26017G25KT 10SM CLR 30/M03 A2991 RMK AO2 WSHFT 12 SLP108 $</v>
      </c>
    </row>
    <row r="1868" hidden="0">
      <c r="A1868" s="150" t="str">
        <v>2026-05-13 23:43 UTC</v>
      </c>
      <c r="B1868" s="155" t="str">
        <v>2026-05-13 16:43 PDT</v>
      </c>
      <c r="C1868" s="155" t="str">
        <v>2026-05-13</v>
      </c>
      <c r="D1868" s="155" t="str">
        <v>May</v>
      </c>
      <c r="E1868" s="154" t="str">
        <v>Accepted</v>
      </c>
      <c r="F1868" s="155" t="str">
        <v>220</v>
      </c>
      <c r="G1868" s="153" t="n">
        <v>220</v>
      </c>
      <c r="H1868" s="155" t="str">
        <v>SW</v>
      </c>
      <c r="I1868" s="153" t="n">
        <v>40</v>
      </c>
      <c r="J1868" s="155" t="str">
        <v>NE</v>
      </c>
      <c r="K1868" s="153" t="n">
        <v>21</v>
      </c>
      <c r="L1868" s="153" t="n">
        <f>IF(E1868="Accepted",K1868*1.150779448,"")</f>
        <v>24.166368408</v>
      </c>
      <c r="M1868" s="153" t="n">
        <v>29</v>
      </c>
      <c r="N1868" s="153" t="n">
        <f>IF(AND(E1868="Accepted",ISNUMBER(M1868)),M1868*1.150779448,"")</f>
        <v>33.372603992</v>
      </c>
      <c r="O1868" s="163"/>
      <c r="P1868" s="163" t="str">
        <f>IF(AND(E1868="Accepted",ISNUMBER(O1868)),O1868*1.150779448,"")</f>
      </c>
      <c r="Q1868" s="163"/>
      <c r="R1868" s="155" t="str"/>
      <c r="S1868" s="155" t="str"/>
      <c r="T1868" s="155" t="str"/>
      <c r="U1868" s="153" t="n">
        <f>IF(E1868&lt;&gt;"Accepted","",IF(AND(N1868="",P1868=""),"",MAX(N1868,P1868)))</f>
        <v>33.372603992</v>
      </c>
      <c r="V1868" s="155" t="str">
        <v>2026-05-13 16:43 PDT</v>
      </c>
      <c r="W1868" s="153" t="n">
        <v>21</v>
      </c>
      <c r="X1868" s="153" t="n">
        <v>29</v>
      </c>
      <c r="Y1868" s="163"/>
      <c r="Z1868" s="163"/>
      <c r="AA1868" s="153" t="n">
        <v>-117.8837</v>
      </c>
      <c r="AB1868" s="153" t="n">
        <v>34.9054</v>
      </c>
      <c r="AC1868" s="153" t="n">
        <v>702</v>
      </c>
      <c r="AD1868" s="175" t="str">
        <v>KEDW 132343Z AUTO 22021G29KT 10SM CLR 30/M04 A2991 RMK AO2 WSHFT 29 SLP108 $</v>
      </c>
    </row>
    <row r="1869" hidden="0">
      <c r="A1869" s="150" t="str">
        <v>2026-05-13 23:46 UTC</v>
      </c>
      <c r="B1869" s="155" t="str">
        <v>2026-05-13 16:46 PDT</v>
      </c>
      <c r="C1869" s="155" t="str">
        <v>2026-05-13</v>
      </c>
      <c r="D1869" s="155" t="str">
        <v>May</v>
      </c>
      <c r="E1869" s="154" t="str">
        <v>Accepted</v>
      </c>
      <c r="F1869" s="155" t="str">
        <v>270</v>
      </c>
      <c r="G1869" s="153" t="n">
        <v>270</v>
      </c>
      <c r="H1869" s="155" t="str">
        <v>W</v>
      </c>
      <c r="I1869" s="153" t="n">
        <v>90</v>
      </c>
      <c r="J1869" s="155" t="str">
        <v>E</v>
      </c>
      <c r="K1869" s="153" t="n">
        <v>14</v>
      </c>
      <c r="L1869" s="153" t="n">
        <f>IF(E1869="Accepted",K1869*1.150779448,"")</f>
        <v>16.110912272</v>
      </c>
      <c r="M1869" s="153" t="n">
        <v>29</v>
      </c>
      <c r="N1869" s="153" t="n">
        <f>IF(AND(E1869="Accepted",ISNUMBER(M1869)),M1869*1.150779448,"")</f>
        <v>33.372603992</v>
      </c>
      <c r="O1869" s="163"/>
      <c r="P1869" s="163" t="str">
        <f>IF(AND(E1869="Accepted",ISNUMBER(O1869)),O1869*1.150779448,"")</f>
      </c>
      <c r="Q1869" s="163"/>
      <c r="R1869" s="155" t="str"/>
      <c r="S1869" s="155" t="str"/>
      <c r="T1869" s="155" t="str"/>
      <c r="U1869" s="153" t="n">
        <f>IF(E1869&lt;&gt;"Accepted","",IF(AND(N1869="",P1869=""),"",MAX(N1869,P1869)))</f>
        <v>33.372603992</v>
      </c>
      <c r="V1869" s="155" t="str">
        <v>2026-05-13 16:46 PDT</v>
      </c>
      <c r="W1869" s="153" t="n">
        <v>14</v>
      </c>
      <c r="X1869" s="153" t="n">
        <v>29</v>
      </c>
      <c r="Y1869" s="163"/>
      <c r="Z1869" s="163"/>
      <c r="AA1869" s="153" t="n">
        <v>-117.8837</v>
      </c>
      <c r="AB1869" s="153" t="n">
        <v>34.9054</v>
      </c>
      <c r="AC1869" s="153" t="n">
        <v>702</v>
      </c>
      <c r="AD1869" s="175" t="str">
        <v>KEDW 132346Z 27014G29KT 40SM FEW200 30/M04 A2991 RMK AO2A WSHFT 40 SLP108</v>
      </c>
    </row>
    <row r="1870" hidden="0">
      <c r="A1870" s="150" t="str">
        <v>2026-05-13 23:49 UTC</v>
      </c>
      <c r="B1870" s="155" t="str">
        <v>2026-05-13 16:49 PDT</v>
      </c>
      <c r="C1870" s="155" t="str">
        <v>2026-05-13</v>
      </c>
      <c r="D1870" s="155" t="str">
        <v>May</v>
      </c>
      <c r="E1870" s="154" t="str">
        <v>Accepted</v>
      </c>
      <c r="F1870" s="155" t="str">
        <v>270</v>
      </c>
      <c r="G1870" s="153" t="n">
        <v>270</v>
      </c>
      <c r="H1870" s="155" t="str">
        <v>W</v>
      </c>
      <c r="I1870" s="153" t="n">
        <v>90</v>
      </c>
      <c r="J1870" s="155" t="str">
        <v>E</v>
      </c>
      <c r="K1870" s="153" t="n">
        <v>14</v>
      </c>
      <c r="L1870" s="153" t="n">
        <f>IF(E1870="Accepted",K1870*1.150779448,"")</f>
        <v>16.110912272</v>
      </c>
      <c r="M1870" s="153" t="n">
        <v>29</v>
      </c>
      <c r="N1870" s="153" t="n">
        <f>IF(AND(E1870="Accepted",ISNUMBER(M1870)),M1870*1.150779448,"")</f>
        <v>33.372603992</v>
      </c>
      <c r="O1870" s="163"/>
      <c r="P1870" s="163" t="str">
        <f>IF(AND(E1870="Accepted",ISNUMBER(O1870)),O1870*1.150779448,"")</f>
      </c>
      <c r="Q1870" s="163"/>
      <c r="R1870" s="155" t="str"/>
      <c r="S1870" s="155" t="str"/>
      <c r="T1870" s="155" t="str"/>
      <c r="U1870" s="153" t="n">
        <f>IF(E1870&lt;&gt;"Accepted","",IF(AND(N1870="",P1870=""),"",MAX(N1870,P1870)))</f>
        <v>33.372603992</v>
      </c>
      <c r="V1870" s="155" t="str">
        <v>2026-05-13 16:49 PDT</v>
      </c>
      <c r="W1870" s="153" t="n">
        <v>14</v>
      </c>
      <c r="X1870" s="153" t="n">
        <v>29</v>
      </c>
      <c r="Y1870" s="163"/>
      <c r="Z1870" s="163"/>
      <c r="AA1870" s="153" t="n">
        <v>-117.8837</v>
      </c>
      <c r="AB1870" s="153" t="n">
        <v>34.9054</v>
      </c>
      <c r="AC1870" s="153" t="n">
        <v>702</v>
      </c>
      <c r="AD1870" s="175" t="str">
        <v>KEDW 132349Z AUTO 27014G29KT 10SM CLR 30/M04 A2991 RMK AO2 WSHFT 43 SLP108 $</v>
      </c>
    </row>
    <row r="1871" hidden="0">
      <c r="A1871" s="150" t="str">
        <v>2026-05-13 23:55 UTC</v>
      </c>
      <c r="B1871" s="155" t="str">
        <v>2026-05-13 16:55 PDT</v>
      </c>
      <c r="C1871" s="155" t="str">
        <v>2026-05-13</v>
      </c>
      <c r="D1871" s="155" t="str">
        <v>May</v>
      </c>
      <c r="E1871" s="154" t="str">
        <v>Accepted</v>
      </c>
      <c r="F1871" s="155" t="str">
        <v>250</v>
      </c>
      <c r="G1871" s="153" t="n">
        <v>250</v>
      </c>
      <c r="H1871" s="155" t="str">
        <v>W</v>
      </c>
      <c r="I1871" s="153" t="n">
        <v>70</v>
      </c>
      <c r="J1871" s="155" t="str">
        <v>E</v>
      </c>
      <c r="K1871" s="153" t="n">
        <v>19</v>
      </c>
      <c r="L1871" s="153" t="n">
        <f>IF(E1871="Accepted",K1871*1.150779448,"")</f>
        <v>21.864809512</v>
      </c>
      <c r="M1871" s="153" t="n">
        <v>27</v>
      </c>
      <c r="N1871" s="153" t="n">
        <f>IF(AND(E1871="Accepted",ISNUMBER(M1871)),M1871*1.150779448,"")</f>
        <v>31.071045096</v>
      </c>
      <c r="O1871" s="153" t="n">
        <v>38</v>
      </c>
      <c r="P1871" s="153" t="n">
        <f>IF(AND(E1871="Accepted",ISNUMBER(O1871)),O1871*1.150779448,"")</f>
        <v>43.729619024</v>
      </c>
      <c r="Q1871" s="153" t="n">
        <v>230</v>
      </c>
      <c r="R1871" s="155" t="str">
        <v>43</v>
      </c>
      <c r="S1871" s="155" t="str">
        <v>2026-05-13 23:43 UTC</v>
      </c>
      <c r="T1871" s="155" t="str">
        <v>2026-05-13 16:43 PDT</v>
      </c>
      <c r="U1871" s="153" t="n">
        <f>IF(E1871&lt;&gt;"Accepted","",IF(AND(N1871="",P1871=""),"",MAX(N1871,P1871)))</f>
        <v>43.729619024</v>
      </c>
      <c r="V1871" s="155" t="str">
        <v>2026-05-13 16:43 PDT</v>
      </c>
      <c r="W1871" s="153" t="n">
        <v>19</v>
      </c>
      <c r="X1871" s="153" t="n">
        <v>27</v>
      </c>
      <c r="Y1871" s="153" t="n">
        <v>38</v>
      </c>
      <c r="Z1871" s="153" t="n">
        <v>230</v>
      </c>
      <c r="AA1871" s="153" t="n">
        <v>-117.8837</v>
      </c>
      <c r="AB1871" s="153" t="n">
        <v>34.9054</v>
      </c>
      <c r="AC1871" s="153" t="n">
        <v>702</v>
      </c>
      <c r="AD1871" s="175" t="str">
        <v>KEDW 132355Z 25019G27KT 40SM FEW200 30/M03 A2991 RMK AO2A PK WND 23038/43 SLP108 T03021035 10304 20263 57008</v>
      </c>
    </row>
    <row r="1872" hidden="0">
      <c r="A1872" s="150" t="str">
        <v>2026-05-14 00:55 UTC</v>
      </c>
      <c r="B1872" s="155" t="str">
        <v>2026-05-13 17:55 PDT</v>
      </c>
      <c r="C1872" s="155" t="str">
        <v>2026-05-13</v>
      </c>
      <c r="D1872" s="155" t="str">
        <v>May</v>
      </c>
      <c r="E1872" s="154" t="str">
        <v>Accepted</v>
      </c>
      <c r="F1872" s="155" t="str">
        <v>260</v>
      </c>
      <c r="G1872" s="153" t="n">
        <v>260</v>
      </c>
      <c r="H1872" s="155" t="str">
        <v>W</v>
      </c>
      <c r="I1872" s="153" t="n">
        <v>80</v>
      </c>
      <c r="J1872" s="155" t="str">
        <v>E</v>
      </c>
      <c r="K1872" s="153" t="n">
        <v>15</v>
      </c>
      <c r="L1872" s="153" t="n">
        <f>IF(E1872="Accepted",K1872*1.150779448,"")</f>
        <v>17.261691719999998</v>
      </c>
      <c r="M1872" s="163"/>
      <c r="N1872" s="163" t="str">
        <f>IF(AND(E1872="Accepted",ISNUMBER(M1872)),M1872*1.150779448,"")</f>
      </c>
      <c r="O1872" s="163"/>
      <c r="P1872" s="163" t="str">
        <f>IF(AND(E1872="Accepted",ISNUMBER(O1872)),O1872*1.150779448,"")</f>
      </c>
      <c r="Q1872" s="163"/>
      <c r="R1872" s="155" t="str"/>
      <c r="S1872" s="155" t="str"/>
      <c r="T1872" s="155" t="str"/>
      <c r="U1872" s="163" t="str">
        <f>IF(E1872&lt;&gt;"Accepted","",IF(AND(N1872="",P1872=""),"",MAX(N1872,P1872)))</f>
      </c>
      <c r="V1872" s="155" t="str">
        <v>2026-05-13 17:55 PDT</v>
      </c>
      <c r="W1872" s="153" t="n">
        <v>15</v>
      </c>
      <c r="X1872" s="163"/>
      <c r="Y1872" s="163"/>
      <c r="Z1872" s="163"/>
      <c r="AA1872" s="153" t="n">
        <v>-117.8837</v>
      </c>
      <c r="AB1872" s="153" t="n">
        <v>34.9054</v>
      </c>
      <c r="AC1872" s="153" t="n">
        <v>702</v>
      </c>
      <c r="AD1872" s="175" t="str">
        <v>KEDW 140055Z 26015KT 40SM FEW200 29/M02 A2991 RMK AO2A SLP109 T02881024</v>
      </c>
    </row>
    <row r="1873" hidden="0">
      <c r="A1873" s="150" t="str">
        <v>2026-05-14 01:55 UTC</v>
      </c>
      <c r="B1873" s="155" t="str">
        <v>2026-05-13 18:55 PDT</v>
      </c>
      <c r="C1873" s="155" t="str">
        <v>2026-05-13</v>
      </c>
      <c r="D1873" s="155" t="str">
        <v>May</v>
      </c>
      <c r="E1873" s="154" t="str">
        <v>Accepted</v>
      </c>
      <c r="F1873" s="155" t="str">
        <v>270</v>
      </c>
      <c r="G1873" s="153" t="n">
        <v>270</v>
      </c>
      <c r="H1873" s="155" t="str">
        <v>W</v>
      </c>
      <c r="I1873" s="153" t="n">
        <v>90</v>
      </c>
      <c r="J1873" s="155" t="str">
        <v>E</v>
      </c>
      <c r="K1873" s="153" t="n">
        <v>18</v>
      </c>
      <c r="L1873" s="153" t="n">
        <f>IF(E1873="Accepted",K1873*1.150779448,"")</f>
        <v>20.714030064</v>
      </c>
      <c r="M1873" s="153" t="n">
        <v>23</v>
      </c>
      <c r="N1873" s="153" t="n">
        <f>IF(AND(E1873="Accepted",ISNUMBER(M1873)),M1873*1.150779448,"")</f>
        <v>26.467927304</v>
      </c>
      <c r="O1873" s="163"/>
      <c r="P1873" s="163" t="str">
        <f>IF(AND(E1873="Accepted",ISNUMBER(O1873)),O1873*1.150779448,"")</f>
      </c>
      <c r="Q1873" s="163"/>
      <c r="R1873" s="155" t="str"/>
      <c r="S1873" s="155" t="str"/>
      <c r="T1873" s="155" t="str"/>
      <c r="U1873" s="153" t="n">
        <f>IF(E1873&lt;&gt;"Accepted","",IF(AND(N1873="",P1873=""),"",MAX(N1873,P1873)))</f>
        <v>26.467927304</v>
      </c>
      <c r="V1873" s="155" t="str">
        <v>2026-05-13 18:55 PDT</v>
      </c>
      <c r="W1873" s="153" t="n">
        <v>18</v>
      </c>
      <c r="X1873" s="153" t="n">
        <v>23</v>
      </c>
      <c r="Y1873" s="163"/>
      <c r="Z1873" s="163"/>
      <c r="AA1873" s="153" t="n">
        <v>-117.8837</v>
      </c>
      <c r="AB1873" s="153" t="n">
        <v>34.9054</v>
      </c>
      <c r="AC1873" s="153" t="n">
        <v>702</v>
      </c>
      <c r="AD1873" s="175" t="str">
        <v>KEDW 140155Z 27018G23KT 40SM FEW200 26/M04 A2991 RMK AO2A SLP110 T02631043 40</v>
      </c>
    </row>
    <row r="1874" hidden="0">
      <c r="A1874" s="150" t="str">
        <v>2026-05-14 02:55 UTC</v>
      </c>
      <c r="B1874" s="155" t="str">
        <v>2026-05-13 19:55 PDT</v>
      </c>
      <c r="C1874" s="155" t="str">
        <v>2026-05-13</v>
      </c>
      <c r="D1874" s="155" t="str">
        <v>May</v>
      </c>
      <c r="E1874" s="154" t="str">
        <v>Accepted</v>
      </c>
      <c r="F1874" s="155" t="str">
        <v>250</v>
      </c>
      <c r="G1874" s="153" t="n">
        <v>250</v>
      </c>
      <c r="H1874" s="155" t="str">
        <v>W</v>
      </c>
      <c r="I1874" s="153" t="n">
        <v>70</v>
      </c>
      <c r="J1874" s="155" t="str">
        <v>E</v>
      </c>
      <c r="K1874" s="153" t="n">
        <v>19</v>
      </c>
      <c r="L1874" s="153" t="n">
        <f>IF(E1874="Accepted",K1874*1.150779448,"")</f>
        <v>21.864809512</v>
      </c>
      <c r="M1874" s="153" t="n">
        <v>26</v>
      </c>
      <c r="N1874" s="153" t="n">
        <f>IF(AND(E1874="Accepted",ISNUMBER(M1874)),M1874*1.150779448,"")</f>
        <v>29.920265648</v>
      </c>
      <c r="O1874" s="153" t="n">
        <v>27</v>
      </c>
      <c r="P1874" s="153" t="n">
        <f>IF(AND(E1874="Accepted",ISNUMBER(O1874)),O1874*1.150779448,"")</f>
        <v>31.071045096</v>
      </c>
      <c r="Q1874" s="153" t="n">
        <v>260</v>
      </c>
      <c r="R1874" s="155" t="str">
        <v>25</v>
      </c>
      <c r="S1874" s="155" t="str">
        <v>2026-05-14 02:25 UTC</v>
      </c>
      <c r="T1874" s="155" t="str">
        <v>2026-05-13 19:25 PDT</v>
      </c>
      <c r="U1874" s="153" t="n">
        <f>IF(E1874&lt;&gt;"Accepted","",IF(AND(N1874="",P1874=""),"",MAX(N1874,P1874)))</f>
        <v>31.071045096</v>
      </c>
      <c r="V1874" s="155" t="str">
        <v>2026-05-13 19:25 PDT</v>
      </c>
      <c r="W1874" s="153" t="n">
        <v>19</v>
      </c>
      <c r="X1874" s="153" t="n">
        <v>26</v>
      </c>
      <c r="Y1874" s="153" t="n">
        <v>27</v>
      </c>
      <c r="Z1874" s="153" t="n">
        <v>260</v>
      </c>
      <c r="AA1874" s="153" t="n">
        <v>-117.8837</v>
      </c>
      <c r="AB1874" s="153" t="n">
        <v>34.9054</v>
      </c>
      <c r="AC1874" s="153" t="n">
        <v>702</v>
      </c>
      <c r="AD1874" s="175" t="str">
        <v>KEDW 140255Z 25019G26KT 40SM FEW250 24/M06 A2992 RMK AO2A PK WND 26027/25 SLP112 T02391062 53002</v>
      </c>
    </row>
    <row r="1875" hidden="0">
      <c r="A1875" s="150" t="str">
        <v>2026-05-14 03:55 UTC</v>
      </c>
      <c r="B1875" s="155" t="str">
        <v>2026-05-13 20:55 PDT</v>
      </c>
      <c r="C1875" s="155" t="str">
        <v>2026-05-13</v>
      </c>
      <c r="D1875" s="155" t="str">
        <v>May</v>
      </c>
      <c r="E1875" s="154" t="str">
        <v>Accepted</v>
      </c>
      <c r="F1875" s="155" t="str">
        <v>220</v>
      </c>
      <c r="G1875" s="153" t="n">
        <v>220</v>
      </c>
      <c r="H1875" s="155" t="str">
        <v>SW</v>
      </c>
      <c r="I1875" s="153" t="n">
        <v>40</v>
      </c>
      <c r="J1875" s="155" t="str">
        <v>NE</v>
      </c>
      <c r="K1875" s="153" t="n">
        <v>11</v>
      </c>
      <c r="L1875" s="153" t="n">
        <f>IF(E1875="Accepted",K1875*1.150779448,"")</f>
        <v>12.658573928</v>
      </c>
      <c r="M1875" s="163"/>
      <c r="N1875" s="163" t="str">
        <f>IF(AND(E1875="Accepted",ISNUMBER(M1875)),M1875*1.150779448,"")</f>
      </c>
      <c r="O1875" s="163"/>
      <c r="P1875" s="163" t="str">
        <f>IF(AND(E1875="Accepted",ISNUMBER(O1875)),O1875*1.150779448,"")</f>
      </c>
      <c r="Q1875" s="163"/>
      <c r="R1875" s="155" t="str"/>
      <c r="S1875" s="155" t="str"/>
      <c r="T1875" s="155" t="str"/>
      <c r="U1875" s="163" t="str">
        <f>IF(E1875&lt;&gt;"Accepted","",IF(AND(N1875="",P1875=""),"",MAX(N1875,P1875)))</f>
      </c>
      <c r="V1875" s="155" t="str">
        <v>2026-05-13 20:55 PDT</v>
      </c>
      <c r="W1875" s="153" t="n">
        <v>11</v>
      </c>
      <c r="X1875" s="163"/>
      <c r="Y1875" s="163"/>
      <c r="Z1875" s="163"/>
      <c r="AA1875" s="153" t="n">
        <v>-117.8837</v>
      </c>
      <c r="AB1875" s="153" t="n">
        <v>34.9054</v>
      </c>
      <c r="AC1875" s="153" t="n">
        <v>702</v>
      </c>
      <c r="AD1875" s="175" t="str">
        <v>KEDW 140355Z 22011KT 40SM FEW250 22/M02 A2994 RMK AO2A SLP119 T02241024</v>
      </c>
    </row>
    <row r="1876" hidden="0">
      <c r="A1876" s="150" t="str">
        <v>2026-05-14 04:55 UTC</v>
      </c>
      <c r="B1876" s="155" t="str">
        <v>2026-05-13 21:55 PDT</v>
      </c>
      <c r="C1876" s="155" t="str">
        <v>2026-05-13</v>
      </c>
      <c r="D1876" s="155" t="str">
        <v>May</v>
      </c>
      <c r="E1876" s="154" t="str">
        <v>Accepted</v>
      </c>
      <c r="F1876" s="155" t="str">
        <v>210</v>
      </c>
      <c r="G1876" s="153" t="n">
        <v>210</v>
      </c>
      <c r="H1876" s="155" t="str">
        <v>SW</v>
      </c>
      <c r="I1876" s="153" t="n">
        <v>30</v>
      </c>
      <c r="J1876" s="155" t="str">
        <v>NE</v>
      </c>
      <c r="K1876" s="153" t="n">
        <v>9</v>
      </c>
      <c r="L1876" s="153" t="n">
        <f>IF(E1876="Accepted",K1876*1.150779448,"")</f>
        <v>10.357015032</v>
      </c>
      <c r="M1876" s="163"/>
      <c r="N1876" s="163" t="str">
        <f>IF(AND(E1876="Accepted",ISNUMBER(M1876)),M1876*1.150779448,"")</f>
      </c>
      <c r="O1876" s="163"/>
      <c r="P1876" s="163" t="str">
        <f>IF(AND(E1876="Accepted",ISNUMBER(O1876)),O1876*1.150779448,"")</f>
      </c>
      <c r="Q1876" s="163"/>
      <c r="R1876" s="155" t="str"/>
      <c r="S1876" s="155" t="str"/>
      <c r="T1876" s="155" t="str"/>
      <c r="U1876" s="163" t="str">
        <f>IF(E1876&lt;&gt;"Accepted","",IF(AND(N1876="",P1876=""),"",MAX(N1876,P1876)))</f>
      </c>
      <c r="V1876" s="155" t="str">
        <v>2026-05-13 21:55 PDT</v>
      </c>
      <c r="W1876" s="153" t="n">
        <v>9</v>
      </c>
      <c r="X1876" s="163"/>
      <c r="Y1876" s="163"/>
      <c r="Z1876" s="163"/>
      <c r="AA1876" s="153" t="n">
        <v>-117.8837</v>
      </c>
      <c r="AB1876" s="153" t="n">
        <v>34.9054</v>
      </c>
      <c r="AC1876" s="153" t="n">
        <v>702</v>
      </c>
      <c r="AD1876" s="175" t="str">
        <v>KEDW 140455Z 21009KT 40SM FEW250 21/M04 A2994 RMK AO2A SLP118 T02081037</v>
      </c>
    </row>
    <row r="1877" hidden="0">
      <c r="A1877" s="150" t="str">
        <v>2026-05-14 05:55 UTC</v>
      </c>
      <c r="B1877" s="155" t="str">
        <v>2026-05-13 22:55 PDT</v>
      </c>
      <c r="C1877" s="155" t="str">
        <v>2026-05-13</v>
      </c>
      <c r="D1877" s="155" t="str">
        <v>May</v>
      </c>
      <c r="E1877" s="154" t="str">
        <v>Accepted</v>
      </c>
      <c r="F1877" s="155" t="str">
        <v>200</v>
      </c>
      <c r="G1877" s="153" t="n">
        <v>200</v>
      </c>
      <c r="H1877" s="155" t="str">
        <v>S</v>
      </c>
      <c r="I1877" s="153" t="n">
        <v>20</v>
      </c>
      <c r="J1877" s="155" t="str">
        <v>N</v>
      </c>
      <c r="K1877" s="153" t="n">
        <v>12</v>
      </c>
      <c r="L1877" s="153" t="n">
        <f>IF(E1877="Accepted",K1877*1.150779448,"")</f>
        <v>13.809353376</v>
      </c>
      <c r="M1877" s="163"/>
      <c r="N1877" s="163" t="str">
        <f>IF(AND(E1877="Accepted",ISNUMBER(M1877)),M1877*1.150779448,"")</f>
      </c>
      <c r="O1877" s="163"/>
      <c r="P1877" s="163" t="str">
        <f>IF(AND(E1877="Accepted",ISNUMBER(O1877)),O1877*1.150779448,"")</f>
      </c>
      <c r="Q1877" s="163"/>
      <c r="R1877" s="155" t="str"/>
      <c r="S1877" s="155" t="str"/>
      <c r="T1877" s="155" t="str"/>
      <c r="U1877" s="163" t="str">
        <f>IF(E1877&lt;&gt;"Accepted","",IF(AND(N1877="",P1877=""),"",MAX(N1877,P1877)))</f>
      </c>
      <c r="V1877" s="155" t="str">
        <v>2026-05-13 22:55 PDT</v>
      </c>
      <c r="W1877" s="153" t="n">
        <v>12</v>
      </c>
      <c r="X1877" s="163"/>
      <c r="Y1877" s="163"/>
      <c r="Z1877" s="163"/>
      <c r="AA1877" s="153" t="n">
        <v>-117.8837</v>
      </c>
      <c r="AB1877" s="153" t="n">
        <v>34.9054</v>
      </c>
      <c r="AC1877" s="153" t="n">
        <v>702</v>
      </c>
      <c r="AD1877" s="175" t="str">
        <v>KEDW 140555Z AUTO 20012KT 10SM CLR 19/M02 A2993 RMK AO2 SLP115 T01921019 10303 20192 50005 $</v>
      </c>
    </row>
    <row r="1878" hidden="0">
      <c r="A1878" s="150" t="str">
        <v>2026-05-14 06:55 UTC</v>
      </c>
      <c r="B1878" s="155" t="str">
        <v>2026-05-13 23:55 PDT</v>
      </c>
      <c r="C1878" s="155" t="str">
        <v>2026-05-13</v>
      </c>
      <c r="D1878" s="155" t="str">
        <v>May</v>
      </c>
      <c r="E1878" s="154" t="str">
        <v>Accepted</v>
      </c>
      <c r="F1878" s="155" t="str">
        <v>210</v>
      </c>
      <c r="G1878" s="153" t="n">
        <v>210</v>
      </c>
      <c r="H1878" s="155" t="str">
        <v>SW</v>
      </c>
      <c r="I1878" s="153" t="n">
        <v>30</v>
      </c>
      <c r="J1878" s="155" t="str">
        <v>NE</v>
      </c>
      <c r="K1878" s="153" t="n">
        <v>13</v>
      </c>
      <c r="L1878" s="153" t="n">
        <f>IF(E1878="Accepted",K1878*1.150779448,"")</f>
        <v>14.960132824</v>
      </c>
      <c r="M1878" s="163"/>
      <c r="N1878" s="163" t="str">
        <f>IF(AND(E1878="Accepted",ISNUMBER(M1878)),M1878*1.150779448,"")</f>
      </c>
      <c r="O1878" s="163"/>
      <c r="P1878" s="163" t="str">
        <f>IF(AND(E1878="Accepted",ISNUMBER(O1878)),O1878*1.150779448,"")</f>
      </c>
      <c r="Q1878" s="163"/>
      <c r="R1878" s="155" t="str"/>
      <c r="S1878" s="155" t="str"/>
      <c r="T1878" s="155" t="str"/>
      <c r="U1878" s="163" t="str">
        <f>IF(E1878&lt;&gt;"Accepted","",IF(AND(N1878="",P1878=""),"",MAX(N1878,P1878)))</f>
      </c>
      <c r="V1878" s="155" t="str">
        <v>2026-05-13 23:55 PDT</v>
      </c>
      <c r="W1878" s="153" t="n">
        <v>13</v>
      </c>
      <c r="X1878" s="163"/>
      <c r="Y1878" s="163"/>
      <c r="Z1878" s="163"/>
      <c r="AA1878" s="153" t="n">
        <v>-117.8837</v>
      </c>
      <c r="AB1878" s="153" t="n">
        <v>34.9054</v>
      </c>
      <c r="AC1878" s="153" t="n">
        <v>702</v>
      </c>
      <c r="AD1878" s="175" t="str">
        <v>KEDW 140655Z AUTO 21013KT 10SM CLR 19/M00 A2993 RMK AO2 SLP114 T01921003 $</v>
      </c>
    </row>
    <row r="1879" hidden="0">
      <c r="A1879" s="150" t="str">
        <v>2026-05-14 07:55 UTC</v>
      </c>
      <c r="B1879" s="155" t="str">
        <v>2026-05-14 00:55 PDT</v>
      </c>
      <c r="C1879" s="155" t="str">
        <v>2026-05-14</v>
      </c>
      <c r="D1879" s="155" t="str">
        <v>May</v>
      </c>
      <c r="E1879" s="154" t="str">
        <v>Accepted</v>
      </c>
      <c r="F1879" s="155" t="str">
        <v>210</v>
      </c>
      <c r="G1879" s="153" t="n">
        <v>210</v>
      </c>
      <c r="H1879" s="155" t="str">
        <v>SW</v>
      </c>
      <c r="I1879" s="153" t="n">
        <v>30</v>
      </c>
      <c r="J1879" s="155" t="str">
        <v>NE</v>
      </c>
      <c r="K1879" s="153" t="n">
        <v>13</v>
      </c>
      <c r="L1879" s="153" t="n">
        <f>IF(E1879="Accepted",K1879*1.150779448,"")</f>
        <v>14.960132824</v>
      </c>
      <c r="M1879" s="163"/>
      <c r="N1879" s="163" t="str">
        <f>IF(AND(E1879="Accepted",ISNUMBER(M1879)),M1879*1.150779448,"")</f>
      </c>
      <c r="O1879" s="163"/>
      <c r="P1879" s="163" t="str">
        <f>IF(AND(E1879="Accepted",ISNUMBER(O1879)),O1879*1.150779448,"")</f>
      </c>
      <c r="Q1879" s="163"/>
      <c r="R1879" s="155" t="str"/>
      <c r="S1879" s="155" t="str"/>
      <c r="T1879" s="155" t="str"/>
      <c r="U1879" s="163" t="str">
        <f>IF(E1879&lt;&gt;"Accepted","",IF(AND(N1879="",P1879=""),"",MAX(N1879,P1879)))</f>
      </c>
      <c r="V1879" s="155" t="str">
        <v>2026-05-14 00:55 PDT</v>
      </c>
      <c r="W1879" s="153" t="n">
        <v>13</v>
      </c>
      <c r="X1879" s="163"/>
      <c r="Y1879" s="163"/>
      <c r="Z1879" s="163"/>
      <c r="AA1879" s="153" t="n">
        <v>-117.8837</v>
      </c>
      <c r="AB1879" s="153" t="n">
        <v>34.9054</v>
      </c>
      <c r="AC1879" s="153" t="n">
        <v>702</v>
      </c>
      <c r="AD1879" s="175" t="str">
        <v>KEDW 140755Z AUTO 21013KT 10SM CLR 19/02 A2993 RMK AO2 SLP114 T01870017 403040146 $</v>
      </c>
    </row>
    <row r="1880" hidden="0">
      <c r="A1880" s="150" t="str">
        <v>2026-05-14 08:55 UTC</v>
      </c>
      <c r="B1880" s="155" t="str">
        <v>2026-05-14 01:55 PDT</v>
      </c>
      <c r="C1880" s="155" t="str">
        <v>2026-05-14</v>
      </c>
      <c r="D1880" s="155" t="str">
        <v>May</v>
      </c>
      <c r="E1880" s="154" t="str">
        <v>Accepted</v>
      </c>
      <c r="F1880" s="155" t="str">
        <v>210</v>
      </c>
      <c r="G1880" s="153" t="n">
        <v>210</v>
      </c>
      <c r="H1880" s="155" t="str">
        <v>SW</v>
      </c>
      <c r="I1880" s="153" t="n">
        <v>30</v>
      </c>
      <c r="J1880" s="155" t="str">
        <v>NE</v>
      </c>
      <c r="K1880" s="153" t="n">
        <v>15</v>
      </c>
      <c r="L1880" s="153" t="n">
        <f>IF(E1880="Accepted",K1880*1.150779448,"")</f>
        <v>17.261691719999998</v>
      </c>
      <c r="M1880" s="163"/>
      <c r="N1880" s="163" t="str">
        <f>IF(AND(E1880="Accepted",ISNUMBER(M1880)),M1880*1.150779448,"")</f>
      </c>
      <c r="O1880" s="163"/>
      <c r="P1880" s="163" t="str">
        <f>IF(AND(E1880="Accepted",ISNUMBER(O1880)),O1880*1.150779448,"")</f>
      </c>
      <c r="Q1880" s="163"/>
      <c r="R1880" s="155" t="str"/>
      <c r="S1880" s="155" t="str"/>
      <c r="T1880" s="155" t="str"/>
      <c r="U1880" s="163" t="str">
        <f>IF(E1880&lt;&gt;"Accepted","",IF(AND(N1880="",P1880=""),"",MAX(N1880,P1880)))</f>
      </c>
      <c r="V1880" s="155" t="str">
        <v>2026-05-14 01:55 PDT</v>
      </c>
      <c r="W1880" s="153" t="n">
        <v>15</v>
      </c>
      <c r="X1880" s="163"/>
      <c r="Y1880" s="163"/>
      <c r="Z1880" s="163"/>
      <c r="AA1880" s="153" t="n">
        <v>-117.8837</v>
      </c>
      <c r="AB1880" s="153" t="n">
        <v>34.9054</v>
      </c>
      <c r="AC1880" s="153" t="n">
        <v>702</v>
      </c>
      <c r="AD1880" s="175" t="str">
        <v>KEDW 140855Z AUTO 21015KT 10SM CLR 18/02 A2992 RMK AO2 SLP110 T01840022 57005 $</v>
      </c>
    </row>
    <row r="1881" hidden="0">
      <c r="A1881" s="150" t="str">
        <v>2026-05-14 09:55 UTC</v>
      </c>
      <c r="B1881" s="155" t="str">
        <v>2026-05-14 02:55 PDT</v>
      </c>
      <c r="C1881" s="155" t="str">
        <v>2026-05-14</v>
      </c>
      <c r="D1881" s="155" t="str">
        <v>May</v>
      </c>
      <c r="E1881" s="154" t="str">
        <v>Accepted</v>
      </c>
      <c r="F1881" s="155" t="str">
        <v>210</v>
      </c>
      <c r="G1881" s="153" t="n">
        <v>210</v>
      </c>
      <c r="H1881" s="155" t="str">
        <v>SW</v>
      </c>
      <c r="I1881" s="153" t="n">
        <v>30</v>
      </c>
      <c r="J1881" s="155" t="str">
        <v>NE</v>
      </c>
      <c r="K1881" s="153" t="n">
        <v>16</v>
      </c>
      <c r="L1881" s="153" t="n">
        <f>IF(E1881="Accepted",K1881*1.150779448,"")</f>
        <v>18.412471168</v>
      </c>
      <c r="M1881" s="163"/>
      <c r="N1881" s="163" t="str">
        <f>IF(AND(E1881="Accepted",ISNUMBER(M1881)),M1881*1.150779448,"")</f>
      </c>
      <c r="O1881" s="163"/>
      <c r="P1881" s="163" t="str">
        <f>IF(AND(E1881="Accepted",ISNUMBER(O1881)),O1881*1.150779448,"")</f>
      </c>
      <c r="Q1881" s="163"/>
      <c r="R1881" s="155" t="str"/>
      <c r="S1881" s="155" t="str"/>
      <c r="T1881" s="155" t="str"/>
      <c r="U1881" s="163" t="str">
        <f>IF(E1881&lt;&gt;"Accepted","",IF(AND(N1881="",P1881=""),"",MAX(N1881,P1881)))</f>
      </c>
      <c r="V1881" s="155" t="str">
        <v>2026-05-14 02:55 PDT</v>
      </c>
      <c r="W1881" s="153" t="n">
        <v>16</v>
      </c>
      <c r="X1881" s="163"/>
      <c r="Y1881" s="163"/>
      <c r="Z1881" s="163"/>
      <c r="AA1881" s="153" t="n">
        <v>-117.8837</v>
      </c>
      <c r="AB1881" s="153" t="n">
        <v>34.9054</v>
      </c>
      <c r="AC1881" s="153" t="n">
        <v>702</v>
      </c>
      <c r="AD1881" s="175" t="str">
        <v>KEDW 140955Z AUTO 21016KT 10SM CLR 17/04 A2991 RMK AO2 SLP108 T01740040 $</v>
      </c>
    </row>
    <row r="1882" hidden="0">
      <c r="A1882" s="150" t="str">
        <v>2026-05-14 10:55 UTC</v>
      </c>
      <c r="B1882" s="155" t="str">
        <v>2026-05-14 03:55 PDT</v>
      </c>
      <c r="C1882" s="155" t="str">
        <v>2026-05-14</v>
      </c>
      <c r="D1882" s="155" t="str">
        <v>May</v>
      </c>
      <c r="E1882" s="154" t="str">
        <v>Accepted</v>
      </c>
      <c r="F1882" s="155" t="str">
        <v>220</v>
      </c>
      <c r="G1882" s="153" t="n">
        <v>220</v>
      </c>
      <c r="H1882" s="155" t="str">
        <v>SW</v>
      </c>
      <c r="I1882" s="153" t="n">
        <v>40</v>
      </c>
      <c r="J1882" s="155" t="str">
        <v>NE</v>
      </c>
      <c r="K1882" s="153" t="n">
        <v>15</v>
      </c>
      <c r="L1882" s="153" t="n">
        <f>IF(E1882="Accepted",K1882*1.150779448,"")</f>
        <v>17.261691719999998</v>
      </c>
      <c r="M1882" s="163"/>
      <c r="N1882" s="163" t="str">
        <f>IF(AND(E1882="Accepted",ISNUMBER(M1882)),M1882*1.150779448,"")</f>
      </c>
      <c r="O1882" s="163"/>
      <c r="P1882" s="163" t="str">
        <f>IF(AND(E1882="Accepted",ISNUMBER(O1882)),O1882*1.150779448,"")</f>
      </c>
      <c r="Q1882" s="163"/>
      <c r="R1882" s="155" t="str"/>
      <c r="S1882" s="155" t="str"/>
      <c r="T1882" s="155" t="str"/>
      <c r="U1882" s="163" t="str">
        <f>IF(E1882&lt;&gt;"Accepted","",IF(AND(N1882="",P1882=""),"",MAX(N1882,P1882)))</f>
      </c>
      <c r="V1882" s="155" t="str">
        <v>2026-05-14 03:55 PDT</v>
      </c>
      <c r="W1882" s="153" t="n">
        <v>15</v>
      </c>
      <c r="X1882" s="163"/>
      <c r="Y1882" s="163"/>
      <c r="Z1882" s="163"/>
      <c r="AA1882" s="153" t="n">
        <v>-117.8837</v>
      </c>
      <c r="AB1882" s="153" t="n">
        <v>34.9054</v>
      </c>
      <c r="AC1882" s="153" t="n">
        <v>702</v>
      </c>
      <c r="AD1882" s="175" t="str">
        <v>KEDW 141055Z AUTO 22015KT 10SM CLR 17/06 A2992 RMK AO2 SLP111 T01670056 $</v>
      </c>
    </row>
    <row r="1883" hidden="0">
      <c r="A1883" s="150" t="str">
        <v>2026-05-14 11:55 UTC</v>
      </c>
      <c r="B1883" s="155" t="str">
        <v>2026-05-14 04:55 PDT</v>
      </c>
      <c r="C1883" s="155" t="str">
        <v>2026-05-14</v>
      </c>
      <c r="D1883" s="155" t="str">
        <v>May</v>
      </c>
      <c r="E1883" s="154" t="str">
        <v>Accepted</v>
      </c>
      <c r="F1883" s="155" t="str">
        <v>210</v>
      </c>
      <c r="G1883" s="153" t="n">
        <v>210</v>
      </c>
      <c r="H1883" s="155" t="str">
        <v>SW</v>
      </c>
      <c r="I1883" s="153" t="n">
        <v>30</v>
      </c>
      <c r="J1883" s="155" t="str">
        <v>NE</v>
      </c>
      <c r="K1883" s="153" t="n">
        <v>13</v>
      </c>
      <c r="L1883" s="153" t="n">
        <f>IF(E1883="Accepted",K1883*1.150779448,"")</f>
        <v>14.960132824</v>
      </c>
      <c r="M1883" s="163"/>
      <c r="N1883" s="163" t="str">
        <f>IF(AND(E1883="Accepted",ISNUMBER(M1883)),M1883*1.150779448,"")</f>
      </c>
      <c r="O1883" s="163"/>
      <c r="P1883" s="163" t="str">
        <f>IF(AND(E1883="Accepted",ISNUMBER(O1883)),O1883*1.150779448,"")</f>
      </c>
      <c r="Q1883" s="163"/>
      <c r="R1883" s="155" t="str"/>
      <c r="S1883" s="155" t="str"/>
      <c r="T1883" s="155" t="str"/>
      <c r="U1883" s="163" t="str">
        <f>IF(E1883&lt;&gt;"Accepted","",IF(AND(N1883="",P1883=""),"",MAX(N1883,P1883)))</f>
      </c>
      <c r="V1883" s="155" t="str">
        <v>2026-05-14 04:55 PDT</v>
      </c>
      <c r="W1883" s="153" t="n">
        <v>13</v>
      </c>
      <c r="X1883" s="163"/>
      <c r="Y1883" s="163"/>
      <c r="Z1883" s="163"/>
      <c r="AA1883" s="153" t="n">
        <v>-117.8837</v>
      </c>
      <c r="AB1883" s="153" t="n">
        <v>34.9054</v>
      </c>
      <c r="AC1883" s="153" t="n">
        <v>702</v>
      </c>
      <c r="AD1883" s="175" t="str">
        <v>KEDW 141155Z AUTO 21013KT 10SM CLR 16/06 A2992 RMK AO2 SLP111 T01560055 10199 20155 53002 $</v>
      </c>
    </row>
    <row r="1884" hidden="0">
      <c r="A1884" s="150" t="str">
        <v>2026-05-14 12:55 UTC</v>
      </c>
      <c r="B1884" s="155" t="str">
        <v>2026-05-14 05:55 PDT</v>
      </c>
      <c r="C1884" s="155" t="str">
        <v>2026-05-14</v>
      </c>
      <c r="D1884" s="155" t="str">
        <v>May</v>
      </c>
      <c r="E1884" s="154" t="str">
        <v>Accepted</v>
      </c>
      <c r="F1884" s="155" t="str">
        <v>210</v>
      </c>
      <c r="G1884" s="153" t="n">
        <v>210</v>
      </c>
      <c r="H1884" s="155" t="str">
        <v>SW</v>
      </c>
      <c r="I1884" s="153" t="n">
        <v>30</v>
      </c>
      <c r="J1884" s="155" t="str">
        <v>NE</v>
      </c>
      <c r="K1884" s="153" t="n">
        <v>12</v>
      </c>
      <c r="L1884" s="153" t="n">
        <f>IF(E1884="Accepted",K1884*1.150779448,"")</f>
        <v>13.809353376</v>
      </c>
      <c r="M1884" s="163"/>
      <c r="N1884" s="163" t="str">
        <f>IF(AND(E1884="Accepted",ISNUMBER(M1884)),M1884*1.150779448,"")</f>
      </c>
      <c r="O1884" s="163"/>
      <c r="P1884" s="163" t="str">
        <f>IF(AND(E1884="Accepted",ISNUMBER(O1884)),O1884*1.150779448,"")</f>
      </c>
      <c r="Q1884" s="163"/>
      <c r="R1884" s="155" t="str"/>
      <c r="S1884" s="155" t="str"/>
      <c r="T1884" s="155" t="str"/>
      <c r="U1884" s="163" t="str">
        <f>IF(E1884&lt;&gt;"Accepted","",IF(AND(N1884="",P1884=""),"",MAX(N1884,P1884)))</f>
      </c>
      <c r="V1884" s="155" t="str">
        <v>2026-05-14 05:55 PDT</v>
      </c>
      <c r="W1884" s="153" t="n">
        <v>12</v>
      </c>
      <c r="X1884" s="163"/>
      <c r="Y1884" s="163"/>
      <c r="Z1884" s="163"/>
      <c r="AA1884" s="153" t="n">
        <v>-117.8837</v>
      </c>
      <c r="AB1884" s="153" t="n">
        <v>34.9054</v>
      </c>
      <c r="AC1884" s="153" t="n">
        <v>702</v>
      </c>
      <c r="AD1884" s="175" t="str">
        <v>KEDW 141255Z 21012KT 80SM CLR 15/06 A2993 RMK AO2A SLP116 T01470057</v>
      </c>
    </row>
    <row r="1885" hidden="0">
      <c r="A1885" s="150" t="str">
        <v>2026-05-14 13:55 UTC</v>
      </c>
      <c r="B1885" s="155" t="str">
        <v>2026-05-14 06:55 PDT</v>
      </c>
      <c r="C1885" s="155" t="str">
        <v>2026-05-14</v>
      </c>
      <c r="D1885" s="155" t="str">
        <v>May</v>
      </c>
      <c r="E1885" s="154" t="str">
        <v>Accepted</v>
      </c>
      <c r="F1885" s="155" t="str">
        <v>210</v>
      </c>
      <c r="G1885" s="153" t="n">
        <v>210</v>
      </c>
      <c r="H1885" s="155" t="str">
        <v>SW</v>
      </c>
      <c r="I1885" s="153" t="n">
        <v>30</v>
      </c>
      <c r="J1885" s="155" t="str">
        <v>NE</v>
      </c>
      <c r="K1885" s="153" t="n">
        <v>12</v>
      </c>
      <c r="L1885" s="153" t="n">
        <f>IF(E1885="Accepted",K1885*1.150779448,"")</f>
        <v>13.809353376</v>
      </c>
      <c r="M1885" s="163"/>
      <c r="N1885" s="163" t="str">
        <f>IF(AND(E1885="Accepted",ISNUMBER(M1885)),M1885*1.150779448,"")</f>
      </c>
      <c r="O1885" s="163"/>
      <c r="P1885" s="163" t="str">
        <f>IF(AND(E1885="Accepted",ISNUMBER(O1885)),O1885*1.150779448,"")</f>
      </c>
      <c r="Q1885" s="163"/>
      <c r="R1885" s="155" t="str"/>
      <c r="S1885" s="155" t="str"/>
      <c r="T1885" s="155" t="str"/>
      <c r="U1885" s="163" t="str">
        <f>IF(E1885&lt;&gt;"Accepted","",IF(AND(N1885="",P1885=""),"",MAX(N1885,P1885)))</f>
      </c>
      <c r="V1885" s="155" t="str">
        <v>2026-05-14 06:55 PDT</v>
      </c>
      <c r="W1885" s="153" t="n">
        <v>12</v>
      </c>
      <c r="X1885" s="163"/>
      <c r="Y1885" s="163"/>
      <c r="Z1885" s="163"/>
      <c r="AA1885" s="153" t="n">
        <v>-117.8837</v>
      </c>
      <c r="AB1885" s="153" t="n">
        <v>34.9054</v>
      </c>
      <c r="AC1885" s="153" t="n">
        <v>702</v>
      </c>
      <c r="AD1885" s="175" t="str">
        <v>KEDW 141355Z 21012KT 70SM CLR 16/06 A2994 RMK AO2A SLP121 T01570061</v>
      </c>
    </row>
    <row r="1886" hidden="0">
      <c r="A1886" s="150" t="str">
        <v>2026-05-14 14:55 UTC</v>
      </c>
      <c r="B1886" s="155" t="str">
        <v>2026-05-14 07:55 PDT</v>
      </c>
      <c r="C1886" s="155" t="str">
        <v>2026-05-14</v>
      </c>
      <c r="D1886" s="155" t="str">
        <v>May</v>
      </c>
      <c r="E1886" s="154" t="str">
        <v>Accepted</v>
      </c>
      <c r="F1886" s="155" t="str">
        <v>230</v>
      </c>
      <c r="G1886" s="153" t="n">
        <v>230</v>
      </c>
      <c r="H1886" s="155" t="str">
        <v>SW</v>
      </c>
      <c r="I1886" s="153" t="n">
        <v>50</v>
      </c>
      <c r="J1886" s="155" t="str">
        <v>NE</v>
      </c>
      <c r="K1886" s="153" t="n">
        <v>10</v>
      </c>
      <c r="L1886" s="153" t="n">
        <f>IF(E1886="Accepted",K1886*1.150779448,"")</f>
        <v>11.50779448</v>
      </c>
      <c r="M1886" s="163"/>
      <c r="N1886" s="163" t="str">
        <f>IF(AND(E1886="Accepted",ISNUMBER(M1886)),M1886*1.150779448,"")</f>
      </c>
      <c r="O1886" s="163"/>
      <c r="P1886" s="163" t="str">
        <f>IF(AND(E1886="Accepted",ISNUMBER(O1886)),O1886*1.150779448,"")</f>
      </c>
      <c r="Q1886" s="163"/>
      <c r="R1886" s="155" t="str"/>
      <c r="S1886" s="155" t="str"/>
      <c r="T1886" s="155" t="str"/>
      <c r="U1886" s="163" t="str">
        <f>IF(E1886&lt;&gt;"Accepted","",IF(AND(N1886="",P1886=""),"",MAX(N1886,P1886)))</f>
      </c>
      <c r="V1886" s="155" t="str">
        <v>2026-05-14 07:55 PDT</v>
      </c>
      <c r="W1886" s="153" t="n">
        <v>10</v>
      </c>
      <c r="X1886" s="163"/>
      <c r="Y1886" s="163"/>
      <c r="Z1886" s="163"/>
      <c r="AA1886" s="153" t="n">
        <v>-117.8837</v>
      </c>
      <c r="AB1886" s="153" t="n">
        <v>34.9054</v>
      </c>
      <c r="AC1886" s="153" t="n">
        <v>702</v>
      </c>
      <c r="AD1886" s="175" t="str">
        <v>KEDW 141455Z 23010KT 70SM FEW250 19/05 A2995 RMK AO2A SLP124 T01900054 52010</v>
      </c>
    </row>
    <row r="1887" hidden="0">
      <c r="A1887" s="150" t="str">
        <v>2026-05-14 15:55 UTC</v>
      </c>
      <c r="B1887" s="155" t="str">
        <v>2026-05-14 08:55 PDT</v>
      </c>
      <c r="C1887" s="155" t="str">
        <v>2026-05-14</v>
      </c>
      <c r="D1887" s="155" t="str">
        <v>May</v>
      </c>
      <c r="E1887" s="154" t="str">
        <v>Accepted</v>
      </c>
      <c r="F1887" s="155" t="str">
        <v>210</v>
      </c>
      <c r="G1887" s="153" t="n">
        <v>210</v>
      </c>
      <c r="H1887" s="155" t="str">
        <v>SW</v>
      </c>
      <c r="I1887" s="153" t="n">
        <v>30</v>
      </c>
      <c r="J1887" s="155" t="str">
        <v>NE</v>
      </c>
      <c r="K1887" s="153" t="n">
        <v>6</v>
      </c>
      <c r="L1887" s="153" t="n">
        <f>IF(E1887="Accepted",K1887*1.150779448,"")</f>
        <v>6.904676688</v>
      </c>
      <c r="M1887" s="163"/>
      <c r="N1887" s="163" t="str">
        <f>IF(AND(E1887="Accepted",ISNUMBER(M1887)),M1887*1.150779448,"")</f>
      </c>
      <c r="O1887" s="163"/>
      <c r="P1887" s="163" t="str">
        <f>IF(AND(E1887="Accepted",ISNUMBER(O1887)),O1887*1.150779448,"")</f>
      </c>
      <c r="Q1887" s="163"/>
      <c r="R1887" s="155" t="str"/>
      <c r="S1887" s="155" t="str"/>
      <c r="T1887" s="155" t="str"/>
      <c r="U1887" s="163" t="str">
        <f>IF(E1887&lt;&gt;"Accepted","",IF(AND(N1887="",P1887=""),"",MAX(N1887,P1887)))</f>
      </c>
      <c r="V1887" s="155" t="str">
        <v>2026-05-14 08:55 PDT</v>
      </c>
      <c r="W1887" s="153" t="n">
        <v>6</v>
      </c>
      <c r="X1887" s="163"/>
      <c r="Y1887" s="163"/>
      <c r="Z1887" s="163"/>
      <c r="AA1887" s="153" t="n">
        <v>-117.8837</v>
      </c>
      <c r="AB1887" s="153" t="n">
        <v>34.9054</v>
      </c>
      <c r="AC1887" s="153" t="n">
        <v>702</v>
      </c>
      <c r="AD1887" s="175" t="str">
        <v>KEDW 141555Z 21006KT 70SM CLR 22/04 A2996 RMK AO2A SLP126 T02240044</v>
      </c>
    </row>
    <row r="1888" hidden="0">
      <c r="A1888" s="150" t="str">
        <v>2026-05-14 16:55 UTC</v>
      </c>
      <c r="B1888" s="155" t="str">
        <v>2026-05-14 09:55 PDT</v>
      </c>
      <c r="C1888" s="155" t="str">
        <v>2026-05-14</v>
      </c>
      <c r="D1888" s="155" t="str">
        <v>May</v>
      </c>
      <c r="E1888" s="154" t="str">
        <v>Accepted</v>
      </c>
      <c r="F1888" s="155" t="str">
        <v>160</v>
      </c>
      <c r="G1888" s="153" t="n">
        <v>160</v>
      </c>
      <c r="H1888" s="155" t="str">
        <v>S</v>
      </c>
      <c r="I1888" s="153" t="n">
        <v>340</v>
      </c>
      <c r="J1888" s="155" t="str">
        <v>N</v>
      </c>
      <c r="K1888" s="153" t="n">
        <v>4</v>
      </c>
      <c r="L1888" s="153" t="n">
        <f>IF(E1888="Accepted",K1888*1.150779448,"")</f>
        <v>4.603117792</v>
      </c>
      <c r="M1888" s="163"/>
      <c r="N1888" s="163" t="str">
        <f>IF(AND(E1888="Accepted",ISNUMBER(M1888)),M1888*1.150779448,"")</f>
      </c>
      <c r="O1888" s="163"/>
      <c r="P1888" s="163" t="str">
        <f>IF(AND(E1888="Accepted",ISNUMBER(O1888)),O1888*1.150779448,"")</f>
      </c>
      <c r="Q1888" s="163"/>
      <c r="R1888" s="155" t="str"/>
      <c r="S1888" s="155" t="str"/>
      <c r="T1888" s="155" t="str"/>
      <c r="U1888" s="163" t="str">
        <f>IF(E1888&lt;&gt;"Accepted","",IF(AND(N1888="",P1888=""),"",MAX(N1888,P1888)))</f>
      </c>
      <c r="V1888" s="155" t="str">
        <v>2026-05-14 09:55 PDT</v>
      </c>
      <c r="W1888" s="153" t="n">
        <v>4</v>
      </c>
      <c r="X1888" s="163"/>
      <c r="Y1888" s="163"/>
      <c r="Z1888" s="163"/>
      <c r="AA1888" s="153" t="n">
        <v>-117.8837</v>
      </c>
      <c r="AB1888" s="153" t="n">
        <v>34.9054</v>
      </c>
      <c r="AC1888" s="153" t="n">
        <v>702</v>
      </c>
      <c r="AD1888" s="175" t="str">
        <v>KEDW 141655Z 16004KT 70SM CLR 26/02 A2996 RMK AO2A SLP125 T02550016</v>
      </c>
    </row>
    <row r="1889" hidden="0">
      <c r="A1889" s="150" t="str">
        <v>2026-05-14 17:55 UTC</v>
      </c>
      <c r="B1889" s="155" t="str">
        <v>2026-05-14 10:55 PDT</v>
      </c>
      <c r="C1889" s="155" t="str">
        <v>2026-05-14</v>
      </c>
      <c r="D1889" s="155" t="str">
        <v>May</v>
      </c>
      <c r="E1889" s="154" t="str">
        <v>Accepted</v>
      </c>
      <c r="F1889" s="155" t="str">
        <v>180</v>
      </c>
      <c r="G1889" s="153" t="n">
        <v>180</v>
      </c>
      <c r="H1889" s="155" t="str">
        <v>S</v>
      </c>
      <c r="I1889" s="153" t="n">
        <v>0</v>
      </c>
      <c r="J1889" s="155" t="str">
        <v>N</v>
      </c>
      <c r="K1889" s="153" t="n">
        <v>7</v>
      </c>
      <c r="L1889" s="153" t="n">
        <f>IF(E1889="Accepted",K1889*1.150779448,"")</f>
        <v>8.055456136</v>
      </c>
      <c r="M1889" s="163"/>
      <c r="N1889" s="163" t="str">
        <f>IF(AND(E1889="Accepted",ISNUMBER(M1889)),M1889*1.150779448,"")</f>
      </c>
      <c r="O1889" s="163"/>
      <c r="P1889" s="163" t="str">
        <f>IF(AND(E1889="Accepted",ISNUMBER(O1889)),O1889*1.150779448,"")</f>
      </c>
      <c r="Q1889" s="163"/>
      <c r="R1889" s="155" t="str"/>
      <c r="S1889" s="155" t="str"/>
      <c r="T1889" s="155" t="str"/>
      <c r="U1889" s="163" t="str">
        <f>IF(E1889&lt;&gt;"Accepted","",IF(AND(N1889="",P1889=""),"",MAX(N1889,P1889)))</f>
      </c>
      <c r="V1889" s="155" t="str">
        <v>2026-05-14 10:55 PDT</v>
      </c>
      <c r="W1889" s="153" t="n">
        <v>7</v>
      </c>
      <c r="X1889" s="163"/>
      <c r="Y1889" s="163"/>
      <c r="Z1889" s="163"/>
      <c r="AA1889" s="153" t="n">
        <v>-117.8837</v>
      </c>
      <c r="AB1889" s="153" t="n">
        <v>34.9054</v>
      </c>
      <c r="AC1889" s="153" t="n">
        <v>702</v>
      </c>
      <c r="AD1889" s="175" t="str">
        <v>KEDW 141755Z 18007KT 70SM CLR 28/M00 A2995 RMK AO2A SLP120 T02761005 10276 20147 58001</v>
      </c>
    </row>
    <row r="1890" hidden="0">
      <c r="A1890" s="150" t="str">
        <v>2026-05-14 18:55 UTC</v>
      </c>
      <c r="B1890" s="155" t="str">
        <v>2026-05-14 11:55 PDT</v>
      </c>
      <c r="C1890" s="155" t="str">
        <v>2026-05-14</v>
      </c>
      <c r="D1890" s="155" t="str">
        <v>May</v>
      </c>
      <c r="E1890" s="154" t="str">
        <v>Accepted</v>
      </c>
      <c r="F1890" s="155" t="str">
        <v>060</v>
      </c>
      <c r="G1890" s="153" t="n">
        <v>60</v>
      </c>
      <c r="H1890" s="155" t="str">
        <v>NE</v>
      </c>
      <c r="I1890" s="153" t="n">
        <v>240</v>
      </c>
      <c r="J1890" s="155" t="str">
        <v>SW</v>
      </c>
      <c r="K1890" s="153" t="n">
        <v>5</v>
      </c>
      <c r="L1890" s="153" t="n">
        <f>IF(E1890="Accepted",K1890*1.150779448,"")</f>
        <v>5.75389724</v>
      </c>
      <c r="M1890" s="163"/>
      <c r="N1890" s="163" t="str">
        <f>IF(AND(E1890="Accepted",ISNUMBER(M1890)),M1890*1.150779448,"")</f>
      </c>
      <c r="O1890" s="163"/>
      <c r="P1890" s="163" t="str">
        <f>IF(AND(E1890="Accepted",ISNUMBER(O1890)),O1890*1.150779448,"")</f>
      </c>
      <c r="Q1890" s="163"/>
      <c r="R1890" s="155" t="str"/>
      <c r="S1890" s="155" t="str"/>
      <c r="T1890" s="155" t="str"/>
      <c r="U1890" s="163" t="str">
        <f>IF(E1890&lt;&gt;"Accepted","",IF(AND(N1890="",P1890=""),"",MAX(N1890,P1890)))</f>
      </c>
      <c r="V1890" s="155" t="str">
        <v>2026-05-14 11:55 PDT</v>
      </c>
      <c r="W1890" s="153" t="n">
        <v>5</v>
      </c>
      <c r="X1890" s="163"/>
      <c r="Y1890" s="163"/>
      <c r="Z1890" s="163"/>
      <c r="AA1890" s="153" t="n">
        <v>-117.8837</v>
      </c>
      <c r="AB1890" s="153" t="n">
        <v>34.9054</v>
      </c>
      <c r="AC1890" s="153" t="n">
        <v>702</v>
      </c>
      <c r="AD1890" s="175" t="str">
        <v>KEDW 141855Z 06005KT 60SM CLR 29/M02 A2994 RMK AO2A SLP117 T02891023</v>
      </c>
    </row>
    <row r="1891" hidden="0">
      <c r="A1891" s="150" t="str">
        <v>2026-05-14 19:55 UTC</v>
      </c>
      <c r="B1891" s="155" t="str">
        <v>2026-05-14 12:55 PDT</v>
      </c>
      <c r="C1891" s="155" t="str">
        <v>2026-05-14</v>
      </c>
      <c r="D1891" s="155" t="str">
        <v>May</v>
      </c>
      <c r="E1891" s="154" t="str">
        <v>Accepted</v>
      </c>
      <c r="F1891" s="155" t="str">
        <v>000</v>
      </c>
      <c r="G1891" s="153" t="n">
        <v>0</v>
      </c>
      <c r="H1891" s="155" t="str">
        <v>Calm</v>
      </c>
      <c r="I1891" s="153" t="n">
        <v>180</v>
      </c>
      <c r="J1891" s="155" t="str">
        <v>Calm</v>
      </c>
      <c r="K1891" s="153" t="n">
        <v>0</v>
      </c>
      <c r="L1891" s="153" t="n">
        <f>IF(E1891="Accepted",K1891*1.150779448,"")</f>
        <v>0</v>
      </c>
      <c r="M1891" s="163"/>
      <c r="N1891" s="163" t="str">
        <f>IF(AND(E1891="Accepted",ISNUMBER(M1891)),M1891*1.150779448,"")</f>
      </c>
      <c r="O1891" s="163"/>
      <c r="P1891" s="163" t="str">
        <f>IF(AND(E1891="Accepted",ISNUMBER(O1891)),O1891*1.150779448,"")</f>
      </c>
      <c r="Q1891" s="163"/>
      <c r="R1891" s="155" t="str"/>
      <c r="S1891" s="155" t="str"/>
      <c r="T1891" s="155" t="str"/>
      <c r="U1891" s="163" t="str">
        <f>IF(E1891&lt;&gt;"Accepted","",IF(AND(N1891="",P1891=""),"",MAX(N1891,P1891)))</f>
      </c>
      <c r="V1891" s="155" t="str">
        <v>2026-05-14 12:55 PDT</v>
      </c>
      <c r="W1891" s="153" t="n">
        <v>0</v>
      </c>
      <c r="X1891" s="163"/>
      <c r="Y1891" s="163"/>
      <c r="Z1891" s="163"/>
      <c r="AA1891" s="153" t="n">
        <v>-117.8837</v>
      </c>
      <c r="AB1891" s="153" t="n">
        <v>34.9054</v>
      </c>
      <c r="AC1891" s="153" t="n">
        <v>702</v>
      </c>
      <c r="AD1891" s="175" t="str">
        <v>KEDW 141955Z 00000KT 60SM CLR 30/M03 A2993 RMK AO2A SLP114 T02991026</v>
      </c>
    </row>
    <row r="1892" hidden="0">
      <c r="A1892" s="150" t="str">
        <v>2026-05-14 20:55 UTC</v>
      </c>
      <c r="B1892" s="155" t="str">
        <v>2026-05-14 13:55 PDT</v>
      </c>
      <c r="C1892" s="155" t="str">
        <v>2026-05-14</v>
      </c>
      <c r="D1892" s="155" t="str">
        <v>May</v>
      </c>
      <c r="E1892" s="154" t="str">
        <v>Accepted</v>
      </c>
      <c r="F1892" s="155" t="str">
        <v>000</v>
      </c>
      <c r="G1892" s="153" t="n">
        <v>0</v>
      </c>
      <c r="H1892" s="155" t="str">
        <v>Calm</v>
      </c>
      <c r="I1892" s="153" t="n">
        <v>180</v>
      </c>
      <c r="J1892" s="155" t="str">
        <v>Calm</v>
      </c>
      <c r="K1892" s="153" t="n">
        <v>0</v>
      </c>
      <c r="L1892" s="153" t="n">
        <f>IF(E1892="Accepted",K1892*1.150779448,"")</f>
        <v>0</v>
      </c>
      <c r="M1892" s="163"/>
      <c r="N1892" s="163" t="str">
        <f>IF(AND(E1892="Accepted",ISNUMBER(M1892)),M1892*1.150779448,"")</f>
      </c>
      <c r="O1892" s="163"/>
      <c r="P1892" s="163" t="str">
        <f>IF(AND(E1892="Accepted",ISNUMBER(O1892)),O1892*1.150779448,"")</f>
      </c>
      <c r="Q1892" s="163"/>
      <c r="R1892" s="155" t="str"/>
      <c r="S1892" s="155" t="str"/>
      <c r="T1892" s="155" t="str"/>
      <c r="U1892" s="163" t="str">
        <f>IF(E1892&lt;&gt;"Accepted","",IF(AND(N1892="",P1892=""),"",MAX(N1892,P1892)))</f>
      </c>
      <c r="V1892" s="155" t="str">
        <v>2026-05-14 13:55 PDT</v>
      </c>
      <c r="W1892" s="153" t="n">
        <v>0</v>
      </c>
      <c r="X1892" s="163"/>
      <c r="Y1892" s="163"/>
      <c r="Z1892" s="163"/>
      <c r="AA1892" s="153" t="n">
        <v>-117.8837</v>
      </c>
      <c r="AB1892" s="153" t="n">
        <v>34.9054</v>
      </c>
      <c r="AC1892" s="153" t="n">
        <v>702</v>
      </c>
      <c r="AD1892" s="175" t="str">
        <v>KEDW 142055Z 00000KT 80SM CLR 32/M04 A2991 RMK AO2A SLP106 T03171037 57013</v>
      </c>
    </row>
    <row r="1893" hidden="0">
      <c r="A1893" s="150" t="str">
        <v>2026-05-14 21:55 UTC</v>
      </c>
      <c r="B1893" s="155" t="str">
        <v>2026-05-14 14:55 PDT</v>
      </c>
      <c r="C1893" s="155" t="str">
        <v>2026-05-14</v>
      </c>
      <c r="D1893" s="155" t="str">
        <v>May</v>
      </c>
      <c r="E1893" s="154" t="str">
        <v>Accepted</v>
      </c>
      <c r="F1893" s="155" t="str">
        <v>310</v>
      </c>
      <c r="G1893" s="153" t="n">
        <v>310</v>
      </c>
      <c r="H1893" s="155" t="str">
        <v>NW</v>
      </c>
      <c r="I1893" s="153" t="n">
        <v>130</v>
      </c>
      <c r="J1893" s="155" t="str">
        <v>SE</v>
      </c>
      <c r="K1893" s="153" t="n">
        <v>3</v>
      </c>
      <c r="L1893" s="153" t="n">
        <f>IF(E1893="Accepted",K1893*1.150779448,"")</f>
        <v>3.452338344</v>
      </c>
      <c r="M1893" s="163"/>
      <c r="N1893" s="163" t="str">
        <f>IF(AND(E1893="Accepted",ISNUMBER(M1893)),M1893*1.150779448,"")</f>
      </c>
      <c r="O1893" s="163"/>
      <c r="P1893" s="163" t="str">
        <f>IF(AND(E1893="Accepted",ISNUMBER(O1893)),O1893*1.150779448,"")</f>
      </c>
      <c r="Q1893" s="163"/>
      <c r="R1893" s="155" t="str"/>
      <c r="S1893" s="155" t="str"/>
      <c r="T1893" s="155" t="str"/>
      <c r="U1893" s="163" t="str">
        <f>IF(E1893&lt;&gt;"Accepted","",IF(AND(N1893="",P1893=""),"",MAX(N1893,P1893)))</f>
      </c>
      <c r="V1893" s="155" t="str">
        <v>2026-05-14 14:55 PDT</v>
      </c>
      <c r="W1893" s="153" t="n">
        <v>3</v>
      </c>
      <c r="X1893" s="163"/>
      <c r="Y1893" s="163"/>
      <c r="Z1893" s="163"/>
      <c r="AA1893" s="153" t="n">
        <v>-117.8837</v>
      </c>
      <c r="AB1893" s="153" t="n">
        <v>34.9054</v>
      </c>
      <c r="AC1893" s="153" t="n">
        <v>702</v>
      </c>
      <c r="AD1893" s="175" t="str">
        <v>KEDW 142155Z 31003KT 60SM CLR 32/M05 A2988 RMK AO2A SLP095 T03201049</v>
      </c>
    </row>
    <row r="1894" hidden="0">
      <c r="A1894" s="150" t="str">
        <v>2026-05-14 22:55 UTC</v>
      </c>
      <c r="B1894" s="155" t="str">
        <v>2026-05-14 15:55 PDT</v>
      </c>
      <c r="C1894" s="155" t="str">
        <v>2026-05-14</v>
      </c>
      <c r="D1894" s="155" t="str">
        <v>May</v>
      </c>
      <c r="E1894" s="154" t="str">
        <v>Accepted</v>
      </c>
      <c r="F1894" s="155" t="str">
        <v>280</v>
      </c>
      <c r="G1894" s="153" t="n">
        <v>280</v>
      </c>
      <c r="H1894" s="155" t="str">
        <v>W</v>
      </c>
      <c r="I1894" s="153" t="n">
        <v>100</v>
      </c>
      <c r="J1894" s="155" t="str">
        <v>E</v>
      </c>
      <c r="K1894" s="153" t="n">
        <v>3</v>
      </c>
      <c r="L1894" s="153" t="n">
        <f>IF(E1894="Accepted",K1894*1.150779448,"")</f>
        <v>3.452338344</v>
      </c>
      <c r="M1894" s="163"/>
      <c r="N1894" s="163" t="str">
        <f>IF(AND(E1894="Accepted",ISNUMBER(M1894)),M1894*1.150779448,"")</f>
      </c>
      <c r="O1894" s="163"/>
      <c r="P1894" s="163" t="str">
        <f>IF(AND(E1894="Accepted",ISNUMBER(O1894)),O1894*1.150779448,"")</f>
      </c>
      <c r="Q1894" s="163"/>
      <c r="R1894" s="155" t="str"/>
      <c r="S1894" s="155" t="str"/>
      <c r="T1894" s="155" t="str"/>
      <c r="U1894" s="163" t="str">
        <f>IF(E1894&lt;&gt;"Accepted","",IF(AND(N1894="",P1894=""),"",MAX(N1894,P1894)))</f>
      </c>
      <c r="V1894" s="155" t="str">
        <v>2026-05-14 15:55 PDT</v>
      </c>
      <c r="W1894" s="153" t="n">
        <v>3</v>
      </c>
      <c r="X1894" s="163"/>
      <c r="Y1894" s="163"/>
      <c r="Z1894" s="163"/>
      <c r="AA1894" s="153" t="n">
        <v>-117.8837</v>
      </c>
      <c r="AB1894" s="153" t="n">
        <v>34.9054</v>
      </c>
      <c r="AC1894" s="153" t="n">
        <v>702</v>
      </c>
      <c r="AD1894" s="175" t="str">
        <v>KEDW 142255Z 28003KT 60SM CLR 33/M08 A2986 RMK AO2A SLP088 T03261077</v>
      </c>
    </row>
    <row r="1895" hidden="0">
      <c r="A1895" s="150" t="str">
        <v>2026-05-14 23:35 UTC</v>
      </c>
      <c r="B1895" s="155" t="str">
        <v>2026-05-14 16:35 PDT</v>
      </c>
      <c r="C1895" s="155" t="str">
        <v>2026-05-14</v>
      </c>
      <c r="D1895" s="155" t="str">
        <v>May</v>
      </c>
      <c r="E1895" s="154" t="str">
        <v>Accepted</v>
      </c>
      <c r="F1895" s="155" t="str">
        <v>240</v>
      </c>
      <c r="G1895" s="153" t="n">
        <v>240</v>
      </c>
      <c r="H1895" s="155" t="str">
        <v>SW</v>
      </c>
      <c r="I1895" s="153" t="n">
        <v>60</v>
      </c>
      <c r="J1895" s="155" t="str">
        <v>NE</v>
      </c>
      <c r="K1895" s="153" t="n">
        <v>18</v>
      </c>
      <c r="L1895" s="153" t="n">
        <f>IF(E1895="Accepted",K1895*1.150779448,"")</f>
        <v>20.714030064</v>
      </c>
      <c r="M1895" s="153" t="n">
        <v>22</v>
      </c>
      <c r="N1895" s="153" t="n">
        <f>IF(AND(E1895="Accepted",ISNUMBER(M1895)),M1895*1.150779448,"")</f>
        <v>25.317147856</v>
      </c>
      <c r="O1895" s="163"/>
      <c r="P1895" s="163" t="str">
        <f>IF(AND(E1895="Accepted",ISNUMBER(O1895)),O1895*1.150779448,"")</f>
      </c>
      <c r="Q1895" s="163"/>
      <c r="R1895" s="155" t="str"/>
      <c r="S1895" s="155" t="str"/>
      <c r="T1895" s="155" t="str"/>
      <c r="U1895" s="153" t="n">
        <f>IF(E1895&lt;&gt;"Accepted","",IF(AND(N1895="",P1895=""),"",MAX(N1895,P1895)))</f>
        <v>25.317147856</v>
      </c>
      <c r="V1895" s="155" t="str">
        <v>2026-05-14 16:35 PDT</v>
      </c>
      <c r="W1895" s="153" t="n">
        <v>18</v>
      </c>
      <c r="X1895" s="153" t="n">
        <v>22</v>
      </c>
      <c r="Y1895" s="163"/>
      <c r="Z1895" s="163"/>
      <c r="AA1895" s="153" t="n">
        <v>-117.8837</v>
      </c>
      <c r="AB1895" s="153" t="n">
        <v>34.9054</v>
      </c>
      <c r="AC1895" s="153" t="n">
        <v>702</v>
      </c>
      <c r="AD1895" s="175" t="str">
        <v>KEDW 142335Z 24018G22KT 60SM CLR 34/03 A2985 RMK AO2A SLP085</v>
      </c>
    </row>
    <row r="1896" hidden="0">
      <c r="A1896" s="150" t="str">
        <v>2026-05-14 23:55 UTC</v>
      </c>
      <c r="B1896" s="155" t="str">
        <v>2026-05-14 16:55 PDT</v>
      </c>
      <c r="C1896" s="155" t="str">
        <v>2026-05-14</v>
      </c>
      <c r="D1896" s="155" t="str">
        <v>May</v>
      </c>
      <c r="E1896" s="154" t="str">
        <v>Accepted</v>
      </c>
      <c r="F1896" s="155" t="str">
        <v>230</v>
      </c>
      <c r="G1896" s="153" t="n">
        <v>230</v>
      </c>
      <c r="H1896" s="155" t="str">
        <v>SW</v>
      </c>
      <c r="I1896" s="153" t="n">
        <v>50</v>
      </c>
      <c r="J1896" s="155" t="str">
        <v>NE</v>
      </c>
      <c r="K1896" s="153" t="n">
        <v>20</v>
      </c>
      <c r="L1896" s="153" t="n">
        <f>IF(E1896="Accepted",K1896*1.150779448,"")</f>
        <v>23.01558896</v>
      </c>
      <c r="M1896" s="163"/>
      <c r="N1896" s="163" t="str">
        <f>IF(AND(E1896="Accepted",ISNUMBER(M1896)),M1896*1.150779448,"")</f>
      </c>
      <c r="O1896" s="153" t="n">
        <v>28</v>
      </c>
      <c r="P1896" s="153" t="n">
        <f>IF(AND(E1896="Accepted",ISNUMBER(O1896)),O1896*1.150779448,"")</f>
        <v>32.221824544</v>
      </c>
      <c r="Q1896" s="153" t="n">
        <v>250</v>
      </c>
      <c r="R1896" s="155" t="str">
        <v>21</v>
      </c>
      <c r="S1896" s="155" t="str">
        <v>2026-05-14 23:21 UTC</v>
      </c>
      <c r="T1896" s="155" t="str">
        <v>2026-05-14 16:21 PDT</v>
      </c>
      <c r="U1896" s="153" t="n">
        <f>IF(E1896&lt;&gt;"Accepted","",IF(AND(N1896="",P1896=""),"",MAX(N1896,P1896)))</f>
        <v>32.221824544</v>
      </c>
      <c r="V1896" s="155" t="str">
        <v>2026-05-14 16:21 PDT</v>
      </c>
      <c r="W1896" s="153" t="n">
        <v>20</v>
      </c>
      <c r="X1896" s="163"/>
      <c r="Y1896" s="153" t="n">
        <v>28</v>
      </c>
      <c r="Z1896" s="153" t="n">
        <v>250</v>
      </c>
      <c r="AA1896" s="153" t="n">
        <v>-117.8837</v>
      </c>
      <c r="AB1896" s="153" t="n">
        <v>34.9054</v>
      </c>
      <c r="AC1896" s="153" t="n">
        <v>702</v>
      </c>
      <c r="AD1896" s="175" t="str">
        <v>KEDW 142355Z 23020KT 40SM CLR 32/05 A2985 RMK AO2A PK WND 25028/21 SLP086 T03220049 10339 20276 57020</v>
      </c>
    </row>
    <row r="1897" hidden="0">
      <c r="A1897" s="150" t="str">
        <v>2026-05-15 00:55 UTC</v>
      </c>
      <c r="B1897" s="155" t="str">
        <v>2026-05-14 17:55 PDT</v>
      </c>
      <c r="C1897" s="155" t="str">
        <v>2026-05-14</v>
      </c>
      <c r="D1897" s="155" t="str">
        <v>May</v>
      </c>
      <c r="E1897" s="154" t="str">
        <v>Accepted</v>
      </c>
      <c r="F1897" s="155" t="str">
        <v>240</v>
      </c>
      <c r="G1897" s="153" t="n">
        <v>240</v>
      </c>
      <c r="H1897" s="155" t="str">
        <v>SW</v>
      </c>
      <c r="I1897" s="153" t="n">
        <v>60</v>
      </c>
      <c r="J1897" s="155" t="str">
        <v>NE</v>
      </c>
      <c r="K1897" s="153" t="n">
        <v>22</v>
      </c>
      <c r="L1897" s="153" t="n">
        <f>IF(E1897="Accepted",K1897*1.150779448,"")</f>
        <v>25.317147856</v>
      </c>
      <c r="M1897" s="153" t="n">
        <v>26</v>
      </c>
      <c r="N1897" s="153" t="n">
        <f>IF(AND(E1897="Accepted",ISNUMBER(M1897)),M1897*1.150779448,"")</f>
        <v>29.920265648</v>
      </c>
      <c r="O1897" s="153" t="n">
        <v>29</v>
      </c>
      <c r="P1897" s="153" t="n">
        <f>IF(AND(E1897="Accepted",ISNUMBER(O1897)),O1897*1.150779448,"")</f>
        <v>33.372603992</v>
      </c>
      <c r="Q1897" s="153" t="n">
        <v>240</v>
      </c>
      <c r="R1897" s="155" t="str">
        <v>44</v>
      </c>
      <c r="S1897" s="155" t="str">
        <v>2026-05-15 00:44 UTC</v>
      </c>
      <c r="T1897" s="155" t="str">
        <v>2026-05-14 17:44 PDT</v>
      </c>
      <c r="U1897" s="153" t="n">
        <f>IF(E1897&lt;&gt;"Accepted","",IF(AND(N1897="",P1897=""),"",MAX(N1897,P1897)))</f>
        <v>33.372603992</v>
      </c>
      <c r="V1897" s="155" t="str">
        <v>2026-05-14 17:44 PDT</v>
      </c>
      <c r="W1897" s="153" t="n">
        <v>22</v>
      </c>
      <c r="X1897" s="153" t="n">
        <v>26</v>
      </c>
      <c r="Y1897" s="153" t="n">
        <v>29</v>
      </c>
      <c r="Z1897" s="153" t="n">
        <v>240</v>
      </c>
      <c r="AA1897" s="153" t="n">
        <v>-117.8837</v>
      </c>
      <c r="AB1897" s="153" t="n">
        <v>34.9054</v>
      </c>
      <c r="AC1897" s="153" t="n">
        <v>702</v>
      </c>
      <c r="AD1897" s="175" t="str">
        <v>KEDW 150055Z 24022G26KT 60SM CLR 30/03 A2985 RMK AO2A PK WND 24029/44 SLP088 T03040034</v>
      </c>
    </row>
    <row r="1898" hidden="0">
      <c r="A1898" s="150" t="str">
        <v>2026-05-15 01:55 UTC</v>
      </c>
      <c r="B1898" s="155" t="str">
        <v>2026-05-14 18:55 PDT</v>
      </c>
      <c r="C1898" s="155" t="str">
        <v>2026-05-14</v>
      </c>
      <c r="D1898" s="155" t="str">
        <v>May</v>
      </c>
      <c r="E1898" s="154" t="str">
        <v>Accepted</v>
      </c>
      <c r="F1898" s="155" t="str">
        <v>280</v>
      </c>
      <c r="G1898" s="153" t="n">
        <v>280</v>
      </c>
      <c r="H1898" s="155" t="str">
        <v>W</v>
      </c>
      <c r="I1898" s="153" t="n">
        <v>100</v>
      </c>
      <c r="J1898" s="155" t="str">
        <v>E</v>
      </c>
      <c r="K1898" s="153" t="n">
        <v>17</v>
      </c>
      <c r="L1898" s="153" t="n">
        <f>IF(E1898="Accepted",K1898*1.150779448,"")</f>
        <v>19.563250616</v>
      </c>
      <c r="M1898" s="153" t="n">
        <v>23</v>
      </c>
      <c r="N1898" s="153" t="n">
        <f>IF(AND(E1898="Accepted",ISNUMBER(M1898)),M1898*1.150779448,"")</f>
        <v>26.467927304</v>
      </c>
      <c r="O1898" s="153" t="n">
        <v>28</v>
      </c>
      <c r="P1898" s="153" t="n">
        <f>IF(AND(E1898="Accepted",ISNUMBER(O1898)),O1898*1.150779448,"")</f>
        <v>32.221824544</v>
      </c>
      <c r="Q1898" s="153" t="n">
        <v>220</v>
      </c>
      <c r="R1898" s="155" t="str">
        <v>09</v>
      </c>
      <c r="S1898" s="155" t="str">
        <v>2026-05-15 01:09 UTC</v>
      </c>
      <c r="T1898" s="155" t="str">
        <v>2026-05-14 18:09 PDT</v>
      </c>
      <c r="U1898" s="153" t="n">
        <f>IF(E1898&lt;&gt;"Accepted","",IF(AND(N1898="",P1898=""),"",MAX(N1898,P1898)))</f>
        <v>32.221824544</v>
      </c>
      <c r="V1898" s="155" t="str">
        <v>2026-05-14 18:09 PDT</v>
      </c>
      <c r="W1898" s="153" t="n">
        <v>17</v>
      </c>
      <c r="X1898" s="153" t="n">
        <v>23</v>
      </c>
      <c r="Y1898" s="153" t="n">
        <v>28</v>
      </c>
      <c r="Z1898" s="153" t="n">
        <v>220</v>
      </c>
      <c r="AA1898" s="153" t="n">
        <v>-117.8837</v>
      </c>
      <c r="AB1898" s="153" t="n">
        <v>34.9054</v>
      </c>
      <c r="AC1898" s="153" t="n">
        <v>702</v>
      </c>
      <c r="AD1898" s="175" t="str">
        <v>KEDW 150155Z 28017G23KT 50SM CLR 28/04 A2986 RMK AO2A PK WND 22028/09 SLP092 T02820044</v>
      </c>
    </row>
    <row r="1899" hidden="0">
      <c r="A1899" s="150" t="str">
        <v>2026-05-15 02:55 UTC</v>
      </c>
      <c r="B1899" s="155" t="str">
        <v>2026-05-14 19:55 PDT</v>
      </c>
      <c r="C1899" s="155" t="str">
        <v>2026-05-14</v>
      </c>
      <c r="D1899" s="155" t="str">
        <v>May</v>
      </c>
      <c r="E1899" s="154" t="str">
        <v>Accepted</v>
      </c>
      <c r="F1899" s="155" t="str">
        <v>280</v>
      </c>
      <c r="G1899" s="153" t="n">
        <v>280</v>
      </c>
      <c r="H1899" s="155" t="str">
        <v>W</v>
      </c>
      <c r="I1899" s="153" t="n">
        <v>100</v>
      </c>
      <c r="J1899" s="155" t="str">
        <v>E</v>
      </c>
      <c r="K1899" s="153" t="n">
        <v>17</v>
      </c>
      <c r="L1899" s="153" t="n">
        <f>IF(E1899="Accepted",K1899*1.150779448,"")</f>
        <v>19.563250616</v>
      </c>
      <c r="M1899" s="153" t="n">
        <v>22</v>
      </c>
      <c r="N1899" s="153" t="n">
        <f>IF(AND(E1899="Accepted",ISNUMBER(M1899)),M1899*1.150779448,"")</f>
        <v>25.317147856</v>
      </c>
      <c r="O1899" s="153" t="n">
        <v>26</v>
      </c>
      <c r="P1899" s="153" t="n">
        <f>IF(AND(E1899="Accepted",ISNUMBER(O1899)),O1899*1.150779448,"")</f>
        <v>29.920265648</v>
      </c>
      <c r="Q1899" s="153" t="n">
        <v>270</v>
      </c>
      <c r="R1899" s="155" t="str">
        <v>19</v>
      </c>
      <c r="S1899" s="155" t="str">
        <v>2026-05-15 02:19 UTC</v>
      </c>
      <c r="T1899" s="155" t="str">
        <v>2026-05-14 19:19 PDT</v>
      </c>
      <c r="U1899" s="153" t="n">
        <f>IF(E1899&lt;&gt;"Accepted","",IF(AND(N1899="",P1899=""),"",MAX(N1899,P1899)))</f>
        <v>29.920265648</v>
      </c>
      <c r="V1899" s="155" t="str">
        <v>2026-05-14 19:19 PDT</v>
      </c>
      <c r="W1899" s="153" t="n">
        <v>17</v>
      </c>
      <c r="X1899" s="153" t="n">
        <v>22</v>
      </c>
      <c r="Y1899" s="153" t="n">
        <v>26</v>
      </c>
      <c r="Z1899" s="153" t="n">
        <v>270</v>
      </c>
      <c r="AA1899" s="153" t="n">
        <v>-117.8837</v>
      </c>
      <c r="AB1899" s="153" t="n">
        <v>34.9054</v>
      </c>
      <c r="AC1899" s="153" t="n">
        <v>702</v>
      </c>
      <c r="AD1899" s="175" t="str">
        <v>KEDW 150255Z 28017G22KT 40SM CLR 25/06 A2988 RMK AO2A PK WND 27026/19 SLP099 T02510058 53008 $</v>
      </c>
    </row>
    <row r="1900" hidden="0">
      <c r="A1900" s="150" t="str">
        <v>2026-05-15 03:55 UTC</v>
      </c>
      <c r="B1900" s="155" t="str">
        <v>2026-05-14 20:55 PDT</v>
      </c>
      <c r="C1900" s="155" t="str">
        <v>2026-05-14</v>
      </c>
      <c r="D1900" s="155" t="str">
        <v>May</v>
      </c>
      <c r="E1900" s="154" t="str">
        <v>Accepted</v>
      </c>
      <c r="F1900" s="155" t="str">
        <v>250</v>
      </c>
      <c r="G1900" s="153" t="n">
        <v>250</v>
      </c>
      <c r="H1900" s="155" t="str">
        <v>W</v>
      </c>
      <c r="I1900" s="153" t="n">
        <v>70</v>
      </c>
      <c r="J1900" s="155" t="str">
        <v>E</v>
      </c>
      <c r="K1900" s="153" t="n">
        <v>13</v>
      </c>
      <c r="L1900" s="153" t="n">
        <f>IF(E1900="Accepted",K1900*1.150779448,"")</f>
        <v>14.960132824</v>
      </c>
      <c r="M1900" s="163"/>
      <c r="N1900" s="163" t="str">
        <f>IF(AND(E1900="Accepted",ISNUMBER(M1900)),M1900*1.150779448,"")</f>
      </c>
      <c r="O1900" s="163"/>
      <c r="P1900" s="163" t="str">
        <f>IF(AND(E1900="Accepted",ISNUMBER(O1900)),O1900*1.150779448,"")</f>
      </c>
      <c r="Q1900" s="163"/>
      <c r="R1900" s="155" t="str"/>
      <c r="S1900" s="155" t="str"/>
      <c r="T1900" s="155" t="str"/>
      <c r="U1900" s="163" t="str">
        <f>IF(E1900&lt;&gt;"Accepted","",IF(AND(N1900="",P1900=""),"",MAX(N1900,P1900)))</f>
      </c>
      <c r="V1900" s="155" t="str">
        <v>2026-05-14 20:55 PDT</v>
      </c>
      <c r="W1900" s="153" t="n">
        <v>13</v>
      </c>
      <c r="X1900" s="163"/>
      <c r="Y1900" s="163"/>
      <c r="Z1900" s="163"/>
      <c r="AA1900" s="153" t="n">
        <v>-117.8837</v>
      </c>
      <c r="AB1900" s="153" t="n">
        <v>34.9054</v>
      </c>
      <c r="AC1900" s="153" t="n">
        <v>702</v>
      </c>
      <c r="AD1900" s="175" t="str">
        <v>KEDW 150355Z 25013KT 40SM CLR 24/06 A2989 RMK AO2A SLP101 T02350058</v>
      </c>
    </row>
    <row r="1901" hidden="0">
      <c r="A1901" s="150" t="str">
        <v>2026-05-15 04:55 UTC</v>
      </c>
      <c r="B1901" s="155" t="str">
        <v>2026-05-14 21:55 PDT</v>
      </c>
      <c r="C1901" s="155" t="str">
        <v>2026-05-14</v>
      </c>
      <c r="D1901" s="155" t="str">
        <v>May</v>
      </c>
      <c r="E1901" s="154" t="str">
        <v>Accepted</v>
      </c>
      <c r="F1901" s="155" t="str">
        <v>230</v>
      </c>
      <c r="G1901" s="153" t="n">
        <v>230</v>
      </c>
      <c r="H1901" s="155" t="str">
        <v>SW</v>
      </c>
      <c r="I1901" s="153" t="n">
        <v>50</v>
      </c>
      <c r="J1901" s="155" t="str">
        <v>NE</v>
      </c>
      <c r="K1901" s="153" t="n">
        <v>9</v>
      </c>
      <c r="L1901" s="153" t="n">
        <f>IF(E1901="Accepted",K1901*1.150779448,"")</f>
        <v>10.357015032</v>
      </c>
      <c r="M1901" s="163"/>
      <c r="N1901" s="163" t="str">
        <f>IF(AND(E1901="Accepted",ISNUMBER(M1901)),M1901*1.150779448,"")</f>
      </c>
      <c r="O1901" s="163"/>
      <c r="P1901" s="163" t="str">
        <f>IF(AND(E1901="Accepted",ISNUMBER(O1901)),O1901*1.150779448,"")</f>
      </c>
      <c r="Q1901" s="163"/>
      <c r="R1901" s="155" t="str"/>
      <c r="S1901" s="155" t="str"/>
      <c r="T1901" s="155" t="str"/>
      <c r="U1901" s="163" t="str">
        <f>IF(E1901&lt;&gt;"Accepted","",IF(AND(N1901="",P1901=""),"",MAX(N1901,P1901)))</f>
      </c>
      <c r="V1901" s="155" t="str">
        <v>2026-05-14 21:55 PDT</v>
      </c>
      <c r="W1901" s="153" t="n">
        <v>9</v>
      </c>
      <c r="X1901" s="163"/>
      <c r="Y1901" s="163"/>
      <c r="Z1901" s="163"/>
      <c r="AA1901" s="153" t="n">
        <v>-117.8837</v>
      </c>
      <c r="AB1901" s="153" t="n">
        <v>34.9054</v>
      </c>
      <c r="AC1901" s="153" t="n">
        <v>702</v>
      </c>
      <c r="AD1901" s="175" t="str">
        <v>KEDW 150455Z AUTO 23009KT 10SM CLR 23/05 A2991 RMK AO2 SLP107 T02250054 $</v>
      </c>
    </row>
    <row r="1902" hidden="0">
      <c r="A1902" s="150" t="str">
        <v>2026-05-15 05:55 UTC</v>
      </c>
      <c r="B1902" s="155" t="str">
        <v>2026-05-14 22:55 PDT</v>
      </c>
      <c r="C1902" s="155" t="str">
        <v>2026-05-14</v>
      </c>
      <c r="D1902" s="155" t="str">
        <v>May</v>
      </c>
      <c r="E1902" s="154" t="str">
        <v>Accepted</v>
      </c>
      <c r="F1902" s="155" t="str">
        <v>220</v>
      </c>
      <c r="G1902" s="153" t="n">
        <v>220</v>
      </c>
      <c r="H1902" s="155" t="str">
        <v>SW</v>
      </c>
      <c r="I1902" s="153" t="n">
        <v>40</v>
      </c>
      <c r="J1902" s="155" t="str">
        <v>NE</v>
      </c>
      <c r="K1902" s="153" t="n">
        <v>13</v>
      </c>
      <c r="L1902" s="153" t="n">
        <f>IF(E1902="Accepted",K1902*1.150779448,"")</f>
        <v>14.960132824</v>
      </c>
      <c r="M1902" s="163"/>
      <c r="N1902" s="163" t="str">
        <f>IF(AND(E1902="Accepted",ISNUMBER(M1902)),M1902*1.150779448,"")</f>
      </c>
      <c r="O1902" s="163"/>
      <c r="P1902" s="163" t="str">
        <f>IF(AND(E1902="Accepted",ISNUMBER(O1902)),O1902*1.150779448,"")</f>
      </c>
      <c r="Q1902" s="163"/>
      <c r="R1902" s="155" t="str"/>
      <c r="S1902" s="155" t="str"/>
      <c r="T1902" s="155" t="str"/>
      <c r="U1902" s="163" t="str">
        <f>IF(E1902&lt;&gt;"Accepted","",IF(AND(N1902="",P1902=""),"",MAX(N1902,P1902)))</f>
      </c>
      <c r="V1902" s="155" t="str">
        <v>2026-05-14 22:55 PDT</v>
      </c>
      <c r="W1902" s="153" t="n">
        <v>13</v>
      </c>
      <c r="X1902" s="163"/>
      <c r="Y1902" s="163"/>
      <c r="Z1902" s="163"/>
      <c r="AA1902" s="153" t="n">
        <v>-117.8837</v>
      </c>
      <c r="AB1902" s="153" t="n">
        <v>34.9054</v>
      </c>
      <c r="AC1902" s="153" t="n">
        <v>702</v>
      </c>
      <c r="AD1902" s="175" t="str">
        <v>KEDW 150555Z AUTO 22013KT 10SM CLR 21/04 A2991 RMK AO2 SLP107 T02140036 10321 20213 51009 $</v>
      </c>
    </row>
    <row r="1903" hidden="0">
      <c r="A1903" s="150" t="str">
        <v>2026-05-15 06:55 UTC</v>
      </c>
      <c r="B1903" s="155" t="str">
        <v>2026-05-14 23:55 PDT</v>
      </c>
      <c r="C1903" s="155" t="str">
        <v>2026-05-14</v>
      </c>
      <c r="D1903" s="155" t="str">
        <v>May</v>
      </c>
      <c r="E1903" s="154" t="str">
        <v>Accepted</v>
      </c>
      <c r="F1903" s="155" t="str">
        <v>220</v>
      </c>
      <c r="G1903" s="153" t="n">
        <v>220</v>
      </c>
      <c r="H1903" s="155" t="str">
        <v>SW</v>
      </c>
      <c r="I1903" s="153" t="n">
        <v>40</v>
      </c>
      <c r="J1903" s="155" t="str">
        <v>NE</v>
      </c>
      <c r="K1903" s="153" t="n">
        <v>11</v>
      </c>
      <c r="L1903" s="153" t="n">
        <f>IF(E1903="Accepted",K1903*1.150779448,"")</f>
        <v>12.658573928</v>
      </c>
      <c r="M1903" s="163"/>
      <c r="N1903" s="163" t="str">
        <f>IF(AND(E1903="Accepted",ISNUMBER(M1903)),M1903*1.150779448,"")</f>
      </c>
      <c r="O1903" s="163"/>
      <c r="P1903" s="163" t="str">
        <f>IF(AND(E1903="Accepted",ISNUMBER(O1903)),O1903*1.150779448,"")</f>
      </c>
      <c r="Q1903" s="163"/>
      <c r="R1903" s="155" t="str"/>
      <c r="S1903" s="155" t="str"/>
      <c r="T1903" s="155" t="str"/>
      <c r="U1903" s="163" t="str">
        <f>IF(E1903&lt;&gt;"Accepted","",IF(AND(N1903="",P1903=""),"",MAX(N1903,P1903)))</f>
      </c>
      <c r="V1903" s="155" t="str">
        <v>2026-05-14 23:55 PDT</v>
      </c>
      <c r="W1903" s="153" t="n">
        <v>11</v>
      </c>
      <c r="X1903" s="163"/>
      <c r="Y1903" s="163"/>
      <c r="Z1903" s="163"/>
      <c r="AA1903" s="153" t="n">
        <v>-117.8837</v>
      </c>
      <c r="AB1903" s="153" t="n">
        <v>34.9054</v>
      </c>
      <c r="AC1903" s="153" t="n">
        <v>702</v>
      </c>
      <c r="AD1903" s="175" t="str">
        <v>KEDW 150655Z AUTO 22011KT 10SM CLR 20/01 A2990 RMK AO2 SLP102 T02030007 $</v>
      </c>
    </row>
    <row r="1904" hidden="0">
      <c r="A1904" s="150" t="str">
        <v>2026-05-15 07:55 UTC</v>
      </c>
      <c r="B1904" s="155" t="str">
        <v>2026-05-15 00:55 PDT</v>
      </c>
      <c r="C1904" s="155" t="str">
        <v>2026-05-15</v>
      </c>
      <c r="D1904" s="155" t="str">
        <v>May</v>
      </c>
      <c r="E1904" s="154" t="str">
        <v>Accepted</v>
      </c>
      <c r="F1904" s="155" t="str">
        <v>220</v>
      </c>
      <c r="G1904" s="153" t="n">
        <v>220</v>
      </c>
      <c r="H1904" s="155" t="str">
        <v>SW</v>
      </c>
      <c r="I1904" s="153" t="n">
        <v>40</v>
      </c>
      <c r="J1904" s="155" t="str">
        <v>NE</v>
      </c>
      <c r="K1904" s="153" t="n">
        <v>12</v>
      </c>
      <c r="L1904" s="153" t="n">
        <f>IF(E1904="Accepted",K1904*1.150779448,"")</f>
        <v>13.809353376</v>
      </c>
      <c r="M1904" s="163"/>
      <c r="N1904" s="163" t="str">
        <f>IF(AND(E1904="Accepted",ISNUMBER(M1904)),M1904*1.150779448,"")</f>
      </c>
      <c r="O1904" s="163"/>
      <c r="P1904" s="163" t="str">
        <f>IF(AND(E1904="Accepted",ISNUMBER(O1904)),O1904*1.150779448,"")</f>
      </c>
      <c r="Q1904" s="163"/>
      <c r="R1904" s="155" t="str"/>
      <c r="S1904" s="155" t="str"/>
      <c r="T1904" s="155" t="str"/>
      <c r="U1904" s="163" t="str">
        <f>IF(E1904&lt;&gt;"Accepted","",IF(AND(N1904="",P1904=""),"",MAX(N1904,P1904)))</f>
      </c>
      <c r="V1904" s="155" t="str">
        <v>2026-05-15 00:55 PDT</v>
      </c>
      <c r="W1904" s="153" t="n">
        <v>12</v>
      </c>
      <c r="X1904" s="163"/>
      <c r="Y1904" s="163"/>
      <c r="Z1904" s="163"/>
      <c r="AA1904" s="153" t="n">
        <v>-117.8837</v>
      </c>
      <c r="AB1904" s="153" t="n">
        <v>34.9054</v>
      </c>
      <c r="AC1904" s="153" t="n">
        <v>702</v>
      </c>
      <c r="AD1904" s="175" t="str">
        <v>KEDW 150755Z AUTO 22012KT 10SM CLR 20/M00 A2989 RMK AO2 SLP099 T02021005 403390147 $</v>
      </c>
    </row>
    <row r="1905" hidden="0">
      <c r="A1905" s="150" t="str">
        <v>2026-05-15 08:55 UTC</v>
      </c>
      <c r="B1905" s="155" t="str">
        <v>2026-05-15 01:55 PDT</v>
      </c>
      <c r="C1905" s="155" t="str">
        <v>2026-05-15</v>
      </c>
      <c r="D1905" s="155" t="str">
        <v>May</v>
      </c>
      <c r="E1905" s="154" t="str">
        <v>Accepted</v>
      </c>
      <c r="F1905" s="155" t="str">
        <v>220</v>
      </c>
      <c r="G1905" s="153" t="n">
        <v>220</v>
      </c>
      <c r="H1905" s="155" t="str">
        <v>SW</v>
      </c>
      <c r="I1905" s="153" t="n">
        <v>40</v>
      </c>
      <c r="J1905" s="155" t="str">
        <v>NE</v>
      </c>
      <c r="K1905" s="153" t="n">
        <v>12</v>
      </c>
      <c r="L1905" s="153" t="n">
        <f>IF(E1905="Accepted",K1905*1.150779448,"")</f>
        <v>13.809353376</v>
      </c>
      <c r="M1905" s="163"/>
      <c r="N1905" s="163" t="str">
        <f>IF(AND(E1905="Accepted",ISNUMBER(M1905)),M1905*1.150779448,"")</f>
      </c>
      <c r="O1905" s="163"/>
      <c r="P1905" s="163" t="str">
        <f>IF(AND(E1905="Accepted",ISNUMBER(O1905)),O1905*1.150779448,"")</f>
      </c>
      <c r="Q1905" s="163"/>
      <c r="R1905" s="155" t="str"/>
      <c r="S1905" s="155" t="str"/>
      <c r="T1905" s="155" t="str"/>
      <c r="U1905" s="163" t="str">
        <f>IF(E1905&lt;&gt;"Accepted","",IF(AND(N1905="",P1905=""),"",MAX(N1905,P1905)))</f>
      </c>
      <c r="V1905" s="155" t="str">
        <v>2026-05-15 01:55 PDT</v>
      </c>
      <c r="W1905" s="153" t="n">
        <v>12</v>
      </c>
      <c r="X1905" s="163"/>
      <c r="Y1905" s="163"/>
      <c r="Z1905" s="163"/>
      <c r="AA1905" s="153" t="n">
        <v>-117.8837</v>
      </c>
      <c r="AB1905" s="153" t="n">
        <v>34.9054</v>
      </c>
      <c r="AC1905" s="153" t="n">
        <v>702</v>
      </c>
      <c r="AD1905" s="175" t="str">
        <v>KEDW 150855Z AUTO 22012KT 10SM CLR 21/M00 A2988 RMK AO2 SLP094 T02121002 58009 $</v>
      </c>
    </row>
    <row r="1906" hidden="0">
      <c r="A1906" s="150" t="str">
        <v>2026-05-15 09:55 UTC</v>
      </c>
      <c r="B1906" s="155" t="str">
        <v>2026-05-15 02:55 PDT</v>
      </c>
      <c r="C1906" s="155" t="str">
        <v>2026-05-15</v>
      </c>
      <c r="D1906" s="155" t="str">
        <v>May</v>
      </c>
      <c r="E1906" s="154" t="str">
        <v>Accepted</v>
      </c>
      <c r="F1906" s="155" t="str">
        <v>200</v>
      </c>
      <c r="G1906" s="153" t="n">
        <v>200</v>
      </c>
      <c r="H1906" s="155" t="str">
        <v>S</v>
      </c>
      <c r="I1906" s="153" t="n">
        <v>20</v>
      </c>
      <c r="J1906" s="155" t="str">
        <v>N</v>
      </c>
      <c r="K1906" s="153" t="n">
        <v>11</v>
      </c>
      <c r="L1906" s="153" t="n">
        <f>IF(E1906="Accepted",K1906*1.150779448,"")</f>
        <v>12.658573928</v>
      </c>
      <c r="M1906" s="163"/>
      <c r="N1906" s="163" t="str">
        <f>IF(AND(E1906="Accepted",ISNUMBER(M1906)),M1906*1.150779448,"")</f>
      </c>
      <c r="O1906" s="163"/>
      <c r="P1906" s="163" t="str">
        <f>IF(AND(E1906="Accepted",ISNUMBER(O1906)),O1906*1.150779448,"")</f>
      </c>
      <c r="Q1906" s="163"/>
      <c r="R1906" s="155" t="str"/>
      <c r="S1906" s="155" t="str"/>
      <c r="T1906" s="155" t="str"/>
      <c r="U1906" s="163" t="str">
        <f>IF(E1906&lt;&gt;"Accepted","",IF(AND(N1906="",P1906=""),"",MAX(N1906,P1906)))</f>
      </c>
      <c r="V1906" s="155" t="str">
        <v>2026-05-15 02:55 PDT</v>
      </c>
      <c r="W1906" s="153" t="n">
        <v>11</v>
      </c>
      <c r="X1906" s="163"/>
      <c r="Y1906" s="163"/>
      <c r="Z1906" s="163"/>
      <c r="AA1906" s="153" t="n">
        <v>-117.8837</v>
      </c>
      <c r="AB1906" s="153" t="n">
        <v>34.9054</v>
      </c>
      <c r="AC1906" s="153" t="n">
        <v>702</v>
      </c>
      <c r="AD1906" s="175" t="str">
        <v>KEDW 150955Z AUTO 20011KT 10SM CLR 17/02 A2987 RMK AO2 SLP092 T01720024 $</v>
      </c>
    </row>
    <row r="1907" hidden="0">
      <c r="A1907" s="150" t="str">
        <v>2026-05-15 10:55 UTC</v>
      </c>
      <c r="B1907" s="155" t="str">
        <v>2026-05-15 03:55 PDT</v>
      </c>
      <c r="C1907" s="155" t="str">
        <v>2026-05-15</v>
      </c>
      <c r="D1907" s="155" t="str">
        <v>May</v>
      </c>
      <c r="E1907" s="154" t="str">
        <v>Accepted</v>
      </c>
      <c r="F1907" s="155" t="str">
        <v>200</v>
      </c>
      <c r="G1907" s="153" t="n">
        <v>200</v>
      </c>
      <c r="H1907" s="155" t="str">
        <v>S</v>
      </c>
      <c r="I1907" s="153" t="n">
        <v>20</v>
      </c>
      <c r="J1907" s="155" t="str">
        <v>N</v>
      </c>
      <c r="K1907" s="153" t="n">
        <v>12</v>
      </c>
      <c r="L1907" s="153" t="n">
        <f>IF(E1907="Accepted",K1907*1.150779448,"")</f>
        <v>13.809353376</v>
      </c>
      <c r="M1907" s="163"/>
      <c r="N1907" s="163" t="str">
        <f>IF(AND(E1907="Accepted",ISNUMBER(M1907)),M1907*1.150779448,"")</f>
      </c>
      <c r="O1907" s="163"/>
      <c r="P1907" s="163" t="str">
        <f>IF(AND(E1907="Accepted",ISNUMBER(O1907)),O1907*1.150779448,"")</f>
      </c>
      <c r="Q1907" s="163"/>
      <c r="R1907" s="155" t="str"/>
      <c r="S1907" s="155" t="str"/>
      <c r="T1907" s="155" t="str"/>
      <c r="U1907" s="163" t="str">
        <f>IF(E1907&lt;&gt;"Accepted","",IF(AND(N1907="",P1907=""),"",MAX(N1907,P1907)))</f>
      </c>
      <c r="V1907" s="155" t="str">
        <v>2026-05-15 03:55 PDT</v>
      </c>
      <c r="W1907" s="153" t="n">
        <v>12</v>
      </c>
      <c r="X1907" s="163"/>
      <c r="Y1907" s="163"/>
      <c r="Z1907" s="163"/>
      <c r="AA1907" s="153" t="n">
        <v>-117.8837</v>
      </c>
      <c r="AB1907" s="153" t="n">
        <v>34.9054</v>
      </c>
      <c r="AC1907" s="153" t="n">
        <v>702</v>
      </c>
      <c r="AD1907" s="175" t="str">
        <v>KEDW 151055Z AUTO 20012KT 10SM CLR 18/02 A2986 RMK AO2 SLP088 T01810020 $</v>
      </c>
    </row>
    <row r="1908" hidden="0">
      <c r="A1908" s="150" t="str">
        <v>2026-05-15 11:55 UTC</v>
      </c>
      <c r="B1908" s="155" t="str">
        <v>2026-05-15 04:55 PDT</v>
      </c>
      <c r="C1908" s="155" t="str">
        <v>2026-05-15</v>
      </c>
      <c r="D1908" s="155" t="str">
        <v>May</v>
      </c>
      <c r="E1908" s="154" t="str">
        <v>Accepted</v>
      </c>
      <c r="F1908" s="155" t="str">
        <v>210</v>
      </c>
      <c r="G1908" s="153" t="n">
        <v>210</v>
      </c>
      <c r="H1908" s="155" t="str">
        <v>SW</v>
      </c>
      <c r="I1908" s="153" t="n">
        <v>30</v>
      </c>
      <c r="J1908" s="155" t="str">
        <v>NE</v>
      </c>
      <c r="K1908" s="153" t="n">
        <v>12</v>
      </c>
      <c r="L1908" s="153" t="n">
        <f>IF(E1908="Accepted",K1908*1.150779448,"")</f>
        <v>13.809353376</v>
      </c>
      <c r="M1908" s="163"/>
      <c r="N1908" s="163" t="str">
        <f>IF(AND(E1908="Accepted",ISNUMBER(M1908)),M1908*1.150779448,"")</f>
      </c>
      <c r="O1908" s="163"/>
      <c r="P1908" s="163" t="str">
        <f>IF(AND(E1908="Accepted",ISNUMBER(O1908)),O1908*1.150779448,"")</f>
      </c>
      <c r="Q1908" s="163"/>
      <c r="R1908" s="155" t="str"/>
      <c r="S1908" s="155" t="str"/>
      <c r="T1908" s="155" t="str"/>
      <c r="U1908" s="163" t="str">
        <f>IF(E1908&lt;&gt;"Accepted","",IF(AND(N1908="",P1908=""),"",MAX(N1908,P1908)))</f>
      </c>
      <c r="V1908" s="155" t="str">
        <v>2026-05-15 04:55 PDT</v>
      </c>
      <c r="W1908" s="153" t="n">
        <v>12</v>
      </c>
      <c r="X1908" s="163"/>
      <c r="Y1908" s="163"/>
      <c r="Z1908" s="163"/>
      <c r="AA1908" s="153" t="n">
        <v>-117.8837</v>
      </c>
      <c r="AB1908" s="153" t="n">
        <v>34.9054</v>
      </c>
      <c r="AC1908" s="153" t="n">
        <v>702</v>
      </c>
      <c r="AD1908" s="175" t="str">
        <v>KEDW 151155Z AUTO 21012KT 10SM CLR 17/04 A2986 RMK AO2 SLP088 T01680035 10223 20167 57006 $</v>
      </c>
    </row>
    <row r="1909" hidden="0">
      <c r="A1909" s="150" t="str">
        <v>2026-05-15 12:55 UTC</v>
      </c>
      <c r="B1909" s="155" t="str">
        <v>2026-05-15 05:55 PDT</v>
      </c>
      <c r="C1909" s="155" t="str">
        <v>2026-05-15</v>
      </c>
      <c r="D1909" s="155" t="str">
        <v>May</v>
      </c>
      <c r="E1909" s="154" t="str">
        <v>Accepted</v>
      </c>
      <c r="F1909" s="155" t="str">
        <v>200</v>
      </c>
      <c r="G1909" s="153" t="n">
        <v>200</v>
      </c>
      <c r="H1909" s="155" t="str">
        <v>S</v>
      </c>
      <c r="I1909" s="153" t="n">
        <v>20</v>
      </c>
      <c r="J1909" s="155" t="str">
        <v>N</v>
      </c>
      <c r="K1909" s="153" t="n">
        <v>11</v>
      </c>
      <c r="L1909" s="153" t="n">
        <f>IF(E1909="Accepted",K1909*1.150779448,"")</f>
        <v>12.658573928</v>
      </c>
      <c r="M1909" s="153" t="n">
        <v>16</v>
      </c>
      <c r="N1909" s="153" t="n">
        <f>IF(AND(E1909="Accepted",ISNUMBER(M1909)),M1909*1.150779448,"")</f>
        <v>18.412471168</v>
      </c>
      <c r="O1909" s="163"/>
      <c r="P1909" s="163" t="str">
        <f>IF(AND(E1909="Accepted",ISNUMBER(O1909)),O1909*1.150779448,"")</f>
      </c>
      <c r="Q1909" s="163"/>
      <c r="R1909" s="155" t="str"/>
      <c r="S1909" s="155" t="str"/>
      <c r="T1909" s="155" t="str"/>
      <c r="U1909" s="153" t="n">
        <f>IF(E1909&lt;&gt;"Accepted","",IF(AND(N1909="",P1909=""),"",MAX(N1909,P1909)))</f>
        <v>18.412471168</v>
      </c>
      <c r="V1909" s="155" t="str">
        <v>2026-05-15 05:55 PDT</v>
      </c>
      <c r="W1909" s="153" t="n">
        <v>11</v>
      </c>
      <c r="X1909" s="153" t="n">
        <v>16</v>
      </c>
      <c r="Y1909" s="163"/>
      <c r="Z1909" s="163"/>
      <c r="AA1909" s="153" t="n">
        <v>-117.8837</v>
      </c>
      <c r="AB1909" s="153" t="n">
        <v>34.9054</v>
      </c>
      <c r="AC1909" s="153" t="n">
        <v>702</v>
      </c>
      <c r="AD1909" s="175" t="str">
        <v>KEDW 151255Z 20011G16KT 90SM CLR 17/05 A2986 RMK AO2A SLP090 T01690046</v>
      </c>
    </row>
    <row r="1910" hidden="0">
      <c r="A1910" s="150" t="str">
        <v>2026-05-15 13:55 UTC</v>
      </c>
      <c r="B1910" s="155" t="str">
        <v>2026-05-15 06:55 PDT</v>
      </c>
      <c r="C1910" s="155" t="str">
        <v>2026-05-15</v>
      </c>
      <c r="D1910" s="155" t="str">
        <v>May</v>
      </c>
      <c r="E1910" s="154" t="str">
        <v>Accepted</v>
      </c>
      <c r="F1910" s="155" t="str">
        <v>210</v>
      </c>
      <c r="G1910" s="153" t="n">
        <v>210</v>
      </c>
      <c r="H1910" s="155" t="str">
        <v>SW</v>
      </c>
      <c r="I1910" s="153" t="n">
        <v>30</v>
      </c>
      <c r="J1910" s="155" t="str">
        <v>NE</v>
      </c>
      <c r="K1910" s="153" t="n">
        <v>10</v>
      </c>
      <c r="L1910" s="153" t="n">
        <f>IF(E1910="Accepted",K1910*1.150779448,"")</f>
        <v>11.50779448</v>
      </c>
      <c r="M1910" s="153" t="n">
        <v>16</v>
      </c>
      <c r="N1910" s="153" t="n">
        <f>IF(AND(E1910="Accepted",ISNUMBER(M1910)),M1910*1.150779448,"")</f>
        <v>18.412471168</v>
      </c>
      <c r="O1910" s="163"/>
      <c r="P1910" s="163" t="str">
        <f>IF(AND(E1910="Accepted",ISNUMBER(O1910)),O1910*1.150779448,"")</f>
      </c>
      <c r="Q1910" s="163"/>
      <c r="R1910" s="155" t="str"/>
      <c r="S1910" s="155" t="str"/>
      <c r="T1910" s="155" t="str"/>
      <c r="U1910" s="153" t="n">
        <f>IF(E1910&lt;&gt;"Accepted","",IF(AND(N1910="",P1910=""),"",MAX(N1910,P1910)))</f>
        <v>18.412471168</v>
      </c>
      <c r="V1910" s="155" t="str">
        <v>2026-05-15 06:55 PDT</v>
      </c>
      <c r="W1910" s="153" t="n">
        <v>10</v>
      </c>
      <c r="X1910" s="153" t="n">
        <v>16</v>
      </c>
      <c r="Y1910" s="163"/>
      <c r="Z1910" s="163"/>
      <c r="AA1910" s="153" t="n">
        <v>-117.8837</v>
      </c>
      <c r="AB1910" s="153" t="n">
        <v>34.9054</v>
      </c>
      <c r="AC1910" s="153" t="n">
        <v>702</v>
      </c>
      <c r="AD1910" s="175" t="str">
        <v>KEDW 151355Z 21010G16KT 90SM CLR 19/04 A2987 RMK AO2A SLP093 T01920041</v>
      </c>
    </row>
    <row r="1911" hidden="0">
      <c r="A1911" s="150" t="str">
        <v>2026-05-15 14:55 UTC</v>
      </c>
      <c r="B1911" s="155" t="str">
        <v>2026-05-15 07:55 PDT</v>
      </c>
      <c r="C1911" s="155" t="str">
        <v>2026-05-15</v>
      </c>
      <c r="D1911" s="155" t="str">
        <v>May</v>
      </c>
      <c r="E1911" s="154" t="str">
        <v>Accepted</v>
      </c>
      <c r="F1911" s="155" t="str">
        <v>210</v>
      </c>
      <c r="G1911" s="153" t="n">
        <v>210</v>
      </c>
      <c r="H1911" s="155" t="str">
        <v>SW</v>
      </c>
      <c r="I1911" s="153" t="n">
        <v>30</v>
      </c>
      <c r="J1911" s="155" t="str">
        <v>NE</v>
      </c>
      <c r="K1911" s="153" t="n">
        <v>9</v>
      </c>
      <c r="L1911" s="153" t="n">
        <f>IF(E1911="Accepted",K1911*1.150779448,"")</f>
        <v>10.357015032</v>
      </c>
      <c r="M1911" s="153" t="n">
        <v>15</v>
      </c>
      <c r="N1911" s="153" t="n">
        <f>IF(AND(E1911="Accepted",ISNUMBER(M1911)),M1911*1.150779448,"")</f>
        <v>17.261691719999998</v>
      </c>
      <c r="O1911" s="163"/>
      <c r="P1911" s="163" t="str">
        <f>IF(AND(E1911="Accepted",ISNUMBER(O1911)),O1911*1.150779448,"")</f>
      </c>
      <c r="Q1911" s="163"/>
      <c r="R1911" s="155" t="str"/>
      <c r="S1911" s="155" t="str"/>
      <c r="T1911" s="155" t="str"/>
      <c r="U1911" s="153" t="n">
        <f>IF(E1911&lt;&gt;"Accepted","",IF(AND(N1911="",P1911=""),"",MAX(N1911,P1911)))</f>
        <v>17.261691719999998</v>
      </c>
      <c r="V1911" s="155" t="str">
        <v>2026-05-15 07:55 PDT</v>
      </c>
      <c r="W1911" s="153" t="n">
        <v>9</v>
      </c>
      <c r="X1911" s="153" t="n">
        <v>15</v>
      </c>
      <c r="Y1911" s="163"/>
      <c r="Z1911" s="163"/>
      <c r="AA1911" s="153" t="n">
        <v>-117.8837</v>
      </c>
      <c r="AB1911" s="153" t="n">
        <v>34.9054</v>
      </c>
      <c r="AC1911" s="153" t="n">
        <v>702</v>
      </c>
      <c r="AD1911" s="175" t="str">
        <v>KEDW 151455Z 21009G15KT 80SM CLR 22/04 A2988 RMK AO2A SLP096 T02210037 52006</v>
      </c>
    </row>
    <row r="1912" hidden="0">
      <c r="A1912" s="150" t="str">
        <v>2026-05-15 15:55 UTC</v>
      </c>
      <c r="B1912" s="155" t="str">
        <v>2026-05-15 08:55 PDT</v>
      </c>
      <c r="C1912" s="155" t="str">
        <v>2026-05-15</v>
      </c>
      <c r="D1912" s="155" t="str">
        <v>May</v>
      </c>
      <c r="E1912" s="154" t="str">
        <v>Accepted</v>
      </c>
      <c r="F1912" s="155" t="str">
        <v>210</v>
      </c>
      <c r="G1912" s="153" t="n">
        <v>210</v>
      </c>
      <c r="H1912" s="155" t="str">
        <v>SW</v>
      </c>
      <c r="I1912" s="153" t="n">
        <v>30</v>
      </c>
      <c r="J1912" s="155" t="str">
        <v>NE</v>
      </c>
      <c r="K1912" s="153" t="n">
        <v>11</v>
      </c>
      <c r="L1912" s="153" t="n">
        <f>IF(E1912="Accepted",K1912*1.150779448,"")</f>
        <v>12.658573928</v>
      </c>
      <c r="M1912" s="153" t="n">
        <v>16</v>
      </c>
      <c r="N1912" s="153" t="n">
        <f>IF(AND(E1912="Accepted",ISNUMBER(M1912)),M1912*1.150779448,"")</f>
        <v>18.412471168</v>
      </c>
      <c r="O1912" s="163"/>
      <c r="P1912" s="163" t="str">
        <f>IF(AND(E1912="Accepted",ISNUMBER(O1912)),O1912*1.150779448,"")</f>
      </c>
      <c r="Q1912" s="163"/>
      <c r="R1912" s="155" t="str"/>
      <c r="S1912" s="155" t="str"/>
      <c r="T1912" s="155" t="str"/>
      <c r="U1912" s="153" t="n">
        <f>IF(E1912&lt;&gt;"Accepted","",IF(AND(N1912="",P1912=""),"",MAX(N1912,P1912)))</f>
        <v>18.412471168</v>
      </c>
      <c r="V1912" s="155" t="str">
        <v>2026-05-15 08:55 PDT</v>
      </c>
      <c r="W1912" s="153" t="n">
        <v>11</v>
      </c>
      <c r="X1912" s="153" t="n">
        <v>16</v>
      </c>
      <c r="Y1912" s="163"/>
      <c r="Z1912" s="163"/>
      <c r="AA1912" s="153" t="n">
        <v>-117.8837</v>
      </c>
      <c r="AB1912" s="153" t="n">
        <v>34.9054</v>
      </c>
      <c r="AC1912" s="153" t="n">
        <v>702</v>
      </c>
      <c r="AD1912" s="175" t="str">
        <v>KEDW 151555Z 21011G16KT 80SM CLR 26/02 A2989 RMK AO2A SLP099 T02570024</v>
      </c>
    </row>
    <row r="1913" hidden="0">
      <c r="A1913" s="150" t="str">
        <v>2026-05-15 16:55 UTC</v>
      </c>
      <c r="B1913" s="155" t="str">
        <v>2026-05-15 09:55 PDT</v>
      </c>
      <c r="C1913" s="155" t="str">
        <v>2026-05-15</v>
      </c>
      <c r="D1913" s="155" t="str">
        <v>May</v>
      </c>
      <c r="E1913" s="154" t="str">
        <v>Accepted</v>
      </c>
      <c r="F1913" s="155" t="str">
        <v>240</v>
      </c>
      <c r="G1913" s="153" t="n">
        <v>240</v>
      </c>
      <c r="H1913" s="155" t="str">
        <v>SW</v>
      </c>
      <c r="I1913" s="153" t="n">
        <v>60</v>
      </c>
      <c r="J1913" s="155" t="str">
        <v>NE</v>
      </c>
      <c r="K1913" s="153" t="n">
        <v>11</v>
      </c>
      <c r="L1913" s="153" t="n">
        <f>IF(E1913="Accepted",K1913*1.150779448,"")</f>
        <v>12.658573928</v>
      </c>
      <c r="M1913" s="163"/>
      <c r="N1913" s="163" t="str">
        <f>IF(AND(E1913="Accepted",ISNUMBER(M1913)),M1913*1.150779448,"")</f>
      </c>
      <c r="O1913" s="163"/>
      <c r="P1913" s="163" t="str">
        <f>IF(AND(E1913="Accepted",ISNUMBER(O1913)),O1913*1.150779448,"")</f>
      </c>
      <c r="Q1913" s="163"/>
      <c r="R1913" s="155" t="str"/>
      <c r="S1913" s="155" t="str"/>
      <c r="T1913" s="155" t="str"/>
      <c r="U1913" s="163" t="str">
        <f>IF(E1913&lt;&gt;"Accepted","",IF(AND(N1913="",P1913=""),"",MAX(N1913,P1913)))</f>
      </c>
      <c r="V1913" s="155" t="str">
        <v>2026-05-15 09:55 PDT</v>
      </c>
      <c r="W1913" s="153" t="n">
        <v>11</v>
      </c>
      <c r="X1913" s="163"/>
      <c r="Y1913" s="163"/>
      <c r="Z1913" s="163"/>
      <c r="AA1913" s="153" t="n">
        <v>-117.8837</v>
      </c>
      <c r="AB1913" s="153" t="n">
        <v>34.9054</v>
      </c>
      <c r="AC1913" s="153" t="n">
        <v>702</v>
      </c>
      <c r="AD1913" s="175" t="str">
        <v>KEDW 151655Z 24011KT 80SM CLR 28/02 A2987 RMK AO2A SLP092 T02800022</v>
      </c>
    </row>
    <row r="1914" hidden="0">
      <c r="A1914" s="150" t="str">
        <v>2026-05-15 17:55 UTC</v>
      </c>
      <c r="B1914" s="155" t="str">
        <v>2026-05-15 10:55 PDT</v>
      </c>
      <c r="C1914" s="155" t="str">
        <v>2026-05-15</v>
      </c>
      <c r="D1914" s="155" t="str">
        <v>May</v>
      </c>
      <c r="E1914" s="154" t="str">
        <v>Accepted</v>
      </c>
      <c r="F1914" s="155" t="str">
        <v>240</v>
      </c>
      <c r="G1914" s="153" t="n">
        <v>240</v>
      </c>
      <c r="H1914" s="155" t="str">
        <v>SW</v>
      </c>
      <c r="I1914" s="153" t="n">
        <v>60</v>
      </c>
      <c r="J1914" s="155" t="str">
        <v>NE</v>
      </c>
      <c r="K1914" s="153" t="n">
        <v>12</v>
      </c>
      <c r="L1914" s="153" t="n">
        <f>IF(E1914="Accepted",K1914*1.150779448,"")</f>
        <v>13.809353376</v>
      </c>
      <c r="M1914" s="153" t="n">
        <v>20</v>
      </c>
      <c r="N1914" s="153" t="n">
        <f>IF(AND(E1914="Accepted",ISNUMBER(M1914)),M1914*1.150779448,"")</f>
        <v>23.01558896</v>
      </c>
      <c r="O1914" s="163"/>
      <c r="P1914" s="163" t="str">
        <f>IF(AND(E1914="Accepted",ISNUMBER(O1914)),O1914*1.150779448,"")</f>
      </c>
      <c r="Q1914" s="163"/>
      <c r="R1914" s="155" t="str"/>
      <c r="S1914" s="155" t="str"/>
      <c r="T1914" s="155" t="str"/>
      <c r="U1914" s="153" t="n">
        <f>IF(E1914&lt;&gt;"Accepted","",IF(AND(N1914="",P1914=""),"",MAX(N1914,P1914)))</f>
        <v>23.01558896</v>
      </c>
      <c r="V1914" s="155" t="str">
        <v>2026-05-15 10:55 PDT</v>
      </c>
      <c r="W1914" s="153" t="n">
        <v>12</v>
      </c>
      <c r="X1914" s="153" t="n">
        <v>20</v>
      </c>
      <c r="Y1914" s="163"/>
      <c r="Z1914" s="163"/>
      <c r="AA1914" s="153" t="n">
        <v>-117.8837</v>
      </c>
      <c r="AB1914" s="153" t="n">
        <v>34.9054</v>
      </c>
      <c r="AC1914" s="153" t="n">
        <v>702</v>
      </c>
      <c r="AD1914" s="175" t="str">
        <v>KEDW 151755Z 24012G20KT 70SM CLR 30/01 A2986 RMK AO2A SLP087 T02990013 10299 20166 58004</v>
      </c>
    </row>
    <row r="1915" hidden="0">
      <c r="A1915" s="150" t="str">
        <v>2026-05-15 18:55 UTC</v>
      </c>
      <c r="B1915" s="155" t="str">
        <v>2026-05-15 11:55 PDT</v>
      </c>
      <c r="C1915" s="155" t="str">
        <v>2026-05-15</v>
      </c>
      <c r="D1915" s="155" t="str">
        <v>May</v>
      </c>
      <c r="E1915" s="154" t="str">
        <v>Accepted</v>
      </c>
      <c r="F1915" s="155" t="str">
        <v>240</v>
      </c>
      <c r="G1915" s="153" t="n">
        <v>240</v>
      </c>
      <c r="H1915" s="155" t="str">
        <v>SW</v>
      </c>
      <c r="I1915" s="153" t="n">
        <v>60</v>
      </c>
      <c r="J1915" s="155" t="str">
        <v>NE</v>
      </c>
      <c r="K1915" s="153" t="n">
        <v>12</v>
      </c>
      <c r="L1915" s="153" t="n">
        <f>IF(E1915="Accepted",K1915*1.150779448,"")</f>
        <v>13.809353376</v>
      </c>
      <c r="M1915" s="163"/>
      <c r="N1915" s="163" t="str">
        <f>IF(AND(E1915="Accepted",ISNUMBER(M1915)),M1915*1.150779448,"")</f>
      </c>
      <c r="O1915" s="153" t="n">
        <v>27</v>
      </c>
      <c r="P1915" s="153" t="n">
        <f>IF(AND(E1915="Accepted",ISNUMBER(O1915)),O1915*1.150779448,"")</f>
        <v>31.071045096</v>
      </c>
      <c r="Q1915" s="153" t="n">
        <v>270</v>
      </c>
      <c r="R1915" s="155" t="str">
        <v>14</v>
      </c>
      <c r="S1915" s="155" t="str">
        <v>2026-05-15 18:14 UTC</v>
      </c>
      <c r="T1915" s="155" t="str">
        <v>2026-05-15 11:14 PDT</v>
      </c>
      <c r="U1915" s="153" t="n">
        <f>IF(E1915&lt;&gt;"Accepted","",IF(AND(N1915="",P1915=""),"",MAX(N1915,P1915)))</f>
        <v>31.071045096</v>
      </c>
      <c r="V1915" s="155" t="str">
        <v>2026-05-15 11:14 PDT</v>
      </c>
      <c r="W1915" s="153" t="n">
        <v>12</v>
      </c>
      <c r="X1915" s="163"/>
      <c r="Y1915" s="153" t="n">
        <v>27</v>
      </c>
      <c r="Z1915" s="153" t="n">
        <v>270</v>
      </c>
      <c r="AA1915" s="153" t="n">
        <v>-117.8837</v>
      </c>
      <c r="AB1915" s="153" t="n">
        <v>34.9054</v>
      </c>
      <c r="AC1915" s="153" t="n">
        <v>702</v>
      </c>
      <c r="AD1915" s="175" t="str">
        <v>KEDW 151855Z 24012KT 80SM CLR 31/M00 A2986 RMK AO2A PK WND 27027/14 SLP087 T03131004</v>
      </c>
    </row>
    <row r="1916" hidden="0">
      <c r="A1916" s="150" t="str">
        <v>2026-05-15 19:17 UTC</v>
      </c>
      <c r="B1916" s="155" t="str">
        <v>2026-05-15 12:17 PDT</v>
      </c>
      <c r="C1916" s="155" t="str">
        <v>2026-05-15</v>
      </c>
      <c r="D1916" s="155" t="str">
        <v>May</v>
      </c>
      <c r="E1916" s="154" t="str">
        <v>Accepted</v>
      </c>
      <c r="F1916" s="155" t="str">
        <v>250</v>
      </c>
      <c r="G1916" s="153" t="n">
        <v>250</v>
      </c>
      <c r="H1916" s="155" t="str">
        <v>W</v>
      </c>
      <c r="I1916" s="153" t="n">
        <v>70</v>
      </c>
      <c r="J1916" s="155" t="str">
        <v>E</v>
      </c>
      <c r="K1916" s="153" t="n">
        <v>13</v>
      </c>
      <c r="L1916" s="153" t="n">
        <f>IF(E1916="Accepted",K1916*1.150779448,"")</f>
        <v>14.960132824</v>
      </c>
      <c r="M1916" s="153" t="n">
        <v>16</v>
      </c>
      <c r="N1916" s="153" t="n">
        <f>IF(AND(E1916="Accepted",ISNUMBER(M1916)),M1916*1.150779448,"")</f>
        <v>18.412471168</v>
      </c>
      <c r="O1916" s="163"/>
      <c r="P1916" s="163" t="str">
        <f>IF(AND(E1916="Accepted",ISNUMBER(O1916)),O1916*1.150779448,"")</f>
      </c>
      <c r="Q1916" s="163"/>
      <c r="R1916" s="155" t="str"/>
      <c r="S1916" s="155" t="str"/>
      <c r="T1916" s="155" t="str"/>
      <c r="U1916" s="153" t="n">
        <f>IF(E1916&lt;&gt;"Accepted","",IF(AND(N1916="",P1916=""),"",MAX(N1916,P1916)))</f>
        <v>18.412471168</v>
      </c>
      <c r="V1916" s="155" t="str">
        <v>2026-05-15 12:17 PDT</v>
      </c>
      <c r="W1916" s="153" t="n">
        <v>13</v>
      </c>
      <c r="X1916" s="153" t="n">
        <v>16</v>
      </c>
      <c r="Y1916" s="163"/>
      <c r="Z1916" s="163"/>
      <c r="AA1916" s="153" t="n">
        <v>-117.8837</v>
      </c>
      <c r="AB1916" s="153" t="n">
        <v>34.9054</v>
      </c>
      <c r="AC1916" s="153" t="n">
        <v>702</v>
      </c>
      <c r="AD1916" s="175" t="str">
        <v>KEDW 151917Z 25013G16KT 80SM CLR 31/M01 A2985 RMK AO2A WSHFT 15 SLP084</v>
      </c>
    </row>
    <row r="1917" hidden="0">
      <c r="A1917" s="150" t="str">
        <v>2026-05-15 19:19 UTC</v>
      </c>
      <c r="B1917" s="155" t="str">
        <v>2026-05-15 12:19 PDT</v>
      </c>
      <c r="C1917" s="155" t="str">
        <v>2026-05-15</v>
      </c>
      <c r="D1917" s="155" t="str">
        <v>May</v>
      </c>
      <c r="E1917" s="154" t="str">
        <v>Accepted</v>
      </c>
      <c r="F1917" s="155" t="str">
        <v>250</v>
      </c>
      <c r="G1917" s="153" t="n">
        <v>250</v>
      </c>
      <c r="H1917" s="155" t="str">
        <v>W</v>
      </c>
      <c r="I1917" s="153" t="n">
        <v>70</v>
      </c>
      <c r="J1917" s="155" t="str">
        <v>E</v>
      </c>
      <c r="K1917" s="153" t="n">
        <v>13</v>
      </c>
      <c r="L1917" s="153" t="n">
        <f>IF(E1917="Accepted",K1917*1.150779448,"")</f>
        <v>14.960132824</v>
      </c>
      <c r="M1917" s="153" t="n">
        <v>16</v>
      </c>
      <c r="N1917" s="153" t="n">
        <f>IF(AND(E1917="Accepted",ISNUMBER(M1917)),M1917*1.150779448,"")</f>
        <v>18.412471168</v>
      </c>
      <c r="O1917" s="163"/>
      <c r="P1917" s="163" t="str">
        <f>IF(AND(E1917="Accepted",ISNUMBER(O1917)),O1917*1.150779448,"")</f>
      </c>
      <c r="Q1917" s="163"/>
      <c r="R1917" s="155" t="str"/>
      <c r="S1917" s="155" t="str"/>
      <c r="T1917" s="155" t="str"/>
      <c r="U1917" s="153" t="n">
        <f>IF(E1917&lt;&gt;"Accepted","",IF(AND(N1917="",P1917=""),"",MAX(N1917,P1917)))</f>
        <v>18.412471168</v>
      </c>
      <c r="V1917" s="155" t="str">
        <v>2026-05-15 12:19 PDT</v>
      </c>
      <c r="W1917" s="153" t="n">
        <v>13</v>
      </c>
      <c r="X1917" s="153" t="n">
        <v>16</v>
      </c>
      <c r="Y1917" s="163"/>
      <c r="Z1917" s="163"/>
      <c r="AA1917" s="153" t="n">
        <v>-117.8837</v>
      </c>
      <c r="AB1917" s="153" t="n">
        <v>34.9054</v>
      </c>
      <c r="AC1917" s="153" t="n">
        <v>702</v>
      </c>
      <c r="AD1917" s="175" t="str">
        <v>KEDW 151919Z COR 25013G16KT 80SM CLR 31/M01 A2985 RMK AO2 WSHFT 17 SLP084 COR 1953</v>
      </c>
    </row>
    <row r="1918" hidden="0">
      <c r="A1918" s="150" t="str">
        <v>2026-05-15 19:55 UTC</v>
      </c>
      <c r="B1918" s="155" t="str">
        <v>2026-05-15 12:55 PDT</v>
      </c>
      <c r="C1918" s="155" t="str">
        <v>2026-05-15</v>
      </c>
      <c r="D1918" s="155" t="str">
        <v>May</v>
      </c>
      <c r="E1918" s="154" t="str">
        <v>Accepted</v>
      </c>
      <c r="F1918" s="155" t="str">
        <v>260</v>
      </c>
      <c r="G1918" s="153" t="n">
        <v>260</v>
      </c>
      <c r="H1918" s="155" t="str">
        <v>W</v>
      </c>
      <c r="I1918" s="153" t="n">
        <v>80</v>
      </c>
      <c r="J1918" s="155" t="str">
        <v>E</v>
      </c>
      <c r="K1918" s="153" t="n">
        <v>15</v>
      </c>
      <c r="L1918" s="153" t="n">
        <f>IF(E1918="Accepted",K1918*1.150779448,"")</f>
        <v>17.261691719999998</v>
      </c>
      <c r="M1918" s="153" t="n">
        <v>22</v>
      </c>
      <c r="N1918" s="153" t="n">
        <f>IF(AND(E1918="Accepted",ISNUMBER(M1918)),M1918*1.150779448,"")</f>
        <v>25.317147856</v>
      </c>
      <c r="O1918" s="163"/>
      <c r="P1918" s="163" t="str">
        <f>IF(AND(E1918="Accepted",ISNUMBER(O1918)),O1918*1.150779448,"")</f>
      </c>
      <c r="Q1918" s="163"/>
      <c r="R1918" s="155" t="str"/>
      <c r="S1918" s="155" t="str"/>
      <c r="T1918" s="155" t="str"/>
      <c r="U1918" s="153" t="n">
        <f>IF(E1918&lt;&gt;"Accepted","",IF(AND(N1918="",P1918=""),"",MAX(N1918,P1918)))</f>
        <v>25.317147856</v>
      </c>
      <c r="V1918" s="155" t="str">
        <v>2026-05-15 12:55 PDT</v>
      </c>
      <c r="W1918" s="153" t="n">
        <v>15</v>
      </c>
      <c r="X1918" s="153" t="n">
        <v>22</v>
      </c>
      <c r="Y1918" s="163"/>
      <c r="Z1918" s="163"/>
      <c r="AA1918" s="153" t="n">
        <v>-117.8837</v>
      </c>
      <c r="AB1918" s="153" t="n">
        <v>34.9054</v>
      </c>
      <c r="AC1918" s="153" t="n">
        <v>702</v>
      </c>
      <c r="AD1918" s="175" t="str">
        <v>KEDW 151955Z 26015G22KT 80SM CLR 32/M02 A2984 RMK AO2A SLP080 T03231019</v>
      </c>
    </row>
    <row r="1919" hidden="0">
      <c r="A1919" s="150" t="str">
        <v>2026-05-15 20:55 UTC</v>
      </c>
      <c r="B1919" s="155" t="str">
        <v>2026-05-15 13:55 PDT</v>
      </c>
      <c r="C1919" s="155" t="str">
        <v>2026-05-15</v>
      </c>
      <c r="D1919" s="155" t="str">
        <v>May</v>
      </c>
      <c r="E1919" s="154" t="str">
        <v>Accepted</v>
      </c>
      <c r="F1919" s="155" t="str">
        <v>270</v>
      </c>
      <c r="G1919" s="153" t="n">
        <v>270</v>
      </c>
      <c r="H1919" s="155" t="str">
        <v>W</v>
      </c>
      <c r="I1919" s="153" t="n">
        <v>90</v>
      </c>
      <c r="J1919" s="155" t="str">
        <v>E</v>
      </c>
      <c r="K1919" s="153" t="n">
        <v>16</v>
      </c>
      <c r="L1919" s="153" t="n">
        <f>IF(E1919="Accepted",K1919*1.150779448,"")</f>
        <v>18.412471168</v>
      </c>
      <c r="M1919" s="153" t="n">
        <v>22</v>
      </c>
      <c r="N1919" s="153" t="n">
        <f>IF(AND(E1919="Accepted",ISNUMBER(M1919)),M1919*1.150779448,"")</f>
        <v>25.317147856</v>
      </c>
      <c r="O1919" s="163"/>
      <c r="P1919" s="163" t="str">
        <f>IF(AND(E1919="Accepted",ISNUMBER(O1919)),O1919*1.150779448,"")</f>
      </c>
      <c r="Q1919" s="163"/>
      <c r="R1919" s="155" t="str"/>
      <c r="S1919" s="155" t="str"/>
      <c r="T1919" s="155" t="str"/>
      <c r="U1919" s="153" t="n">
        <f>IF(E1919&lt;&gt;"Accepted","",IF(AND(N1919="",P1919=""),"",MAX(N1919,P1919)))</f>
        <v>25.317147856</v>
      </c>
      <c r="V1919" s="155" t="str">
        <v>2026-05-15 13:55 PDT</v>
      </c>
      <c r="W1919" s="153" t="n">
        <v>16</v>
      </c>
      <c r="X1919" s="153" t="n">
        <v>22</v>
      </c>
      <c r="Y1919" s="163"/>
      <c r="Z1919" s="163"/>
      <c r="AA1919" s="153" t="n">
        <v>-117.8837</v>
      </c>
      <c r="AB1919" s="153" t="n">
        <v>34.9054</v>
      </c>
      <c r="AC1919" s="153" t="n">
        <v>702</v>
      </c>
      <c r="AD1919" s="175" t="str">
        <v>KEDW 152055Z 27016G22KT 80SM CLR 33/M05 A2983 RMK AO2A SLP076 T03331054 57011</v>
      </c>
    </row>
    <row r="1920" hidden="0">
      <c r="A1920" s="150" t="str">
        <v>2026-05-15 21:55 UTC</v>
      </c>
      <c r="B1920" s="155" t="str">
        <v>2026-05-15 14:55 PDT</v>
      </c>
      <c r="C1920" s="155" t="str">
        <v>2026-05-15</v>
      </c>
      <c r="D1920" s="155" t="str">
        <v>May</v>
      </c>
      <c r="E1920" s="154" t="str">
        <v>Accepted</v>
      </c>
      <c r="F1920" s="155" t="str">
        <v>280</v>
      </c>
      <c r="G1920" s="153" t="n">
        <v>280</v>
      </c>
      <c r="H1920" s="155" t="str">
        <v>W</v>
      </c>
      <c r="I1920" s="153" t="n">
        <v>100</v>
      </c>
      <c r="J1920" s="155" t="str">
        <v>E</v>
      </c>
      <c r="K1920" s="153" t="n">
        <v>15</v>
      </c>
      <c r="L1920" s="153" t="n">
        <f>IF(E1920="Accepted",K1920*1.150779448,"")</f>
        <v>17.261691719999998</v>
      </c>
      <c r="M1920" s="153" t="n">
        <v>21</v>
      </c>
      <c r="N1920" s="153" t="n">
        <f>IF(AND(E1920="Accepted",ISNUMBER(M1920)),M1920*1.150779448,"")</f>
        <v>24.166368408</v>
      </c>
      <c r="O1920" s="163"/>
      <c r="P1920" s="163" t="str">
        <f>IF(AND(E1920="Accepted",ISNUMBER(O1920)),O1920*1.150779448,"")</f>
      </c>
      <c r="Q1920" s="163"/>
      <c r="R1920" s="155" t="str"/>
      <c r="S1920" s="155" t="str"/>
      <c r="T1920" s="155" t="str"/>
      <c r="U1920" s="153" t="n">
        <f>IF(E1920&lt;&gt;"Accepted","",IF(AND(N1920="",P1920=""),"",MAX(N1920,P1920)))</f>
        <v>24.166368408</v>
      </c>
      <c r="V1920" s="155" t="str">
        <v>2026-05-15 14:55 PDT</v>
      </c>
      <c r="W1920" s="153" t="n">
        <v>15</v>
      </c>
      <c r="X1920" s="153" t="n">
        <v>21</v>
      </c>
      <c r="Y1920" s="163"/>
      <c r="Z1920" s="163"/>
      <c r="AA1920" s="153" t="n">
        <v>-117.8837</v>
      </c>
      <c r="AB1920" s="153" t="n">
        <v>34.9054</v>
      </c>
      <c r="AC1920" s="153" t="n">
        <v>702</v>
      </c>
      <c r="AD1920" s="175" t="str">
        <v>KEDW 152155Z 28015G21KT 40SM CLR 33/M04 A2981 RMK AO2A SLP071 T03281043</v>
      </c>
    </row>
    <row r="1921" hidden="0">
      <c r="A1921" s="150" t="str">
        <v>2026-05-15 22:55 UTC</v>
      </c>
      <c r="B1921" s="155" t="str">
        <v>2026-05-15 15:55 PDT</v>
      </c>
      <c r="C1921" s="155" t="str">
        <v>2026-05-15</v>
      </c>
      <c r="D1921" s="155" t="str">
        <v>May</v>
      </c>
      <c r="E1921" s="154" t="str">
        <v>Accepted</v>
      </c>
      <c r="F1921" s="155" t="str">
        <v>290</v>
      </c>
      <c r="G1921" s="153" t="n">
        <v>290</v>
      </c>
      <c r="H1921" s="155" t="str">
        <v>W</v>
      </c>
      <c r="I1921" s="153" t="n">
        <v>110</v>
      </c>
      <c r="J1921" s="155" t="str">
        <v>E</v>
      </c>
      <c r="K1921" s="153" t="n">
        <v>21</v>
      </c>
      <c r="L1921" s="153" t="n">
        <f>IF(E1921="Accepted",K1921*1.150779448,"")</f>
        <v>24.166368408</v>
      </c>
      <c r="M1921" s="153" t="n">
        <v>26</v>
      </c>
      <c r="N1921" s="153" t="n">
        <f>IF(AND(E1921="Accepted",ISNUMBER(M1921)),M1921*1.150779448,"")</f>
        <v>29.920265648</v>
      </c>
      <c r="O1921" s="153" t="n">
        <v>28</v>
      </c>
      <c r="P1921" s="153" t="n">
        <f>IF(AND(E1921="Accepted",ISNUMBER(O1921)),O1921*1.150779448,"")</f>
        <v>32.221824544</v>
      </c>
      <c r="Q1921" s="153" t="n">
        <v>290</v>
      </c>
      <c r="R1921" s="155" t="str">
        <v>49</v>
      </c>
      <c r="S1921" s="155" t="str">
        <v>2026-05-15 22:49 UTC</v>
      </c>
      <c r="T1921" s="155" t="str">
        <v>2026-05-15 15:49 PDT</v>
      </c>
      <c r="U1921" s="153" t="n">
        <f>IF(E1921&lt;&gt;"Accepted","",IF(AND(N1921="",P1921=""),"",MAX(N1921,P1921)))</f>
        <v>32.221824544</v>
      </c>
      <c r="V1921" s="155" t="str">
        <v>2026-05-15 15:49 PDT</v>
      </c>
      <c r="W1921" s="153" t="n">
        <v>21</v>
      </c>
      <c r="X1921" s="153" t="n">
        <v>26</v>
      </c>
      <c r="Y1921" s="153" t="n">
        <v>28</v>
      </c>
      <c r="Z1921" s="153" t="n">
        <v>290</v>
      </c>
      <c r="AA1921" s="153" t="n">
        <v>-117.8837</v>
      </c>
      <c r="AB1921" s="153" t="n">
        <v>34.9054</v>
      </c>
      <c r="AC1921" s="153" t="n">
        <v>702</v>
      </c>
      <c r="AD1921" s="175" t="str">
        <v>KEDW 152255Z 29021G26KT 40SM CLR 32/M02 A2980 RMK AO2A PK WND 29028/49 SLP068 T03221020</v>
      </c>
    </row>
    <row r="1922" hidden="0">
      <c r="A1922" s="150" t="str">
        <v>2026-05-15 23:55 UTC</v>
      </c>
      <c r="B1922" s="155" t="str">
        <v>2026-05-15 16:55 PDT</v>
      </c>
      <c r="C1922" s="155" t="str">
        <v>2026-05-15</v>
      </c>
      <c r="D1922" s="155" t="str">
        <v>May</v>
      </c>
      <c r="E1922" s="154" t="str">
        <v>Accepted</v>
      </c>
      <c r="F1922" s="155" t="str">
        <v>280</v>
      </c>
      <c r="G1922" s="153" t="n">
        <v>280</v>
      </c>
      <c r="H1922" s="155" t="str">
        <v>W</v>
      </c>
      <c r="I1922" s="153" t="n">
        <v>100</v>
      </c>
      <c r="J1922" s="155" t="str">
        <v>E</v>
      </c>
      <c r="K1922" s="153" t="n">
        <v>22</v>
      </c>
      <c r="L1922" s="153" t="n">
        <f>IF(E1922="Accepted",K1922*1.150779448,"")</f>
        <v>25.317147856</v>
      </c>
      <c r="M1922" s="153" t="n">
        <v>28</v>
      </c>
      <c r="N1922" s="153" t="n">
        <f>IF(AND(E1922="Accepted",ISNUMBER(M1922)),M1922*1.150779448,"")</f>
        <v>32.221824544</v>
      </c>
      <c r="O1922" s="153" t="n">
        <v>31</v>
      </c>
      <c r="P1922" s="153" t="n">
        <f>IF(AND(E1922="Accepted",ISNUMBER(O1922)),O1922*1.150779448,"")</f>
        <v>35.674162888</v>
      </c>
      <c r="Q1922" s="153" t="n">
        <v>290</v>
      </c>
      <c r="R1922" s="155" t="str">
        <v>47</v>
      </c>
      <c r="S1922" s="155" t="str">
        <v>2026-05-15 23:47 UTC</v>
      </c>
      <c r="T1922" s="155" t="str">
        <v>2026-05-15 16:47 PDT</v>
      </c>
      <c r="U1922" s="153" t="n">
        <f>IF(E1922&lt;&gt;"Accepted","",IF(AND(N1922="",P1922=""),"",MAX(N1922,P1922)))</f>
        <v>35.674162888</v>
      </c>
      <c r="V1922" s="155" t="str">
        <v>2026-05-15 16:47 PDT</v>
      </c>
      <c r="W1922" s="153" t="n">
        <v>22</v>
      </c>
      <c r="X1922" s="153" t="n">
        <v>28</v>
      </c>
      <c r="Y1922" s="153" t="n">
        <v>31</v>
      </c>
      <c r="Z1922" s="153" t="n">
        <v>290</v>
      </c>
      <c r="AA1922" s="153" t="n">
        <v>-117.8837</v>
      </c>
      <c r="AB1922" s="153" t="n">
        <v>34.9054</v>
      </c>
      <c r="AC1922" s="153" t="n">
        <v>702</v>
      </c>
      <c r="AD1922" s="175" t="str">
        <v>KEDW 152355Z 28022G28KT 40SM CLR 31/M03 A2979 RMK AO2A PK WND 29031/47 SLP066 T03071032 10335 20300 57012</v>
      </c>
    </row>
    <row r="1923" hidden="0">
      <c r="A1923" s="150" t="str">
        <v>2026-05-16 00:55 UTC</v>
      </c>
      <c r="B1923" s="155" t="str">
        <v>2026-05-15 17:55 PDT</v>
      </c>
      <c r="C1923" s="155" t="str">
        <v>2026-05-15</v>
      </c>
      <c r="D1923" s="155" t="str">
        <v>May</v>
      </c>
      <c r="E1923" s="154" t="str">
        <v>Accepted</v>
      </c>
      <c r="F1923" s="155" t="str">
        <v>290</v>
      </c>
      <c r="G1923" s="153" t="n">
        <v>290</v>
      </c>
      <c r="H1923" s="155" t="str">
        <v>W</v>
      </c>
      <c r="I1923" s="153" t="n">
        <v>110</v>
      </c>
      <c r="J1923" s="155" t="str">
        <v>E</v>
      </c>
      <c r="K1923" s="153" t="n">
        <v>21</v>
      </c>
      <c r="L1923" s="153" t="n">
        <f>IF(E1923="Accepted",K1923*1.150779448,"")</f>
        <v>24.166368408</v>
      </c>
      <c r="M1923" s="153" t="n">
        <v>29</v>
      </c>
      <c r="N1923" s="153" t="n">
        <f>IF(AND(E1923="Accepted",ISNUMBER(M1923)),M1923*1.150779448,"")</f>
        <v>33.372603992</v>
      </c>
      <c r="O1923" s="153" t="n">
        <v>31</v>
      </c>
      <c r="P1923" s="153" t="n">
        <f>IF(AND(E1923="Accepted",ISNUMBER(O1923)),O1923*1.150779448,"")</f>
        <v>35.674162888</v>
      </c>
      <c r="Q1923" s="153" t="n">
        <v>280</v>
      </c>
      <c r="R1923" s="155" t="str">
        <v>40</v>
      </c>
      <c r="S1923" s="155" t="str">
        <v>2026-05-16 00:40 UTC</v>
      </c>
      <c r="T1923" s="155" t="str">
        <v>2026-05-15 17:40 PDT</v>
      </c>
      <c r="U1923" s="153" t="n">
        <f>IF(E1923&lt;&gt;"Accepted","",IF(AND(N1923="",P1923=""),"",MAX(N1923,P1923)))</f>
        <v>35.674162888</v>
      </c>
      <c r="V1923" s="155" t="str">
        <v>2026-05-15 17:40 PDT</v>
      </c>
      <c r="W1923" s="153" t="n">
        <v>21</v>
      </c>
      <c r="X1923" s="153" t="n">
        <v>29</v>
      </c>
      <c r="Y1923" s="153" t="n">
        <v>31</v>
      </c>
      <c r="Z1923" s="153" t="n">
        <v>280</v>
      </c>
      <c r="AA1923" s="153" t="n">
        <v>-117.8837</v>
      </c>
      <c r="AB1923" s="153" t="n">
        <v>34.9054</v>
      </c>
      <c r="AC1923" s="153" t="n">
        <v>702</v>
      </c>
      <c r="AD1923" s="175" t="str">
        <v>KEDW 160055Z AUTO 29021G29KT 10SM CLR 30/M03 A2980 RMK AO2 PK WND 28031/40 SLP070 T02961028 $</v>
      </c>
    </row>
    <row r="1924" hidden="0">
      <c r="A1924" s="150" t="str">
        <v>2026-05-16 01:55 UTC</v>
      </c>
      <c r="B1924" s="155" t="str">
        <v>2026-05-15 18:55 PDT</v>
      </c>
      <c r="C1924" s="155" t="str">
        <v>2026-05-15</v>
      </c>
      <c r="D1924" s="155" t="str">
        <v>May</v>
      </c>
      <c r="E1924" s="154" t="str">
        <v>Accepted</v>
      </c>
      <c r="F1924" s="155" t="str">
        <v>280</v>
      </c>
      <c r="G1924" s="153" t="n">
        <v>280</v>
      </c>
      <c r="H1924" s="155" t="str">
        <v>W</v>
      </c>
      <c r="I1924" s="153" t="n">
        <v>100</v>
      </c>
      <c r="J1924" s="155" t="str">
        <v>E</v>
      </c>
      <c r="K1924" s="153" t="n">
        <v>24</v>
      </c>
      <c r="L1924" s="153" t="n">
        <f>IF(E1924="Accepted",K1924*1.150779448,"")</f>
        <v>27.618706752</v>
      </c>
      <c r="M1924" s="153" t="n">
        <v>28</v>
      </c>
      <c r="N1924" s="153" t="n">
        <f>IF(AND(E1924="Accepted",ISNUMBER(M1924)),M1924*1.150779448,"")</f>
        <v>32.221824544</v>
      </c>
      <c r="O1924" s="153" t="n">
        <v>34</v>
      </c>
      <c r="P1924" s="153" t="n">
        <f>IF(AND(E1924="Accepted",ISNUMBER(O1924)),O1924*1.150779448,"")</f>
        <v>39.126501232</v>
      </c>
      <c r="Q1924" s="153" t="n">
        <v>290</v>
      </c>
      <c r="R1924" s="155" t="str">
        <v>34</v>
      </c>
      <c r="S1924" s="155" t="str">
        <v>2026-05-16 01:34 UTC</v>
      </c>
      <c r="T1924" s="155" t="str">
        <v>2026-05-15 18:34 PDT</v>
      </c>
      <c r="U1924" s="153" t="n">
        <f>IF(E1924&lt;&gt;"Accepted","",IF(AND(N1924="",P1924=""),"",MAX(N1924,P1924)))</f>
        <v>39.126501232</v>
      </c>
      <c r="V1924" s="155" t="str">
        <v>2026-05-15 18:34 PDT</v>
      </c>
      <c r="W1924" s="153" t="n">
        <v>24</v>
      </c>
      <c r="X1924" s="153" t="n">
        <v>28</v>
      </c>
      <c r="Y1924" s="153" t="n">
        <v>34</v>
      </c>
      <c r="Z1924" s="153" t="n">
        <v>290</v>
      </c>
      <c r="AA1924" s="153" t="n">
        <v>-117.8837</v>
      </c>
      <c r="AB1924" s="153" t="n">
        <v>34.9054</v>
      </c>
      <c r="AC1924" s="153" t="n">
        <v>702</v>
      </c>
      <c r="AD1924" s="175" t="str">
        <v>KEDW 160155Z 28024G28KT 40SM CLR 27/01 A2979 RMK AO2A PK WND 29034/34 SLP067 T02740010</v>
      </c>
    </row>
    <row r="1925" hidden="0">
      <c r="A1925" s="150" t="str">
        <v>2026-05-16 02:55 UTC</v>
      </c>
      <c r="B1925" s="155" t="str">
        <v>2026-05-15 19:55 PDT</v>
      </c>
      <c r="C1925" s="155" t="str">
        <v>2026-05-15</v>
      </c>
      <c r="D1925" s="155" t="str">
        <v>May</v>
      </c>
      <c r="E1925" s="154" t="str">
        <v>Accepted</v>
      </c>
      <c r="F1925" s="155" t="str">
        <v>240</v>
      </c>
      <c r="G1925" s="153" t="n">
        <v>240</v>
      </c>
      <c r="H1925" s="155" t="str">
        <v>SW</v>
      </c>
      <c r="I1925" s="153" t="n">
        <v>60</v>
      </c>
      <c r="J1925" s="155" t="str">
        <v>NE</v>
      </c>
      <c r="K1925" s="153" t="n">
        <v>21</v>
      </c>
      <c r="L1925" s="153" t="n">
        <f>IF(E1925="Accepted",K1925*1.150779448,"")</f>
        <v>24.166368408</v>
      </c>
      <c r="M1925" s="153" t="n">
        <v>24</v>
      </c>
      <c r="N1925" s="153" t="n">
        <f>IF(AND(E1925="Accepted",ISNUMBER(M1925)),M1925*1.150779448,"")</f>
        <v>27.618706752</v>
      </c>
      <c r="O1925" s="153" t="n">
        <v>32</v>
      </c>
      <c r="P1925" s="153" t="n">
        <f>IF(AND(E1925="Accepted",ISNUMBER(O1925)),O1925*1.150779448,"")</f>
        <v>36.824942336</v>
      </c>
      <c r="Q1925" s="153" t="n">
        <v>290</v>
      </c>
      <c r="R1925" s="155" t="str">
        <v>02</v>
      </c>
      <c r="S1925" s="155" t="str">
        <v>2026-05-16 02:02 UTC</v>
      </c>
      <c r="T1925" s="155" t="str">
        <v>2026-05-15 19:02 PDT</v>
      </c>
      <c r="U1925" s="153" t="n">
        <f>IF(E1925&lt;&gt;"Accepted","",IF(AND(N1925="",P1925=""),"",MAX(N1925,P1925)))</f>
        <v>36.824942336</v>
      </c>
      <c r="V1925" s="155" t="str">
        <v>2026-05-15 19:02 PDT</v>
      </c>
      <c r="W1925" s="153" t="n">
        <v>21</v>
      </c>
      <c r="X1925" s="153" t="n">
        <v>24</v>
      </c>
      <c r="Y1925" s="153" t="n">
        <v>32</v>
      </c>
      <c r="Z1925" s="153" t="n">
        <v>290</v>
      </c>
      <c r="AA1925" s="153" t="n">
        <v>-117.8837</v>
      </c>
      <c r="AB1925" s="153" t="n">
        <v>34.9054</v>
      </c>
      <c r="AC1925" s="153" t="n">
        <v>702</v>
      </c>
      <c r="AD1925" s="175" t="str">
        <v>KEDW 160255Z 24021G24KT 40SM CLR 25/01 A2980 RMK AO2A PK WND 29032/02 SLP069 T02540008 50004</v>
      </c>
    </row>
    <row r="1926" hidden="0">
      <c r="A1926" s="150" t="str">
        <v>2026-05-16 03:55 UTC</v>
      </c>
      <c r="B1926" s="155" t="str">
        <v>2026-05-15 20:55 PDT</v>
      </c>
      <c r="C1926" s="155" t="str">
        <v>2026-05-15</v>
      </c>
      <c r="D1926" s="155" t="str">
        <v>May</v>
      </c>
      <c r="E1926" s="154" t="str">
        <v>Accepted</v>
      </c>
      <c r="F1926" s="155" t="str">
        <v>240</v>
      </c>
      <c r="G1926" s="153" t="n">
        <v>240</v>
      </c>
      <c r="H1926" s="155" t="str">
        <v>SW</v>
      </c>
      <c r="I1926" s="153" t="n">
        <v>60</v>
      </c>
      <c r="J1926" s="155" t="str">
        <v>NE</v>
      </c>
      <c r="K1926" s="153" t="n">
        <v>18</v>
      </c>
      <c r="L1926" s="153" t="n">
        <f>IF(E1926="Accepted",K1926*1.150779448,"")</f>
        <v>20.714030064</v>
      </c>
      <c r="M1926" s="153" t="n">
        <v>20</v>
      </c>
      <c r="N1926" s="153" t="n">
        <f>IF(AND(E1926="Accepted",ISNUMBER(M1926)),M1926*1.150779448,"")</f>
        <v>23.01558896</v>
      </c>
      <c r="O1926" s="153" t="n">
        <v>30</v>
      </c>
      <c r="P1926" s="153" t="n">
        <f>IF(AND(E1926="Accepted",ISNUMBER(O1926)),O1926*1.150779448,"")</f>
        <v>34.523383439999996</v>
      </c>
      <c r="Q1926" s="153" t="n">
        <v>260</v>
      </c>
      <c r="R1926" s="155" t="str">
        <v>24</v>
      </c>
      <c r="S1926" s="155" t="str">
        <v>2026-05-16 03:24 UTC</v>
      </c>
      <c r="T1926" s="155" t="str">
        <v>2026-05-15 20:24 PDT</v>
      </c>
      <c r="U1926" s="153" t="n">
        <f>IF(E1926&lt;&gt;"Accepted","",IF(AND(N1926="",P1926=""),"",MAX(N1926,P1926)))</f>
        <v>34.523383439999996</v>
      </c>
      <c r="V1926" s="155" t="str">
        <v>2026-05-15 20:24 PDT</v>
      </c>
      <c r="W1926" s="153" t="n">
        <v>18</v>
      </c>
      <c r="X1926" s="153" t="n">
        <v>20</v>
      </c>
      <c r="Y1926" s="153" t="n">
        <v>30</v>
      </c>
      <c r="Z1926" s="153" t="n">
        <v>260</v>
      </c>
      <c r="AA1926" s="153" t="n">
        <v>-117.8837</v>
      </c>
      <c r="AB1926" s="153" t="n">
        <v>34.9054</v>
      </c>
      <c r="AC1926" s="153" t="n">
        <v>702</v>
      </c>
      <c r="AD1926" s="175" t="str">
        <v>KEDW 160355Z 24018G20KT 40SM CLR 24/M04 A2981 RMK AO2A PK WND 26030/24 SLP071 T02361037</v>
      </c>
    </row>
    <row r="1927" hidden="0">
      <c r="A1927" s="150" t="str">
        <v>2026-05-16 04:55 UTC</v>
      </c>
      <c r="B1927" s="155" t="str">
        <v>2026-05-15 21:55 PDT</v>
      </c>
      <c r="C1927" s="155" t="str">
        <v>2026-05-15</v>
      </c>
      <c r="D1927" s="155" t="str">
        <v>May</v>
      </c>
      <c r="E1927" s="154" t="str">
        <v>Accepted</v>
      </c>
      <c r="F1927" s="155" t="str">
        <v>250</v>
      </c>
      <c r="G1927" s="153" t="n">
        <v>250</v>
      </c>
      <c r="H1927" s="155" t="str">
        <v>W</v>
      </c>
      <c r="I1927" s="153" t="n">
        <v>70</v>
      </c>
      <c r="J1927" s="155" t="str">
        <v>E</v>
      </c>
      <c r="K1927" s="153" t="n">
        <v>16</v>
      </c>
      <c r="L1927" s="153" t="n">
        <f>IF(E1927="Accepted",K1927*1.150779448,"")</f>
        <v>18.412471168</v>
      </c>
      <c r="M1927" s="153" t="n">
        <v>23</v>
      </c>
      <c r="N1927" s="153" t="n">
        <f>IF(AND(E1927="Accepted",ISNUMBER(M1927)),M1927*1.150779448,"")</f>
        <v>26.467927304</v>
      </c>
      <c r="O1927" s="153" t="n">
        <v>29</v>
      </c>
      <c r="P1927" s="153" t="n">
        <f>IF(AND(E1927="Accepted",ISNUMBER(O1927)),O1927*1.150779448,"")</f>
        <v>33.372603992</v>
      </c>
      <c r="Q1927" s="153" t="n">
        <v>260</v>
      </c>
      <c r="R1927" s="155" t="str">
        <v>05</v>
      </c>
      <c r="S1927" s="155" t="str">
        <v>2026-05-16 04:05 UTC</v>
      </c>
      <c r="T1927" s="155" t="str">
        <v>2026-05-15 21:05 PDT</v>
      </c>
      <c r="U1927" s="153" t="n">
        <f>IF(E1927&lt;&gt;"Accepted","",IF(AND(N1927="",P1927=""),"",MAX(N1927,P1927)))</f>
        <v>33.372603992</v>
      </c>
      <c r="V1927" s="155" t="str">
        <v>2026-05-15 21:05 PDT</v>
      </c>
      <c r="W1927" s="153" t="n">
        <v>16</v>
      </c>
      <c r="X1927" s="153" t="n">
        <v>23</v>
      </c>
      <c r="Y1927" s="153" t="n">
        <v>29</v>
      </c>
      <c r="Z1927" s="153" t="n">
        <v>260</v>
      </c>
      <c r="AA1927" s="153" t="n">
        <v>-117.8837</v>
      </c>
      <c r="AB1927" s="153" t="n">
        <v>34.9054</v>
      </c>
      <c r="AC1927" s="153" t="n">
        <v>702</v>
      </c>
      <c r="AD1927" s="175" t="str">
        <v>KEDW 160455Z 25016G23KT 40SM CLR 24/M14 A2983 RMK AO2A PK WND 26029/05 SLP077 T02391140</v>
      </c>
    </row>
    <row r="1928" hidden="0">
      <c r="A1928" s="150" t="str">
        <v>2026-05-16 05:55 UTC</v>
      </c>
      <c r="B1928" s="155" t="str">
        <v>2026-05-15 22:55 PDT</v>
      </c>
      <c r="C1928" s="155" t="str">
        <v>2026-05-15</v>
      </c>
      <c r="D1928" s="155" t="str">
        <v>May</v>
      </c>
      <c r="E1928" s="154" t="str">
        <v>Accepted</v>
      </c>
      <c r="F1928" s="155" t="str">
        <v>210</v>
      </c>
      <c r="G1928" s="153" t="n">
        <v>210</v>
      </c>
      <c r="H1928" s="155" t="str">
        <v>SW</v>
      </c>
      <c r="I1928" s="153" t="n">
        <v>30</v>
      </c>
      <c r="J1928" s="155" t="str">
        <v>NE</v>
      </c>
      <c r="K1928" s="153" t="n">
        <v>9</v>
      </c>
      <c r="L1928" s="153" t="n">
        <f>IF(E1928="Accepted",K1928*1.150779448,"")</f>
        <v>10.357015032</v>
      </c>
      <c r="M1928" s="163"/>
      <c r="N1928" s="163" t="str">
        <f>IF(AND(E1928="Accepted",ISNUMBER(M1928)),M1928*1.150779448,"")</f>
      </c>
      <c r="O1928" s="153" t="n">
        <v>27</v>
      </c>
      <c r="P1928" s="153" t="n">
        <f>IF(AND(E1928="Accepted",ISNUMBER(O1928)),O1928*1.150779448,"")</f>
        <v>31.071045096</v>
      </c>
      <c r="Q1928" s="153" t="n">
        <v>270</v>
      </c>
      <c r="R1928" s="155" t="str">
        <v>10</v>
      </c>
      <c r="S1928" s="155" t="str">
        <v>2026-05-16 05:10 UTC</v>
      </c>
      <c r="T1928" s="155" t="str">
        <v>2026-05-15 22:10 PDT</v>
      </c>
      <c r="U1928" s="153" t="n">
        <f>IF(E1928&lt;&gt;"Accepted","",IF(AND(N1928="",P1928=""),"",MAX(N1928,P1928)))</f>
        <v>31.071045096</v>
      </c>
      <c r="V1928" s="155" t="str">
        <v>2026-05-15 22:10 PDT</v>
      </c>
      <c r="W1928" s="153" t="n">
        <v>9</v>
      </c>
      <c r="X1928" s="163"/>
      <c r="Y1928" s="153" t="n">
        <v>27</v>
      </c>
      <c r="Z1928" s="153" t="n">
        <v>270</v>
      </c>
      <c r="AA1928" s="153" t="n">
        <v>-117.8837</v>
      </c>
      <c r="AB1928" s="153" t="n">
        <v>34.9054</v>
      </c>
      <c r="AC1928" s="153" t="n">
        <v>702</v>
      </c>
      <c r="AD1928" s="175" t="str">
        <v>KEDW 160555Z AUTO 21009KT 10SM CLR 20/02 A2984 RMK AO2 PK WND 27027/10 SLP082 T01970016 10309 20197 52010 $</v>
      </c>
    </row>
    <row r="1929" hidden="0">
      <c r="A1929" s="150" t="str">
        <v>2026-05-16 06:55 UTC</v>
      </c>
      <c r="B1929" s="155" t="str">
        <v>2026-05-15 23:55 PDT</v>
      </c>
      <c r="C1929" s="155" t="str">
        <v>2026-05-15</v>
      </c>
      <c r="D1929" s="155" t="str">
        <v>May</v>
      </c>
      <c r="E1929" s="154" t="str">
        <v>Accepted</v>
      </c>
      <c r="F1929" s="155" t="str">
        <v>210</v>
      </c>
      <c r="G1929" s="153" t="n">
        <v>210</v>
      </c>
      <c r="H1929" s="155" t="str">
        <v>SW</v>
      </c>
      <c r="I1929" s="153" t="n">
        <v>30</v>
      </c>
      <c r="J1929" s="155" t="str">
        <v>NE</v>
      </c>
      <c r="K1929" s="153" t="n">
        <v>12</v>
      </c>
      <c r="L1929" s="153" t="n">
        <f>IF(E1929="Accepted",K1929*1.150779448,"")</f>
        <v>13.809353376</v>
      </c>
      <c r="M1929" s="153" t="n">
        <v>25</v>
      </c>
      <c r="N1929" s="153" t="n">
        <f>IF(AND(E1929="Accepted",ISNUMBER(M1929)),M1929*1.150779448,"")</f>
        <v>28.7694862</v>
      </c>
      <c r="O1929" s="153" t="n">
        <v>27</v>
      </c>
      <c r="P1929" s="153" t="n">
        <f>IF(AND(E1929="Accepted",ISNUMBER(O1929)),O1929*1.150779448,"")</f>
        <v>31.071045096</v>
      </c>
      <c r="Q1929" s="153" t="n">
        <v>260</v>
      </c>
      <c r="R1929" s="155" t="str">
        <v>54</v>
      </c>
      <c r="S1929" s="155" t="str">
        <v>2026-05-16 06:54 UTC</v>
      </c>
      <c r="T1929" s="155" t="str">
        <v>2026-05-15 23:54 PDT</v>
      </c>
      <c r="U1929" s="153" t="n">
        <f>IF(E1929&lt;&gt;"Accepted","",IF(AND(N1929="",P1929=""),"",MAX(N1929,P1929)))</f>
        <v>31.071045096</v>
      </c>
      <c r="V1929" s="155" t="str">
        <v>2026-05-15 23:54 PDT</v>
      </c>
      <c r="W1929" s="153" t="n">
        <v>12</v>
      </c>
      <c r="X1929" s="153" t="n">
        <v>25</v>
      </c>
      <c r="Y1929" s="153" t="n">
        <v>27</v>
      </c>
      <c r="Z1929" s="153" t="n">
        <v>260</v>
      </c>
      <c r="AA1929" s="153" t="n">
        <v>-117.8837</v>
      </c>
      <c r="AB1929" s="153" t="n">
        <v>34.9054</v>
      </c>
      <c r="AC1929" s="153" t="n">
        <v>702</v>
      </c>
      <c r="AD1929" s="175" t="str">
        <v>KEDW 160655Z AUTO 21012G25KT 10SM CLR 20/01 A2982 RMK AO2 PK WND 26027/54 SLP073 T02040013 $</v>
      </c>
    </row>
    <row r="1930" hidden="0">
      <c r="A1930" s="150" t="str">
        <v>2026-05-16 07:55 UTC</v>
      </c>
      <c r="B1930" s="155" t="str">
        <v>2026-05-16 00:55 PDT</v>
      </c>
      <c r="C1930" s="155" t="str">
        <v>2026-05-16</v>
      </c>
      <c r="D1930" s="155" t="str">
        <v>May</v>
      </c>
      <c r="E1930" s="154" t="str">
        <v>Accepted</v>
      </c>
      <c r="F1930" s="155" t="str">
        <v>270</v>
      </c>
      <c r="G1930" s="153" t="n">
        <v>270</v>
      </c>
      <c r="H1930" s="155" t="str">
        <v>W</v>
      </c>
      <c r="I1930" s="153" t="n">
        <v>90</v>
      </c>
      <c r="J1930" s="155" t="str">
        <v>E</v>
      </c>
      <c r="K1930" s="153" t="n">
        <v>18</v>
      </c>
      <c r="L1930" s="153" t="n">
        <f>IF(E1930="Accepted",K1930*1.150779448,"")</f>
        <v>20.714030064</v>
      </c>
      <c r="M1930" s="153" t="n">
        <v>25</v>
      </c>
      <c r="N1930" s="153" t="n">
        <f>IF(AND(E1930="Accepted",ISNUMBER(M1930)),M1930*1.150779448,"")</f>
        <v>28.7694862</v>
      </c>
      <c r="O1930" s="153" t="n">
        <v>30</v>
      </c>
      <c r="P1930" s="153" t="n">
        <f>IF(AND(E1930="Accepted",ISNUMBER(O1930)),O1930*1.150779448,"")</f>
        <v>34.523383439999996</v>
      </c>
      <c r="Q1930" s="153" t="n">
        <v>260</v>
      </c>
      <c r="R1930" s="155" t="str">
        <v>21</v>
      </c>
      <c r="S1930" s="155" t="str">
        <v>2026-05-16 07:21 UTC</v>
      </c>
      <c r="T1930" s="155" t="str">
        <v>2026-05-16 00:21 PDT</v>
      </c>
      <c r="U1930" s="153" t="n">
        <f>IF(E1930&lt;&gt;"Accepted","",IF(AND(N1930="",P1930=""),"",MAX(N1930,P1930)))</f>
        <v>34.523383439999996</v>
      </c>
      <c r="V1930" s="155" t="str">
        <v>2026-05-16 00:21 PDT</v>
      </c>
      <c r="W1930" s="153" t="n">
        <v>18</v>
      </c>
      <c r="X1930" s="153" t="n">
        <v>25</v>
      </c>
      <c r="Y1930" s="153" t="n">
        <v>30</v>
      </c>
      <c r="Z1930" s="153" t="n">
        <v>260</v>
      </c>
      <c r="AA1930" s="153" t="n">
        <v>-117.8837</v>
      </c>
      <c r="AB1930" s="153" t="n">
        <v>34.9054</v>
      </c>
      <c r="AC1930" s="153" t="n">
        <v>702</v>
      </c>
      <c r="AD1930" s="175" t="str">
        <v>KEDW 160755Z AUTO 27018G25KT 10SM CLR 22/04 A2981 RMK AO2 PK WND 26030/21 SLP069 T02190035 403350166 $</v>
      </c>
    </row>
    <row r="1931" hidden="0">
      <c r="A1931" s="150" t="str">
        <v>2026-05-16 08:27 UTC</v>
      </c>
      <c r="B1931" s="155" t="str">
        <v>2026-05-16 01:27 PDT</v>
      </c>
      <c r="C1931" s="155" t="str">
        <v>2026-05-16</v>
      </c>
      <c r="D1931" s="155" t="str">
        <v>May</v>
      </c>
      <c r="E1931" s="154" t="str">
        <v>Accepted</v>
      </c>
      <c r="F1931" s="155" t="str">
        <v>250</v>
      </c>
      <c r="G1931" s="153" t="n">
        <v>250</v>
      </c>
      <c r="H1931" s="155" t="str">
        <v>W</v>
      </c>
      <c r="I1931" s="153" t="n">
        <v>70</v>
      </c>
      <c r="J1931" s="155" t="str">
        <v>E</v>
      </c>
      <c r="K1931" s="153" t="n">
        <v>24</v>
      </c>
      <c r="L1931" s="153" t="n">
        <f>IF(E1931="Accepted",K1931*1.150779448,"")</f>
        <v>27.618706752</v>
      </c>
      <c r="M1931" s="163"/>
      <c r="N1931" s="163" t="str">
        <f>IF(AND(E1931="Accepted",ISNUMBER(M1931)),M1931*1.150779448,"")</f>
      </c>
      <c r="O1931" s="163"/>
      <c r="P1931" s="163" t="str">
        <f>IF(AND(E1931="Accepted",ISNUMBER(O1931)),O1931*1.150779448,"")</f>
      </c>
      <c r="Q1931" s="163"/>
      <c r="R1931" s="155" t="str"/>
      <c r="S1931" s="155" t="str"/>
      <c r="T1931" s="155" t="str"/>
      <c r="U1931" s="163" t="str">
        <f>IF(E1931&lt;&gt;"Accepted","",IF(AND(N1931="",P1931=""),"",MAX(N1931,P1931)))</f>
      </c>
      <c r="V1931" s="155" t="str">
        <v>2026-05-16 01:27 PDT</v>
      </c>
      <c r="W1931" s="153" t="n">
        <v>24</v>
      </c>
      <c r="X1931" s="163"/>
      <c r="Y1931" s="163"/>
      <c r="Z1931" s="163"/>
      <c r="AA1931" s="153" t="n">
        <v>-117.8837</v>
      </c>
      <c r="AB1931" s="153" t="n">
        <v>34.9054</v>
      </c>
      <c r="AC1931" s="153" t="n">
        <v>702</v>
      </c>
      <c r="AD1931" s="175" t="str">
        <v>KEDW 160827Z AUTO 25024KT 10SM CLR 22/03 A2982 RMK AO2 WSHFT 13 SLP072 $</v>
      </c>
    </row>
    <row r="1932" hidden="0">
      <c r="A1932" s="150" t="str">
        <v>2026-05-16 08:30 UTC</v>
      </c>
      <c r="B1932" s="155" t="str">
        <v>2026-05-16 01:30 PDT</v>
      </c>
      <c r="C1932" s="155" t="str">
        <v>2026-05-16</v>
      </c>
      <c r="D1932" s="155" t="str">
        <v>May</v>
      </c>
      <c r="E1932" s="154" t="str">
        <v>Accepted</v>
      </c>
      <c r="F1932" s="155" t="str">
        <v>250</v>
      </c>
      <c r="G1932" s="153" t="n">
        <v>250</v>
      </c>
      <c r="H1932" s="155" t="str">
        <v>W</v>
      </c>
      <c r="I1932" s="153" t="n">
        <v>70</v>
      </c>
      <c r="J1932" s="155" t="str">
        <v>E</v>
      </c>
      <c r="K1932" s="153" t="n">
        <v>24</v>
      </c>
      <c r="L1932" s="153" t="n">
        <f>IF(E1932="Accepted",K1932*1.150779448,"")</f>
        <v>27.618706752</v>
      </c>
      <c r="M1932" s="163"/>
      <c r="N1932" s="163" t="str">
        <f>IF(AND(E1932="Accepted",ISNUMBER(M1932)),M1932*1.150779448,"")</f>
      </c>
      <c r="O1932" s="163"/>
      <c r="P1932" s="163" t="str">
        <f>IF(AND(E1932="Accepted",ISNUMBER(O1932)),O1932*1.150779448,"")</f>
      </c>
      <c r="Q1932" s="163"/>
      <c r="R1932" s="155" t="str"/>
      <c r="S1932" s="155" t="str"/>
      <c r="T1932" s="155" t="str"/>
      <c r="U1932" s="163" t="str">
        <f>IF(E1932&lt;&gt;"Accepted","",IF(AND(N1932="",P1932=""),"",MAX(N1932,P1932)))</f>
      </c>
      <c r="V1932" s="155" t="str">
        <v>2026-05-16 01:30 PDT</v>
      </c>
      <c r="W1932" s="153" t="n">
        <v>24</v>
      </c>
      <c r="X1932" s="163"/>
      <c r="Y1932" s="163"/>
      <c r="Z1932" s="163"/>
      <c r="AA1932" s="153" t="n">
        <v>-117.8837</v>
      </c>
      <c r="AB1932" s="153" t="n">
        <v>34.9054</v>
      </c>
      <c r="AC1932" s="153" t="n">
        <v>702</v>
      </c>
      <c r="AD1932" s="175" t="str">
        <v>KEDW 160830Z AUTO 25024KT 10SM CLR 22/03 A2982 RMK AO2 WSHFT 15 SLP072 $</v>
      </c>
    </row>
    <row r="1933" hidden="0">
      <c r="A1933" s="150" t="str">
        <v>2026-05-16 08:33 UTC</v>
      </c>
      <c r="B1933" s="155" t="str">
        <v>2026-05-16 01:33 PDT</v>
      </c>
      <c r="C1933" s="155" t="str">
        <v>2026-05-16</v>
      </c>
      <c r="D1933" s="155" t="str">
        <v>May</v>
      </c>
      <c r="E1933" s="154" t="str">
        <v>Accepted</v>
      </c>
      <c r="F1933" s="155" t="str">
        <v>200</v>
      </c>
      <c r="G1933" s="153" t="n">
        <v>200</v>
      </c>
      <c r="H1933" s="155" t="str">
        <v>S</v>
      </c>
      <c r="I1933" s="153" t="n">
        <v>20</v>
      </c>
      <c r="J1933" s="155" t="str">
        <v>N</v>
      </c>
      <c r="K1933" s="153" t="n">
        <v>18</v>
      </c>
      <c r="L1933" s="153" t="n">
        <f>IF(E1933="Accepted",K1933*1.150779448,"")</f>
        <v>20.714030064</v>
      </c>
      <c r="M1933" s="153" t="n">
        <v>24</v>
      </c>
      <c r="N1933" s="153" t="n">
        <f>IF(AND(E1933="Accepted",ISNUMBER(M1933)),M1933*1.150779448,"")</f>
        <v>27.618706752</v>
      </c>
      <c r="O1933" s="163"/>
      <c r="P1933" s="163" t="str">
        <f>IF(AND(E1933="Accepted",ISNUMBER(O1933)),O1933*1.150779448,"")</f>
      </c>
      <c r="Q1933" s="163"/>
      <c r="R1933" s="155" t="str"/>
      <c r="S1933" s="155" t="str"/>
      <c r="T1933" s="155" t="str"/>
      <c r="U1933" s="153" t="n">
        <f>IF(E1933&lt;&gt;"Accepted","",IF(AND(N1933="",P1933=""),"",MAX(N1933,P1933)))</f>
        <v>27.618706752</v>
      </c>
      <c r="V1933" s="155" t="str">
        <v>2026-05-16 01:33 PDT</v>
      </c>
      <c r="W1933" s="153" t="n">
        <v>18</v>
      </c>
      <c r="X1933" s="153" t="n">
        <v>24</v>
      </c>
      <c r="Y1933" s="163"/>
      <c r="Z1933" s="163"/>
      <c r="AA1933" s="153" t="n">
        <v>-117.8837</v>
      </c>
      <c r="AB1933" s="153" t="n">
        <v>34.9054</v>
      </c>
      <c r="AC1933" s="153" t="n">
        <v>702</v>
      </c>
      <c r="AD1933" s="175" t="str">
        <v>KEDW 160833Z AUTO 20018G24KT 10SM CLR 21/03 A2982 RMK AO2 WSHFT 28 SLP072 $</v>
      </c>
    </row>
    <row r="1934" hidden="0">
      <c r="A1934" s="150" t="str">
        <v>2026-05-16 08:35 UTC</v>
      </c>
      <c r="B1934" s="155" t="str">
        <v>2026-05-16 01:35 PDT</v>
      </c>
      <c r="C1934" s="155" t="str">
        <v>2026-05-16</v>
      </c>
      <c r="D1934" s="155" t="str">
        <v>May</v>
      </c>
      <c r="E1934" s="154" t="str">
        <v>Accepted</v>
      </c>
      <c r="F1934" s="155" t="str">
        <v>200</v>
      </c>
      <c r="G1934" s="153" t="n">
        <v>200</v>
      </c>
      <c r="H1934" s="155" t="str">
        <v>S</v>
      </c>
      <c r="I1934" s="153" t="n">
        <v>20</v>
      </c>
      <c r="J1934" s="155" t="str">
        <v>N</v>
      </c>
      <c r="K1934" s="153" t="n">
        <v>18</v>
      </c>
      <c r="L1934" s="153" t="n">
        <f>IF(E1934="Accepted",K1934*1.150779448,"")</f>
        <v>20.714030064</v>
      </c>
      <c r="M1934" s="153" t="n">
        <v>24</v>
      </c>
      <c r="N1934" s="153" t="n">
        <f>IF(AND(E1934="Accepted",ISNUMBER(M1934)),M1934*1.150779448,"")</f>
        <v>27.618706752</v>
      </c>
      <c r="O1934" s="163"/>
      <c r="P1934" s="163" t="str">
        <f>IF(AND(E1934="Accepted",ISNUMBER(O1934)),O1934*1.150779448,"")</f>
      </c>
      <c r="Q1934" s="163"/>
      <c r="R1934" s="155" t="str"/>
      <c r="S1934" s="155" t="str"/>
      <c r="T1934" s="155" t="str"/>
      <c r="U1934" s="153" t="n">
        <f>IF(E1934&lt;&gt;"Accepted","",IF(AND(N1934="",P1934=""),"",MAX(N1934,P1934)))</f>
        <v>27.618706752</v>
      </c>
      <c r="V1934" s="155" t="str">
        <v>2026-05-16 01:35 PDT</v>
      </c>
      <c r="W1934" s="153" t="n">
        <v>18</v>
      </c>
      <c r="X1934" s="153" t="n">
        <v>24</v>
      </c>
      <c r="Y1934" s="163"/>
      <c r="Z1934" s="163"/>
      <c r="AA1934" s="153" t="n">
        <v>-117.8837</v>
      </c>
      <c r="AB1934" s="153" t="n">
        <v>34.9054</v>
      </c>
      <c r="AC1934" s="153" t="n">
        <v>702</v>
      </c>
      <c r="AD1934" s="175" t="str">
        <v>KEDW 160835Z AUTO 20018G24KT 10SM CLR 21/03 A2982 RMK AO2 WSHFT 30 SLP072 $</v>
      </c>
    </row>
    <row r="1935" hidden="0">
      <c r="A1935" s="150" t="str">
        <v>2026-05-16 08:52 UTC</v>
      </c>
      <c r="B1935" s="155" t="str">
        <v>2026-05-16 01:52 PDT</v>
      </c>
      <c r="C1935" s="155" t="str">
        <v>2026-05-16</v>
      </c>
      <c r="D1935" s="155" t="str">
        <v>May</v>
      </c>
      <c r="E1935" s="154" t="str">
        <v>Accepted</v>
      </c>
      <c r="F1935" s="155" t="str">
        <v>230</v>
      </c>
      <c r="G1935" s="153" t="n">
        <v>230</v>
      </c>
      <c r="H1935" s="155" t="str">
        <v>SW</v>
      </c>
      <c r="I1935" s="153" t="n">
        <v>50</v>
      </c>
      <c r="J1935" s="155" t="str">
        <v>NE</v>
      </c>
      <c r="K1935" s="153" t="n">
        <v>11</v>
      </c>
      <c r="L1935" s="153" t="n">
        <f>IF(E1935="Accepted",K1935*1.150779448,"")</f>
        <v>12.658573928</v>
      </c>
      <c r="M1935" s="163"/>
      <c r="N1935" s="163" t="str">
        <f>IF(AND(E1935="Accepted",ISNUMBER(M1935)),M1935*1.150779448,"")</f>
      </c>
      <c r="O1935" s="163"/>
      <c r="P1935" s="163" t="str">
        <f>IF(AND(E1935="Accepted",ISNUMBER(O1935)),O1935*1.150779448,"")</f>
      </c>
      <c r="Q1935" s="163"/>
      <c r="R1935" s="155" t="str"/>
      <c r="S1935" s="155" t="str"/>
      <c r="T1935" s="155" t="str"/>
      <c r="U1935" s="163" t="str">
        <f>IF(E1935&lt;&gt;"Accepted","",IF(AND(N1935="",P1935=""),"",MAX(N1935,P1935)))</f>
      </c>
      <c r="V1935" s="155" t="str">
        <v>2026-05-16 01:52 PDT</v>
      </c>
      <c r="W1935" s="153" t="n">
        <v>11</v>
      </c>
      <c r="X1935" s="163"/>
      <c r="Y1935" s="163"/>
      <c r="Z1935" s="163"/>
      <c r="AA1935" s="153" t="n">
        <v>-117.8837</v>
      </c>
      <c r="AB1935" s="153" t="n">
        <v>34.9054</v>
      </c>
      <c r="AC1935" s="153" t="n">
        <v>702</v>
      </c>
      <c r="AD1935" s="175" t="str">
        <v>KEDW 160852Z AUTO 23011KT 10SM CLR 18/06 A2981 RMK AO2 WSHFT 42 SLP070 $</v>
      </c>
    </row>
    <row r="1936" hidden="0">
      <c r="A1936" s="150" t="str">
        <v>2026-05-16 08:54 UTC</v>
      </c>
      <c r="B1936" s="155" t="str">
        <v>2026-05-16 01:54 PDT</v>
      </c>
      <c r="C1936" s="155" t="str">
        <v>2026-05-16</v>
      </c>
      <c r="D1936" s="155" t="str">
        <v>May</v>
      </c>
      <c r="E1936" s="154" t="str">
        <v>Accepted</v>
      </c>
      <c r="F1936" s="155" t="str">
        <v>230</v>
      </c>
      <c r="G1936" s="153" t="n">
        <v>230</v>
      </c>
      <c r="H1936" s="155" t="str">
        <v>SW</v>
      </c>
      <c r="I1936" s="153" t="n">
        <v>50</v>
      </c>
      <c r="J1936" s="155" t="str">
        <v>NE</v>
      </c>
      <c r="K1936" s="153" t="n">
        <v>11</v>
      </c>
      <c r="L1936" s="153" t="n">
        <f>IF(E1936="Accepted",K1936*1.150779448,"")</f>
        <v>12.658573928</v>
      </c>
      <c r="M1936" s="163"/>
      <c r="N1936" s="163" t="str">
        <f>IF(AND(E1936="Accepted",ISNUMBER(M1936)),M1936*1.150779448,"")</f>
      </c>
      <c r="O1936" s="163"/>
      <c r="P1936" s="163" t="str">
        <f>IF(AND(E1936="Accepted",ISNUMBER(O1936)),O1936*1.150779448,"")</f>
      </c>
      <c r="Q1936" s="163"/>
      <c r="R1936" s="155" t="str"/>
      <c r="S1936" s="155" t="str"/>
      <c r="T1936" s="155" t="str"/>
      <c r="U1936" s="163" t="str">
        <f>IF(E1936&lt;&gt;"Accepted","",IF(AND(N1936="",P1936=""),"",MAX(N1936,P1936)))</f>
      </c>
      <c r="V1936" s="155" t="str">
        <v>2026-05-16 01:54 PDT</v>
      </c>
      <c r="W1936" s="153" t="n">
        <v>11</v>
      </c>
      <c r="X1936" s="163"/>
      <c r="Y1936" s="163"/>
      <c r="Z1936" s="163"/>
      <c r="AA1936" s="153" t="n">
        <v>-117.8837</v>
      </c>
      <c r="AB1936" s="153" t="n">
        <v>34.9054</v>
      </c>
      <c r="AC1936" s="153" t="n">
        <v>702</v>
      </c>
      <c r="AD1936" s="175" t="str">
        <v>KEDW 160854Z AUTO 23011KT 10SM CLR 18/06 A2981 RMK AO2 WSHFT 44 SLP070 $</v>
      </c>
    </row>
    <row r="1937" hidden="0">
      <c r="A1937" s="150" t="str">
        <v>2026-05-16 08:55 UTC</v>
      </c>
      <c r="B1937" s="155" t="str">
        <v>2026-05-16 01:55 PDT</v>
      </c>
      <c r="C1937" s="155" t="str">
        <v>2026-05-16</v>
      </c>
      <c r="D1937" s="155" t="str">
        <v>May</v>
      </c>
      <c r="E1937" s="154" t="str">
        <v>Accepted</v>
      </c>
      <c r="F1937" s="155" t="str">
        <v>230</v>
      </c>
      <c r="G1937" s="153" t="n">
        <v>230</v>
      </c>
      <c r="H1937" s="155" t="str">
        <v>SW</v>
      </c>
      <c r="I1937" s="153" t="n">
        <v>50</v>
      </c>
      <c r="J1937" s="155" t="str">
        <v>NE</v>
      </c>
      <c r="K1937" s="153" t="n">
        <v>12</v>
      </c>
      <c r="L1937" s="153" t="n">
        <f>IF(E1937="Accepted",K1937*1.150779448,"")</f>
        <v>13.809353376</v>
      </c>
      <c r="M1937" s="163"/>
      <c r="N1937" s="163" t="str">
        <f>IF(AND(E1937="Accepted",ISNUMBER(M1937)),M1937*1.150779448,"")</f>
      </c>
      <c r="O1937" s="153" t="n">
        <v>29</v>
      </c>
      <c r="P1937" s="153" t="n">
        <f>IF(AND(E1937="Accepted",ISNUMBER(O1937)),O1937*1.150779448,"")</f>
        <v>33.372603992</v>
      </c>
      <c r="Q1937" s="153" t="n">
        <v>270</v>
      </c>
      <c r="R1937" s="155" t="str">
        <v>09</v>
      </c>
      <c r="S1937" s="155" t="str">
        <v>2026-05-16 08:09 UTC</v>
      </c>
      <c r="T1937" s="155" t="str">
        <v>2026-05-16 01:09 PDT</v>
      </c>
      <c r="U1937" s="153" t="n">
        <f>IF(E1937&lt;&gt;"Accepted","",IF(AND(N1937="",P1937=""),"",MAX(N1937,P1937)))</f>
        <v>33.372603992</v>
      </c>
      <c r="V1937" s="155" t="str">
        <v>2026-05-16 01:09 PDT</v>
      </c>
      <c r="W1937" s="153" t="n">
        <v>12</v>
      </c>
      <c r="X1937" s="163"/>
      <c r="Y1937" s="153" t="n">
        <v>29</v>
      </c>
      <c r="Z1937" s="153" t="n">
        <v>270</v>
      </c>
      <c r="AA1937" s="153" t="n">
        <v>-117.8837</v>
      </c>
      <c r="AB1937" s="153" t="n">
        <v>34.9054</v>
      </c>
      <c r="AC1937" s="153" t="n">
        <v>702</v>
      </c>
      <c r="AD1937" s="175" t="str">
        <v>KEDW 160855Z AUTO 23012KT 10SM CLR 18/05 A2981 RMK AO2 PK WND 27029/09 SLP070 T01830052 55008 $</v>
      </c>
    </row>
    <row r="1938" hidden="0">
      <c r="A1938" s="150" t="str">
        <v>2026-05-16 09:09 UTC</v>
      </c>
      <c r="B1938" s="155" t="str">
        <v>2026-05-16 02:09 PDT</v>
      </c>
      <c r="C1938" s="155" t="str">
        <v>2026-05-16</v>
      </c>
      <c r="D1938" s="155" t="str">
        <v>May</v>
      </c>
      <c r="E1938" s="154" t="str">
        <v>Accepted</v>
      </c>
      <c r="F1938" s="155" t="str">
        <v>270</v>
      </c>
      <c r="G1938" s="153" t="n">
        <v>270</v>
      </c>
      <c r="H1938" s="155" t="str">
        <v>W</v>
      </c>
      <c r="I1938" s="153" t="n">
        <v>90</v>
      </c>
      <c r="J1938" s="155" t="str">
        <v>E</v>
      </c>
      <c r="K1938" s="153" t="n">
        <v>14</v>
      </c>
      <c r="L1938" s="153" t="n">
        <f>IF(E1938="Accepted",K1938*1.150779448,"")</f>
        <v>16.110912272</v>
      </c>
      <c r="M1938" s="163"/>
      <c r="N1938" s="163" t="str">
        <f>IF(AND(E1938="Accepted",ISNUMBER(M1938)),M1938*1.150779448,"")</f>
      </c>
      <c r="O1938" s="163"/>
      <c r="P1938" s="163" t="str">
        <f>IF(AND(E1938="Accepted",ISNUMBER(O1938)),O1938*1.150779448,"")</f>
      </c>
      <c r="Q1938" s="163"/>
      <c r="R1938" s="155" t="str"/>
      <c r="S1938" s="155" t="str"/>
      <c r="T1938" s="155" t="str"/>
      <c r="U1938" s="163" t="str">
        <f>IF(E1938&lt;&gt;"Accepted","",IF(AND(N1938="",P1938=""),"",MAX(N1938,P1938)))</f>
      </c>
      <c r="V1938" s="155" t="str">
        <v>2026-05-16 02:09 PDT</v>
      </c>
      <c r="W1938" s="153" t="n">
        <v>14</v>
      </c>
      <c r="X1938" s="163"/>
      <c r="Y1938" s="163"/>
      <c r="Z1938" s="163"/>
      <c r="AA1938" s="153" t="n">
        <v>-117.8837</v>
      </c>
      <c r="AB1938" s="153" t="n">
        <v>34.9054</v>
      </c>
      <c r="AC1938" s="153" t="n">
        <v>702</v>
      </c>
      <c r="AD1938" s="175" t="str">
        <v>KEDW 160909Z AUTO 27014KT 10SM CLR 21/01 A2981 RMK AO2 WSHFT 0855 SLP069 $</v>
      </c>
    </row>
    <row r="1939" hidden="0">
      <c r="A1939" s="150" t="str">
        <v>2026-05-16 09:11 UTC</v>
      </c>
      <c r="B1939" s="155" t="str">
        <v>2026-05-16 02:11 PDT</v>
      </c>
      <c r="C1939" s="155" t="str">
        <v>2026-05-16</v>
      </c>
      <c r="D1939" s="155" t="str">
        <v>May</v>
      </c>
      <c r="E1939" s="154" t="str">
        <v>Accepted</v>
      </c>
      <c r="F1939" s="155" t="str">
        <v>270</v>
      </c>
      <c r="G1939" s="153" t="n">
        <v>270</v>
      </c>
      <c r="H1939" s="155" t="str">
        <v>W</v>
      </c>
      <c r="I1939" s="153" t="n">
        <v>90</v>
      </c>
      <c r="J1939" s="155" t="str">
        <v>E</v>
      </c>
      <c r="K1939" s="153" t="n">
        <v>14</v>
      </c>
      <c r="L1939" s="153" t="n">
        <f>IF(E1939="Accepted",K1939*1.150779448,"")</f>
        <v>16.110912272</v>
      </c>
      <c r="M1939" s="163"/>
      <c r="N1939" s="163" t="str">
        <f>IF(AND(E1939="Accepted",ISNUMBER(M1939)),M1939*1.150779448,"")</f>
      </c>
      <c r="O1939" s="163"/>
      <c r="P1939" s="163" t="str">
        <f>IF(AND(E1939="Accepted",ISNUMBER(O1939)),O1939*1.150779448,"")</f>
      </c>
      <c r="Q1939" s="163"/>
      <c r="R1939" s="155" t="str"/>
      <c r="S1939" s="155" t="str"/>
      <c r="T1939" s="155" t="str"/>
      <c r="U1939" s="163" t="str">
        <f>IF(E1939&lt;&gt;"Accepted","",IF(AND(N1939="",P1939=""),"",MAX(N1939,P1939)))</f>
      </c>
      <c r="V1939" s="155" t="str">
        <v>2026-05-16 02:11 PDT</v>
      </c>
      <c r="W1939" s="153" t="n">
        <v>14</v>
      </c>
      <c r="X1939" s="163"/>
      <c r="Y1939" s="163"/>
      <c r="Z1939" s="163"/>
      <c r="AA1939" s="153" t="n">
        <v>-117.8837</v>
      </c>
      <c r="AB1939" s="153" t="n">
        <v>34.9054</v>
      </c>
      <c r="AC1939" s="153" t="n">
        <v>702</v>
      </c>
      <c r="AD1939" s="175" t="str">
        <v>KEDW 160911Z AUTO 27014KT 10SM CLR 21/01 A2981 RMK AO2 WSHFT 0858 SLP069 $</v>
      </c>
    </row>
    <row r="1940" hidden="0">
      <c r="A1940" s="150" t="str">
        <v>2026-05-16 09:29 UTC</v>
      </c>
      <c r="B1940" s="155" t="str">
        <v>2026-05-16 02:29 PDT</v>
      </c>
      <c r="C1940" s="155" t="str">
        <v>2026-05-16</v>
      </c>
      <c r="D1940" s="155" t="str">
        <v>May</v>
      </c>
      <c r="E1940" s="154" t="str">
        <v>Accepted</v>
      </c>
      <c r="F1940" s="155" t="str">
        <v>220</v>
      </c>
      <c r="G1940" s="153" t="n">
        <v>220</v>
      </c>
      <c r="H1940" s="155" t="str">
        <v>SW</v>
      </c>
      <c r="I1940" s="153" t="n">
        <v>40</v>
      </c>
      <c r="J1940" s="155" t="str">
        <v>NE</v>
      </c>
      <c r="K1940" s="153" t="n">
        <v>16</v>
      </c>
      <c r="L1940" s="153" t="n">
        <f>IF(E1940="Accepted",K1940*1.150779448,"")</f>
        <v>18.412471168</v>
      </c>
      <c r="M1940" s="153" t="n">
        <v>27</v>
      </c>
      <c r="N1940" s="153" t="n">
        <f>IF(AND(E1940="Accepted",ISNUMBER(M1940)),M1940*1.150779448,"")</f>
        <v>31.071045096</v>
      </c>
      <c r="O1940" s="163"/>
      <c r="P1940" s="163" t="str">
        <f>IF(AND(E1940="Accepted",ISNUMBER(O1940)),O1940*1.150779448,"")</f>
      </c>
      <c r="Q1940" s="163"/>
      <c r="R1940" s="155" t="str"/>
      <c r="S1940" s="155" t="str"/>
      <c r="T1940" s="155" t="str"/>
      <c r="U1940" s="153" t="n">
        <f>IF(E1940&lt;&gt;"Accepted","",IF(AND(N1940="",P1940=""),"",MAX(N1940,P1940)))</f>
        <v>31.071045096</v>
      </c>
      <c r="V1940" s="155" t="str">
        <v>2026-05-16 02:29 PDT</v>
      </c>
      <c r="W1940" s="153" t="n">
        <v>16</v>
      </c>
      <c r="X1940" s="153" t="n">
        <v>27</v>
      </c>
      <c r="Y1940" s="163"/>
      <c r="Z1940" s="163"/>
      <c r="AA1940" s="153" t="n">
        <v>-117.8837</v>
      </c>
      <c r="AB1940" s="153" t="n">
        <v>34.9054</v>
      </c>
      <c r="AC1940" s="153" t="n">
        <v>702</v>
      </c>
      <c r="AD1940" s="175" t="str">
        <v>KEDW 160929Z AUTO 22016G27KT 10SM CLR 21/01 A2981 RMK AO2 WSHFT 24 SLP069 $</v>
      </c>
    </row>
    <row r="1941" hidden="0">
      <c r="A1941" s="150" t="str">
        <v>2026-05-16 09:32 UTC</v>
      </c>
      <c r="B1941" s="155" t="str">
        <v>2026-05-16 02:32 PDT</v>
      </c>
      <c r="C1941" s="155" t="str">
        <v>2026-05-16</v>
      </c>
      <c r="D1941" s="155" t="str">
        <v>May</v>
      </c>
      <c r="E1941" s="154" t="str">
        <v>Accepted</v>
      </c>
      <c r="F1941" s="155" t="str">
        <v>220</v>
      </c>
      <c r="G1941" s="153" t="n">
        <v>220</v>
      </c>
      <c r="H1941" s="155" t="str">
        <v>SW</v>
      </c>
      <c r="I1941" s="153" t="n">
        <v>40</v>
      </c>
      <c r="J1941" s="155" t="str">
        <v>NE</v>
      </c>
      <c r="K1941" s="153" t="n">
        <v>16</v>
      </c>
      <c r="L1941" s="153" t="n">
        <f>IF(E1941="Accepted",K1941*1.150779448,"")</f>
        <v>18.412471168</v>
      </c>
      <c r="M1941" s="153" t="n">
        <v>27</v>
      </c>
      <c r="N1941" s="153" t="n">
        <f>IF(AND(E1941="Accepted",ISNUMBER(M1941)),M1941*1.150779448,"")</f>
        <v>31.071045096</v>
      </c>
      <c r="O1941" s="163"/>
      <c r="P1941" s="163" t="str">
        <f>IF(AND(E1941="Accepted",ISNUMBER(O1941)),O1941*1.150779448,"")</f>
      </c>
      <c r="Q1941" s="163"/>
      <c r="R1941" s="155" t="str"/>
      <c r="S1941" s="155" t="str"/>
      <c r="T1941" s="155" t="str"/>
      <c r="U1941" s="153" t="n">
        <f>IF(E1941&lt;&gt;"Accepted","",IF(AND(N1941="",P1941=""),"",MAX(N1941,P1941)))</f>
        <v>31.071045096</v>
      </c>
      <c r="V1941" s="155" t="str">
        <v>2026-05-16 02:32 PDT</v>
      </c>
      <c r="W1941" s="153" t="n">
        <v>16</v>
      </c>
      <c r="X1941" s="153" t="n">
        <v>27</v>
      </c>
      <c r="Y1941" s="163"/>
      <c r="Z1941" s="163"/>
      <c r="AA1941" s="153" t="n">
        <v>-117.8837</v>
      </c>
      <c r="AB1941" s="153" t="n">
        <v>34.9054</v>
      </c>
      <c r="AC1941" s="153" t="n">
        <v>702</v>
      </c>
      <c r="AD1941" s="175" t="str">
        <v>KEDW 160932Z AUTO 22016G27KT 10SM CLR 21/01 A2981 RMK AO2 WSHFT 26 SLP069 $</v>
      </c>
    </row>
    <row r="1942" hidden="0">
      <c r="A1942" s="150" t="str">
        <v>2026-05-16 09:55 UTC</v>
      </c>
      <c r="B1942" s="155" t="str">
        <v>2026-05-16 02:55 PDT</v>
      </c>
      <c r="C1942" s="155" t="str">
        <v>2026-05-16</v>
      </c>
      <c r="D1942" s="155" t="str">
        <v>May</v>
      </c>
      <c r="E1942" s="154" t="str">
        <v>Accepted</v>
      </c>
      <c r="F1942" s="155" t="str">
        <v>210</v>
      </c>
      <c r="G1942" s="153" t="n">
        <v>210</v>
      </c>
      <c r="H1942" s="155" t="str">
        <v>SW</v>
      </c>
      <c r="I1942" s="153" t="n">
        <v>30</v>
      </c>
      <c r="J1942" s="155" t="str">
        <v>NE</v>
      </c>
      <c r="K1942" s="153" t="n">
        <v>12</v>
      </c>
      <c r="L1942" s="153" t="n">
        <f>IF(E1942="Accepted",K1942*1.150779448,"")</f>
        <v>13.809353376</v>
      </c>
      <c r="M1942" s="163"/>
      <c r="N1942" s="163" t="str">
        <f>IF(AND(E1942="Accepted",ISNUMBER(M1942)),M1942*1.150779448,"")</f>
      </c>
      <c r="O1942" s="153" t="n">
        <v>28</v>
      </c>
      <c r="P1942" s="153" t="n">
        <f>IF(AND(E1942="Accepted",ISNUMBER(O1942)),O1942*1.150779448,"")</f>
        <v>32.221824544</v>
      </c>
      <c r="Q1942" s="153" t="n">
        <v>260</v>
      </c>
      <c r="R1942" s="155" t="str">
        <v>24</v>
      </c>
      <c r="S1942" s="155" t="str">
        <v>2026-05-16 09:24 UTC</v>
      </c>
      <c r="T1942" s="155" t="str">
        <v>2026-05-16 02:24 PDT</v>
      </c>
      <c r="U1942" s="153" t="n">
        <f>IF(E1942&lt;&gt;"Accepted","",IF(AND(N1942="",P1942=""),"",MAX(N1942,P1942)))</f>
        <v>32.221824544</v>
      </c>
      <c r="V1942" s="155" t="str">
        <v>2026-05-16 02:24 PDT</v>
      </c>
      <c r="W1942" s="153" t="n">
        <v>12</v>
      </c>
      <c r="X1942" s="163"/>
      <c r="Y1942" s="153" t="n">
        <v>28</v>
      </c>
      <c r="Z1942" s="153" t="n">
        <v>260</v>
      </c>
      <c r="AA1942" s="153" t="n">
        <v>-117.8837</v>
      </c>
      <c r="AB1942" s="153" t="n">
        <v>34.9054</v>
      </c>
      <c r="AC1942" s="153" t="n">
        <v>702</v>
      </c>
      <c r="AD1942" s="175" t="str">
        <v>KEDW 160955Z AUTO 21012KT 10SM CLR 17/05 A2980 RMK AO2 PK WND 26028/24 SLP068 T01730046 $</v>
      </c>
    </row>
    <row r="1943" hidden="0">
      <c r="A1943" s="150" t="str">
        <v>2026-05-16 10:37 UTC</v>
      </c>
      <c r="B1943" s="155" t="str">
        <v>2026-05-16 03:37 PDT</v>
      </c>
      <c r="C1943" s="155" t="str">
        <v>2026-05-16</v>
      </c>
      <c r="D1943" s="155" t="str">
        <v>May</v>
      </c>
      <c r="E1943" s="154" t="str">
        <v>Accepted</v>
      </c>
      <c r="F1943" s="155" t="str">
        <v>220</v>
      </c>
      <c r="G1943" s="153" t="n">
        <v>220</v>
      </c>
      <c r="H1943" s="155" t="str">
        <v>SW</v>
      </c>
      <c r="I1943" s="153" t="n">
        <v>40</v>
      </c>
      <c r="J1943" s="155" t="str">
        <v>NE</v>
      </c>
      <c r="K1943" s="153" t="n">
        <v>16</v>
      </c>
      <c r="L1943" s="153" t="n">
        <f>IF(E1943="Accepted",K1943*1.150779448,"")</f>
        <v>18.412471168</v>
      </c>
      <c r="M1943" s="153" t="n">
        <v>26</v>
      </c>
      <c r="N1943" s="153" t="n">
        <f>IF(AND(E1943="Accepted",ISNUMBER(M1943)),M1943*1.150779448,"")</f>
        <v>29.920265648</v>
      </c>
      <c r="O1943" s="163"/>
      <c r="P1943" s="163" t="str">
        <f>IF(AND(E1943="Accepted",ISNUMBER(O1943)),O1943*1.150779448,"")</f>
      </c>
      <c r="Q1943" s="163"/>
      <c r="R1943" s="155" t="str"/>
      <c r="S1943" s="155" t="str"/>
      <c r="T1943" s="155" t="str"/>
      <c r="U1943" s="153" t="n">
        <f>IF(E1943&lt;&gt;"Accepted","",IF(AND(N1943="",P1943=""),"",MAX(N1943,P1943)))</f>
        <v>29.920265648</v>
      </c>
      <c r="V1943" s="155" t="str">
        <v>2026-05-16 03:37 PDT</v>
      </c>
      <c r="W1943" s="153" t="n">
        <v>16</v>
      </c>
      <c r="X1943" s="153" t="n">
        <v>26</v>
      </c>
      <c r="Y1943" s="163"/>
      <c r="Z1943" s="163"/>
      <c r="AA1943" s="153" t="n">
        <v>-117.8837</v>
      </c>
      <c r="AB1943" s="153" t="n">
        <v>34.9054</v>
      </c>
      <c r="AC1943" s="153" t="n">
        <v>702</v>
      </c>
      <c r="AD1943" s="175" t="str">
        <v>KEDW 161037Z AUTO 22016G26KT 10SM CLR 21/01 A2981 RMK AO2 WSHFT 32 SLP069 $</v>
      </c>
    </row>
    <row r="1944" hidden="0">
      <c r="A1944" s="150" t="str">
        <v>2026-05-16 10:39 UTC</v>
      </c>
      <c r="B1944" s="155" t="str">
        <v>2026-05-16 03:39 PDT</v>
      </c>
      <c r="C1944" s="155" t="str">
        <v>2026-05-16</v>
      </c>
      <c r="D1944" s="155" t="str">
        <v>May</v>
      </c>
      <c r="E1944" s="154" t="str">
        <v>Accepted</v>
      </c>
      <c r="F1944" s="155" t="str">
        <v>220</v>
      </c>
      <c r="G1944" s="153" t="n">
        <v>220</v>
      </c>
      <c r="H1944" s="155" t="str">
        <v>SW</v>
      </c>
      <c r="I1944" s="153" t="n">
        <v>40</v>
      </c>
      <c r="J1944" s="155" t="str">
        <v>NE</v>
      </c>
      <c r="K1944" s="153" t="n">
        <v>16</v>
      </c>
      <c r="L1944" s="153" t="n">
        <f>IF(E1944="Accepted",K1944*1.150779448,"")</f>
        <v>18.412471168</v>
      </c>
      <c r="M1944" s="153" t="n">
        <v>26</v>
      </c>
      <c r="N1944" s="153" t="n">
        <f>IF(AND(E1944="Accepted",ISNUMBER(M1944)),M1944*1.150779448,"")</f>
        <v>29.920265648</v>
      </c>
      <c r="O1944" s="163"/>
      <c r="P1944" s="163" t="str">
        <f>IF(AND(E1944="Accepted",ISNUMBER(O1944)),O1944*1.150779448,"")</f>
      </c>
      <c r="Q1944" s="163"/>
      <c r="R1944" s="155" t="str"/>
      <c r="S1944" s="155" t="str"/>
      <c r="T1944" s="155" t="str"/>
      <c r="U1944" s="153" t="n">
        <f>IF(E1944&lt;&gt;"Accepted","",IF(AND(N1944="",P1944=""),"",MAX(N1944,P1944)))</f>
        <v>29.920265648</v>
      </c>
      <c r="V1944" s="155" t="str">
        <v>2026-05-16 03:39 PDT</v>
      </c>
      <c r="W1944" s="153" t="n">
        <v>16</v>
      </c>
      <c r="X1944" s="153" t="n">
        <v>26</v>
      </c>
      <c r="Y1944" s="163"/>
      <c r="Z1944" s="163"/>
      <c r="AA1944" s="153" t="n">
        <v>-117.8837</v>
      </c>
      <c r="AB1944" s="153" t="n">
        <v>34.9054</v>
      </c>
      <c r="AC1944" s="153" t="n">
        <v>702</v>
      </c>
      <c r="AD1944" s="175" t="str">
        <v>KEDW 161039Z AUTO 22016G26KT 10SM CLR 21/01 A2981 RMK AO2 WSHFT 34 SLP069 $</v>
      </c>
    </row>
    <row r="1945" hidden="0">
      <c r="A1945" s="150" t="str">
        <v>2026-05-16 10:55 UTC</v>
      </c>
      <c r="B1945" s="155" t="str">
        <v>2026-05-16 03:55 PDT</v>
      </c>
      <c r="C1945" s="155" t="str">
        <v>2026-05-16</v>
      </c>
      <c r="D1945" s="155" t="str">
        <v>May</v>
      </c>
      <c r="E1945" s="154" t="str">
        <v>Accepted</v>
      </c>
      <c r="F1945" s="155" t="str">
        <v>190</v>
      </c>
      <c r="G1945" s="153" t="n">
        <v>190</v>
      </c>
      <c r="H1945" s="155" t="str">
        <v>S</v>
      </c>
      <c r="I1945" s="153" t="n">
        <v>10</v>
      </c>
      <c r="J1945" s="155" t="str">
        <v>N</v>
      </c>
      <c r="K1945" s="153" t="n">
        <v>13</v>
      </c>
      <c r="L1945" s="153" t="n">
        <f>IF(E1945="Accepted",K1945*1.150779448,"")</f>
        <v>14.960132824</v>
      </c>
      <c r="M1945" s="163"/>
      <c r="N1945" s="163" t="str">
        <f>IF(AND(E1945="Accepted",ISNUMBER(M1945)),M1945*1.150779448,"")</f>
      </c>
      <c r="O1945" s="153" t="n">
        <v>26</v>
      </c>
      <c r="P1945" s="153" t="n">
        <f>IF(AND(E1945="Accepted",ISNUMBER(O1945)),O1945*1.150779448,"")</f>
        <v>29.920265648</v>
      </c>
      <c r="Q1945" s="153" t="n">
        <v>270</v>
      </c>
      <c r="R1945" s="155" t="str">
        <v>31</v>
      </c>
      <c r="S1945" s="155" t="str">
        <v>2026-05-16 10:31 UTC</v>
      </c>
      <c r="T1945" s="155" t="str">
        <v>2026-05-16 03:31 PDT</v>
      </c>
      <c r="U1945" s="153" t="n">
        <f>IF(E1945&lt;&gt;"Accepted","",IF(AND(N1945="",P1945=""),"",MAX(N1945,P1945)))</f>
        <v>29.920265648</v>
      </c>
      <c r="V1945" s="155" t="str">
        <v>2026-05-16 03:31 PDT</v>
      </c>
      <c r="W1945" s="153" t="n">
        <v>13</v>
      </c>
      <c r="X1945" s="163"/>
      <c r="Y1945" s="153" t="n">
        <v>26</v>
      </c>
      <c r="Z1945" s="153" t="n">
        <v>270</v>
      </c>
      <c r="AA1945" s="153" t="n">
        <v>-117.8837</v>
      </c>
      <c r="AB1945" s="153" t="n">
        <v>34.9054</v>
      </c>
      <c r="AC1945" s="153" t="n">
        <v>702</v>
      </c>
      <c r="AD1945" s="175" t="str">
        <v>KEDW 161055Z AUTO 19013KT 10SM CLR 16/06 A2980 RMK AO2 PK WND 27026/31 SLP069 T01630056 $</v>
      </c>
    </row>
    <row r="1946" hidden="0">
      <c r="A1946" s="150" t="str">
        <v>2026-05-16 11:09 UTC</v>
      </c>
      <c r="B1946" s="155" t="str">
        <v>2026-05-16 04:09 PDT</v>
      </c>
      <c r="C1946" s="155" t="str">
        <v>2026-05-16</v>
      </c>
      <c r="D1946" s="155" t="str">
        <v>May</v>
      </c>
      <c r="E1946" s="154" t="str">
        <v>Accepted</v>
      </c>
      <c r="F1946" s="155" t="str">
        <v>240</v>
      </c>
      <c r="G1946" s="153" t="n">
        <v>240</v>
      </c>
      <c r="H1946" s="155" t="str">
        <v>SW</v>
      </c>
      <c r="I1946" s="153" t="n">
        <v>60</v>
      </c>
      <c r="J1946" s="155" t="str">
        <v>NE</v>
      </c>
      <c r="K1946" s="153" t="n">
        <v>11</v>
      </c>
      <c r="L1946" s="153" t="n">
        <f>IF(E1946="Accepted",K1946*1.150779448,"")</f>
        <v>12.658573928</v>
      </c>
      <c r="M1946" s="163"/>
      <c r="N1946" s="163" t="str">
        <f>IF(AND(E1946="Accepted",ISNUMBER(M1946)),M1946*1.150779448,"")</f>
      </c>
      <c r="O1946" s="163"/>
      <c r="P1946" s="163" t="str">
        <f>IF(AND(E1946="Accepted",ISNUMBER(O1946)),O1946*1.150779448,"")</f>
      </c>
      <c r="Q1946" s="163"/>
      <c r="R1946" s="155" t="str"/>
      <c r="S1946" s="155" t="str"/>
      <c r="T1946" s="155" t="str"/>
      <c r="U1946" s="163" t="str">
        <f>IF(E1946&lt;&gt;"Accepted","",IF(AND(N1946="",P1946=""),"",MAX(N1946,P1946)))</f>
      </c>
      <c r="V1946" s="155" t="str">
        <v>2026-05-16 04:09 PDT</v>
      </c>
      <c r="W1946" s="153" t="n">
        <v>11</v>
      </c>
      <c r="X1946" s="163"/>
      <c r="Y1946" s="163"/>
      <c r="Z1946" s="163"/>
      <c r="AA1946" s="153" t="n">
        <v>-117.8837</v>
      </c>
      <c r="AB1946" s="153" t="n">
        <v>34.9054</v>
      </c>
      <c r="AC1946" s="153" t="n">
        <v>702</v>
      </c>
      <c r="AD1946" s="175" t="str">
        <v>KEDW 161109Z AUTO 24011KT 10SM CLR 18/03 A2979 RMK AO2 WSHFT 00 SLP064 $</v>
      </c>
    </row>
    <row r="1947" hidden="0">
      <c r="A1947" s="150" t="str">
        <v>2026-05-16 11:11 UTC</v>
      </c>
      <c r="B1947" s="155" t="str">
        <v>2026-05-16 04:11 PDT</v>
      </c>
      <c r="C1947" s="155" t="str">
        <v>2026-05-16</v>
      </c>
      <c r="D1947" s="155" t="str">
        <v>May</v>
      </c>
      <c r="E1947" s="154" t="str">
        <v>Accepted</v>
      </c>
      <c r="F1947" s="155" t="str">
        <v>240</v>
      </c>
      <c r="G1947" s="153" t="n">
        <v>240</v>
      </c>
      <c r="H1947" s="155" t="str">
        <v>SW</v>
      </c>
      <c r="I1947" s="153" t="n">
        <v>60</v>
      </c>
      <c r="J1947" s="155" t="str">
        <v>NE</v>
      </c>
      <c r="K1947" s="153" t="n">
        <v>11</v>
      </c>
      <c r="L1947" s="153" t="n">
        <f>IF(E1947="Accepted",K1947*1.150779448,"")</f>
        <v>12.658573928</v>
      </c>
      <c r="M1947" s="163"/>
      <c r="N1947" s="163" t="str">
        <f>IF(AND(E1947="Accepted",ISNUMBER(M1947)),M1947*1.150779448,"")</f>
      </c>
      <c r="O1947" s="163"/>
      <c r="P1947" s="163" t="str">
        <f>IF(AND(E1947="Accepted",ISNUMBER(O1947)),O1947*1.150779448,"")</f>
      </c>
      <c r="Q1947" s="163"/>
      <c r="R1947" s="155" t="str"/>
      <c r="S1947" s="155" t="str"/>
      <c r="T1947" s="155" t="str"/>
      <c r="U1947" s="163" t="str">
        <f>IF(E1947&lt;&gt;"Accepted","",IF(AND(N1947="",P1947=""),"",MAX(N1947,P1947)))</f>
      </c>
      <c r="V1947" s="155" t="str">
        <v>2026-05-16 04:11 PDT</v>
      </c>
      <c r="W1947" s="153" t="n">
        <v>11</v>
      </c>
      <c r="X1947" s="163"/>
      <c r="Y1947" s="163"/>
      <c r="Z1947" s="163"/>
      <c r="AA1947" s="153" t="n">
        <v>-117.8837</v>
      </c>
      <c r="AB1947" s="153" t="n">
        <v>34.9054</v>
      </c>
      <c r="AC1947" s="153" t="n">
        <v>702</v>
      </c>
      <c r="AD1947" s="175" t="str">
        <v>KEDW 161111Z AUTO 24011KT 10SM CLR 18/03 A2979 RMK AO2 WSHFT 02 SLP064 $</v>
      </c>
    </row>
    <row r="1948" hidden="0">
      <c r="A1948" s="150" t="str">
        <v>2026-05-16 11:55 UTC</v>
      </c>
      <c r="B1948" s="155" t="str">
        <v>2026-05-16 04:55 PDT</v>
      </c>
      <c r="C1948" s="155" t="str">
        <v>2026-05-16</v>
      </c>
      <c r="D1948" s="155" t="str">
        <v>May</v>
      </c>
      <c r="E1948" s="154" t="str">
        <v>Accepted</v>
      </c>
      <c r="F1948" s="155" t="str">
        <v>210</v>
      </c>
      <c r="G1948" s="153" t="n">
        <v>210</v>
      </c>
      <c r="H1948" s="155" t="str">
        <v>SW</v>
      </c>
      <c r="I1948" s="153" t="n">
        <v>30</v>
      </c>
      <c r="J1948" s="155" t="str">
        <v>NE</v>
      </c>
      <c r="K1948" s="153" t="n">
        <v>9</v>
      </c>
      <c r="L1948" s="153" t="n">
        <f>IF(E1948="Accepted",K1948*1.150779448,"")</f>
        <v>10.357015032</v>
      </c>
      <c r="M1948" s="163"/>
      <c r="N1948" s="163" t="str">
        <f>IF(AND(E1948="Accepted",ISNUMBER(M1948)),M1948*1.150779448,"")</f>
      </c>
      <c r="O1948" s="153" t="n">
        <v>26</v>
      </c>
      <c r="P1948" s="153" t="n">
        <f>IF(AND(E1948="Accepted",ISNUMBER(O1948)),O1948*1.150779448,"")</f>
        <v>29.920265648</v>
      </c>
      <c r="Q1948" s="153" t="n">
        <v>250</v>
      </c>
      <c r="R1948" s="155" t="str">
        <v>18</v>
      </c>
      <c r="S1948" s="155" t="str">
        <v>2026-05-16 11:18 UTC</v>
      </c>
      <c r="T1948" s="155" t="str">
        <v>2026-05-16 04:18 PDT</v>
      </c>
      <c r="U1948" s="153" t="n">
        <f>IF(E1948&lt;&gt;"Accepted","",IF(AND(N1948="",P1948=""),"",MAX(N1948,P1948)))</f>
        <v>29.920265648</v>
      </c>
      <c r="V1948" s="155" t="str">
        <v>2026-05-16 04:18 PDT</v>
      </c>
      <c r="W1948" s="153" t="n">
        <v>9</v>
      </c>
      <c r="X1948" s="163"/>
      <c r="Y1948" s="153" t="n">
        <v>26</v>
      </c>
      <c r="Z1948" s="153" t="n">
        <v>250</v>
      </c>
      <c r="AA1948" s="153" t="n">
        <v>-117.8837</v>
      </c>
      <c r="AB1948" s="153" t="n">
        <v>34.9054</v>
      </c>
      <c r="AC1948" s="153" t="n">
        <v>702</v>
      </c>
      <c r="AD1948" s="175" t="str">
        <v>KEDW 161155Z AUTO 21009KT 10SM CLR 17/03 A2979 RMK AO2 PK WND 25026/18 SLP066 T01730028 10223 20162 57005 $</v>
      </c>
    </row>
    <row r="1949" hidden="0">
      <c r="A1949" s="150" t="str">
        <v>2026-05-16 12:40 UTC</v>
      </c>
      <c r="B1949" s="155" t="str">
        <v>2026-05-16 05:40 PDT</v>
      </c>
      <c r="C1949" s="155" t="str">
        <v>2026-05-16</v>
      </c>
      <c r="D1949" s="155" t="str">
        <v>May</v>
      </c>
      <c r="E1949" s="154" t="str">
        <v>Accepted</v>
      </c>
      <c r="F1949" s="155" t="str">
        <v>210</v>
      </c>
      <c r="G1949" s="153" t="n">
        <v>210</v>
      </c>
      <c r="H1949" s="155" t="str">
        <v>SW</v>
      </c>
      <c r="I1949" s="153" t="n">
        <v>30</v>
      </c>
      <c r="J1949" s="155" t="str">
        <v>NE</v>
      </c>
      <c r="K1949" s="153" t="n">
        <v>12</v>
      </c>
      <c r="L1949" s="153" t="n">
        <f>IF(E1949="Accepted",K1949*1.150779448,"")</f>
        <v>13.809353376</v>
      </c>
      <c r="M1949" s="163"/>
      <c r="N1949" s="163" t="str">
        <f>IF(AND(E1949="Accepted",ISNUMBER(M1949)),M1949*1.150779448,"")</f>
      </c>
      <c r="O1949" s="163"/>
      <c r="P1949" s="163" t="str">
        <f>IF(AND(E1949="Accepted",ISNUMBER(O1949)),O1949*1.150779448,"")</f>
      </c>
      <c r="Q1949" s="163"/>
      <c r="R1949" s="155" t="str"/>
      <c r="S1949" s="155" t="str"/>
      <c r="T1949" s="155" t="str"/>
      <c r="U1949" s="163" t="str">
        <f>IF(E1949&lt;&gt;"Accepted","",IF(AND(N1949="",P1949=""),"",MAX(N1949,P1949)))</f>
      </c>
      <c r="V1949" s="155" t="str">
        <v>2026-05-16 05:40 PDT</v>
      </c>
      <c r="W1949" s="153" t="n">
        <v>12</v>
      </c>
      <c r="X1949" s="163"/>
      <c r="Y1949" s="163"/>
      <c r="Z1949" s="163"/>
      <c r="AA1949" s="153" t="n">
        <v>-117.8837</v>
      </c>
      <c r="AB1949" s="153" t="n">
        <v>34.9054</v>
      </c>
      <c r="AC1949" s="153" t="n">
        <v>702</v>
      </c>
      <c r="AD1949" s="175" t="str">
        <v>KEDW 161240Z AUTO 21012KT 10SM CLR 19/M00 A2980 RMK AO2 WSHFT 33 SLP068 $</v>
      </c>
    </row>
    <row r="1950" hidden="0">
      <c r="A1950" s="150" t="str">
        <v>2026-05-16 12:42 UTC</v>
      </c>
      <c r="B1950" s="155" t="str">
        <v>2026-05-16 05:42 PDT</v>
      </c>
      <c r="C1950" s="155" t="str">
        <v>2026-05-16</v>
      </c>
      <c r="D1950" s="155" t="str">
        <v>May</v>
      </c>
      <c r="E1950" s="154" t="str">
        <v>Accepted</v>
      </c>
      <c r="F1950" s="155" t="str">
        <v>210</v>
      </c>
      <c r="G1950" s="153" t="n">
        <v>210</v>
      </c>
      <c r="H1950" s="155" t="str">
        <v>SW</v>
      </c>
      <c r="I1950" s="153" t="n">
        <v>30</v>
      </c>
      <c r="J1950" s="155" t="str">
        <v>NE</v>
      </c>
      <c r="K1950" s="153" t="n">
        <v>12</v>
      </c>
      <c r="L1950" s="153" t="n">
        <f>IF(E1950="Accepted",K1950*1.150779448,"")</f>
        <v>13.809353376</v>
      </c>
      <c r="M1950" s="163"/>
      <c r="N1950" s="163" t="str">
        <f>IF(AND(E1950="Accepted",ISNUMBER(M1950)),M1950*1.150779448,"")</f>
      </c>
      <c r="O1950" s="163"/>
      <c r="P1950" s="163" t="str">
        <f>IF(AND(E1950="Accepted",ISNUMBER(O1950)),O1950*1.150779448,"")</f>
      </c>
      <c r="Q1950" s="163"/>
      <c r="R1950" s="155" t="str"/>
      <c r="S1950" s="155" t="str"/>
      <c r="T1950" s="155" t="str"/>
      <c r="U1950" s="163" t="str">
        <f>IF(E1950&lt;&gt;"Accepted","",IF(AND(N1950="",P1950=""),"",MAX(N1950,P1950)))</f>
      </c>
      <c r="V1950" s="155" t="str">
        <v>2026-05-16 05:42 PDT</v>
      </c>
      <c r="W1950" s="153" t="n">
        <v>12</v>
      </c>
      <c r="X1950" s="163"/>
      <c r="Y1950" s="163"/>
      <c r="Z1950" s="163"/>
      <c r="AA1950" s="153" t="n">
        <v>-117.8837</v>
      </c>
      <c r="AB1950" s="153" t="n">
        <v>34.9054</v>
      </c>
      <c r="AC1950" s="153" t="n">
        <v>702</v>
      </c>
      <c r="AD1950" s="175" t="str">
        <v>KEDW 161242Z AUTO 21012KT 10SM CLR 19/M00 A2980 RMK AO2 WSHFT 36 SLP068 $</v>
      </c>
    </row>
    <row r="1951" hidden="0">
      <c r="A1951" s="150" t="str">
        <v>2026-05-16 12:55 UTC</v>
      </c>
      <c r="B1951" s="155" t="str">
        <v>2026-05-16 05:55 PDT</v>
      </c>
      <c r="C1951" s="155" t="str">
        <v>2026-05-16</v>
      </c>
      <c r="D1951" s="155" t="str">
        <v>May</v>
      </c>
      <c r="E1951" s="154" t="str">
        <v>Accepted</v>
      </c>
      <c r="F1951" s="155" t="str">
        <v>220</v>
      </c>
      <c r="G1951" s="153" t="n">
        <v>220</v>
      </c>
      <c r="H1951" s="155" t="str">
        <v>SW</v>
      </c>
      <c r="I1951" s="153" t="n">
        <v>40</v>
      </c>
      <c r="J1951" s="155" t="str">
        <v>NE</v>
      </c>
      <c r="K1951" s="153" t="n">
        <v>8</v>
      </c>
      <c r="L1951" s="153" t="n">
        <f>IF(E1951="Accepted",K1951*1.150779448,"")</f>
        <v>9.206235584</v>
      </c>
      <c r="M1951" s="163"/>
      <c r="N1951" s="163" t="str">
        <f>IF(AND(E1951="Accepted",ISNUMBER(M1951)),M1951*1.150779448,"")</f>
      </c>
      <c r="O1951" s="163"/>
      <c r="P1951" s="163" t="str">
        <f>IF(AND(E1951="Accepted",ISNUMBER(O1951)),O1951*1.150779448,"")</f>
      </c>
      <c r="Q1951" s="163"/>
      <c r="R1951" s="155" t="str"/>
      <c r="S1951" s="155" t="str"/>
      <c r="T1951" s="155" t="str"/>
      <c r="U1951" s="163" t="str">
        <f>IF(E1951&lt;&gt;"Accepted","",IF(AND(N1951="",P1951=""),"",MAX(N1951,P1951)))</f>
      </c>
      <c r="V1951" s="155" t="str">
        <v>2026-05-16 05:55 PDT</v>
      </c>
      <c r="W1951" s="153" t="n">
        <v>8</v>
      </c>
      <c r="X1951" s="163"/>
      <c r="Y1951" s="163"/>
      <c r="Z1951" s="163"/>
      <c r="AA1951" s="153" t="n">
        <v>-117.8837</v>
      </c>
      <c r="AB1951" s="153" t="n">
        <v>34.9054</v>
      </c>
      <c r="AC1951" s="153" t="n">
        <v>702</v>
      </c>
      <c r="AD1951" s="175" t="str">
        <v>KEDW 161255Z AUTO 22008KT 10SM CLR 16/04 A2980 RMK AO2 SLP070 T01550042 $</v>
      </c>
    </row>
    <row r="1952" hidden="0">
      <c r="A1952" s="150" t="str">
        <v>2026-05-16 13:55 UTC</v>
      </c>
      <c r="B1952" s="155" t="str">
        <v>2026-05-16 06:55 PDT</v>
      </c>
      <c r="C1952" s="155" t="str">
        <v>2026-05-16</v>
      </c>
      <c r="D1952" s="155" t="str">
        <v>May</v>
      </c>
      <c r="E1952" s="154" t="str">
        <v>Accepted</v>
      </c>
      <c r="F1952" s="155" t="str">
        <v>250</v>
      </c>
      <c r="G1952" s="153" t="n">
        <v>250</v>
      </c>
      <c r="H1952" s="155" t="str">
        <v>W</v>
      </c>
      <c r="I1952" s="153" t="n">
        <v>70</v>
      </c>
      <c r="J1952" s="155" t="str">
        <v>E</v>
      </c>
      <c r="K1952" s="153" t="n">
        <v>17</v>
      </c>
      <c r="L1952" s="153" t="n">
        <f>IF(E1952="Accepted",K1952*1.150779448,"")</f>
        <v>19.563250616</v>
      </c>
      <c r="M1952" s="163"/>
      <c r="N1952" s="163" t="str">
        <f>IF(AND(E1952="Accepted",ISNUMBER(M1952)),M1952*1.150779448,"")</f>
      </c>
      <c r="O1952" s="163"/>
      <c r="P1952" s="163" t="str">
        <f>IF(AND(E1952="Accepted",ISNUMBER(O1952)),O1952*1.150779448,"")</f>
      </c>
      <c r="Q1952" s="163"/>
      <c r="R1952" s="155" t="str"/>
      <c r="S1952" s="155" t="str"/>
      <c r="T1952" s="155" t="str"/>
      <c r="U1952" s="163" t="str">
        <f>IF(E1952&lt;&gt;"Accepted","",IF(AND(N1952="",P1952=""),"",MAX(N1952,P1952)))</f>
      </c>
      <c r="V1952" s="155" t="str">
        <v>2026-05-16 06:55 PDT</v>
      </c>
      <c r="W1952" s="153" t="n">
        <v>17</v>
      </c>
      <c r="X1952" s="163"/>
      <c r="Y1952" s="163"/>
      <c r="Z1952" s="163"/>
      <c r="AA1952" s="153" t="n">
        <v>-117.8837</v>
      </c>
      <c r="AB1952" s="153" t="n">
        <v>34.9054</v>
      </c>
      <c r="AC1952" s="153" t="n">
        <v>702</v>
      </c>
      <c r="AD1952" s="175" t="str">
        <v>KEDW 161355Z AUTO 25017KT 10SM CLR 20/01 A2981 RMK AO2 SLP072 T02000009 $</v>
      </c>
    </row>
    <row r="1953" hidden="0">
      <c r="A1953" s="150" t="str">
        <v>2026-05-16 14:55 UTC</v>
      </c>
      <c r="B1953" s="155" t="str">
        <v>2026-05-16 07:55 PDT</v>
      </c>
      <c r="C1953" s="155" t="str">
        <v>2026-05-16</v>
      </c>
      <c r="D1953" s="155" t="str">
        <v>May</v>
      </c>
      <c r="E1953" s="154" t="str">
        <v>Accepted</v>
      </c>
      <c r="F1953" s="155" t="str">
        <v>230</v>
      </c>
      <c r="G1953" s="153" t="n">
        <v>230</v>
      </c>
      <c r="H1953" s="155" t="str">
        <v>SW</v>
      </c>
      <c r="I1953" s="153" t="n">
        <v>50</v>
      </c>
      <c r="J1953" s="155" t="str">
        <v>NE</v>
      </c>
      <c r="K1953" s="153" t="n">
        <v>13</v>
      </c>
      <c r="L1953" s="153" t="n">
        <f>IF(E1953="Accepted",K1953*1.150779448,"")</f>
        <v>14.960132824</v>
      </c>
      <c r="M1953" s="163"/>
      <c r="N1953" s="163" t="str">
        <f>IF(AND(E1953="Accepted",ISNUMBER(M1953)),M1953*1.150779448,"")</f>
      </c>
      <c r="O1953" s="163"/>
      <c r="P1953" s="163" t="str">
        <f>IF(AND(E1953="Accepted",ISNUMBER(O1953)),O1953*1.150779448,"")</f>
      </c>
      <c r="Q1953" s="163"/>
      <c r="R1953" s="155" t="str"/>
      <c r="S1953" s="155" t="str"/>
      <c r="T1953" s="155" t="str"/>
      <c r="U1953" s="163" t="str">
        <f>IF(E1953&lt;&gt;"Accepted","",IF(AND(N1953="",P1953=""),"",MAX(N1953,P1953)))</f>
      </c>
      <c r="V1953" s="155" t="str">
        <v>2026-05-16 07:55 PDT</v>
      </c>
      <c r="W1953" s="153" t="n">
        <v>13</v>
      </c>
      <c r="X1953" s="163"/>
      <c r="Y1953" s="163"/>
      <c r="Z1953" s="163"/>
      <c r="AA1953" s="153" t="n">
        <v>-117.8837</v>
      </c>
      <c r="AB1953" s="153" t="n">
        <v>34.9054</v>
      </c>
      <c r="AC1953" s="153" t="n">
        <v>702</v>
      </c>
      <c r="AD1953" s="175" t="str">
        <v>KEDW 161455Z AUTO 23013KT 10SM CLR 22/00 A2982 RMK AO2 SLP076 T02190004 52010 $</v>
      </c>
    </row>
    <row r="1954" hidden="0">
      <c r="A1954" s="150" t="str">
        <v>2026-05-16 15:55 UTC</v>
      </c>
      <c r="B1954" s="155" t="str">
        <v>2026-05-16 08:55 PDT</v>
      </c>
      <c r="C1954" s="155" t="str">
        <v>2026-05-16</v>
      </c>
      <c r="D1954" s="155" t="str">
        <v>May</v>
      </c>
      <c r="E1954" s="154" t="str">
        <v>Accepted</v>
      </c>
      <c r="F1954" s="155" t="str">
        <v>240</v>
      </c>
      <c r="G1954" s="153" t="n">
        <v>240</v>
      </c>
      <c r="H1954" s="155" t="str">
        <v>SW</v>
      </c>
      <c r="I1954" s="153" t="n">
        <v>60</v>
      </c>
      <c r="J1954" s="155" t="str">
        <v>NE</v>
      </c>
      <c r="K1954" s="153" t="n">
        <v>13</v>
      </c>
      <c r="L1954" s="153" t="n">
        <f>IF(E1954="Accepted",K1954*1.150779448,"")</f>
        <v>14.960132824</v>
      </c>
      <c r="M1954" s="163"/>
      <c r="N1954" s="163" t="str">
        <f>IF(AND(E1954="Accepted",ISNUMBER(M1954)),M1954*1.150779448,"")</f>
      </c>
      <c r="O1954" s="153" t="n">
        <v>27</v>
      </c>
      <c r="P1954" s="153" t="n">
        <f>IF(AND(E1954="Accepted",ISNUMBER(O1954)),O1954*1.150779448,"")</f>
        <v>31.071045096</v>
      </c>
      <c r="Q1954" s="153" t="n">
        <v>260</v>
      </c>
      <c r="R1954" s="155" t="str">
        <v>17</v>
      </c>
      <c r="S1954" s="155" t="str">
        <v>2026-05-16 15:17 UTC</v>
      </c>
      <c r="T1954" s="155" t="str">
        <v>2026-05-16 08:17 PDT</v>
      </c>
      <c r="U1954" s="153" t="n">
        <f>IF(E1954&lt;&gt;"Accepted","",IF(AND(N1954="",P1954=""),"",MAX(N1954,P1954)))</f>
        <v>31.071045096</v>
      </c>
      <c r="V1954" s="155" t="str">
        <v>2026-05-16 08:17 PDT</v>
      </c>
      <c r="W1954" s="153" t="n">
        <v>13</v>
      </c>
      <c r="X1954" s="163"/>
      <c r="Y1954" s="153" t="n">
        <v>27</v>
      </c>
      <c r="Z1954" s="153" t="n">
        <v>260</v>
      </c>
      <c r="AA1954" s="153" t="n">
        <v>-117.8837</v>
      </c>
      <c r="AB1954" s="153" t="n">
        <v>34.9054</v>
      </c>
      <c r="AC1954" s="153" t="n">
        <v>702</v>
      </c>
      <c r="AD1954" s="175" t="str">
        <v>KEDW 161555Z AUTO 24013KT 10SM CLR 24/M01 A2982 RMK AO2 PK WND 26027/17 SLP076 T02371013 $</v>
      </c>
    </row>
    <row r="1955" hidden="0">
      <c r="A1955" s="150" t="str">
        <v>2026-05-16 16:55 UTC</v>
      </c>
      <c r="B1955" s="155" t="str">
        <v>2026-05-16 09:55 PDT</v>
      </c>
      <c r="C1955" s="155" t="str">
        <v>2026-05-16</v>
      </c>
      <c r="D1955" s="155" t="str">
        <v>May</v>
      </c>
      <c r="E1955" s="154" t="str">
        <v>Accepted</v>
      </c>
      <c r="F1955" s="155" t="str">
        <v>280</v>
      </c>
      <c r="G1955" s="153" t="n">
        <v>280</v>
      </c>
      <c r="H1955" s="155" t="str">
        <v>W</v>
      </c>
      <c r="I1955" s="153" t="n">
        <v>100</v>
      </c>
      <c r="J1955" s="155" t="str">
        <v>E</v>
      </c>
      <c r="K1955" s="153" t="n">
        <v>19</v>
      </c>
      <c r="L1955" s="153" t="n">
        <f>IF(E1955="Accepted",K1955*1.150779448,"")</f>
        <v>21.864809512</v>
      </c>
      <c r="M1955" s="153" t="n">
        <v>24</v>
      </c>
      <c r="N1955" s="153" t="n">
        <f>IF(AND(E1955="Accepted",ISNUMBER(M1955)),M1955*1.150779448,"")</f>
        <v>27.618706752</v>
      </c>
      <c r="O1955" s="153" t="n">
        <v>27</v>
      </c>
      <c r="P1955" s="153" t="n">
        <f>IF(AND(E1955="Accepted",ISNUMBER(O1955)),O1955*1.150779448,"")</f>
        <v>31.071045096</v>
      </c>
      <c r="Q1955" s="153" t="n">
        <v>280</v>
      </c>
      <c r="R1955" s="155" t="str">
        <v>20</v>
      </c>
      <c r="S1955" s="155" t="str">
        <v>2026-05-16 16:20 UTC</v>
      </c>
      <c r="T1955" s="155" t="str">
        <v>2026-05-16 09:20 PDT</v>
      </c>
      <c r="U1955" s="153" t="n">
        <f>IF(E1955&lt;&gt;"Accepted","",IF(AND(N1955="",P1955=""),"",MAX(N1955,P1955)))</f>
        <v>31.071045096</v>
      </c>
      <c r="V1955" s="155" t="str">
        <v>2026-05-16 09:20 PDT</v>
      </c>
      <c r="W1955" s="153" t="n">
        <v>19</v>
      </c>
      <c r="X1955" s="153" t="n">
        <v>24</v>
      </c>
      <c r="Y1955" s="153" t="n">
        <v>27</v>
      </c>
      <c r="Z1955" s="153" t="n">
        <v>280</v>
      </c>
      <c r="AA1955" s="153" t="n">
        <v>-117.8837</v>
      </c>
      <c r="AB1955" s="153" t="n">
        <v>34.9054</v>
      </c>
      <c r="AC1955" s="153" t="n">
        <v>702</v>
      </c>
      <c r="AD1955" s="175" t="str">
        <v>KEDW 161655Z 28019G24KT 50SM CLR 25/M04 A2981 RMK AO2A PK WND 28027/20 SLP072 T02541041</v>
      </c>
    </row>
    <row r="1956" hidden="0">
      <c r="A1956" s="150" t="str">
        <v>2026-05-16 17:55 UTC</v>
      </c>
      <c r="B1956" s="155" t="str">
        <v>2026-05-16 10:55 PDT</v>
      </c>
      <c r="C1956" s="155" t="str">
        <v>2026-05-16</v>
      </c>
      <c r="D1956" s="155" t="str">
        <v>May</v>
      </c>
      <c r="E1956" s="154" t="str">
        <v>Accepted</v>
      </c>
      <c r="F1956" s="155" t="str">
        <v>250</v>
      </c>
      <c r="G1956" s="153" t="n">
        <v>250</v>
      </c>
      <c r="H1956" s="155" t="str">
        <v>W</v>
      </c>
      <c r="I1956" s="153" t="n">
        <v>70</v>
      </c>
      <c r="J1956" s="155" t="str">
        <v>E</v>
      </c>
      <c r="K1956" s="153" t="n">
        <v>19</v>
      </c>
      <c r="L1956" s="153" t="n">
        <f>IF(E1956="Accepted",K1956*1.150779448,"")</f>
        <v>21.864809512</v>
      </c>
      <c r="M1956" s="153" t="n">
        <v>26</v>
      </c>
      <c r="N1956" s="153" t="n">
        <f>IF(AND(E1956="Accepted",ISNUMBER(M1956)),M1956*1.150779448,"")</f>
        <v>29.920265648</v>
      </c>
      <c r="O1956" s="153" t="n">
        <v>26</v>
      </c>
      <c r="P1956" s="153" t="n">
        <f>IF(AND(E1956="Accepted",ISNUMBER(O1956)),O1956*1.150779448,"")</f>
        <v>29.920265648</v>
      </c>
      <c r="Q1956" s="153" t="n">
        <v>260</v>
      </c>
      <c r="R1956" s="155" t="str">
        <v>25</v>
      </c>
      <c r="S1956" s="155" t="str">
        <v>2026-05-16 17:25 UTC</v>
      </c>
      <c r="T1956" s="155" t="str">
        <v>2026-05-16 10:25 PDT</v>
      </c>
      <c r="U1956" s="153" t="n">
        <f>IF(E1956&lt;&gt;"Accepted","",IF(AND(N1956="",P1956=""),"",MAX(N1956,P1956)))</f>
        <v>29.920265648</v>
      </c>
      <c r="V1956" s="155" t="str">
        <v>2026-05-16 10:25 PDT</v>
      </c>
      <c r="W1956" s="153" t="n">
        <v>19</v>
      </c>
      <c r="X1956" s="153" t="n">
        <v>26</v>
      </c>
      <c r="Y1956" s="153" t="n">
        <v>26</v>
      </c>
      <c r="Z1956" s="153" t="n">
        <v>260</v>
      </c>
      <c r="AA1956" s="153" t="n">
        <v>-117.8837</v>
      </c>
      <c r="AB1956" s="153" t="n">
        <v>34.9054</v>
      </c>
      <c r="AC1956" s="153" t="n">
        <v>702</v>
      </c>
      <c r="AD1956" s="175" t="str">
        <v>KEDW 161755Z 25019G26KT 40SM CLR 26/M03 A2981 RMK AO2A PK WND 26026/25 SLP074 T02611026 10266 20154 58004</v>
      </c>
    </row>
    <row r="1957" hidden="0">
      <c r="A1957" s="150" t="str">
        <v>2026-05-16 18:55 UTC</v>
      </c>
      <c r="B1957" s="155" t="str">
        <v>2026-05-16 11:55 PDT</v>
      </c>
      <c r="C1957" s="155" t="str">
        <v>2026-05-16</v>
      </c>
      <c r="D1957" s="155" t="str">
        <v>May</v>
      </c>
      <c r="E1957" s="154" t="str">
        <v>Accepted</v>
      </c>
      <c r="F1957" s="155" t="str">
        <v>270</v>
      </c>
      <c r="G1957" s="153" t="n">
        <v>270</v>
      </c>
      <c r="H1957" s="155" t="str">
        <v>W</v>
      </c>
      <c r="I1957" s="153" t="n">
        <v>90</v>
      </c>
      <c r="J1957" s="155" t="str">
        <v>E</v>
      </c>
      <c r="K1957" s="153" t="n">
        <v>19</v>
      </c>
      <c r="L1957" s="153" t="n">
        <f>IF(E1957="Accepted",K1957*1.150779448,"")</f>
        <v>21.864809512</v>
      </c>
      <c r="M1957" s="153" t="n">
        <v>27</v>
      </c>
      <c r="N1957" s="153" t="n">
        <f>IF(AND(E1957="Accepted",ISNUMBER(M1957)),M1957*1.150779448,"")</f>
        <v>31.071045096</v>
      </c>
      <c r="O1957" s="153" t="n">
        <v>32</v>
      </c>
      <c r="P1957" s="153" t="n">
        <f>IF(AND(E1957="Accepted",ISNUMBER(O1957)),O1957*1.150779448,"")</f>
        <v>36.824942336</v>
      </c>
      <c r="Q1957" s="153" t="n">
        <v>270</v>
      </c>
      <c r="R1957" s="155" t="str">
        <v>18</v>
      </c>
      <c r="S1957" s="155" t="str">
        <v>2026-05-16 18:18 UTC</v>
      </c>
      <c r="T1957" s="155" t="str">
        <v>2026-05-16 11:18 PDT</v>
      </c>
      <c r="U1957" s="153" t="n">
        <f>IF(E1957&lt;&gt;"Accepted","",IF(AND(N1957="",P1957=""),"",MAX(N1957,P1957)))</f>
        <v>36.824942336</v>
      </c>
      <c r="V1957" s="155" t="str">
        <v>2026-05-16 11:18 PDT</v>
      </c>
      <c r="W1957" s="153" t="n">
        <v>19</v>
      </c>
      <c r="X1957" s="153" t="n">
        <v>27</v>
      </c>
      <c r="Y1957" s="153" t="n">
        <v>32</v>
      </c>
      <c r="Z1957" s="153" t="n">
        <v>270</v>
      </c>
      <c r="AA1957" s="153" t="n">
        <v>-117.8837</v>
      </c>
      <c r="AB1957" s="153" t="n">
        <v>34.9054</v>
      </c>
      <c r="AC1957" s="153" t="n">
        <v>702</v>
      </c>
      <c r="AD1957" s="175" t="str">
        <v>KEDW 161855Z 27019G27KT 40SM CLR 26/M03 A2981 RMK AO2A PK WND 27032/18 SLP074 T02611035</v>
      </c>
    </row>
    <row r="1958" hidden="0">
      <c r="A1958" s="150" t="str">
        <v>2026-05-16 19:03 UTC</v>
      </c>
      <c r="B1958" s="155" t="str">
        <v>2026-05-16 12:03 PDT</v>
      </c>
      <c r="C1958" s="155" t="str">
        <v>2026-05-16</v>
      </c>
      <c r="D1958" s="155" t="str">
        <v>May</v>
      </c>
      <c r="E1958" s="154" t="str">
        <v>Accepted</v>
      </c>
      <c r="F1958" s="155" t="str">
        <v>260</v>
      </c>
      <c r="G1958" s="153" t="n">
        <v>260</v>
      </c>
      <c r="H1958" s="155" t="str">
        <v>W</v>
      </c>
      <c r="I1958" s="153" t="n">
        <v>80</v>
      </c>
      <c r="J1958" s="155" t="str">
        <v>E</v>
      </c>
      <c r="K1958" s="153" t="n">
        <v>25</v>
      </c>
      <c r="L1958" s="153" t="n">
        <f>IF(E1958="Accepted",K1958*1.150779448,"")</f>
        <v>28.7694862</v>
      </c>
      <c r="M1958" s="153" t="n">
        <v>30</v>
      </c>
      <c r="N1958" s="153" t="n">
        <f>IF(AND(E1958="Accepted",ISNUMBER(M1958)),M1958*1.150779448,"")</f>
        <v>34.523383439999996</v>
      </c>
      <c r="O1958" s="163"/>
      <c r="P1958" s="163" t="str">
        <f>IF(AND(E1958="Accepted",ISNUMBER(O1958)),O1958*1.150779448,"")</f>
      </c>
      <c r="Q1958" s="163"/>
      <c r="R1958" s="155" t="str"/>
      <c r="S1958" s="155" t="str"/>
      <c r="T1958" s="155" t="str"/>
      <c r="U1958" s="153" t="n">
        <f>IF(E1958&lt;&gt;"Accepted","",IF(AND(N1958="",P1958=""),"",MAX(N1958,P1958)))</f>
        <v>34.523383439999996</v>
      </c>
      <c r="V1958" s="155" t="str">
        <v>2026-05-16 12:03 PDT</v>
      </c>
      <c r="W1958" s="153" t="n">
        <v>25</v>
      </c>
      <c r="X1958" s="153" t="n">
        <v>30</v>
      </c>
      <c r="Y1958" s="163"/>
      <c r="Z1958" s="163"/>
      <c r="AA1958" s="153" t="n">
        <v>-117.8837</v>
      </c>
      <c r="AB1958" s="153" t="n">
        <v>34.9054</v>
      </c>
      <c r="AC1958" s="153" t="n">
        <v>702</v>
      </c>
      <c r="AD1958" s="175" t="str">
        <v>KEDW 161903Z 26025G30KT 40SM CLR 26/M04 A2981 RMK AO2A SLP074</v>
      </c>
    </row>
    <row r="1959" hidden="0">
      <c r="A1959" s="150" t="str">
        <v>2026-05-16 19:56 UTC</v>
      </c>
      <c r="B1959" s="155" t="str">
        <v>2026-05-16 12:56 PDT</v>
      </c>
      <c r="C1959" s="155" t="str">
        <v>2026-05-16</v>
      </c>
      <c r="D1959" s="155" t="str">
        <v>May</v>
      </c>
      <c r="E1959" s="154" t="str">
        <v>Accepted</v>
      </c>
      <c r="F1959" s="155" t="str">
        <v>260</v>
      </c>
      <c r="G1959" s="153" t="n">
        <v>260</v>
      </c>
      <c r="H1959" s="155" t="str">
        <v>W</v>
      </c>
      <c r="I1959" s="153" t="n">
        <v>80</v>
      </c>
      <c r="J1959" s="155" t="str">
        <v>E</v>
      </c>
      <c r="K1959" s="153" t="n">
        <v>20</v>
      </c>
      <c r="L1959" s="153" t="n">
        <f>IF(E1959="Accepted",K1959*1.150779448,"")</f>
        <v>23.01558896</v>
      </c>
      <c r="M1959" s="153" t="n">
        <v>30</v>
      </c>
      <c r="N1959" s="153" t="n">
        <f>IF(AND(E1959="Accepted",ISNUMBER(M1959)),M1959*1.150779448,"")</f>
        <v>34.523383439999996</v>
      </c>
      <c r="O1959" s="153" t="n">
        <v>33</v>
      </c>
      <c r="P1959" s="153" t="n">
        <f>IF(AND(E1959="Accepted",ISNUMBER(O1959)),O1959*1.150779448,"")</f>
        <v>37.975721784</v>
      </c>
      <c r="Q1959" s="153" t="n">
        <v>290</v>
      </c>
      <c r="R1959" s="155" t="str">
        <v>09</v>
      </c>
      <c r="S1959" s="155" t="str">
        <v>2026-05-16 19:09 UTC</v>
      </c>
      <c r="T1959" s="155" t="str">
        <v>2026-05-16 12:09 PDT</v>
      </c>
      <c r="U1959" s="153" t="n">
        <f>IF(E1959&lt;&gt;"Accepted","",IF(AND(N1959="",P1959=""),"",MAX(N1959,P1959)))</f>
        <v>37.975721784</v>
      </c>
      <c r="V1959" s="155" t="str">
        <v>2026-05-16 12:09 PDT</v>
      </c>
      <c r="W1959" s="153" t="n">
        <v>20</v>
      </c>
      <c r="X1959" s="153" t="n">
        <v>30</v>
      </c>
      <c r="Y1959" s="153" t="n">
        <v>33</v>
      </c>
      <c r="Z1959" s="153" t="n">
        <v>290</v>
      </c>
      <c r="AA1959" s="153" t="n">
        <v>-117.8837</v>
      </c>
      <c r="AB1959" s="153" t="n">
        <v>34.9054</v>
      </c>
      <c r="AC1959" s="153" t="n">
        <v>702</v>
      </c>
      <c r="AD1959" s="175" t="str">
        <v>KEDW 161956Z 26020G30KT 30SM CLR 26/M03 A2979 RMK AO2A PK WND 29033/09 SLPNO WND DATA ESTMD ALSTG ESTMD T02611033</v>
      </c>
    </row>
    <row r="1960" hidden="0">
      <c r="A1960" s="150" t="str">
        <v>2026-05-16 20:55 UTC</v>
      </c>
      <c r="B1960" s="155" t="str">
        <v>2026-05-16 13:55 PDT</v>
      </c>
      <c r="C1960" s="155" t="str">
        <v>2026-05-16</v>
      </c>
      <c r="D1960" s="155" t="str">
        <v>May</v>
      </c>
      <c r="E1960" s="154" t="str">
        <v>Accepted</v>
      </c>
      <c r="F1960" s="155" t="str">
        <v>260</v>
      </c>
      <c r="G1960" s="153" t="n">
        <v>260</v>
      </c>
      <c r="H1960" s="155" t="str">
        <v>W</v>
      </c>
      <c r="I1960" s="153" t="n">
        <v>80</v>
      </c>
      <c r="J1960" s="155" t="str">
        <v>E</v>
      </c>
      <c r="K1960" s="153" t="n">
        <v>23</v>
      </c>
      <c r="L1960" s="153" t="n">
        <f>IF(E1960="Accepted",K1960*1.150779448,"")</f>
        <v>26.467927304</v>
      </c>
      <c r="M1960" s="153" t="n">
        <v>26</v>
      </c>
      <c r="N1960" s="153" t="n">
        <f>IF(AND(E1960="Accepted",ISNUMBER(M1960)),M1960*1.150779448,"")</f>
        <v>29.920265648</v>
      </c>
      <c r="O1960" s="153" t="n">
        <v>28</v>
      </c>
      <c r="P1960" s="153" t="n">
        <f>IF(AND(E1960="Accepted",ISNUMBER(O1960)),O1960*1.150779448,"")</f>
        <v>32.221824544</v>
      </c>
      <c r="Q1960" s="153" t="n">
        <v>270</v>
      </c>
      <c r="R1960" s="155" t="str">
        <v>39</v>
      </c>
      <c r="S1960" s="155" t="str">
        <v>2026-05-16 20:39 UTC</v>
      </c>
      <c r="T1960" s="155" t="str">
        <v>2026-05-16 13:39 PDT</v>
      </c>
      <c r="U1960" s="153" t="n">
        <f>IF(E1960&lt;&gt;"Accepted","",IF(AND(N1960="",P1960=""),"",MAX(N1960,P1960)))</f>
        <v>32.221824544</v>
      </c>
      <c r="V1960" s="155" t="str">
        <v>2026-05-16 13:39 PDT</v>
      </c>
      <c r="W1960" s="153" t="n">
        <v>23</v>
      </c>
      <c r="X1960" s="153" t="n">
        <v>26</v>
      </c>
      <c r="Y1960" s="153" t="n">
        <v>28</v>
      </c>
      <c r="Z1960" s="153" t="n">
        <v>270</v>
      </c>
      <c r="AA1960" s="153" t="n">
        <v>-117.8837</v>
      </c>
      <c r="AB1960" s="153" t="n">
        <v>34.9054</v>
      </c>
      <c r="AC1960" s="153" t="n">
        <v>702</v>
      </c>
      <c r="AD1960" s="175" t="str">
        <v>KEDW 162055Z 26023G26KT 30SM CLR 28/M09 A2977 RMK AO2A PK WND 27028/39 SLP060 T02841091</v>
      </c>
    </row>
    <row r="1961" hidden="0">
      <c r="A1961" s="150" t="str">
        <v>2026-05-16 21:55 UTC</v>
      </c>
      <c r="B1961" s="155" t="str">
        <v>2026-05-16 14:55 PDT</v>
      </c>
      <c r="C1961" s="155" t="str">
        <v>2026-05-16</v>
      </c>
      <c r="D1961" s="155" t="str">
        <v>May</v>
      </c>
      <c r="E1961" s="154" t="str">
        <v>Accepted</v>
      </c>
      <c r="F1961" s="155" t="str">
        <v>270</v>
      </c>
      <c r="G1961" s="153" t="n">
        <v>270</v>
      </c>
      <c r="H1961" s="155" t="str">
        <v>W</v>
      </c>
      <c r="I1961" s="153" t="n">
        <v>90</v>
      </c>
      <c r="J1961" s="155" t="str">
        <v>E</v>
      </c>
      <c r="K1961" s="153" t="n">
        <v>24</v>
      </c>
      <c r="L1961" s="153" t="n">
        <f>IF(E1961="Accepted",K1961*1.150779448,"")</f>
        <v>27.618706752</v>
      </c>
      <c r="M1961" s="153" t="n">
        <v>29</v>
      </c>
      <c r="N1961" s="153" t="n">
        <f>IF(AND(E1961="Accepted",ISNUMBER(M1961)),M1961*1.150779448,"")</f>
        <v>33.372603992</v>
      </c>
      <c r="O1961" s="153" t="n">
        <v>32</v>
      </c>
      <c r="P1961" s="153" t="n">
        <f>IF(AND(E1961="Accepted",ISNUMBER(O1961)),O1961*1.150779448,"")</f>
        <v>36.824942336</v>
      </c>
      <c r="Q1961" s="153" t="n">
        <v>260</v>
      </c>
      <c r="R1961" s="155" t="str">
        <v>37</v>
      </c>
      <c r="S1961" s="155" t="str">
        <v>2026-05-16 21:37 UTC</v>
      </c>
      <c r="T1961" s="155" t="str">
        <v>2026-05-16 14:37 PDT</v>
      </c>
      <c r="U1961" s="153" t="n">
        <f>IF(E1961&lt;&gt;"Accepted","",IF(AND(N1961="",P1961=""),"",MAX(N1961,P1961)))</f>
        <v>36.824942336</v>
      </c>
      <c r="V1961" s="155" t="str">
        <v>2026-05-16 14:37 PDT</v>
      </c>
      <c r="W1961" s="153" t="n">
        <v>24</v>
      </c>
      <c r="X1961" s="153" t="n">
        <v>29</v>
      </c>
      <c r="Y1961" s="153" t="n">
        <v>32</v>
      </c>
      <c r="Z1961" s="153" t="n">
        <v>260</v>
      </c>
      <c r="AA1961" s="153" t="n">
        <v>-117.8837</v>
      </c>
      <c r="AB1961" s="153" t="n">
        <v>34.9054</v>
      </c>
      <c r="AC1961" s="153" t="n">
        <v>702</v>
      </c>
      <c r="AD1961" s="175" t="str">
        <v>KEDW 162155Z 27024G29KT 30SM FEW000 27/M10 A2976 RMK AO2A FU FEW000 PK WND 26032/37 SLP058 T02741098</v>
      </c>
    </row>
    <row r="1962" hidden="0">
      <c r="A1962" s="150" t="str">
        <v>2026-05-16 22:55 UTC</v>
      </c>
      <c r="B1962" s="155" t="str">
        <v>2026-05-16 15:55 PDT</v>
      </c>
      <c r="C1962" s="155" t="str">
        <v>2026-05-16</v>
      </c>
      <c r="D1962" s="155" t="str">
        <v>May</v>
      </c>
      <c r="E1962" s="154" t="str">
        <v>Accepted</v>
      </c>
      <c r="F1962" s="155" t="str">
        <v>270</v>
      </c>
      <c r="G1962" s="153" t="n">
        <v>270</v>
      </c>
      <c r="H1962" s="155" t="str">
        <v>W</v>
      </c>
      <c r="I1962" s="153" t="n">
        <v>90</v>
      </c>
      <c r="J1962" s="155" t="str">
        <v>E</v>
      </c>
      <c r="K1962" s="153" t="n">
        <v>22</v>
      </c>
      <c r="L1962" s="153" t="n">
        <f>IF(E1962="Accepted",K1962*1.150779448,"")</f>
        <v>25.317147856</v>
      </c>
      <c r="M1962" s="153" t="n">
        <v>31</v>
      </c>
      <c r="N1962" s="153" t="n">
        <f>IF(AND(E1962="Accepted",ISNUMBER(M1962)),M1962*1.150779448,"")</f>
        <v>35.674162888</v>
      </c>
      <c r="O1962" s="153" t="n">
        <v>34</v>
      </c>
      <c r="P1962" s="153" t="n">
        <f>IF(AND(E1962="Accepted",ISNUMBER(O1962)),O1962*1.150779448,"")</f>
        <v>39.126501232</v>
      </c>
      <c r="Q1962" s="153" t="n">
        <v>280</v>
      </c>
      <c r="R1962" s="155" t="str">
        <v>33</v>
      </c>
      <c r="S1962" s="155" t="str">
        <v>2026-05-16 22:33 UTC</v>
      </c>
      <c r="T1962" s="155" t="str">
        <v>2026-05-16 15:33 PDT</v>
      </c>
      <c r="U1962" s="153" t="n">
        <f>IF(E1962&lt;&gt;"Accepted","",IF(AND(N1962="",P1962=""),"",MAX(N1962,P1962)))</f>
        <v>39.126501232</v>
      </c>
      <c r="V1962" s="155" t="str">
        <v>2026-05-16 15:33 PDT</v>
      </c>
      <c r="W1962" s="153" t="n">
        <v>22</v>
      </c>
      <c r="X1962" s="153" t="n">
        <v>31</v>
      </c>
      <c r="Y1962" s="153" t="n">
        <v>34</v>
      </c>
      <c r="Z1962" s="153" t="n">
        <v>280</v>
      </c>
      <c r="AA1962" s="153" t="n">
        <v>-117.8837</v>
      </c>
      <c r="AB1962" s="153" t="n">
        <v>34.9054</v>
      </c>
      <c r="AC1962" s="153" t="n">
        <v>702</v>
      </c>
      <c r="AD1962" s="175" t="str">
        <v>KEDW 162255Z 27022G31KT 30SM CLR 28/M10 A2974 RMK AO2A PK WND 28034/33 SLP051 T02751097</v>
      </c>
    </row>
    <row r="1963" hidden="0">
      <c r="A1963" s="150" t="str">
        <v>2026-05-16 23:55 UTC</v>
      </c>
      <c r="B1963" s="155" t="str">
        <v>2026-05-16 16:55 PDT</v>
      </c>
      <c r="C1963" s="155" t="str">
        <v>2026-05-16</v>
      </c>
      <c r="D1963" s="155" t="str">
        <v>May</v>
      </c>
      <c r="E1963" s="154" t="str">
        <v>Accepted</v>
      </c>
      <c r="F1963" s="155" t="str">
        <v>270</v>
      </c>
      <c r="G1963" s="153" t="n">
        <v>270</v>
      </c>
      <c r="H1963" s="155" t="str">
        <v>W</v>
      </c>
      <c r="I1963" s="153" t="n">
        <v>90</v>
      </c>
      <c r="J1963" s="155" t="str">
        <v>E</v>
      </c>
      <c r="K1963" s="153" t="n">
        <v>25</v>
      </c>
      <c r="L1963" s="153" t="n">
        <f>IF(E1963="Accepted",K1963*1.150779448,"")</f>
        <v>28.7694862</v>
      </c>
      <c r="M1963" s="153" t="n">
        <v>31</v>
      </c>
      <c r="N1963" s="153" t="n">
        <f>IF(AND(E1963="Accepted",ISNUMBER(M1963)),M1963*1.150779448,"")</f>
        <v>35.674162888</v>
      </c>
      <c r="O1963" s="153" t="n">
        <v>34</v>
      </c>
      <c r="P1963" s="153" t="n">
        <f>IF(AND(E1963="Accepted",ISNUMBER(O1963)),O1963*1.150779448,"")</f>
        <v>39.126501232</v>
      </c>
      <c r="Q1963" s="153" t="n">
        <v>270</v>
      </c>
      <c r="R1963" s="155" t="str">
        <v>54</v>
      </c>
      <c r="S1963" s="155" t="str">
        <v>2026-05-16 23:54 UTC</v>
      </c>
      <c r="T1963" s="155" t="str">
        <v>2026-05-16 16:54 PDT</v>
      </c>
      <c r="U1963" s="153" t="n">
        <f>IF(E1963&lt;&gt;"Accepted","",IF(AND(N1963="",P1963=""),"",MAX(N1963,P1963)))</f>
        <v>39.126501232</v>
      </c>
      <c r="V1963" s="155" t="str">
        <v>2026-05-16 16:54 PDT</v>
      </c>
      <c r="W1963" s="153" t="n">
        <v>25</v>
      </c>
      <c r="X1963" s="153" t="n">
        <v>31</v>
      </c>
      <c r="Y1963" s="153" t="n">
        <v>34</v>
      </c>
      <c r="Z1963" s="153" t="n">
        <v>270</v>
      </c>
      <c r="AA1963" s="153" t="n">
        <v>-117.8837</v>
      </c>
      <c r="AB1963" s="153" t="n">
        <v>34.9054</v>
      </c>
      <c r="AC1963" s="153" t="n">
        <v>702</v>
      </c>
      <c r="AD1963" s="175" t="str">
        <v>KEDW 162355Z COR 27025G31KT 30SM CLR 26/M04 A2972 RMK AO2 PK WND 27034/54 SLP044 T02601036 10285 20258 57017 COR 0013</v>
      </c>
    </row>
    <row r="1964" hidden="0">
      <c r="A1964" s="150" t="str">
        <v>2026-05-17 00:55 UTC</v>
      </c>
      <c r="B1964" s="155" t="str">
        <v>2026-05-16 17:55 PDT</v>
      </c>
      <c r="C1964" s="155" t="str">
        <v>2026-05-16</v>
      </c>
      <c r="D1964" s="155" t="str">
        <v>May</v>
      </c>
      <c r="E1964" s="154" t="str">
        <v>Accepted</v>
      </c>
      <c r="F1964" s="155" t="str">
        <v>270</v>
      </c>
      <c r="G1964" s="153" t="n">
        <v>270</v>
      </c>
      <c r="H1964" s="155" t="str">
        <v>W</v>
      </c>
      <c r="I1964" s="153" t="n">
        <v>90</v>
      </c>
      <c r="J1964" s="155" t="str">
        <v>E</v>
      </c>
      <c r="K1964" s="153" t="n">
        <v>21</v>
      </c>
      <c r="L1964" s="153" t="n">
        <f>IF(E1964="Accepted",K1964*1.150779448,"")</f>
        <v>24.166368408</v>
      </c>
      <c r="M1964" s="153" t="n">
        <v>28</v>
      </c>
      <c r="N1964" s="153" t="n">
        <f>IF(AND(E1964="Accepted",ISNUMBER(M1964)),M1964*1.150779448,"")</f>
        <v>32.221824544</v>
      </c>
      <c r="O1964" s="153" t="n">
        <v>34</v>
      </c>
      <c r="P1964" s="153" t="n">
        <f>IF(AND(E1964="Accepted",ISNUMBER(O1964)),O1964*1.150779448,"")</f>
        <v>39.126501232</v>
      </c>
      <c r="Q1964" s="153" t="n">
        <v>270</v>
      </c>
      <c r="R1964" s="155" t="str">
        <v>02</v>
      </c>
      <c r="S1964" s="155" t="str">
        <v>2026-05-17 00:02 UTC</v>
      </c>
      <c r="T1964" s="155" t="str">
        <v>2026-05-16 17:02 PDT</v>
      </c>
      <c r="U1964" s="153" t="n">
        <f>IF(E1964&lt;&gt;"Accepted","",IF(AND(N1964="",P1964=""),"",MAX(N1964,P1964)))</f>
        <v>39.126501232</v>
      </c>
      <c r="V1964" s="155" t="str">
        <v>2026-05-16 17:02 PDT</v>
      </c>
      <c r="W1964" s="153" t="n">
        <v>21</v>
      </c>
      <c r="X1964" s="153" t="n">
        <v>28</v>
      </c>
      <c r="Y1964" s="153" t="n">
        <v>34</v>
      </c>
      <c r="Z1964" s="153" t="n">
        <v>270</v>
      </c>
      <c r="AA1964" s="153" t="n">
        <v>-117.8837</v>
      </c>
      <c r="AB1964" s="153" t="n">
        <v>34.9054</v>
      </c>
      <c r="AC1964" s="153" t="n">
        <v>702</v>
      </c>
      <c r="AD1964" s="175" t="str">
        <v>KEDW 170055Z 27021G28KT 30SM CLR 25/M03 A2972 RMK AO2A PK WND 27034/02 SLP046 T02511034</v>
      </c>
    </row>
    <row r="1965" hidden="0">
      <c r="A1965" s="150" t="str">
        <v>2026-05-17 01:55 UTC</v>
      </c>
      <c r="B1965" s="155" t="str">
        <v>2026-05-16 18:55 PDT</v>
      </c>
      <c r="C1965" s="155" t="str">
        <v>2026-05-16</v>
      </c>
      <c r="D1965" s="155" t="str">
        <v>May</v>
      </c>
      <c r="E1965" s="154" t="str">
        <v>Accepted</v>
      </c>
      <c r="F1965" s="155" t="str">
        <v>270</v>
      </c>
      <c r="G1965" s="153" t="n">
        <v>270</v>
      </c>
      <c r="H1965" s="155" t="str">
        <v>W</v>
      </c>
      <c r="I1965" s="153" t="n">
        <v>90</v>
      </c>
      <c r="J1965" s="155" t="str">
        <v>E</v>
      </c>
      <c r="K1965" s="153" t="n">
        <v>21</v>
      </c>
      <c r="L1965" s="153" t="n">
        <f>IF(E1965="Accepted",K1965*1.150779448,"")</f>
        <v>24.166368408</v>
      </c>
      <c r="M1965" s="153" t="n">
        <v>30</v>
      </c>
      <c r="N1965" s="153" t="n">
        <f>IF(AND(E1965="Accepted",ISNUMBER(M1965)),M1965*1.150779448,"")</f>
        <v>34.523383439999996</v>
      </c>
      <c r="O1965" s="153" t="n">
        <v>35</v>
      </c>
      <c r="P1965" s="153" t="n">
        <f>IF(AND(E1965="Accepted",ISNUMBER(O1965)),O1965*1.150779448,"")</f>
        <v>40.27728068</v>
      </c>
      <c r="Q1965" s="153" t="n">
        <v>270</v>
      </c>
      <c r="R1965" s="155" t="str">
        <v>38</v>
      </c>
      <c r="S1965" s="155" t="str">
        <v>2026-05-17 01:38 UTC</v>
      </c>
      <c r="T1965" s="155" t="str">
        <v>2026-05-16 18:38 PDT</v>
      </c>
      <c r="U1965" s="153" t="n">
        <f>IF(E1965&lt;&gt;"Accepted","",IF(AND(N1965="",P1965=""),"",MAX(N1965,P1965)))</f>
        <v>40.27728068</v>
      </c>
      <c r="V1965" s="155" t="str">
        <v>2026-05-16 18:38 PDT</v>
      </c>
      <c r="W1965" s="153" t="n">
        <v>21</v>
      </c>
      <c r="X1965" s="153" t="n">
        <v>30</v>
      </c>
      <c r="Y1965" s="153" t="n">
        <v>35</v>
      </c>
      <c r="Z1965" s="153" t="n">
        <v>270</v>
      </c>
      <c r="AA1965" s="153" t="n">
        <v>-117.8837</v>
      </c>
      <c r="AB1965" s="153" t="n">
        <v>34.9054</v>
      </c>
      <c r="AC1965" s="153" t="n">
        <v>702</v>
      </c>
      <c r="AD1965" s="175" t="str">
        <v>KEDW 170155Z AUTO 27021G30KT 10SM CLR 24/M04 A2972 RMK AO2 PK WND 27035/38 SLP044 T02351038 $</v>
      </c>
    </row>
    <row r="1966" hidden="0">
      <c r="A1966" s="150" t="str">
        <v>2026-05-17 02:55 UTC</v>
      </c>
      <c r="B1966" s="155" t="str">
        <v>2026-05-16 19:55 PDT</v>
      </c>
      <c r="C1966" s="155" t="str">
        <v>2026-05-16</v>
      </c>
      <c r="D1966" s="155" t="str">
        <v>May</v>
      </c>
      <c r="E1966" s="154" t="str">
        <v>Accepted</v>
      </c>
      <c r="F1966" s="155" t="str">
        <v>270</v>
      </c>
      <c r="G1966" s="153" t="n">
        <v>270</v>
      </c>
      <c r="H1966" s="155" t="str">
        <v>W</v>
      </c>
      <c r="I1966" s="153" t="n">
        <v>90</v>
      </c>
      <c r="J1966" s="155" t="str">
        <v>E</v>
      </c>
      <c r="K1966" s="153" t="n">
        <v>21</v>
      </c>
      <c r="L1966" s="153" t="n">
        <f>IF(E1966="Accepted",K1966*1.150779448,"")</f>
        <v>24.166368408</v>
      </c>
      <c r="M1966" s="153" t="n">
        <v>29</v>
      </c>
      <c r="N1966" s="153" t="n">
        <f>IF(AND(E1966="Accepted",ISNUMBER(M1966)),M1966*1.150779448,"")</f>
        <v>33.372603992</v>
      </c>
      <c r="O1966" s="153" t="n">
        <v>32</v>
      </c>
      <c r="P1966" s="153" t="n">
        <f>IF(AND(E1966="Accepted",ISNUMBER(O1966)),O1966*1.150779448,"")</f>
        <v>36.824942336</v>
      </c>
      <c r="Q1966" s="153" t="n">
        <v>280</v>
      </c>
      <c r="R1966" s="155" t="str">
        <v>28</v>
      </c>
      <c r="S1966" s="155" t="str">
        <v>2026-05-17 02:28 UTC</v>
      </c>
      <c r="T1966" s="155" t="str">
        <v>2026-05-16 19:28 PDT</v>
      </c>
      <c r="U1966" s="153" t="n">
        <f>IF(E1966&lt;&gt;"Accepted","",IF(AND(N1966="",P1966=""),"",MAX(N1966,P1966)))</f>
        <v>36.824942336</v>
      </c>
      <c r="V1966" s="155" t="str">
        <v>2026-05-16 19:28 PDT</v>
      </c>
      <c r="W1966" s="153" t="n">
        <v>21</v>
      </c>
      <c r="X1966" s="153" t="n">
        <v>29</v>
      </c>
      <c r="Y1966" s="153" t="n">
        <v>32</v>
      </c>
      <c r="Z1966" s="153" t="n">
        <v>280</v>
      </c>
      <c r="AA1966" s="153" t="n">
        <v>-117.8837</v>
      </c>
      <c r="AB1966" s="153" t="n">
        <v>34.9054</v>
      </c>
      <c r="AC1966" s="153" t="n">
        <v>702</v>
      </c>
      <c r="AD1966" s="175" t="str">
        <v>KEDW 170255Z AUTO 27021G29KT 10SM CLR 22/M05 A2972 RMK AO2 PK WND 28032/28 SLP044 T02201050 55000 $</v>
      </c>
    </row>
    <row r="1967" hidden="0">
      <c r="A1967" s="150" t="str">
        <v>2026-05-17 03:55 UTC</v>
      </c>
      <c r="B1967" s="155" t="str">
        <v>2026-05-16 20:55 PDT</v>
      </c>
      <c r="C1967" s="155" t="str">
        <v>2026-05-16</v>
      </c>
      <c r="D1967" s="155" t="str">
        <v>May</v>
      </c>
      <c r="E1967" s="154" t="str">
        <v>Accepted</v>
      </c>
      <c r="F1967" s="155" t="str">
        <v>270</v>
      </c>
      <c r="G1967" s="153" t="n">
        <v>270</v>
      </c>
      <c r="H1967" s="155" t="str">
        <v>W</v>
      </c>
      <c r="I1967" s="153" t="n">
        <v>90</v>
      </c>
      <c r="J1967" s="155" t="str">
        <v>E</v>
      </c>
      <c r="K1967" s="153" t="n">
        <v>15</v>
      </c>
      <c r="L1967" s="153" t="n">
        <f>IF(E1967="Accepted",K1967*1.150779448,"")</f>
        <v>17.261691719999998</v>
      </c>
      <c r="M1967" s="163"/>
      <c r="N1967" s="163" t="str">
        <f>IF(AND(E1967="Accepted",ISNUMBER(M1967)),M1967*1.150779448,"")</f>
      </c>
      <c r="O1967" s="153" t="n">
        <v>29</v>
      </c>
      <c r="P1967" s="153" t="n">
        <f>IF(AND(E1967="Accepted",ISNUMBER(O1967)),O1967*1.150779448,"")</f>
        <v>33.372603992</v>
      </c>
      <c r="Q1967" s="153" t="n">
        <v>280</v>
      </c>
      <c r="R1967" s="155" t="str">
        <v>26</v>
      </c>
      <c r="S1967" s="155" t="str">
        <v>2026-05-17 03:26 UTC</v>
      </c>
      <c r="T1967" s="155" t="str">
        <v>2026-05-16 20:26 PDT</v>
      </c>
      <c r="U1967" s="153" t="n">
        <f>IF(E1967&lt;&gt;"Accepted","",IF(AND(N1967="",P1967=""),"",MAX(N1967,P1967)))</f>
        <v>33.372603992</v>
      </c>
      <c r="V1967" s="155" t="str">
        <v>2026-05-16 20:26 PDT</v>
      </c>
      <c r="W1967" s="153" t="n">
        <v>15</v>
      </c>
      <c r="X1967" s="163"/>
      <c r="Y1967" s="153" t="n">
        <v>29</v>
      </c>
      <c r="Z1967" s="153" t="n">
        <v>280</v>
      </c>
      <c r="AA1967" s="153" t="n">
        <v>-117.8837</v>
      </c>
      <c r="AB1967" s="153" t="n">
        <v>34.9054</v>
      </c>
      <c r="AC1967" s="153" t="n">
        <v>702</v>
      </c>
      <c r="AD1967" s="175" t="str">
        <v>KEDW 170355Z AUTO 27015KT 10SM CLR 21/M04 A2974 RMK AO2 PK WND 28029/26 SLP051 T02121041 $</v>
      </c>
    </row>
    <row r="1968" hidden="0">
      <c r="A1968" s="150" t="str">
        <v>2026-05-17 04:55 UTC</v>
      </c>
      <c r="B1968" s="155" t="str">
        <v>2026-05-16 21:55 PDT</v>
      </c>
      <c r="C1968" s="155" t="str">
        <v>2026-05-16</v>
      </c>
      <c r="D1968" s="155" t="str">
        <v>May</v>
      </c>
      <c r="E1968" s="154" t="str">
        <v>Accepted</v>
      </c>
      <c r="F1968" s="155" t="str">
        <v>270</v>
      </c>
      <c r="G1968" s="153" t="n">
        <v>270</v>
      </c>
      <c r="H1968" s="155" t="str">
        <v>W</v>
      </c>
      <c r="I1968" s="153" t="n">
        <v>90</v>
      </c>
      <c r="J1968" s="155" t="str">
        <v>E</v>
      </c>
      <c r="K1968" s="153" t="n">
        <v>19</v>
      </c>
      <c r="L1968" s="153" t="n">
        <f>IF(E1968="Accepted",K1968*1.150779448,"")</f>
        <v>21.864809512</v>
      </c>
      <c r="M1968" s="153" t="n">
        <v>26</v>
      </c>
      <c r="N1968" s="153" t="n">
        <f>IF(AND(E1968="Accepted",ISNUMBER(M1968)),M1968*1.150779448,"")</f>
        <v>29.920265648</v>
      </c>
      <c r="O1968" s="153" t="n">
        <v>26</v>
      </c>
      <c r="P1968" s="153" t="n">
        <f>IF(AND(E1968="Accepted",ISNUMBER(O1968)),O1968*1.150779448,"")</f>
        <v>29.920265648</v>
      </c>
      <c r="Q1968" s="153" t="n">
        <v>270</v>
      </c>
      <c r="R1968" s="155" t="str">
        <v>27</v>
      </c>
      <c r="S1968" s="155" t="str">
        <v>2026-05-17 04:27 UTC</v>
      </c>
      <c r="T1968" s="155" t="str">
        <v>2026-05-16 21:27 PDT</v>
      </c>
      <c r="U1968" s="153" t="n">
        <f>IF(E1968&lt;&gt;"Accepted","",IF(AND(N1968="",P1968=""),"",MAX(N1968,P1968)))</f>
        <v>29.920265648</v>
      </c>
      <c r="V1968" s="155" t="str">
        <v>2026-05-16 21:27 PDT</v>
      </c>
      <c r="W1968" s="153" t="n">
        <v>19</v>
      </c>
      <c r="X1968" s="153" t="n">
        <v>26</v>
      </c>
      <c r="Y1968" s="153" t="n">
        <v>26</v>
      </c>
      <c r="Z1968" s="153" t="n">
        <v>270</v>
      </c>
      <c r="AA1968" s="153" t="n">
        <v>-117.8837</v>
      </c>
      <c r="AB1968" s="153" t="n">
        <v>34.9054</v>
      </c>
      <c r="AC1968" s="153" t="n">
        <v>702</v>
      </c>
      <c r="AD1968" s="175" t="str">
        <v>KEDW 170455Z AUTO 27019G26KT 10SM CLR 21/M03 A2975 RMK AO2 PK WND 27026/27 SLP053 T02061032 $</v>
      </c>
    </row>
    <row r="1969" hidden="0">
      <c r="A1969" s="150" t="str">
        <v>2026-05-17 05:55 UTC</v>
      </c>
      <c r="B1969" s="155" t="str">
        <v>2026-05-16 22:55 PDT</v>
      </c>
      <c r="C1969" s="155" t="str">
        <v>2026-05-16</v>
      </c>
      <c r="D1969" s="155" t="str">
        <v>May</v>
      </c>
      <c r="E1969" s="154" t="str">
        <v>Accepted</v>
      </c>
      <c r="F1969" s="155" t="str">
        <v>250</v>
      </c>
      <c r="G1969" s="153" t="n">
        <v>250</v>
      </c>
      <c r="H1969" s="155" t="str">
        <v>W</v>
      </c>
      <c r="I1969" s="153" t="n">
        <v>70</v>
      </c>
      <c r="J1969" s="155" t="str">
        <v>E</v>
      </c>
      <c r="K1969" s="153" t="n">
        <v>17</v>
      </c>
      <c r="L1969" s="153" t="n">
        <f>IF(E1969="Accepted",K1969*1.150779448,"")</f>
        <v>19.563250616</v>
      </c>
      <c r="M1969" s="163"/>
      <c r="N1969" s="163" t="str">
        <f>IF(AND(E1969="Accepted",ISNUMBER(M1969)),M1969*1.150779448,"")</f>
      </c>
      <c r="O1969" s="153" t="n">
        <v>26</v>
      </c>
      <c r="P1969" s="153" t="n">
        <f>IF(AND(E1969="Accepted",ISNUMBER(O1969)),O1969*1.150779448,"")</f>
        <v>29.920265648</v>
      </c>
      <c r="Q1969" s="153" t="n">
        <v>280</v>
      </c>
      <c r="R1969" s="155" t="str">
        <v>0459</v>
      </c>
      <c r="S1969" s="155" t="str">
        <v>2026-05-17 04:59 UTC</v>
      </c>
      <c r="T1969" s="155" t="str">
        <v>2026-05-16 21:59 PDT</v>
      </c>
      <c r="U1969" s="153" t="n">
        <f>IF(E1969&lt;&gt;"Accepted","",IF(AND(N1969="",P1969=""),"",MAX(N1969,P1969)))</f>
        <v>29.920265648</v>
      </c>
      <c r="V1969" s="155" t="str">
        <v>2026-05-16 21:59 PDT</v>
      </c>
      <c r="W1969" s="153" t="n">
        <v>17</v>
      </c>
      <c r="X1969" s="163"/>
      <c r="Y1969" s="153" t="n">
        <v>26</v>
      </c>
      <c r="Z1969" s="153" t="n">
        <v>280</v>
      </c>
      <c r="AA1969" s="153" t="n">
        <v>-117.8837</v>
      </c>
      <c r="AB1969" s="153" t="n">
        <v>34.9054</v>
      </c>
      <c r="AC1969" s="153" t="n">
        <v>702</v>
      </c>
      <c r="AD1969" s="175" t="str">
        <v>KEDW 170555Z AUTO 25017KT 10SM CLR 20/M02 A2977 RMK AO2 PK WND 28026/0459 SLP060 T01981025 10259 20198 52015 $</v>
      </c>
    </row>
    <row r="1970" hidden="0">
      <c r="A1970" s="150" t="str">
        <v>2026-05-17 06:55 UTC</v>
      </c>
      <c r="B1970" s="155" t="str">
        <v>2026-05-16 23:55 PDT</v>
      </c>
      <c r="C1970" s="155" t="str">
        <v>2026-05-16</v>
      </c>
      <c r="D1970" s="155" t="str">
        <v>May</v>
      </c>
      <c r="E1970" s="154" t="str">
        <v>Accepted</v>
      </c>
      <c r="F1970" s="155" t="str">
        <v>280</v>
      </c>
      <c r="G1970" s="153" t="n">
        <v>280</v>
      </c>
      <c r="H1970" s="155" t="str">
        <v>W</v>
      </c>
      <c r="I1970" s="153" t="n">
        <v>100</v>
      </c>
      <c r="J1970" s="155" t="str">
        <v>E</v>
      </c>
      <c r="K1970" s="153" t="n">
        <v>7</v>
      </c>
      <c r="L1970" s="153" t="n">
        <f>IF(E1970="Accepted",K1970*1.150779448,"")</f>
        <v>8.055456136</v>
      </c>
      <c r="M1970" s="163"/>
      <c r="N1970" s="163" t="str">
        <f>IF(AND(E1970="Accepted",ISNUMBER(M1970)),M1970*1.150779448,"")</f>
      </c>
      <c r="O1970" s="163"/>
      <c r="P1970" s="163" t="str">
        <f>IF(AND(E1970="Accepted",ISNUMBER(O1970)),O1970*1.150779448,"")</f>
      </c>
      <c r="Q1970" s="163"/>
      <c r="R1970" s="155" t="str"/>
      <c r="S1970" s="155" t="str"/>
      <c r="T1970" s="155" t="str"/>
      <c r="U1970" s="163" t="str">
        <f>IF(E1970&lt;&gt;"Accepted","",IF(AND(N1970="",P1970=""),"",MAX(N1970,P1970)))</f>
      </c>
      <c r="V1970" s="155" t="str">
        <v>2026-05-16 23:55 PDT</v>
      </c>
      <c r="W1970" s="153" t="n">
        <v>7</v>
      </c>
      <c r="X1970" s="163"/>
      <c r="Y1970" s="163"/>
      <c r="Z1970" s="163"/>
      <c r="AA1970" s="153" t="n">
        <v>-117.8837</v>
      </c>
      <c r="AB1970" s="153" t="n">
        <v>34.9054</v>
      </c>
      <c r="AC1970" s="153" t="n">
        <v>702</v>
      </c>
      <c r="AD1970" s="175" t="str">
        <v>KEDW 170655Z AUTO 28007KT 10SM CLR 19/01 A2976 RMK AO2 SLP056 T01920007 $</v>
      </c>
    </row>
    <row r="1971" hidden="0">
      <c r="A1971" s="150" t="str">
        <v>2026-05-17 07:55 UTC</v>
      </c>
      <c r="B1971" s="155" t="str">
        <v>2026-05-17 00:55 PDT</v>
      </c>
      <c r="C1971" s="155" t="str">
        <v>2026-05-17</v>
      </c>
      <c r="D1971" s="155" t="str">
        <v>May</v>
      </c>
      <c r="E1971" s="154" t="str">
        <v>Accepted</v>
      </c>
      <c r="F1971" s="155" t="str">
        <v>220</v>
      </c>
      <c r="G1971" s="153" t="n">
        <v>220</v>
      </c>
      <c r="H1971" s="155" t="str">
        <v>SW</v>
      </c>
      <c r="I1971" s="153" t="n">
        <v>40</v>
      </c>
      <c r="J1971" s="155" t="str">
        <v>NE</v>
      </c>
      <c r="K1971" s="153" t="n">
        <v>7</v>
      </c>
      <c r="L1971" s="153" t="n">
        <f>IF(E1971="Accepted",K1971*1.150779448,"")</f>
        <v>8.055456136</v>
      </c>
      <c r="M1971" s="163"/>
      <c r="N1971" s="163" t="str">
        <f>IF(AND(E1971="Accepted",ISNUMBER(M1971)),M1971*1.150779448,"")</f>
      </c>
      <c r="O1971" s="163"/>
      <c r="P1971" s="163" t="str">
        <f>IF(AND(E1971="Accepted",ISNUMBER(O1971)),O1971*1.150779448,"")</f>
      </c>
      <c r="Q1971" s="163"/>
      <c r="R1971" s="155" t="str"/>
      <c r="S1971" s="155" t="str"/>
      <c r="T1971" s="155" t="str"/>
      <c r="U1971" s="163" t="str">
        <f>IF(E1971&lt;&gt;"Accepted","",IF(AND(N1971="",P1971=""),"",MAX(N1971,P1971)))</f>
      </c>
      <c r="V1971" s="155" t="str">
        <v>2026-05-17 00:55 PDT</v>
      </c>
      <c r="W1971" s="153" t="n">
        <v>7</v>
      </c>
      <c r="X1971" s="163"/>
      <c r="Y1971" s="163"/>
      <c r="Z1971" s="163"/>
      <c r="AA1971" s="153" t="n">
        <v>-117.8837</v>
      </c>
      <c r="AB1971" s="153" t="n">
        <v>34.9054</v>
      </c>
      <c r="AC1971" s="153" t="n">
        <v>702</v>
      </c>
      <c r="AD1971" s="175" t="str">
        <v>KEDW 170755Z AUTO 22007KT 10SM CLR 18/02 A2975 RMK AO2 SLPNO T01810016 402850154 $</v>
      </c>
    </row>
    <row r="1972" hidden="0">
      <c r="A1972" s="150" t="str">
        <v>2026-05-17 08:55 UTC</v>
      </c>
      <c r="B1972" s="155" t="str">
        <v>2026-05-17 01:55 PDT</v>
      </c>
      <c r="C1972" s="155" t="str">
        <v>2026-05-17</v>
      </c>
      <c r="D1972" s="155" t="str">
        <v>May</v>
      </c>
      <c r="E1972" s="154" t="str">
        <v>Accepted</v>
      </c>
      <c r="F1972" s="155" t="str">
        <v>220</v>
      </c>
      <c r="G1972" s="153" t="n">
        <v>220</v>
      </c>
      <c r="H1972" s="155" t="str">
        <v>SW</v>
      </c>
      <c r="I1972" s="153" t="n">
        <v>40</v>
      </c>
      <c r="J1972" s="155" t="str">
        <v>NE</v>
      </c>
      <c r="K1972" s="153" t="n">
        <v>10</v>
      </c>
      <c r="L1972" s="153" t="n">
        <f>IF(E1972="Accepted",K1972*1.150779448,"")</f>
        <v>11.50779448</v>
      </c>
      <c r="M1972" s="163"/>
      <c r="N1972" s="163" t="str">
        <f>IF(AND(E1972="Accepted",ISNUMBER(M1972)),M1972*1.150779448,"")</f>
      </c>
      <c r="O1972" s="163"/>
      <c r="P1972" s="163" t="str">
        <f>IF(AND(E1972="Accepted",ISNUMBER(O1972)),O1972*1.150779448,"")</f>
      </c>
      <c r="Q1972" s="163"/>
      <c r="R1972" s="155" t="str"/>
      <c r="S1972" s="155" t="str"/>
      <c r="T1972" s="155" t="str"/>
      <c r="U1972" s="163" t="str">
        <f>IF(E1972&lt;&gt;"Accepted","",IF(AND(N1972="",P1972=""),"",MAX(N1972,P1972)))</f>
      </c>
      <c r="V1972" s="155" t="str">
        <v>2026-05-17 01:55 PDT</v>
      </c>
      <c r="W1972" s="153" t="n">
        <v>10</v>
      </c>
      <c r="X1972" s="163"/>
      <c r="Y1972" s="163"/>
      <c r="Z1972" s="163"/>
      <c r="AA1972" s="153" t="n">
        <v>-117.8837</v>
      </c>
      <c r="AB1972" s="153" t="n">
        <v>34.9054</v>
      </c>
      <c r="AC1972" s="153" t="n">
        <v>702</v>
      </c>
      <c r="AD1972" s="175" t="str">
        <v>KEDW 170855Z AUTO 22010KT 10SM CLR 18/01 A2974 RMK AO2 SLP050 T01780009 57008 $</v>
      </c>
    </row>
    <row r="1973" hidden="0">
      <c r="A1973" s="150" t="str">
        <v>2026-05-17 09:55 UTC</v>
      </c>
      <c r="B1973" s="155" t="str">
        <v>2026-05-17 02:55 PDT</v>
      </c>
      <c r="C1973" s="155" t="str">
        <v>2026-05-17</v>
      </c>
      <c r="D1973" s="155" t="str">
        <v>May</v>
      </c>
      <c r="E1973" s="154" t="str">
        <v>Accepted</v>
      </c>
      <c r="F1973" s="155" t="str">
        <v>230</v>
      </c>
      <c r="G1973" s="153" t="n">
        <v>230</v>
      </c>
      <c r="H1973" s="155" t="str">
        <v>SW</v>
      </c>
      <c r="I1973" s="153" t="n">
        <v>50</v>
      </c>
      <c r="J1973" s="155" t="str">
        <v>NE</v>
      </c>
      <c r="K1973" s="153" t="n">
        <v>11</v>
      </c>
      <c r="L1973" s="153" t="n">
        <f>IF(E1973="Accepted",K1973*1.150779448,"")</f>
        <v>12.658573928</v>
      </c>
      <c r="M1973" s="163"/>
      <c r="N1973" s="163" t="str">
        <f>IF(AND(E1973="Accepted",ISNUMBER(M1973)),M1973*1.150779448,"")</f>
      </c>
      <c r="O1973" s="163"/>
      <c r="P1973" s="163" t="str">
        <f>IF(AND(E1973="Accepted",ISNUMBER(O1973)),O1973*1.150779448,"")</f>
      </c>
      <c r="Q1973" s="163"/>
      <c r="R1973" s="155" t="str"/>
      <c r="S1973" s="155" t="str"/>
      <c r="T1973" s="155" t="str"/>
      <c r="U1973" s="163" t="str">
        <f>IF(E1973&lt;&gt;"Accepted","",IF(AND(N1973="",P1973=""),"",MAX(N1973,P1973)))</f>
      </c>
      <c r="V1973" s="155" t="str">
        <v>2026-05-17 02:55 PDT</v>
      </c>
      <c r="W1973" s="153" t="n">
        <v>11</v>
      </c>
      <c r="X1973" s="163"/>
      <c r="Y1973" s="163"/>
      <c r="Z1973" s="163"/>
      <c r="AA1973" s="153" t="n">
        <v>-117.8837</v>
      </c>
      <c r="AB1973" s="153" t="n">
        <v>34.9054</v>
      </c>
      <c r="AC1973" s="153" t="n">
        <v>702</v>
      </c>
      <c r="AD1973" s="175" t="str">
        <v>KEDW 170955Z AUTO 23011KT 10SM CLR 18/01 A2974 RMK AO2 SLP050 T01750006 $</v>
      </c>
    </row>
    <row r="1974" hidden="0">
      <c r="A1974" s="150" t="str">
        <v>2026-05-17 10:55 UTC</v>
      </c>
      <c r="B1974" s="155" t="str">
        <v>2026-05-17 03:55 PDT</v>
      </c>
      <c r="C1974" s="155" t="str">
        <v>2026-05-17</v>
      </c>
      <c r="D1974" s="155" t="str">
        <v>May</v>
      </c>
      <c r="E1974" s="154" t="str">
        <v>Accepted</v>
      </c>
      <c r="F1974" s="155" t="str">
        <v>220</v>
      </c>
      <c r="G1974" s="153" t="n">
        <v>220</v>
      </c>
      <c r="H1974" s="155" t="str">
        <v>SW</v>
      </c>
      <c r="I1974" s="153" t="n">
        <v>40</v>
      </c>
      <c r="J1974" s="155" t="str">
        <v>NE</v>
      </c>
      <c r="K1974" s="153" t="n">
        <v>11</v>
      </c>
      <c r="L1974" s="153" t="n">
        <f>IF(E1974="Accepted",K1974*1.150779448,"")</f>
        <v>12.658573928</v>
      </c>
      <c r="M1974" s="163"/>
      <c r="N1974" s="163" t="str">
        <f>IF(AND(E1974="Accepted",ISNUMBER(M1974)),M1974*1.150779448,"")</f>
      </c>
      <c r="O1974" s="163"/>
      <c r="P1974" s="163" t="str">
        <f>IF(AND(E1974="Accepted",ISNUMBER(O1974)),O1974*1.150779448,"")</f>
      </c>
      <c r="Q1974" s="163"/>
      <c r="R1974" s="155" t="str"/>
      <c r="S1974" s="155" t="str"/>
      <c r="T1974" s="155" t="str"/>
      <c r="U1974" s="163" t="str">
        <f>IF(E1974&lt;&gt;"Accepted","",IF(AND(N1974="",P1974=""),"",MAX(N1974,P1974)))</f>
      </c>
      <c r="V1974" s="155" t="str">
        <v>2026-05-17 03:55 PDT</v>
      </c>
      <c r="W1974" s="153" t="n">
        <v>11</v>
      </c>
      <c r="X1974" s="163"/>
      <c r="Y1974" s="163"/>
      <c r="Z1974" s="163"/>
      <c r="AA1974" s="153" t="n">
        <v>-117.8837</v>
      </c>
      <c r="AB1974" s="153" t="n">
        <v>34.9054</v>
      </c>
      <c r="AC1974" s="153" t="n">
        <v>702</v>
      </c>
      <c r="AD1974" s="175" t="str">
        <v>KEDW 171055Z AUTO 22011KT 10SM CLR 17/01 A2973 RMK AO2 SLP047 T01700006 $</v>
      </c>
    </row>
    <row r="1975" hidden="0">
      <c r="A1975" s="150" t="str">
        <v>2026-05-17 11:55 UTC</v>
      </c>
      <c r="B1975" s="155" t="str">
        <v>2026-05-17 04:55 PDT</v>
      </c>
      <c r="C1975" s="155" t="str">
        <v>2026-05-17</v>
      </c>
      <c r="D1975" s="155" t="str">
        <v>May</v>
      </c>
      <c r="E1975" s="154" t="str">
        <v>Accepted</v>
      </c>
      <c r="F1975" s="155" t="str">
        <v>230</v>
      </c>
      <c r="G1975" s="153" t="n">
        <v>230</v>
      </c>
      <c r="H1975" s="155" t="str">
        <v>SW</v>
      </c>
      <c r="I1975" s="153" t="n">
        <v>50</v>
      </c>
      <c r="J1975" s="155" t="str">
        <v>NE</v>
      </c>
      <c r="K1975" s="153" t="n">
        <v>12</v>
      </c>
      <c r="L1975" s="153" t="n">
        <f>IF(E1975="Accepted",K1975*1.150779448,"")</f>
        <v>13.809353376</v>
      </c>
      <c r="M1975" s="163"/>
      <c r="N1975" s="163" t="str">
        <f>IF(AND(E1975="Accepted",ISNUMBER(M1975)),M1975*1.150779448,"")</f>
      </c>
      <c r="O1975" s="163"/>
      <c r="P1975" s="163" t="str">
        <f>IF(AND(E1975="Accepted",ISNUMBER(O1975)),O1975*1.150779448,"")</f>
      </c>
      <c r="Q1975" s="163"/>
      <c r="R1975" s="155" t="str"/>
      <c r="S1975" s="155" t="str"/>
      <c r="T1975" s="155" t="str"/>
      <c r="U1975" s="163" t="str">
        <f>IF(E1975&lt;&gt;"Accepted","",IF(AND(N1975="",P1975=""),"",MAX(N1975,P1975)))</f>
      </c>
      <c r="V1975" s="155" t="str">
        <v>2026-05-17 04:55 PDT</v>
      </c>
      <c r="W1975" s="153" t="n">
        <v>12</v>
      </c>
      <c r="X1975" s="163"/>
      <c r="Y1975" s="163"/>
      <c r="Z1975" s="163"/>
      <c r="AA1975" s="153" t="n">
        <v>-117.8837</v>
      </c>
      <c r="AB1975" s="153" t="n">
        <v>34.9054</v>
      </c>
      <c r="AC1975" s="153" t="n">
        <v>702</v>
      </c>
      <c r="AD1975" s="175" t="str">
        <v>KEDW 171155Z AUTO 23012KT 10SM CLR 17/01 A2972 RMK AO2 SLP045 T01660007 10198 20166 57006 $</v>
      </c>
    </row>
    <row r="1976" hidden="0">
      <c r="A1976" s="150" t="str">
        <v>2026-05-17 12:55 UTC</v>
      </c>
      <c r="B1976" s="155" t="str">
        <v>2026-05-17 05:55 PDT</v>
      </c>
      <c r="C1976" s="155" t="str">
        <v>2026-05-17</v>
      </c>
      <c r="D1976" s="155" t="str">
        <v>May</v>
      </c>
      <c r="E1976" s="154" t="str">
        <v>Accepted</v>
      </c>
      <c r="F1976" s="155" t="str">
        <v>220</v>
      </c>
      <c r="G1976" s="153" t="n">
        <v>220</v>
      </c>
      <c r="H1976" s="155" t="str">
        <v>SW</v>
      </c>
      <c r="I1976" s="153" t="n">
        <v>40</v>
      </c>
      <c r="J1976" s="155" t="str">
        <v>NE</v>
      </c>
      <c r="K1976" s="153" t="n">
        <v>12</v>
      </c>
      <c r="L1976" s="153" t="n">
        <f>IF(E1976="Accepted",K1976*1.150779448,"")</f>
        <v>13.809353376</v>
      </c>
      <c r="M1976" s="163"/>
      <c r="N1976" s="163" t="str">
        <f>IF(AND(E1976="Accepted",ISNUMBER(M1976)),M1976*1.150779448,"")</f>
      </c>
      <c r="O1976" s="163"/>
      <c r="P1976" s="163" t="str">
        <f>IF(AND(E1976="Accepted",ISNUMBER(O1976)),O1976*1.150779448,"")</f>
      </c>
      <c r="Q1976" s="163"/>
      <c r="R1976" s="155" t="str"/>
      <c r="S1976" s="155" t="str"/>
      <c r="T1976" s="155" t="str"/>
      <c r="U1976" s="163" t="str">
        <f>IF(E1976&lt;&gt;"Accepted","",IF(AND(N1976="",P1976=""),"",MAX(N1976,P1976)))</f>
      </c>
      <c r="V1976" s="155" t="str">
        <v>2026-05-17 05:55 PDT</v>
      </c>
      <c r="W1976" s="153" t="n">
        <v>12</v>
      </c>
      <c r="X1976" s="163"/>
      <c r="Y1976" s="163"/>
      <c r="Z1976" s="163"/>
      <c r="AA1976" s="153" t="n">
        <v>-117.8837</v>
      </c>
      <c r="AB1976" s="153" t="n">
        <v>34.9054</v>
      </c>
      <c r="AC1976" s="153" t="n">
        <v>702</v>
      </c>
      <c r="AD1976" s="175" t="str">
        <v>KEDW 171255Z AUTO 22012KT 10SM CLR 16/01 A2971 RMK AO2 SLP042 T01580011 $</v>
      </c>
    </row>
    <row r="1977" hidden="0">
      <c r="A1977" s="150" t="str">
        <v>2026-05-17 13:55 UTC</v>
      </c>
      <c r="B1977" s="155" t="str">
        <v>2026-05-17 06:55 PDT</v>
      </c>
      <c r="C1977" s="155" t="str">
        <v>2026-05-17</v>
      </c>
      <c r="D1977" s="155" t="str">
        <v>May</v>
      </c>
      <c r="E1977" s="154" t="str">
        <v>Accepted</v>
      </c>
      <c r="F1977" s="155" t="str">
        <v>200</v>
      </c>
      <c r="G1977" s="153" t="n">
        <v>200</v>
      </c>
      <c r="H1977" s="155" t="str">
        <v>S</v>
      </c>
      <c r="I1977" s="153" t="n">
        <v>20</v>
      </c>
      <c r="J1977" s="155" t="str">
        <v>N</v>
      </c>
      <c r="K1977" s="153" t="n">
        <v>11</v>
      </c>
      <c r="L1977" s="153" t="n">
        <f>IF(E1977="Accepted",K1977*1.150779448,"")</f>
        <v>12.658573928</v>
      </c>
      <c r="M1977" s="163"/>
      <c r="N1977" s="163" t="str">
        <f>IF(AND(E1977="Accepted",ISNUMBER(M1977)),M1977*1.150779448,"")</f>
      </c>
      <c r="O1977" s="163"/>
      <c r="P1977" s="163" t="str">
        <f>IF(AND(E1977="Accepted",ISNUMBER(O1977)),O1977*1.150779448,"")</f>
      </c>
      <c r="Q1977" s="163"/>
      <c r="R1977" s="155" t="str"/>
      <c r="S1977" s="155" t="str"/>
      <c r="T1977" s="155" t="str"/>
      <c r="U1977" s="163" t="str">
        <f>IF(E1977&lt;&gt;"Accepted","",IF(AND(N1977="",P1977=""),"",MAX(N1977,P1977)))</f>
      </c>
      <c r="V1977" s="155" t="str">
        <v>2026-05-17 06:55 PDT</v>
      </c>
      <c r="W1977" s="153" t="n">
        <v>11</v>
      </c>
      <c r="X1977" s="163"/>
      <c r="Y1977" s="163"/>
      <c r="Z1977" s="163"/>
      <c r="AA1977" s="153" t="n">
        <v>-117.8837</v>
      </c>
      <c r="AB1977" s="153" t="n">
        <v>34.9054</v>
      </c>
      <c r="AC1977" s="153" t="n">
        <v>702</v>
      </c>
      <c r="AD1977" s="175" t="str">
        <v>KEDW 171355Z AUTO 20011KT 10SM CLR 15/02 A2972 RMK AO2 SLP048 T01540022 $</v>
      </c>
    </row>
    <row r="1978" hidden="0">
      <c r="A1978" s="150" t="str">
        <v>2026-05-17 14:55 UTC</v>
      </c>
      <c r="B1978" s="155" t="str">
        <v>2026-05-17 07:55 PDT</v>
      </c>
      <c r="C1978" s="155" t="str">
        <v>2026-05-17</v>
      </c>
      <c r="D1978" s="155" t="str">
        <v>May</v>
      </c>
      <c r="E1978" s="154" t="str">
        <v>Accepted</v>
      </c>
      <c r="F1978" s="155" t="str">
        <v>240</v>
      </c>
      <c r="G1978" s="153" t="n">
        <v>240</v>
      </c>
      <c r="H1978" s="155" t="str">
        <v>SW</v>
      </c>
      <c r="I1978" s="153" t="n">
        <v>60</v>
      </c>
      <c r="J1978" s="155" t="str">
        <v>NE</v>
      </c>
      <c r="K1978" s="153" t="n">
        <v>13</v>
      </c>
      <c r="L1978" s="153" t="n">
        <f>IF(E1978="Accepted",K1978*1.150779448,"")</f>
        <v>14.960132824</v>
      </c>
      <c r="M1978" s="163"/>
      <c r="N1978" s="163" t="str">
        <f>IF(AND(E1978="Accepted",ISNUMBER(M1978)),M1978*1.150779448,"")</f>
      </c>
      <c r="O1978" s="163"/>
      <c r="P1978" s="163" t="str">
        <f>IF(AND(E1978="Accepted",ISNUMBER(O1978)),O1978*1.150779448,"")</f>
      </c>
      <c r="Q1978" s="163"/>
      <c r="R1978" s="155" t="str"/>
      <c r="S1978" s="155" t="str"/>
      <c r="T1978" s="155" t="str"/>
      <c r="U1978" s="163" t="str">
        <f>IF(E1978&lt;&gt;"Accepted","",IF(AND(N1978="",P1978=""),"",MAX(N1978,P1978)))</f>
      </c>
      <c r="V1978" s="155" t="str">
        <v>2026-05-17 07:55 PDT</v>
      </c>
      <c r="W1978" s="153" t="n">
        <v>13</v>
      </c>
      <c r="X1978" s="163"/>
      <c r="Y1978" s="163"/>
      <c r="Z1978" s="163"/>
      <c r="AA1978" s="153" t="n">
        <v>-117.8837</v>
      </c>
      <c r="AB1978" s="153" t="n">
        <v>34.9054</v>
      </c>
      <c r="AC1978" s="153" t="n">
        <v>702</v>
      </c>
      <c r="AD1978" s="175" t="str">
        <v>KEDW 171455Z AUTO 24013KT 10SM CLR 20/01 A2972 RMK AO2 SLP045 T02010010 55000 $</v>
      </c>
    </row>
    <row r="1979" hidden="0">
      <c r="A1979" s="150" t="str">
        <v>2026-05-17 15:55 UTC</v>
      </c>
      <c r="B1979" s="155" t="str">
        <v>2026-05-17 08:55 PDT</v>
      </c>
      <c r="C1979" s="155" t="str">
        <v>2026-05-17</v>
      </c>
      <c r="D1979" s="155" t="str">
        <v>May</v>
      </c>
      <c r="E1979" s="154" t="str">
        <v>Accepted</v>
      </c>
      <c r="F1979" s="155" t="str">
        <v>250</v>
      </c>
      <c r="G1979" s="153" t="n">
        <v>250</v>
      </c>
      <c r="H1979" s="155" t="str">
        <v>W</v>
      </c>
      <c r="I1979" s="153" t="n">
        <v>70</v>
      </c>
      <c r="J1979" s="155" t="str">
        <v>E</v>
      </c>
      <c r="K1979" s="153" t="n">
        <v>16</v>
      </c>
      <c r="L1979" s="153" t="n">
        <f>IF(E1979="Accepted",K1979*1.150779448,"")</f>
        <v>18.412471168</v>
      </c>
      <c r="M1979" s="163"/>
      <c r="N1979" s="163" t="str">
        <f>IF(AND(E1979="Accepted",ISNUMBER(M1979)),M1979*1.150779448,"")</f>
      </c>
      <c r="O1979" s="163"/>
      <c r="P1979" s="163" t="str">
        <f>IF(AND(E1979="Accepted",ISNUMBER(O1979)),O1979*1.150779448,"")</f>
      </c>
      <c r="Q1979" s="163"/>
      <c r="R1979" s="155" t="str"/>
      <c r="S1979" s="155" t="str"/>
      <c r="T1979" s="155" t="str"/>
      <c r="U1979" s="163" t="str">
        <f>IF(E1979&lt;&gt;"Accepted","",IF(AND(N1979="",P1979=""),"",MAX(N1979,P1979)))</f>
      </c>
      <c r="V1979" s="155" t="str">
        <v>2026-05-17 08:55 PDT</v>
      </c>
      <c r="W1979" s="153" t="n">
        <v>16</v>
      </c>
      <c r="X1979" s="163"/>
      <c r="Y1979" s="163"/>
      <c r="Z1979" s="163"/>
      <c r="AA1979" s="153" t="n">
        <v>-117.8837</v>
      </c>
      <c r="AB1979" s="153" t="n">
        <v>34.9054</v>
      </c>
      <c r="AC1979" s="153" t="n">
        <v>702</v>
      </c>
      <c r="AD1979" s="175" t="str">
        <v>KEDW 171555Z AUTO 25016KT 10SM CLR 22/00 A2971 RMK AO2 SLP040 T02220001 $</v>
      </c>
    </row>
    <row r="1980" hidden="0">
      <c r="A1980" s="150" t="str">
        <v>2026-05-17 16:03 UTC</v>
      </c>
      <c r="B1980" s="155" t="str">
        <v>2026-05-17 09:03 PDT</v>
      </c>
      <c r="C1980" s="155" t="str">
        <v>2026-05-17</v>
      </c>
      <c r="D1980" s="155" t="str">
        <v>May</v>
      </c>
      <c r="E1980" s="154" t="str">
        <v>Accepted</v>
      </c>
      <c r="F1980" s="155" t="str">
        <v>260</v>
      </c>
      <c r="G1980" s="153" t="n">
        <v>260</v>
      </c>
      <c r="H1980" s="155" t="str">
        <v>W</v>
      </c>
      <c r="I1980" s="153" t="n">
        <v>80</v>
      </c>
      <c r="J1980" s="155" t="str">
        <v>E</v>
      </c>
      <c r="K1980" s="153" t="n">
        <v>15</v>
      </c>
      <c r="L1980" s="153" t="n">
        <f>IF(E1980="Accepted",K1980*1.150779448,"")</f>
        <v>17.261691719999998</v>
      </c>
      <c r="M1980" s="163"/>
      <c r="N1980" s="163" t="str">
        <f>IF(AND(E1980="Accepted",ISNUMBER(M1980)),M1980*1.150779448,"")</f>
      </c>
      <c r="O1980" s="163"/>
      <c r="P1980" s="163" t="str">
        <f>IF(AND(E1980="Accepted",ISNUMBER(O1980)),O1980*1.150779448,"")</f>
      </c>
      <c r="Q1980" s="163"/>
      <c r="R1980" s="155" t="str"/>
      <c r="S1980" s="155" t="str"/>
      <c r="T1980" s="155" t="str"/>
      <c r="U1980" s="163" t="str">
        <f>IF(E1980&lt;&gt;"Accepted","",IF(AND(N1980="",P1980=""),"",MAX(N1980,P1980)))</f>
      </c>
      <c r="V1980" s="155" t="str">
        <v>2026-05-17 09:03 PDT</v>
      </c>
      <c r="W1980" s="153" t="n">
        <v>15</v>
      </c>
      <c r="X1980" s="163"/>
      <c r="Y1980" s="163"/>
      <c r="Z1980" s="163"/>
      <c r="AA1980" s="153" t="n">
        <v>-117.8837</v>
      </c>
      <c r="AB1980" s="153" t="n">
        <v>34.9054</v>
      </c>
      <c r="AC1980" s="153" t="n">
        <v>702</v>
      </c>
      <c r="AD1980" s="175" t="str">
        <v>KEDW 171603Z AUTO 26015KT 10SM CLR 22/M00 A2970 RMK AO2 WSHFT 1549 SLP037 $</v>
      </c>
    </row>
    <row r="1981" hidden="0">
      <c r="A1981" s="150" t="str">
        <v>2026-05-17 16:55 UTC</v>
      </c>
      <c r="B1981" s="155" t="str">
        <v>2026-05-17 09:55 PDT</v>
      </c>
      <c r="C1981" s="155" t="str">
        <v>2026-05-17</v>
      </c>
      <c r="D1981" s="155" t="str">
        <v>May</v>
      </c>
      <c r="E1981" s="154" t="str">
        <v>Accepted</v>
      </c>
      <c r="F1981" s="155" t="str">
        <v>270</v>
      </c>
      <c r="G1981" s="153" t="n">
        <v>270</v>
      </c>
      <c r="H1981" s="155" t="str">
        <v>W</v>
      </c>
      <c r="I1981" s="153" t="n">
        <v>90</v>
      </c>
      <c r="J1981" s="155" t="str">
        <v>E</v>
      </c>
      <c r="K1981" s="153" t="n">
        <v>14</v>
      </c>
      <c r="L1981" s="153" t="n">
        <f>IF(E1981="Accepted",K1981*1.150779448,"")</f>
        <v>16.110912272</v>
      </c>
      <c r="M1981" s="163"/>
      <c r="N1981" s="163" t="str">
        <f>IF(AND(E1981="Accepted",ISNUMBER(M1981)),M1981*1.150779448,"")</f>
      </c>
      <c r="O1981" s="163"/>
      <c r="P1981" s="163" t="str">
        <f>IF(AND(E1981="Accepted",ISNUMBER(O1981)),O1981*1.150779448,"")</f>
      </c>
      <c r="Q1981" s="163"/>
      <c r="R1981" s="155" t="str"/>
      <c r="S1981" s="155" t="str"/>
      <c r="T1981" s="155" t="str"/>
      <c r="U1981" s="163" t="str">
        <f>IF(E1981&lt;&gt;"Accepted","",IF(AND(N1981="",P1981=""),"",MAX(N1981,P1981)))</f>
      </c>
      <c r="V1981" s="155" t="str">
        <v>2026-05-17 09:55 PDT</v>
      </c>
      <c r="W1981" s="153" t="n">
        <v>14</v>
      </c>
      <c r="X1981" s="163"/>
      <c r="Y1981" s="163"/>
      <c r="Z1981" s="163"/>
      <c r="AA1981" s="153" t="n">
        <v>-117.8837</v>
      </c>
      <c r="AB1981" s="153" t="n">
        <v>34.9054</v>
      </c>
      <c r="AC1981" s="153" t="n">
        <v>702</v>
      </c>
      <c r="AD1981" s="175" t="str">
        <v>KEDW 171655Z 27014KT 60SM FEW240 24/M00 A2969 RMK AO2A SLP033 T02391004</v>
      </c>
    </row>
    <row r="1982" hidden="0">
      <c r="A1982" s="150" t="str">
        <v>2026-05-17 17:32 UTC</v>
      </c>
      <c r="B1982" s="155" t="str">
        <v>2026-05-17 10:32 PDT</v>
      </c>
      <c r="C1982" s="155" t="str">
        <v>2026-05-17</v>
      </c>
      <c r="D1982" s="155" t="str">
        <v>May</v>
      </c>
      <c r="E1982" s="154" t="str">
        <v>Accepted</v>
      </c>
      <c r="F1982" s="155" t="str">
        <v>260</v>
      </c>
      <c r="G1982" s="153" t="n">
        <v>260</v>
      </c>
      <c r="H1982" s="155" t="str">
        <v>W</v>
      </c>
      <c r="I1982" s="153" t="n">
        <v>80</v>
      </c>
      <c r="J1982" s="155" t="str">
        <v>E</v>
      </c>
      <c r="K1982" s="153" t="n">
        <v>19</v>
      </c>
      <c r="L1982" s="153" t="n">
        <f>IF(E1982="Accepted",K1982*1.150779448,"")</f>
        <v>21.864809512</v>
      </c>
      <c r="M1982" s="153" t="n">
        <v>25</v>
      </c>
      <c r="N1982" s="153" t="n">
        <f>IF(AND(E1982="Accepted",ISNUMBER(M1982)),M1982*1.150779448,"")</f>
        <v>28.7694862</v>
      </c>
      <c r="O1982" s="163"/>
      <c r="P1982" s="163" t="str">
        <f>IF(AND(E1982="Accepted",ISNUMBER(O1982)),O1982*1.150779448,"")</f>
      </c>
      <c r="Q1982" s="163"/>
      <c r="R1982" s="155" t="str"/>
      <c r="S1982" s="155" t="str"/>
      <c r="T1982" s="155" t="str"/>
      <c r="U1982" s="153" t="n">
        <f>IF(E1982&lt;&gt;"Accepted","",IF(AND(N1982="",P1982=""),"",MAX(N1982,P1982)))</f>
        <v>28.7694862</v>
      </c>
      <c r="V1982" s="155" t="str">
        <v>2026-05-17 10:32 PDT</v>
      </c>
      <c r="W1982" s="153" t="n">
        <v>19</v>
      </c>
      <c r="X1982" s="153" t="n">
        <v>25</v>
      </c>
      <c r="Y1982" s="163"/>
      <c r="Z1982" s="163"/>
      <c r="AA1982" s="153" t="n">
        <v>-117.8837</v>
      </c>
      <c r="AB1982" s="153" t="n">
        <v>34.9054</v>
      </c>
      <c r="AC1982" s="153" t="n">
        <v>702</v>
      </c>
      <c r="AD1982" s="175" t="str">
        <v>KEDW 171732Z 26019G25KT 60SM FEW240 25/M01 A2969 RMK AO2A SLP032</v>
      </c>
    </row>
    <row r="1983" hidden="0">
      <c r="A1983" s="150" t="str">
        <v>2026-05-17 17:55 UTC</v>
      </c>
      <c r="B1983" s="155" t="str">
        <v>2026-05-17 10:55 PDT</v>
      </c>
      <c r="C1983" s="155" t="str">
        <v>2026-05-17</v>
      </c>
      <c r="D1983" s="155" t="str">
        <v>May</v>
      </c>
      <c r="E1983" s="154" t="str">
        <v>Accepted</v>
      </c>
      <c r="F1983" s="155" t="str">
        <v>270</v>
      </c>
      <c r="G1983" s="153" t="n">
        <v>270</v>
      </c>
      <c r="H1983" s="155" t="str">
        <v>W</v>
      </c>
      <c r="I1983" s="153" t="n">
        <v>90</v>
      </c>
      <c r="J1983" s="155" t="str">
        <v>E</v>
      </c>
      <c r="K1983" s="153" t="n">
        <v>16</v>
      </c>
      <c r="L1983" s="153" t="n">
        <f>IF(E1983="Accepted",K1983*1.150779448,"")</f>
        <v>18.412471168</v>
      </c>
      <c r="M1983" s="153" t="n">
        <v>23</v>
      </c>
      <c r="N1983" s="153" t="n">
        <f>IF(AND(E1983="Accepted",ISNUMBER(M1983)),M1983*1.150779448,"")</f>
        <v>26.467927304</v>
      </c>
      <c r="O1983" s="153" t="n">
        <v>29</v>
      </c>
      <c r="P1983" s="153" t="n">
        <f>IF(AND(E1983="Accepted",ISNUMBER(O1983)),O1983*1.150779448,"")</f>
        <v>33.372603992</v>
      </c>
      <c r="Q1983" s="153" t="n">
        <v>260</v>
      </c>
      <c r="R1983" s="155" t="str">
        <v>29</v>
      </c>
      <c r="S1983" s="155" t="str">
        <v>2026-05-17 17:29 UTC</v>
      </c>
      <c r="T1983" s="155" t="str">
        <v>2026-05-17 10:29 PDT</v>
      </c>
      <c r="U1983" s="153" t="n">
        <f>IF(E1983&lt;&gt;"Accepted","",IF(AND(N1983="",P1983=""),"",MAX(N1983,P1983)))</f>
        <v>33.372603992</v>
      </c>
      <c r="V1983" s="155" t="str">
        <v>2026-05-17 10:29 PDT</v>
      </c>
      <c r="W1983" s="153" t="n">
        <v>16</v>
      </c>
      <c r="X1983" s="153" t="n">
        <v>23</v>
      </c>
      <c r="Y1983" s="153" t="n">
        <v>29</v>
      </c>
      <c r="Z1983" s="153" t="n">
        <v>260</v>
      </c>
      <c r="AA1983" s="153" t="n">
        <v>-117.8837</v>
      </c>
      <c r="AB1983" s="153" t="n">
        <v>34.9054</v>
      </c>
      <c r="AC1983" s="153" t="n">
        <v>702</v>
      </c>
      <c r="AD1983" s="175" t="str">
        <v>KEDW 171755Z 27016G23KT 60SM FEW240 25/M01 A2970 RMK AO2A PK WND 26029/29 SLP037 T02451014 10250 20147 55008</v>
      </c>
    </row>
    <row r="1984" hidden="0">
      <c r="A1984" s="150" t="str">
        <v>2026-05-17 18:55 UTC</v>
      </c>
      <c r="B1984" s="155" t="str">
        <v>2026-05-17 11:55 PDT</v>
      </c>
      <c r="C1984" s="155" t="str">
        <v>2026-05-17</v>
      </c>
      <c r="D1984" s="155" t="str">
        <v>May</v>
      </c>
      <c r="E1984" s="154" t="str">
        <v>Accepted</v>
      </c>
      <c r="F1984" s="155" t="str">
        <v>270</v>
      </c>
      <c r="G1984" s="153" t="n">
        <v>270</v>
      </c>
      <c r="H1984" s="155" t="str">
        <v>W</v>
      </c>
      <c r="I1984" s="153" t="n">
        <v>90</v>
      </c>
      <c r="J1984" s="155" t="str">
        <v>E</v>
      </c>
      <c r="K1984" s="153" t="n">
        <v>19</v>
      </c>
      <c r="L1984" s="153" t="n">
        <f>IF(E1984="Accepted",K1984*1.150779448,"")</f>
        <v>21.864809512</v>
      </c>
      <c r="M1984" s="153" t="n">
        <v>26</v>
      </c>
      <c r="N1984" s="153" t="n">
        <f>IF(AND(E1984="Accepted",ISNUMBER(M1984)),M1984*1.150779448,"")</f>
        <v>29.920265648</v>
      </c>
      <c r="O1984" s="153" t="n">
        <v>28</v>
      </c>
      <c r="P1984" s="153" t="n">
        <f>IF(AND(E1984="Accepted",ISNUMBER(O1984)),O1984*1.150779448,"")</f>
        <v>32.221824544</v>
      </c>
      <c r="Q1984" s="153" t="n">
        <v>290</v>
      </c>
      <c r="R1984" s="155" t="str">
        <v>47</v>
      </c>
      <c r="S1984" s="155" t="str">
        <v>2026-05-17 18:47 UTC</v>
      </c>
      <c r="T1984" s="155" t="str">
        <v>2026-05-17 11:47 PDT</v>
      </c>
      <c r="U1984" s="153" t="n">
        <f>IF(E1984&lt;&gt;"Accepted","",IF(AND(N1984="",P1984=""),"",MAX(N1984,P1984)))</f>
        <v>32.221824544</v>
      </c>
      <c r="V1984" s="155" t="str">
        <v>2026-05-17 11:47 PDT</v>
      </c>
      <c r="W1984" s="153" t="n">
        <v>19</v>
      </c>
      <c r="X1984" s="153" t="n">
        <v>26</v>
      </c>
      <c r="Y1984" s="153" t="n">
        <v>28</v>
      </c>
      <c r="Z1984" s="153" t="n">
        <v>290</v>
      </c>
      <c r="AA1984" s="153" t="n">
        <v>-117.8837</v>
      </c>
      <c r="AB1984" s="153" t="n">
        <v>34.9054</v>
      </c>
      <c r="AC1984" s="153" t="n">
        <v>702</v>
      </c>
      <c r="AD1984" s="175" t="str">
        <v>KEDW 171855Z 27019G26KT 60SM FEW240 25/M05 A2967 RMK AO2A PK WND 29028/47 SLP027 T02531051</v>
      </c>
    </row>
    <row r="1985" hidden="0">
      <c r="A1985" s="150" t="str">
        <v>2026-05-17 19:30 UTC</v>
      </c>
      <c r="B1985" s="155" t="str">
        <v>2026-05-17 12:30 PDT</v>
      </c>
      <c r="C1985" s="155" t="str">
        <v>2026-05-17</v>
      </c>
      <c r="D1985" s="155" t="str">
        <v>May</v>
      </c>
      <c r="E1985" s="154" t="str">
        <v>Accepted</v>
      </c>
      <c r="F1985" s="155" t="str">
        <v>230</v>
      </c>
      <c r="G1985" s="153" t="n">
        <v>230</v>
      </c>
      <c r="H1985" s="155" t="str">
        <v>SW</v>
      </c>
      <c r="I1985" s="153" t="n">
        <v>50</v>
      </c>
      <c r="J1985" s="155" t="str">
        <v>NE</v>
      </c>
      <c r="K1985" s="153" t="n">
        <v>21</v>
      </c>
      <c r="L1985" s="153" t="n">
        <f>IF(E1985="Accepted",K1985*1.150779448,"")</f>
        <v>24.166368408</v>
      </c>
      <c r="M1985" s="153" t="n">
        <v>27</v>
      </c>
      <c r="N1985" s="153" t="n">
        <f>IF(AND(E1985="Accepted",ISNUMBER(M1985)),M1985*1.150779448,"")</f>
        <v>31.071045096</v>
      </c>
      <c r="O1985" s="163"/>
      <c r="P1985" s="163" t="str">
        <f>IF(AND(E1985="Accepted",ISNUMBER(O1985)),O1985*1.150779448,"")</f>
      </c>
      <c r="Q1985" s="163"/>
      <c r="R1985" s="155" t="str"/>
      <c r="S1985" s="155" t="str"/>
      <c r="T1985" s="155" t="str"/>
      <c r="U1985" s="153" t="n">
        <f>IF(E1985&lt;&gt;"Accepted","",IF(AND(N1985="",P1985=""),"",MAX(N1985,P1985)))</f>
        <v>31.071045096</v>
      </c>
      <c r="V1985" s="155" t="str">
        <v>2026-05-17 12:30 PDT</v>
      </c>
      <c r="W1985" s="153" t="n">
        <v>21</v>
      </c>
      <c r="X1985" s="153" t="n">
        <v>27</v>
      </c>
      <c r="Y1985" s="163"/>
      <c r="Z1985" s="163"/>
      <c r="AA1985" s="153" t="n">
        <v>-117.8837</v>
      </c>
      <c r="AB1985" s="153" t="n">
        <v>34.9054</v>
      </c>
      <c r="AC1985" s="153" t="n">
        <v>702</v>
      </c>
      <c r="AD1985" s="175" t="str">
        <v>KEDW 171930Z 23021G27KT 60SM FEW240 27/M04 A2966 RMK AO2A WSHFT 15 SLP022</v>
      </c>
    </row>
    <row r="1986" hidden="0">
      <c r="A1986" s="150" t="str">
        <v>2026-05-17 19:55 UTC</v>
      </c>
      <c r="B1986" s="155" t="str">
        <v>2026-05-17 12:55 PDT</v>
      </c>
      <c r="C1986" s="155" t="str">
        <v>2026-05-17</v>
      </c>
      <c r="D1986" s="155" t="str">
        <v>May</v>
      </c>
      <c r="E1986" s="154" t="str">
        <v>Accepted</v>
      </c>
      <c r="F1986" s="155" t="str">
        <v>240</v>
      </c>
      <c r="G1986" s="153" t="n">
        <v>240</v>
      </c>
      <c r="H1986" s="155" t="str">
        <v>SW</v>
      </c>
      <c r="I1986" s="153" t="n">
        <v>60</v>
      </c>
      <c r="J1986" s="155" t="str">
        <v>NE</v>
      </c>
      <c r="K1986" s="153" t="n">
        <v>21</v>
      </c>
      <c r="L1986" s="153" t="n">
        <f>IF(E1986="Accepted",K1986*1.150779448,"")</f>
        <v>24.166368408</v>
      </c>
      <c r="M1986" s="153" t="n">
        <v>27</v>
      </c>
      <c r="N1986" s="153" t="n">
        <f>IF(AND(E1986="Accepted",ISNUMBER(M1986)),M1986*1.150779448,"")</f>
        <v>31.071045096</v>
      </c>
      <c r="O1986" s="153" t="n">
        <v>31</v>
      </c>
      <c r="P1986" s="153" t="n">
        <f>IF(AND(E1986="Accepted",ISNUMBER(O1986)),O1986*1.150779448,"")</f>
        <v>35.674162888</v>
      </c>
      <c r="Q1986" s="153" t="n">
        <v>240</v>
      </c>
      <c r="R1986" s="155" t="str">
        <v>43</v>
      </c>
      <c r="S1986" s="155" t="str">
        <v>2026-05-17 19:43 UTC</v>
      </c>
      <c r="T1986" s="155" t="str">
        <v>2026-05-17 12:43 PDT</v>
      </c>
      <c r="U1986" s="153" t="n">
        <f>IF(E1986&lt;&gt;"Accepted","",IF(AND(N1986="",P1986=""),"",MAX(N1986,P1986)))</f>
        <v>35.674162888</v>
      </c>
      <c r="V1986" s="155" t="str">
        <v>2026-05-17 12:43 PDT</v>
      </c>
      <c r="W1986" s="153" t="n">
        <v>21</v>
      </c>
      <c r="X1986" s="153" t="n">
        <v>27</v>
      </c>
      <c r="Y1986" s="153" t="n">
        <v>31</v>
      </c>
      <c r="Z1986" s="153" t="n">
        <v>240</v>
      </c>
      <c r="AA1986" s="153" t="n">
        <v>-117.8837</v>
      </c>
      <c r="AB1986" s="153" t="n">
        <v>34.9054</v>
      </c>
      <c r="AC1986" s="153" t="n">
        <v>702</v>
      </c>
      <c r="AD1986" s="175" t="str">
        <v>KEDW 171955Z 24021G27KT 60SM SCT230 26/M03 A2965 RMK AO2A PK WND 24031/43 SLP020 T02611035</v>
      </c>
    </row>
    <row r="1987" hidden="0">
      <c r="A1987" s="150" t="str">
        <v>2026-05-17 20:04 UTC</v>
      </c>
      <c r="B1987" s="155" t="str">
        <v>2026-05-17 13:04 PDT</v>
      </c>
      <c r="C1987" s="155" t="str">
        <v>2026-05-17</v>
      </c>
      <c r="D1987" s="155" t="str">
        <v>May</v>
      </c>
      <c r="E1987" s="154" t="str">
        <v>Accepted</v>
      </c>
      <c r="F1987" s="155" t="str">
        <v>230</v>
      </c>
      <c r="G1987" s="153" t="n">
        <v>230</v>
      </c>
      <c r="H1987" s="155" t="str">
        <v>SW</v>
      </c>
      <c r="I1987" s="153" t="n">
        <v>50</v>
      </c>
      <c r="J1987" s="155" t="str">
        <v>NE</v>
      </c>
      <c r="K1987" s="153" t="n">
        <v>24</v>
      </c>
      <c r="L1987" s="153" t="n">
        <f>IF(E1987="Accepted",K1987*1.150779448,"")</f>
        <v>27.618706752</v>
      </c>
      <c r="M1987" s="153" t="n">
        <v>30</v>
      </c>
      <c r="N1987" s="153" t="n">
        <f>IF(AND(E1987="Accepted",ISNUMBER(M1987)),M1987*1.150779448,"")</f>
        <v>34.523383439999996</v>
      </c>
      <c r="O1987" s="163"/>
      <c r="P1987" s="163" t="str">
        <f>IF(AND(E1987="Accepted",ISNUMBER(O1987)),O1987*1.150779448,"")</f>
      </c>
      <c r="Q1987" s="163"/>
      <c r="R1987" s="155" t="str"/>
      <c r="S1987" s="155" t="str"/>
      <c r="T1987" s="155" t="str"/>
      <c r="U1987" s="153" t="n">
        <f>IF(E1987&lt;&gt;"Accepted","",IF(AND(N1987="",P1987=""),"",MAX(N1987,P1987)))</f>
        <v>34.523383439999996</v>
      </c>
      <c r="V1987" s="155" t="str">
        <v>2026-05-17 13:04 PDT</v>
      </c>
      <c r="W1987" s="153" t="n">
        <v>24</v>
      </c>
      <c r="X1987" s="153" t="n">
        <v>30</v>
      </c>
      <c r="Y1987" s="163"/>
      <c r="Z1987" s="163"/>
      <c r="AA1987" s="153" t="n">
        <v>-117.8837</v>
      </c>
      <c r="AB1987" s="153" t="n">
        <v>34.9054</v>
      </c>
      <c r="AC1987" s="153" t="n">
        <v>702</v>
      </c>
      <c r="AD1987" s="175" t="str">
        <v>KEDW 172004Z 23024G30KT 60SM SCT230 27/M04 A2964 RMK AO2A SLP016</v>
      </c>
    </row>
    <row r="1988" hidden="0">
      <c r="A1988" s="150" t="str">
        <v>2026-05-17 20:40 UTC</v>
      </c>
      <c r="B1988" s="155" t="str">
        <v>2026-05-17 13:40 PDT</v>
      </c>
      <c r="C1988" s="155" t="str">
        <v>2026-05-17</v>
      </c>
      <c r="D1988" s="155" t="str">
        <v>May</v>
      </c>
      <c r="E1988" s="154" t="str">
        <v>Accepted</v>
      </c>
      <c r="F1988" s="155" t="str">
        <v>270</v>
      </c>
      <c r="G1988" s="153" t="n">
        <v>270</v>
      </c>
      <c r="H1988" s="155" t="str">
        <v>W</v>
      </c>
      <c r="I1988" s="153" t="n">
        <v>90</v>
      </c>
      <c r="J1988" s="155" t="str">
        <v>E</v>
      </c>
      <c r="K1988" s="153" t="n">
        <v>14</v>
      </c>
      <c r="L1988" s="153" t="n">
        <f>IF(E1988="Accepted",K1988*1.150779448,"")</f>
        <v>16.110912272</v>
      </c>
      <c r="M1988" s="153" t="n">
        <v>30</v>
      </c>
      <c r="N1988" s="153" t="n">
        <f>IF(AND(E1988="Accepted",ISNUMBER(M1988)),M1988*1.150779448,"")</f>
        <v>34.523383439999996</v>
      </c>
      <c r="O1988" s="163"/>
      <c r="P1988" s="163" t="str">
        <f>IF(AND(E1988="Accepted",ISNUMBER(O1988)),O1988*1.150779448,"")</f>
      </c>
      <c r="Q1988" s="163"/>
      <c r="R1988" s="155" t="str"/>
      <c r="S1988" s="155" t="str"/>
      <c r="T1988" s="155" t="str"/>
      <c r="U1988" s="153" t="n">
        <f>IF(E1988&lt;&gt;"Accepted","",IF(AND(N1988="",P1988=""),"",MAX(N1988,P1988)))</f>
        <v>34.523383439999996</v>
      </c>
      <c r="V1988" s="155" t="str">
        <v>2026-05-17 13:40 PDT</v>
      </c>
      <c r="W1988" s="153" t="n">
        <v>14</v>
      </c>
      <c r="X1988" s="153" t="n">
        <v>30</v>
      </c>
      <c r="Y1988" s="163"/>
      <c r="Z1988" s="163"/>
      <c r="AA1988" s="153" t="n">
        <v>-117.8837</v>
      </c>
      <c r="AB1988" s="153" t="n">
        <v>34.9054</v>
      </c>
      <c r="AC1988" s="153" t="n">
        <v>702</v>
      </c>
      <c r="AD1988" s="175" t="str">
        <v>KEDW 172040Z 27014G30KT 60SM SCT240 27/M05 A2963 RMK AO2A WSHFT 33 SLP012</v>
      </c>
    </row>
    <row r="1989" hidden="0">
      <c r="A1989" s="150" t="str">
        <v>2026-05-17 20:53 UTC</v>
      </c>
      <c r="B1989" s="155" t="str">
        <v>2026-05-17 13:53 PDT</v>
      </c>
      <c r="C1989" s="155" t="str">
        <v>2026-05-17</v>
      </c>
      <c r="D1989" s="155" t="str">
        <v>May</v>
      </c>
      <c r="E1989" s="154" t="str">
        <v>Accepted</v>
      </c>
      <c r="F1989" s="155" t="str">
        <v>240</v>
      </c>
      <c r="G1989" s="153" t="n">
        <v>240</v>
      </c>
      <c r="H1989" s="155" t="str">
        <v>SW</v>
      </c>
      <c r="I1989" s="153" t="n">
        <v>60</v>
      </c>
      <c r="J1989" s="155" t="str">
        <v>NE</v>
      </c>
      <c r="K1989" s="153" t="n">
        <v>20</v>
      </c>
      <c r="L1989" s="153" t="n">
        <f>IF(E1989="Accepted",K1989*1.150779448,"")</f>
        <v>23.01558896</v>
      </c>
      <c r="M1989" s="153" t="n">
        <v>26</v>
      </c>
      <c r="N1989" s="153" t="n">
        <f>IF(AND(E1989="Accepted",ISNUMBER(M1989)),M1989*1.150779448,"")</f>
        <v>29.920265648</v>
      </c>
      <c r="O1989" s="163"/>
      <c r="P1989" s="163" t="str">
        <f>IF(AND(E1989="Accepted",ISNUMBER(O1989)),O1989*1.150779448,"")</f>
      </c>
      <c r="Q1989" s="163"/>
      <c r="R1989" s="155" t="str"/>
      <c r="S1989" s="155" t="str"/>
      <c r="T1989" s="155" t="str"/>
      <c r="U1989" s="153" t="n">
        <f>IF(E1989&lt;&gt;"Accepted","",IF(AND(N1989="",P1989=""),"",MAX(N1989,P1989)))</f>
        <v>29.920265648</v>
      </c>
      <c r="V1989" s="155" t="str">
        <v>2026-05-17 13:53 PDT</v>
      </c>
      <c r="W1989" s="153" t="n">
        <v>20</v>
      </c>
      <c r="X1989" s="153" t="n">
        <v>26</v>
      </c>
      <c r="Y1989" s="163"/>
      <c r="Z1989" s="163"/>
      <c r="AA1989" s="153" t="n">
        <v>-117.8837</v>
      </c>
      <c r="AB1989" s="153" t="n">
        <v>34.9054</v>
      </c>
      <c r="AC1989" s="153" t="n">
        <v>702</v>
      </c>
      <c r="AD1989" s="175" t="str">
        <v>KEDW 172053Z 24020G26KT 40SM SCT240 27/M06 A2963 RMK AO2A WSHFT 42 SLP013</v>
      </c>
    </row>
    <row r="1990" hidden="0">
      <c r="A1990" s="150" t="str">
        <v>2026-05-17 20:55 UTC</v>
      </c>
      <c r="B1990" s="155" t="str">
        <v>2026-05-17 13:55 PDT</v>
      </c>
      <c r="C1990" s="155" t="str">
        <v>2026-05-17</v>
      </c>
      <c r="D1990" s="155" t="str">
        <v>May</v>
      </c>
      <c r="E1990" s="154" t="str">
        <v>Accepted</v>
      </c>
      <c r="F1990" s="155" t="str">
        <v>230</v>
      </c>
      <c r="G1990" s="153" t="n">
        <v>230</v>
      </c>
      <c r="H1990" s="155" t="str">
        <v>SW</v>
      </c>
      <c r="I1990" s="153" t="n">
        <v>50</v>
      </c>
      <c r="J1990" s="155" t="str">
        <v>NE</v>
      </c>
      <c r="K1990" s="153" t="n">
        <v>21</v>
      </c>
      <c r="L1990" s="153" t="n">
        <f>IF(E1990="Accepted",K1990*1.150779448,"")</f>
        <v>24.166368408</v>
      </c>
      <c r="M1990" s="153" t="n">
        <v>26</v>
      </c>
      <c r="N1990" s="153" t="n">
        <f>IF(AND(E1990="Accepted",ISNUMBER(M1990)),M1990*1.150779448,"")</f>
        <v>29.920265648</v>
      </c>
      <c r="O1990" s="153" t="n">
        <v>33</v>
      </c>
      <c r="P1990" s="153" t="n">
        <f>IF(AND(E1990="Accepted",ISNUMBER(O1990)),O1990*1.150779448,"")</f>
        <v>37.975721784</v>
      </c>
      <c r="Q1990" s="153" t="n">
        <v>230</v>
      </c>
      <c r="R1990" s="155" t="str">
        <v>49</v>
      </c>
      <c r="S1990" s="155" t="str">
        <v>2026-05-17 20:49 UTC</v>
      </c>
      <c r="T1990" s="155" t="str">
        <v>2026-05-17 13:49 PDT</v>
      </c>
      <c r="U1990" s="153" t="n">
        <f>IF(E1990&lt;&gt;"Accepted","",IF(AND(N1990="",P1990=""),"",MAX(N1990,P1990)))</f>
        <v>37.975721784</v>
      </c>
      <c r="V1990" s="155" t="str">
        <v>2026-05-17 13:49 PDT</v>
      </c>
      <c r="W1990" s="153" t="n">
        <v>21</v>
      </c>
      <c r="X1990" s="153" t="n">
        <v>26</v>
      </c>
      <c r="Y1990" s="153" t="n">
        <v>33</v>
      </c>
      <c r="Z1990" s="153" t="n">
        <v>230</v>
      </c>
      <c r="AA1990" s="153" t="n">
        <v>-117.8837</v>
      </c>
      <c r="AB1990" s="153" t="n">
        <v>34.9054</v>
      </c>
      <c r="AC1990" s="153" t="n">
        <v>702</v>
      </c>
      <c r="AD1990" s="175" t="str">
        <v>KEDW 172055Z 23021G26KT 40SM SCT240 27/M06 A2963 RMK AO2A PK WND 23033/49 SLP013 T02741057 57020</v>
      </c>
    </row>
    <row r="1991" hidden="0">
      <c r="A1991" s="150" t="str">
        <v>2026-05-17 20:58 UTC</v>
      </c>
      <c r="B1991" s="155" t="str">
        <v>2026-05-17 13:58 PDT</v>
      </c>
      <c r="C1991" s="155" t="str">
        <v>2026-05-17</v>
      </c>
      <c r="D1991" s="155" t="str">
        <v>May</v>
      </c>
      <c r="E1991" s="154" t="str">
        <v>Accepted</v>
      </c>
      <c r="F1991" s="155" t="str">
        <v>270</v>
      </c>
      <c r="G1991" s="153" t="n">
        <v>270</v>
      </c>
      <c r="H1991" s="155" t="str">
        <v>W</v>
      </c>
      <c r="I1991" s="153" t="n">
        <v>90</v>
      </c>
      <c r="J1991" s="155" t="str">
        <v>E</v>
      </c>
      <c r="K1991" s="153" t="n">
        <v>21</v>
      </c>
      <c r="L1991" s="153" t="n">
        <f>IF(E1991="Accepted",K1991*1.150779448,"")</f>
        <v>24.166368408</v>
      </c>
      <c r="M1991" s="153" t="n">
        <v>26</v>
      </c>
      <c r="N1991" s="153" t="n">
        <f>IF(AND(E1991="Accepted",ISNUMBER(M1991)),M1991*1.150779448,"")</f>
        <v>29.920265648</v>
      </c>
      <c r="O1991" s="163"/>
      <c r="P1991" s="163" t="str">
        <f>IF(AND(E1991="Accepted",ISNUMBER(O1991)),O1991*1.150779448,"")</f>
      </c>
      <c r="Q1991" s="163"/>
      <c r="R1991" s="155" t="str"/>
      <c r="S1991" s="155" t="str"/>
      <c r="T1991" s="155" t="str"/>
      <c r="U1991" s="153" t="n">
        <f>IF(E1991&lt;&gt;"Accepted","",IF(AND(N1991="",P1991=""),"",MAX(N1991,P1991)))</f>
        <v>29.920265648</v>
      </c>
      <c r="V1991" s="155" t="str">
        <v>2026-05-17 13:58 PDT</v>
      </c>
      <c r="W1991" s="153" t="n">
        <v>21</v>
      </c>
      <c r="X1991" s="153" t="n">
        <v>26</v>
      </c>
      <c r="Y1991" s="163"/>
      <c r="Z1991" s="163"/>
      <c r="AA1991" s="153" t="n">
        <v>-117.8837</v>
      </c>
      <c r="AB1991" s="153" t="n">
        <v>34.9054</v>
      </c>
      <c r="AC1991" s="153" t="n">
        <v>702</v>
      </c>
      <c r="AD1991" s="175" t="str">
        <v>KEDW 172058Z 27021G26KT 40SM SCT240 28/M05 A2963 RMK AO2A WSHFT 54 SLP012</v>
      </c>
    </row>
    <row r="1992" hidden="0">
      <c r="A1992" s="150" t="str">
        <v>2026-05-17 21:55 UTC</v>
      </c>
      <c r="B1992" s="155" t="str">
        <v>2026-05-17 14:55 PDT</v>
      </c>
      <c r="C1992" s="155" t="str">
        <v>2026-05-17</v>
      </c>
      <c r="D1992" s="155" t="str">
        <v>May</v>
      </c>
      <c r="E1992" s="154" t="str">
        <v>Accepted</v>
      </c>
      <c r="F1992" s="155" t="str">
        <v>280</v>
      </c>
      <c r="G1992" s="153" t="n">
        <v>280</v>
      </c>
      <c r="H1992" s="155" t="str">
        <v>W</v>
      </c>
      <c r="I1992" s="153" t="n">
        <v>100</v>
      </c>
      <c r="J1992" s="155" t="str">
        <v>E</v>
      </c>
      <c r="K1992" s="153" t="n">
        <v>20</v>
      </c>
      <c r="L1992" s="153" t="n">
        <f>IF(E1992="Accepted",K1992*1.150779448,"")</f>
        <v>23.01558896</v>
      </c>
      <c r="M1992" s="153" t="n">
        <v>25</v>
      </c>
      <c r="N1992" s="153" t="n">
        <f>IF(AND(E1992="Accepted",ISNUMBER(M1992)),M1992*1.150779448,"")</f>
        <v>28.7694862</v>
      </c>
      <c r="O1992" s="153" t="n">
        <v>33</v>
      </c>
      <c r="P1992" s="153" t="n">
        <f>IF(AND(E1992="Accepted",ISNUMBER(O1992)),O1992*1.150779448,"")</f>
        <v>37.975721784</v>
      </c>
      <c r="Q1992" s="153" t="n">
        <v>250</v>
      </c>
      <c r="R1992" s="155" t="str">
        <v>05</v>
      </c>
      <c r="S1992" s="155" t="str">
        <v>2026-05-17 21:05 UTC</v>
      </c>
      <c r="T1992" s="155" t="str">
        <v>2026-05-17 14:05 PDT</v>
      </c>
      <c r="U1992" s="153" t="n">
        <f>IF(E1992&lt;&gt;"Accepted","",IF(AND(N1992="",P1992=""),"",MAX(N1992,P1992)))</f>
        <v>37.975721784</v>
      </c>
      <c r="V1992" s="155" t="str">
        <v>2026-05-17 14:05 PDT</v>
      </c>
      <c r="W1992" s="153" t="n">
        <v>20</v>
      </c>
      <c r="X1992" s="153" t="n">
        <v>25</v>
      </c>
      <c r="Y1992" s="153" t="n">
        <v>33</v>
      </c>
      <c r="Z1992" s="153" t="n">
        <v>250</v>
      </c>
      <c r="AA1992" s="153" t="n">
        <v>-117.8837</v>
      </c>
      <c r="AB1992" s="153" t="n">
        <v>34.9054</v>
      </c>
      <c r="AC1992" s="153" t="n">
        <v>702</v>
      </c>
      <c r="AD1992" s="175" t="str">
        <v>KEDW 172155Z 28020G25KT 40SM SCT320 26/M04 A2961 RMK AO2A PK WND 25033/05 SLP006 T02611045</v>
      </c>
    </row>
    <row r="1993" hidden="0">
      <c r="A1993" s="150" t="str">
        <v>2026-05-17 22:30 UTC</v>
      </c>
      <c r="B1993" s="155" t="str">
        <v>2026-05-17 15:30 PDT</v>
      </c>
      <c r="C1993" s="155" t="str">
        <v>2026-05-17</v>
      </c>
      <c r="D1993" s="155" t="str">
        <v>May</v>
      </c>
      <c r="E1993" s="154" t="str">
        <v>Accepted</v>
      </c>
      <c r="F1993" s="155" t="str">
        <v>270</v>
      </c>
      <c r="G1993" s="153" t="n">
        <v>270</v>
      </c>
      <c r="H1993" s="155" t="str">
        <v>W</v>
      </c>
      <c r="I1993" s="153" t="n">
        <v>90</v>
      </c>
      <c r="J1993" s="155" t="str">
        <v>E</v>
      </c>
      <c r="K1993" s="153" t="n">
        <v>26</v>
      </c>
      <c r="L1993" s="153" t="n">
        <f>IF(E1993="Accepted",K1993*1.150779448,"")</f>
        <v>29.920265648</v>
      </c>
      <c r="M1993" s="153" t="n">
        <v>36</v>
      </c>
      <c r="N1993" s="153" t="n">
        <f>IF(AND(E1993="Accepted",ISNUMBER(M1993)),M1993*1.150779448,"")</f>
        <v>41.428060128</v>
      </c>
      <c r="O1993" s="163"/>
      <c r="P1993" s="163" t="str">
        <f>IF(AND(E1993="Accepted",ISNUMBER(O1993)),O1993*1.150779448,"")</f>
      </c>
      <c r="Q1993" s="163"/>
      <c r="R1993" s="155" t="str"/>
      <c r="S1993" s="155" t="str"/>
      <c r="T1993" s="155" t="str"/>
      <c r="U1993" s="153" t="n">
        <f>IF(E1993&lt;&gt;"Accepted","",IF(AND(N1993="",P1993=""),"",MAX(N1993,P1993)))</f>
        <v>41.428060128</v>
      </c>
      <c r="V1993" s="155" t="str">
        <v>2026-05-17 15:30 PDT</v>
      </c>
      <c r="W1993" s="153" t="n">
        <v>26</v>
      </c>
      <c r="X1993" s="153" t="n">
        <v>36</v>
      </c>
      <c r="Y1993" s="163"/>
      <c r="Z1993" s="163"/>
      <c r="AA1993" s="153" t="n">
        <v>-117.8837</v>
      </c>
      <c r="AB1993" s="153" t="n">
        <v>34.9054</v>
      </c>
      <c r="AC1993" s="153" t="n">
        <v>702</v>
      </c>
      <c r="AD1993" s="175" t="str">
        <v>KEDW 172230Z 27026G36KT 40SM SCT320 27/M06 A2960 RMK AO2A SLP003</v>
      </c>
    </row>
    <row r="1994" hidden="0">
      <c r="A1994" s="150" t="str">
        <v>2026-05-17 22:55 UTC</v>
      </c>
      <c r="B1994" s="155" t="str">
        <v>2026-05-17 15:55 PDT</v>
      </c>
      <c r="C1994" s="155" t="str">
        <v>2026-05-17</v>
      </c>
      <c r="D1994" s="155" t="str">
        <v>May</v>
      </c>
      <c r="E1994" s="154" t="str">
        <v>Accepted</v>
      </c>
      <c r="F1994" s="155" t="str">
        <v>290</v>
      </c>
      <c r="G1994" s="153" t="n">
        <v>290</v>
      </c>
      <c r="H1994" s="155" t="str">
        <v>W</v>
      </c>
      <c r="I1994" s="153" t="n">
        <v>110</v>
      </c>
      <c r="J1994" s="155" t="str">
        <v>E</v>
      </c>
      <c r="K1994" s="153" t="n">
        <v>21</v>
      </c>
      <c r="L1994" s="153" t="n">
        <f>IF(E1994="Accepted",K1994*1.150779448,"")</f>
        <v>24.166368408</v>
      </c>
      <c r="M1994" s="153" t="n">
        <v>30</v>
      </c>
      <c r="N1994" s="153" t="n">
        <f>IF(AND(E1994="Accepted",ISNUMBER(M1994)),M1994*1.150779448,"")</f>
        <v>34.523383439999996</v>
      </c>
      <c r="O1994" s="153" t="n">
        <v>36</v>
      </c>
      <c r="P1994" s="153" t="n">
        <f>IF(AND(E1994="Accepted",ISNUMBER(O1994)),O1994*1.150779448,"")</f>
        <v>41.428060128</v>
      </c>
      <c r="Q1994" s="153" t="n">
        <v>280</v>
      </c>
      <c r="R1994" s="155" t="str">
        <v>23</v>
      </c>
      <c r="S1994" s="155" t="str">
        <v>2026-05-17 22:23 UTC</v>
      </c>
      <c r="T1994" s="155" t="str">
        <v>2026-05-17 15:23 PDT</v>
      </c>
      <c r="U1994" s="153" t="n">
        <f>IF(E1994&lt;&gt;"Accepted","",IF(AND(N1994="",P1994=""),"",MAX(N1994,P1994)))</f>
        <v>41.428060128</v>
      </c>
      <c r="V1994" s="155" t="str">
        <v>2026-05-17 15:23 PDT</v>
      </c>
      <c r="W1994" s="153" t="n">
        <v>21</v>
      </c>
      <c r="X1994" s="153" t="n">
        <v>30</v>
      </c>
      <c r="Y1994" s="153" t="n">
        <v>36</v>
      </c>
      <c r="Z1994" s="153" t="n">
        <v>280</v>
      </c>
      <c r="AA1994" s="153" t="n">
        <v>-117.8837</v>
      </c>
      <c r="AB1994" s="153" t="n">
        <v>34.9054</v>
      </c>
      <c r="AC1994" s="153" t="n">
        <v>702</v>
      </c>
      <c r="AD1994" s="175" t="str">
        <v>KEDW 172255Z 29021G30KT 40SM SCT320 26/M05 A2961 RMK AO2A PK WND 28036/23 SLP006 T02551050</v>
      </c>
    </row>
    <row r="1995" hidden="0">
      <c r="A1995" s="150" t="str">
        <v>2026-05-17 23:15 UTC</v>
      </c>
      <c r="B1995" s="155" t="str">
        <v>2026-05-17 16:15 PDT</v>
      </c>
      <c r="C1995" s="155" t="str">
        <v>2026-05-17</v>
      </c>
      <c r="D1995" s="155" t="str">
        <v>May</v>
      </c>
      <c r="E1995" s="154" t="str">
        <v>Accepted</v>
      </c>
      <c r="F1995" s="155" t="str">
        <v>260</v>
      </c>
      <c r="G1995" s="153" t="n">
        <v>260</v>
      </c>
      <c r="H1995" s="155" t="str">
        <v>W</v>
      </c>
      <c r="I1995" s="153" t="n">
        <v>80</v>
      </c>
      <c r="J1995" s="155" t="str">
        <v>E</v>
      </c>
      <c r="K1995" s="153" t="n">
        <v>17</v>
      </c>
      <c r="L1995" s="153" t="n">
        <f>IF(E1995="Accepted",K1995*1.150779448,"")</f>
        <v>19.563250616</v>
      </c>
      <c r="M1995" s="153" t="n">
        <v>27</v>
      </c>
      <c r="N1995" s="153" t="n">
        <f>IF(AND(E1995="Accepted",ISNUMBER(M1995)),M1995*1.150779448,"")</f>
        <v>31.071045096</v>
      </c>
      <c r="O1995" s="163"/>
      <c r="P1995" s="163" t="str">
        <f>IF(AND(E1995="Accepted",ISNUMBER(O1995)),O1995*1.150779448,"")</f>
      </c>
      <c r="Q1995" s="163"/>
      <c r="R1995" s="155" t="str"/>
      <c r="S1995" s="155" t="str"/>
      <c r="T1995" s="155" t="str"/>
      <c r="U1995" s="153" t="n">
        <f>IF(E1995&lt;&gt;"Accepted","",IF(AND(N1995="",P1995=""),"",MAX(N1995,P1995)))</f>
        <v>31.071045096</v>
      </c>
      <c r="V1995" s="155" t="str">
        <v>2026-05-17 16:15 PDT</v>
      </c>
      <c r="W1995" s="153" t="n">
        <v>17</v>
      </c>
      <c r="X1995" s="153" t="n">
        <v>27</v>
      </c>
      <c r="Y1995" s="163"/>
      <c r="Z1995" s="163"/>
      <c r="AA1995" s="153" t="n">
        <v>-117.8837</v>
      </c>
      <c r="AB1995" s="153" t="n">
        <v>34.9054</v>
      </c>
      <c r="AC1995" s="153" t="n">
        <v>702</v>
      </c>
      <c r="AD1995" s="175" t="str">
        <v>KEDW 172315Z 26017G27KT 30SM SCT330 25/M05 A2961 RMK AO2A WSHFT 05 SLP007</v>
      </c>
    </row>
    <row r="1996" hidden="0">
      <c r="A1996" s="150" t="str">
        <v>2026-05-17 23:55 UTC</v>
      </c>
      <c r="B1996" s="155" t="str">
        <v>2026-05-17 16:55 PDT</v>
      </c>
      <c r="C1996" s="155" t="str">
        <v>2026-05-17</v>
      </c>
      <c r="D1996" s="155" t="str">
        <v>May</v>
      </c>
      <c r="E1996" s="154" t="str">
        <v>Accepted</v>
      </c>
      <c r="F1996" s="155" t="str">
        <v>260</v>
      </c>
      <c r="G1996" s="153" t="n">
        <v>260</v>
      </c>
      <c r="H1996" s="155" t="str">
        <v>W</v>
      </c>
      <c r="I1996" s="153" t="n">
        <v>80</v>
      </c>
      <c r="J1996" s="155" t="str">
        <v>E</v>
      </c>
      <c r="K1996" s="153" t="n">
        <v>19</v>
      </c>
      <c r="L1996" s="153" t="n">
        <f>IF(E1996="Accepted",K1996*1.150779448,"")</f>
        <v>21.864809512</v>
      </c>
      <c r="M1996" s="153" t="n">
        <v>28</v>
      </c>
      <c r="N1996" s="153" t="n">
        <f>IF(AND(E1996="Accepted",ISNUMBER(M1996)),M1996*1.150779448,"")</f>
        <v>32.221824544</v>
      </c>
      <c r="O1996" s="153" t="n">
        <v>33</v>
      </c>
      <c r="P1996" s="153" t="n">
        <f>IF(AND(E1996="Accepted",ISNUMBER(O1996)),O1996*1.150779448,"")</f>
        <v>37.975721784</v>
      </c>
      <c r="Q1996" s="153" t="n">
        <v>260</v>
      </c>
      <c r="R1996" s="155" t="str">
        <v>46</v>
      </c>
      <c r="S1996" s="155" t="str">
        <v>2026-05-17 23:46 UTC</v>
      </c>
      <c r="T1996" s="155" t="str">
        <v>2026-05-17 16:46 PDT</v>
      </c>
      <c r="U1996" s="153" t="n">
        <f>IF(E1996&lt;&gt;"Accepted","",IF(AND(N1996="",P1996=""),"",MAX(N1996,P1996)))</f>
        <v>37.975721784</v>
      </c>
      <c r="V1996" s="155" t="str">
        <v>2026-05-17 16:46 PDT</v>
      </c>
      <c r="W1996" s="153" t="n">
        <v>19</v>
      </c>
      <c r="X1996" s="153" t="n">
        <v>28</v>
      </c>
      <c r="Y1996" s="153" t="n">
        <v>33</v>
      </c>
      <c r="Z1996" s="153" t="n">
        <v>260</v>
      </c>
      <c r="AA1996" s="153" t="n">
        <v>-117.8837</v>
      </c>
      <c r="AB1996" s="153" t="n">
        <v>34.9054</v>
      </c>
      <c r="AC1996" s="153" t="n">
        <v>702</v>
      </c>
      <c r="AD1996" s="175" t="str">
        <v>KEDW 172355Z 26019G28KT 30SM SCT320 25/M05 A2961 RMK AO2A PK WND 26033/46 SLP007 T02471046 10277 20242 55007</v>
      </c>
    </row>
    <row r="1997" hidden="0">
      <c r="A1997" s="150" t="str">
        <v>2026-05-18 00:55 UTC</v>
      </c>
      <c r="B1997" s="155" t="str">
        <v>2026-05-17 17:55 PDT</v>
      </c>
      <c r="C1997" s="155" t="str">
        <v>2026-05-17</v>
      </c>
      <c r="D1997" s="155" t="str">
        <v>May</v>
      </c>
      <c r="E1997" s="154" t="str">
        <v>Accepted</v>
      </c>
      <c r="F1997" s="155" t="str">
        <v>280</v>
      </c>
      <c r="G1997" s="153" t="n">
        <v>280</v>
      </c>
      <c r="H1997" s="155" t="str">
        <v>W</v>
      </c>
      <c r="I1997" s="153" t="n">
        <v>100</v>
      </c>
      <c r="J1997" s="155" t="str">
        <v>E</v>
      </c>
      <c r="K1997" s="153" t="n">
        <v>24</v>
      </c>
      <c r="L1997" s="153" t="n">
        <f>IF(E1997="Accepted",K1997*1.150779448,"")</f>
        <v>27.618706752</v>
      </c>
      <c r="M1997" s="153" t="n">
        <v>29</v>
      </c>
      <c r="N1997" s="153" t="n">
        <f>IF(AND(E1997="Accepted",ISNUMBER(M1997)),M1997*1.150779448,"")</f>
        <v>33.372603992</v>
      </c>
      <c r="O1997" s="153" t="n">
        <v>32</v>
      </c>
      <c r="P1997" s="153" t="n">
        <f>IF(AND(E1997="Accepted",ISNUMBER(O1997)),O1997*1.150779448,"")</f>
        <v>36.824942336</v>
      </c>
      <c r="Q1997" s="153" t="n">
        <v>260</v>
      </c>
      <c r="R1997" s="155" t="str">
        <v>2359</v>
      </c>
      <c r="S1997" s="155" t="str">
        <v>2026-05-17 23:59 UTC</v>
      </c>
      <c r="T1997" s="155" t="str">
        <v>2026-05-17 16:59 PDT</v>
      </c>
      <c r="U1997" s="153" t="n">
        <f>IF(E1997&lt;&gt;"Accepted","",IF(AND(N1997="",P1997=""),"",MAX(N1997,P1997)))</f>
        <v>36.824942336</v>
      </c>
      <c r="V1997" s="155" t="str">
        <v>2026-05-17 16:59 PDT</v>
      </c>
      <c r="W1997" s="153" t="n">
        <v>24</v>
      </c>
      <c r="X1997" s="153" t="n">
        <v>29</v>
      </c>
      <c r="Y1997" s="153" t="n">
        <v>32</v>
      </c>
      <c r="Z1997" s="153" t="n">
        <v>260</v>
      </c>
      <c r="AA1997" s="153" t="n">
        <v>-117.8837</v>
      </c>
      <c r="AB1997" s="153" t="n">
        <v>34.9054</v>
      </c>
      <c r="AC1997" s="153" t="n">
        <v>702</v>
      </c>
      <c r="AD1997" s="175" t="str">
        <v>KEDW 180055Z 28024G29KT 30SM SCT330 23/M01 A2962 RMK AO2A PK WND 26032/2359 SLP013 T02281013</v>
      </c>
    </row>
    <row r="1998" hidden="0">
      <c r="A1998" s="150" t="str">
        <v>2026-05-18 01:55 UTC</v>
      </c>
      <c r="B1998" s="155" t="str">
        <v>2026-05-17 18:55 PDT</v>
      </c>
      <c r="C1998" s="155" t="str">
        <v>2026-05-17</v>
      </c>
      <c r="D1998" s="155" t="str">
        <v>May</v>
      </c>
      <c r="E1998" s="154" t="str">
        <v>Accepted</v>
      </c>
      <c r="F1998" s="155" t="str">
        <v>260</v>
      </c>
      <c r="G1998" s="153" t="n">
        <v>260</v>
      </c>
      <c r="H1998" s="155" t="str">
        <v>W</v>
      </c>
      <c r="I1998" s="153" t="n">
        <v>80</v>
      </c>
      <c r="J1998" s="155" t="str">
        <v>E</v>
      </c>
      <c r="K1998" s="153" t="n">
        <v>18</v>
      </c>
      <c r="L1998" s="153" t="n">
        <f>IF(E1998="Accepted",K1998*1.150779448,"")</f>
        <v>20.714030064</v>
      </c>
      <c r="M1998" s="153" t="n">
        <v>26</v>
      </c>
      <c r="N1998" s="153" t="n">
        <f>IF(AND(E1998="Accepted",ISNUMBER(M1998)),M1998*1.150779448,"")</f>
        <v>29.920265648</v>
      </c>
      <c r="O1998" s="153" t="n">
        <v>33</v>
      </c>
      <c r="P1998" s="153" t="n">
        <f>IF(AND(E1998="Accepted",ISNUMBER(O1998)),O1998*1.150779448,"")</f>
        <v>37.975721784</v>
      </c>
      <c r="Q1998" s="153" t="n">
        <v>290</v>
      </c>
      <c r="R1998" s="155" t="str">
        <v>07</v>
      </c>
      <c r="S1998" s="155" t="str">
        <v>2026-05-18 01:07 UTC</v>
      </c>
      <c r="T1998" s="155" t="str">
        <v>2026-05-17 18:07 PDT</v>
      </c>
      <c r="U1998" s="153" t="n">
        <f>IF(E1998&lt;&gt;"Accepted","",IF(AND(N1998="",P1998=""),"",MAX(N1998,P1998)))</f>
        <v>37.975721784</v>
      </c>
      <c r="V1998" s="155" t="str">
        <v>2026-05-17 18:07 PDT</v>
      </c>
      <c r="W1998" s="153" t="n">
        <v>18</v>
      </c>
      <c r="X1998" s="153" t="n">
        <v>26</v>
      </c>
      <c r="Y1998" s="153" t="n">
        <v>33</v>
      </c>
      <c r="Z1998" s="153" t="n">
        <v>290</v>
      </c>
      <c r="AA1998" s="153" t="n">
        <v>-117.8837</v>
      </c>
      <c r="AB1998" s="153" t="n">
        <v>34.9054</v>
      </c>
      <c r="AC1998" s="153" t="n">
        <v>702</v>
      </c>
      <c r="AD1998" s="175" t="str">
        <v>KEDW 180155Z AUTO 26018G26KT 10SM CLR 22/M02 A2963 RMK AO2 PK WND 29033/07 SLP017 T02211019 $</v>
      </c>
    </row>
    <row r="1999" hidden="0">
      <c r="A1999" s="150" t="str">
        <v>2026-05-18 02:55 UTC</v>
      </c>
      <c r="B1999" s="155" t="str">
        <v>2026-05-17 19:55 PDT</v>
      </c>
      <c r="C1999" s="155" t="str">
        <v>2026-05-17</v>
      </c>
      <c r="D1999" s="155" t="str">
        <v>May</v>
      </c>
      <c r="E1999" s="154" t="str">
        <v>Accepted</v>
      </c>
      <c r="F1999" s="155" t="str">
        <v>280</v>
      </c>
      <c r="G1999" s="153" t="n">
        <v>280</v>
      </c>
      <c r="H1999" s="155" t="str">
        <v>W</v>
      </c>
      <c r="I1999" s="153" t="n">
        <v>100</v>
      </c>
      <c r="J1999" s="155" t="str">
        <v>E</v>
      </c>
      <c r="K1999" s="153" t="n">
        <v>12</v>
      </c>
      <c r="L1999" s="153" t="n">
        <f>IF(E1999="Accepted",K1999*1.150779448,"")</f>
        <v>13.809353376</v>
      </c>
      <c r="M1999" s="153" t="n">
        <v>20</v>
      </c>
      <c r="N1999" s="153" t="n">
        <f>IF(AND(E1999="Accepted",ISNUMBER(M1999)),M1999*1.150779448,"")</f>
        <v>23.01558896</v>
      </c>
      <c r="O1999" s="153" t="n">
        <v>30</v>
      </c>
      <c r="P1999" s="153" t="n">
        <f>IF(AND(E1999="Accepted",ISNUMBER(O1999)),O1999*1.150779448,"")</f>
        <v>34.523383439999996</v>
      </c>
      <c r="Q1999" s="153" t="n">
        <v>260</v>
      </c>
      <c r="R1999" s="155" t="str">
        <v>0159</v>
      </c>
      <c r="S1999" s="155" t="str">
        <v>2026-05-18 01:59 UTC</v>
      </c>
      <c r="T1999" s="155" t="str">
        <v>2026-05-17 18:59 PDT</v>
      </c>
      <c r="U1999" s="153" t="n">
        <f>IF(E1999&lt;&gt;"Accepted","",IF(AND(N1999="",P1999=""),"",MAX(N1999,P1999)))</f>
        <v>34.523383439999996</v>
      </c>
      <c r="V1999" s="155" t="str">
        <v>2026-05-17 18:59 PDT</v>
      </c>
      <c r="W1999" s="153" t="n">
        <v>12</v>
      </c>
      <c r="X1999" s="153" t="n">
        <v>20</v>
      </c>
      <c r="Y1999" s="153" t="n">
        <v>30</v>
      </c>
      <c r="Z1999" s="153" t="n">
        <v>260</v>
      </c>
      <c r="AA1999" s="153" t="n">
        <v>-117.8837</v>
      </c>
      <c r="AB1999" s="153" t="n">
        <v>34.9054</v>
      </c>
      <c r="AC1999" s="153" t="n">
        <v>702</v>
      </c>
      <c r="AD1999" s="175" t="str">
        <v>KEDW 180255Z AUTO 28012G20KT 10SM CLR 21/M01 A2967 RMK AO2 PK WND 26030/0159 SLP028 T02071006 52019 $</v>
      </c>
    </row>
    <row r="2000" hidden="0">
      <c r="A2000" s="150" t="str">
        <v>2026-05-18 03:55 UTC</v>
      </c>
      <c r="B2000" s="155" t="str">
        <v>2026-05-17 20:55 PDT</v>
      </c>
      <c r="C2000" s="155" t="str">
        <v>2026-05-17</v>
      </c>
      <c r="D2000" s="155" t="str">
        <v>May</v>
      </c>
      <c r="E2000" s="154" t="str">
        <v>Accepted</v>
      </c>
      <c r="F2000" s="155" t="str">
        <v>260</v>
      </c>
      <c r="G2000" s="153" t="n">
        <v>260</v>
      </c>
      <c r="H2000" s="155" t="str">
        <v>W</v>
      </c>
      <c r="I2000" s="153" t="n">
        <v>80</v>
      </c>
      <c r="J2000" s="155" t="str">
        <v>E</v>
      </c>
      <c r="K2000" s="153" t="n">
        <v>14</v>
      </c>
      <c r="L2000" s="153" t="n">
        <f>IF(E2000="Accepted",K2000*1.150779448,"")</f>
        <v>16.110912272</v>
      </c>
      <c r="M2000" s="163"/>
      <c r="N2000" s="163" t="str">
        <f>IF(AND(E2000="Accepted",ISNUMBER(M2000)),M2000*1.150779448,"")</f>
      </c>
      <c r="O2000" s="163"/>
      <c r="P2000" s="163" t="str">
        <f>IF(AND(E2000="Accepted",ISNUMBER(O2000)),O2000*1.150779448,"")</f>
      </c>
      <c r="Q2000" s="163"/>
      <c r="R2000" s="155" t="str"/>
      <c r="S2000" s="155" t="str"/>
      <c r="T2000" s="155" t="str"/>
      <c r="U2000" s="163" t="str">
        <f>IF(E2000&lt;&gt;"Accepted","",IF(AND(N2000="",P2000=""),"",MAX(N2000,P2000)))</f>
      </c>
      <c r="V2000" s="155" t="str">
        <v>2026-05-17 20:55 PDT</v>
      </c>
      <c r="W2000" s="153" t="n">
        <v>14</v>
      </c>
      <c r="X2000" s="163"/>
      <c r="Y2000" s="163"/>
      <c r="Z2000" s="163"/>
      <c r="AA2000" s="153" t="n">
        <v>-117.8837</v>
      </c>
      <c r="AB2000" s="153" t="n">
        <v>34.9054</v>
      </c>
      <c r="AC2000" s="153" t="n">
        <v>702</v>
      </c>
      <c r="AD2000" s="175" t="str">
        <v>KEDW 180355Z AUTO 26014KT 10SM CLR 19/02 A2969 RMK AO2 SLP035 T01880022 $</v>
      </c>
    </row>
    <row r="2001" hidden="0">
      <c r="A2001" s="150" t="str">
        <v>2026-05-18 04:55 UTC</v>
      </c>
      <c r="B2001" s="155" t="str">
        <v>2026-05-17 21:55 PDT</v>
      </c>
      <c r="C2001" s="155" t="str">
        <v>2026-05-17</v>
      </c>
      <c r="D2001" s="155" t="str">
        <v>May</v>
      </c>
      <c r="E2001" s="154" t="str">
        <v>Accepted</v>
      </c>
      <c r="F2001" s="155" t="str">
        <v>250</v>
      </c>
      <c r="G2001" s="153" t="n">
        <v>250</v>
      </c>
      <c r="H2001" s="155" t="str">
        <v>W</v>
      </c>
      <c r="I2001" s="153" t="n">
        <v>70</v>
      </c>
      <c r="J2001" s="155" t="str">
        <v>E</v>
      </c>
      <c r="K2001" s="153" t="n">
        <v>12</v>
      </c>
      <c r="L2001" s="153" t="n">
        <f>IF(E2001="Accepted",K2001*1.150779448,"")</f>
        <v>13.809353376</v>
      </c>
      <c r="M2001" s="163"/>
      <c r="N2001" s="163" t="str">
        <f>IF(AND(E2001="Accepted",ISNUMBER(M2001)),M2001*1.150779448,"")</f>
      </c>
      <c r="O2001" s="163"/>
      <c r="P2001" s="163" t="str">
        <f>IF(AND(E2001="Accepted",ISNUMBER(O2001)),O2001*1.150779448,"")</f>
      </c>
      <c r="Q2001" s="163"/>
      <c r="R2001" s="155" t="str"/>
      <c r="S2001" s="155" t="str"/>
      <c r="T2001" s="155" t="str"/>
      <c r="U2001" s="163" t="str">
        <f>IF(E2001&lt;&gt;"Accepted","",IF(AND(N2001="",P2001=""),"",MAX(N2001,P2001)))</f>
      </c>
      <c r="V2001" s="155" t="str">
        <v>2026-05-17 21:55 PDT</v>
      </c>
      <c r="W2001" s="153" t="n">
        <v>12</v>
      </c>
      <c r="X2001" s="163"/>
      <c r="Y2001" s="163"/>
      <c r="Z2001" s="163"/>
      <c r="AA2001" s="153" t="n">
        <v>-117.8837</v>
      </c>
      <c r="AB2001" s="153" t="n">
        <v>34.9054</v>
      </c>
      <c r="AC2001" s="153" t="n">
        <v>702</v>
      </c>
      <c r="AD2001" s="175" t="str">
        <v>KEDW 180455Z AUTO 25012KT 10SM CLR 18/04 A2973 RMK AO2 SLP048 T01760035 $</v>
      </c>
    </row>
    <row r="2002" hidden="0">
      <c r="A2002" s="150" t="str">
        <v>2026-05-18 05:53 UTC</v>
      </c>
      <c r="B2002" s="155" t="str">
        <v>2026-05-17 22:53 PDT</v>
      </c>
      <c r="C2002" s="155" t="str">
        <v>2026-05-17</v>
      </c>
      <c r="D2002" s="155" t="str">
        <v>May</v>
      </c>
      <c r="E2002" s="154" t="str">
        <v>Accepted</v>
      </c>
      <c r="F2002" s="155" t="str">
        <v>320</v>
      </c>
      <c r="G2002" s="153" t="n">
        <v>320</v>
      </c>
      <c r="H2002" s="155" t="str">
        <v>NW</v>
      </c>
      <c r="I2002" s="153" t="n">
        <v>140</v>
      </c>
      <c r="J2002" s="155" t="str">
        <v>SE</v>
      </c>
      <c r="K2002" s="153" t="n">
        <v>12</v>
      </c>
      <c r="L2002" s="153" t="n">
        <f>IF(E2002="Accepted",K2002*1.150779448,"")</f>
        <v>13.809353376</v>
      </c>
      <c r="M2002" s="163"/>
      <c r="N2002" s="163" t="str">
        <f>IF(AND(E2002="Accepted",ISNUMBER(M2002)),M2002*1.150779448,"")</f>
      </c>
      <c r="O2002" s="163"/>
      <c r="P2002" s="163" t="str">
        <f>IF(AND(E2002="Accepted",ISNUMBER(O2002)),O2002*1.150779448,"")</f>
      </c>
      <c r="Q2002" s="163"/>
      <c r="R2002" s="155" t="str"/>
      <c r="S2002" s="155" t="str"/>
      <c r="T2002" s="155" t="str"/>
      <c r="U2002" s="163" t="str">
        <f>IF(E2002&lt;&gt;"Accepted","",IF(AND(N2002="",P2002=""),"",MAX(N2002,P2002)))</f>
      </c>
      <c r="V2002" s="155" t="str">
        <v>2026-05-17 22:53 PDT</v>
      </c>
      <c r="W2002" s="153" t="n">
        <v>12</v>
      </c>
      <c r="X2002" s="163"/>
      <c r="Y2002" s="163"/>
      <c r="Z2002" s="163"/>
      <c r="AA2002" s="153" t="n">
        <v>-117.8837</v>
      </c>
      <c r="AB2002" s="153" t="n">
        <v>34.9054</v>
      </c>
      <c r="AC2002" s="153" t="n">
        <v>702</v>
      </c>
      <c r="AD2002" s="175" t="str">
        <v>KEDW 180553Z AUTO 32012KT 10SM CLR 18/01 A2975 RMK AO2 WSHFT 38 SLP055 $</v>
      </c>
    </row>
    <row r="2003" hidden="0">
      <c r="A2003" s="150" t="str">
        <v>2026-05-18 05:55 UTC</v>
      </c>
      <c r="B2003" s="155" t="str">
        <v>2026-05-17 22:55 PDT</v>
      </c>
      <c r="C2003" s="155" t="str">
        <v>2026-05-17</v>
      </c>
      <c r="D2003" s="155" t="str">
        <v>May</v>
      </c>
      <c r="E2003" s="154" t="str">
        <v>Accepted</v>
      </c>
      <c r="F2003" s="155" t="str">
        <v>010</v>
      </c>
      <c r="G2003" s="153" t="n">
        <v>10</v>
      </c>
      <c r="H2003" s="155" t="str">
        <v>N</v>
      </c>
      <c r="I2003" s="153" t="n">
        <v>190</v>
      </c>
      <c r="J2003" s="155" t="str">
        <v>S</v>
      </c>
      <c r="K2003" s="153" t="n">
        <v>13</v>
      </c>
      <c r="L2003" s="153" t="n">
        <f>IF(E2003="Accepted",K2003*1.150779448,"")</f>
        <v>14.960132824</v>
      </c>
      <c r="M2003" s="163"/>
      <c r="N2003" s="163" t="str">
        <f>IF(AND(E2003="Accepted",ISNUMBER(M2003)),M2003*1.150779448,"")</f>
      </c>
      <c r="O2003" s="163"/>
      <c r="P2003" s="163" t="str">
        <f>IF(AND(E2003="Accepted",ISNUMBER(O2003)),O2003*1.150779448,"")</f>
      </c>
      <c r="Q2003" s="163"/>
      <c r="R2003" s="155" t="str"/>
      <c r="S2003" s="155" t="str"/>
      <c r="T2003" s="155" t="str"/>
      <c r="U2003" s="163" t="str">
        <f>IF(E2003&lt;&gt;"Accepted","",IF(AND(N2003="",P2003=""),"",MAX(N2003,P2003)))</f>
      </c>
      <c r="V2003" s="155" t="str">
        <v>2026-05-17 22:55 PDT</v>
      </c>
      <c r="W2003" s="153" t="n">
        <v>13</v>
      </c>
      <c r="X2003" s="163"/>
      <c r="Y2003" s="163"/>
      <c r="Z2003" s="163"/>
      <c r="AA2003" s="153" t="n">
        <v>-117.8837</v>
      </c>
      <c r="AB2003" s="153" t="n">
        <v>34.9054</v>
      </c>
      <c r="AC2003" s="153" t="n">
        <v>702</v>
      </c>
      <c r="AD2003" s="175" t="str">
        <v>KEDW 180555Z AUTO 01013KT 10SM CLR 18/00 A2976 RMK AO2 SLP059 T01780004 10249 20174 52028 $</v>
      </c>
    </row>
    <row r="2004" hidden="0">
      <c r="A2004" s="150" t="str">
        <v>2026-05-18 05:56 UTC</v>
      </c>
      <c r="B2004" s="155" t="str">
        <v>2026-05-17 22:56 PDT</v>
      </c>
      <c r="C2004" s="155" t="str">
        <v>2026-05-17</v>
      </c>
      <c r="D2004" s="155" t="str">
        <v>May</v>
      </c>
      <c r="E2004" s="154" t="str">
        <v>Accepted</v>
      </c>
      <c r="F2004" s="155" t="str">
        <v>010</v>
      </c>
      <c r="G2004" s="153" t="n">
        <v>10</v>
      </c>
      <c r="H2004" s="155" t="str">
        <v>N</v>
      </c>
      <c r="I2004" s="153" t="n">
        <v>190</v>
      </c>
      <c r="J2004" s="155" t="str">
        <v>S</v>
      </c>
      <c r="K2004" s="153" t="n">
        <v>12</v>
      </c>
      <c r="L2004" s="153" t="n">
        <f>IF(E2004="Accepted",K2004*1.150779448,"")</f>
        <v>13.809353376</v>
      </c>
      <c r="M2004" s="163"/>
      <c r="N2004" s="163" t="str">
        <f>IF(AND(E2004="Accepted",ISNUMBER(M2004)),M2004*1.150779448,"")</f>
      </c>
      <c r="O2004" s="163"/>
      <c r="P2004" s="163" t="str">
        <f>IF(AND(E2004="Accepted",ISNUMBER(O2004)),O2004*1.150779448,"")</f>
      </c>
      <c r="Q2004" s="163"/>
      <c r="R2004" s="155" t="str"/>
      <c r="S2004" s="155" t="str"/>
      <c r="T2004" s="155" t="str"/>
      <c r="U2004" s="163" t="str">
        <f>IF(E2004&lt;&gt;"Accepted","",IF(AND(N2004="",P2004=""),"",MAX(N2004,P2004)))</f>
      </c>
      <c r="V2004" s="155" t="str">
        <v>2026-05-17 22:56 PDT</v>
      </c>
      <c r="W2004" s="153" t="n">
        <v>12</v>
      </c>
      <c r="X2004" s="163"/>
      <c r="Y2004" s="163"/>
      <c r="Z2004" s="163"/>
      <c r="AA2004" s="153" t="n">
        <v>-117.8837</v>
      </c>
      <c r="AB2004" s="153" t="n">
        <v>34.9054</v>
      </c>
      <c r="AC2004" s="153" t="n">
        <v>702</v>
      </c>
      <c r="AD2004" s="175" t="str">
        <v>KEDW 180556Z AUTO 01012KT 10SM CLR 18/00 A2976 RMK AO2 WSHFT 53 SLP059 $</v>
      </c>
    </row>
    <row r="2005" hidden="0">
      <c r="A2005" s="150" t="str">
        <v>2026-05-18 06:55 UTC</v>
      </c>
      <c r="B2005" s="155" t="str">
        <v>2026-05-17 23:55 PDT</v>
      </c>
      <c r="C2005" s="155" t="str">
        <v>2026-05-17</v>
      </c>
      <c r="D2005" s="155" t="str">
        <v>May</v>
      </c>
      <c r="E2005" s="154" t="str">
        <v>Accepted</v>
      </c>
      <c r="F2005" s="155" t="str">
        <v>030</v>
      </c>
      <c r="G2005" s="153" t="n">
        <v>30</v>
      </c>
      <c r="H2005" s="155" t="str">
        <v>NE</v>
      </c>
      <c r="I2005" s="153" t="n">
        <v>210</v>
      </c>
      <c r="J2005" s="155" t="str">
        <v>SW</v>
      </c>
      <c r="K2005" s="153" t="n">
        <v>12</v>
      </c>
      <c r="L2005" s="153" t="n">
        <f>IF(E2005="Accepted",K2005*1.150779448,"")</f>
        <v>13.809353376</v>
      </c>
      <c r="M2005" s="163"/>
      <c r="N2005" s="163" t="str">
        <f>IF(AND(E2005="Accepted",ISNUMBER(M2005)),M2005*1.150779448,"")</f>
      </c>
      <c r="O2005" s="163"/>
      <c r="P2005" s="163" t="str">
        <f>IF(AND(E2005="Accepted",ISNUMBER(O2005)),O2005*1.150779448,"")</f>
      </c>
      <c r="Q2005" s="163"/>
      <c r="R2005" s="155" t="str"/>
      <c r="S2005" s="155" t="str"/>
      <c r="T2005" s="155" t="str"/>
      <c r="U2005" s="163" t="str">
        <f>IF(E2005&lt;&gt;"Accepted","",IF(AND(N2005="",P2005=""),"",MAX(N2005,P2005)))</f>
      </c>
      <c r="V2005" s="155" t="str">
        <v>2026-05-17 23:55 PDT</v>
      </c>
      <c r="W2005" s="153" t="n">
        <v>12</v>
      </c>
      <c r="X2005" s="163"/>
      <c r="Y2005" s="163"/>
      <c r="Z2005" s="163"/>
      <c r="AA2005" s="153" t="n">
        <v>-117.8837</v>
      </c>
      <c r="AB2005" s="153" t="n">
        <v>34.9054</v>
      </c>
      <c r="AC2005" s="153" t="n">
        <v>702</v>
      </c>
      <c r="AD2005" s="175" t="str">
        <v>KEDW 180655Z AUTO 03012KT 10SM CLR 17/M07 A2979 RMK AO2 SLP069 T01711074 $</v>
      </c>
    </row>
    <row r="2006" hidden="0">
      <c r="A2006" s="150" t="str">
        <v>2026-05-18 07:55 UTC</v>
      </c>
      <c r="B2006" s="155" t="str">
        <v>2026-05-18 00:55 PDT</v>
      </c>
      <c r="C2006" s="155" t="str">
        <v>2026-05-18</v>
      </c>
      <c r="D2006" s="155" t="str">
        <v>May</v>
      </c>
      <c r="E2006" s="154" t="str">
        <v>Accepted</v>
      </c>
      <c r="F2006" s="155" t="str">
        <v>030</v>
      </c>
      <c r="G2006" s="153" t="n">
        <v>30</v>
      </c>
      <c r="H2006" s="155" t="str">
        <v>NE</v>
      </c>
      <c r="I2006" s="153" t="n">
        <v>210</v>
      </c>
      <c r="J2006" s="155" t="str">
        <v>SW</v>
      </c>
      <c r="K2006" s="153" t="n">
        <v>14</v>
      </c>
      <c r="L2006" s="153" t="n">
        <f>IF(E2006="Accepted",K2006*1.150779448,"")</f>
        <v>16.110912272</v>
      </c>
      <c r="M2006" s="163"/>
      <c r="N2006" s="163" t="str">
        <f>IF(AND(E2006="Accepted",ISNUMBER(M2006)),M2006*1.150779448,"")</f>
      </c>
      <c r="O2006" s="163"/>
      <c r="P2006" s="163" t="str">
        <f>IF(AND(E2006="Accepted",ISNUMBER(O2006)),O2006*1.150779448,"")</f>
      </c>
      <c r="Q2006" s="163"/>
      <c r="R2006" s="155" t="str"/>
      <c r="S2006" s="155" t="str"/>
      <c r="T2006" s="155" t="str"/>
      <c r="U2006" s="163" t="str">
        <f>IF(E2006&lt;&gt;"Accepted","",IF(AND(N2006="",P2006=""),"",MAX(N2006,P2006)))</f>
      </c>
      <c r="V2006" s="155" t="str">
        <v>2026-05-18 00:55 PDT</v>
      </c>
      <c r="W2006" s="153" t="n">
        <v>14</v>
      </c>
      <c r="X2006" s="163"/>
      <c r="Y2006" s="163"/>
      <c r="Z2006" s="163"/>
      <c r="AA2006" s="153" t="n">
        <v>-117.8837</v>
      </c>
      <c r="AB2006" s="153" t="n">
        <v>34.9054</v>
      </c>
      <c r="AC2006" s="153" t="n">
        <v>702</v>
      </c>
      <c r="AD2006" s="175" t="str">
        <v>KEDW 180755Z AUTO 03014KT 10SM CLR 15/M08 A2981 RMK AO2 SLP076 T01531076 402770147 $</v>
      </c>
    </row>
    <row r="2007" hidden="0">
      <c r="A2007" s="150" t="str">
        <v>2026-05-18 08:55 UTC</v>
      </c>
      <c r="B2007" s="155" t="str">
        <v>2026-05-18 01:55 PDT</v>
      </c>
      <c r="C2007" s="155" t="str">
        <v>2026-05-18</v>
      </c>
      <c r="D2007" s="155" t="str">
        <v>May</v>
      </c>
      <c r="E2007" s="154" t="str">
        <v>Accepted</v>
      </c>
      <c r="F2007" s="155" t="str">
        <v>020</v>
      </c>
      <c r="G2007" s="153" t="n">
        <v>20</v>
      </c>
      <c r="H2007" s="155" t="str">
        <v>N</v>
      </c>
      <c r="I2007" s="153" t="n">
        <v>200</v>
      </c>
      <c r="J2007" s="155" t="str">
        <v>S</v>
      </c>
      <c r="K2007" s="153" t="n">
        <v>8</v>
      </c>
      <c r="L2007" s="153" t="n">
        <f>IF(E2007="Accepted",K2007*1.150779448,"")</f>
        <v>9.206235584</v>
      </c>
      <c r="M2007" s="163"/>
      <c r="N2007" s="163" t="str">
        <f>IF(AND(E2007="Accepted",ISNUMBER(M2007)),M2007*1.150779448,"")</f>
      </c>
      <c r="O2007" s="163"/>
      <c r="P2007" s="163" t="str">
        <f>IF(AND(E2007="Accepted",ISNUMBER(O2007)),O2007*1.150779448,"")</f>
      </c>
      <c r="Q2007" s="163"/>
      <c r="R2007" s="155" t="str"/>
      <c r="S2007" s="155" t="str"/>
      <c r="T2007" s="155" t="str"/>
      <c r="U2007" s="163" t="str">
        <f>IF(E2007&lt;&gt;"Accepted","",IF(AND(N2007="",P2007=""),"",MAX(N2007,P2007)))</f>
      </c>
      <c r="V2007" s="155" t="str">
        <v>2026-05-18 01:55 PDT</v>
      </c>
      <c r="W2007" s="153" t="n">
        <v>8</v>
      </c>
      <c r="X2007" s="163"/>
      <c r="Y2007" s="163"/>
      <c r="Z2007" s="163"/>
      <c r="AA2007" s="153" t="n">
        <v>-117.8837</v>
      </c>
      <c r="AB2007" s="153" t="n">
        <v>34.9054</v>
      </c>
      <c r="AC2007" s="153" t="n">
        <v>702</v>
      </c>
      <c r="AD2007" s="175" t="str">
        <v>KEDW 180855Z AUTO 02008KT 10SM CLR 15/M07 A2983 RMK AO2 SLP083 T01461075 52022 $</v>
      </c>
    </row>
    <row r="2008" hidden="0">
      <c r="A2008" s="150" t="str">
        <v>2026-05-18 09:55 UTC</v>
      </c>
      <c r="B2008" s="155" t="str">
        <v>2026-05-18 02:55 PDT</v>
      </c>
      <c r="C2008" s="155" t="str">
        <v>2026-05-18</v>
      </c>
      <c r="D2008" s="155" t="str">
        <v>May</v>
      </c>
      <c r="E2008" s="154" t="str">
        <v>Accepted</v>
      </c>
      <c r="F2008" s="155" t="str">
        <v>040</v>
      </c>
      <c r="G2008" s="153" t="n">
        <v>40</v>
      </c>
      <c r="H2008" s="155" t="str">
        <v>NE</v>
      </c>
      <c r="I2008" s="153" t="n">
        <v>220</v>
      </c>
      <c r="J2008" s="155" t="str">
        <v>SW</v>
      </c>
      <c r="K2008" s="153" t="n">
        <v>11</v>
      </c>
      <c r="L2008" s="153" t="n">
        <f>IF(E2008="Accepted",K2008*1.150779448,"")</f>
        <v>12.658573928</v>
      </c>
      <c r="M2008" s="153" t="n">
        <v>17</v>
      </c>
      <c r="N2008" s="153" t="n">
        <f>IF(AND(E2008="Accepted",ISNUMBER(M2008)),M2008*1.150779448,"")</f>
        <v>19.563250616</v>
      </c>
      <c r="O2008" s="163"/>
      <c r="P2008" s="163" t="str">
        <f>IF(AND(E2008="Accepted",ISNUMBER(O2008)),O2008*1.150779448,"")</f>
      </c>
      <c r="Q2008" s="163"/>
      <c r="R2008" s="155" t="str"/>
      <c r="S2008" s="155" t="str"/>
      <c r="T2008" s="155" t="str"/>
      <c r="U2008" s="153" t="n">
        <f>IF(E2008&lt;&gt;"Accepted","",IF(AND(N2008="",P2008=""),"",MAX(N2008,P2008)))</f>
        <v>19.563250616</v>
      </c>
      <c r="V2008" s="155" t="str">
        <v>2026-05-18 02:55 PDT</v>
      </c>
      <c r="W2008" s="153" t="n">
        <v>11</v>
      </c>
      <c r="X2008" s="153" t="n">
        <v>17</v>
      </c>
      <c r="Y2008" s="163"/>
      <c r="Z2008" s="163"/>
      <c r="AA2008" s="153" t="n">
        <v>-117.8837</v>
      </c>
      <c r="AB2008" s="153" t="n">
        <v>34.9054</v>
      </c>
      <c r="AC2008" s="153" t="n">
        <v>702</v>
      </c>
      <c r="AD2008" s="175" t="str">
        <v>KEDW 180955Z AUTO 04011G17KT 10SM SCT080 15/M09 A2983 RMK AO2 SLP083 T01471087 $</v>
      </c>
    </row>
    <row r="2009" hidden="0">
      <c r="A2009" s="150" t="str">
        <v>2026-05-18 10:55 UTC</v>
      </c>
      <c r="B2009" s="155" t="str">
        <v>2026-05-18 03:55 PDT</v>
      </c>
      <c r="C2009" s="155" t="str">
        <v>2026-05-18</v>
      </c>
      <c r="D2009" s="155" t="str">
        <v>May</v>
      </c>
      <c r="E2009" s="154" t="str">
        <v>Accepted</v>
      </c>
      <c r="F2009" s="155" t="str">
        <v>040</v>
      </c>
      <c r="G2009" s="153" t="n">
        <v>40</v>
      </c>
      <c r="H2009" s="155" t="str">
        <v>NE</v>
      </c>
      <c r="I2009" s="153" t="n">
        <v>220</v>
      </c>
      <c r="J2009" s="155" t="str">
        <v>SW</v>
      </c>
      <c r="K2009" s="153" t="n">
        <v>11</v>
      </c>
      <c r="L2009" s="153" t="n">
        <f>IF(E2009="Accepted",K2009*1.150779448,"")</f>
        <v>12.658573928</v>
      </c>
      <c r="M2009" s="163"/>
      <c r="N2009" s="163" t="str">
        <f>IF(AND(E2009="Accepted",ISNUMBER(M2009)),M2009*1.150779448,"")</f>
      </c>
      <c r="O2009" s="163"/>
      <c r="P2009" s="163" t="str">
        <f>IF(AND(E2009="Accepted",ISNUMBER(O2009)),O2009*1.150779448,"")</f>
      </c>
      <c r="Q2009" s="163"/>
      <c r="R2009" s="155" t="str"/>
      <c r="S2009" s="155" t="str"/>
      <c r="T2009" s="155" t="str"/>
      <c r="U2009" s="163" t="str">
        <f>IF(E2009&lt;&gt;"Accepted","",IF(AND(N2009="",P2009=""),"",MAX(N2009,P2009)))</f>
      </c>
      <c r="V2009" s="155" t="str">
        <v>2026-05-18 03:55 PDT</v>
      </c>
      <c r="W2009" s="153" t="n">
        <v>11</v>
      </c>
      <c r="X2009" s="163"/>
      <c r="Y2009" s="163"/>
      <c r="Z2009" s="163"/>
      <c r="AA2009" s="153" t="n">
        <v>-117.8837</v>
      </c>
      <c r="AB2009" s="153" t="n">
        <v>34.9054</v>
      </c>
      <c r="AC2009" s="153" t="n">
        <v>702</v>
      </c>
      <c r="AD2009" s="175" t="str">
        <v>KEDW 181055Z AUTO 04011KT 10SM CLR 14/M09 A2985 RMK AO2 SLP091 T01371095 $</v>
      </c>
    </row>
    <row r="2010" hidden="0">
      <c r="A2010" s="150" t="str">
        <v>2026-05-18 11:55 UTC</v>
      </c>
      <c r="B2010" s="155" t="str">
        <v>2026-05-18 04:55 PDT</v>
      </c>
      <c r="C2010" s="155" t="str">
        <v>2026-05-18</v>
      </c>
      <c r="D2010" s="155" t="str">
        <v>May</v>
      </c>
      <c r="E2010" s="154" t="str">
        <v>Accepted</v>
      </c>
      <c r="F2010" s="155" t="str">
        <v>020</v>
      </c>
      <c r="G2010" s="153" t="n">
        <v>20</v>
      </c>
      <c r="H2010" s="155" t="str">
        <v>N</v>
      </c>
      <c r="I2010" s="153" t="n">
        <v>200</v>
      </c>
      <c r="J2010" s="155" t="str">
        <v>S</v>
      </c>
      <c r="K2010" s="153" t="n">
        <v>10</v>
      </c>
      <c r="L2010" s="153" t="n">
        <f>IF(E2010="Accepted",K2010*1.150779448,"")</f>
        <v>11.50779448</v>
      </c>
      <c r="M2010" s="163"/>
      <c r="N2010" s="163" t="str">
        <f>IF(AND(E2010="Accepted",ISNUMBER(M2010)),M2010*1.150779448,"")</f>
      </c>
      <c r="O2010" s="163"/>
      <c r="P2010" s="163" t="str">
        <f>IF(AND(E2010="Accepted",ISNUMBER(O2010)),O2010*1.150779448,"")</f>
      </c>
      <c r="Q2010" s="163"/>
      <c r="R2010" s="155" t="str"/>
      <c r="S2010" s="155" t="str"/>
      <c r="T2010" s="155" t="str"/>
      <c r="U2010" s="163" t="str">
        <f>IF(E2010&lt;&gt;"Accepted","",IF(AND(N2010="",P2010=""),"",MAX(N2010,P2010)))</f>
      </c>
      <c r="V2010" s="155" t="str">
        <v>2026-05-18 04:55 PDT</v>
      </c>
      <c r="W2010" s="153" t="n">
        <v>10</v>
      </c>
      <c r="X2010" s="163"/>
      <c r="Y2010" s="163"/>
      <c r="Z2010" s="163"/>
      <c r="AA2010" s="153" t="n">
        <v>-117.8837</v>
      </c>
      <c r="AB2010" s="153" t="n">
        <v>34.9054</v>
      </c>
      <c r="AC2010" s="153" t="n">
        <v>702</v>
      </c>
      <c r="AD2010" s="175" t="str">
        <v>KEDW 181155Z AUTO 02010KT 10SM CLR 12/M09 A2986 RMK AO2 SLP097 T01181092 10180 20118 52009 $</v>
      </c>
    </row>
    <row r="2011" hidden="0">
      <c r="A2011" s="150" t="str">
        <v>2026-05-18 12:55 UTC</v>
      </c>
      <c r="B2011" s="155" t="str">
        <v>2026-05-18 05:55 PDT</v>
      </c>
      <c r="C2011" s="155" t="str">
        <v>2026-05-18</v>
      </c>
      <c r="D2011" s="155" t="str">
        <v>May</v>
      </c>
      <c r="E2011" s="154" t="str">
        <v>Accepted</v>
      </c>
      <c r="F2011" s="155" t="str">
        <v>060</v>
      </c>
      <c r="G2011" s="153" t="n">
        <v>60</v>
      </c>
      <c r="H2011" s="155" t="str">
        <v>NE</v>
      </c>
      <c r="I2011" s="153" t="n">
        <v>240</v>
      </c>
      <c r="J2011" s="155" t="str">
        <v>SW</v>
      </c>
      <c r="K2011" s="153" t="n">
        <v>7</v>
      </c>
      <c r="L2011" s="153" t="n">
        <f>IF(E2011="Accepted",K2011*1.150779448,"")</f>
        <v>8.055456136</v>
      </c>
      <c r="M2011" s="163"/>
      <c r="N2011" s="163" t="str">
        <f>IF(AND(E2011="Accepted",ISNUMBER(M2011)),M2011*1.150779448,"")</f>
      </c>
      <c r="O2011" s="163"/>
      <c r="P2011" s="163" t="str">
        <f>IF(AND(E2011="Accepted",ISNUMBER(O2011)),O2011*1.150779448,"")</f>
      </c>
      <c r="Q2011" s="163"/>
      <c r="R2011" s="155" t="str"/>
      <c r="S2011" s="155" t="str"/>
      <c r="T2011" s="155" t="str"/>
      <c r="U2011" s="163" t="str">
        <f>IF(E2011&lt;&gt;"Accepted","",IF(AND(N2011="",P2011=""),"",MAX(N2011,P2011)))</f>
      </c>
      <c r="V2011" s="155" t="str">
        <v>2026-05-18 05:55 PDT</v>
      </c>
      <c r="W2011" s="153" t="n">
        <v>7</v>
      </c>
      <c r="X2011" s="163"/>
      <c r="Y2011" s="163"/>
      <c r="Z2011" s="163"/>
      <c r="AA2011" s="153" t="n">
        <v>-117.8837</v>
      </c>
      <c r="AB2011" s="153" t="n">
        <v>34.9054</v>
      </c>
      <c r="AC2011" s="153" t="n">
        <v>702</v>
      </c>
      <c r="AD2011" s="175" t="str">
        <v>KEDW 181255Z 06007KT 60SM FEW120 10/M09 A2988 RMK AO2A SLP107 T00981093</v>
      </c>
    </row>
    <row r="2012" hidden="0">
      <c r="A2012" s="150" t="str">
        <v>2026-05-18 13:55 UTC</v>
      </c>
      <c r="B2012" s="155" t="str">
        <v>2026-05-18 06:55 PDT</v>
      </c>
      <c r="C2012" s="155" t="str">
        <v>2026-05-18</v>
      </c>
      <c r="D2012" s="155" t="str">
        <v>May</v>
      </c>
      <c r="E2012" s="154" t="str">
        <v>Accepted</v>
      </c>
      <c r="F2012" s="155" t="str">
        <v>020</v>
      </c>
      <c r="G2012" s="153" t="n">
        <v>20</v>
      </c>
      <c r="H2012" s="155" t="str">
        <v>N</v>
      </c>
      <c r="I2012" s="153" t="n">
        <v>200</v>
      </c>
      <c r="J2012" s="155" t="str">
        <v>S</v>
      </c>
      <c r="K2012" s="153" t="n">
        <v>12</v>
      </c>
      <c r="L2012" s="153" t="n">
        <f>IF(E2012="Accepted",K2012*1.150779448,"")</f>
        <v>13.809353376</v>
      </c>
      <c r="M2012" s="163"/>
      <c r="N2012" s="163" t="str">
        <f>IF(AND(E2012="Accepted",ISNUMBER(M2012)),M2012*1.150779448,"")</f>
      </c>
      <c r="O2012" s="163"/>
      <c r="P2012" s="163" t="str">
        <f>IF(AND(E2012="Accepted",ISNUMBER(O2012)),O2012*1.150779448,"")</f>
      </c>
      <c r="Q2012" s="163"/>
      <c r="R2012" s="155" t="str"/>
      <c r="S2012" s="155" t="str"/>
      <c r="T2012" s="155" t="str"/>
      <c r="U2012" s="163" t="str">
        <f>IF(E2012&lt;&gt;"Accepted","",IF(AND(N2012="",P2012=""),"",MAX(N2012,P2012)))</f>
      </c>
      <c r="V2012" s="155" t="str">
        <v>2026-05-18 06:55 PDT</v>
      </c>
      <c r="W2012" s="153" t="n">
        <v>12</v>
      </c>
      <c r="X2012" s="163"/>
      <c r="Y2012" s="163"/>
      <c r="Z2012" s="163"/>
      <c r="AA2012" s="153" t="n">
        <v>-117.8837</v>
      </c>
      <c r="AB2012" s="153" t="n">
        <v>34.9054</v>
      </c>
      <c r="AC2012" s="153" t="n">
        <v>702</v>
      </c>
      <c r="AD2012" s="175" t="str">
        <v>KEDW 181355Z 02012KT 60SM FEW150 14/M09 A2991 RMK AO2A SLP114 T01401093</v>
      </c>
    </row>
    <row r="2013" hidden="0">
      <c r="A2013" s="150" t="str">
        <v>2026-05-18 14:55 UTC</v>
      </c>
      <c r="B2013" s="155" t="str">
        <v>2026-05-18 07:55 PDT</v>
      </c>
      <c r="C2013" s="155" t="str">
        <v>2026-05-18</v>
      </c>
      <c r="D2013" s="155" t="str">
        <v>May</v>
      </c>
      <c r="E2013" s="154" t="str">
        <v>Accepted</v>
      </c>
      <c r="F2013" s="155" t="str">
        <v>050</v>
      </c>
      <c r="G2013" s="153" t="n">
        <v>50</v>
      </c>
      <c r="H2013" s="155" t="str">
        <v>NE</v>
      </c>
      <c r="I2013" s="153" t="n">
        <v>230</v>
      </c>
      <c r="J2013" s="155" t="str">
        <v>SW</v>
      </c>
      <c r="K2013" s="153" t="n">
        <v>10</v>
      </c>
      <c r="L2013" s="153" t="n">
        <f>IF(E2013="Accepted",K2013*1.150779448,"")</f>
        <v>11.50779448</v>
      </c>
      <c r="M2013" s="163"/>
      <c r="N2013" s="163" t="str">
        <f>IF(AND(E2013="Accepted",ISNUMBER(M2013)),M2013*1.150779448,"")</f>
      </c>
      <c r="O2013" s="163"/>
      <c r="P2013" s="163" t="str">
        <f>IF(AND(E2013="Accepted",ISNUMBER(O2013)),O2013*1.150779448,"")</f>
      </c>
      <c r="Q2013" s="163"/>
      <c r="R2013" s="155" t="str"/>
      <c r="S2013" s="155" t="str"/>
      <c r="T2013" s="155" t="str"/>
      <c r="U2013" s="163" t="str">
        <f>IF(E2013&lt;&gt;"Accepted","",IF(AND(N2013="",P2013=""),"",MAX(N2013,P2013)))</f>
      </c>
      <c r="V2013" s="155" t="str">
        <v>2026-05-18 07:55 PDT</v>
      </c>
      <c r="W2013" s="153" t="n">
        <v>10</v>
      </c>
      <c r="X2013" s="163"/>
      <c r="Y2013" s="163"/>
      <c r="Z2013" s="163"/>
      <c r="AA2013" s="153" t="n">
        <v>-117.8837</v>
      </c>
      <c r="AB2013" s="153" t="n">
        <v>34.9054</v>
      </c>
      <c r="AC2013" s="153" t="n">
        <v>702</v>
      </c>
      <c r="AD2013" s="175" t="str">
        <v>KEDW 181455Z 05010KT 60SM FEW250 16/M09 A2993 RMK AO2A SLP121 T01621089 52024</v>
      </c>
    </row>
    <row r="2014" hidden="0">
      <c r="A2014" s="150" t="str">
        <v>2026-05-18 15:44 UTC</v>
      </c>
      <c r="B2014" s="155" t="str">
        <v>2026-05-18 08:44 PDT</v>
      </c>
      <c r="C2014" s="155" t="str">
        <v>2026-05-18</v>
      </c>
      <c r="D2014" s="155" t="str">
        <v>May</v>
      </c>
      <c r="E2014" s="154" t="str">
        <v>Accepted</v>
      </c>
      <c r="F2014" s="155" t="str">
        <v>010</v>
      </c>
      <c r="G2014" s="153" t="n">
        <v>10</v>
      </c>
      <c r="H2014" s="155" t="str">
        <v>N</v>
      </c>
      <c r="I2014" s="153" t="n">
        <v>190</v>
      </c>
      <c r="J2014" s="155" t="str">
        <v>S</v>
      </c>
      <c r="K2014" s="153" t="n">
        <v>12</v>
      </c>
      <c r="L2014" s="153" t="n">
        <f>IF(E2014="Accepted",K2014*1.150779448,"")</f>
        <v>13.809353376</v>
      </c>
      <c r="M2014" s="163"/>
      <c r="N2014" s="163" t="str">
        <f>IF(AND(E2014="Accepted",ISNUMBER(M2014)),M2014*1.150779448,"")</f>
      </c>
      <c r="O2014" s="163"/>
      <c r="P2014" s="163" t="str">
        <f>IF(AND(E2014="Accepted",ISNUMBER(O2014)),O2014*1.150779448,"")</f>
      </c>
      <c r="Q2014" s="163"/>
      <c r="R2014" s="155" t="str"/>
      <c r="S2014" s="155" t="str"/>
      <c r="T2014" s="155" t="str"/>
      <c r="U2014" s="163" t="str">
        <f>IF(E2014&lt;&gt;"Accepted","",IF(AND(N2014="",P2014=""),"",MAX(N2014,P2014)))</f>
      </c>
      <c r="V2014" s="155" t="str">
        <v>2026-05-18 08:44 PDT</v>
      </c>
      <c r="W2014" s="153" t="n">
        <v>12</v>
      </c>
      <c r="X2014" s="163"/>
      <c r="Y2014" s="163"/>
      <c r="Z2014" s="163"/>
      <c r="AA2014" s="153" t="n">
        <v>-117.8837</v>
      </c>
      <c r="AB2014" s="153" t="n">
        <v>34.9054</v>
      </c>
      <c r="AC2014" s="153" t="n">
        <v>702</v>
      </c>
      <c r="AD2014" s="175" t="str">
        <v>KEDW 181544Z 01012KT 60SM CLR 18/M10 A2994 RMK AO2A WSHFT 30 SLP125 $</v>
      </c>
    </row>
    <row r="2015" hidden="0">
      <c r="A2015" s="150" t="str">
        <v>2026-05-18 15:55 UTC</v>
      </c>
      <c r="B2015" s="155" t="str">
        <v>2026-05-18 08:55 PDT</v>
      </c>
      <c r="C2015" s="155" t="str">
        <v>2026-05-18</v>
      </c>
      <c r="D2015" s="155" t="str">
        <v>May</v>
      </c>
      <c r="E2015" s="154" t="str">
        <v>Accepted</v>
      </c>
      <c r="F2015" s="155" t="str">
        <v>020</v>
      </c>
      <c r="G2015" s="153" t="n">
        <v>20</v>
      </c>
      <c r="H2015" s="155" t="str">
        <v>N</v>
      </c>
      <c r="I2015" s="153" t="n">
        <v>200</v>
      </c>
      <c r="J2015" s="155" t="str">
        <v>S</v>
      </c>
      <c r="K2015" s="153" t="n">
        <v>11</v>
      </c>
      <c r="L2015" s="153" t="n">
        <f>IF(E2015="Accepted",K2015*1.150779448,"")</f>
        <v>12.658573928</v>
      </c>
      <c r="M2015" s="163"/>
      <c r="N2015" s="163" t="str">
        <f>IF(AND(E2015="Accepted",ISNUMBER(M2015)),M2015*1.150779448,"")</f>
      </c>
      <c r="O2015" s="163"/>
      <c r="P2015" s="163" t="str">
        <f>IF(AND(E2015="Accepted",ISNUMBER(O2015)),O2015*1.150779448,"")</f>
      </c>
      <c r="Q2015" s="163"/>
      <c r="R2015" s="155" t="str"/>
      <c r="S2015" s="155" t="str"/>
      <c r="T2015" s="155" t="str"/>
      <c r="U2015" s="163" t="str">
        <f>IF(E2015&lt;&gt;"Accepted","",IF(AND(N2015="",P2015=""),"",MAX(N2015,P2015)))</f>
      </c>
      <c r="V2015" s="155" t="str">
        <v>2026-05-18 08:55 PDT</v>
      </c>
      <c r="W2015" s="153" t="n">
        <v>11</v>
      </c>
      <c r="X2015" s="163"/>
      <c r="Y2015" s="163"/>
      <c r="Z2015" s="163"/>
      <c r="AA2015" s="153" t="n">
        <v>-117.8837</v>
      </c>
      <c r="AB2015" s="153" t="n">
        <v>34.9054</v>
      </c>
      <c r="AC2015" s="153" t="n">
        <v>702</v>
      </c>
      <c r="AD2015" s="175" t="str">
        <v>KEDW 181555Z 02011KT 60SM FEW250 18/M10 A2994 RMK AO2A SLP125 T01791100</v>
      </c>
    </row>
    <row r="2016" hidden="0">
      <c r="A2016" s="150" t="str">
        <v>2026-05-18 15:59 UTC</v>
      </c>
      <c r="B2016" s="155" t="str">
        <v>2026-05-18 08:59 PDT</v>
      </c>
      <c r="C2016" s="155" t="str">
        <v>2026-05-18</v>
      </c>
      <c r="D2016" s="155" t="str">
        <v>May</v>
      </c>
      <c r="E2016" s="154" t="str">
        <v>Accepted</v>
      </c>
      <c r="F2016" s="155" t="str">
        <v>040</v>
      </c>
      <c r="G2016" s="153" t="n">
        <v>40</v>
      </c>
      <c r="H2016" s="155" t="str">
        <v>NE</v>
      </c>
      <c r="I2016" s="153" t="n">
        <v>220</v>
      </c>
      <c r="J2016" s="155" t="str">
        <v>SW</v>
      </c>
      <c r="K2016" s="153" t="n">
        <v>17</v>
      </c>
      <c r="L2016" s="153" t="n">
        <f>IF(E2016="Accepted",K2016*1.150779448,"")</f>
        <v>19.563250616</v>
      </c>
      <c r="M2016" s="153" t="n">
        <v>21</v>
      </c>
      <c r="N2016" s="153" t="n">
        <f>IF(AND(E2016="Accepted",ISNUMBER(M2016)),M2016*1.150779448,"")</f>
        <v>24.166368408</v>
      </c>
      <c r="O2016" s="163"/>
      <c r="P2016" s="163" t="str">
        <f>IF(AND(E2016="Accepted",ISNUMBER(O2016)),O2016*1.150779448,"")</f>
      </c>
      <c r="Q2016" s="163"/>
      <c r="R2016" s="155" t="str"/>
      <c r="S2016" s="155" t="str"/>
      <c r="T2016" s="155" t="str"/>
      <c r="U2016" s="153" t="n">
        <f>IF(E2016&lt;&gt;"Accepted","",IF(AND(N2016="",P2016=""),"",MAX(N2016,P2016)))</f>
        <v>24.166368408</v>
      </c>
      <c r="V2016" s="155" t="str">
        <v>2026-05-18 08:59 PDT</v>
      </c>
      <c r="W2016" s="153" t="n">
        <v>17</v>
      </c>
      <c r="X2016" s="153" t="n">
        <v>21</v>
      </c>
      <c r="Y2016" s="163"/>
      <c r="Z2016" s="163"/>
      <c r="AA2016" s="153" t="n">
        <v>-117.8837</v>
      </c>
      <c r="AB2016" s="153" t="n">
        <v>34.9054</v>
      </c>
      <c r="AC2016" s="153" t="n">
        <v>702</v>
      </c>
      <c r="AD2016" s="175" t="str">
        <v>KEDW 181559Z 04017G21KT 60SM FEW250 18/M10 A2994 RMK AO2A SLP123</v>
      </c>
    </row>
    <row r="2017" hidden="0">
      <c r="A2017" s="150" t="str">
        <v>2026-05-18 16:55 UTC</v>
      </c>
      <c r="B2017" s="155" t="str">
        <v>2026-05-18 09:55 PDT</v>
      </c>
      <c r="C2017" s="155" t="str">
        <v>2026-05-18</v>
      </c>
      <c r="D2017" s="155" t="str">
        <v>May</v>
      </c>
      <c r="E2017" s="154" t="str">
        <v>Accepted</v>
      </c>
      <c r="F2017" s="155" t="str">
        <v>020</v>
      </c>
      <c r="G2017" s="153" t="n">
        <v>20</v>
      </c>
      <c r="H2017" s="155" t="str">
        <v>N</v>
      </c>
      <c r="I2017" s="153" t="n">
        <v>200</v>
      </c>
      <c r="J2017" s="155" t="str">
        <v>S</v>
      </c>
      <c r="K2017" s="153" t="n">
        <v>14</v>
      </c>
      <c r="L2017" s="153" t="n">
        <f>IF(E2017="Accepted",K2017*1.150779448,"")</f>
        <v>16.110912272</v>
      </c>
      <c r="M2017" s="153" t="n">
        <v>22</v>
      </c>
      <c r="N2017" s="153" t="n">
        <f>IF(AND(E2017="Accepted",ISNUMBER(M2017)),M2017*1.150779448,"")</f>
        <v>25.317147856</v>
      </c>
      <c r="O2017" s="163"/>
      <c r="P2017" s="163" t="str">
        <f>IF(AND(E2017="Accepted",ISNUMBER(O2017)),O2017*1.150779448,"")</f>
      </c>
      <c r="Q2017" s="163"/>
      <c r="R2017" s="155" t="str"/>
      <c r="S2017" s="155" t="str"/>
      <c r="T2017" s="155" t="str"/>
      <c r="U2017" s="153" t="n">
        <f>IF(E2017&lt;&gt;"Accepted","",IF(AND(N2017="",P2017=""),"",MAX(N2017,P2017)))</f>
        <v>25.317147856</v>
      </c>
      <c r="V2017" s="155" t="str">
        <v>2026-05-18 09:55 PDT</v>
      </c>
      <c r="W2017" s="153" t="n">
        <v>14</v>
      </c>
      <c r="X2017" s="153" t="n">
        <v>22</v>
      </c>
      <c r="Y2017" s="163"/>
      <c r="Z2017" s="163"/>
      <c r="AA2017" s="153" t="n">
        <v>-117.8837</v>
      </c>
      <c r="AB2017" s="153" t="n">
        <v>34.9054</v>
      </c>
      <c r="AC2017" s="153" t="n">
        <v>702</v>
      </c>
      <c r="AD2017" s="175" t="str">
        <v>KEDW 181655Z 02014G22KT 60SM FEW300 20/M12 A2995 RMK AO2A SLP127 T01951118</v>
      </c>
    </row>
    <row r="2018" hidden="0">
      <c r="A2018" s="150" t="str">
        <v>2026-05-18 17:10 UTC</v>
      </c>
      <c r="B2018" s="155" t="str">
        <v>2026-05-18 10:10 PDT</v>
      </c>
      <c r="C2018" s="155" t="str">
        <v>2026-05-18</v>
      </c>
      <c r="D2018" s="155" t="str">
        <v>May</v>
      </c>
      <c r="E2018" s="154" t="str">
        <v>Accepted</v>
      </c>
      <c r="F2018" s="155" t="str">
        <v>050</v>
      </c>
      <c r="G2018" s="153" t="n">
        <v>50</v>
      </c>
      <c r="H2018" s="155" t="str">
        <v>NE</v>
      </c>
      <c r="I2018" s="153" t="n">
        <v>230</v>
      </c>
      <c r="J2018" s="155" t="str">
        <v>SW</v>
      </c>
      <c r="K2018" s="153" t="n">
        <v>20</v>
      </c>
      <c r="L2018" s="153" t="n">
        <f>IF(E2018="Accepted",K2018*1.150779448,"")</f>
        <v>23.01558896</v>
      </c>
      <c r="M2018" s="153" t="n">
        <v>25</v>
      </c>
      <c r="N2018" s="153" t="n">
        <f>IF(AND(E2018="Accepted",ISNUMBER(M2018)),M2018*1.150779448,"")</f>
        <v>28.7694862</v>
      </c>
      <c r="O2018" s="163"/>
      <c r="P2018" s="163" t="str">
        <f>IF(AND(E2018="Accepted",ISNUMBER(O2018)),O2018*1.150779448,"")</f>
      </c>
      <c r="Q2018" s="163"/>
      <c r="R2018" s="155" t="str"/>
      <c r="S2018" s="155" t="str"/>
      <c r="T2018" s="155" t="str"/>
      <c r="U2018" s="153" t="n">
        <f>IF(E2018&lt;&gt;"Accepted","",IF(AND(N2018="",P2018=""),"",MAX(N2018,P2018)))</f>
        <v>28.7694862</v>
      </c>
      <c r="V2018" s="155" t="str">
        <v>2026-05-18 10:10 PDT</v>
      </c>
      <c r="W2018" s="153" t="n">
        <v>20</v>
      </c>
      <c r="X2018" s="153" t="n">
        <v>25</v>
      </c>
      <c r="Y2018" s="163"/>
      <c r="Z2018" s="163"/>
      <c r="AA2018" s="153" t="n">
        <v>-117.8837</v>
      </c>
      <c r="AB2018" s="153" t="n">
        <v>34.9054</v>
      </c>
      <c r="AC2018" s="153" t="n">
        <v>702</v>
      </c>
      <c r="AD2018" s="175" t="str">
        <v>KEDW 181710Z COR 05020G25KT 60SM FEW300 20/M13 A2995 RMK SLP127 A02A COR 1711</v>
      </c>
    </row>
    <row r="2019" hidden="0">
      <c r="A2019" s="150" t="str">
        <v>2026-05-18 17:55 UTC</v>
      </c>
      <c r="B2019" s="155" t="str">
        <v>2026-05-18 10:55 PDT</v>
      </c>
      <c r="C2019" s="155" t="str">
        <v>2026-05-18</v>
      </c>
      <c r="D2019" s="155" t="str">
        <v>May</v>
      </c>
      <c r="E2019" s="154" t="str">
        <v>Accepted</v>
      </c>
      <c r="F2019" s="155" t="str">
        <v>030</v>
      </c>
      <c r="G2019" s="153" t="n">
        <v>30</v>
      </c>
      <c r="H2019" s="155" t="str">
        <v>NE</v>
      </c>
      <c r="I2019" s="153" t="n">
        <v>210</v>
      </c>
      <c r="J2019" s="155" t="str">
        <v>SW</v>
      </c>
      <c r="K2019" s="153" t="n">
        <v>15</v>
      </c>
      <c r="L2019" s="153" t="n">
        <f>IF(E2019="Accepted",K2019*1.150779448,"")</f>
        <v>17.261691719999998</v>
      </c>
      <c r="M2019" s="153" t="n">
        <v>24</v>
      </c>
      <c r="N2019" s="153" t="n">
        <f>IF(AND(E2019="Accepted",ISNUMBER(M2019)),M2019*1.150779448,"")</f>
        <v>27.618706752</v>
      </c>
      <c r="O2019" s="153" t="n">
        <v>28</v>
      </c>
      <c r="P2019" s="153" t="n">
        <f>IF(AND(E2019="Accepted",ISNUMBER(O2019)),O2019*1.150779448,"")</f>
        <v>32.221824544</v>
      </c>
      <c r="Q2019" s="153" t="n">
        <v>50</v>
      </c>
      <c r="R2019" s="155" t="str">
        <v>32</v>
      </c>
      <c r="S2019" s="155" t="str">
        <v>2026-05-18 17:32 UTC</v>
      </c>
      <c r="T2019" s="155" t="str">
        <v>2026-05-18 10:32 PDT</v>
      </c>
      <c r="U2019" s="153" t="n">
        <f>IF(E2019&lt;&gt;"Accepted","",IF(AND(N2019="",P2019=""),"",MAX(N2019,P2019)))</f>
        <v>32.221824544</v>
      </c>
      <c r="V2019" s="155" t="str">
        <v>2026-05-18 10:32 PDT</v>
      </c>
      <c r="W2019" s="153" t="n">
        <v>15</v>
      </c>
      <c r="X2019" s="153" t="n">
        <v>24</v>
      </c>
      <c r="Y2019" s="153" t="n">
        <v>28</v>
      </c>
      <c r="Z2019" s="153" t="n">
        <v>50</v>
      </c>
      <c r="AA2019" s="153" t="n">
        <v>-117.8837</v>
      </c>
      <c r="AB2019" s="153" t="n">
        <v>34.9054</v>
      </c>
      <c r="AC2019" s="153" t="n">
        <v>702</v>
      </c>
      <c r="AD2019" s="175" t="str">
        <v>KEDW 181755Z 03015G24KT 60SM FEW300 21/M13 A2995 RMK AO2A PK WND 05028/32 SLP127 T02081133 10209 20098 52006</v>
      </c>
    </row>
    <row r="2020" hidden="0">
      <c r="A2020" s="150" t="str">
        <v>2026-05-18 17:56 UTC</v>
      </c>
      <c r="B2020" s="155" t="str">
        <v>2026-05-18 10:56 PDT</v>
      </c>
      <c r="C2020" s="155" t="str">
        <v>2026-05-18</v>
      </c>
      <c r="D2020" s="155" t="str">
        <v>May</v>
      </c>
      <c r="E2020" s="154" t="str">
        <v>Accepted</v>
      </c>
      <c r="F2020" s="155" t="str">
        <v>020</v>
      </c>
      <c r="G2020" s="153" t="n">
        <v>20</v>
      </c>
      <c r="H2020" s="155" t="str">
        <v>N</v>
      </c>
      <c r="I2020" s="153" t="n">
        <v>200</v>
      </c>
      <c r="J2020" s="155" t="str">
        <v>S</v>
      </c>
      <c r="K2020" s="153" t="n">
        <v>15</v>
      </c>
      <c r="L2020" s="153" t="n">
        <f>IF(E2020="Accepted",K2020*1.150779448,"")</f>
        <v>17.261691719999998</v>
      </c>
      <c r="M2020" s="153" t="n">
        <v>24</v>
      </c>
      <c r="N2020" s="153" t="n">
        <f>IF(AND(E2020="Accepted",ISNUMBER(M2020)),M2020*1.150779448,"")</f>
        <v>27.618706752</v>
      </c>
      <c r="O2020" s="163"/>
      <c r="P2020" s="163" t="str">
        <f>IF(AND(E2020="Accepted",ISNUMBER(O2020)),O2020*1.150779448,"")</f>
      </c>
      <c r="Q2020" s="163"/>
      <c r="R2020" s="155" t="str"/>
      <c r="S2020" s="155" t="str"/>
      <c r="T2020" s="155" t="str"/>
      <c r="U2020" s="153" t="n">
        <f>IF(E2020&lt;&gt;"Accepted","",IF(AND(N2020="",P2020=""),"",MAX(N2020,P2020)))</f>
        <v>27.618706752</v>
      </c>
      <c r="V2020" s="155" t="str">
        <v>2026-05-18 10:56 PDT</v>
      </c>
      <c r="W2020" s="153" t="n">
        <v>15</v>
      </c>
      <c r="X2020" s="153" t="n">
        <v>24</v>
      </c>
      <c r="Y2020" s="163"/>
      <c r="Z2020" s="163"/>
      <c r="AA2020" s="153" t="n">
        <v>-117.8837</v>
      </c>
      <c r="AB2020" s="153" t="n">
        <v>34.9054</v>
      </c>
      <c r="AC2020" s="153" t="n">
        <v>702</v>
      </c>
      <c r="AD2020" s="175" t="str">
        <v>KEDW 181756Z 02015G24KT 60SM FEW300 21/M13 A2995 RMK AO2A WSHFT 48 SLP127</v>
      </c>
    </row>
    <row r="2021" hidden="0">
      <c r="A2021" s="150" t="str">
        <v>2026-05-18 18:55 UTC</v>
      </c>
      <c r="B2021" s="155" t="str">
        <v>2026-05-18 11:55 PDT</v>
      </c>
      <c r="C2021" s="155" t="str">
        <v>2026-05-18</v>
      </c>
      <c r="D2021" s="155" t="str">
        <v>May</v>
      </c>
      <c r="E2021" s="154" t="str">
        <v>Accepted</v>
      </c>
      <c r="F2021" s="155" t="str">
        <v>040</v>
      </c>
      <c r="G2021" s="153" t="n">
        <v>40</v>
      </c>
      <c r="H2021" s="155" t="str">
        <v>NE</v>
      </c>
      <c r="I2021" s="153" t="n">
        <v>220</v>
      </c>
      <c r="J2021" s="155" t="str">
        <v>SW</v>
      </c>
      <c r="K2021" s="153" t="n">
        <v>18</v>
      </c>
      <c r="L2021" s="153" t="n">
        <f>IF(E2021="Accepted",K2021*1.150779448,"")</f>
        <v>20.714030064</v>
      </c>
      <c r="M2021" s="153" t="n">
        <v>25</v>
      </c>
      <c r="N2021" s="153" t="n">
        <f>IF(AND(E2021="Accepted",ISNUMBER(M2021)),M2021*1.150779448,"")</f>
        <v>28.7694862</v>
      </c>
      <c r="O2021" s="153" t="n">
        <v>31</v>
      </c>
      <c r="P2021" s="153" t="n">
        <f>IF(AND(E2021="Accepted",ISNUMBER(O2021)),O2021*1.150779448,"")</f>
        <v>35.674162888</v>
      </c>
      <c r="Q2021" s="153" t="n">
        <v>50</v>
      </c>
      <c r="R2021" s="155" t="str">
        <v>49</v>
      </c>
      <c r="S2021" s="155" t="str">
        <v>2026-05-18 18:49 UTC</v>
      </c>
      <c r="T2021" s="155" t="str">
        <v>2026-05-18 11:49 PDT</v>
      </c>
      <c r="U2021" s="153" t="n">
        <f>IF(E2021&lt;&gt;"Accepted","",IF(AND(N2021="",P2021=""),"",MAX(N2021,P2021)))</f>
        <v>35.674162888</v>
      </c>
      <c r="V2021" s="155" t="str">
        <v>2026-05-18 11:49 PDT</v>
      </c>
      <c r="W2021" s="153" t="n">
        <v>18</v>
      </c>
      <c r="X2021" s="153" t="n">
        <v>25</v>
      </c>
      <c r="Y2021" s="153" t="n">
        <v>31</v>
      </c>
      <c r="Z2021" s="153" t="n">
        <v>50</v>
      </c>
      <c r="AA2021" s="153" t="n">
        <v>-117.8837</v>
      </c>
      <c r="AB2021" s="153" t="n">
        <v>34.9054</v>
      </c>
      <c r="AC2021" s="153" t="n">
        <v>702</v>
      </c>
      <c r="AD2021" s="175" t="str">
        <v>KEDW 181855Z 04018G25KT 60SM CLR 22/M15 A2995 RMK AO2A PK WND 05031/49 SLP125 T02191155</v>
      </c>
    </row>
    <row r="2022" hidden="0">
      <c r="A2022" s="150" t="str">
        <v>2026-05-18 19:55 UTC</v>
      </c>
      <c r="B2022" s="155" t="str">
        <v>2026-05-18 12:55 PDT</v>
      </c>
      <c r="C2022" s="155" t="str">
        <v>2026-05-18</v>
      </c>
      <c r="D2022" s="155" t="str">
        <v>May</v>
      </c>
      <c r="E2022" s="154" t="str">
        <v>Accepted</v>
      </c>
      <c r="F2022" s="155" t="str">
        <v>050</v>
      </c>
      <c r="G2022" s="153" t="n">
        <v>50</v>
      </c>
      <c r="H2022" s="155" t="str">
        <v>NE</v>
      </c>
      <c r="I2022" s="153" t="n">
        <v>230</v>
      </c>
      <c r="J2022" s="155" t="str">
        <v>SW</v>
      </c>
      <c r="K2022" s="153" t="n">
        <v>12</v>
      </c>
      <c r="L2022" s="153" t="n">
        <f>IF(E2022="Accepted",K2022*1.150779448,"")</f>
        <v>13.809353376</v>
      </c>
      <c r="M2022" s="153" t="n">
        <v>21</v>
      </c>
      <c r="N2022" s="153" t="n">
        <f>IF(AND(E2022="Accepted",ISNUMBER(M2022)),M2022*1.150779448,"")</f>
        <v>24.166368408</v>
      </c>
      <c r="O2022" s="163"/>
      <c r="P2022" s="163" t="str">
        <f>IF(AND(E2022="Accepted",ISNUMBER(O2022)),O2022*1.150779448,"")</f>
      </c>
      <c r="Q2022" s="163"/>
      <c r="R2022" s="155" t="str"/>
      <c r="S2022" s="155" t="str"/>
      <c r="T2022" s="155" t="str"/>
      <c r="U2022" s="153" t="n">
        <f>IF(E2022&lt;&gt;"Accepted","",IF(AND(N2022="",P2022=""),"",MAX(N2022,P2022)))</f>
        <v>24.166368408</v>
      </c>
      <c r="V2022" s="155" t="str">
        <v>2026-05-18 12:55 PDT</v>
      </c>
      <c r="W2022" s="153" t="n">
        <v>12</v>
      </c>
      <c r="X2022" s="153" t="n">
        <v>21</v>
      </c>
      <c r="Y2022" s="163"/>
      <c r="Z2022" s="163"/>
      <c r="AA2022" s="153" t="n">
        <v>-117.8837</v>
      </c>
      <c r="AB2022" s="153" t="n">
        <v>34.9054</v>
      </c>
      <c r="AC2022" s="153" t="n">
        <v>702</v>
      </c>
      <c r="AD2022" s="175" t="str">
        <v>KEDW 181955Z 05012G21KT 60SM CLR 23/M17 A2995 RMK AO2A SLP127 T02261169</v>
      </c>
    </row>
    <row r="2023" hidden="0">
      <c r="A2023" s="150" t="str">
        <v>2026-05-18 20:55 UTC</v>
      </c>
      <c r="B2023" s="155" t="str">
        <v>2026-05-18 13:55 PDT</v>
      </c>
      <c r="C2023" s="155" t="str">
        <v>2026-05-18</v>
      </c>
      <c r="D2023" s="155" t="str">
        <v>May</v>
      </c>
      <c r="E2023" s="154" t="str">
        <v>Accepted</v>
      </c>
      <c r="F2023" s="155" t="str">
        <v>050</v>
      </c>
      <c r="G2023" s="153" t="n">
        <v>50</v>
      </c>
      <c r="H2023" s="155" t="str">
        <v>NE</v>
      </c>
      <c r="I2023" s="153" t="n">
        <v>230</v>
      </c>
      <c r="J2023" s="155" t="str">
        <v>SW</v>
      </c>
      <c r="K2023" s="153" t="n">
        <v>11</v>
      </c>
      <c r="L2023" s="153" t="n">
        <f>IF(E2023="Accepted",K2023*1.150779448,"")</f>
        <v>12.658573928</v>
      </c>
      <c r="M2023" s="153" t="n">
        <v>21</v>
      </c>
      <c r="N2023" s="153" t="n">
        <f>IF(AND(E2023="Accepted",ISNUMBER(M2023)),M2023*1.150779448,"")</f>
        <v>24.166368408</v>
      </c>
      <c r="O2023" s="163"/>
      <c r="P2023" s="163" t="str">
        <f>IF(AND(E2023="Accepted",ISNUMBER(O2023)),O2023*1.150779448,"")</f>
      </c>
      <c r="Q2023" s="163"/>
      <c r="R2023" s="155" t="str"/>
      <c r="S2023" s="155" t="str"/>
      <c r="T2023" s="155" t="str"/>
      <c r="U2023" s="153" t="n">
        <f>IF(E2023&lt;&gt;"Accepted","",IF(AND(N2023="",P2023=""),"",MAX(N2023,P2023)))</f>
        <v>24.166368408</v>
      </c>
      <c r="V2023" s="155" t="str">
        <v>2026-05-18 13:55 PDT</v>
      </c>
      <c r="W2023" s="153" t="n">
        <v>11</v>
      </c>
      <c r="X2023" s="153" t="n">
        <v>21</v>
      </c>
      <c r="Y2023" s="163"/>
      <c r="Z2023" s="163"/>
      <c r="AA2023" s="153" t="n">
        <v>-117.8837</v>
      </c>
      <c r="AB2023" s="153" t="n">
        <v>34.9054</v>
      </c>
      <c r="AC2023" s="153" t="n">
        <v>702</v>
      </c>
      <c r="AD2023" s="175" t="str">
        <v>KEDW 182055Z 05011G21KT 60SM FEW050 23/M14 A2994 RMK AO2A SLP123 T02331145 58005</v>
      </c>
    </row>
    <row r="2024" hidden="0">
      <c r="A2024" s="150" t="str">
        <v>2026-05-18 21:35 UTC</v>
      </c>
      <c r="B2024" s="155" t="str">
        <v>2026-05-18 14:35 PDT</v>
      </c>
      <c r="C2024" s="155" t="str">
        <v>2026-05-18</v>
      </c>
      <c r="D2024" s="155" t="str">
        <v>May</v>
      </c>
      <c r="E2024" s="154" t="str">
        <v>Accepted</v>
      </c>
      <c r="F2024" s="155" t="str">
        <v>060</v>
      </c>
      <c r="G2024" s="153" t="n">
        <v>60</v>
      </c>
      <c r="H2024" s="155" t="str">
        <v>NE</v>
      </c>
      <c r="I2024" s="153" t="n">
        <v>240</v>
      </c>
      <c r="J2024" s="155" t="str">
        <v>SW</v>
      </c>
      <c r="K2024" s="153" t="n">
        <v>12</v>
      </c>
      <c r="L2024" s="153" t="n">
        <f>IF(E2024="Accepted",K2024*1.150779448,"")</f>
        <v>13.809353376</v>
      </c>
      <c r="M2024" s="153" t="n">
        <v>16</v>
      </c>
      <c r="N2024" s="153" t="n">
        <f>IF(AND(E2024="Accepted",ISNUMBER(M2024)),M2024*1.150779448,"")</f>
        <v>18.412471168</v>
      </c>
      <c r="O2024" s="163"/>
      <c r="P2024" s="163" t="str">
        <f>IF(AND(E2024="Accepted",ISNUMBER(O2024)),O2024*1.150779448,"")</f>
      </c>
      <c r="Q2024" s="163"/>
      <c r="R2024" s="155" t="str"/>
      <c r="S2024" s="155" t="str"/>
      <c r="T2024" s="155" t="str"/>
      <c r="U2024" s="153" t="n">
        <f>IF(E2024&lt;&gt;"Accepted","",IF(AND(N2024="",P2024=""),"",MAX(N2024,P2024)))</f>
        <v>18.412471168</v>
      </c>
      <c r="V2024" s="155" t="str">
        <v>2026-05-18 14:35 PDT</v>
      </c>
      <c r="W2024" s="153" t="n">
        <v>12</v>
      </c>
      <c r="X2024" s="153" t="n">
        <v>16</v>
      </c>
      <c r="Y2024" s="163"/>
      <c r="Z2024" s="163"/>
      <c r="AA2024" s="153" t="n">
        <v>-117.8837</v>
      </c>
      <c r="AB2024" s="153" t="n">
        <v>34.9054</v>
      </c>
      <c r="AC2024" s="153" t="n">
        <v>702</v>
      </c>
      <c r="AD2024" s="175" t="str">
        <v>KEDW 182135Z AUTO 06012G16KT 10SM CLR 24/M16 A2993 RMK AO2 WSHFT 33 SLP120 $</v>
      </c>
    </row>
    <row r="2025" hidden="0">
      <c r="A2025" s="150" t="str">
        <v>2026-05-18 21:41 UTC</v>
      </c>
      <c r="B2025" s="155" t="str">
        <v>2026-05-18 14:41 PDT</v>
      </c>
      <c r="C2025" s="155" t="str">
        <v>2026-05-18</v>
      </c>
      <c r="D2025" s="155" t="str">
        <v>May</v>
      </c>
      <c r="E2025" s="154" t="str">
        <v>Accepted</v>
      </c>
      <c r="F2025" s="155" t="str">
        <v>030</v>
      </c>
      <c r="G2025" s="153" t="n">
        <v>30</v>
      </c>
      <c r="H2025" s="155" t="str">
        <v>NE</v>
      </c>
      <c r="I2025" s="153" t="n">
        <v>210</v>
      </c>
      <c r="J2025" s="155" t="str">
        <v>SW</v>
      </c>
      <c r="K2025" s="153" t="n">
        <v>15</v>
      </c>
      <c r="L2025" s="153" t="n">
        <f>IF(E2025="Accepted",K2025*1.150779448,"")</f>
        <v>17.261691719999998</v>
      </c>
      <c r="M2025" s="153" t="n">
        <v>20</v>
      </c>
      <c r="N2025" s="153" t="n">
        <f>IF(AND(E2025="Accepted",ISNUMBER(M2025)),M2025*1.150779448,"")</f>
        <v>23.01558896</v>
      </c>
      <c r="O2025" s="163"/>
      <c r="P2025" s="163" t="str">
        <f>IF(AND(E2025="Accepted",ISNUMBER(O2025)),O2025*1.150779448,"")</f>
      </c>
      <c r="Q2025" s="163"/>
      <c r="R2025" s="155" t="str"/>
      <c r="S2025" s="155" t="str"/>
      <c r="T2025" s="155" t="str"/>
      <c r="U2025" s="153" t="n">
        <f>IF(E2025&lt;&gt;"Accepted","",IF(AND(N2025="",P2025=""),"",MAX(N2025,P2025)))</f>
        <v>23.01558896</v>
      </c>
      <c r="V2025" s="155" t="str">
        <v>2026-05-18 14:41 PDT</v>
      </c>
      <c r="W2025" s="153" t="n">
        <v>15</v>
      </c>
      <c r="X2025" s="153" t="n">
        <v>20</v>
      </c>
      <c r="Y2025" s="163"/>
      <c r="Z2025" s="163"/>
      <c r="AA2025" s="153" t="n">
        <v>-117.8837</v>
      </c>
      <c r="AB2025" s="153" t="n">
        <v>34.9054</v>
      </c>
      <c r="AC2025" s="153" t="n">
        <v>702</v>
      </c>
      <c r="AD2025" s="175" t="str">
        <v>KEDW 182141Z COR 03015G20KT 70SM FEW050 24/M16 A2993 RMK AO2A WSHFT 36 SLP120 COR 2158</v>
      </c>
    </row>
    <row r="2026" hidden="0">
      <c r="A2026" s="150" t="str">
        <v>2026-05-18 21:55 UTC</v>
      </c>
      <c r="B2026" s="155" t="str">
        <v>2026-05-18 14:55 PDT</v>
      </c>
      <c r="C2026" s="155" t="str">
        <v>2026-05-18</v>
      </c>
      <c r="D2026" s="155" t="str">
        <v>May</v>
      </c>
      <c r="E2026" s="154" t="str">
        <v>Accepted</v>
      </c>
      <c r="F2026" s="155" t="str">
        <v>040</v>
      </c>
      <c r="G2026" s="153" t="n">
        <v>40</v>
      </c>
      <c r="H2026" s="155" t="str">
        <v>NE</v>
      </c>
      <c r="I2026" s="153" t="n">
        <v>220</v>
      </c>
      <c r="J2026" s="155" t="str">
        <v>SW</v>
      </c>
      <c r="K2026" s="153" t="n">
        <v>11</v>
      </c>
      <c r="L2026" s="153" t="n">
        <f>IF(E2026="Accepted",K2026*1.150779448,"")</f>
        <v>12.658573928</v>
      </c>
      <c r="M2026" s="153" t="n">
        <v>18</v>
      </c>
      <c r="N2026" s="153" t="n">
        <f>IF(AND(E2026="Accepted",ISNUMBER(M2026)),M2026*1.150779448,"")</f>
        <v>20.714030064</v>
      </c>
      <c r="O2026" s="163"/>
      <c r="P2026" s="163" t="str">
        <f>IF(AND(E2026="Accepted",ISNUMBER(O2026)),O2026*1.150779448,"")</f>
      </c>
      <c r="Q2026" s="163"/>
      <c r="R2026" s="155" t="str"/>
      <c r="S2026" s="155" t="str"/>
      <c r="T2026" s="155" t="str"/>
      <c r="U2026" s="153" t="n">
        <f>IF(E2026&lt;&gt;"Accepted","",IF(AND(N2026="",P2026=""),"",MAX(N2026,P2026)))</f>
        <v>20.714030064</v>
      </c>
      <c r="V2026" s="155" t="str">
        <v>2026-05-18 14:55 PDT</v>
      </c>
      <c r="W2026" s="153" t="n">
        <v>11</v>
      </c>
      <c r="X2026" s="153" t="n">
        <v>18</v>
      </c>
      <c r="Y2026" s="163"/>
      <c r="Z2026" s="163"/>
      <c r="AA2026" s="153" t="n">
        <v>-117.8837</v>
      </c>
      <c r="AB2026" s="153" t="n">
        <v>34.9054</v>
      </c>
      <c r="AC2026" s="153" t="n">
        <v>702</v>
      </c>
      <c r="AD2026" s="175" t="str">
        <v>KEDW 182155Z 04011G18KT 70SM FEW050 24/M16 A2992 RMK AO2A SLP116 T02391159</v>
      </c>
    </row>
    <row r="2027" hidden="0">
      <c r="A2027" s="150" t="str">
        <v>2026-05-18 22:33 UTC</v>
      </c>
      <c r="B2027" s="155" t="str">
        <v>2026-05-18 15:33 PDT</v>
      </c>
      <c r="C2027" s="155" t="str">
        <v>2026-05-18</v>
      </c>
      <c r="D2027" s="155" t="str">
        <v>May</v>
      </c>
      <c r="E2027" s="154" t="str">
        <v>Accepted</v>
      </c>
      <c r="F2027" s="155" t="str">
        <v>080</v>
      </c>
      <c r="G2027" s="153" t="n">
        <v>80</v>
      </c>
      <c r="H2027" s="155" t="str">
        <v>E</v>
      </c>
      <c r="I2027" s="153" t="n">
        <v>260</v>
      </c>
      <c r="J2027" s="155" t="str">
        <v>W</v>
      </c>
      <c r="K2027" s="153" t="n">
        <v>13</v>
      </c>
      <c r="L2027" s="153" t="n">
        <f>IF(E2027="Accepted",K2027*1.150779448,"")</f>
        <v>14.960132824</v>
      </c>
      <c r="M2027" s="153" t="n">
        <v>20</v>
      </c>
      <c r="N2027" s="153" t="n">
        <f>IF(AND(E2027="Accepted",ISNUMBER(M2027)),M2027*1.150779448,"")</f>
        <v>23.01558896</v>
      </c>
      <c r="O2027" s="163"/>
      <c r="P2027" s="163" t="str">
        <f>IF(AND(E2027="Accepted",ISNUMBER(O2027)),O2027*1.150779448,"")</f>
      </c>
      <c r="Q2027" s="163"/>
      <c r="R2027" s="155" t="str"/>
      <c r="S2027" s="155" t="str"/>
      <c r="T2027" s="155" t="str"/>
      <c r="U2027" s="153" t="n">
        <f>IF(E2027&lt;&gt;"Accepted","",IF(AND(N2027="",P2027=""),"",MAX(N2027,P2027)))</f>
        <v>23.01558896</v>
      </c>
      <c r="V2027" s="155" t="str">
        <v>2026-05-18 15:33 PDT</v>
      </c>
      <c r="W2027" s="153" t="n">
        <v>13</v>
      </c>
      <c r="X2027" s="153" t="n">
        <v>20</v>
      </c>
      <c r="Y2027" s="163"/>
      <c r="Z2027" s="163"/>
      <c r="AA2027" s="153" t="n">
        <v>-117.8837</v>
      </c>
      <c r="AB2027" s="153" t="n">
        <v>34.9054</v>
      </c>
      <c r="AC2027" s="153" t="n">
        <v>702</v>
      </c>
      <c r="AD2027" s="175" t="str">
        <v>KEDW 182233Z 08013G20KT 70SM FEW050 24/M18 A2991 RMK AO2A WSHFT 29 SLP113</v>
      </c>
    </row>
    <row r="2028" hidden="0">
      <c r="A2028" s="150" t="str">
        <v>2026-05-18 22:55 UTC</v>
      </c>
      <c r="B2028" s="155" t="str">
        <v>2026-05-18 15:55 PDT</v>
      </c>
      <c r="C2028" s="155" t="str">
        <v>2026-05-18</v>
      </c>
      <c r="D2028" s="155" t="str">
        <v>May</v>
      </c>
      <c r="E2028" s="154" t="str">
        <v>Accepted</v>
      </c>
      <c r="F2028" s="155" t="str">
        <v>070</v>
      </c>
      <c r="G2028" s="153" t="n">
        <v>70</v>
      </c>
      <c r="H2028" s="155" t="str">
        <v>E</v>
      </c>
      <c r="I2028" s="153" t="n">
        <v>250</v>
      </c>
      <c r="J2028" s="155" t="str">
        <v>W</v>
      </c>
      <c r="K2028" s="153" t="n">
        <v>9</v>
      </c>
      <c r="L2028" s="153" t="n">
        <f>IF(E2028="Accepted",K2028*1.150779448,"")</f>
        <v>10.357015032</v>
      </c>
      <c r="M2028" s="153" t="n">
        <v>17</v>
      </c>
      <c r="N2028" s="153" t="n">
        <f>IF(AND(E2028="Accepted",ISNUMBER(M2028)),M2028*1.150779448,"")</f>
        <v>19.563250616</v>
      </c>
      <c r="O2028" s="163"/>
      <c r="P2028" s="163" t="str">
        <f>IF(AND(E2028="Accepted",ISNUMBER(O2028)),O2028*1.150779448,"")</f>
      </c>
      <c r="Q2028" s="163"/>
      <c r="R2028" s="155" t="str"/>
      <c r="S2028" s="155" t="str"/>
      <c r="T2028" s="155" t="str"/>
      <c r="U2028" s="153" t="n">
        <f>IF(E2028&lt;&gt;"Accepted","",IF(AND(N2028="",P2028=""),"",MAX(N2028,P2028)))</f>
        <v>19.563250616</v>
      </c>
      <c r="V2028" s="155" t="str">
        <v>2026-05-18 15:55 PDT</v>
      </c>
      <c r="W2028" s="153" t="n">
        <v>9</v>
      </c>
      <c r="X2028" s="153" t="n">
        <v>17</v>
      </c>
      <c r="Y2028" s="163"/>
      <c r="Z2028" s="163"/>
      <c r="AA2028" s="153" t="n">
        <v>-117.8837</v>
      </c>
      <c r="AB2028" s="153" t="n">
        <v>34.9054</v>
      </c>
      <c r="AC2028" s="153" t="n">
        <v>702</v>
      </c>
      <c r="AD2028" s="175" t="str">
        <v>KEDW 182255Z 07009G17KT 80SM FEW050 24/M16 A2991 RMK AO2A SLP113 T02351162</v>
      </c>
    </row>
    <row r="2029" hidden="0">
      <c r="A2029" s="150" t="str">
        <v>2026-05-18 23:55 UTC</v>
      </c>
      <c r="B2029" s="155" t="str">
        <v>2026-05-18 16:55 PDT</v>
      </c>
      <c r="C2029" s="155" t="str">
        <v>2026-05-18</v>
      </c>
      <c r="D2029" s="155" t="str">
        <v>May</v>
      </c>
      <c r="E2029" s="154" t="str">
        <v>Accepted</v>
      </c>
      <c r="F2029" s="155" t="str">
        <v>000</v>
      </c>
      <c r="G2029" s="153" t="n">
        <v>0</v>
      </c>
      <c r="H2029" s="155" t="str">
        <v>Calm</v>
      </c>
      <c r="I2029" s="153" t="n">
        <v>180</v>
      </c>
      <c r="J2029" s="155" t="str">
        <v>Calm</v>
      </c>
      <c r="K2029" s="153" t="n">
        <v>0</v>
      </c>
      <c r="L2029" s="153" t="n">
        <f>IF(E2029="Accepted",K2029*1.150779448,"")</f>
        <v>0</v>
      </c>
      <c r="M2029" s="163"/>
      <c r="N2029" s="163" t="str">
        <f>IF(AND(E2029="Accepted",ISNUMBER(M2029)),M2029*1.150779448,"")</f>
      </c>
      <c r="O2029" s="163"/>
      <c r="P2029" s="163" t="str">
        <f>IF(AND(E2029="Accepted",ISNUMBER(O2029)),O2029*1.150779448,"")</f>
      </c>
      <c r="Q2029" s="163"/>
      <c r="R2029" s="155" t="str"/>
      <c r="S2029" s="155" t="str"/>
      <c r="T2029" s="155" t="str"/>
      <c r="U2029" s="163" t="str">
        <f>IF(E2029&lt;&gt;"Accepted","",IF(AND(N2029="",P2029=""),"",MAX(N2029,P2029)))</f>
      </c>
      <c r="V2029" s="155" t="str">
        <v>2026-05-18 16:55 PDT</v>
      </c>
      <c r="W2029" s="153" t="n">
        <v>0</v>
      </c>
      <c r="X2029" s="163"/>
      <c r="Y2029" s="163"/>
      <c r="Z2029" s="163"/>
      <c r="AA2029" s="153" t="n">
        <v>-117.8837</v>
      </c>
      <c r="AB2029" s="153" t="n">
        <v>34.9054</v>
      </c>
      <c r="AC2029" s="153" t="n">
        <v>702</v>
      </c>
      <c r="AD2029" s="175" t="str">
        <v>KEDW 182355Z 00000KT 80SM CLR 24/M20 A2990 RMK AO2A SLP111 T02421205 10245 20207 57011</v>
      </c>
    </row>
    <row r="2030" hidden="0">
      <c r="A2030" s="150" t="str">
        <v>2026-05-19 00:55 UTC</v>
      </c>
      <c r="B2030" s="155" t="str">
        <v>2026-05-18 17:55 PDT</v>
      </c>
      <c r="C2030" s="155" t="str">
        <v>2026-05-18</v>
      </c>
      <c r="D2030" s="155" t="str">
        <v>May</v>
      </c>
      <c r="E2030" s="154" t="str">
        <v>Accepted</v>
      </c>
      <c r="F2030" s="155" t="str">
        <v>060</v>
      </c>
      <c r="G2030" s="153" t="n">
        <v>60</v>
      </c>
      <c r="H2030" s="155" t="str">
        <v>NE</v>
      </c>
      <c r="I2030" s="153" t="n">
        <v>240</v>
      </c>
      <c r="J2030" s="155" t="str">
        <v>SW</v>
      </c>
      <c r="K2030" s="153" t="n">
        <v>5</v>
      </c>
      <c r="L2030" s="153" t="n">
        <f>IF(E2030="Accepted",K2030*1.150779448,"")</f>
        <v>5.75389724</v>
      </c>
      <c r="M2030" s="163"/>
      <c r="N2030" s="163" t="str">
        <f>IF(AND(E2030="Accepted",ISNUMBER(M2030)),M2030*1.150779448,"")</f>
      </c>
      <c r="O2030" s="163"/>
      <c r="P2030" s="163" t="str">
        <f>IF(AND(E2030="Accepted",ISNUMBER(O2030)),O2030*1.150779448,"")</f>
      </c>
      <c r="Q2030" s="163"/>
      <c r="R2030" s="155" t="str"/>
      <c r="S2030" s="155" t="str"/>
      <c r="T2030" s="155" t="str"/>
      <c r="U2030" s="163" t="str">
        <f>IF(E2030&lt;&gt;"Accepted","",IF(AND(N2030="",P2030=""),"",MAX(N2030,P2030)))</f>
      </c>
      <c r="V2030" s="155" t="str">
        <v>2026-05-18 17:55 PDT</v>
      </c>
      <c r="W2030" s="153" t="n">
        <v>5</v>
      </c>
      <c r="X2030" s="163"/>
      <c r="Y2030" s="163"/>
      <c r="Z2030" s="163"/>
      <c r="AA2030" s="153" t="n">
        <v>-117.8837</v>
      </c>
      <c r="AB2030" s="153" t="n">
        <v>34.9054</v>
      </c>
      <c r="AC2030" s="153" t="n">
        <v>702</v>
      </c>
      <c r="AD2030" s="175" t="str">
        <v>KEDW 190055Z 06005KT 80SM CLR 24/M21 A2990 RMK AO2A SLP112 T02401206</v>
      </c>
    </row>
    <row r="2031" hidden="0">
      <c r="A2031" s="150" t="str">
        <v>2026-05-19 01:55 UTC</v>
      </c>
      <c r="B2031" s="155" t="str">
        <v>2026-05-18 18:55 PDT</v>
      </c>
      <c r="C2031" s="155" t="str">
        <v>2026-05-18</v>
      </c>
      <c r="D2031" s="155" t="str">
        <v>May</v>
      </c>
      <c r="E2031" s="154" t="str">
        <v>Accepted</v>
      </c>
      <c r="F2031" s="155" t="str">
        <v>050</v>
      </c>
      <c r="G2031" s="153" t="n">
        <v>50</v>
      </c>
      <c r="H2031" s="155" t="str">
        <v>NE</v>
      </c>
      <c r="I2031" s="153" t="n">
        <v>230</v>
      </c>
      <c r="J2031" s="155" t="str">
        <v>SW</v>
      </c>
      <c r="K2031" s="153" t="n">
        <v>7</v>
      </c>
      <c r="L2031" s="153" t="n">
        <f>IF(E2031="Accepted",K2031*1.150779448,"")</f>
        <v>8.055456136</v>
      </c>
      <c r="M2031" s="163"/>
      <c r="N2031" s="163" t="str">
        <f>IF(AND(E2031="Accepted",ISNUMBER(M2031)),M2031*1.150779448,"")</f>
      </c>
      <c r="O2031" s="163"/>
      <c r="P2031" s="163" t="str">
        <f>IF(AND(E2031="Accepted",ISNUMBER(O2031)),O2031*1.150779448,"")</f>
      </c>
      <c r="Q2031" s="163"/>
      <c r="R2031" s="155" t="str"/>
      <c r="S2031" s="155" t="str"/>
      <c r="T2031" s="155" t="str"/>
      <c r="U2031" s="163" t="str">
        <f>IF(E2031&lt;&gt;"Accepted","",IF(AND(N2031="",P2031=""),"",MAX(N2031,P2031)))</f>
      </c>
      <c r="V2031" s="155" t="str">
        <v>2026-05-18 18:55 PDT</v>
      </c>
      <c r="W2031" s="153" t="n">
        <v>7</v>
      </c>
      <c r="X2031" s="163"/>
      <c r="Y2031" s="163"/>
      <c r="Z2031" s="163"/>
      <c r="AA2031" s="153" t="n">
        <v>-117.8837</v>
      </c>
      <c r="AB2031" s="153" t="n">
        <v>34.9054</v>
      </c>
      <c r="AC2031" s="153" t="n">
        <v>702</v>
      </c>
      <c r="AD2031" s="175" t="str">
        <v>KEDW 190155Z 05007KT 90SM CLR 24/M18 A2990 RMK AO2A SLP109 T02351184</v>
      </c>
    </row>
    <row r="2032" hidden="0">
      <c r="A2032" s="150" t="str">
        <v>2026-05-19 02:55 UTC</v>
      </c>
      <c r="B2032" s="155" t="str">
        <v>2026-05-18 19:55 PDT</v>
      </c>
      <c r="C2032" s="155" t="str">
        <v>2026-05-18</v>
      </c>
      <c r="D2032" s="155" t="str">
        <v>May</v>
      </c>
      <c r="E2032" s="154" t="str">
        <v>Accepted</v>
      </c>
      <c r="F2032" s="155" t="str">
        <v>110</v>
      </c>
      <c r="G2032" s="153" t="n">
        <v>110</v>
      </c>
      <c r="H2032" s="155" t="str">
        <v>E</v>
      </c>
      <c r="I2032" s="153" t="n">
        <v>290</v>
      </c>
      <c r="J2032" s="155" t="str">
        <v>W</v>
      </c>
      <c r="K2032" s="153" t="n">
        <v>3</v>
      </c>
      <c r="L2032" s="153" t="n">
        <f>IF(E2032="Accepted",K2032*1.150779448,"")</f>
        <v>3.452338344</v>
      </c>
      <c r="M2032" s="163"/>
      <c r="N2032" s="163" t="str">
        <f>IF(AND(E2032="Accepted",ISNUMBER(M2032)),M2032*1.150779448,"")</f>
      </c>
      <c r="O2032" s="163"/>
      <c r="P2032" s="163" t="str">
        <f>IF(AND(E2032="Accepted",ISNUMBER(O2032)),O2032*1.150779448,"")</f>
      </c>
      <c r="Q2032" s="163"/>
      <c r="R2032" s="155" t="str"/>
      <c r="S2032" s="155" t="str"/>
      <c r="T2032" s="155" t="str"/>
      <c r="U2032" s="163" t="str">
        <f>IF(E2032&lt;&gt;"Accepted","",IF(AND(N2032="",P2032=""),"",MAX(N2032,P2032)))</f>
      </c>
      <c r="V2032" s="155" t="str">
        <v>2026-05-18 19:55 PDT</v>
      </c>
      <c r="W2032" s="153" t="n">
        <v>3</v>
      </c>
      <c r="X2032" s="163"/>
      <c r="Y2032" s="163"/>
      <c r="Z2032" s="163"/>
      <c r="AA2032" s="153" t="n">
        <v>-117.8837</v>
      </c>
      <c r="AB2032" s="153" t="n">
        <v>34.9054</v>
      </c>
      <c r="AC2032" s="153" t="n">
        <v>702</v>
      </c>
      <c r="AD2032" s="175" t="str">
        <v>KEDW 190255Z 11003KT 90SM CLR 21/M20 A2992 RMK AO2A SLP116 T02101202 53004</v>
      </c>
    </row>
    <row r="2033" hidden="0">
      <c r="A2033" s="150" t="str">
        <v>2026-05-19 03:55 UTC</v>
      </c>
      <c r="B2033" s="155" t="str">
        <v>2026-05-18 20:55 PDT</v>
      </c>
      <c r="C2033" s="155" t="str">
        <v>2026-05-18</v>
      </c>
      <c r="D2033" s="155" t="str">
        <v>May</v>
      </c>
      <c r="E2033" s="154" t="str">
        <v>Accepted</v>
      </c>
      <c r="F2033" s="155" t="str">
        <v>150</v>
      </c>
      <c r="G2033" s="153" t="n">
        <v>150</v>
      </c>
      <c r="H2033" s="155" t="str">
        <v>SE</v>
      </c>
      <c r="I2033" s="153" t="n">
        <v>330</v>
      </c>
      <c r="J2033" s="155" t="str">
        <v>NW</v>
      </c>
      <c r="K2033" s="153" t="n">
        <v>3</v>
      </c>
      <c r="L2033" s="153" t="n">
        <f>IF(E2033="Accepted",K2033*1.150779448,"")</f>
        <v>3.452338344</v>
      </c>
      <c r="M2033" s="163"/>
      <c r="N2033" s="163" t="str">
        <f>IF(AND(E2033="Accepted",ISNUMBER(M2033)),M2033*1.150779448,"")</f>
      </c>
      <c r="O2033" s="163"/>
      <c r="P2033" s="163" t="str">
        <f>IF(AND(E2033="Accepted",ISNUMBER(O2033)),O2033*1.150779448,"")</f>
      </c>
      <c r="Q2033" s="163"/>
      <c r="R2033" s="155" t="str"/>
      <c r="S2033" s="155" t="str"/>
      <c r="T2033" s="155" t="str"/>
      <c r="U2033" s="163" t="str">
        <f>IF(E2033&lt;&gt;"Accepted","",IF(AND(N2033="",P2033=""),"",MAX(N2033,P2033)))</f>
      </c>
      <c r="V2033" s="155" t="str">
        <v>2026-05-18 20:55 PDT</v>
      </c>
      <c r="W2033" s="153" t="n">
        <v>3</v>
      </c>
      <c r="X2033" s="163"/>
      <c r="Y2033" s="163"/>
      <c r="Z2033" s="163"/>
      <c r="AA2033" s="153" t="n">
        <v>-117.8837</v>
      </c>
      <c r="AB2033" s="153" t="n">
        <v>34.9054</v>
      </c>
      <c r="AC2033" s="153" t="n">
        <v>702</v>
      </c>
      <c r="AD2033" s="175" t="str">
        <v>KEDW 190355Z 15003KT 40SM CLR 18/M17 A2994 RMK AO2A SLP125 T01791169</v>
      </c>
    </row>
    <row r="2034" hidden="0">
      <c r="A2034" s="150" t="str">
        <v>2026-05-19 04:55 UTC</v>
      </c>
      <c r="B2034" s="155" t="str">
        <v>2026-05-18 21:55 PDT</v>
      </c>
      <c r="C2034" s="155" t="str">
        <v>2026-05-18</v>
      </c>
      <c r="D2034" s="155" t="str">
        <v>May</v>
      </c>
      <c r="E2034" s="154" t="str">
        <v>Accepted</v>
      </c>
      <c r="F2034" s="155" t="str">
        <v>000</v>
      </c>
      <c r="G2034" s="153" t="n">
        <v>0</v>
      </c>
      <c r="H2034" s="155" t="str">
        <v>Calm</v>
      </c>
      <c r="I2034" s="153" t="n">
        <v>180</v>
      </c>
      <c r="J2034" s="155" t="str">
        <v>Calm</v>
      </c>
      <c r="K2034" s="153" t="n">
        <v>0</v>
      </c>
      <c r="L2034" s="153" t="n">
        <f>IF(E2034="Accepted",K2034*1.150779448,"")</f>
        <v>0</v>
      </c>
      <c r="M2034" s="163"/>
      <c r="N2034" s="163" t="str">
        <f>IF(AND(E2034="Accepted",ISNUMBER(M2034)),M2034*1.150779448,"")</f>
      </c>
      <c r="O2034" s="163"/>
      <c r="P2034" s="163" t="str">
        <f>IF(AND(E2034="Accepted",ISNUMBER(O2034)),O2034*1.150779448,"")</f>
      </c>
      <c r="Q2034" s="163"/>
      <c r="R2034" s="155" t="str"/>
      <c r="S2034" s="155" t="str"/>
      <c r="T2034" s="155" t="str"/>
      <c r="U2034" s="163" t="str">
        <f>IF(E2034&lt;&gt;"Accepted","",IF(AND(N2034="",P2034=""),"",MAX(N2034,P2034)))</f>
      </c>
      <c r="V2034" s="155" t="str">
        <v>2026-05-18 21:55 PDT</v>
      </c>
      <c r="W2034" s="153" t="n">
        <v>0</v>
      </c>
      <c r="X2034" s="163"/>
      <c r="Y2034" s="163"/>
      <c r="Z2034" s="163"/>
      <c r="AA2034" s="153" t="n">
        <v>-117.8837</v>
      </c>
      <c r="AB2034" s="153" t="n">
        <v>34.9054</v>
      </c>
      <c r="AC2034" s="153" t="n">
        <v>702</v>
      </c>
      <c r="AD2034" s="175" t="str">
        <v>KEDW 190455Z 00000KT 40SM CLR 15/M16 A2996 RMK AO2A SLP133 T01501164</v>
      </c>
    </row>
    <row r="2035" hidden="0">
      <c r="A2035" s="150" t="str">
        <v>2026-05-19 05:55 UTC</v>
      </c>
      <c r="B2035" s="155" t="str">
        <v>2026-05-18 22:55 PDT</v>
      </c>
      <c r="C2035" s="155" t="str">
        <v>2026-05-18</v>
      </c>
      <c r="D2035" s="155" t="str">
        <v>May</v>
      </c>
      <c r="E2035" s="154" t="str">
        <v>Accepted</v>
      </c>
      <c r="F2035" s="155" t="str">
        <v>310</v>
      </c>
      <c r="G2035" s="153" t="n">
        <v>310</v>
      </c>
      <c r="H2035" s="155" t="str">
        <v>NW</v>
      </c>
      <c r="I2035" s="153" t="n">
        <v>130</v>
      </c>
      <c r="J2035" s="155" t="str">
        <v>SE</v>
      </c>
      <c r="K2035" s="153" t="n">
        <v>6</v>
      </c>
      <c r="L2035" s="153" t="n">
        <f>IF(E2035="Accepted",K2035*1.150779448,"")</f>
        <v>6.904676688</v>
      </c>
      <c r="M2035" s="163"/>
      <c r="N2035" s="163" t="str">
        <f>IF(AND(E2035="Accepted",ISNUMBER(M2035)),M2035*1.150779448,"")</f>
      </c>
      <c r="O2035" s="163"/>
      <c r="P2035" s="163" t="str">
        <f>IF(AND(E2035="Accepted",ISNUMBER(O2035)),O2035*1.150779448,"")</f>
      </c>
      <c r="Q2035" s="163"/>
      <c r="R2035" s="155" t="str"/>
      <c r="S2035" s="155" t="str"/>
      <c r="T2035" s="155" t="str"/>
      <c r="U2035" s="163" t="str">
        <f>IF(E2035&lt;&gt;"Accepted","",IF(AND(N2035="",P2035=""),"",MAX(N2035,P2035)))</f>
      </c>
      <c r="V2035" s="155" t="str">
        <v>2026-05-18 22:55 PDT</v>
      </c>
      <c r="W2035" s="153" t="n">
        <v>6</v>
      </c>
      <c r="X2035" s="163"/>
      <c r="Y2035" s="163"/>
      <c r="Z2035" s="163"/>
      <c r="AA2035" s="153" t="n">
        <v>-117.8837</v>
      </c>
      <c r="AB2035" s="153" t="n">
        <v>34.9054</v>
      </c>
      <c r="AC2035" s="153" t="n">
        <v>702</v>
      </c>
      <c r="AD2035" s="175" t="str">
        <v>KEDW 190555Z AUTO 31006KT 10SM CLR 14/M15 A2997 RMK AO2 SLP136 T01431148 10246 20143 52017 $</v>
      </c>
    </row>
    <row r="2036" hidden="0">
      <c r="A2036" s="150" t="str">
        <v>2026-05-19 06:55 UTC</v>
      </c>
      <c r="B2036" s="155" t="str">
        <v>2026-05-18 23:55 PDT</v>
      </c>
      <c r="C2036" s="155" t="str">
        <v>2026-05-18</v>
      </c>
      <c r="D2036" s="155" t="str">
        <v>May</v>
      </c>
      <c r="E2036" s="154" t="str">
        <v>Accepted</v>
      </c>
      <c r="F2036" s="155" t="str">
        <v>280</v>
      </c>
      <c r="G2036" s="153" t="n">
        <v>280</v>
      </c>
      <c r="H2036" s="155" t="str">
        <v>W</v>
      </c>
      <c r="I2036" s="153" t="n">
        <v>100</v>
      </c>
      <c r="J2036" s="155" t="str">
        <v>E</v>
      </c>
      <c r="K2036" s="153" t="n">
        <v>4</v>
      </c>
      <c r="L2036" s="153" t="n">
        <f>IF(E2036="Accepted",K2036*1.150779448,"")</f>
        <v>4.603117792</v>
      </c>
      <c r="M2036" s="163"/>
      <c r="N2036" s="163" t="str">
        <f>IF(AND(E2036="Accepted",ISNUMBER(M2036)),M2036*1.150779448,"")</f>
      </c>
      <c r="O2036" s="163"/>
      <c r="P2036" s="163" t="str">
        <f>IF(AND(E2036="Accepted",ISNUMBER(O2036)),O2036*1.150779448,"")</f>
      </c>
      <c r="Q2036" s="163"/>
      <c r="R2036" s="155" t="str"/>
      <c r="S2036" s="155" t="str"/>
      <c r="T2036" s="155" t="str"/>
      <c r="U2036" s="163" t="str">
        <f>IF(E2036&lt;&gt;"Accepted","",IF(AND(N2036="",P2036=""),"",MAX(N2036,P2036)))</f>
      </c>
      <c r="V2036" s="155" t="str">
        <v>2026-05-18 23:55 PDT</v>
      </c>
      <c r="W2036" s="153" t="n">
        <v>4</v>
      </c>
      <c r="X2036" s="163"/>
      <c r="Y2036" s="163"/>
      <c r="Z2036" s="163"/>
      <c r="AA2036" s="153" t="n">
        <v>-117.8837</v>
      </c>
      <c r="AB2036" s="153" t="n">
        <v>34.9054</v>
      </c>
      <c r="AC2036" s="153" t="n">
        <v>702</v>
      </c>
      <c r="AD2036" s="175" t="str">
        <v>KEDW 190655Z AUTO 28004KT 10SM CLR 13/M09 A2997 RMK AO2 SLP136 T01311094 $</v>
      </c>
    </row>
    <row r="2037" hidden="0">
      <c r="A2037" s="150" t="str">
        <v>2026-05-19 07:55 UTC</v>
      </c>
      <c r="B2037" s="155" t="str">
        <v>2026-05-19 00:55 PDT</v>
      </c>
      <c r="C2037" s="155" t="str">
        <v>2026-05-19</v>
      </c>
      <c r="D2037" s="155" t="str">
        <v>May</v>
      </c>
      <c r="E2037" s="154" t="str">
        <v>Accepted</v>
      </c>
      <c r="F2037" s="155" t="str">
        <v>000</v>
      </c>
      <c r="G2037" s="153" t="n">
        <v>0</v>
      </c>
      <c r="H2037" s="155" t="str">
        <v>Calm</v>
      </c>
      <c r="I2037" s="153" t="n">
        <v>180</v>
      </c>
      <c r="J2037" s="155" t="str">
        <v>Calm</v>
      </c>
      <c r="K2037" s="153" t="n">
        <v>0</v>
      </c>
      <c r="L2037" s="153" t="n">
        <f>IF(E2037="Accepted",K2037*1.150779448,"")</f>
        <v>0</v>
      </c>
      <c r="M2037" s="163"/>
      <c r="N2037" s="163" t="str">
        <f>IF(AND(E2037="Accepted",ISNUMBER(M2037)),M2037*1.150779448,"")</f>
      </c>
      <c r="O2037" s="163"/>
      <c r="P2037" s="163" t="str">
        <f>IF(AND(E2037="Accepted",ISNUMBER(O2037)),O2037*1.150779448,"")</f>
      </c>
      <c r="Q2037" s="163"/>
      <c r="R2037" s="155" t="str"/>
      <c r="S2037" s="155" t="str"/>
      <c r="T2037" s="155" t="str"/>
      <c r="U2037" s="163" t="str">
        <f>IF(E2037&lt;&gt;"Accepted","",IF(AND(N2037="",P2037=""),"",MAX(N2037,P2037)))</f>
      </c>
      <c r="V2037" s="155" t="str">
        <v>2026-05-19 00:55 PDT</v>
      </c>
      <c r="W2037" s="153" t="n">
        <v>0</v>
      </c>
      <c r="X2037" s="163"/>
      <c r="Y2037" s="163"/>
      <c r="Z2037" s="163"/>
      <c r="AA2037" s="153" t="n">
        <v>-117.8837</v>
      </c>
      <c r="AB2037" s="153" t="n">
        <v>34.9054</v>
      </c>
      <c r="AC2037" s="153" t="n">
        <v>702</v>
      </c>
      <c r="AD2037" s="175" t="str">
        <v>KEDW 190755Z AUTO 00000KT 10SM CLR 10/M16 A2998 RMK AO2 SLP141 T00981156 402460098 $</v>
      </c>
    </row>
    <row r="2038" hidden="0">
      <c r="A2038" s="150" t="str">
        <v>2026-05-19 08:55 UTC</v>
      </c>
      <c r="B2038" s="155" t="str">
        <v>2026-05-19 01:55 PDT</v>
      </c>
      <c r="C2038" s="155" t="str">
        <v>2026-05-19</v>
      </c>
      <c r="D2038" s="155" t="str">
        <v>May</v>
      </c>
      <c r="E2038" s="154" t="str">
        <v>Accepted</v>
      </c>
      <c r="F2038" s="155" t="str">
        <v>310</v>
      </c>
      <c r="G2038" s="153" t="n">
        <v>310</v>
      </c>
      <c r="H2038" s="155" t="str">
        <v>NW</v>
      </c>
      <c r="I2038" s="153" t="n">
        <v>130</v>
      </c>
      <c r="J2038" s="155" t="str">
        <v>SE</v>
      </c>
      <c r="K2038" s="153" t="n">
        <v>3</v>
      </c>
      <c r="L2038" s="153" t="n">
        <f>IF(E2038="Accepted",K2038*1.150779448,"")</f>
        <v>3.452338344</v>
      </c>
      <c r="M2038" s="163"/>
      <c r="N2038" s="163" t="str">
        <f>IF(AND(E2038="Accepted",ISNUMBER(M2038)),M2038*1.150779448,"")</f>
      </c>
      <c r="O2038" s="163"/>
      <c r="P2038" s="163" t="str">
        <f>IF(AND(E2038="Accepted",ISNUMBER(O2038)),O2038*1.150779448,"")</f>
      </c>
      <c r="Q2038" s="163"/>
      <c r="R2038" s="155" t="str"/>
      <c r="S2038" s="155" t="str"/>
      <c r="T2038" s="155" t="str"/>
      <c r="U2038" s="163" t="str">
        <f>IF(E2038&lt;&gt;"Accepted","",IF(AND(N2038="",P2038=""),"",MAX(N2038,P2038)))</f>
      </c>
      <c r="V2038" s="155" t="str">
        <v>2026-05-19 01:55 PDT</v>
      </c>
      <c r="W2038" s="153" t="n">
        <v>3</v>
      </c>
      <c r="X2038" s="163"/>
      <c r="Y2038" s="163"/>
      <c r="Z2038" s="163"/>
      <c r="AA2038" s="153" t="n">
        <v>-117.8837</v>
      </c>
      <c r="AB2038" s="153" t="n">
        <v>34.9054</v>
      </c>
      <c r="AC2038" s="153" t="n">
        <v>702</v>
      </c>
      <c r="AD2038" s="175" t="str">
        <v>KEDW 190855Z AUTO 31003KT 10SM CLR 09/M15 A2998 RMK AO2 SLP141 T00901155 52003 $</v>
      </c>
    </row>
    <row r="2039" hidden="0">
      <c r="A2039" s="150" t="str">
        <v>2026-05-19 09:55 UTC</v>
      </c>
      <c r="B2039" s="155" t="str">
        <v>2026-05-19 02:55 PDT</v>
      </c>
      <c r="C2039" s="155" t="str">
        <v>2026-05-19</v>
      </c>
      <c r="D2039" s="155" t="str">
        <v>May</v>
      </c>
      <c r="E2039" s="154" t="str">
        <v>Accepted</v>
      </c>
      <c r="F2039" s="155" t="str">
        <v>000</v>
      </c>
      <c r="G2039" s="153" t="n">
        <v>0</v>
      </c>
      <c r="H2039" s="155" t="str">
        <v>Calm</v>
      </c>
      <c r="I2039" s="153" t="n">
        <v>180</v>
      </c>
      <c r="J2039" s="155" t="str">
        <v>Calm</v>
      </c>
      <c r="K2039" s="153" t="n">
        <v>0</v>
      </c>
      <c r="L2039" s="153" t="n">
        <f>IF(E2039="Accepted",K2039*1.150779448,"")</f>
        <v>0</v>
      </c>
      <c r="M2039" s="163"/>
      <c r="N2039" s="163" t="str">
        <f>IF(AND(E2039="Accepted",ISNUMBER(M2039)),M2039*1.150779448,"")</f>
      </c>
      <c r="O2039" s="163"/>
      <c r="P2039" s="163" t="str">
        <f>IF(AND(E2039="Accepted",ISNUMBER(O2039)),O2039*1.150779448,"")</f>
      </c>
      <c r="Q2039" s="163"/>
      <c r="R2039" s="155" t="str"/>
      <c r="S2039" s="155" t="str"/>
      <c r="T2039" s="155" t="str"/>
      <c r="U2039" s="163" t="str">
        <f>IF(E2039&lt;&gt;"Accepted","",IF(AND(N2039="",P2039=""),"",MAX(N2039,P2039)))</f>
      </c>
      <c r="V2039" s="155" t="str">
        <v>2026-05-19 02:55 PDT</v>
      </c>
      <c r="W2039" s="153" t="n">
        <v>0</v>
      </c>
      <c r="X2039" s="163"/>
      <c r="Y2039" s="163"/>
      <c r="Z2039" s="163"/>
      <c r="AA2039" s="153" t="n">
        <v>-117.8837</v>
      </c>
      <c r="AB2039" s="153" t="n">
        <v>34.9054</v>
      </c>
      <c r="AC2039" s="153" t="n">
        <v>702</v>
      </c>
      <c r="AD2039" s="175" t="str">
        <v>KEDW 190955Z AUTO 00000KT 10SM CLR 09/M14 A2998 RMK AO2 SLP141 T00941145 $</v>
      </c>
    </row>
    <row r="2040" hidden="0">
      <c r="A2040" s="150" t="str">
        <v>2026-05-19 10:55 UTC</v>
      </c>
      <c r="B2040" s="155" t="str">
        <v>2026-05-19 03:55 PDT</v>
      </c>
      <c r="C2040" s="155" t="str">
        <v>2026-05-19</v>
      </c>
      <c r="D2040" s="155" t="str">
        <v>May</v>
      </c>
      <c r="E2040" s="154" t="str">
        <v>Accepted</v>
      </c>
      <c r="F2040" s="155" t="str">
        <v>210</v>
      </c>
      <c r="G2040" s="153" t="n">
        <v>210</v>
      </c>
      <c r="H2040" s="155" t="str">
        <v>SW</v>
      </c>
      <c r="I2040" s="153" t="n">
        <v>30</v>
      </c>
      <c r="J2040" s="155" t="str">
        <v>NE</v>
      </c>
      <c r="K2040" s="153" t="n">
        <v>4</v>
      </c>
      <c r="L2040" s="153" t="n">
        <f>IF(E2040="Accepted",K2040*1.150779448,"")</f>
        <v>4.603117792</v>
      </c>
      <c r="M2040" s="163"/>
      <c r="N2040" s="163" t="str">
        <f>IF(AND(E2040="Accepted",ISNUMBER(M2040)),M2040*1.150779448,"")</f>
      </c>
      <c r="O2040" s="163"/>
      <c r="P2040" s="163" t="str">
        <f>IF(AND(E2040="Accepted",ISNUMBER(O2040)),O2040*1.150779448,"")</f>
      </c>
      <c r="Q2040" s="163"/>
      <c r="R2040" s="155" t="str"/>
      <c r="S2040" s="155" t="str"/>
      <c r="T2040" s="155" t="str"/>
      <c r="U2040" s="163" t="str">
        <f>IF(E2040&lt;&gt;"Accepted","",IF(AND(N2040="",P2040=""),"",MAX(N2040,P2040)))</f>
      </c>
      <c r="V2040" s="155" t="str">
        <v>2026-05-19 03:55 PDT</v>
      </c>
      <c r="W2040" s="153" t="n">
        <v>4</v>
      </c>
      <c r="X2040" s="163"/>
      <c r="Y2040" s="163"/>
      <c r="Z2040" s="163"/>
      <c r="AA2040" s="153" t="n">
        <v>-117.8837</v>
      </c>
      <c r="AB2040" s="153" t="n">
        <v>34.9054</v>
      </c>
      <c r="AC2040" s="153" t="n">
        <v>702</v>
      </c>
      <c r="AD2040" s="175" t="str">
        <v>KEDW 191055Z AUTO 21004KT 10SM CLR 07/M15 A2998 RMK AO2 SLP143 T00651149 $</v>
      </c>
    </row>
    <row r="2041" hidden="0">
      <c r="A2041" s="150" t="str">
        <v>2026-05-19 11:55 UTC</v>
      </c>
      <c r="B2041" s="155" t="str">
        <v>2026-05-19 04:55 PDT</v>
      </c>
      <c r="C2041" s="155" t="str">
        <v>2026-05-19</v>
      </c>
      <c r="D2041" s="155" t="str">
        <v>May</v>
      </c>
      <c r="E2041" s="154" t="str">
        <v>Accepted</v>
      </c>
      <c r="F2041" s="155" t="str">
        <v>280</v>
      </c>
      <c r="G2041" s="153" t="n">
        <v>280</v>
      </c>
      <c r="H2041" s="155" t="str">
        <v>W</v>
      </c>
      <c r="I2041" s="153" t="n">
        <v>100</v>
      </c>
      <c r="J2041" s="155" t="str">
        <v>E</v>
      </c>
      <c r="K2041" s="153" t="n">
        <v>3</v>
      </c>
      <c r="L2041" s="153" t="n">
        <f>IF(E2041="Accepted",K2041*1.150779448,"")</f>
        <v>3.452338344</v>
      </c>
      <c r="M2041" s="163"/>
      <c r="N2041" s="163" t="str">
        <f>IF(AND(E2041="Accepted",ISNUMBER(M2041)),M2041*1.150779448,"")</f>
      </c>
      <c r="O2041" s="163"/>
      <c r="P2041" s="163" t="str">
        <f>IF(AND(E2041="Accepted",ISNUMBER(O2041)),O2041*1.150779448,"")</f>
      </c>
      <c r="Q2041" s="163"/>
      <c r="R2041" s="155" t="str"/>
      <c r="S2041" s="155" t="str"/>
      <c r="T2041" s="155" t="str"/>
      <c r="U2041" s="163" t="str">
        <f>IF(E2041&lt;&gt;"Accepted","",IF(AND(N2041="",P2041=""),"",MAX(N2041,P2041)))</f>
      </c>
      <c r="V2041" s="155" t="str">
        <v>2026-05-19 04:55 PDT</v>
      </c>
      <c r="W2041" s="153" t="n">
        <v>3</v>
      </c>
      <c r="X2041" s="163"/>
      <c r="Y2041" s="163"/>
      <c r="Z2041" s="163"/>
      <c r="AA2041" s="153" t="n">
        <v>-117.8837</v>
      </c>
      <c r="AB2041" s="153" t="n">
        <v>34.9054</v>
      </c>
      <c r="AC2041" s="153" t="n">
        <v>702</v>
      </c>
      <c r="AD2041" s="175" t="str">
        <v>KEDW 191155Z AUTO 28003KT 10SM CLR 06/M16 A2999 RMK AO2 SLP146 T00601159 10142 20059 53004 $</v>
      </c>
    </row>
    <row r="2042" hidden="0">
      <c r="A2042" s="150" t="str">
        <v>2026-05-19 12:55 UTC</v>
      </c>
      <c r="B2042" s="155" t="str">
        <v>2026-05-19 05:55 PDT</v>
      </c>
      <c r="C2042" s="155" t="str">
        <v>2026-05-19</v>
      </c>
      <c r="D2042" s="155" t="str">
        <v>May</v>
      </c>
      <c r="E2042" s="154" t="str">
        <v>Accepted</v>
      </c>
      <c r="F2042" s="155" t="str">
        <v>000</v>
      </c>
      <c r="G2042" s="153" t="n">
        <v>0</v>
      </c>
      <c r="H2042" s="155" t="str">
        <v>Calm</v>
      </c>
      <c r="I2042" s="153" t="n">
        <v>180</v>
      </c>
      <c r="J2042" s="155" t="str">
        <v>Calm</v>
      </c>
      <c r="K2042" s="153" t="n">
        <v>0</v>
      </c>
      <c r="L2042" s="153" t="n">
        <f>IF(E2042="Accepted",K2042*1.150779448,"")</f>
        <v>0</v>
      </c>
      <c r="M2042" s="163"/>
      <c r="N2042" s="163" t="str">
        <f>IF(AND(E2042="Accepted",ISNUMBER(M2042)),M2042*1.150779448,"")</f>
      </c>
      <c r="O2042" s="163"/>
      <c r="P2042" s="163" t="str">
        <f>IF(AND(E2042="Accepted",ISNUMBER(O2042)),O2042*1.150779448,"")</f>
      </c>
      <c r="Q2042" s="163"/>
      <c r="R2042" s="155" t="str"/>
      <c r="S2042" s="155" t="str"/>
      <c r="T2042" s="155" t="str"/>
      <c r="U2042" s="163" t="str">
        <f>IF(E2042&lt;&gt;"Accepted","",IF(AND(N2042="",P2042=""),"",MAX(N2042,P2042)))</f>
      </c>
      <c r="V2042" s="155" t="str">
        <v>2026-05-19 05:55 PDT</v>
      </c>
      <c r="W2042" s="153" t="n">
        <v>0</v>
      </c>
      <c r="X2042" s="163"/>
      <c r="Y2042" s="163"/>
      <c r="Z2042" s="163"/>
      <c r="AA2042" s="153" t="n">
        <v>-117.8837</v>
      </c>
      <c r="AB2042" s="153" t="n">
        <v>34.9054</v>
      </c>
      <c r="AC2042" s="153" t="n">
        <v>702</v>
      </c>
      <c r="AD2042" s="175" t="str">
        <v>KEDW 191255Z 00000KT 60SM FEW250 05/M14 A3000 RMK AO2A SLP150 T00531137</v>
      </c>
    </row>
    <row r="2043" hidden="0">
      <c r="A2043" s="150" t="str">
        <v>2026-05-19 13:55 UTC</v>
      </c>
      <c r="B2043" s="155" t="str">
        <v>2026-05-19 06:55 PDT</v>
      </c>
      <c r="C2043" s="155" t="str">
        <v>2026-05-19</v>
      </c>
      <c r="D2043" s="155" t="str">
        <v>May</v>
      </c>
      <c r="E2043" s="154" t="str">
        <v>Accepted</v>
      </c>
      <c r="F2043" s="155" t="str">
        <v>320</v>
      </c>
      <c r="G2043" s="153" t="n">
        <v>320</v>
      </c>
      <c r="H2043" s="155" t="str">
        <v>NW</v>
      </c>
      <c r="I2043" s="153" t="n">
        <v>140</v>
      </c>
      <c r="J2043" s="155" t="str">
        <v>SE</v>
      </c>
      <c r="K2043" s="153" t="n">
        <v>3</v>
      </c>
      <c r="L2043" s="153" t="n">
        <f>IF(E2043="Accepted",K2043*1.150779448,"")</f>
        <v>3.452338344</v>
      </c>
      <c r="M2043" s="163"/>
      <c r="N2043" s="163" t="str">
        <f>IF(AND(E2043="Accepted",ISNUMBER(M2043)),M2043*1.150779448,"")</f>
      </c>
      <c r="O2043" s="163"/>
      <c r="P2043" s="163" t="str">
        <f>IF(AND(E2043="Accepted",ISNUMBER(O2043)),O2043*1.150779448,"")</f>
      </c>
      <c r="Q2043" s="163"/>
      <c r="R2043" s="155" t="str"/>
      <c r="S2043" s="155" t="str"/>
      <c r="T2043" s="155" t="str"/>
      <c r="U2043" s="163" t="str">
        <f>IF(E2043&lt;&gt;"Accepted","",IF(AND(N2043="",P2043=""),"",MAX(N2043,P2043)))</f>
      </c>
      <c r="V2043" s="155" t="str">
        <v>2026-05-19 06:55 PDT</v>
      </c>
      <c r="W2043" s="153" t="n">
        <v>3</v>
      </c>
      <c r="X2043" s="163"/>
      <c r="Y2043" s="163"/>
      <c r="Z2043" s="163"/>
      <c r="AA2043" s="153" t="n">
        <v>-117.8837</v>
      </c>
      <c r="AB2043" s="153" t="n">
        <v>34.9054</v>
      </c>
      <c r="AC2043" s="153" t="n">
        <v>702</v>
      </c>
      <c r="AD2043" s="175" t="str">
        <v>KEDW 191355Z 32003KT 60SM FEW250 10/M11 A3003 RMK AO2A SLP157 T00981109 $</v>
      </c>
    </row>
    <row r="2044" hidden="0">
      <c r="A2044" s="150" t="str">
        <v>2026-05-19 14:55 UTC</v>
      </c>
      <c r="B2044" s="155" t="str">
        <v>2026-05-19 07:55 PDT</v>
      </c>
      <c r="C2044" s="155" t="str">
        <v>2026-05-19</v>
      </c>
      <c r="D2044" s="155" t="str">
        <v>May</v>
      </c>
      <c r="E2044" s="154" t="str">
        <v>Accepted</v>
      </c>
      <c r="F2044" s="155" t="str">
        <v>000</v>
      </c>
      <c r="G2044" s="153" t="n">
        <v>0</v>
      </c>
      <c r="H2044" s="155" t="str">
        <v>Calm</v>
      </c>
      <c r="I2044" s="153" t="n">
        <v>180</v>
      </c>
      <c r="J2044" s="155" t="str">
        <v>Calm</v>
      </c>
      <c r="K2044" s="153" t="n">
        <v>0</v>
      </c>
      <c r="L2044" s="153" t="n">
        <f>IF(E2044="Accepted",K2044*1.150779448,"")</f>
        <v>0</v>
      </c>
      <c r="M2044" s="163"/>
      <c r="N2044" s="163" t="str">
        <f>IF(AND(E2044="Accepted",ISNUMBER(M2044)),M2044*1.150779448,"")</f>
      </c>
      <c r="O2044" s="163"/>
      <c r="P2044" s="163" t="str">
        <f>IF(AND(E2044="Accepted",ISNUMBER(O2044)),O2044*1.150779448,"")</f>
      </c>
      <c r="Q2044" s="163"/>
      <c r="R2044" s="155" t="str"/>
      <c r="S2044" s="155" t="str"/>
      <c r="T2044" s="155" t="str"/>
      <c r="U2044" s="163" t="str">
        <f>IF(E2044&lt;&gt;"Accepted","",IF(AND(N2044="",P2044=""),"",MAX(N2044,P2044)))</f>
      </c>
      <c r="V2044" s="155" t="str">
        <v>2026-05-19 07:55 PDT</v>
      </c>
      <c r="W2044" s="153" t="n">
        <v>0</v>
      </c>
      <c r="X2044" s="163"/>
      <c r="Y2044" s="163"/>
      <c r="Z2044" s="163"/>
      <c r="AA2044" s="153" t="n">
        <v>-117.8837</v>
      </c>
      <c r="AB2044" s="153" t="n">
        <v>34.9054</v>
      </c>
      <c r="AC2044" s="153" t="n">
        <v>702</v>
      </c>
      <c r="AD2044" s="175" t="str">
        <v>KEDW 191455Z COR 00000KT 60SM FEW250 12/M12 A3006 RMK AO2A SLP169 T01191117 52021 COR 1502</v>
      </c>
    </row>
    <row r="2045" hidden="0">
      <c r="A2045" s="150" t="str">
        <v>2026-05-19 15:55 UTC</v>
      </c>
      <c r="B2045" s="155" t="str">
        <v>2026-05-19 08:55 PDT</v>
      </c>
      <c r="C2045" s="155" t="str">
        <v>2026-05-19</v>
      </c>
      <c r="D2045" s="155" t="str">
        <v>May</v>
      </c>
      <c r="E2045" s="154" t="str">
        <v>Accepted</v>
      </c>
      <c r="F2045" s="155" t="str">
        <v>020</v>
      </c>
      <c r="G2045" s="153" t="n">
        <v>20</v>
      </c>
      <c r="H2045" s="155" t="str">
        <v>N</v>
      </c>
      <c r="I2045" s="153" t="n">
        <v>200</v>
      </c>
      <c r="J2045" s="155" t="str">
        <v>S</v>
      </c>
      <c r="K2045" s="153" t="n">
        <v>4</v>
      </c>
      <c r="L2045" s="153" t="n">
        <f>IF(E2045="Accepted",K2045*1.150779448,"")</f>
        <v>4.603117792</v>
      </c>
      <c r="M2045" s="163"/>
      <c r="N2045" s="163" t="str">
        <f>IF(AND(E2045="Accepted",ISNUMBER(M2045)),M2045*1.150779448,"")</f>
      </c>
      <c r="O2045" s="163"/>
      <c r="P2045" s="163" t="str">
        <f>IF(AND(E2045="Accepted",ISNUMBER(O2045)),O2045*1.150779448,"")</f>
      </c>
      <c r="Q2045" s="163"/>
      <c r="R2045" s="155" t="str"/>
      <c r="S2045" s="155" t="str"/>
      <c r="T2045" s="155" t="str"/>
      <c r="U2045" s="163" t="str">
        <f>IF(E2045&lt;&gt;"Accepted","",IF(AND(N2045="",P2045=""),"",MAX(N2045,P2045)))</f>
      </c>
      <c r="V2045" s="155" t="str">
        <v>2026-05-19 08:55 PDT</v>
      </c>
      <c r="W2045" s="153" t="n">
        <v>4</v>
      </c>
      <c r="X2045" s="163"/>
      <c r="Y2045" s="163"/>
      <c r="Z2045" s="163"/>
      <c r="AA2045" s="153" t="n">
        <v>-117.8837</v>
      </c>
      <c r="AB2045" s="153" t="n">
        <v>34.9054</v>
      </c>
      <c r="AC2045" s="153" t="n">
        <v>702</v>
      </c>
      <c r="AD2045" s="175" t="str">
        <v>KEDW 191555Z 02004KT 60SM FEW250 17/M13 A3006 RMK AO2A SLP167 T01701126</v>
      </c>
    </row>
    <row r="2046" hidden="0">
      <c r="A2046" s="150" t="str">
        <v>2026-05-19 16:55 UTC</v>
      </c>
      <c r="B2046" s="155" t="str">
        <v>2026-05-19 09:55 PDT</v>
      </c>
      <c r="C2046" s="155" t="str">
        <v>2026-05-19</v>
      </c>
      <c r="D2046" s="155" t="str">
        <v>May</v>
      </c>
      <c r="E2046" s="154" t="str">
        <v>Accepted</v>
      </c>
      <c r="F2046" s="155" t="str">
        <v>080</v>
      </c>
      <c r="G2046" s="153" t="n">
        <v>80</v>
      </c>
      <c r="H2046" s="155" t="str">
        <v>E</v>
      </c>
      <c r="I2046" s="153" t="n">
        <v>260</v>
      </c>
      <c r="J2046" s="155" t="str">
        <v>W</v>
      </c>
      <c r="K2046" s="153" t="n">
        <v>4</v>
      </c>
      <c r="L2046" s="153" t="n">
        <f>IF(E2046="Accepted",K2046*1.150779448,"")</f>
        <v>4.603117792</v>
      </c>
      <c r="M2046" s="163"/>
      <c r="N2046" s="163" t="str">
        <f>IF(AND(E2046="Accepted",ISNUMBER(M2046)),M2046*1.150779448,"")</f>
      </c>
      <c r="O2046" s="163"/>
      <c r="P2046" s="163" t="str">
        <f>IF(AND(E2046="Accepted",ISNUMBER(O2046)),O2046*1.150779448,"")</f>
      </c>
      <c r="Q2046" s="163"/>
      <c r="R2046" s="155" t="str"/>
      <c r="S2046" s="155" t="str"/>
      <c r="T2046" s="155" t="str"/>
      <c r="U2046" s="163" t="str">
        <f>IF(E2046&lt;&gt;"Accepted","",IF(AND(N2046="",P2046=""),"",MAX(N2046,P2046)))</f>
      </c>
      <c r="V2046" s="155" t="str">
        <v>2026-05-19 09:55 PDT</v>
      </c>
      <c r="W2046" s="153" t="n">
        <v>4</v>
      </c>
      <c r="X2046" s="163"/>
      <c r="Y2046" s="163"/>
      <c r="Z2046" s="163"/>
      <c r="AA2046" s="153" t="n">
        <v>-117.8837</v>
      </c>
      <c r="AB2046" s="153" t="n">
        <v>34.9054</v>
      </c>
      <c r="AC2046" s="153" t="n">
        <v>702</v>
      </c>
      <c r="AD2046" s="175" t="str">
        <v>KEDW 191655Z 08004KT 60SM FEW250 21/M12 A3006 RMK AO2A SLP166 T02081120</v>
      </c>
    </row>
    <row r="2047" hidden="0">
      <c r="A2047" s="150" t="str">
        <v>2026-05-19 17:55 UTC</v>
      </c>
      <c r="B2047" s="155" t="str">
        <v>2026-05-19 10:55 PDT</v>
      </c>
      <c r="C2047" s="155" t="str">
        <v>2026-05-19</v>
      </c>
      <c r="D2047" s="155" t="str">
        <v>May</v>
      </c>
      <c r="E2047" s="154" t="str">
        <v>Accepted</v>
      </c>
      <c r="F2047" s="155" t="str">
        <v>070</v>
      </c>
      <c r="G2047" s="153" t="n">
        <v>70</v>
      </c>
      <c r="H2047" s="155" t="str">
        <v>E</v>
      </c>
      <c r="I2047" s="153" t="n">
        <v>250</v>
      </c>
      <c r="J2047" s="155" t="str">
        <v>W</v>
      </c>
      <c r="K2047" s="153" t="n">
        <v>4</v>
      </c>
      <c r="L2047" s="153" t="n">
        <f>IF(E2047="Accepted",K2047*1.150779448,"")</f>
        <v>4.603117792</v>
      </c>
      <c r="M2047" s="153" t="n">
        <v>15</v>
      </c>
      <c r="N2047" s="153" t="n">
        <f>IF(AND(E2047="Accepted",ISNUMBER(M2047)),M2047*1.150779448,"")</f>
        <v>17.261691719999998</v>
      </c>
      <c r="O2047" s="163"/>
      <c r="P2047" s="163" t="str">
        <f>IF(AND(E2047="Accepted",ISNUMBER(O2047)),O2047*1.150779448,"")</f>
      </c>
      <c r="Q2047" s="163"/>
      <c r="R2047" s="155" t="str"/>
      <c r="S2047" s="155" t="str"/>
      <c r="T2047" s="155" t="str"/>
      <c r="U2047" s="153" t="n">
        <f>IF(E2047&lt;&gt;"Accepted","",IF(AND(N2047="",P2047=""),"",MAX(N2047,P2047)))</f>
        <v>17.261691719999998</v>
      </c>
      <c r="V2047" s="155" t="str">
        <v>2026-05-19 10:55 PDT</v>
      </c>
      <c r="W2047" s="153" t="n">
        <v>4</v>
      </c>
      <c r="X2047" s="153" t="n">
        <v>15</v>
      </c>
      <c r="Y2047" s="163"/>
      <c r="Z2047" s="163"/>
      <c r="AA2047" s="153" t="n">
        <v>-117.8837</v>
      </c>
      <c r="AB2047" s="153" t="n">
        <v>34.9054</v>
      </c>
      <c r="AC2047" s="153" t="n">
        <v>702</v>
      </c>
      <c r="AD2047" s="175" t="str">
        <v>KEDW 191755Z 07004G15KT 70SM FEW250 25/M15 A3004 RMK AO2A SLP156 T02511151 10251 20045 58004</v>
      </c>
    </row>
    <row r="2048" hidden="0">
      <c r="A2048" s="150" t="str">
        <v>2026-05-19 19:55 UTC</v>
      </c>
      <c r="B2048" s="155" t="str">
        <v>2026-05-19 12:55 PDT</v>
      </c>
      <c r="C2048" s="155" t="str">
        <v>2026-05-19</v>
      </c>
      <c r="D2048" s="155" t="str">
        <v>May</v>
      </c>
      <c r="E2048" s="154" t="str">
        <v>Accepted</v>
      </c>
      <c r="F2048" s="155" t="str">
        <v>070</v>
      </c>
      <c r="G2048" s="153" t="n">
        <v>70</v>
      </c>
      <c r="H2048" s="155" t="str">
        <v>E</v>
      </c>
      <c r="I2048" s="153" t="n">
        <v>250</v>
      </c>
      <c r="J2048" s="155" t="str">
        <v>W</v>
      </c>
      <c r="K2048" s="153" t="n">
        <v>11</v>
      </c>
      <c r="L2048" s="153" t="n">
        <f>IF(E2048="Accepted",K2048*1.150779448,"")</f>
        <v>12.658573928</v>
      </c>
      <c r="M2048" s="153" t="n">
        <v>15</v>
      </c>
      <c r="N2048" s="153" t="n">
        <f>IF(AND(E2048="Accepted",ISNUMBER(M2048)),M2048*1.150779448,"")</f>
        <v>17.261691719999998</v>
      </c>
      <c r="O2048" s="163"/>
      <c r="P2048" s="163" t="str">
        <f>IF(AND(E2048="Accepted",ISNUMBER(O2048)),O2048*1.150779448,"")</f>
      </c>
      <c r="Q2048" s="163"/>
      <c r="R2048" s="155" t="str"/>
      <c r="S2048" s="155" t="str"/>
      <c r="T2048" s="155" t="str"/>
      <c r="U2048" s="153" t="n">
        <f>IF(E2048&lt;&gt;"Accepted","",IF(AND(N2048="",P2048=""),"",MAX(N2048,P2048)))</f>
        <v>17.261691719999998</v>
      </c>
      <c r="V2048" s="155" t="str">
        <v>2026-05-19 12:55 PDT</v>
      </c>
      <c r="W2048" s="153" t="n">
        <v>11</v>
      </c>
      <c r="X2048" s="153" t="n">
        <v>15</v>
      </c>
      <c r="Y2048" s="163"/>
      <c r="Z2048" s="163"/>
      <c r="AA2048" s="153" t="n">
        <v>-117.8837</v>
      </c>
      <c r="AB2048" s="153" t="n">
        <v>34.9054</v>
      </c>
      <c r="AC2048" s="153" t="n">
        <v>702</v>
      </c>
      <c r="AD2048" s="175" t="str">
        <v>KEDW 191955Z 07011G15KT 60SM FEW150 26/M16 A3002 RMK AO2A SLP152 T02631164</v>
      </c>
    </row>
    <row r="2049" hidden="0">
      <c r="A2049" s="150" t="str">
        <v>2026-05-19 20:55 UTC</v>
      </c>
      <c r="B2049" s="155" t="str">
        <v>2026-05-19 13:55 PDT</v>
      </c>
      <c r="C2049" s="155" t="str">
        <v>2026-05-19</v>
      </c>
      <c r="D2049" s="155" t="str">
        <v>May</v>
      </c>
      <c r="E2049" s="154" t="str">
        <v>Accepted</v>
      </c>
      <c r="F2049" s="155" t="str">
        <v>010</v>
      </c>
      <c r="G2049" s="153" t="n">
        <v>10</v>
      </c>
      <c r="H2049" s="155" t="str">
        <v>N</v>
      </c>
      <c r="I2049" s="153" t="n">
        <v>190</v>
      </c>
      <c r="J2049" s="155" t="str">
        <v>S</v>
      </c>
      <c r="K2049" s="153" t="n">
        <v>11</v>
      </c>
      <c r="L2049" s="153" t="n">
        <f>IF(E2049="Accepted",K2049*1.150779448,"")</f>
        <v>12.658573928</v>
      </c>
      <c r="M2049" s="153" t="n">
        <v>19</v>
      </c>
      <c r="N2049" s="153" t="n">
        <f>IF(AND(E2049="Accepted",ISNUMBER(M2049)),M2049*1.150779448,"")</f>
        <v>21.864809512</v>
      </c>
      <c r="O2049" s="163"/>
      <c r="P2049" s="163" t="str">
        <f>IF(AND(E2049="Accepted",ISNUMBER(O2049)),O2049*1.150779448,"")</f>
      </c>
      <c r="Q2049" s="163"/>
      <c r="R2049" s="155" t="str"/>
      <c r="S2049" s="155" t="str"/>
      <c r="T2049" s="155" t="str"/>
      <c r="U2049" s="153" t="n">
        <f>IF(E2049&lt;&gt;"Accepted","",IF(AND(N2049="",P2049=""),"",MAX(N2049,P2049)))</f>
        <v>21.864809512</v>
      </c>
      <c r="V2049" s="155" t="str">
        <v>2026-05-19 13:55 PDT</v>
      </c>
      <c r="W2049" s="153" t="n">
        <v>11</v>
      </c>
      <c r="X2049" s="153" t="n">
        <v>19</v>
      </c>
      <c r="Y2049" s="163"/>
      <c r="Z2049" s="163"/>
      <c r="AA2049" s="153" t="n">
        <v>-117.8837</v>
      </c>
      <c r="AB2049" s="153" t="n">
        <v>34.9054</v>
      </c>
      <c r="AC2049" s="153" t="n">
        <v>702</v>
      </c>
      <c r="AD2049" s="175" t="str">
        <v>KEDW 192055Z 01011G19KT 90SM FEW150 26/M16 A3000 RMK AO2A SLP145 T02611165 57015</v>
      </c>
    </row>
    <row r="2050" hidden="0">
      <c r="A2050" s="150" t="str">
        <v>2026-05-19 21:55 UTC</v>
      </c>
      <c r="B2050" s="155" t="str">
        <v>2026-05-19 14:55 PDT</v>
      </c>
      <c r="C2050" s="155" t="str">
        <v>2026-05-19</v>
      </c>
      <c r="D2050" s="155" t="str">
        <v>May</v>
      </c>
      <c r="E2050" s="154" t="str">
        <v>Accepted</v>
      </c>
      <c r="F2050" s="155" t="str">
        <v>340</v>
      </c>
      <c r="G2050" s="153" t="n">
        <v>340</v>
      </c>
      <c r="H2050" s="155" t="str">
        <v>N</v>
      </c>
      <c r="I2050" s="153" t="n">
        <v>160</v>
      </c>
      <c r="J2050" s="155" t="str">
        <v>S</v>
      </c>
      <c r="K2050" s="153" t="n">
        <v>3</v>
      </c>
      <c r="L2050" s="153" t="n">
        <f>IF(E2050="Accepted",K2050*1.150779448,"")</f>
        <v>3.452338344</v>
      </c>
      <c r="M2050" s="163"/>
      <c r="N2050" s="163" t="str">
        <f>IF(AND(E2050="Accepted",ISNUMBER(M2050)),M2050*1.150779448,"")</f>
      </c>
      <c r="O2050" s="163"/>
      <c r="P2050" s="163" t="str">
        <f>IF(AND(E2050="Accepted",ISNUMBER(O2050)),O2050*1.150779448,"")</f>
      </c>
      <c r="Q2050" s="163"/>
      <c r="R2050" s="155" t="str"/>
      <c r="S2050" s="155" t="str"/>
      <c r="T2050" s="155" t="str"/>
      <c r="U2050" s="163" t="str">
        <f>IF(E2050&lt;&gt;"Accepted","",IF(AND(N2050="",P2050=""),"",MAX(N2050,P2050)))</f>
      </c>
      <c r="V2050" s="155" t="str">
        <v>2026-05-19 14:55 PDT</v>
      </c>
      <c r="W2050" s="153" t="n">
        <v>3</v>
      </c>
      <c r="X2050" s="163"/>
      <c r="Y2050" s="163"/>
      <c r="Z2050" s="163"/>
      <c r="AA2050" s="153" t="n">
        <v>-117.8837</v>
      </c>
      <c r="AB2050" s="153" t="n">
        <v>34.9054</v>
      </c>
      <c r="AC2050" s="153" t="n">
        <v>702</v>
      </c>
      <c r="AD2050" s="175" t="str">
        <v>KEDW 192155Z 34003KT 90SM FEW150 27/M18 A2998 RMK AO2A SLP138 T02731184</v>
      </c>
    </row>
    <row r="2051" hidden="0">
      <c r="A2051" s="150" t="str">
        <v>2026-05-19 22:55 UTC</v>
      </c>
      <c r="B2051" s="155" t="str">
        <v>2026-05-19 15:55 PDT</v>
      </c>
      <c r="C2051" s="155" t="str">
        <v>2026-05-19</v>
      </c>
      <c r="D2051" s="155" t="str">
        <v>May</v>
      </c>
      <c r="E2051" s="154" t="str">
        <v>Accepted</v>
      </c>
      <c r="F2051" s="155" t="str">
        <v>070</v>
      </c>
      <c r="G2051" s="153" t="n">
        <v>70</v>
      </c>
      <c r="H2051" s="155" t="str">
        <v>E</v>
      </c>
      <c r="I2051" s="153" t="n">
        <v>250</v>
      </c>
      <c r="J2051" s="155" t="str">
        <v>W</v>
      </c>
      <c r="K2051" s="153" t="n">
        <v>7</v>
      </c>
      <c r="L2051" s="153" t="n">
        <f>IF(E2051="Accepted",K2051*1.150779448,"")</f>
        <v>8.055456136</v>
      </c>
      <c r="M2051" s="163"/>
      <c r="N2051" s="163" t="str">
        <f>IF(AND(E2051="Accepted",ISNUMBER(M2051)),M2051*1.150779448,"")</f>
      </c>
      <c r="O2051" s="163"/>
      <c r="P2051" s="163" t="str">
        <f>IF(AND(E2051="Accepted",ISNUMBER(O2051)),O2051*1.150779448,"")</f>
      </c>
      <c r="Q2051" s="163"/>
      <c r="R2051" s="155" t="str"/>
      <c r="S2051" s="155" t="str"/>
      <c r="T2051" s="155" t="str"/>
      <c r="U2051" s="163" t="str">
        <f>IF(E2051&lt;&gt;"Accepted","",IF(AND(N2051="",P2051=""),"",MAX(N2051,P2051)))</f>
      </c>
      <c r="V2051" s="155" t="str">
        <v>2026-05-19 15:55 PDT</v>
      </c>
      <c r="W2051" s="153" t="n">
        <v>7</v>
      </c>
      <c r="X2051" s="163"/>
      <c r="Y2051" s="163"/>
      <c r="Z2051" s="163"/>
      <c r="AA2051" s="153" t="n">
        <v>-117.8837</v>
      </c>
      <c r="AB2051" s="153" t="n">
        <v>34.9054</v>
      </c>
      <c r="AC2051" s="153" t="n">
        <v>702</v>
      </c>
      <c r="AD2051" s="175" t="str">
        <v>KEDW 192255Z 07007KT 90SM FEW150 27/M16 A2995 RMK AO2A SLP129 T02711158</v>
      </c>
    </row>
    <row r="2052" hidden="0">
      <c r="A2052" s="150" t="str">
        <v>2026-05-19 23:55 UTC</v>
      </c>
      <c r="B2052" s="155" t="str">
        <v>2026-05-19 16:55 PDT</v>
      </c>
      <c r="C2052" s="155" t="str">
        <v>2026-05-19</v>
      </c>
      <c r="D2052" s="155" t="str">
        <v>May</v>
      </c>
      <c r="E2052" s="154" t="str">
        <v>Accepted</v>
      </c>
      <c r="F2052" s="155" t="str">
        <v>100</v>
      </c>
      <c r="G2052" s="153" t="n">
        <v>100</v>
      </c>
      <c r="H2052" s="155" t="str">
        <v>E</v>
      </c>
      <c r="I2052" s="153" t="n">
        <v>280</v>
      </c>
      <c r="J2052" s="155" t="str">
        <v>W</v>
      </c>
      <c r="K2052" s="153" t="n">
        <v>4</v>
      </c>
      <c r="L2052" s="153" t="n">
        <f>IF(E2052="Accepted",K2052*1.150779448,"")</f>
        <v>4.603117792</v>
      </c>
      <c r="M2052" s="163"/>
      <c r="N2052" s="163" t="str">
        <f>IF(AND(E2052="Accepted",ISNUMBER(M2052)),M2052*1.150779448,"")</f>
      </c>
      <c r="O2052" s="163"/>
      <c r="P2052" s="163" t="str">
        <f>IF(AND(E2052="Accepted",ISNUMBER(O2052)),O2052*1.150779448,"")</f>
      </c>
      <c r="Q2052" s="163"/>
      <c r="R2052" s="155" t="str"/>
      <c r="S2052" s="155" t="str"/>
      <c r="T2052" s="155" t="str"/>
      <c r="U2052" s="163" t="str">
        <f>IF(E2052&lt;&gt;"Accepted","",IF(AND(N2052="",P2052=""),"",MAX(N2052,P2052)))</f>
      </c>
      <c r="V2052" s="155" t="str">
        <v>2026-05-19 16:55 PDT</v>
      </c>
      <c r="W2052" s="153" t="n">
        <v>4</v>
      </c>
      <c r="X2052" s="163"/>
      <c r="Y2052" s="163"/>
      <c r="Z2052" s="163"/>
      <c r="AA2052" s="153" t="n">
        <v>-117.8837</v>
      </c>
      <c r="AB2052" s="153" t="n">
        <v>34.9054</v>
      </c>
      <c r="AC2052" s="153" t="n">
        <v>702</v>
      </c>
      <c r="AD2052" s="175" t="str">
        <v>KEDW 192355Z 10004KT 90SM FEW150 27/M19 A2994 RMK AO2A SLP126 T02691186 10276 20246 57020</v>
      </c>
    </row>
    <row r="2053" hidden="0">
      <c r="A2053" s="150" t="str">
        <v>2026-05-20 00:55 UTC</v>
      </c>
      <c r="B2053" s="155" t="str">
        <v>2026-05-19 17:55 PDT</v>
      </c>
      <c r="C2053" s="155" t="str">
        <v>2026-05-19</v>
      </c>
      <c r="D2053" s="155" t="str">
        <v>May</v>
      </c>
      <c r="E2053" s="154" t="str">
        <v>Accepted</v>
      </c>
      <c r="F2053" s="155" t="str">
        <v>080</v>
      </c>
      <c r="G2053" s="153" t="n">
        <v>80</v>
      </c>
      <c r="H2053" s="155" t="str">
        <v>E</v>
      </c>
      <c r="I2053" s="153" t="n">
        <v>260</v>
      </c>
      <c r="J2053" s="155" t="str">
        <v>W</v>
      </c>
      <c r="K2053" s="153" t="n">
        <v>4</v>
      </c>
      <c r="L2053" s="153" t="n">
        <f>IF(E2053="Accepted",K2053*1.150779448,"")</f>
        <v>4.603117792</v>
      </c>
      <c r="M2053" s="163"/>
      <c r="N2053" s="163" t="str">
        <f>IF(AND(E2053="Accepted",ISNUMBER(M2053)),M2053*1.150779448,"")</f>
      </c>
      <c r="O2053" s="163"/>
      <c r="P2053" s="163" t="str">
        <f>IF(AND(E2053="Accepted",ISNUMBER(O2053)),O2053*1.150779448,"")</f>
      </c>
      <c r="Q2053" s="163"/>
      <c r="R2053" s="155" t="str"/>
      <c r="S2053" s="155" t="str"/>
      <c r="T2053" s="155" t="str"/>
      <c r="U2053" s="163" t="str">
        <f>IF(E2053&lt;&gt;"Accepted","",IF(AND(N2053="",P2053=""),"",MAX(N2053,P2053)))</f>
      </c>
      <c r="V2053" s="155" t="str">
        <v>2026-05-19 17:55 PDT</v>
      </c>
      <c r="W2053" s="153" t="n">
        <v>4</v>
      </c>
      <c r="X2053" s="163"/>
      <c r="Y2053" s="163"/>
      <c r="Z2053" s="163"/>
      <c r="AA2053" s="153" t="n">
        <v>-117.8837</v>
      </c>
      <c r="AB2053" s="153" t="n">
        <v>34.9054</v>
      </c>
      <c r="AC2053" s="153" t="n">
        <v>702</v>
      </c>
      <c r="AD2053" s="175" t="str">
        <v>KEDW 200055Z 08004KT 90SM FEW150 27/M16 A2993 RMK AO2A SLP124 T02711158</v>
      </c>
    </row>
    <row r="2054" hidden="0">
      <c r="A2054" s="150" t="str">
        <v>2026-05-20 01:55 UTC</v>
      </c>
      <c r="B2054" s="155" t="str">
        <v>2026-05-19 18:55 PDT</v>
      </c>
      <c r="C2054" s="155" t="str">
        <v>2026-05-19</v>
      </c>
      <c r="D2054" s="155" t="str">
        <v>May</v>
      </c>
      <c r="E2054" s="154" t="str">
        <v>Accepted</v>
      </c>
      <c r="F2054" s="155" t="str">
        <v>090</v>
      </c>
      <c r="G2054" s="153" t="n">
        <v>90</v>
      </c>
      <c r="H2054" s="155" t="str">
        <v>E</v>
      </c>
      <c r="I2054" s="153" t="n">
        <v>270</v>
      </c>
      <c r="J2054" s="155" t="str">
        <v>W</v>
      </c>
      <c r="K2054" s="153" t="n">
        <v>4</v>
      </c>
      <c r="L2054" s="153" t="n">
        <f>IF(E2054="Accepted",K2054*1.150779448,"")</f>
        <v>4.603117792</v>
      </c>
      <c r="M2054" s="163"/>
      <c r="N2054" s="163" t="str">
        <f>IF(AND(E2054="Accepted",ISNUMBER(M2054)),M2054*1.150779448,"")</f>
      </c>
      <c r="O2054" s="163"/>
      <c r="P2054" s="163" t="str">
        <f>IF(AND(E2054="Accepted",ISNUMBER(O2054)),O2054*1.150779448,"")</f>
      </c>
      <c r="Q2054" s="163"/>
      <c r="R2054" s="155" t="str"/>
      <c r="S2054" s="155" t="str"/>
      <c r="T2054" s="155" t="str"/>
      <c r="U2054" s="163" t="str">
        <f>IF(E2054&lt;&gt;"Accepted","",IF(AND(N2054="",P2054=""),"",MAX(N2054,P2054)))</f>
      </c>
      <c r="V2054" s="155" t="str">
        <v>2026-05-19 18:55 PDT</v>
      </c>
      <c r="W2054" s="153" t="n">
        <v>4</v>
      </c>
      <c r="X2054" s="163"/>
      <c r="Y2054" s="163"/>
      <c r="Z2054" s="163"/>
      <c r="AA2054" s="153" t="n">
        <v>-117.8837</v>
      </c>
      <c r="AB2054" s="153" t="n">
        <v>34.9054</v>
      </c>
      <c r="AC2054" s="153" t="n">
        <v>702</v>
      </c>
      <c r="AD2054" s="175" t="str">
        <v>KEDW 200155Z 09004KT 90SM CLR 27/M16 A2993 RMK AO2A SLP121 T02671161</v>
      </c>
    </row>
    <row r="2055" hidden="0">
      <c r="A2055" s="150" t="str">
        <v>2026-05-20 02:55 UTC</v>
      </c>
      <c r="B2055" s="155" t="str">
        <v>2026-05-19 19:55 PDT</v>
      </c>
      <c r="C2055" s="155" t="str">
        <v>2026-05-19</v>
      </c>
      <c r="D2055" s="155" t="str">
        <v>May</v>
      </c>
      <c r="E2055" s="154" t="str">
        <v>Accepted</v>
      </c>
      <c r="F2055" s="155" t="str">
        <v>000</v>
      </c>
      <c r="G2055" s="153" t="n">
        <v>0</v>
      </c>
      <c r="H2055" s="155" t="str">
        <v>Calm</v>
      </c>
      <c r="I2055" s="153" t="n">
        <v>180</v>
      </c>
      <c r="J2055" s="155" t="str">
        <v>Calm</v>
      </c>
      <c r="K2055" s="153" t="n">
        <v>0</v>
      </c>
      <c r="L2055" s="153" t="n">
        <f>IF(E2055="Accepted",K2055*1.150779448,"")</f>
        <v>0</v>
      </c>
      <c r="M2055" s="163"/>
      <c r="N2055" s="163" t="str">
        <f>IF(AND(E2055="Accepted",ISNUMBER(M2055)),M2055*1.150779448,"")</f>
      </c>
      <c r="O2055" s="163"/>
      <c r="P2055" s="163" t="str">
        <f>IF(AND(E2055="Accepted",ISNUMBER(O2055)),O2055*1.150779448,"")</f>
      </c>
      <c r="Q2055" s="163"/>
      <c r="R2055" s="155" t="str"/>
      <c r="S2055" s="155" t="str"/>
      <c r="T2055" s="155" t="str"/>
      <c r="U2055" s="163" t="str">
        <f>IF(E2055&lt;&gt;"Accepted","",IF(AND(N2055="",P2055=""),"",MAX(N2055,P2055)))</f>
      </c>
      <c r="V2055" s="155" t="str">
        <v>2026-05-19 19:55 PDT</v>
      </c>
      <c r="W2055" s="153" t="n">
        <v>0</v>
      </c>
      <c r="X2055" s="163"/>
      <c r="Y2055" s="163"/>
      <c r="Z2055" s="163"/>
      <c r="AA2055" s="153" t="n">
        <v>-117.8837</v>
      </c>
      <c r="AB2055" s="153" t="n">
        <v>34.9054</v>
      </c>
      <c r="AC2055" s="153" t="n">
        <v>702</v>
      </c>
      <c r="AD2055" s="175" t="str">
        <v>KEDW 200255Z 00000KT 50SM CLR 24/M14 A2993 RMK AO2A SLP121 T02361143 55001</v>
      </c>
    </row>
    <row r="2056" hidden="0">
      <c r="A2056" s="150" t="str">
        <v>2026-05-20 03:55 UTC</v>
      </c>
      <c r="B2056" s="155" t="str">
        <v>2026-05-19 20:55 PDT</v>
      </c>
      <c r="C2056" s="155" t="str">
        <v>2026-05-19</v>
      </c>
      <c r="D2056" s="155" t="str">
        <v>May</v>
      </c>
      <c r="E2056" s="154" t="str">
        <v>Accepted</v>
      </c>
      <c r="F2056" s="155" t="str">
        <v>000</v>
      </c>
      <c r="G2056" s="153" t="n">
        <v>0</v>
      </c>
      <c r="H2056" s="155" t="str">
        <v>Calm</v>
      </c>
      <c r="I2056" s="153" t="n">
        <v>180</v>
      </c>
      <c r="J2056" s="155" t="str">
        <v>Calm</v>
      </c>
      <c r="K2056" s="153" t="n">
        <v>0</v>
      </c>
      <c r="L2056" s="153" t="n">
        <f>IF(E2056="Accepted",K2056*1.150779448,"")</f>
        <v>0</v>
      </c>
      <c r="M2056" s="163"/>
      <c r="N2056" s="163" t="str">
        <f>IF(AND(E2056="Accepted",ISNUMBER(M2056)),M2056*1.150779448,"")</f>
      </c>
      <c r="O2056" s="163"/>
      <c r="P2056" s="163" t="str">
        <f>IF(AND(E2056="Accepted",ISNUMBER(O2056)),O2056*1.150779448,"")</f>
      </c>
      <c r="Q2056" s="163"/>
      <c r="R2056" s="155" t="str"/>
      <c r="S2056" s="155" t="str"/>
      <c r="T2056" s="155" t="str"/>
      <c r="U2056" s="163" t="str">
        <f>IF(E2056&lt;&gt;"Accepted","",IF(AND(N2056="",P2056=""),"",MAX(N2056,P2056)))</f>
      </c>
      <c r="V2056" s="155" t="str">
        <v>2026-05-19 20:55 PDT</v>
      </c>
      <c r="W2056" s="153" t="n">
        <v>0</v>
      </c>
      <c r="X2056" s="163"/>
      <c r="Y2056" s="163"/>
      <c r="Z2056" s="163"/>
      <c r="AA2056" s="153" t="n">
        <v>-117.8837</v>
      </c>
      <c r="AB2056" s="153" t="n">
        <v>34.9054</v>
      </c>
      <c r="AC2056" s="153" t="n">
        <v>702</v>
      </c>
      <c r="AD2056" s="175" t="str">
        <v>KEDW 200355Z 00000KT 40SM CLR 21/M14 A2994 RMK AO2A SLP123 T02121144</v>
      </c>
    </row>
    <row r="2057" hidden="0">
      <c r="A2057" s="150" t="str">
        <v>2026-05-20 04:55 UTC</v>
      </c>
      <c r="B2057" s="155" t="str">
        <v>2026-05-19 21:55 PDT</v>
      </c>
      <c r="C2057" s="155" t="str">
        <v>2026-05-19</v>
      </c>
      <c r="D2057" s="155" t="str">
        <v>May</v>
      </c>
      <c r="E2057" s="154" t="str">
        <v>Accepted</v>
      </c>
      <c r="F2057" s="155" t="str">
        <v>310</v>
      </c>
      <c r="G2057" s="153" t="n">
        <v>310</v>
      </c>
      <c r="H2057" s="155" t="str">
        <v>NW</v>
      </c>
      <c r="I2057" s="153" t="n">
        <v>130</v>
      </c>
      <c r="J2057" s="155" t="str">
        <v>SE</v>
      </c>
      <c r="K2057" s="153" t="n">
        <v>7</v>
      </c>
      <c r="L2057" s="153" t="n">
        <f>IF(E2057="Accepted",K2057*1.150779448,"")</f>
        <v>8.055456136</v>
      </c>
      <c r="M2057" s="163"/>
      <c r="N2057" s="163" t="str">
        <f>IF(AND(E2057="Accepted",ISNUMBER(M2057)),M2057*1.150779448,"")</f>
      </c>
      <c r="O2057" s="163"/>
      <c r="P2057" s="163" t="str">
        <f>IF(AND(E2057="Accepted",ISNUMBER(O2057)),O2057*1.150779448,"")</f>
      </c>
      <c r="Q2057" s="163"/>
      <c r="R2057" s="155" t="str"/>
      <c r="S2057" s="155" t="str"/>
      <c r="T2057" s="155" t="str"/>
      <c r="U2057" s="163" t="str">
        <f>IF(E2057&lt;&gt;"Accepted","",IF(AND(N2057="",P2057=""),"",MAX(N2057,P2057)))</f>
      </c>
      <c r="V2057" s="155" t="str">
        <v>2026-05-19 21:55 PDT</v>
      </c>
      <c r="W2057" s="153" t="n">
        <v>7</v>
      </c>
      <c r="X2057" s="163"/>
      <c r="Y2057" s="163"/>
      <c r="Z2057" s="163"/>
      <c r="AA2057" s="153" t="n">
        <v>-117.8837</v>
      </c>
      <c r="AB2057" s="153" t="n">
        <v>34.9054</v>
      </c>
      <c r="AC2057" s="153" t="n">
        <v>702</v>
      </c>
      <c r="AD2057" s="175" t="str">
        <v>KEDW 200455Z 31007KT 40SM CLR 20/M10 A2997 RMK AO2A SLP132 T01971105</v>
      </c>
    </row>
    <row r="2058" hidden="0">
      <c r="A2058" s="150" t="str">
        <v>2026-05-20 05:55 UTC</v>
      </c>
      <c r="B2058" s="155" t="str">
        <v>2026-05-19 22:55 PDT</v>
      </c>
      <c r="C2058" s="155" t="str">
        <v>2026-05-19</v>
      </c>
      <c r="D2058" s="155" t="str">
        <v>May</v>
      </c>
      <c r="E2058" s="154" t="str">
        <v>Accepted</v>
      </c>
      <c r="F2058" s="155" t="str">
        <v>160</v>
      </c>
      <c r="G2058" s="153" t="n">
        <v>160</v>
      </c>
      <c r="H2058" s="155" t="str">
        <v>S</v>
      </c>
      <c r="I2058" s="153" t="n">
        <v>340</v>
      </c>
      <c r="J2058" s="155" t="str">
        <v>N</v>
      </c>
      <c r="K2058" s="153" t="n">
        <v>3</v>
      </c>
      <c r="L2058" s="153" t="n">
        <f>IF(E2058="Accepted",K2058*1.150779448,"")</f>
        <v>3.452338344</v>
      </c>
      <c r="M2058" s="163"/>
      <c r="N2058" s="163" t="str">
        <f>IF(AND(E2058="Accepted",ISNUMBER(M2058)),M2058*1.150779448,"")</f>
      </c>
      <c r="O2058" s="163"/>
      <c r="P2058" s="163" t="str">
        <f>IF(AND(E2058="Accepted",ISNUMBER(O2058)),O2058*1.150779448,"")</f>
      </c>
      <c r="Q2058" s="163"/>
      <c r="R2058" s="155" t="str"/>
      <c r="S2058" s="155" t="str"/>
      <c r="T2058" s="155" t="str"/>
      <c r="U2058" s="163" t="str">
        <f>IF(E2058&lt;&gt;"Accepted","",IF(AND(N2058="",P2058=""),"",MAX(N2058,P2058)))</f>
      </c>
      <c r="V2058" s="155" t="str">
        <v>2026-05-19 22:55 PDT</v>
      </c>
      <c r="W2058" s="153" t="n">
        <v>3</v>
      </c>
      <c r="X2058" s="163"/>
      <c r="Y2058" s="163"/>
      <c r="Z2058" s="163"/>
      <c r="AA2058" s="153" t="n">
        <v>-117.8837</v>
      </c>
      <c r="AB2058" s="153" t="n">
        <v>34.9054</v>
      </c>
      <c r="AC2058" s="153" t="n">
        <v>702</v>
      </c>
      <c r="AD2058" s="175" t="str">
        <v>KEDW 200555Z AUTO 16003KT 10SM CLR 17/M09 A2998 RMK AO2 SLP134 T01661094 10276 20166 52016</v>
      </c>
    </row>
    <row r="2059" hidden="0">
      <c r="A2059" s="150" t="str">
        <v>2026-05-20 06:55 UTC</v>
      </c>
      <c r="B2059" s="155" t="str">
        <v>2026-05-19 23:55 PDT</v>
      </c>
      <c r="C2059" s="155" t="str">
        <v>2026-05-19</v>
      </c>
      <c r="D2059" s="155" t="str">
        <v>May</v>
      </c>
      <c r="E2059" s="154" t="str">
        <v>Accepted</v>
      </c>
      <c r="F2059" s="155" t="str">
        <v>180</v>
      </c>
      <c r="G2059" s="153" t="n">
        <v>180</v>
      </c>
      <c r="H2059" s="155" t="str">
        <v>S</v>
      </c>
      <c r="I2059" s="153" t="n">
        <v>0</v>
      </c>
      <c r="J2059" s="155" t="str">
        <v>N</v>
      </c>
      <c r="K2059" s="153" t="n">
        <v>7</v>
      </c>
      <c r="L2059" s="153" t="n">
        <f>IF(E2059="Accepted",K2059*1.150779448,"")</f>
        <v>8.055456136</v>
      </c>
      <c r="M2059" s="163"/>
      <c r="N2059" s="163" t="str">
        <f>IF(AND(E2059="Accepted",ISNUMBER(M2059)),M2059*1.150779448,"")</f>
      </c>
      <c r="O2059" s="163"/>
      <c r="P2059" s="163" t="str">
        <f>IF(AND(E2059="Accepted",ISNUMBER(O2059)),O2059*1.150779448,"")</f>
      </c>
      <c r="Q2059" s="163"/>
      <c r="R2059" s="155" t="str"/>
      <c r="S2059" s="155" t="str"/>
      <c r="T2059" s="155" t="str"/>
      <c r="U2059" s="163" t="str">
        <f>IF(E2059&lt;&gt;"Accepted","",IF(AND(N2059="",P2059=""),"",MAX(N2059,P2059)))</f>
      </c>
      <c r="V2059" s="155" t="str">
        <v>2026-05-19 23:55 PDT</v>
      </c>
      <c r="W2059" s="153" t="n">
        <v>7</v>
      </c>
      <c r="X2059" s="163"/>
      <c r="Y2059" s="163"/>
      <c r="Z2059" s="163"/>
      <c r="AA2059" s="153" t="n">
        <v>-117.8837</v>
      </c>
      <c r="AB2059" s="153" t="n">
        <v>34.9054</v>
      </c>
      <c r="AC2059" s="153" t="n">
        <v>702</v>
      </c>
      <c r="AD2059" s="175" t="str">
        <v>KEDW 200655Z AUTO 18007KT 10SM CLR 14/M07 A2999 RMK AO2 SLP139 T01411067</v>
      </c>
    </row>
    <row r="2060" hidden="0">
      <c r="A2060" s="150" t="str">
        <v>2026-05-20 07:55 UTC</v>
      </c>
      <c r="B2060" s="155" t="str">
        <v>2026-05-20 00:55 PDT</v>
      </c>
      <c r="C2060" s="155" t="str">
        <v>2026-05-20</v>
      </c>
      <c r="D2060" s="155" t="str">
        <v>May</v>
      </c>
      <c r="E2060" s="154" t="str">
        <v>Accepted</v>
      </c>
      <c r="F2060" s="155" t="str">
        <v>230</v>
      </c>
      <c r="G2060" s="153" t="n">
        <v>230</v>
      </c>
      <c r="H2060" s="155" t="str">
        <v>SW</v>
      </c>
      <c r="I2060" s="153" t="n">
        <v>50</v>
      </c>
      <c r="J2060" s="155" t="str">
        <v>NE</v>
      </c>
      <c r="K2060" s="153" t="n">
        <v>5</v>
      </c>
      <c r="L2060" s="153" t="n">
        <f>IF(E2060="Accepted",K2060*1.150779448,"")</f>
        <v>5.75389724</v>
      </c>
      <c r="M2060" s="163"/>
      <c r="N2060" s="163" t="str">
        <f>IF(AND(E2060="Accepted",ISNUMBER(M2060)),M2060*1.150779448,"")</f>
      </c>
      <c r="O2060" s="163"/>
      <c r="P2060" s="163" t="str">
        <f>IF(AND(E2060="Accepted",ISNUMBER(O2060)),O2060*1.150779448,"")</f>
      </c>
      <c r="Q2060" s="163"/>
      <c r="R2060" s="155" t="str"/>
      <c r="S2060" s="155" t="str"/>
      <c r="T2060" s="155" t="str"/>
      <c r="U2060" s="163" t="str">
        <f>IF(E2060&lt;&gt;"Accepted","",IF(AND(N2060="",P2060=""),"",MAX(N2060,P2060)))</f>
      </c>
      <c r="V2060" s="155" t="str">
        <v>2026-05-20 00:55 PDT</v>
      </c>
      <c r="W2060" s="153" t="n">
        <v>5</v>
      </c>
      <c r="X2060" s="163"/>
      <c r="Y2060" s="163"/>
      <c r="Z2060" s="163"/>
      <c r="AA2060" s="153" t="n">
        <v>-117.8837</v>
      </c>
      <c r="AB2060" s="153" t="n">
        <v>34.9054</v>
      </c>
      <c r="AC2060" s="153" t="n">
        <v>702</v>
      </c>
      <c r="AD2060" s="175" t="str">
        <v>KEDW 200755Z AUTO 23005KT 10SM CLR 14/M06 A2999 RMK AO2 SLP139 T01421061 402760045</v>
      </c>
    </row>
    <row r="2061" hidden="0">
      <c r="A2061" s="150" t="str">
        <v>2026-05-20 08:55 UTC</v>
      </c>
      <c r="B2061" s="155" t="str">
        <v>2026-05-20 01:55 PDT</v>
      </c>
      <c r="C2061" s="155" t="str">
        <v>2026-05-20</v>
      </c>
      <c r="D2061" s="155" t="str">
        <v>May</v>
      </c>
      <c r="E2061" s="154" t="str">
        <v>Accepted</v>
      </c>
      <c r="F2061" s="155" t="str">
        <v>230</v>
      </c>
      <c r="G2061" s="153" t="n">
        <v>230</v>
      </c>
      <c r="H2061" s="155" t="str">
        <v>SW</v>
      </c>
      <c r="I2061" s="153" t="n">
        <v>50</v>
      </c>
      <c r="J2061" s="155" t="str">
        <v>NE</v>
      </c>
      <c r="K2061" s="153" t="n">
        <v>8</v>
      </c>
      <c r="L2061" s="153" t="n">
        <f>IF(E2061="Accepted",K2061*1.150779448,"")</f>
        <v>9.206235584</v>
      </c>
      <c r="M2061" s="163"/>
      <c r="N2061" s="163" t="str">
        <f>IF(AND(E2061="Accepted",ISNUMBER(M2061)),M2061*1.150779448,"")</f>
      </c>
      <c r="O2061" s="163"/>
      <c r="P2061" s="163" t="str">
        <f>IF(AND(E2061="Accepted",ISNUMBER(O2061)),O2061*1.150779448,"")</f>
      </c>
      <c r="Q2061" s="163"/>
      <c r="R2061" s="155" t="str"/>
      <c r="S2061" s="155" t="str"/>
      <c r="T2061" s="155" t="str"/>
      <c r="U2061" s="163" t="str">
        <f>IF(E2061&lt;&gt;"Accepted","",IF(AND(N2061="",P2061=""),"",MAX(N2061,P2061)))</f>
      </c>
      <c r="V2061" s="155" t="str">
        <v>2026-05-20 01:55 PDT</v>
      </c>
      <c r="W2061" s="153" t="n">
        <v>8</v>
      </c>
      <c r="X2061" s="163"/>
      <c r="Y2061" s="163"/>
      <c r="Z2061" s="163"/>
      <c r="AA2061" s="153" t="n">
        <v>-117.8837</v>
      </c>
      <c r="AB2061" s="153" t="n">
        <v>34.9054</v>
      </c>
      <c r="AC2061" s="153" t="n">
        <v>702</v>
      </c>
      <c r="AD2061" s="175" t="str">
        <v>KEDW 200855Z AUTO 23008KT 10SM CLR 14/M07 A2998 RMK AO2 SLP135 T01361066 58001</v>
      </c>
    </row>
    <row r="2062" hidden="0">
      <c r="A2062" s="150" t="str">
        <v>2026-05-20 09:55 UTC</v>
      </c>
      <c r="B2062" s="155" t="str">
        <v>2026-05-20 02:55 PDT</v>
      </c>
      <c r="C2062" s="155" t="str">
        <v>2026-05-20</v>
      </c>
      <c r="D2062" s="155" t="str">
        <v>May</v>
      </c>
      <c r="E2062" s="154" t="str">
        <v>Accepted</v>
      </c>
      <c r="F2062" s="155" t="str">
        <v>160</v>
      </c>
      <c r="G2062" s="153" t="n">
        <v>160</v>
      </c>
      <c r="H2062" s="155" t="str">
        <v>S</v>
      </c>
      <c r="I2062" s="153" t="n">
        <v>340</v>
      </c>
      <c r="J2062" s="155" t="str">
        <v>N</v>
      </c>
      <c r="K2062" s="153" t="n">
        <v>3</v>
      </c>
      <c r="L2062" s="153" t="n">
        <f>IF(E2062="Accepted",K2062*1.150779448,"")</f>
        <v>3.452338344</v>
      </c>
      <c r="M2062" s="163"/>
      <c r="N2062" s="163" t="str">
        <f>IF(AND(E2062="Accepted",ISNUMBER(M2062)),M2062*1.150779448,"")</f>
      </c>
      <c r="O2062" s="163"/>
      <c r="P2062" s="163" t="str">
        <f>IF(AND(E2062="Accepted",ISNUMBER(O2062)),O2062*1.150779448,"")</f>
      </c>
      <c r="Q2062" s="163"/>
      <c r="R2062" s="155" t="str"/>
      <c r="S2062" s="155" t="str"/>
      <c r="T2062" s="155" t="str"/>
      <c r="U2062" s="163" t="str">
        <f>IF(E2062&lt;&gt;"Accepted","",IF(AND(N2062="",P2062=""),"",MAX(N2062,P2062)))</f>
      </c>
      <c r="V2062" s="155" t="str">
        <v>2026-05-20 02:55 PDT</v>
      </c>
      <c r="W2062" s="153" t="n">
        <v>3</v>
      </c>
      <c r="X2062" s="163"/>
      <c r="Y2062" s="163"/>
      <c r="Z2062" s="163"/>
      <c r="AA2062" s="153" t="n">
        <v>-117.8837</v>
      </c>
      <c r="AB2062" s="153" t="n">
        <v>34.9054</v>
      </c>
      <c r="AC2062" s="153" t="n">
        <v>702</v>
      </c>
      <c r="AD2062" s="175" t="str">
        <v>KEDW 200955Z AUTO 16003KT 10SM CLR 12/M06 A2998 RMK AO2 SLP135 T01161063</v>
      </c>
    </row>
    <row r="2063" hidden="0">
      <c r="A2063" s="150" t="str">
        <v>2026-05-20 10:55 UTC</v>
      </c>
      <c r="B2063" s="155" t="str">
        <v>2026-05-20 03:55 PDT</v>
      </c>
      <c r="C2063" s="155" t="str">
        <v>2026-05-20</v>
      </c>
      <c r="D2063" s="155" t="str">
        <v>May</v>
      </c>
      <c r="E2063" s="154" t="str">
        <v>Accepted</v>
      </c>
      <c r="F2063" s="155" t="str">
        <v>230</v>
      </c>
      <c r="G2063" s="153" t="n">
        <v>230</v>
      </c>
      <c r="H2063" s="155" t="str">
        <v>SW</v>
      </c>
      <c r="I2063" s="153" t="n">
        <v>50</v>
      </c>
      <c r="J2063" s="155" t="str">
        <v>NE</v>
      </c>
      <c r="K2063" s="153" t="n">
        <v>5</v>
      </c>
      <c r="L2063" s="153" t="n">
        <f>IF(E2063="Accepted",K2063*1.150779448,"")</f>
        <v>5.75389724</v>
      </c>
      <c r="M2063" s="163"/>
      <c r="N2063" s="163" t="str">
        <f>IF(AND(E2063="Accepted",ISNUMBER(M2063)),M2063*1.150779448,"")</f>
      </c>
      <c r="O2063" s="163"/>
      <c r="P2063" s="163" t="str">
        <f>IF(AND(E2063="Accepted",ISNUMBER(O2063)),O2063*1.150779448,"")</f>
      </c>
      <c r="Q2063" s="163"/>
      <c r="R2063" s="155" t="str"/>
      <c r="S2063" s="155" t="str"/>
      <c r="T2063" s="155" t="str"/>
      <c r="U2063" s="163" t="str">
        <f>IF(E2063&lt;&gt;"Accepted","",IF(AND(N2063="",P2063=""),"",MAX(N2063,P2063)))</f>
      </c>
      <c r="V2063" s="155" t="str">
        <v>2026-05-20 03:55 PDT</v>
      </c>
      <c r="W2063" s="153" t="n">
        <v>5</v>
      </c>
      <c r="X2063" s="163"/>
      <c r="Y2063" s="163"/>
      <c r="Z2063" s="163"/>
      <c r="AA2063" s="153" t="n">
        <v>-117.8837</v>
      </c>
      <c r="AB2063" s="153" t="n">
        <v>34.9054</v>
      </c>
      <c r="AC2063" s="153" t="n">
        <v>702</v>
      </c>
      <c r="AD2063" s="175" t="str">
        <v>KEDW 201055Z AUTO 23005KT 10SM CLR 11/M07 A2998 RMK AO2 SLP137 T01061067</v>
      </c>
    </row>
    <row r="2064" hidden="0">
      <c r="A2064" s="150" t="str">
        <v>2026-05-20 11:55 UTC</v>
      </c>
      <c r="B2064" s="155" t="str">
        <v>2026-05-20 04:55 PDT</v>
      </c>
      <c r="C2064" s="155" t="str">
        <v>2026-05-20</v>
      </c>
      <c r="D2064" s="155" t="str">
        <v>May</v>
      </c>
      <c r="E2064" s="154" t="str">
        <v>Accepted</v>
      </c>
      <c r="F2064" s="155" t="str">
        <v>270</v>
      </c>
      <c r="G2064" s="153" t="n">
        <v>270</v>
      </c>
      <c r="H2064" s="155" t="str">
        <v>W</v>
      </c>
      <c r="I2064" s="153" t="n">
        <v>90</v>
      </c>
      <c r="J2064" s="155" t="str">
        <v>E</v>
      </c>
      <c r="K2064" s="153" t="n">
        <v>3</v>
      </c>
      <c r="L2064" s="153" t="n">
        <f>IF(E2064="Accepted",K2064*1.150779448,"")</f>
        <v>3.452338344</v>
      </c>
      <c r="M2064" s="163"/>
      <c r="N2064" s="163" t="str">
        <f>IF(AND(E2064="Accepted",ISNUMBER(M2064)),M2064*1.150779448,"")</f>
      </c>
      <c r="O2064" s="163"/>
      <c r="P2064" s="163" t="str">
        <f>IF(AND(E2064="Accepted",ISNUMBER(O2064)),O2064*1.150779448,"")</f>
      </c>
      <c r="Q2064" s="163"/>
      <c r="R2064" s="155" t="str"/>
      <c r="S2064" s="155" t="str"/>
      <c r="T2064" s="155" t="str"/>
      <c r="U2064" s="163" t="str">
        <f>IF(E2064&lt;&gt;"Accepted","",IF(AND(N2064="",P2064=""),"",MAX(N2064,P2064)))</f>
      </c>
      <c r="V2064" s="155" t="str">
        <v>2026-05-20 04:55 PDT</v>
      </c>
      <c r="W2064" s="153" t="n">
        <v>3</v>
      </c>
      <c r="X2064" s="163"/>
      <c r="Y2064" s="163"/>
      <c r="Z2064" s="163"/>
      <c r="AA2064" s="153" t="n">
        <v>-117.8837</v>
      </c>
      <c r="AB2064" s="153" t="n">
        <v>34.9054</v>
      </c>
      <c r="AC2064" s="153" t="n">
        <v>702</v>
      </c>
      <c r="AD2064" s="175" t="str">
        <v>KEDW 201155Z AUTO 27003KT 10SM CLR 10/M06 A2998 RMK AO2 SLP138 T00961063 10166 20091 50001</v>
      </c>
    </row>
    <row r="2065" hidden="0">
      <c r="A2065" s="150" t="str">
        <v>2026-05-20 12:55 UTC</v>
      </c>
      <c r="B2065" s="155" t="str">
        <v>2026-05-20 05:55 PDT</v>
      </c>
      <c r="C2065" s="155" t="str">
        <v>2026-05-20</v>
      </c>
      <c r="D2065" s="155" t="str">
        <v>May</v>
      </c>
      <c r="E2065" s="154" t="str">
        <v>Accepted</v>
      </c>
      <c r="F2065" s="155" t="str">
        <v>260</v>
      </c>
      <c r="G2065" s="153" t="n">
        <v>260</v>
      </c>
      <c r="H2065" s="155" t="str">
        <v>W</v>
      </c>
      <c r="I2065" s="153" t="n">
        <v>80</v>
      </c>
      <c r="J2065" s="155" t="str">
        <v>E</v>
      </c>
      <c r="K2065" s="153" t="n">
        <v>3</v>
      </c>
      <c r="L2065" s="153" t="n">
        <f>IF(E2065="Accepted",K2065*1.150779448,"")</f>
        <v>3.452338344</v>
      </c>
      <c r="M2065" s="163"/>
      <c r="N2065" s="163" t="str">
        <f>IF(AND(E2065="Accepted",ISNUMBER(M2065)),M2065*1.150779448,"")</f>
      </c>
      <c r="O2065" s="163"/>
      <c r="P2065" s="163" t="str">
        <f>IF(AND(E2065="Accepted",ISNUMBER(O2065)),O2065*1.150779448,"")</f>
      </c>
      <c r="Q2065" s="163"/>
      <c r="R2065" s="155" t="str"/>
      <c r="S2065" s="155" t="str"/>
      <c r="T2065" s="155" t="str"/>
      <c r="U2065" s="163" t="str">
        <f>IF(E2065&lt;&gt;"Accepted","",IF(AND(N2065="",P2065=""),"",MAX(N2065,P2065)))</f>
      </c>
      <c r="V2065" s="155" t="str">
        <v>2026-05-20 05:55 PDT</v>
      </c>
      <c r="W2065" s="153" t="n">
        <v>3</v>
      </c>
      <c r="X2065" s="163"/>
      <c r="Y2065" s="163"/>
      <c r="Z2065" s="163"/>
      <c r="AA2065" s="153" t="n">
        <v>-117.8837</v>
      </c>
      <c r="AB2065" s="153" t="n">
        <v>34.9054</v>
      </c>
      <c r="AC2065" s="153" t="n">
        <v>702</v>
      </c>
      <c r="AD2065" s="175" t="str">
        <v>KEDW 201255Z 26003KT 90SM CLR 09/M08 A2998 RMK AO2A SLP138 T00861080</v>
      </c>
    </row>
    <row r="2066" hidden="0">
      <c r="A2066" s="150" t="str">
        <v>2026-05-20 13:55 UTC</v>
      </c>
      <c r="B2066" s="155" t="str">
        <v>2026-05-20 06:55 PDT</v>
      </c>
      <c r="C2066" s="155" t="str">
        <v>2026-05-20</v>
      </c>
      <c r="D2066" s="155" t="str">
        <v>May</v>
      </c>
      <c r="E2066" s="154" t="str">
        <v>Accepted</v>
      </c>
      <c r="F2066" s="155" t="str">
        <v>000</v>
      </c>
      <c r="G2066" s="153" t="n">
        <v>0</v>
      </c>
      <c r="H2066" s="155" t="str">
        <v>Calm</v>
      </c>
      <c r="I2066" s="153" t="n">
        <v>180</v>
      </c>
      <c r="J2066" s="155" t="str">
        <v>Calm</v>
      </c>
      <c r="K2066" s="153" t="n">
        <v>0</v>
      </c>
      <c r="L2066" s="153" t="n">
        <f>IF(E2066="Accepted",K2066*1.150779448,"")</f>
        <v>0</v>
      </c>
      <c r="M2066" s="163"/>
      <c r="N2066" s="163" t="str">
        <f>IF(AND(E2066="Accepted",ISNUMBER(M2066)),M2066*1.150779448,"")</f>
      </c>
      <c r="O2066" s="163"/>
      <c r="P2066" s="163" t="str">
        <f>IF(AND(E2066="Accepted",ISNUMBER(O2066)),O2066*1.150779448,"")</f>
      </c>
      <c r="Q2066" s="163"/>
      <c r="R2066" s="155" t="str"/>
      <c r="S2066" s="155" t="str"/>
      <c r="T2066" s="155" t="str"/>
      <c r="U2066" s="163" t="str">
        <f>IF(E2066&lt;&gt;"Accepted","",IF(AND(N2066="",P2066=""),"",MAX(N2066,P2066)))</f>
      </c>
      <c r="V2066" s="155" t="str">
        <v>2026-05-20 06:55 PDT</v>
      </c>
      <c r="W2066" s="153" t="n">
        <v>0</v>
      </c>
      <c r="X2066" s="163"/>
      <c r="Y2066" s="163"/>
      <c r="Z2066" s="163"/>
      <c r="AA2066" s="153" t="n">
        <v>-117.8837</v>
      </c>
      <c r="AB2066" s="153" t="n">
        <v>34.9054</v>
      </c>
      <c r="AC2066" s="153" t="n">
        <v>702</v>
      </c>
      <c r="AD2066" s="175" t="str">
        <v>KEDW 201355Z 00000KT 60SM CLR 12/M07 A2999 RMK AO2A SLP140 T01201074</v>
      </c>
    </row>
    <row r="2067" hidden="0">
      <c r="A2067" s="150" t="str">
        <v>2026-05-20 14:55 UTC</v>
      </c>
      <c r="B2067" s="155" t="str">
        <v>2026-05-20 07:55 PDT</v>
      </c>
      <c r="C2067" s="155" t="str">
        <v>2026-05-20</v>
      </c>
      <c r="D2067" s="155" t="str">
        <v>May</v>
      </c>
      <c r="E2067" s="154" t="str">
        <v>Accepted</v>
      </c>
      <c r="F2067" s="155" t="str">
        <v>000</v>
      </c>
      <c r="G2067" s="153" t="n">
        <v>0</v>
      </c>
      <c r="H2067" s="155" t="str">
        <v>Calm</v>
      </c>
      <c r="I2067" s="153" t="n">
        <v>180</v>
      </c>
      <c r="J2067" s="155" t="str">
        <v>Calm</v>
      </c>
      <c r="K2067" s="153" t="n">
        <v>0</v>
      </c>
      <c r="L2067" s="153" t="n">
        <f>IF(E2067="Accepted",K2067*1.150779448,"")</f>
        <v>0</v>
      </c>
      <c r="M2067" s="163"/>
      <c r="N2067" s="163" t="str">
        <f>IF(AND(E2067="Accepted",ISNUMBER(M2067)),M2067*1.150779448,"")</f>
      </c>
      <c r="O2067" s="163"/>
      <c r="P2067" s="163" t="str">
        <f>IF(AND(E2067="Accepted",ISNUMBER(O2067)),O2067*1.150779448,"")</f>
      </c>
      <c r="Q2067" s="163"/>
      <c r="R2067" s="155" t="str"/>
      <c r="S2067" s="155" t="str"/>
      <c r="T2067" s="155" t="str"/>
      <c r="U2067" s="163" t="str">
        <f>IF(E2067&lt;&gt;"Accepted","",IF(AND(N2067="",P2067=""),"",MAX(N2067,P2067)))</f>
      </c>
      <c r="V2067" s="155" t="str">
        <v>2026-05-20 07:55 PDT</v>
      </c>
      <c r="W2067" s="153" t="n">
        <v>0</v>
      </c>
      <c r="X2067" s="163"/>
      <c r="Y2067" s="163"/>
      <c r="Z2067" s="163"/>
      <c r="AA2067" s="153" t="n">
        <v>-117.8837</v>
      </c>
      <c r="AB2067" s="153" t="n">
        <v>34.9054</v>
      </c>
      <c r="AC2067" s="153" t="n">
        <v>702</v>
      </c>
      <c r="AD2067" s="175" t="str">
        <v>KEDW 201455Z 00000KT 80SM CLR 16/M06 A2999 RMK AO2A SLP139 T01631061 53004</v>
      </c>
    </row>
    <row r="2068" hidden="0">
      <c r="A2068" s="150" t="str">
        <v>2026-05-20 16:55 UTC</v>
      </c>
      <c r="B2068" s="155" t="str">
        <v>2026-05-20 09:55 PDT</v>
      </c>
      <c r="C2068" s="155" t="str">
        <v>2026-05-20</v>
      </c>
      <c r="D2068" s="155" t="str">
        <v>May</v>
      </c>
      <c r="E2068" s="154" t="str">
        <v>Accepted</v>
      </c>
      <c r="F2068" s="155" t="str">
        <v>000</v>
      </c>
      <c r="G2068" s="153" t="n">
        <v>0</v>
      </c>
      <c r="H2068" s="155" t="str">
        <v>Calm</v>
      </c>
      <c r="I2068" s="153" t="n">
        <v>180</v>
      </c>
      <c r="J2068" s="155" t="str">
        <v>Calm</v>
      </c>
      <c r="K2068" s="153" t="n">
        <v>0</v>
      </c>
      <c r="L2068" s="153" t="n">
        <f>IF(E2068="Accepted",K2068*1.150779448,"")</f>
        <v>0</v>
      </c>
      <c r="M2068" s="163"/>
      <c r="N2068" s="163" t="str">
        <f>IF(AND(E2068="Accepted",ISNUMBER(M2068)),M2068*1.150779448,"")</f>
      </c>
      <c r="O2068" s="163"/>
      <c r="P2068" s="163" t="str">
        <f>IF(AND(E2068="Accepted",ISNUMBER(O2068)),O2068*1.150779448,"")</f>
      </c>
      <c r="Q2068" s="163"/>
      <c r="R2068" s="155" t="str"/>
      <c r="S2068" s="155" t="str"/>
      <c r="T2068" s="155" t="str"/>
      <c r="U2068" s="163" t="str">
        <f>IF(E2068&lt;&gt;"Accepted","",IF(AND(N2068="",P2068=""),"",MAX(N2068,P2068)))</f>
      </c>
      <c r="V2068" s="155" t="str">
        <v>2026-05-20 09:55 PDT</v>
      </c>
      <c r="W2068" s="153" t="n">
        <v>0</v>
      </c>
      <c r="X2068" s="163"/>
      <c r="Y2068" s="163"/>
      <c r="Z2068" s="163"/>
      <c r="AA2068" s="153" t="n">
        <v>-117.8837</v>
      </c>
      <c r="AB2068" s="153" t="n">
        <v>34.9054</v>
      </c>
      <c r="AC2068" s="153" t="n">
        <v>702</v>
      </c>
      <c r="AD2068" s="175" t="str">
        <v>KEDW 201655Z 00000KT 60SM FEW300 23/M07 A2998 RMK AO2A SLP134 T02331067</v>
      </c>
    </row>
    <row r="2069" hidden="0">
      <c r="A2069" s="150" t="str">
        <v>2026-05-20 18:55 UTC</v>
      </c>
      <c r="B2069" s="155" t="str">
        <v>2026-05-20 11:55 PDT</v>
      </c>
      <c r="C2069" s="155" t="str">
        <v>2026-05-20</v>
      </c>
      <c r="D2069" s="155" t="str">
        <v>May</v>
      </c>
      <c r="E2069" s="154" t="str">
        <v>Accepted</v>
      </c>
      <c r="F2069" s="155" t="str">
        <v>000</v>
      </c>
      <c r="G2069" s="153" t="n">
        <v>0</v>
      </c>
      <c r="H2069" s="155" t="str">
        <v>Calm</v>
      </c>
      <c r="I2069" s="153" t="n">
        <v>180</v>
      </c>
      <c r="J2069" s="155" t="str">
        <v>Calm</v>
      </c>
      <c r="K2069" s="153" t="n">
        <v>0</v>
      </c>
      <c r="L2069" s="153" t="n">
        <f>IF(E2069="Accepted",K2069*1.150779448,"")</f>
        <v>0</v>
      </c>
      <c r="M2069" s="163"/>
      <c r="N2069" s="163" t="str">
        <f>IF(AND(E2069="Accepted",ISNUMBER(M2069)),M2069*1.150779448,"")</f>
      </c>
      <c r="O2069" s="163"/>
      <c r="P2069" s="163" t="str">
        <f>IF(AND(E2069="Accepted",ISNUMBER(O2069)),O2069*1.150779448,"")</f>
      </c>
      <c r="Q2069" s="163"/>
      <c r="R2069" s="155" t="str"/>
      <c r="S2069" s="155" t="str"/>
      <c r="T2069" s="155" t="str"/>
      <c r="U2069" s="163" t="str">
        <f>IF(E2069&lt;&gt;"Accepted","",IF(AND(N2069="",P2069=""),"",MAX(N2069,P2069)))</f>
      </c>
      <c r="V2069" s="155" t="str">
        <v>2026-05-20 11:55 PDT</v>
      </c>
      <c r="W2069" s="153" t="n">
        <v>0</v>
      </c>
      <c r="X2069" s="163"/>
      <c r="Y2069" s="163"/>
      <c r="Z2069" s="163"/>
      <c r="AA2069" s="153" t="n">
        <v>-117.8837</v>
      </c>
      <c r="AB2069" s="153" t="n">
        <v>34.9054</v>
      </c>
      <c r="AC2069" s="153" t="n">
        <v>702</v>
      </c>
      <c r="AD2069" s="175" t="str">
        <v>KEDW 201855Z 00000KT 90SM CLR 27/M10 A2996 RMK AO2A SLP127 T02721100</v>
      </c>
    </row>
    <row r="2070" hidden="0">
      <c r="A2070" s="150" t="str">
        <v>2026-05-20 19:55 UTC</v>
      </c>
      <c r="B2070" s="155" t="str">
        <v>2026-05-20 12:55 PDT</v>
      </c>
      <c r="C2070" s="155" t="str">
        <v>2026-05-20</v>
      </c>
      <c r="D2070" s="155" t="str">
        <v>May</v>
      </c>
      <c r="E2070" s="154" t="str">
        <v>Accepted</v>
      </c>
      <c r="F2070" s="155" t="str">
        <v>000</v>
      </c>
      <c r="G2070" s="153" t="n">
        <v>0</v>
      </c>
      <c r="H2070" s="155" t="str">
        <v>Calm</v>
      </c>
      <c r="I2070" s="153" t="n">
        <v>180</v>
      </c>
      <c r="J2070" s="155" t="str">
        <v>Calm</v>
      </c>
      <c r="K2070" s="153" t="n">
        <v>0</v>
      </c>
      <c r="L2070" s="153" t="n">
        <f>IF(E2070="Accepted",K2070*1.150779448,"")</f>
        <v>0</v>
      </c>
      <c r="M2070" s="163"/>
      <c r="N2070" s="163" t="str">
        <f>IF(AND(E2070="Accepted",ISNUMBER(M2070)),M2070*1.150779448,"")</f>
      </c>
      <c r="O2070" s="163"/>
      <c r="P2070" s="163" t="str">
        <f>IF(AND(E2070="Accepted",ISNUMBER(O2070)),O2070*1.150779448,"")</f>
      </c>
      <c r="Q2070" s="163"/>
      <c r="R2070" s="155" t="str"/>
      <c r="S2070" s="155" t="str"/>
      <c r="T2070" s="155" t="str"/>
      <c r="U2070" s="163" t="str">
        <f>IF(E2070&lt;&gt;"Accepted","",IF(AND(N2070="",P2070=""),"",MAX(N2070,P2070)))</f>
      </c>
      <c r="V2070" s="155" t="str">
        <v>2026-05-20 12:55 PDT</v>
      </c>
      <c r="W2070" s="153" t="n">
        <v>0</v>
      </c>
      <c r="X2070" s="163"/>
      <c r="Y2070" s="163"/>
      <c r="Z2070" s="163"/>
      <c r="AA2070" s="153" t="n">
        <v>-117.8837</v>
      </c>
      <c r="AB2070" s="153" t="n">
        <v>34.9054</v>
      </c>
      <c r="AC2070" s="153" t="n">
        <v>702</v>
      </c>
      <c r="AD2070" s="175" t="str">
        <v>KEDW 201955Z 00000KT 80SM FEW300 29/M15 A2994 RMK AO2A SLP119 T02871147</v>
      </c>
    </row>
    <row r="2071" hidden="0">
      <c r="A2071" s="150" t="str">
        <v>2026-05-20 20:55 UTC</v>
      </c>
      <c r="B2071" s="155" t="str">
        <v>2026-05-20 13:55 PDT</v>
      </c>
      <c r="C2071" s="155" t="str">
        <v>2026-05-20</v>
      </c>
      <c r="D2071" s="155" t="str">
        <v>May</v>
      </c>
      <c r="E2071" s="154" t="str">
        <v>Accepted</v>
      </c>
      <c r="F2071" s="155" t="str">
        <v>090</v>
      </c>
      <c r="G2071" s="153" t="n">
        <v>90</v>
      </c>
      <c r="H2071" s="155" t="str">
        <v>E</v>
      </c>
      <c r="I2071" s="153" t="n">
        <v>270</v>
      </c>
      <c r="J2071" s="155" t="str">
        <v>W</v>
      </c>
      <c r="K2071" s="153" t="n">
        <v>5</v>
      </c>
      <c r="L2071" s="153" t="n">
        <f>IF(E2071="Accepted",K2071*1.150779448,"")</f>
        <v>5.75389724</v>
      </c>
      <c r="M2071" s="163"/>
      <c r="N2071" s="163" t="str">
        <f>IF(AND(E2071="Accepted",ISNUMBER(M2071)),M2071*1.150779448,"")</f>
      </c>
      <c r="O2071" s="163"/>
      <c r="P2071" s="163" t="str">
        <f>IF(AND(E2071="Accepted",ISNUMBER(O2071)),O2071*1.150779448,"")</f>
      </c>
      <c r="Q2071" s="163"/>
      <c r="R2071" s="155" t="str"/>
      <c r="S2071" s="155" t="str"/>
      <c r="T2071" s="155" t="str"/>
      <c r="U2071" s="163" t="str">
        <f>IF(E2071&lt;&gt;"Accepted","",IF(AND(N2071="",P2071=""),"",MAX(N2071,P2071)))</f>
      </c>
      <c r="V2071" s="155" t="str">
        <v>2026-05-20 13:55 PDT</v>
      </c>
      <c r="W2071" s="153" t="n">
        <v>5</v>
      </c>
      <c r="X2071" s="163"/>
      <c r="Y2071" s="163"/>
      <c r="Z2071" s="163"/>
      <c r="AA2071" s="153" t="n">
        <v>-117.8837</v>
      </c>
      <c r="AB2071" s="153" t="n">
        <v>34.9054</v>
      </c>
      <c r="AC2071" s="153" t="n">
        <v>702</v>
      </c>
      <c r="AD2071" s="175" t="str">
        <v>KEDW 202055Z 09005KT 90SM CLR 29/M14 A2991 RMK AO2A SLP110 T02911144 57018</v>
      </c>
    </row>
    <row r="2072" hidden="0">
      <c r="A2072" s="150" t="str">
        <v>2026-05-20 21:55 UTC</v>
      </c>
      <c r="B2072" s="155" t="str">
        <v>2026-05-20 14:55 PDT</v>
      </c>
      <c r="C2072" s="155" t="str">
        <v>2026-05-20</v>
      </c>
      <c r="D2072" s="155" t="str">
        <v>May</v>
      </c>
      <c r="E2072" s="154" t="str">
        <v>Accepted</v>
      </c>
      <c r="F2072" s="155" t="str">
        <v>000</v>
      </c>
      <c r="G2072" s="153" t="n">
        <v>0</v>
      </c>
      <c r="H2072" s="155" t="str">
        <v>Calm</v>
      </c>
      <c r="I2072" s="153" t="n">
        <v>180</v>
      </c>
      <c r="J2072" s="155" t="str">
        <v>Calm</v>
      </c>
      <c r="K2072" s="153" t="n">
        <v>0</v>
      </c>
      <c r="L2072" s="153" t="n">
        <f>IF(E2072="Accepted",K2072*1.150779448,"")</f>
        <v>0</v>
      </c>
      <c r="M2072" s="163"/>
      <c r="N2072" s="163" t="str">
        <f>IF(AND(E2072="Accepted",ISNUMBER(M2072)),M2072*1.150779448,"")</f>
      </c>
      <c r="O2072" s="163"/>
      <c r="P2072" s="163" t="str">
        <f>IF(AND(E2072="Accepted",ISNUMBER(O2072)),O2072*1.150779448,"")</f>
      </c>
      <c r="Q2072" s="163"/>
      <c r="R2072" s="155" t="str"/>
      <c r="S2072" s="155" t="str"/>
      <c r="T2072" s="155" t="str"/>
      <c r="U2072" s="163" t="str">
        <f>IF(E2072&lt;&gt;"Accepted","",IF(AND(N2072="",P2072=""),"",MAX(N2072,P2072)))</f>
      </c>
      <c r="V2072" s="155" t="str">
        <v>2026-05-20 14:55 PDT</v>
      </c>
      <c r="W2072" s="153" t="n">
        <v>0</v>
      </c>
      <c r="X2072" s="163"/>
      <c r="Y2072" s="163"/>
      <c r="Z2072" s="163"/>
      <c r="AA2072" s="153" t="n">
        <v>-117.8837</v>
      </c>
      <c r="AB2072" s="153" t="n">
        <v>34.9054</v>
      </c>
      <c r="AC2072" s="153" t="n">
        <v>702</v>
      </c>
      <c r="AD2072" s="175" t="str">
        <v>KEDW 202155Z 00000KT 90SM FEW250 29/M14 A2989 RMK AO2A SLP104 T02941142</v>
      </c>
    </row>
    <row r="2073" hidden="0">
      <c r="A2073" s="150" t="str">
        <v>2026-05-20 22:55 UTC</v>
      </c>
      <c r="B2073" s="155" t="str">
        <v>2026-05-20 15:55 PDT</v>
      </c>
      <c r="C2073" s="155" t="str">
        <v>2026-05-20</v>
      </c>
      <c r="D2073" s="155" t="str">
        <v>May</v>
      </c>
      <c r="E2073" s="154" t="str">
        <v>Accepted</v>
      </c>
      <c r="F2073" s="155" t="str">
        <v>050</v>
      </c>
      <c r="G2073" s="153" t="n">
        <v>50</v>
      </c>
      <c r="H2073" s="155" t="str">
        <v>NE</v>
      </c>
      <c r="I2073" s="153" t="n">
        <v>230</v>
      </c>
      <c r="J2073" s="155" t="str">
        <v>SW</v>
      </c>
      <c r="K2073" s="153" t="n">
        <v>4</v>
      </c>
      <c r="L2073" s="153" t="n">
        <f>IF(E2073="Accepted",K2073*1.150779448,"")</f>
        <v>4.603117792</v>
      </c>
      <c r="M2073" s="163"/>
      <c r="N2073" s="163" t="str">
        <f>IF(AND(E2073="Accepted",ISNUMBER(M2073)),M2073*1.150779448,"")</f>
      </c>
      <c r="O2073" s="163"/>
      <c r="P2073" s="163" t="str">
        <f>IF(AND(E2073="Accepted",ISNUMBER(O2073)),O2073*1.150779448,"")</f>
      </c>
      <c r="Q2073" s="163"/>
      <c r="R2073" s="155" t="str"/>
      <c r="S2073" s="155" t="str"/>
      <c r="T2073" s="155" t="str"/>
      <c r="U2073" s="163" t="str">
        <f>IF(E2073&lt;&gt;"Accepted","",IF(AND(N2073="",P2073=""),"",MAX(N2073,P2073)))</f>
      </c>
      <c r="V2073" s="155" t="str">
        <v>2026-05-20 15:55 PDT</v>
      </c>
      <c r="W2073" s="153" t="n">
        <v>4</v>
      </c>
      <c r="X2073" s="163"/>
      <c r="Y2073" s="163"/>
      <c r="Z2073" s="163"/>
      <c r="AA2073" s="153" t="n">
        <v>-117.8837</v>
      </c>
      <c r="AB2073" s="153" t="n">
        <v>34.9054</v>
      </c>
      <c r="AC2073" s="153" t="n">
        <v>702</v>
      </c>
      <c r="AD2073" s="175" t="str">
        <v>KEDW 202255Z 05004KT 90SM FEW250 30/M17 A2986 RMK AO2A SLP094 T02971167</v>
      </c>
    </row>
    <row r="2074" hidden="0">
      <c r="A2074" s="150" t="str">
        <v>2026-05-20 23:55 UTC</v>
      </c>
      <c r="B2074" s="155" t="str">
        <v>2026-05-20 16:55 PDT</v>
      </c>
      <c r="C2074" s="155" t="str">
        <v>2026-05-20</v>
      </c>
      <c r="D2074" s="155" t="str">
        <v>May</v>
      </c>
      <c r="E2074" s="154" t="str">
        <v>Accepted</v>
      </c>
      <c r="F2074" s="155" t="str">
        <v>000</v>
      </c>
      <c r="G2074" s="153" t="n">
        <v>0</v>
      </c>
      <c r="H2074" s="155" t="str">
        <v>Calm</v>
      </c>
      <c r="I2074" s="153" t="n">
        <v>180</v>
      </c>
      <c r="J2074" s="155" t="str">
        <v>Calm</v>
      </c>
      <c r="K2074" s="153" t="n">
        <v>0</v>
      </c>
      <c r="L2074" s="153" t="n">
        <f>IF(E2074="Accepted",K2074*1.150779448,"")</f>
        <v>0</v>
      </c>
      <c r="M2074" s="163"/>
      <c r="N2074" s="163" t="str">
        <f>IF(AND(E2074="Accepted",ISNUMBER(M2074)),M2074*1.150779448,"")</f>
      </c>
      <c r="O2074" s="163"/>
      <c r="P2074" s="163" t="str">
        <f>IF(AND(E2074="Accepted",ISNUMBER(O2074)),O2074*1.150779448,"")</f>
      </c>
      <c r="Q2074" s="163"/>
      <c r="R2074" s="155" t="str"/>
      <c r="S2074" s="155" t="str"/>
      <c r="T2074" s="155" t="str"/>
      <c r="U2074" s="163" t="str">
        <f>IF(E2074&lt;&gt;"Accepted","",IF(AND(N2074="",P2074=""),"",MAX(N2074,P2074)))</f>
      </c>
      <c r="V2074" s="155" t="str">
        <v>2026-05-20 16:55 PDT</v>
      </c>
      <c r="W2074" s="153" t="n">
        <v>0</v>
      </c>
      <c r="X2074" s="163"/>
      <c r="Y2074" s="163"/>
      <c r="Z2074" s="163"/>
      <c r="AA2074" s="153" t="n">
        <v>-117.8837</v>
      </c>
      <c r="AB2074" s="153" t="n">
        <v>34.9054</v>
      </c>
      <c r="AC2074" s="153" t="n">
        <v>702</v>
      </c>
      <c r="AD2074" s="175" t="str">
        <v>KEDW 202355Z 00000KT 90SM FEW250 30/M20 A2985 RMK AO2A SLP091 T03031197 10306 20256 57022</v>
      </c>
    </row>
    <row r="2075" hidden="0">
      <c r="A2075" s="150" t="str">
        <v>2026-05-21 00:55 UTC</v>
      </c>
      <c r="B2075" s="155" t="str">
        <v>2026-05-20 17:55 PDT</v>
      </c>
      <c r="C2075" s="155" t="str">
        <v>2026-05-20</v>
      </c>
      <c r="D2075" s="155" t="str">
        <v>May</v>
      </c>
      <c r="E2075" s="154" t="str">
        <v>Accepted</v>
      </c>
      <c r="F2075" s="155" t="str">
        <v>060</v>
      </c>
      <c r="G2075" s="153" t="n">
        <v>60</v>
      </c>
      <c r="H2075" s="155" t="str">
        <v>NE</v>
      </c>
      <c r="I2075" s="153" t="n">
        <v>240</v>
      </c>
      <c r="J2075" s="155" t="str">
        <v>SW</v>
      </c>
      <c r="K2075" s="153" t="n">
        <v>4</v>
      </c>
      <c r="L2075" s="153" t="n">
        <f>IF(E2075="Accepted",K2075*1.150779448,"")</f>
        <v>4.603117792</v>
      </c>
      <c r="M2075" s="163"/>
      <c r="N2075" s="163" t="str">
        <f>IF(AND(E2075="Accepted",ISNUMBER(M2075)),M2075*1.150779448,"")</f>
      </c>
      <c r="O2075" s="163"/>
      <c r="P2075" s="163" t="str">
        <f>IF(AND(E2075="Accepted",ISNUMBER(O2075)),O2075*1.150779448,"")</f>
      </c>
      <c r="Q2075" s="163"/>
      <c r="R2075" s="155" t="str"/>
      <c r="S2075" s="155" t="str"/>
      <c r="T2075" s="155" t="str"/>
      <c r="U2075" s="163" t="str">
        <f>IF(E2075&lt;&gt;"Accepted","",IF(AND(N2075="",P2075=""),"",MAX(N2075,P2075)))</f>
      </c>
      <c r="V2075" s="155" t="str">
        <v>2026-05-20 17:55 PDT</v>
      </c>
      <c r="W2075" s="153" t="n">
        <v>4</v>
      </c>
      <c r="X2075" s="163"/>
      <c r="Y2075" s="163"/>
      <c r="Z2075" s="163"/>
      <c r="AA2075" s="153" t="n">
        <v>-117.8837</v>
      </c>
      <c r="AB2075" s="153" t="n">
        <v>34.9054</v>
      </c>
      <c r="AC2075" s="153" t="n">
        <v>702</v>
      </c>
      <c r="AD2075" s="175" t="str">
        <v>KEDW 210055Z 06004KT 90SM FEW250 30/M16 A2983 RMK AO2A SLP085 T03001165</v>
      </c>
    </row>
    <row r="2076" hidden="0">
      <c r="A2076" s="150" t="str">
        <v>2026-05-21 01:55 UTC</v>
      </c>
      <c r="B2076" s="155" t="str">
        <v>2026-05-20 18:55 PDT</v>
      </c>
      <c r="C2076" s="155" t="str">
        <v>2026-05-20</v>
      </c>
      <c r="D2076" s="155" t="str">
        <v>May</v>
      </c>
      <c r="E2076" s="154" t="str">
        <v>Accepted</v>
      </c>
      <c r="F2076" s="155" t="str">
        <v>240</v>
      </c>
      <c r="G2076" s="153" t="n">
        <v>240</v>
      </c>
      <c r="H2076" s="155" t="str">
        <v>SW</v>
      </c>
      <c r="I2076" s="153" t="n">
        <v>60</v>
      </c>
      <c r="J2076" s="155" t="str">
        <v>NE</v>
      </c>
      <c r="K2076" s="153" t="n">
        <v>9</v>
      </c>
      <c r="L2076" s="153" t="n">
        <f>IF(E2076="Accepted",K2076*1.150779448,"")</f>
        <v>10.357015032</v>
      </c>
      <c r="M2076" s="163"/>
      <c r="N2076" s="163" t="str">
        <f>IF(AND(E2076="Accepted",ISNUMBER(M2076)),M2076*1.150779448,"")</f>
      </c>
      <c r="O2076" s="163"/>
      <c r="P2076" s="163" t="str">
        <f>IF(AND(E2076="Accepted",ISNUMBER(O2076)),O2076*1.150779448,"")</f>
      </c>
      <c r="Q2076" s="163"/>
      <c r="R2076" s="155" t="str"/>
      <c r="S2076" s="155" t="str"/>
      <c r="T2076" s="155" t="str"/>
      <c r="U2076" s="163" t="str">
        <f>IF(E2076&lt;&gt;"Accepted","",IF(AND(N2076="",P2076=""),"",MAX(N2076,P2076)))</f>
      </c>
      <c r="V2076" s="155" t="str">
        <v>2026-05-20 18:55 PDT</v>
      </c>
      <c r="W2076" s="153" t="n">
        <v>9</v>
      </c>
      <c r="X2076" s="163"/>
      <c r="Y2076" s="163"/>
      <c r="Z2076" s="163"/>
      <c r="AA2076" s="153" t="n">
        <v>-117.8837</v>
      </c>
      <c r="AB2076" s="153" t="n">
        <v>34.9054</v>
      </c>
      <c r="AC2076" s="153" t="n">
        <v>702</v>
      </c>
      <c r="AD2076" s="175" t="str">
        <v>KEDW 210155Z 24009KT 70SM FEW250 29/M17 A2983 RMK AO2A SLP083 T02941169</v>
      </c>
    </row>
    <row r="2077" hidden="0">
      <c r="A2077" s="150" t="str">
        <v>2026-05-21 02:55 UTC</v>
      </c>
      <c r="B2077" s="155" t="str">
        <v>2026-05-20 19:55 PDT</v>
      </c>
      <c r="C2077" s="155" t="str">
        <v>2026-05-20</v>
      </c>
      <c r="D2077" s="155" t="str">
        <v>May</v>
      </c>
      <c r="E2077" s="154" t="str">
        <v>Accepted</v>
      </c>
      <c r="F2077" s="155" t="str">
        <v>240</v>
      </c>
      <c r="G2077" s="153" t="n">
        <v>240</v>
      </c>
      <c r="H2077" s="155" t="str">
        <v>SW</v>
      </c>
      <c r="I2077" s="153" t="n">
        <v>60</v>
      </c>
      <c r="J2077" s="155" t="str">
        <v>NE</v>
      </c>
      <c r="K2077" s="153" t="n">
        <v>15</v>
      </c>
      <c r="L2077" s="153" t="n">
        <f>IF(E2077="Accepted",K2077*1.150779448,"")</f>
        <v>17.261691719999998</v>
      </c>
      <c r="M2077" s="163"/>
      <c r="N2077" s="163" t="str">
        <f>IF(AND(E2077="Accepted",ISNUMBER(M2077)),M2077*1.150779448,"")</f>
      </c>
      <c r="O2077" s="163"/>
      <c r="P2077" s="163" t="str">
        <f>IF(AND(E2077="Accepted",ISNUMBER(O2077)),O2077*1.150779448,"")</f>
      </c>
      <c r="Q2077" s="163"/>
      <c r="R2077" s="155" t="str"/>
      <c r="S2077" s="155" t="str"/>
      <c r="T2077" s="155" t="str"/>
      <c r="U2077" s="163" t="str">
        <f>IF(E2077&lt;&gt;"Accepted","",IF(AND(N2077="",P2077=""),"",MAX(N2077,P2077)))</f>
      </c>
      <c r="V2077" s="155" t="str">
        <v>2026-05-20 19:55 PDT</v>
      </c>
      <c r="W2077" s="153" t="n">
        <v>15</v>
      </c>
      <c r="X2077" s="163"/>
      <c r="Y2077" s="163"/>
      <c r="Z2077" s="163"/>
      <c r="AA2077" s="153" t="n">
        <v>-117.8837</v>
      </c>
      <c r="AB2077" s="153" t="n">
        <v>34.9054</v>
      </c>
      <c r="AC2077" s="153" t="n">
        <v>702</v>
      </c>
      <c r="AD2077" s="175" t="str">
        <v>KEDW 210255Z 24015KT 40SM SCT300 26/M10 A2984 RMK AO2A SLP086 T02561097 55001</v>
      </c>
    </row>
    <row r="2078" hidden="0">
      <c r="A2078" s="150" t="str">
        <v>2026-05-21 03:55 UTC</v>
      </c>
      <c r="B2078" s="155" t="str">
        <v>2026-05-20 20:55 PDT</v>
      </c>
      <c r="C2078" s="155" t="str">
        <v>2026-05-20</v>
      </c>
      <c r="D2078" s="155" t="str">
        <v>May</v>
      </c>
      <c r="E2078" s="154" t="str">
        <v>Accepted</v>
      </c>
      <c r="F2078" s="155" t="str">
        <v>240</v>
      </c>
      <c r="G2078" s="153" t="n">
        <v>240</v>
      </c>
      <c r="H2078" s="155" t="str">
        <v>SW</v>
      </c>
      <c r="I2078" s="153" t="n">
        <v>60</v>
      </c>
      <c r="J2078" s="155" t="str">
        <v>NE</v>
      </c>
      <c r="K2078" s="153" t="n">
        <v>14</v>
      </c>
      <c r="L2078" s="153" t="n">
        <f>IF(E2078="Accepted",K2078*1.150779448,"")</f>
        <v>16.110912272</v>
      </c>
      <c r="M2078" s="163"/>
      <c r="N2078" s="163" t="str">
        <f>IF(AND(E2078="Accepted",ISNUMBER(M2078)),M2078*1.150779448,"")</f>
      </c>
      <c r="O2078" s="163"/>
      <c r="P2078" s="163" t="str">
        <f>IF(AND(E2078="Accepted",ISNUMBER(O2078)),O2078*1.150779448,"")</f>
      </c>
      <c r="Q2078" s="163"/>
      <c r="R2078" s="155" t="str"/>
      <c r="S2078" s="155" t="str"/>
      <c r="T2078" s="155" t="str"/>
      <c r="U2078" s="163" t="str">
        <f>IF(E2078&lt;&gt;"Accepted","",IF(AND(N2078="",P2078=""),"",MAX(N2078,P2078)))</f>
      </c>
      <c r="V2078" s="155" t="str">
        <v>2026-05-20 20:55 PDT</v>
      </c>
      <c r="W2078" s="153" t="n">
        <v>14</v>
      </c>
      <c r="X2078" s="163"/>
      <c r="Y2078" s="163"/>
      <c r="Z2078" s="163"/>
      <c r="AA2078" s="153" t="n">
        <v>-117.8837</v>
      </c>
      <c r="AB2078" s="153" t="n">
        <v>34.9054</v>
      </c>
      <c r="AC2078" s="153" t="n">
        <v>702</v>
      </c>
      <c r="AD2078" s="175" t="str">
        <v>KEDW 210355Z 24014KT 40SM SCT300 24/M10 A2986 RMK AO2A SLP092 T02381097</v>
      </c>
    </row>
    <row r="2079" hidden="0">
      <c r="A2079" s="150" t="str">
        <v>2026-05-21 04:55 UTC</v>
      </c>
      <c r="B2079" s="155" t="str">
        <v>2026-05-20 21:55 PDT</v>
      </c>
      <c r="C2079" s="155" t="str">
        <v>2026-05-20</v>
      </c>
      <c r="D2079" s="155" t="str">
        <v>May</v>
      </c>
      <c r="E2079" s="154" t="str">
        <v>Accepted</v>
      </c>
      <c r="F2079" s="155" t="str">
        <v>220</v>
      </c>
      <c r="G2079" s="153" t="n">
        <v>220</v>
      </c>
      <c r="H2079" s="155" t="str">
        <v>SW</v>
      </c>
      <c r="I2079" s="153" t="n">
        <v>40</v>
      </c>
      <c r="J2079" s="155" t="str">
        <v>NE</v>
      </c>
      <c r="K2079" s="153" t="n">
        <v>8</v>
      </c>
      <c r="L2079" s="153" t="n">
        <f>IF(E2079="Accepted",K2079*1.150779448,"")</f>
        <v>9.206235584</v>
      </c>
      <c r="M2079" s="163"/>
      <c r="N2079" s="163" t="str">
        <f>IF(AND(E2079="Accepted",ISNUMBER(M2079)),M2079*1.150779448,"")</f>
      </c>
      <c r="O2079" s="163"/>
      <c r="P2079" s="163" t="str">
        <f>IF(AND(E2079="Accepted",ISNUMBER(O2079)),O2079*1.150779448,"")</f>
      </c>
      <c r="Q2079" s="163"/>
      <c r="R2079" s="155" t="str"/>
      <c r="S2079" s="155" t="str"/>
      <c r="T2079" s="155" t="str"/>
      <c r="U2079" s="163" t="str">
        <f>IF(E2079&lt;&gt;"Accepted","",IF(AND(N2079="",P2079=""),"",MAX(N2079,P2079)))</f>
      </c>
      <c r="V2079" s="155" t="str">
        <v>2026-05-20 21:55 PDT</v>
      </c>
      <c r="W2079" s="153" t="n">
        <v>8</v>
      </c>
      <c r="X2079" s="163"/>
      <c r="Y2079" s="163"/>
      <c r="Z2079" s="163"/>
      <c r="AA2079" s="153" t="n">
        <v>-117.8837</v>
      </c>
      <c r="AB2079" s="153" t="n">
        <v>34.9054</v>
      </c>
      <c r="AC2079" s="153" t="n">
        <v>702</v>
      </c>
      <c r="AD2079" s="175" t="str">
        <v>KEDW 210455Z 22008KT 40SM SCT300 22/M08 A2988 RMK AO2A SLP098 T02181079</v>
      </c>
    </row>
    <row r="2080" hidden="0">
      <c r="A2080" s="150" t="str">
        <v>2026-05-21 05:55 UTC</v>
      </c>
      <c r="B2080" s="155" t="str">
        <v>2026-05-20 22:55 PDT</v>
      </c>
      <c r="C2080" s="155" t="str">
        <v>2026-05-20</v>
      </c>
      <c r="D2080" s="155" t="str">
        <v>May</v>
      </c>
      <c r="E2080" s="154" t="str">
        <v>Accepted</v>
      </c>
      <c r="F2080" s="155" t="str">
        <v>210</v>
      </c>
      <c r="G2080" s="153" t="n">
        <v>210</v>
      </c>
      <c r="H2080" s="155" t="str">
        <v>SW</v>
      </c>
      <c r="I2080" s="153" t="n">
        <v>30</v>
      </c>
      <c r="J2080" s="155" t="str">
        <v>NE</v>
      </c>
      <c r="K2080" s="153" t="n">
        <v>9</v>
      </c>
      <c r="L2080" s="153" t="n">
        <f>IF(E2080="Accepted",K2080*1.150779448,"")</f>
        <v>10.357015032</v>
      </c>
      <c r="M2080" s="163"/>
      <c r="N2080" s="163" t="str">
        <f>IF(AND(E2080="Accepted",ISNUMBER(M2080)),M2080*1.150779448,"")</f>
      </c>
      <c r="O2080" s="163"/>
      <c r="P2080" s="163" t="str">
        <f>IF(AND(E2080="Accepted",ISNUMBER(O2080)),O2080*1.150779448,"")</f>
      </c>
      <c r="Q2080" s="163"/>
      <c r="R2080" s="155" t="str"/>
      <c r="S2080" s="155" t="str"/>
      <c r="T2080" s="155" t="str"/>
      <c r="U2080" s="163" t="str">
        <f>IF(E2080&lt;&gt;"Accepted","",IF(AND(N2080="",P2080=""),"",MAX(N2080,P2080)))</f>
      </c>
      <c r="V2080" s="155" t="str">
        <v>2026-05-20 22:55 PDT</v>
      </c>
      <c r="W2080" s="153" t="n">
        <v>9</v>
      </c>
      <c r="X2080" s="163"/>
      <c r="Y2080" s="163"/>
      <c r="Z2080" s="163"/>
      <c r="AA2080" s="153" t="n">
        <v>-117.8837</v>
      </c>
      <c r="AB2080" s="153" t="n">
        <v>34.9054</v>
      </c>
      <c r="AC2080" s="153" t="n">
        <v>702</v>
      </c>
      <c r="AD2080" s="175" t="str">
        <v>KEDW 210555Z AUTO 21009KT 10SM CLR 21/M06 A2989 RMK AO2 SLP101 T02061061 10305 20206 52015</v>
      </c>
    </row>
    <row r="2081" hidden="0">
      <c r="A2081" s="150" t="str">
        <v>2026-05-21 06:55 UTC</v>
      </c>
      <c r="B2081" s="155" t="str">
        <v>2026-05-20 23:55 PDT</v>
      </c>
      <c r="C2081" s="155" t="str">
        <v>2026-05-20</v>
      </c>
      <c r="D2081" s="155" t="str">
        <v>May</v>
      </c>
      <c r="E2081" s="154" t="str">
        <v>Accepted</v>
      </c>
      <c r="F2081" s="155" t="str">
        <v>220</v>
      </c>
      <c r="G2081" s="153" t="n">
        <v>220</v>
      </c>
      <c r="H2081" s="155" t="str">
        <v>SW</v>
      </c>
      <c r="I2081" s="153" t="n">
        <v>40</v>
      </c>
      <c r="J2081" s="155" t="str">
        <v>NE</v>
      </c>
      <c r="K2081" s="153" t="n">
        <v>6</v>
      </c>
      <c r="L2081" s="153" t="n">
        <f>IF(E2081="Accepted",K2081*1.150779448,"")</f>
        <v>6.904676688</v>
      </c>
      <c r="M2081" s="163"/>
      <c r="N2081" s="163" t="str">
        <f>IF(AND(E2081="Accepted",ISNUMBER(M2081)),M2081*1.150779448,"")</f>
      </c>
      <c r="O2081" s="163"/>
      <c r="P2081" s="163" t="str">
        <f>IF(AND(E2081="Accepted",ISNUMBER(O2081)),O2081*1.150779448,"")</f>
      </c>
      <c r="Q2081" s="163"/>
      <c r="R2081" s="155" t="str"/>
      <c r="S2081" s="155" t="str"/>
      <c r="T2081" s="155" t="str"/>
      <c r="U2081" s="163" t="str">
        <f>IF(E2081&lt;&gt;"Accepted","",IF(AND(N2081="",P2081=""),"",MAX(N2081,P2081)))</f>
      </c>
      <c r="V2081" s="155" t="str">
        <v>2026-05-20 23:55 PDT</v>
      </c>
      <c r="W2081" s="153" t="n">
        <v>6</v>
      </c>
      <c r="X2081" s="163"/>
      <c r="Y2081" s="163"/>
      <c r="Z2081" s="163"/>
      <c r="AA2081" s="153" t="n">
        <v>-117.8837</v>
      </c>
      <c r="AB2081" s="153" t="n">
        <v>34.9054</v>
      </c>
      <c r="AC2081" s="153" t="n">
        <v>702</v>
      </c>
      <c r="AD2081" s="175" t="str">
        <v>KEDW 210655Z AUTO 22006KT 10SM CLR 18/M07 A2989 RMK AO2 SLP101 T01841071</v>
      </c>
    </row>
    <row r="2082" hidden="0">
      <c r="A2082" s="150" t="str">
        <v>2026-05-21 07:55 UTC</v>
      </c>
      <c r="B2082" s="155" t="str">
        <v>2026-05-21 00:55 PDT</v>
      </c>
      <c r="C2082" s="155" t="str">
        <v>2026-05-21</v>
      </c>
      <c r="D2082" s="155" t="str">
        <v>May</v>
      </c>
      <c r="E2082" s="154" t="str">
        <v>Accepted</v>
      </c>
      <c r="F2082" s="155" t="str">
        <v>220</v>
      </c>
      <c r="G2082" s="153" t="n">
        <v>220</v>
      </c>
      <c r="H2082" s="155" t="str">
        <v>SW</v>
      </c>
      <c r="I2082" s="153" t="n">
        <v>40</v>
      </c>
      <c r="J2082" s="155" t="str">
        <v>NE</v>
      </c>
      <c r="K2082" s="153" t="n">
        <v>8</v>
      </c>
      <c r="L2082" s="153" t="n">
        <f>IF(E2082="Accepted",K2082*1.150779448,"")</f>
        <v>9.206235584</v>
      </c>
      <c r="M2082" s="163"/>
      <c r="N2082" s="163" t="str">
        <f>IF(AND(E2082="Accepted",ISNUMBER(M2082)),M2082*1.150779448,"")</f>
      </c>
      <c r="O2082" s="163"/>
      <c r="P2082" s="163" t="str">
        <f>IF(AND(E2082="Accepted",ISNUMBER(O2082)),O2082*1.150779448,"")</f>
      </c>
      <c r="Q2082" s="163"/>
      <c r="R2082" s="155" t="str"/>
      <c r="S2082" s="155" t="str"/>
      <c r="T2082" s="155" t="str"/>
      <c r="U2082" s="163" t="str">
        <f>IF(E2082&lt;&gt;"Accepted","",IF(AND(N2082="",P2082=""),"",MAX(N2082,P2082)))</f>
      </c>
      <c r="V2082" s="155" t="str">
        <v>2026-05-21 00:55 PDT</v>
      </c>
      <c r="W2082" s="153" t="n">
        <v>8</v>
      </c>
      <c r="X2082" s="163"/>
      <c r="Y2082" s="163"/>
      <c r="Z2082" s="163"/>
      <c r="AA2082" s="153" t="n">
        <v>-117.8837</v>
      </c>
      <c r="AB2082" s="153" t="n">
        <v>34.9054</v>
      </c>
      <c r="AC2082" s="153" t="n">
        <v>702</v>
      </c>
      <c r="AD2082" s="175" t="str">
        <v>KEDW 210755Z AUTO 22008KT 10SM CLR 17/M07 A2988 RMK AO2 SLP098 T01731066 403060082</v>
      </c>
    </row>
    <row r="2083" hidden="0">
      <c r="A2083" s="150" t="str">
        <v>2026-05-21 08:55 UTC</v>
      </c>
      <c r="B2083" s="155" t="str">
        <v>2026-05-21 01:55 PDT</v>
      </c>
      <c r="C2083" s="155" t="str">
        <v>2026-05-21</v>
      </c>
      <c r="D2083" s="155" t="str">
        <v>May</v>
      </c>
      <c r="E2083" s="154" t="str">
        <v>Accepted</v>
      </c>
      <c r="F2083" s="155" t="str">
        <v>220</v>
      </c>
      <c r="G2083" s="153" t="n">
        <v>220</v>
      </c>
      <c r="H2083" s="155" t="str">
        <v>SW</v>
      </c>
      <c r="I2083" s="153" t="n">
        <v>40</v>
      </c>
      <c r="J2083" s="155" t="str">
        <v>NE</v>
      </c>
      <c r="K2083" s="153" t="n">
        <v>8</v>
      </c>
      <c r="L2083" s="153" t="n">
        <f>IF(E2083="Accepted",K2083*1.150779448,"")</f>
        <v>9.206235584</v>
      </c>
      <c r="M2083" s="163"/>
      <c r="N2083" s="163" t="str">
        <f>IF(AND(E2083="Accepted",ISNUMBER(M2083)),M2083*1.150779448,"")</f>
      </c>
      <c r="O2083" s="163"/>
      <c r="P2083" s="163" t="str">
        <f>IF(AND(E2083="Accepted",ISNUMBER(O2083)),O2083*1.150779448,"")</f>
      </c>
      <c r="Q2083" s="163"/>
      <c r="R2083" s="155" t="str"/>
      <c r="S2083" s="155" t="str"/>
      <c r="T2083" s="155" t="str"/>
      <c r="U2083" s="163" t="str">
        <f>IF(E2083&lt;&gt;"Accepted","",IF(AND(N2083="",P2083=""),"",MAX(N2083,P2083)))</f>
      </c>
      <c r="V2083" s="155" t="str">
        <v>2026-05-21 01:55 PDT</v>
      </c>
      <c r="W2083" s="153" t="n">
        <v>8</v>
      </c>
      <c r="X2083" s="163"/>
      <c r="Y2083" s="163"/>
      <c r="Z2083" s="163"/>
      <c r="AA2083" s="153" t="n">
        <v>-117.8837</v>
      </c>
      <c r="AB2083" s="153" t="n">
        <v>34.9054</v>
      </c>
      <c r="AC2083" s="153" t="n">
        <v>702</v>
      </c>
      <c r="AD2083" s="175" t="str">
        <v>KEDW 210855Z AUTO 22008KT 10SM CLR 16/M06 A2988 RMK AO2 SLP098 T01551056 57002</v>
      </c>
    </row>
    <row r="2084" hidden="0">
      <c r="A2084" s="150" t="str">
        <v>2026-05-21 09:55 UTC</v>
      </c>
      <c r="B2084" s="155" t="str">
        <v>2026-05-21 02:55 PDT</v>
      </c>
      <c r="C2084" s="155" t="str">
        <v>2026-05-21</v>
      </c>
      <c r="D2084" s="155" t="str">
        <v>May</v>
      </c>
      <c r="E2084" s="154" t="str">
        <v>Accepted</v>
      </c>
      <c r="F2084" s="155" t="str">
        <v>210</v>
      </c>
      <c r="G2084" s="153" t="n">
        <v>210</v>
      </c>
      <c r="H2084" s="155" t="str">
        <v>SW</v>
      </c>
      <c r="I2084" s="153" t="n">
        <v>30</v>
      </c>
      <c r="J2084" s="155" t="str">
        <v>NE</v>
      </c>
      <c r="K2084" s="153" t="n">
        <v>7</v>
      </c>
      <c r="L2084" s="153" t="n">
        <f>IF(E2084="Accepted",K2084*1.150779448,"")</f>
        <v>8.055456136</v>
      </c>
      <c r="M2084" s="163"/>
      <c r="N2084" s="163" t="str">
        <f>IF(AND(E2084="Accepted",ISNUMBER(M2084)),M2084*1.150779448,"")</f>
      </c>
      <c r="O2084" s="163"/>
      <c r="P2084" s="163" t="str">
        <f>IF(AND(E2084="Accepted",ISNUMBER(O2084)),O2084*1.150779448,"")</f>
      </c>
      <c r="Q2084" s="163"/>
      <c r="R2084" s="155" t="str"/>
      <c r="S2084" s="155" t="str"/>
      <c r="T2084" s="155" t="str"/>
      <c r="U2084" s="163" t="str">
        <f>IF(E2084&lt;&gt;"Accepted","",IF(AND(N2084="",P2084=""),"",MAX(N2084,P2084)))</f>
      </c>
      <c r="V2084" s="155" t="str">
        <v>2026-05-21 02:55 PDT</v>
      </c>
      <c r="W2084" s="153" t="n">
        <v>7</v>
      </c>
      <c r="X2084" s="163"/>
      <c r="Y2084" s="163"/>
      <c r="Z2084" s="163"/>
      <c r="AA2084" s="153" t="n">
        <v>-117.8837</v>
      </c>
      <c r="AB2084" s="153" t="n">
        <v>34.9054</v>
      </c>
      <c r="AC2084" s="153" t="n">
        <v>702</v>
      </c>
      <c r="AD2084" s="175" t="str">
        <v>KEDW 210955Z AUTO 21007KT 10SM CLR 16/M04 A2987 RMK AO2 SLP094 T01611045</v>
      </c>
    </row>
    <row r="2085" hidden="0">
      <c r="A2085" s="150" t="str">
        <v>2026-05-21 10:55 UTC</v>
      </c>
      <c r="B2085" s="155" t="str">
        <v>2026-05-21 03:55 PDT</v>
      </c>
      <c r="C2085" s="155" t="str">
        <v>2026-05-21</v>
      </c>
      <c r="D2085" s="155" t="str">
        <v>May</v>
      </c>
      <c r="E2085" s="154" t="str">
        <v>Accepted</v>
      </c>
      <c r="F2085" s="155" t="str">
        <v>220</v>
      </c>
      <c r="G2085" s="153" t="n">
        <v>220</v>
      </c>
      <c r="H2085" s="155" t="str">
        <v>SW</v>
      </c>
      <c r="I2085" s="153" t="n">
        <v>40</v>
      </c>
      <c r="J2085" s="155" t="str">
        <v>NE</v>
      </c>
      <c r="K2085" s="153" t="n">
        <v>7</v>
      </c>
      <c r="L2085" s="153" t="n">
        <f>IF(E2085="Accepted",K2085*1.150779448,"")</f>
        <v>8.055456136</v>
      </c>
      <c r="M2085" s="163"/>
      <c r="N2085" s="163" t="str">
        <f>IF(AND(E2085="Accepted",ISNUMBER(M2085)),M2085*1.150779448,"")</f>
      </c>
      <c r="O2085" s="163"/>
      <c r="P2085" s="163" t="str">
        <f>IF(AND(E2085="Accepted",ISNUMBER(O2085)),O2085*1.150779448,"")</f>
      </c>
      <c r="Q2085" s="163"/>
      <c r="R2085" s="155" t="str"/>
      <c r="S2085" s="155" t="str"/>
      <c r="T2085" s="155" t="str"/>
      <c r="U2085" s="163" t="str">
        <f>IF(E2085&lt;&gt;"Accepted","",IF(AND(N2085="",P2085=""),"",MAX(N2085,P2085)))</f>
      </c>
      <c r="V2085" s="155" t="str">
        <v>2026-05-21 03:55 PDT</v>
      </c>
      <c r="W2085" s="153" t="n">
        <v>7</v>
      </c>
      <c r="X2085" s="163"/>
      <c r="Y2085" s="163"/>
      <c r="Z2085" s="163"/>
      <c r="AA2085" s="153" t="n">
        <v>-117.8837</v>
      </c>
      <c r="AB2085" s="153" t="n">
        <v>34.9054</v>
      </c>
      <c r="AC2085" s="153" t="n">
        <v>702</v>
      </c>
      <c r="AD2085" s="175" t="str">
        <v>KEDW 211055Z AUTO 22007KT 10SM CLR 15/M04 A2987 RMK AO2 SLP095 T01491044</v>
      </c>
    </row>
    <row r="2086" hidden="0">
      <c r="A2086" s="150" t="str">
        <v>2026-05-21 11:55 UTC</v>
      </c>
      <c r="B2086" s="155" t="str">
        <v>2026-05-21 04:55 PDT</v>
      </c>
      <c r="C2086" s="155" t="str">
        <v>2026-05-21</v>
      </c>
      <c r="D2086" s="155" t="str">
        <v>May</v>
      </c>
      <c r="E2086" s="154" t="str">
        <v>Accepted</v>
      </c>
      <c r="F2086" s="155" t="str">
        <v>230</v>
      </c>
      <c r="G2086" s="153" t="n">
        <v>230</v>
      </c>
      <c r="H2086" s="155" t="str">
        <v>SW</v>
      </c>
      <c r="I2086" s="153" t="n">
        <v>50</v>
      </c>
      <c r="J2086" s="155" t="str">
        <v>NE</v>
      </c>
      <c r="K2086" s="153" t="n">
        <v>6</v>
      </c>
      <c r="L2086" s="153" t="n">
        <f>IF(E2086="Accepted",K2086*1.150779448,"")</f>
        <v>6.904676688</v>
      </c>
      <c r="M2086" s="163"/>
      <c r="N2086" s="163" t="str">
        <f>IF(AND(E2086="Accepted",ISNUMBER(M2086)),M2086*1.150779448,"")</f>
      </c>
      <c r="O2086" s="163"/>
      <c r="P2086" s="163" t="str">
        <f>IF(AND(E2086="Accepted",ISNUMBER(O2086)),O2086*1.150779448,"")</f>
      </c>
      <c r="Q2086" s="163"/>
      <c r="R2086" s="155" t="str"/>
      <c r="S2086" s="155" t="str"/>
      <c r="T2086" s="155" t="str"/>
      <c r="U2086" s="163" t="str">
        <f>IF(E2086&lt;&gt;"Accepted","",IF(AND(N2086="",P2086=""),"",MAX(N2086,P2086)))</f>
      </c>
      <c r="V2086" s="155" t="str">
        <v>2026-05-21 04:55 PDT</v>
      </c>
      <c r="W2086" s="153" t="n">
        <v>6</v>
      </c>
      <c r="X2086" s="163"/>
      <c r="Y2086" s="163"/>
      <c r="Z2086" s="163"/>
      <c r="AA2086" s="153" t="n">
        <v>-117.8837</v>
      </c>
      <c r="AB2086" s="153" t="n">
        <v>34.9054</v>
      </c>
      <c r="AC2086" s="153" t="n">
        <v>702</v>
      </c>
      <c r="AD2086" s="175" t="str">
        <v>KEDW 211155Z AUTO 23006KT 10SM CLR 13/M04 A2987 RMK AO2 SLP095 T01311041 10206 20131 55004</v>
      </c>
    </row>
    <row r="2087" hidden="0">
      <c r="A2087" s="150" t="str">
        <v>2026-05-21 12:55 UTC</v>
      </c>
      <c r="B2087" s="155" t="str">
        <v>2026-05-21 05:55 PDT</v>
      </c>
      <c r="C2087" s="155" t="str">
        <v>2026-05-21</v>
      </c>
      <c r="D2087" s="155" t="str">
        <v>May</v>
      </c>
      <c r="E2087" s="154" t="str">
        <v>Accepted</v>
      </c>
      <c r="F2087" s="155" t="str">
        <v>240</v>
      </c>
      <c r="G2087" s="153" t="n">
        <v>240</v>
      </c>
      <c r="H2087" s="155" t="str">
        <v>SW</v>
      </c>
      <c r="I2087" s="153" t="n">
        <v>60</v>
      </c>
      <c r="J2087" s="155" t="str">
        <v>NE</v>
      </c>
      <c r="K2087" s="153" t="n">
        <v>4</v>
      </c>
      <c r="L2087" s="153" t="n">
        <f>IF(E2087="Accepted",K2087*1.150779448,"")</f>
        <v>4.603117792</v>
      </c>
      <c r="M2087" s="163"/>
      <c r="N2087" s="163" t="str">
        <f>IF(AND(E2087="Accepted",ISNUMBER(M2087)),M2087*1.150779448,"")</f>
      </c>
      <c r="O2087" s="163"/>
      <c r="P2087" s="163" t="str">
        <f>IF(AND(E2087="Accepted",ISNUMBER(O2087)),O2087*1.150779448,"")</f>
      </c>
      <c r="Q2087" s="163"/>
      <c r="R2087" s="155" t="str"/>
      <c r="S2087" s="155" t="str"/>
      <c r="T2087" s="155" t="str"/>
      <c r="U2087" s="163" t="str">
        <f>IF(E2087&lt;&gt;"Accepted","",IF(AND(N2087="",P2087=""),"",MAX(N2087,P2087)))</f>
      </c>
      <c r="V2087" s="155" t="str">
        <v>2026-05-21 05:55 PDT</v>
      </c>
      <c r="W2087" s="153" t="n">
        <v>4</v>
      </c>
      <c r="X2087" s="163"/>
      <c r="Y2087" s="163"/>
      <c r="Z2087" s="163"/>
      <c r="AA2087" s="153" t="n">
        <v>-117.8837</v>
      </c>
      <c r="AB2087" s="153" t="n">
        <v>34.9054</v>
      </c>
      <c r="AC2087" s="153" t="n">
        <v>702</v>
      </c>
      <c r="AD2087" s="175" t="str">
        <v>KEDW 211255Z 24004KT 60SM FEW300 12/M04 A2988 RMK AO2A SLP100 T01221040</v>
      </c>
    </row>
    <row r="2088" hidden="0">
      <c r="A2088" s="150" t="str">
        <v>2026-05-21 13:55 UTC</v>
      </c>
      <c r="B2088" s="155" t="str">
        <v>2026-05-21 06:55 PDT</v>
      </c>
      <c r="C2088" s="155" t="str">
        <v>2026-05-21</v>
      </c>
      <c r="D2088" s="155" t="str">
        <v>May</v>
      </c>
      <c r="E2088" s="154" t="str">
        <v>Accepted</v>
      </c>
      <c r="F2088" s="155" t="str">
        <v>220</v>
      </c>
      <c r="G2088" s="153" t="n">
        <v>220</v>
      </c>
      <c r="H2088" s="155" t="str">
        <v>SW</v>
      </c>
      <c r="I2088" s="153" t="n">
        <v>40</v>
      </c>
      <c r="J2088" s="155" t="str">
        <v>NE</v>
      </c>
      <c r="K2088" s="153" t="n">
        <v>6</v>
      </c>
      <c r="L2088" s="153" t="n">
        <f>IF(E2088="Accepted",K2088*1.150779448,"")</f>
        <v>6.904676688</v>
      </c>
      <c r="M2088" s="163"/>
      <c r="N2088" s="163" t="str">
        <f>IF(AND(E2088="Accepted",ISNUMBER(M2088)),M2088*1.150779448,"")</f>
      </c>
      <c r="O2088" s="163"/>
      <c r="P2088" s="163" t="str">
        <f>IF(AND(E2088="Accepted",ISNUMBER(O2088)),O2088*1.150779448,"")</f>
      </c>
      <c r="Q2088" s="163"/>
      <c r="R2088" s="155" t="str"/>
      <c r="S2088" s="155" t="str"/>
      <c r="T2088" s="155" t="str"/>
      <c r="U2088" s="163" t="str">
        <f>IF(E2088&lt;&gt;"Accepted","",IF(AND(N2088="",P2088=""),"",MAX(N2088,P2088)))</f>
      </c>
      <c r="V2088" s="155" t="str">
        <v>2026-05-21 06:55 PDT</v>
      </c>
      <c r="W2088" s="153" t="n">
        <v>6</v>
      </c>
      <c r="X2088" s="163"/>
      <c r="Y2088" s="163"/>
      <c r="Z2088" s="163"/>
      <c r="AA2088" s="153" t="n">
        <v>-117.8837</v>
      </c>
      <c r="AB2088" s="153" t="n">
        <v>34.9054</v>
      </c>
      <c r="AC2088" s="153" t="n">
        <v>702</v>
      </c>
      <c r="AD2088" s="175" t="str">
        <v>KEDW 211355Z 22006KT 80SM FEW300 16/M04 A2989 RMK AO2A SLP101 T01551039</v>
      </c>
    </row>
    <row r="2089" hidden="0">
      <c r="A2089" s="150" t="str">
        <v>2026-05-21 14:55 UTC</v>
      </c>
      <c r="B2089" s="155" t="str">
        <v>2026-05-21 07:55 PDT</v>
      </c>
      <c r="C2089" s="155" t="str">
        <v>2026-05-21</v>
      </c>
      <c r="D2089" s="155" t="str">
        <v>May</v>
      </c>
      <c r="E2089" s="154" t="str">
        <v>Accepted</v>
      </c>
      <c r="F2089" s="155" t="str">
        <v>220</v>
      </c>
      <c r="G2089" s="153" t="n">
        <v>220</v>
      </c>
      <c r="H2089" s="155" t="str">
        <v>SW</v>
      </c>
      <c r="I2089" s="153" t="n">
        <v>40</v>
      </c>
      <c r="J2089" s="155" t="str">
        <v>NE</v>
      </c>
      <c r="K2089" s="153" t="n">
        <v>9</v>
      </c>
      <c r="L2089" s="153" t="n">
        <f>IF(E2089="Accepted",K2089*1.150779448,"")</f>
        <v>10.357015032</v>
      </c>
      <c r="M2089" s="163"/>
      <c r="N2089" s="163" t="str">
        <f>IF(AND(E2089="Accepted",ISNUMBER(M2089)),M2089*1.150779448,"")</f>
      </c>
      <c r="O2089" s="163"/>
      <c r="P2089" s="163" t="str">
        <f>IF(AND(E2089="Accepted",ISNUMBER(O2089)),O2089*1.150779448,"")</f>
      </c>
      <c r="Q2089" s="163"/>
      <c r="R2089" s="155" t="str"/>
      <c r="S2089" s="155" t="str"/>
      <c r="T2089" s="155" t="str"/>
      <c r="U2089" s="163" t="str">
        <f>IF(E2089&lt;&gt;"Accepted","",IF(AND(N2089="",P2089=""),"",MAX(N2089,P2089)))</f>
      </c>
      <c r="V2089" s="155" t="str">
        <v>2026-05-21 07:55 PDT</v>
      </c>
      <c r="W2089" s="153" t="n">
        <v>9</v>
      </c>
      <c r="X2089" s="163"/>
      <c r="Y2089" s="163"/>
      <c r="Z2089" s="163"/>
      <c r="AA2089" s="153" t="n">
        <v>-117.8837</v>
      </c>
      <c r="AB2089" s="153" t="n">
        <v>34.9054</v>
      </c>
      <c r="AC2089" s="153" t="n">
        <v>702</v>
      </c>
      <c r="AD2089" s="175" t="str">
        <v>KEDW 211455Z 22009KT 80SM FEW300 21/M03 A2990 RMK AO2A SLP104 T02051026 52009</v>
      </c>
    </row>
    <row r="2090" hidden="0">
      <c r="A2090" s="150" t="str">
        <v>2026-05-21 15:55 UTC</v>
      </c>
      <c r="B2090" s="155" t="str">
        <v>2026-05-21 08:55 PDT</v>
      </c>
      <c r="C2090" s="155" t="str">
        <v>2026-05-21</v>
      </c>
      <c r="D2090" s="155" t="str">
        <v>May</v>
      </c>
      <c r="E2090" s="154" t="str">
        <v>Accepted</v>
      </c>
      <c r="F2090" s="155" t="str">
        <v>210</v>
      </c>
      <c r="G2090" s="153" t="n">
        <v>210</v>
      </c>
      <c r="H2090" s="155" t="str">
        <v>SW</v>
      </c>
      <c r="I2090" s="153" t="n">
        <v>30</v>
      </c>
      <c r="J2090" s="155" t="str">
        <v>NE</v>
      </c>
      <c r="K2090" s="153" t="n">
        <v>7</v>
      </c>
      <c r="L2090" s="153" t="n">
        <f>IF(E2090="Accepted",K2090*1.150779448,"")</f>
        <v>8.055456136</v>
      </c>
      <c r="M2090" s="163"/>
      <c r="N2090" s="163" t="str">
        <f>IF(AND(E2090="Accepted",ISNUMBER(M2090)),M2090*1.150779448,"")</f>
      </c>
      <c r="O2090" s="163"/>
      <c r="P2090" s="163" t="str">
        <f>IF(AND(E2090="Accepted",ISNUMBER(O2090)),O2090*1.150779448,"")</f>
      </c>
      <c r="Q2090" s="163"/>
      <c r="R2090" s="155" t="str"/>
      <c r="S2090" s="155" t="str"/>
      <c r="T2090" s="155" t="str"/>
      <c r="U2090" s="163" t="str">
        <f>IF(E2090&lt;&gt;"Accepted","",IF(AND(N2090="",P2090=""),"",MAX(N2090,P2090)))</f>
      </c>
      <c r="V2090" s="155" t="str">
        <v>2026-05-21 08:55 PDT</v>
      </c>
      <c r="W2090" s="153" t="n">
        <v>7</v>
      </c>
      <c r="X2090" s="163"/>
      <c r="Y2090" s="163"/>
      <c r="Z2090" s="163"/>
      <c r="AA2090" s="153" t="n">
        <v>-117.8837</v>
      </c>
      <c r="AB2090" s="153" t="n">
        <v>34.9054</v>
      </c>
      <c r="AC2090" s="153" t="n">
        <v>702</v>
      </c>
      <c r="AD2090" s="175" t="str">
        <v>KEDW 211555Z 21007KT 90SM FEW300 25/M02 A2990 RMK AO2A SLP103 T02511025</v>
      </c>
    </row>
    <row r="2091" hidden="0">
      <c r="A2091" s="150" t="str">
        <v>2026-05-21 17:55 UTC</v>
      </c>
      <c r="B2091" s="155" t="str">
        <v>2026-05-21 10:55 PDT</v>
      </c>
      <c r="C2091" s="155" t="str">
        <v>2026-05-21</v>
      </c>
      <c r="D2091" s="155" t="str">
        <v>May</v>
      </c>
      <c r="E2091" s="154" t="str">
        <v>Accepted</v>
      </c>
      <c r="F2091" s="155" t="str">
        <v>210</v>
      </c>
      <c r="G2091" s="153" t="n">
        <v>210</v>
      </c>
      <c r="H2091" s="155" t="str">
        <v>SW</v>
      </c>
      <c r="I2091" s="153" t="n">
        <v>30</v>
      </c>
      <c r="J2091" s="155" t="str">
        <v>NE</v>
      </c>
      <c r="K2091" s="153" t="n">
        <v>7</v>
      </c>
      <c r="L2091" s="153" t="n">
        <f>IF(E2091="Accepted",K2091*1.150779448,"")</f>
        <v>8.055456136</v>
      </c>
      <c r="M2091" s="163"/>
      <c r="N2091" s="163" t="str">
        <f>IF(AND(E2091="Accepted",ISNUMBER(M2091)),M2091*1.150779448,"")</f>
      </c>
      <c r="O2091" s="163"/>
      <c r="P2091" s="163" t="str">
        <f>IF(AND(E2091="Accepted",ISNUMBER(O2091)),O2091*1.150779448,"")</f>
      </c>
      <c r="Q2091" s="163"/>
      <c r="R2091" s="155" t="str"/>
      <c r="S2091" s="155" t="str"/>
      <c r="T2091" s="155" t="str"/>
      <c r="U2091" s="163" t="str">
        <f>IF(E2091&lt;&gt;"Accepted","",IF(AND(N2091="",P2091=""),"",MAX(N2091,P2091)))</f>
      </c>
      <c r="V2091" s="155" t="str">
        <v>2026-05-21 10:55 PDT</v>
      </c>
      <c r="W2091" s="153" t="n">
        <v>7</v>
      </c>
      <c r="X2091" s="163"/>
      <c r="Y2091" s="163"/>
      <c r="Z2091" s="163"/>
      <c r="AA2091" s="153" t="n">
        <v>-117.8837</v>
      </c>
      <c r="AB2091" s="153" t="n">
        <v>34.9054</v>
      </c>
      <c r="AC2091" s="153" t="n">
        <v>702</v>
      </c>
      <c r="AD2091" s="175" t="str">
        <v>KEDW 211755Z 21007KT 70SM FEW300 30/M08 A2988 RMK AO2A SLP095 T02981080 10298 20115 58006</v>
      </c>
    </row>
    <row r="2092" hidden="0">
      <c r="A2092" s="150" t="str">
        <v>2026-05-21 18:55 UTC</v>
      </c>
      <c r="B2092" s="155" t="str">
        <v>2026-05-21 11:55 PDT</v>
      </c>
      <c r="C2092" s="155" t="str">
        <v>2026-05-21</v>
      </c>
      <c r="D2092" s="155" t="str">
        <v>May</v>
      </c>
      <c r="E2092" s="154" t="str">
        <v>Accepted</v>
      </c>
      <c r="F2092" s="155" t="str">
        <v>240</v>
      </c>
      <c r="G2092" s="153" t="n">
        <v>240</v>
      </c>
      <c r="H2092" s="155" t="str">
        <v>SW</v>
      </c>
      <c r="I2092" s="153" t="n">
        <v>60</v>
      </c>
      <c r="J2092" s="155" t="str">
        <v>NE</v>
      </c>
      <c r="K2092" s="153" t="n">
        <v>7</v>
      </c>
      <c r="L2092" s="153" t="n">
        <f>IF(E2092="Accepted",K2092*1.150779448,"")</f>
        <v>8.055456136</v>
      </c>
      <c r="M2092" s="163"/>
      <c r="N2092" s="163" t="str">
        <f>IF(AND(E2092="Accepted",ISNUMBER(M2092)),M2092*1.150779448,"")</f>
      </c>
      <c r="O2092" s="163"/>
      <c r="P2092" s="163" t="str">
        <f>IF(AND(E2092="Accepted",ISNUMBER(O2092)),O2092*1.150779448,"")</f>
      </c>
      <c r="Q2092" s="163"/>
      <c r="R2092" s="155" t="str"/>
      <c r="S2092" s="155" t="str"/>
      <c r="T2092" s="155" t="str"/>
      <c r="U2092" s="163" t="str">
        <f>IF(E2092&lt;&gt;"Accepted","",IF(AND(N2092="",P2092=""),"",MAX(N2092,P2092)))</f>
      </c>
      <c r="V2092" s="155" t="str">
        <v>2026-05-21 11:55 PDT</v>
      </c>
      <c r="W2092" s="153" t="n">
        <v>7</v>
      </c>
      <c r="X2092" s="163"/>
      <c r="Y2092" s="163"/>
      <c r="Z2092" s="163"/>
      <c r="AA2092" s="153" t="n">
        <v>-117.8837</v>
      </c>
      <c r="AB2092" s="153" t="n">
        <v>34.9054</v>
      </c>
      <c r="AC2092" s="153" t="n">
        <v>702</v>
      </c>
      <c r="AD2092" s="175" t="str">
        <v>KEDW 211855Z 24007KT 80SM FEW300 30/M09 A2987 RMK AO2A SLP093 T03041093</v>
      </c>
    </row>
    <row r="2093" hidden="0">
      <c r="A2093" s="150" t="str">
        <v>2026-05-21 19:55 UTC</v>
      </c>
      <c r="B2093" s="155" t="str">
        <v>2026-05-21 12:55 PDT</v>
      </c>
      <c r="C2093" s="155" t="str">
        <v>2026-05-21</v>
      </c>
      <c r="D2093" s="155" t="str">
        <v>May</v>
      </c>
      <c r="E2093" s="154" t="str">
        <v>Accepted</v>
      </c>
      <c r="F2093" s="155" t="str">
        <v>160</v>
      </c>
      <c r="G2093" s="153" t="n">
        <v>160</v>
      </c>
      <c r="H2093" s="155" t="str">
        <v>S</v>
      </c>
      <c r="I2093" s="153" t="n">
        <v>340</v>
      </c>
      <c r="J2093" s="155" t="str">
        <v>N</v>
      </c>
      <c r="K2093" s="153" t="n">
        <v>7</v>
      </c>
      <c r="L2093" s="153" t="n">
        <f>IF(E2093="Accepted",K2093*1.150779448,"")</f>
        <v>8.055456136</v>
      </c>
      <c r="M2093" s="163"/>
      <c r="N2093" s="163" t="str">
        <f>IF(AND(E2093="Accepted",ISNUMBER(M2093)),M2093*1.150779448,"")</f>
      </c>
      <c r="O2093" s="163"/>
      <c r="P2093" s="163" t="str">
        <f>IF(AND(E2093="Accepted",ISNUMBER(O2093)),O2093*1.150779448,"")</f>
      </c>
      <c r="Q2093" s="163"/>
      <c r="R2093" s="155" t="str"/>
      <c r="S2093" s="155" t="str"/>
      <c r="T2093" s="155" t="str"/>
      <c r="U2093" s="163" t="str">
        <f>IF(E2093&lt;&gt;"Accepted","",IF(AND(N2093="",P2093=""),"",MAX(N2093,P2093)))</f>
      </c>
      <c r="V2093" s="155" t="str">
        <v>2026-05-21 12:55 PDT</v>
      </c>
      <c r="W2093" s="153" t="n">
        <v>7</v>
      </c>
      <c r="X2093" s="163"/>
      <c r="Y2093" s="163"/>
      <c r="Z2093" s="163"/>
      <c r="AA2093" s="153" t="n">
        <v>-117.8837</v>
      </c>
      <c r="AB2093" s="153" t="n">
        <v>34.9054</v>
      </c>
      <c r="AC2093" s="153" t="n">
        <v>702</v>
      </c>
      <c r="AD2093" s="175" t="str">
        <v>KEDW 211955Z 16007KT 80SM FEW300 32/M15 A2985 RMK AO2A SLP085 T03201151</v>
      </c>
    </row>
    <row r="2094" hidden="0">
      <c r="A2094" s="150" t="str">
        <v>2026-05-21 20:55 UTC</v>
      </c>
      <c r="B2094" s="155" t="str">
        <v>2026-05-21 13:55 PDT</v>
      </c>
      <c r="C2094" s="155" t="str">
        <v>2026-05-21</v>
      </c>
      <c r="D2094" s="155" t="str">
        <v>May</v>
      </c>
      <c r="E2094" s="154" t="str">
        <v>Accepted</v>
      </c>
      <c r="F2094" s="155" t="str">
        <v>000</v>
      </c>
      <c r="G2094" s="153" t="n">
        <v>0</v>
      </c>
      <c r="H2094" s="155" t="str">
        <v>Calm</v>
      </c>
      <c r="I2094" s="153" t="n">
        <v>180</v>
      </c>
      <c r="J2094" s="155" t="str">
        <v>Calm</v>
      </c>
      <c r="K2094" s="153" t="n">
        <v>0</v>
      </c>
      <c r="L2094" s="153" t="n">
        <f>IF(E2094="Accepted",K2094*1.150779448,"")</f>
        <v>0</v>
      </c>
      <c r="M2094" s="163"/>
      <c r="N2094" s="163" t="str">
        <f>IF(AND(E2094="Accepted",ISNUMBER(M2094)),M2094*1.150779448,"")</f>
      </c>
      <c r="O2094" s="163"/>
      <c r="P2094" s="163" t="str">
        <f>IF(AND(E2094="Accepted",ISNUMBER(O2094)),O2094*1.150779448,"")</f>
      </c>
      <c r="Q2094" s="163"/>
      <c r="R2094" s="155" t="str"/>
      <c r="S2094" s="155" t="str"/>
      <c r="T2094" s="155" t="str"/>
      <c r="U2094" s="163" t="str">
        <f>IF(E2094&lt;&gt;"Accepted","",IF(AND(N2094="",P2094=""),"",MAX(N2094,P2094)))</f>
      </c>
      <c r="V2094" s="155" t="str">
        <v>2026-05-21 13:55 PDT</v>
      </c>
      <c r="W2094" s="153" t="n">
        <v>0</v>
      </c>
      <c r="X2094" s="163"/>
      <c r="Y2094" s="163"/>
      <c r="Z2094" s="163"/>
      <c r="AA2094" s="153" t="n">
        <v>-117.8837</v>
      </c>
      <c r="AB2094" s="153" t="n">
        <v>34.9054</v>
      </c>
      <c r="AC2094" s="153" t="n">
        <v>702</v>
      </c>
      <c r="AD2094" s="175" t="str">
        <v>KEDW 212055Z 00000KT 80SM FEW300 32/M15 A2983 RMK AO2A SLP079 T03161154 57016</v>
      </c>
    </row>
    <row r="2095" hidden="0">
      <c r="A2095" s="150" t="str">
        <v>2026-05-21 21:55 UTC</v>
      </c>
      <c r="B2095" s="155" t="str">
        <v>2026-05-21 14:55 PDT</v>
      </c>
      <c r="C2095" s="155" t="str">
        <v>2026-05-21</v>
      </c>
      <c r="D2095" s="155" t="str">
        <v>May</v>
      </c>
      <c r="E2095" s="154" t="str">
        <v>Accepted</v>
      </c>
      <c r="F2095" s="155" t="str">
        <v>110</v>
      </c>
      <c r="G2095" s="153" t="n">
        <v>110</v>
      </c>
      <c r="H2095" s="155" t="str">
        <v>E</v>
      </c>
      <c r="I2095" s="153" t="n">
        <v>290</v>
      </c>
      <c r="J2095" s="155" t="str">
        <v>W</v>
      </c>
      <c r="K2095" s="153" t="n">
        <v>9</v>
      </c>
      <c r="L2095" s="153" t="n">
        <f>IF(E2095="Accepted",K2095*1.150779448,"")</f>
        <v>10.357015032</v>
      </c>
      <c r="M2095" s="163"/>
      <c r="N2095" s="163" t="str">
        <f>IF(AND(E2095="Accepted",ISNUMBER(M2095)),M2095*1.150779448,"")</f>
      </c>
      <c r="O2095" s="163"/>
      <c r="P2095" s="163" t="str">
        <f>IF(AND(E2095="Accepted",ISNUMBER(O2095)),O2095*1.150779448,"")</f>
      </c>
      <c r="Q2095" s="163"/>
      <c r="R2095" s="155" t="str"/>
      <c r="S2095" s="155" t="str"/>
      <c r="T2095" s="155" t="str"/>
      <c r="U2095" s="163" t="str">
        <f>IF(E2095&lt;&gt;"Accepted","",IF(AND(N2095="",P2095=""),"",MAX(N2095,P2095)))</f>
      </c>
      <c r="V2095" s="155" t="str">
        <v>2026-05-21 14:55 PDT</v>
      </c>
      <c r="W2095" s="153" t="n">
        <v>9</v>
      </c>
      <c r="X2095" s="163"/>
      <c r="Y2095" s="163"/>
      <c r="Z2095" s="163"/>
      <c r="AA2095" s="153" t="n">
        <v>-117.8837</v>
      </c>
      <c r="AB2095" s="153" t="n">
        <v>34.9054</v>
      </c>
      <c r="AC2095" s="153" t="n">
        <v>702</v>
      </c>
      <c r="AD2095" s="175" t="str">
        <v>KEDW 212155Z COR 11009KT 80SM FEW100 FEW300 33/M18 A2980 RMK AO2A SLP068 T03311178 COR 2157</v>
      </c>
    </row>
    <row r="2096" hidden="0">
      <c r="A2096" s="150" t="str">
        <v>2026-05-21 22:55 UTC</v>
      </c>
      <c r="B2096" s="155" t="str">
        <v>2026-05-21 15:55 PDT</v>
      </c>
      <c r="C2096" s="155" t="str">
        <v>2026-05-21</v>
      </c>
      <c r="D2096" s="155" t="str">
        <v>May</v>
      </c>
      <c r="E2096" s="154" t="str">
        <v>Accepted</v>
      </c>
      <c r="F2096" s="155" t="str">
        <v>340</v>
      </c>
      <c r="G2096" s="153" t="n">
        <v>340</v>
      </c>
      <c r="H2096" s="155" t="str">
        <v>N</v>
      </c>
      <c r="I2096" s="153" t="n">
        <v>160</v>
      </c>
      <c r="J2096" s="155" t="str">
        <v>S</v>
      </c>
      <c r="K2096" s="153" t="n">
        <v>5</v>
      </c>
      <c r="L2096" s="153" t="n">
        <f>IF(E2096="Accepted",K2096*1.150779448,"")</f>
        <v>5.75389724</v>
      </c>
      <c r="M2096" s="163"/>
      <c r="N2096" s="163" t="str">
        <f>IF(AND(E2096="Accepted",ISNUMBER(M2096)),M2096*1.150779448,"")</f>
      </c>
      <c r="O2096" s="163"/>
      <c r="P2096" s="163" t="str">
        <f>IF(AND(E2096="Accepted",ISNUMBER(O2096)),O2096*1.150779448,"")</f>
      </c>
      <c r="Q2096" s="163"/>
      <c r="R2096" s="155" t="str"/>
      <c r="S2096" s="155" t="str"/>
      <c r="T2096" s="155" t="str"/>
      <c r="U2096" s="163" t="str">
        <f>IF(E2096&lt;&gt;"Accepted","",IF(AND(N2096="",P2096=""),"",MAX(N2096,P2096)))</f>
      </c>
      <c r="V2096" s="155" t="str">
        <v>2026-05-21 15:55 PDT</v>
      </c>
      <c r="W2096" s="153" t="n">
        <v>5</v>
      </c>
      <c r="X2096" s="163"/>
      <c r="Y2096" s="163"/>
      <c r="Z2096" s="163"/>
      <c r="AA2096" s="153" t="n">
        <v>-117.8837</v>
      </c>
      <c r="AB2096" s="153" t="n">
        <v>34.9054</v>
      </c>
      <c r="AC2096" s="153" t="n">
        <v>702</v>
      </c>
      <c r="AD2096" s="175" t="str">
        <v>KEDW 212255Z 34005KT 80SM FEW100 FEW300 33/M18 A2978 RMK AO2A SLP062 T03271181</v>
      </c>
    </row>
    <row r="2097" hidden="0">
      <c r="A2097" s="150" t="str">
        <v>2026-05-21 23:40 UTC</v>
      </c>
      <c r="B2097" s="155" t="str">
        <v>2026-05-21 16:40 PDT</v>
      </c>
      <c r="C2097" s="155" t="str">
        <v>2026-05-21</v>
      </c>
      <c r="D2097" s="155" t="str">
        <v>May</v>
      </c>
      <c r="E2097" s="154" t="str">
        <v>Accepted</v>
      </c>
      <c r="F2097" s="155" t="str">
        <v>270</v>
      </c>
      <c r="G2097" s="153" t="n">
        <v>270</v>
      </c>
      <c r="H2097" s="155" t="str">
        <v>W</v>
      </c>
      <c r="I2097" s="153" t="n">
        <v>90</v>
      </c>
      <c r="J2097" s="155" t="str">
        <v>E</v>
      </c>
      <c r="K2097" s="153" t="n">
        <v>13</v>
      </c>
      <c r="L2097" s="153" t="n">
        <f>IF(E2097="Accepted",K2097*1.150779448,"")</f>
        <v>14.960132824</v>
      </c>
      <c r="M2097" s="153" t="n">
        <v>20</v>
      </c>
      <c r="N2097" s="153" t="n">
        <f>IF(AND(E2097="Accepted",ISNUMBER(M2097)),M2097*1.150779448,"")</f>
        <v>23.01558896</v>
      </c>
      <c r="O2097" s="163"/>
      <c r="P2097" s="163" t="str">
        <f>IF(AND(E2097="Accepted",ISNUMBER(O2097)),O2097*1.150779448,"")</f>
      </c>
      <c r="Q2097" s="163"/>
      <c r="R2097" s="155" t="str"/>
      <c r="S2097" s="155" t="str"/>
      <c r="T2097" s="155" t="str"/>
      <c r="U2097" s="153" t="n">
        <f>IF(E2097&lt;&gt;"Accepted","",IF(AND(N2097="",P2097=""),"",MAX(N2097,P2097)))</f>
        <v>23.01558896</v>
      </c>
      <c r="V2097" s="155" t="str">
        <v>2026-05-21 16:40 PDT</v>
      </c>
      <c r="W2097" s="153" t="n">
        <v>13</v>
      </c>
      <c r="X2097" s="153" t="n">
        <v>20</v>
      </c>
      <c r="Y2097" s="163"/>
      <c r="Z2097" s="163"/>
      <c r="AA2097" s="153" t="n">
        <v>-117.8837</v>
      </c>
      <c r="AB2097" s="153" t="n">
        <v>34.9054</v>
      </c>
      <c r="AC2097" s="153" t="n">
        <v>702</v>
      </c>
      <c r="AD2097" s="175" t="str">
        <v>KEDW 212340Z 27013G20KT 80SM FEW100 FEW300 33/M06 A2977 RMK AO2A SLP060</v>
      </c>
    </row>
    <row r="2098" hidden="0">
      <c r="A2098" s="150" t="str">
        <v>2026-05-21 23:49 UTC</v>
      </c>
      <c r="B2098" s="155" t="str">
        <v>2026-05-21 16:49 PDT</v>
      </c>
      <c r="C2098" s="155" t="str">
        <v>2026-05-21</v>
      </c>
      <c r="D2098" s="155" t="str">
        <v>May</v>
      </c>
      <c r="E2098" s="154" t="str">
        <v>Accepted</v>
      </c>
      <c r="F2098" s="155" t="str">
        <v>250</v>
      </c>
      <c r="G2098" s="153" t="n">
        <v>250</v>
      </c>
      <c r="H2098" s="155" t="str">
        <v>W</v>
      </c>
      <c r="I2098" s="153" t="n">
        <v>70</v>
      </c>
      <c r="J2098" s="155" t="str">
        <v>E</v>
      </c>
      <c r="K2098" s="153" t="n">
        <v>17</v>
      </c>
      <c r="L2098" s="153" t="n">
        <f>IF(E2098="Accepted",K2098*1.150779448,"")</f>
        <v>19.563250616</v>
      </c>
      <c r="M2098" s="153" t="n">
        <v>25</v>
      </c>
      <c r="N2098" s="153" t="n">
        <f>IF(AND(E2098="Accepted",ISNUMBER(M2098)),M2098*1.150779448,"")</f>
        <v>28.7694862</v>
      </c>
      <c r="O2098" s="163"/>
      <c r="P2098" s="163" t="str">
        <f>IF(AND(E2098="Accepted",ISNUMBER(O2098)),O2098*1.150779448,"")</f>
      </c>
      <c r="Q2098" s="163"/>
      <c r="R2098" s="155" t="str"/>
      <c r="S2098" s="155" t="str"/>
      <c r="T2098" s="155" t="str"/>
      <c r="U2098" s="153" t="n">
        <f>IF(E2098&lt;&gt;"Accepted","",IF(AND(N2098="",P2098=""),"",MAX(N2098,P2098)))</f>
        <v>28.7694862</v>
      </c>
      <c r="V2098" s="155" t="str">
        <v>2026-05-21 16:49 PDT</v>
      </c>
      <c r="W2098" s="153" t="n">
        <v>17</v>
      </c>
      <c r="X2098" s="153" t="n">
        <v>25</v>
      </c>
      <c r="Y2098" s="163"/>
      <c r="Z2098" s="163"/>
      <c r="AA2098" s="153" t="n">
        <v>-117.8837</v>
      </c>
      <c r="AB2098" s="153" t="n">
        <v>34.9054</v>
      </c>
      <c r="AC2098" s="153" t="n">
        <v>702</v>
      </c>
      <c r="AD2098" s="175" t="str">
        <v>KEDW 212349Z 25017G25KT 50SM FEW100 33/M06 A2976 RMK AO2A WSHFT 34 SLP056</v>
      </c>
    </row>
    <row r="2099" hidden="0">
      <c r="A2099" s="150" t="str">
        <v>2026-05-21 23:55 UTC</v>
      </c>
      <c r="B2099" s="155" t="str">
        <v>2026-05-21 16:55 PDT</v>
      </c>
      <c r="C2099" s="155" t="str">
        <v>2026-05-21</v>
      </c>
      <c r="D2099" s="155" t="str">
        <v>May</v>
      </c>
      <c r="E2099" s="154" t="str">
        <v>Accepted</v>
      </c>
      <c r="F2099" s="155" t="str">
        <v>240</v>
      </c>
      <c r="G2099" s="153" t="n">
        <v>240</v>
      </c>
      <c r="H2099" s="155" t="str">
        <v>SW</v>
      </c>
      <c r="I2099" s="153" t="n">
        <v>60</v>
      </c>
      <c r="J2099" s="155" t="str">
        <v>NE</v>
      </c>
      <c r="K2099" s="153" t="n">
        <v>21</v>
      </c>
      <c r="L2099" s="153" t="n">
        <f>IF(E2099="Accepted",K2099*1.150779448,"")</f>
        <v>24.166368408</v>
      </c>
      <c r="M2099" s="153" t="n">
        <v>25</v>
      </c>
      <c r="N2099" s="153" t="n">
        <f>IF(AND(E2099="Accepted",ISNUMBER(M2099)),M2099*1.150779448,"")</f>
        <v>28.7694862</v>
      </c>
      <c r="O2099" s="163"/>
      <c r="P2099" s="163" t="str">
        <f>IF(AND(E2099="Accepted",ISNUMBER(O2099)),O2099*1.150779448,"")</f>
      </c>
      <c r="Q2099" s="163"/>
      <c r="R2099" s="155" t="str"/>
      <c r="S2099" s="155" t="str"/>
      <c r="T2099" s="155" t="str"/>
      <c r="U2099" s="153" t="n">
        <f>IF(E2099&lt;&gt;"Accepted","",IF(AND(N2099="",P2099=""),"",MAX(N2099,P2099)))</f>
        <v>28.7694862</v>
      </c>
      <c r="V2099" s="155" t="str">
        <v>2026-05-21 16:55 PDT</v>
      </c>
      <c r="W2099" s="153" t="n">
        <v>21</v>
      </c>
      <c r="X2099" s="153" t="n">
        <v>25</v>
      </c>
      <c r="Y2099" s="163"/>
      <c r="Z2099" s="163"/>
      <c r="AA2099" s="153" t="n">
        <v>-117.8837</v>
      </c>
      <c r="AB2099" s="153" t="n">
        <v>34.9054</v>
      </c>
      <c r="AC2099" s="153" t="n">
        <v>702</v>
      </c>
      <c r="AD2099" s="175" t="str">
        <v>KEDW 212355Z 24021G25KT 50SM FEW100 33/M04 A2976 RMK AO2A SLP056 T03271043 10336 20298 57021</v>
      </c>
    </row>
    <row r="2100" hidden="0">
      <c r="A2100" s="150" t="str">
        <v>2026-05-22 01:55 UTC</v>
      </c>
      <c r="B2100" s="155" t="str">
        <v>2026-05-21 18:55 PDT</v>
      </c>
      <c r="C2100" s="155" t="str">
        <v>2026-05-21</v>
      </c>
      <c r="D2100" s="155" t="str">
        <v>May</v>
      </c>
      <c r="E2100" s="154" t="str">
        <v>Accepted</v>
      </c>
      <c r="F2100" s="155" t="str">
        <v>230</v>
      </c>
      <c r="G2100" s="153" t="n">
        <v>230</v>
      </c>
      <c r="H2100" s="155" t="str">
        <v>SW</v>
      </c>
      <c r="I2100" s="153" t="n">
        <v>50</v>
      </c>
      <c r="J2100" s="155" t="str">
        <v>NE</v>
      </c>
      <c r="K2100" s="153" t="n">
        <v>19</v>
      </c>
      <c r="L2100" s="153" t="n">
        <f>IF(E2100="Accepted",K2100*1.150779448,"")</f>
        <v>21.864809512</v>
      </c>
      <c r="M2100" s="153" t="n">
        <v>23</v>
      </c>
      <c r="N2100" s="153" t="n">
        <f>IF(AND(E2100="Accepted",ISNUMBER(M2100)),M2100*1.150779448,"")</f>
        <v>26.467927304</v>
      </c>
      <c r="O2100" s="153" t="n">
        <v>28</v>
      </c>
      <c r="P2100" s="153" t="n">
        <f>IF(AND(E2100="Accepted",ISNUMBER(O2100)),O2100*1.150779448,"")</f>
        <v>32.221824544</v>
      </c>
      <c r="Q2100" s="153" t="n">
        <v>240</v>
      </c>
      <c r="R2100" s="155" t="str">
        <v>24</v>
      </c>
      <c r="S2100" s="155" t="str">
        <v>2026-05-22 01:24 UTC</v>
      </c>
      <c r="T2100" s="155" t="str">
        <v>2026-05-21 18:24 PDT</v>
      </c>
      <c r="U2100" s="153" t="n">
        <f>IF(E2100&lt;&gt;"Accepted","",IF(AND(N2100="",P2100=""),"",MAX(N2100,P2100)))</f>
        <v>32.221824544</v>
      </c>
      <c r="V2100" s="155" t="str">
        <v>2026-05-21 18:24 PDT</v>
      </c>
      <c r="W2100" s="153" t="n">
        <v>19</v>
      </c>
      <c r="X2100" s="153" t="n">
        <v>23</v>
      </c>
      <c r="Y2100" s="153" t="n">
        <v>28</v>
      </c>
      <c r="Z2100" s="153" t="n">
        <v>240</v>
      </c>
      <c r="AA2100" s="153" t="n">
        <v>-117.8837</v>
      </c>
      <c r="AB2100" s="153" t="n">
        <v>34.9054</v>
      </c>
      <c r="AC2100" s="153" t="n">
        <v>702</v>
      </c>
      <c r="AD2100" s="175" t="str">
        <v>KEDW 220155Z 23019G23KT 50SM CLR 29/M06 A2977 RMK AO2A PK WND 24028/24 SLP061 T02891058</v>
      </c>
    </row>
    <row r="2101" hidden="0">
      <c r="A2101" s="150" t="str">
        <v>2026-05-22 02:55 UTC</v>
      </c>
      <c r="B2101" s="155" t="str">
        <v>2026-05-21 19:55 PDT</v>
      </c>
      <c r="C2101" s="155" t="str">
        <v>2026-05-21</v>
      </c>
      <c r="D2101" s="155" t="str">
        <v>May</v>
      </c>
      <c r="E2101" s="154" t="str">
        <v>Accepted</v>
      </c>
      <c r="F2101" s="155" t="str">
        <v>240</v>
      </c>
      <c r="G2101" s="153" t="n">
        <v>240</v>
      </c>
      <c r="H2101" s="155" t="str">
        <v>SW</v>
      </c>
      <c r="I2101" s="153" t="n">
        <v>60</v>
      </c>
      <c r="J2101" s="155" t="str">
        <v>NE</v>
      </c>
      <c r="K2101" s="153" t="n">
        <v>17</v>
      </c>
      <c r="L2101" s="153" t="n">
        <f>IF(E2101="Accepted",K2101*1.150779448,"")</f>
        <v>19.563250616</v>
      </c>
      <c r="M2101" s="153" t="n">
        <v>22</v>
      </c>
      <c r="N2101" s="153" t="n">
        <f>IF(AND(E2101="Accepted",ISNUMBER(M2101)),M2101*1.150779448,"")</f>
        <v>25.317147856</v>
      </c>
      <c r="O2101" s="163"/>
      <c r="P2101" s="163" t="str">
        <f>IF(AND(E2101="Accepted",ISNUMBER(O2101)),O2101*1.150779448,"")</f>
      </c>
      <c r="Q2101" s="163"/>
      <c r="R2101" s="155" t="str"/>
      <c r="S2101" s="155" t="str"/>
      <c r="T2101" s="155" t="str"/>
      <c r="U2101" s="153" t="n">
        <f>IF(E2101&lt;&gt;"Accepted","",IF(AND(N2101="",P2101=""),"",MAX(N2101,P2101)))</f>
        <v>25.317147856</v>
      </c>
      <c r="V2101" s="155" t="str">
        <v>2026-05-21 19:55 PDT</v>
      </c>
      <c r="W2101" s="153" t="n">
        <v>17</v>
      </c>
      <c r="X2101" s="153" t="n">
        <v>22</v>
      </c>
      <c r="Y2101" s="163"/>
      <c r="Z2101" s="163"/>
      <c r="AA2101" s="153" t="n">
        <v>-117.8837</v>
      </c>
      <c r="AB2101" s="153" t="n">
        <v>34.9054</v>
      </c>
      <c r="AC2101" s="153" t="n">
        <v>702</v>
      </c>
      <c r="AD2101" s="175" t="str">
        <v>KEDW 220255Z 24017G22KT 40SM CLR 26/M03 A2978 RMK AO2A SLP063 T02631033 52007</v>
      </c>
    </row>
    <row r="2102" hidden="0">
      <c r="A2102" s="150" t="str">
        <v>2026-05-22 03:55 UTC</v>
      </c>
      <c r="B2102" s="155" t="str">
        <v>2026-05-21 20:55 PDT</v>
      </c>
      <c r="C2102" s="155" t="str">
        <v>2026-05-21</v>
      </c>
      <c r="D2102" s="155" t="str">
        <v>May</v>
      </c>
      <c r="E2102" s="154" t="str">
        <v>Accepted</v>
      </c>
      <c r="F2102" s="155" t="str">
        <v>220</v>
      </c>
      <c r="G2102" s="153" t="n">
        <v>220</v>
      </c>
      <c r="H2102" s="155" t="str">
        <v>SW</v>
      </c>
      <c r="I2102" s="153" t="n">
        <v>40</v>
      </c>
      <c r="J2102" s="155" t="str">
        <v>NE</v>
      </c>
      <c r="K2102" s="153" t="n">
        <v>11</v>
      </c>
      <c r="L2102" s="153" t="n">
        <f>IF(E2102="Accepted",K2102*1.150779448,"")</f>
        <v>12.658573928</v>
      </c>
      <c r="M2102" s="163"/>
      <c r="N2102" s="163" t="str">
        <f>IF(AND(E2102="Accepted",ISNUMBER(M2102)),M2102*1.150779448,"")</f>
      </c>
      <c r="O2102" s="163"/>
      <c r="P2102" s="163" t="str">
        <f>IF(AND(E2102="Accepted",ISNUMBER(O2102)),O2102*1.150779448,"")</f>
      </c>
      <c r="Q2102" s="163"/>
      <c r="R2102" s="155" t="str"/>
      <c r="S2102" s="155" t="str"/>
      <c r="T2102" s="155" t="str"/>
      <c r="U2102" s="163" t="str">
        <f>IF(E2102&lt;&gt;"Accepted","",IF(AND(N2102="",P2102=""),"",MAX(N2102,P2102)))</f>
      </c>
      <c r="V2102" s="155" t="str">
        <v>2026-05-21 20:55 PDT</v>
      </c>
      <c r="W2102" s="153" t="n">
        <v>11</v>
      </c>
      <c r="X2102" s="163"/>
      <c r="Y2102" s="163"/>
      <c r="Z2102" s="163"/>
      <c r="AA2102" s="153" t="n">
        <v>-117.8837</v>
      </c>
      <c r="AB2102" s="153" t="n">
        <v>34.9054</v>
      </c>
      <c r="AC2102" s="153" t="n">
        <v>702</v>
      </c>
      <c r="AD2102" s="175" t="str">
        <v>KEDW 220355Z 22011KT 40SM CLR 24/M03 A2980 RMK AO2A SLP068 T02371028</v>
      </c>
    </row>
    <row r="2103" hidden="0">
      <c r="A2103" s="150" t="str">
        <v>2026-05-22 04:55 UTC</v>
      </c>
      <c r="B2103" s="155" t="str">
        <v>2026-05-21 21:55 PDT</v>
      </c>
      <c r="C2103" s="155" t="str">
        <v>2026-05-21</v>
      </c>
      <c r="D2103" s="155" t="str">
        <v>May</v>
      </c>
      <c r="E2103" s="154" t="str">
        <v>Accepted</v>
      </c>
      <c r="F2103" s="155" t="str">
        <v>210</v>
      </c>
      <c r="G2103" s="153" t="n">
        <v>210</v>
      </c>
      <c r="H2103" s="155" t="str">
        <v>SW</v>
      </c>
      <c r="I2103" s="153" t="n">
        <v>30</v>
      </c>
      <c r="J2103" s="155" t="str">
        <v>NE</v>
      </c>
      <c r="K2103" s="153" t="n">
        <v>10</v>
      </c>
      <c r="L2103" s="153" t="n">
        <f>IF(E2103="Accepted",K2103*1.150779448,"")</f>
        <v>11.50779448</v>
      </c>
      <c r="M2103" s="163"/>
      <c r="N2103" s="163" t="str">
        <f>IF(AND(E2103="Accepted",ISNUMBER(M2103)),M2103*1.150779448,"")</f>
      </c>
      <c r="O2103" s="163"/>
      <c r="P2103" s="163" t="str">
        <f>IF(AND(E2103="Accepted",ISNUMBER(O2103)),O2103*1.150779448,"")</f>
      </c>
      <c r="Q2103" s="163"/>
      <c r="R2103" s="155" t="str"/>
      <c r="S2103" s="155" t="str"/>
      <c r="T2103" s="155" t="str"/>
      <c r="U2103" s="163" t="str">
        <f>IF(E2103&lt;&gt;"Accepted","",IF(AND(N2103="",P2103=""),"",MAX(N2103,P2103)))</f>
      </c>
      <c r="V2103" s="155" t="str">
        <v>2026-05-21 21:55 PDT</v>
      </c>
      <c r="W2103" s="153" t="n">
        <v>10</v>
      </c>
      <c r="X2103" s="163"/>
      <c r="Y2103" s="163"/>
      <c r="Z2103" s="163"/>
      <c r="AA2103" s="153" t="n">
        <v>-117.8837</v>
      </c>
      <c r="AB2103" s="153" t="n">
        <v>34.9054</v>
      </c>
      <c r="AC2103" s="153" t="n">
        <v>702</v>
      </c>
      <c r="AD2103" s="175" t="str">
        <v>KEDW 220455Z 21010KT 40SM CLR 22/M03 A2980 RMK AO2A SLP068 T02211026</v>
      </c>
    </row>
    <row r="2104" hidden="0">
      <c r="A2104" s="150" t="str">
        <v>2026-05-22 05:55 UTC</v>
      </c>
      <c r="B2104" s="155" t="str">
        <v>2026-05-21 22:55 PDT</v>
      </c>
      <c r="C2104" s="155" t="str">
        <v>2026-05-21</v>
      </c>
      <c r="D2104" s="155" t="str">
        <v>May</v>
      </c>
      <c r="E2104" s="154" t="str">
        <v>Accepted</v>
      </c>
      <c r="F2104" s="155" t="str">
        <v>220</v>
      </c>
      <c r="G2104" s="153" t="n">
        <v>220</v>
      </c>
      <c r="H2104" s="155" t="str">
        <v>SW</v>
      </c>
      <c r="I2104" s="153" t="n">
        <v>40</v>
      </c>
      <c r="J2104" s="155" t="str">
        <v>NE</v>
      </c>
      <c r="K2104" s="153" t="n">
        <v>12</v>
      </c>
      <c r="L2104" s="153" t="n">
        <f>IF(E2104="Accepted",K2104*1.150779448,"")</f>
        <v>13.809353376</v>
      </c>
      <c r="M2104" s="163"/>
      <c r="N2104" s="163" t="str">
        <f>IF(AND(E2104="Accepted",ISNUMBER(M2104)),M2104*1.150779448,"")</f>
      </c>
      <c r="O2104" s="163"/>
      <c r="P2104" s="163" t="str">
        <f>IF(AND(E2104="Accepted",ISNUMBER(O2104)),O2104*1.150779448,"")</f>
      </c>
      <c r="Q2104" s="163"/>
      <c r="R2104" s="155" t="str"/>
      <c r="S2104" s="155" t="str"/>
      <c r="T2104" s="155" t="str"/>
      <c r="U2104" s="163" t="str">
        <f>IF(E2104&lt;&gt;"Accepted","",IF(AND(N2104="",P2104=""),"",MAX(N2104,P2104)))</f>
      </c>
      <c r="V2104" s="155" t="str">
        <v>2026-05-21 22:55 PDT</v>
      </c>
      <c r="W2104" s="153" t="n">
        <v>12</v>
      </c>
      <c r="X2104" s="163"/>
      <c r="Y2104" s="163"/>
      <c r="Z2104" s="163"/>
      <c r="AA2104" s="153" t="n">
        <v>-117.8837</v>
      </c>
      <c r="AB2104" s="153" t="n">
        <v>34.9054</v>
      </c>
      <c r="AC2104" s="153" t="n">
        <v>702</v>
      </c>
      <c r="AD2104" s="175" t="str">
        <v>KEDW 220555Z AUTO 22012KT 10SM CLR 21/M01 A2980 RMK AO2 SLP068 T02121014 10326 20210 50005</v>
      </c>
    </row>
    <row r="2105" hidden="0">
      <c r="A2105" s="150" t="str">
        <v>2026-05-22 06:55 UTC</v>
      </c>
      <c r="B2105" s="155" t="str">
        <v>2026-05-21 23:55 PDT</v>
      </c>
      <c r="C2105" s="155" t="str">
        <v>2026-05-21</v>
      </c>
      <c r="D2105" s="155" t="str">
        <v>May</v>
      </c>
      <c r="E2105" s="154" t="str">
        <v>Accepted</v>
      </c>
      <c r="F2105" s="155" t="str">
        <v>210</v>
      </c>
      <c r="G2105" s="153" t="n">
        <v>210</v>
      </c>
      <c r="H2105" s="155" t="str">
        <v>SW</v>
      </c>
      <c r="I2105" s="153" t="n">
        <v>30</v>
      </c>
      <c r="J2105" s="155" t="str">
        <v>NE</v>
      </c>
      <c r="K2105" s="153" t="n">
        <v>11</v>
      </c>
      <c r="L2105" s="153" t="n">
        <f>IF(E2105="Accepted",K2105*1.150779448,"")</f>
        <v>12.658573928</v>
      </c>
      <c r="M2105" s="163"/>
      <c r="N2105" s="163" t="str">
        <f>IF(AND(E2105="Accepted",ISNUMBER(M2105)),M2105*1.150779448,"")</f>
      </c>
      <c r="O2105" s="163"/>
      <c r="P2105" s="163" t="str">
        <f>IF(AND(E2105="Accepted",ISNUMBER(O2105)),O2105*1.150779448,"")</f>
      </c>
      <c r="Q2105" s="163"/>
      <c r="R2105" s="155" t="str"/>
      <c r="S2105" s="155" t="str"/>
      <c r="T2105" s="155" t="str"/>
      <c r="U2105" s="163" t="str">
        <f>IF(E2105&lt;&gt;"Accepted","",IF(AND(N2105="",P2105=""),"",MAX(N2105,P2105)))</f>
      </c>
      <c r="V2105" s="155" t="str">
        <v>2026-05-21 23:55 PDT</v>
      </c>
      <c r="W2105" s="153" t="n">
        <v>11</v>
      </c>
      <c r="X2105" s="163"/>
      <c r="Y2105" s="163"/>
      <c r="Z2105" s="163"/>
      <c r="AA2105" s="153" t="n">
        <v>-117.8837</v>
      </c>
      <c r="AB2105" s="153" t="n">
        <v>34.9054</v>
      </c>
      <c r="AC2105" s="153" t="n">
        <v>702</v>
      </c>
      <c r="AD2105" s="175" t="str">
        <v>KEDW 220655Z AUTO 21011KT 10SM CLR 20/M01 A2978 RMK AO2 SLP061 T01971009</v>
      </c>
    </row>
    <row r="2106" hidden="0">
      <c r="A2106" s="150" t="str">
        <v>2026-05-22 07:55 UTC</v>
      </c>
      <c r="B2106" s="155" t="str">
        <v>2026-05-22 00:55 PDT</v>
      </c>
      <c r="C2106" s="155" t="str">
        <v>2026-05-22</v>
      </c>
      <c r="D2106" s="155" t="str">
        <v>May</v>
      </c>
      <c r="E2106" s="154" t="str">
        <v>Accepted</v>
      </c>
      <c r="F2106" s="155" t="str">
        <v>210</v>
      </c>
      <c r="G2106" s="153" t="n">
        <v>210</v>
      </c>
      <c r="H2106" s="155" t="str">
        <v>SW</v>
      </c>
      <c r="I2106" s="153" t="n">
        <v>30</v>
      </c>
      <c r="J2106" s="155" t="str">
        <v>NE</v>
      </c>
      <c r="K2106" s="153" t="n">
        <v>11</v>
      </c>
      <c r="L2106" s="153" t="n">
        <f>IF(E2106="Accepted",K2106*1.150779448,"")</f>
        <v>12.658573928</v>
      </c>
      <c r="M2106" s="163"/>
      <c r="N2106" s="163" t="str">
        <f>IF(AND(E2106="Accepted",ISNUMBER(M2106)),M2106*1.150779448,"")</f>
      </c>
      <c r="O2106" s="163"/>
      <c r="P2106" s="163" t="str">
        <f>IF(AND(E2106="Accepted",ISNUMBER(O2106)),O2106*1.150779448,"")</f>
      </c>
      <c r="Q2106" s="163"/>
      <c r="R2106" s="155" t="str"/>
      <c r="S2106" s="155" t="str"/>
      <c r="T2106" s="155" t="str"/>
      <c r="U2106" s="163" t="str">
        <f>IF(E2106&lt;&gt;"Accepted","",IF(AND(N2106="",P2106=""),"",MAX(N2106,P2106)))</f>
      </c>
      <c r="V2106" s="155" t="str">
        <v>2026-05-22 00:55 PDT</v>
      </c>
      <c r="W2106" s="153" t="n">
        <v>11</v>
      </c>
      <c r="X2106" s="163"/>
      <c r="Y2106" s="163"/>
      <c r="Z2106" s="163"/>
      <c r="AA2106" s="153" t="n">
        <v>-117.8837</v>
      </c>
      <c r="AB2106" s="153" t="n">
        <v>34.9054</v>
      </c>
      <c r="AC2106" s="153" t="n">
        <v>702</v>
      </c>
      <c r="AD2106" s="175" t="str">
        <v>KEDW 220755Z AUTO 21011KT 10SM CLR 19/01 A2977 RMK AO2 SLP056 T01910006 403360115</v>
      </c>
    </row>
    <row r="2107" hidden="0">
      <c r="A2107" s="150" t="str">
        <v>2026-05-22 08:55 UTC</v>
      </c>
      <c r="B2107" s="155" t="str">
        <v>2026-05-22 01:55 PDT</v>
      </c>
      <c r="C2107" s="155" t="str">
        <v>2026-05-22</v>
      </c>
      <c r="D2107" s="155" t="str">
        <v>May</v>
      </c>
      <c r="E2107" s="154" t="str">
        <v>Accepted</v>
      </c>
      <c r="F2107" s="155" t="str">
        <v>190</v>
      </c>
      <c r="G2107" s="153" t="n">
        <v>190</v>
      </c>
      <c r="H2107" s="155" t="str">
        <v>S</v>
      </c>
      <c r="I2107" s="153" t="n">
        <v>10</v>
      </c>
      <c r="J2107" s="155" t="str">
        <v>N</v>
      </c>
      <c r="K2107" s="153" t="n">
        <v>6</v>
      </c>
      <c r="L2107" s="153" t="n">
        <f>IF(E2107="Accepted",K2107*1.150779448,"")</f>
        <v>6.904676688</v>
      </c>
      <c r="M2107" s="163"/>
      <c r="N2107" s="163" t="str">
        <f>IF(AND(E2107="Accepted",ISNUMBER(M2107)),M2107*1.150779448,"")</f>
      </c>
      <c r="O2107" s="163"/>
      <c r="P2107" s="163" t="str">
        <f>IF(AND(E2107="Accepted",ISNUMBER(O2107)),O2107*1.150779448,"")</f>
      </c>
      <c r="Q2107" s="163"/>
      <c r="R2107" s="155" t="str"/>
      <c r="S2107" s="155" t="str"/>
      <c r="T2107" s="155" t="str"/>
      <c r="U2107" s="163" t="str">
        <f>IF(E2107&lt;&gt;"Accepted","",IF(AND(N2107="",P2107=""),"",MAX(N2107,P2107)))</f>
      </c>
      <c r="V2107" s="155" t="str">
        <v>2026-05-22 01:55 PDT</v>
      </c>
      <c r="W2107" s="153" t="n">
        <v>6</v>
      </c>
      <c r="X2107" s="163"/>
      <c r="Y2107" s="163"/>
      <c r="Z2107" s="163"/>
      <c r="AA2107" s="153" t="n">
        <v>-117.8837</v>
      </c>
      <c r="AB2107" s="153" t="n">
        <v>34.9054</v>
      </c>
      <c r="AC2107" s="153" t="n">
        <v>702</v>
      </c>
      <c r="AD2107" s="175" t="str">
        <v>KEDW 220855Z AUTO 19006KT 10SM CLR 19/01 A2978 RMK AO2 SLP061 T01860007 55008</v>
      </c>
    </row>
    <row r="2108" hidden="0">
      <c r="A2108" s="150" t="str">
        <v>2026-05-22 09:55 UTC</v>
      </c>
      <c r="B2108" s="155" t="str">
        <v>2026-05-22 02:55 PDT</v>
      </c>
      <c r="C2108" s="155" t="str">
        <v>2026-05-22</v>
      </c>
      <c r="D2108" s="155" t="str">
        <v>May</v>
      </c>
      <c r="E2108" s="154" t="str">
        <v>Accepted</v>
      </c>
      <c r="F2108" s="155" t="str">
        <v>200</v>
      </c>
      <c r="G2108" s="153" t="n">
        <v>200</v>
      </c>
      <c r="H2108" s="155" t="str">
        <v>S</v>
      </c>
      <c r="I2108" s="153" t="n">
        <v>20</v>
      </c>
      <c r="J2108" s="155" t="str">
        <v>N</v>
      </c>
      <c r="K2108" s="153" t="n">
        <v>7</v>
      </c>
      <c r="L2108" s="153" t="n">
        <f>IF(E2108="Accepted",K2108*1.150779448,"")</f>
        <v>8.055456136</v>
      </c>
      <c r="M2108" s="163"/>
      <c r="N2108" s="163" t="str">
        <f>IF(AND(E2108="Accepted",ISNUMBER(M2108)),M2108*1.150779448,"")</f>
      </c>
      <c r="O2108" s="163"/>
      <c r="P2108" s="163" t="str">
        <f>IF(AND(E2108="Accepted",ISNUMBER(O2108)),O2108*1.150779448,"")</f>
      </c>
      <c r="Q2108" s="163"/>
      <c r="R2108" s="155" t="str"/>
      <c r="S2108" s="155" t="str"/>
      <c r="T2108" s="155" t="str"/>
      <c r="U2108" s="163" t="str">
        <f>IF(E2108&lt;&gt;"Accepted","",IF(AND(N2108="",P2108=""),"",MAX(N2108,P2108)))</f>
      </c>
      <c r="V2108" s="155" t="str">
        <v>2026-05-22 02:55 PDT</v>
      </c>
      <c r="W2108" s="153" t="n">
        <v>7</v>
      </c>
      <c r="X2108" s="163"/>
      <c r="Y2108" s="163"/>
      <c r="Z2108" s="163"/>
      <c r="AA2108" s="153" t="n">
        <v>-117.8837</v>
      </c>
      <c r="AB2108" s="153" t="n">
        <v>34.9054</v>
      </c>
      <c r="AC2108" s="153" t="n">
        <v>702</v>
      </c>
      <c r="AD2108" s="175" t="str">
        <v>KEDW 220955Z AUTO 20007KT 10SM CLR 18/01 A2977 RMK AO2 SLP056 T01760011</v>
      </c>
    </row>
    <row r="2109" hidden="0">
      <c r="A2109" s="150" t="str">
        <v>2026-05-22 10:55 UTC</v>
      </c>
      <c r="B2109" s="155" t="str">
        <v>2026-05-22 03:55 PDT</v>
      </c>
      <c r="C2109" s="155" t="str">
        <v>2026-05-22</v>
      </c>
      <c r="D2109" s="155" t="str">
        <v>May</v>
      </c>
      <c r="E2109" s="154" t="str">
        <v>Accepted</v>
      </c>
      <c r="F2109" s="155" t="str">
        <v>220</v>
      </c>
      <c r="G2109" s="153" t="n">
        <v>220</v>
      </c>
      <c r="H2109" s="155" t="str">
        <v>SW</v>
      </c>
      <c r="I2109" s="153" t="n">
        <v>40</v>
      </c>
      <c r="J2109" s="155" t="str">
        <v>NE</v>
      </c>
      <c r="K2109" s="153" t="n">
        <v>9</v>
      </c>
      <c r="L2109" s="153" t="n">
        <f>IF(E2109="Accepted",K2109*1.150779448,"")</f>
        <v>10.357015032</v>
      </c>
      <c r="M2109" s="163"/>
      <c r="N2109" s="163" t="str">
        <f>IF(AND(E2109="Accepted",ISNUMBER(M2109)),M2109*1.150779448,"")</f>
      </c>
      <c r="O2109" s="163"/>
      <c r="P2109" s="163" t="str">
        <f>IF(AND(E2109="Accepted",ISNUMBER(O2109)),O2109*1.150779448,"")</f>
      </c>
      <c r="Q2109" s="163"/>
      <c r="R2109" s="155" t="str"/>
      <c r="S2109" s="155" t="str"/>
      <c r="T2109" s="155" t="str"/>
      <c r="U2109" s="163" t="str">
        <f>IF(E2109&lt;&gt;"Accepted","",IF(AND(N2109="",P2109=""),"",MAX(N2109,P2109)))</f>
      </c>
      <c r="V2109" s="155" t="str">
        <v>2026-05-22 03:55 PDT</v>
      </c>
      <c r="W2109" s="153" t="n">
        <v>9</v>
      </c>
      <c r="X2109" s="163"/>
      <c r="Y2109" s="163"/>
      <c r="Z2109" s="163"/>
      <c r="AA2109" s="153" t="n">
        <v>-117.8837</v>
      </c>
      <c r="AB2109" s="153" t="n">
        <v>34.9054</v>
      </c>
      <c r="AC2109" s="153" t="n">
        <v>702</v>
      </c>
      <c r="AD2109" s="175" t="str">
        <v>KEDW 221055Z AUTO 22009KT 10SM CLR 17/02 A2977 RMK AO2 SLP058 T01720016</v>
      </c>
    </row>
    <row r="2110" hidden="0">
      <c r="A2110" s="150" t="str">
        <v>2026-05-22 11:55 UTC</v>
      </c>
      <c r="B2110" s="155" t="str">
        <v>2026-05-22 04:55 PDT</v>
      </c>
      <c r="C2110" s="155" t="str">
        <v>2026-05-22</v>
      </c>
      <c r="D2110" s="155" t="str">
        <v>May</v>
      </c>
      <c r="E2110" s="154" t="str">
        <v>Accepted</v>
      </c>
      <c r="F2110" s="155" t="str">
        <v>220</v>
      </c>
      <c r="G2110" s="153" t="n">
        <v>220</v>
      </c>
      <c r="H2110" s="155" t="str">
        <v>SW</v>
      </c>
      <c r="I2110" s="153" t="n">
        <v>40</v>
      </c>
      <c r="J2110" s="155" t="str">
        <v>NE</v>
      </c>
      <c r="K2110" s="153" t="n">
        <v>9</v>
      </c>
      <c r="L2110" s="153" t="n">
        <f>IF(E2110="Accepted",K2110*1.150779448,"")</f>
        <v>10.357015032</v>
      </c>
      <c r="M2110" s="163"/>
      <c r="N2110" s="163" t="str">
        <f>IF(AND(E2110="Accepted",ISNUMBER(M2110)),M2110*1.150779448,"")</f>
      </c>
      <c r="O2110" s="163"/>
      <c r="P2110" s="163" t="str">
        <f>IF(AND(E2110="Accepted",ISNUMBER(O2110)),O2110*1.150779448,"")</f>
      </c>
      <c r="Q2110" s="163"/>
      <c r="R2110" s="155" t="str"/>
      <c r="S2110" s="155" t="str"/>
      <c r="T2110" s="155" t="str"/>
      <c r="U2110" s="163" t="str">
        <f>IF(E2110&lt;&gt;"Accepted","",IF(AND(N2110="",P2110=""),"",MAX(N2110,P2110)))</f>
      </c>
      <c r="V2110" s="155" t="str">
        <v>2026-05-22 04:55 PDT</v>
      </c>
      <c r="W2110" s="153" t="n">
        <v>9</v>
      </c>
      <c r="X2110" s="163"/>
      <c r="Y2110" s="163"/>
      <c r="Z2110" s="163"/>
      <c r="AA2110" s="153" t="n">
        <v>-117.8837</v>
      </c>
      <c r="AB2110" s="153" t="n">
        <v>34.9054</v>
      </c>
      <c r="AC2110" s="153" t="n">
        <v>702</v>
      </c>
      <c r="AD2110" s="175" t="str">
        <v>KEDW 221155Z AUTO 22009KT 10SM CLR 17/02 A2977 RMK AO2 SLP058 T01730017 10213 20163 55002</v>
      </c>
    </row>
    <row r="2111" hidden="0">
      <c r="A2111" s="150" t="str">
        <v>2026-05-22 12:55 UTC</v>
      </c>
      <c r="B2111" s="155" t="str">
        <v>2026-05-22 05:55 PDT</v>
      </c>
      <c r="C2111" s="155" t="str">
        <v>2026-05-22</v>
      </c>
      <c r="D2111" s="155" t="str">
        <v>May</v>
      </c>
      <c r="E2111" s="154" t="str">
        <v>Accepted</v>
      </c>
      <c r="F2111" s="155" t="str">
        <v>200</v>
      </c>
      <c r="G2111" s="153" t="n">
        <v>200</v>
      </c>
      <c r="H2111" s="155" t="str">
        <v>S</v>
      </c>
      <c r="I2111" s="153" t="n">
        <v>20</v>
      </c>
      <c r="J2111" s="155" t="str">
        <v>N</v>
      </c>
      <c r="K2111" s="153" t="n">
        <v>10</v>
      </c>
      <c r="L2111" s="153" t="n">
        <f>IF(E2111="Accepted",K2111*1.150779448,"")</f>
        <v>11.50779448</v>
      </c>
      <c r="M2111" s="163"/>
      <c r="N2111" s="163" t="str">
        <f>IF(AND(E2111="Accepted",ISNUMBER(M2111)),M2111*1.150779448,"")</f>
      </c>
      <c r="O2111" s="163"/>
      <c r="P2111" s="163" t="str">
        <f>IF(AND(E2111="Accepted",ISNUMBER(O2111)),O2111*1.150779448,"")</f>
      </c>
      <c r="Q2111" s="163"/>
      <c r="R2111" s="155" t="str"/>
      <c r="S2111" s="155" t="str"/>
      <c r="T2111" s="155" t="str"/>
      <c r="U2111" s="163" t="str">
        <f>IF(E2111&lt;&gt;"Accepted","",IF(AND(N2111="",P2111=""),"",MAX(N2111,P2111)))</f>
      </c>
      <c r="V2111" s="155" t="str">
        <v>2026-05-22 05:55 PDT</v>
      </c>
      <c r="W2111" s="153" t="n">
        <v>10</v>
      </c>
      <c r="X2111" s="163"/>
      <c r="Y2111" s="163"/>
      <c r="Z2111" s="163"/>
      <c r="AA2111" s="153" t="n">
        <v>-117.8837</v>
      </c>
      <c r="AB2111" s="153" t="n">
        <v>34.9054</v>
      </c>
      <c r="AC2111" s="153" t="n">
        <v>702</v>
      </c>
      <c r="AD2111" s="175" t="str">
        <v>KEDW 221255Z 20010KT 50SM CLR 17/02 A2977 RMK AO2A SLP059 T01720020</v>
      </c>
    </row>
    <row r="2112" hidden="0">
      <c r="A2112" s="150" t="str">
        <v>2026-05-22 13:55 UTC</v>
      </c>
      <c r="B2112" s="155" t="str">
        <v>2026-05-22 06:55 PDT</v>
      </c>
      <c r="C2112" s="155" t="str">
        <v>2026-05-22</v>
      </c>
      <c r="D2112" s="155" t="str">
        <v>May</v>
      </c>
      <c r="E2112" s="154" t="str">
        <v>Accepted</v>
      </c>
      <c r="F2112" s="155" t="str">
        <v>200</v>
      </c>
      <c r="G2112" s="153" t="n">
        <v>200</v>
      </c>
      <c r="H2112" s="155" t="str">
        <v>S</v>
      </c>
      <c r="I2112" s="153" t="n">
        <v>20</v>
      </c>
      <c r="J2112" s="155" t="str">
        <v>N</v>
      </c>
      <c r="K2112" s="153" t="n">
        <v>9</v>
      </c>
      <c r="L2112" s="153" t="n">
        <f>IF(E2112="Accepted",K2112*1.150779448,"")</f>
        <v>10.357015032</v>
      </c>
      <c r="M2112" s="163"/>
      <c r="N2112" s="163" t="str">
        <f>IF(AND(E2112="Accepted",ISNUMBER(M2112)),M2112*1.150779448,"")</f>
      </c>
      <c r="O2112" s="163"/>
      <c r="P2112" s="163" t="str">
        <f>IF(AND(E2112="Accepted",ISNUMBER(O2112)),O2112*1.150779448,"")</f>
      </c>
      <c r="Q2112" s="163"/>
      <c r="R2112" s="155" t="str"/>
      <c r="S2112" s="155" t="str"/>
      <c r="T2112" s="155" t="str"/>
      <c r="U2112" s="163" t="str">
        <f>IF(E2112&lt;&gt;"Accepted","",IF(AND(N2112="",P2112=""),"",MAX(N2112,P2112)))</f>
      </c>
      <c r="V2112" s="155" t="str">
        <v>2026-05-22 06:55 PDT</v>
      </c>
      <c r="W2112" s="153" t="n">
        <v>9</v>
      </c>
      <c r="X2112" s="163"/>
      <c r="Y2112" s="163"/>
      <c r="Z2112" s="163"/>
      <c r="AA2112" s="153" t="n">
        <v>-117.8837</v>
      </c>
      <c r="AB2112" s="153" t="n">
        <v>34.9054</v>
      </c>
      <c r="AC2112" s="153" t="n">
        <v>702</v>
      </c>
      <c r="AD2112" s="175" t="str">
        <v>KEDW 221355Z 20009KT 50SM CLR 19/02 A2979 RMK AO2A SLP066 T01900019</v>
      </c>
    </row>
    <row r="2113" hidden="0">
      <c r="A2113" s="150" t="str">
        <v>2026-05-22 14:55 UTC</v>
      </c>
      <c r="B2113" s="155" t="str">
        <v>2026-05-22 07:55 PDT</v>
      </c>
      <c r="C2113" s="155" t="str">
        <v>2026-05-22</v>
      </c>
      <c r="D2113" s="155" t="str">
        <v>May</v>
      </c>
      <c r="E2113" s="154" t="str">
        <v>Accepted</v>
      </c>
      <c r="F2113" s="155" t="str">
        <v>210</v>
      </c>
      <c r="G2113" s="153" t="n">
        <v>210</v>
      </c>
      <c r="H2113" s="155" t="str">
        <v>SW</v>
      </c>
      <c r="I2113" s="153" t="n">
        <v>30</v>
      </c>
      <c r="J2113" s="155" t="str">
        <v>NE</v>
      </c>
      <c r="K2113" s="153" t="n">
        <v>9</v>
      </c>
      <c r="L2113" s="153" t="n">
        <f>IF(E2113="Accepted",K2113*1.150779448,"")</f>
        <v>10.357015032</v>
      </c>
      <c r="M2113" s="163"/>
      <c r="N2113" s="163" t="str">
        <f>IF(AND(E2113="Accepted",ISNUMBER(M2113)),M2113*1.150779448,"")</f>
      </c>
      <c r="O2113" s="163"/>
      <c r="P2113" s="163" t="str">
        <f>IF(AND(E2113="Accepted",ISNUMBER(O2113)),O2113*1.150779448,"")</f>
      </c>
      <c r="Q2113" s="163"/>
      <c r="R2113" s="155" t="str"/>
      <c r="S2113" s="155" t="str"/>
      <c r="T2113" s="155" t="str"/>
      <c r="U2113" s="163" t="str">
        <f>IF(E2113&lt;&gt;"Accepted","",IF(AND(N2113="",P2113=""),"",MAX(N2113,P2113)))</f>
      </c>
      <c r="V2113" s="155" t="str">
        <v>2026-05-22 07:55 PDT</v>
      </c>
      <c r="W2113" s="153" t="n">
        <v>9</v>
      </c>
      <c r="X2113" s="163"/>
      <c r="Y2113" s="163"/>
      <c r="Z2113" s="163"/>
      <c r="AA2113" s="153" t="n">
        <v>-117.8837</v>
      </c>
      <c r="AB2113" s="153" t="n">
        <v>34.9054</v>
      </c>
      <c r="AC2113" s="153" t="n">
        <v>702</v>
      </c>
      <c r="AD2113" s="175" t="str">
        <v>KEDW 221455Z 21009KT 50SM CLR 23/02 A2980 RMK AO2A SLP068 T02250020 52007</v>
      </c>
    </row>
    <row r="2114" hidden="0">
      <c r="A2114" s="150" t="str">
        <v>2026-05-22 15:55 UTC</v>
      </c>
      <c r="B2114" s="155" t="str">
        <v>2026-05-22 08:55 PDT</v>
      </c>
      <c r="C2114" s="155" t="str">
        <v>2026-05-22</v>
      </c>
      <c r="D2114" s="155" t="str">
        <v>May</v>
      </c>
      <c r="E2114" s="154" t="str">
        <v>Accepted</v>
      </c>
      <c r="F2114" s="155" t="str">
        <v>220</v>
      </c>
      <c r="G2114" s="153" t="n">
        <v>220</v>
      </c>
      <c r="H2114" s="155" t="str">
        <v>SW</v>
      </c>
      <c r="I2114" s="153" t="n">
        <v>40</v>
      </c>
      <c r="J2114" s="155" t="str">
        <v>NE</v>
      </c>
      <c r="K2114" s="153" t="n">
        <v>10</v>
      </c>
      <c r="L2114" s="153" t="n">
        <f>IF(E2114="Accepted",K2114*1.150779448,"")</f>
        <v>11.50779448</v>
      </c>
      <c r="M2114" s="163"/>
      <c r="N2114" s="163" t="str">
        <f>IF(AND(E2114="Accepted",ISNUMBER(M2114)),M2114*1.150779448,"")</f>
      </c>
      <c r="O2114" s="163"/>
      <c r="P2114" s="163" t="str">
        <f>IF(AND(E2114="Accepted",ISNUMBER(O2114)),O2114*1.150779448,"")</f>
      </c>
      <c r="Q2114" s="163"/>
      <c r="R2114" s="155" t="str"/>
      <c r="S2114" s="155" t="str"/>
      <c r="T2114" s="155" t="str"/>
      <c r="U2114" s="163" t="str">
        <f>IF(E2114&lt;&gt;"Accepted","",IF(AND(N2114="",P2114=""),"",MAX(N2114,P2114)))</f>
      </c>
      <c r="V2114" s="155" t="str">
        <v>2026-05-22 08:55 PDT</v>
      </c>
      <c r="W2114" s="153" t="n">
        <v>10</v>
      </c>
      <c r="X2114" s="163"/>
      <c r="Y2114" s="163"/>
      <c r="Z2114" s="163"/>
      <c r="AA2114" s="153" t="n">
        <v>-117.8837</v>
      </c>
      <c r="AB2114" s="153" t="n">
        <v>34.9054</v>
      </c>
      <c r="AC2114" s="153" t="n">
        <v>702</v>
      </c>
      <c r="AD2114" s="175" t="str">
        <v>KEDW 221555Z 22010KT 50SM CLR 26/01 A2979 RMK AO2A SLP064 T02610007</v>
      </c>
    </row>
    <row r="2115" hidden="0">
      <c r="A2115" s="150" t="str">
        <v>2026-05-22 16:55 UTC</v>
      </c>
      <c r="B2115" s="155" t="str">
        <v>2026-05-22 09:55 PDT</v>
      </c>
      <c r="C2115" s="155" t="str">
        <v>2026-05-22</v>
      </c>
      <c r="D2115" s="155" t="str">
        <v>May</v>
      </c>
      <c r="E2115" s="154" t="str">
        <v>Accepted</v>
      </c>
      <c r="F2115" s="155" t="str">
        <v>230</v>
      </c>
      <c r="G2115" s="153" t="n">
        <v>230</v>
      </c>
      <c r="H2115" s="155" t="str">
        <v>SW</v>
      </c>
      <c r="I2115" s="153" t="n">
        <v>50</v>
      </c>
      <c r="J2115" s="155" t="str">
        <v>NE</v>
      </c>
      <c r="K2115" s="153" t="n">
        <v>5</v>
      </c>
      <c r="L2115" s="153" t="n">
        <f>IF(E2115="Accepted",K2115*1.150779448,"")</f>
        <v>5.75389724</v>
      </c>
      <c r="M2115" s="163"/>
      <c r="N2115" s="163" t="str">
        <f>IF(AND(E2115="Accepted",ISNUMBER(M2115)),M2115*1.150779448,"")</f>
      </c>
      <c r="O2115" s="163"/>
      <c r="P2115" s="163" t="str">
        <f>IF(AND(E2115="Accepted",ISNUMBER(O2115)),O2115*1.150779448,"")</f>
      </c>
      <c r="Q2115" s="163"/>
      <c r="R2115" s="155" t="str"/>
      <c r="S2115" s="155" t="str"/>
      <c r="T2115" s="155" t="str"/>
      <c r="U2115" s="163" t="str">
        <f>IF(E2115&lt;&gt;"Accepted","",IF(AND(N2115="",P2115=""),"",MAX(N2115,P2115)))</f>
      </c>
      <c r="V2115" s="155" t="str">
        <v>2026-05-22 09:55 PDT</v>
      </c>
      <c r="W2115" s="153" t="n">
        <v>5</v>
      </c>
      <c r="X2115" s="163"/>
      <c r="Y2115" s="163"/>
      <c r="Z2115" s="163"/>
      <c r="AA2115" s="153" t="n">
        <v>-117.8837</v>
      </c>
      <c r="AB2115" s="153" t="n">
        <v>34.9054</v>
      </c>
      <c r="AC2115" s="153" t="n">
        <v>702</v>
      </c>
      <c r="AD2115" s="175" t="str">
        <v>KEDW 221655Z 23005KT 50SM CLR 29/M00 A2979 RMK AO2A SLP063 T02871005</v>
      </c>
    </row>
    <row r="2116" hidden="0">
      <c r="A2116" s="150" t="str">
        <v>2026-05-22 17:55 UTC</v>
      </c>
      <c r="B2116" s="155" t="str">
        <v>2026-05-22 10:55 PDT</v>
      </c>
      <c r="C2116" s="155" t="str">
        <v>2026-05-22</v>
      </c>
      <c r="D2116" s="155" t="str">
        <v>May</v>
      </c>
      <c r="E2116" s="154" t="str">
        <v>Accepted</v>
      </c>
      <c r="F2116" s="155" t="str">
        <v>000</v>
      </c>
      <c r="G2116" s="153" t="n">
        <v>0</v>
      </c>
      <c r="H2116" s="155" t="str">
        <v>Calm</v>
      </c>
      <c r="I2116" s="153" t="n">
        <v>180</v>
      </c>
      <c r="J2116" s="155" t="str">
        <v>Calm</v>
      </c>
      <c r="K2116" s="153" t="n">
        <v>0</v>
      </c>
      <c r="L2116" s="153" t="n">
        <f>IF(E2116="Accepted",K2116*1.150779448,"")</f>
        <v>0</v>
      </c>
      <c r="M2116" s="163"/>
      <c r="N2116" s="163" t="str">
        <f>IF(AND(E2116="Accepted",ISNUMBER(M2116)),M2116*1.150779448,"")</f>
      </c>
      <c r="O2116" s="163"/>
      <c r="P2116" s="163" t="str">
        <f>IF(AND(E2116="Accepted",ISNUMBER(O2116)),O2116*1.150779448,"")</f>
      </c>
      <c r="Q2116" s="163"/>
      <c r="R2116" s="155" t="str"/>
      <c r="S2116" s="155" t="str"/>
      <c r="T2116" s="155" t="str"/>
      <c r="U2116" s="163" t="str">
        <f>IF(E2116&lt;&gt;"Accepted","",IF(AND(N2116="",P2116=""),"",MAX(N2116,P2116)))</f>
      </c>
      <c r="V2116" s="155" t="str">
        <v>2026-05-22 10:55 PDT</v>
      </c>
      <c r="W2116" s="153" t="n">
        <v>0</v>
      </c>
      <c r="X2116" s="163"/>
      <c r="Y2116" s="163"/>
      <c r="Z2116" s="163"/>
      <c r="AA2116" s="153" t="n">
        <v>-117.8837</v>
      </c>
      <c r="AB2116" s="153" t="n">
        <v>34.9054</v>
      </c>
      <c r="AC2116" s="153" t="n">
        <v>702</v>
      </c>
      <c r="AD2116" s="175" t="str">
        <v>KEDW 221755Z 00000KT 60SM CLR 30/M01 A2978 RMK AO2A SLP060 T03041011 10304 20170 58005</v>
      </c>
    </row>
    <row r="2117" hidden="0">
      <c r="A2117" s="150" t="str">
        <v>2026-05-22 18:55 UTC</v>
      </c>
      <c r="B2117" s="155" t="str">
        <v>2026-05-22 11:55 PDT</v>
      </c>
      <c r="C2117" s="155" t="str">
        <v>2026-05-22</v>
      </c>
      <c r="D2117" s="155" t="str">
        <v>May</v>
      </c>
      <c r="E2117" s="154" t="str">
        <v>Accepted</v>
      </c>
      <c r="F2117" s="155" t="str">
        <v>160</v>
      </c>
      <c r="G2117" s="153" t="n">
        <v>160</v>
      </c>
      <c r="H2117" s="155" t="str">
        <v>S</v>
      </c>
      <c r="I2117" s="153" t="n">
        <v>340</v>
      </c>
      <c r="J2117" s="155" t="str">
        <v>N</v>
      </c>
      <c r="K2117" s="153" t="n">
        <v>6</v>
      </c>
      <c r="L2117" s="153" t="n">
        <f>IF(E2117="Accepted",K2117*1.150779448,"")</f>
        <v>6.904676688</v>
      </c>
      <c r="M2117" s="163"/>
      <c r="N2117" s="163" t="str">
        <f>IF(AND(E2117="Accepted",ISNUMBER(M2117)),M2117*1.150779448,"")</f>
      </c>
      <c r="O2117" s="163"/>
      <c r="P2117" s="163" t="str">
        <f>IF(AND(E2117="Accepted",ISNUMBER(O2117)),O2117*1.150779448,"")</f>
      </c>
      <c r="Q2117" s="163"/>
      <c r="R2117" s="155" t="str"/>
      <c r="S2117" s="155" t="str"/>
      <c r="T2117" s="155" t="str"/>
      <c r="U2117" s="163" t="str">
        <f>IF(E2117&lt;&gt;"Accepted","",IF(AND(N2117="",P2117=""),"",MAX(N2117,P2117)))</f>
      </c>
      <c r="V2117" s="155" t="str">
        <v>2026-05-22 11:55 PDT</v>
      </c>
      <c r="W2117" s="153" t="n">
        <v>6</v>
      </c>
      <c r="X2117" s="163"/>
      <c r="Y2117" s="163"/>
      <c r="Z2117" s="163"/>
      <c r="AA2117" s="153" t="n">
        <v>-117.8837</v>
      </c>
      <c r="AB2117" s="153" t="n">
        <v>34.9054</v>
      </c>
      <c r="AC2117" s="153" t="n">
        <v>702</v>
      </c>
      <c r="AD2117" s="175" t="str">
        <v>KEDW 221855Z 16006KT 50SM CLR 32/M04 A2977 RMK AO2A SLP056 T03171037</v>
      </c>
    </row>
    <row r="2118" hidden="0">
      <c r="A2118" s="150" t="str">
        <v>2026-05-22 19:17 UTC</v>
      </c>
      <c r="B2118" s="155" t="str">
        <v>2026-05-22 12:17 PDT</v>
      </c>
      <c r="C2118" s="155" t="str">
        <v>2026-05-22</v>
      </c>
      <c r="D2118" s="155" t="str">
        <v>May</v>
      </c>
      <c r="E2118" s="154" t="str">
        <v>Accepted</v>
      </c>
      <c r="F2118" s="155" t="str">
        <v>240</v>
      </c>
      <c r="G2118" s="153" t="n">
        <v>240</v>
      </c>
      <c r="H2118" s="155" t="str">
        <v>SW</v>
      </c>
      <c r="I2118" s="153" t="n">
        <v>60</v>
      </c>
      <c r="J2118" s="155" t="str">
        <v>NE</v>
      </c>
      <c r="K2118" s="153" t="n">
        <v>11</v>
      </c>
      <c r="L2118" s="153" t="n">
        <f>IF(E2118="Accepted",K2118*1.150779448,"")</f>
        <v>12.658573928</v>
      </c>
      <c r="M2118" s="153" t="n">
        <v>14</v>
      </c>
      <c r="N2118" s="153" t="n">
        <f>IF(AND(E2118="Accepted",ISNUMBER(M2118)),M2118*1.150779448,"")</f>
        <v>16.110912272</v>
      </c>
      <c r="O2118" s="163"/>
      <c r="P2118" s="163" t="str">
        <f>IF(AND(E2118="Accepted",ISNUMBER(O2118)),O2118*1.150779448,"")</f>
      </c>
      <c r="Q2118" s="163"/>
      <c r="R2118" s="155" t="str"/>
      <c r="S2118" s="155" t="str"/>
      <c r="T2118" s="155" t="str"/>
      <c r="U2118" s="153" t="n">
        <f>IF(E2118&lt;&gt;"Accepted","",IF(AND(N2118="",P2118=""),"",MAX(N2118,P2118)))</f>
        <v>16.110912272</v>
      </c>
      <c r="V2118" s="155" t="str">
        <v>2026-05-22 12:17 PDT</v>
      </c>
      <c r="W2118" s="153" t="n">
        <v>11</v>
      </c>
      <c r="X2118" s="153" t="n">
        <v>14</v>
      </c>
      <c r="Y2118" s="163"/>
      <c r="Z2118" s="163"/>
      <c r="AA2118" s="153" t="n">
        <v>-117.8837</v>
      </c>
      <c r="AB2118" s="153" t="n">
        <v>34.9054</v>
      </c>
      <c r="AC2118" s="153" t="n">
        <v>702</v>
      </c>
      <c r="AD2118" s="175" t="str">
        <v>KEDW 221917Z 24011G14KT 50SM CLR 33/M04 A2976 RMK AO2A WSHFT 14 SLP053</v>
      </c>
    </row>
    <row r="2119" hidden="0">
      <c r="A2119" s="150" t="str">
        <v>2026-05-22 19:55 UTC</v>
      </c>
      <c r="B2119" s="155" t="str">
        <v>2026-05-22 12:55 PDT</v>
      </c>
      <c r="C2119" s="155" t="str">
        <v>2026-05-22</v>
      </c>
      <c r="D2119" s="155" t="str">
        <v>May</v>
      </c>
      <c r="E2119" s="154" t="str">
        <v>Accepted</v>
      </c>
      <c r="F2119" s="155" t="str">
        <v>250</v>
      </c>
      <c r="G2119" s="153" t="n">
        <v>250</v>
      </c>
      <c r="H2119" s="155" t="str">
        <v>W</v>
      </c>
      <c r="I2119" s="153" t="n">
        <v>70</v>
      </c>
      <c r="J2119" s="155" t="str">
        <v>E</v>
      </c>
      <c r="K2119" s="153" t="n">
        <v>12</v>
      </c>
      <c r="L2119" s="153" t="n">
        <f>IF(E2119="Accepted",K2119*1.150779448,"")</f>
        <v>13.809353376</v>
      </c>
      <c r="M2119" s="163"/>
      <c r="N2119" s="163" t="str">
        <f>IF(AND(E2119="Accepted",ISNUMBER(M2119)),M2119*1.150779448,"")</f>
      </c>
      <c r="O2119" s="163"/>
      <c r="P2119" s="163" t="str">
        <f>IF(AND(E2119="Accepted",ISNUMBER(O2119)),O2119*1.150779448,"")</f>
      </c>
      <c r="Q2119" s="163"/>
      <c r="R2119" s="155" t="str"/>
      <c r="S2119" s="155" t="str"/>
      <c r="T2119" s="155" t="str"/>
      <c r="U2119" s="163" t="str">
        <f>IF(E2119&lt;&gt;"Accepted","",IF(AND(N2119="",P2119=""),"",MAX(N2119,P2119)))</f>
      </c>
      <c r="V2119" s="155" t="str">
        <v>2026-05-22 12:55 PDT</v>
      </c>
      <c r="W2119" s="153" t="n">
        <v>12</v>
      </c>
      <c r="X2119" s="163"/>
      <c r="Y2119" s="163"/>
      <c r="Z2119" s="163"/>
      <c r="AA2119" s="153" t="n">
        <v>-117.8837</v>
      </c>
      <c r="AB2119" s="153" t="n">
        <v>34.9054</v>
      </c>
      <c r="AC2119" s="153" t="n">
        <v>702</v>
      </c>
      <c r="AD2119" s="175" t="str">
        <v>KEDW 221955Z 25012KT 50SM FEW050 33/M04 A2975 RMK AO2A SLP049 T03321040</v>
      </c>
    </row>
    <row r="2120" hidden="0">
      <c r="A2120" s="150" t="str">
        <v>2026-05-22 20:55 UTC</v>
      </c>
      <c r="B2120" s="155" t="str">
        <v>2026-05-22 13:55 PDT</v>
      </c>
      <c r="C2120" s="155" t="str">
        <v>2026-05-22</v>
      </c>
      <c r="D2120" s="155" t="str">
        <v>May</v>
      </c>
      <c r="E2120" s="154" t="str">
        <v>Accepted</v>
      </c>
      <c r="F2120" s="155" t="str">
        <v>180</v>
      </c>
      <c r="G2120" s="153" t="n">
        <v>180</v>
      </c>
      <c r="H2120" s="155" t="str">
        <v>S</v>
      </c>
      <c r="I2120" s="153" t="n">
        <v>0</v>
      </c>
      <c r="J2120" s="155" t="str">
        <v>N</v>
      </c>
      <c r="K2120" s="153" t="n">
        <v>4</v>
      </c>
      <c r="L2120" s="153" t="n">
        <f>IF(E2120="Accepted",K2120*1.150779448,"")</f>
        <v>4.603117792</v>
      </c>
      <c r="M2120" s="163"/>
      <c r="N2120" s="163" t="str">
        <f>IF(AND(E2120="Accepted",ISNUMBER(M2120)),M2120*1.150779448,"")</f>
      </c>
      <c r="O2120" s="163"/>
      <c r="P2120" s="163" t="str">
        <f>IF(AND(E2120="Accepted",ISNUMBER(O2120)),O2120*1.150779448,"")</f>
      </c>
      <c r="Q2120" s="163"/>
      <c r="R2120" s="155" t="str"/>
      <c r="S2120" s="155" t="str"/>
      <c r="T2120" s="155" t="str"/>
      <c r="U2120" s="163" t="str">
        <f>IF(E2120&lt;&gt;"Accepted","",IF(AND(N2120="",P2120=""),"",MAX(N2120,P2120)))</f>
      </c>
      <c r="V2120" s="155" t="str">
        <v>2026-05-22 13:55 PDT</v>
      </c>
      <c r="W2120" s="153" t="n">
        <v>4</v>
      </c>
      <c r="X2120" s="163"/>
      <c r="Y2120" s="163"/>
      <c r="Z2120" s="163"/>
      <c r="AA2120" s="153" t="n">
        <v>-117.8837</v>
      </c>
      <c r="AB2120" s="153" t="n">
        <v>34.9054</v>
      </c>
      <c r="AC2120" s="153" t="n">
        <v>702</v>
      </c>
      <c r="AD2120" s="175" t="str">
        <v>KEDW 222055Z 18004KT 50SM FEW050 33/M09 A2974 RMK AO2A SLP046 T03301094 57013</v>
      </c>
    </row>
    <row r="2121" hidden="0">
      <c r="A2121" s="150" t="str">
        <v>2026-05-22 21:55 UTC</v>
      </c>
      <c r="B2121" s="155" t="str">
        <v>2026-05-22 14:55 PDT</v>
      </c>
      <c r="C2121" s="155" t="str">
        <v>2026-05-22</v>
      </c>
      <c r="D2121" s="155" t="str">
        <v>May</v>
      </c>
      <c r="E2121" s="154" t="str">
        <v>Accepted</v>
      </c>
      <c r="F2121" s="155" t="str">
        <v>240</v>
      </c>
      <c r="G2121" s="153" t="n">
        <v>240</v>
      </c>
      <c r="H2121" s="155" t="str">
        <v>SW</v>
      </c>
      <c r="I2121" s="153" t="n">
        <v>60</v>
      </c>
      <c r="J2121" s="155" t="str">
        <v>NE</v>
      </c>
      <c r="K2121" s="153" t="n">
        <v>17</v>
      </c>
      <c r="L2121" s="153" t="n">
        <f>IF(E2121="Accepted",K2121*1.150779448,"")</f>
        <v>19.563250616</v>
      </c>
      <c r="M2121" s="153" t="n">
        <v>23</v>
      </c>
      <c r="N2121" s="153" t="n">
        <f>IF(AND(E2121="Accepted",ISNUMBER(M2121)),M2121*1.150779448,"")</f>
        <v>26.467927304</v>
      </c>
      <c r="O2121" s="153" t="n">
        <v>27</v>
      </c>
      <c r="P2121" s="153" t="n">
        <f>IF(AND(E2121="Accepted",ISNUMBER(O2121)),O2121*1.150779448,"")</f>
        <v>31.071045096</v>
      </c>
      <c r="Q2121" s="153" t="n">
        <v>230</v>
      </c>
      <c r="R2121" s="155" t="str">
        <v>48</v>
      </c>
      <c r="S2121" s="155" t="str">
        <v>2026-05-22 21:48 UTC</v>
      </c>
      <c r="T2121" s="155" t="str">
        <v>2026-05-22 14:48 PDT</v>
      </c>
      <c r="U2121" s="153" t="n">
        <f>IF(E2121&lt;&gt;"Accepted","",IF(AND(N2121="",P2121=""),"",MAX(N2121,P2121)))</f>
        <v>31.071045096</v>
      </c>
      <c r="V2121" s="155" t="str">
        <v>2026-05-22 14:48 PDT</v>
      </c>
      <c r="W2121" s="153" t="n">
        <v>17</v>
      </c>
      <c r="X2121" s="153" t="n">
        <v>23</v>
      </c>
      <c r="Y2121" s="153" t="n">
        <v>27</v>
      </c>
      <c r="Z2121" s="153" t="n">
        <v>230</v>
      </c>
      <c r="AA2121" s="153" t="n">
        <v>-117.8837</v>
      </c>
      <c r="AB2121" s="153" t="n">
        <v>34.9054</v>
      </c>
      <c r="AC2121" s="153" t="n">
        <v>702</v>
      </c>
      <c r="AD2121" s="175" t="str">
        <v>KEDW 222155Z 24017G23KT 50SM FEW050 34/M02 A2973 RMK AO2A PK WND 23027/48 SLP043 T03391020</v>
      </c>
    </row>
    <row r="2122" hidden="0">
      <c r="A2122" s="150" t="str">
        <v>2026-05-22 22:55 UTC</v>
      </c>
      <c r="B2122" s="155" t="str">
        <v>2026-05-22 15:55 PDT</v>
      </c>
      <c r="C2122" s="155" t="str">
        <v>2026-05-22</v>
      </c>
      <c r="D2122" s="155" t="str">
        <v>May</v>
      </c>
      <c r="E2122" s="154" t="str">
        <v>Accepted</v>
      </c>
      <c r="F2122" s="155" t="str">
        <v>240</v>
      </c>
      <c r="G2122" s="153" t="n">
        <v>240</v>
      </c>
      <c r="H2122" s="155" t="str">
        <v>SW</v>
      </c>
      <c r="I2122" s="153" t="n">
        <v>60</v>
      </c>
      <c r="J2122" s="155" t="str">
        <v>NE</v>
      </c>
      <c r="K2122" s="153" t="n">
        <v>16</v>
      </c>
      <c r="L2122" s="153" t="n">
        <f>IF(E2122="Accepted",K2122*1.150779448,"")</f>
        <v>18.412471168</v>
      </c>
      <c r="M2122" s="153" t="n">
        <v>24</v>
      </c>
      <c r="N2122" s="153" t="n">
        <f>IF(AND(E2122="Accepted",ISNUMBER(M2122)),M2122*1.150779448,"")</f>
        <v>27.618706752</v>
      </c>
      <c r="O2122" s="153" t="n">
        <v>27</v>
      </c>
      <c r="P2122" s="153" t="n">
        <f>IF(AND(E2122="Accepted",ISNUMBER(O2122)),O2122*1.150779448,"")</f>
        <v>31.071045096</v>
      </c>
      <c r="Q2122" s="153" t="n">
        <v>220</v>
      </c>
      <c r="R2122" s="155" t="str">
        <v>37</v>
      </c>
      <c r="S2122" s="155" t="str">
        <v>2026-05-22 22:37 UTC</v>
      </c>
      <c r="T2122" s="155" t="str">
        <v>2026-05-22 15:37 PDT</v>
      </c>
      <c r="U2122" s="153" t="n">
        <f>IF(E2122&lt;&gt;"Accepted","",IF(AND(N2122="",P2122=""),"",MAX(N2122,P2122)))</f>
        <v>31.071045096</v>
      </c>
      <c r="V2122" s="155" t="str">
        <v>2026-05-22 15:37 PDT</v>
      </c>
      <c r="W2122" s="153" t="n">
        <v>16</v>
      </c>
      <c r="X2122" s="153" t="n">
        <v>24</v>
      </c>
      <c r="Y2122" s="153" t="n">
        <v>27</v>
      </c>
      <c r="Z2122" s="153" t="n">
        <v>220</v>
      </c>
      <c r="AA2122" s="153" t="n">
        <v>-117.8837</v>
      </c>
      <c r="AB2122" s="153" t="n">
        <v>34.9054</v>
      </c>
      <c r="AC2122" s="153" t="n">
        <v>702</v>
      </c>
      <c r="AD2122" s="175" t="str">
        <v>KEDW 222255Z 24016G24KT 50SM FEW050 33/M00 A2973 RMK AO2A PK WND 22027/37 SLP044 T03321001</v>
      </c>
    </row>
    <row r="2123" hidden="0">
      <c r="A2123" s="150" t="str">
        <v>2026-05-22 23:55 UTC</v>
      </c>
      <c r="B2123" s="155" t="str">
        <v>2026-05-22 16:55 PDT</v>
      </c>
      <c r="C2123" s="155" t="str">
        <v>2026-05-22</v>
      </c>
      <c r="D2123" s="155" t="str">
        <v>May</v>
      </c>
      <c r="E2123" s="154" t="str">
        <v>Accepted</v>
      </c>
      <c r="F2123" s="155" t="str">
        <v>230</v>
      </c>
      <c r="G2123" s="153" t="n">
        <v>230</v>
      </c>
      <c r="H2123" s="155" t="str">
        <v>SW</v>
      </c>
      <c r="I2123" s="153" t="n">
        <v>50</v>
      </c>
      <c r="J2123" s="155" t="str">
        <v>NE</v>
      </c>
      <c r="K2123" s="153" t="n">
        <v>20</v>
      </c>
      <c r="L2123" s="153" t="n">
        <f>IF(E2123="Accepted",K2123*1.150779448,"")</f>
        <v>23.01558896</v>
      </c>
      <c r="M2123" s="163"/>
      <c r="N2123" s="163" t="str">
        <f>IF(AND(E2123="Accepted",ISNUMBER(M2123)),M2123*1.150779448,"")</f>
      </c>
      <c r="O2123" s="153" t="n">
        <v>29</v>
      </c>
      <c r="P2123" s="153" t="n">
        <f>IF(AND(E2123="Accepted",ISNUMBER(O2123)),O2123*1.150779448,"")</f>
        <v>33.372603992</v>
      </c>
      <c r="Q2123" s="153" t="n">
        <v>220</v>
      </c>
      <c r="R2123" s="155" t="str">
        <v>44</v>
      </c>
      <c r="S2123" s="155" t="str">
        <v>2026-05-22 23:44 UTC</v>
      </c>
      <c r="T2123" s="155" t="str">
        <v>2026-05-22 16:44 PDT</v>
      </c>
      <c r="U2123" s="153" t="n">
        <f>IF(E2123&lt;&gt;"Accepted","",IF(AND(N2123="",P2123=""),"",MAX(N2123,P2123)))</f>
        <v>33.372603992</v>
      </c>
      <c r="V2123" s="155" t="str">
        <v>2026-05-22 16:44 PDT</v>
      </c>
      <c r="W2123" s="153" t="n">
        <v>20</v>
      </c>
      <c r="X2123" s="163"/>
      <c r="Y2123" s="153" t="n">
        <v>29</v>
      </c>
      <c r="Z2123" s="153" t="n">
        <v>220</v>
      </c>
      <c r="AA2123" s="153" t="n">
        <v>-117.8837</v>
      </c>
      <c r="AB2123" s="153" t="n">
        <v>34.9054</v>
      </c>
      <c r="AC2123" s="153" t="n">
        <v>702</v>
      </c>
      <c r="AD2123" s="175" t="str">
        <v>KEDW 222355Z 23020KT 40SM FEW050 32/04 A2973 RMK AO2A PK WND 22029/44 SLP044 T03160036 10342 20305 55003</v>
      </c>
    </row>
    <row r="2124" hidden="0">
      <c r="A2124" s="150" t="str">
        <v>2026-05-23 00:55 UTC</v>
      </c>
      <c r="B2124" s="155" t="str">
        <v>2026-05-22 17:55 PDT</v>
      </c>
      <c r="C2124" s="155" t="str">
        <v>2026-05-22</v>
      </c>
      <c r="D2124" s="155" t="str">
        <v>May</v>
      </c>
      <c r="E2124" s="154" t="str">
        <v>Accepted</v>
      </c>
      <c r="F2124" s="155" t="str">
        <v>230</v>
      </c>
      <c r="G2124" s="153" t="n">
        <v>230</v>
      </c>
      <c r="H2124" s="155" t="str">
        <v>SW</v>
      </c>
      <c r="I2124" s="153" t="n">
        <v>50</v>
      </c>
      <c r="J2124" s="155" t="str">
        <v>NE</v>
      </c>
      <c r="K2124" s="153" t="n">
        <v>22</v>
      </c>
      <c r="L2124" s="153" t="n">
        <f>IF(E2124="Accepted",K2124*1.150779448,"")</f>
        <v>25.317147856</v>
      </c>
      <c r="M2124" s="163"/>
      <c r="N2124" s="163" t="str">
        <f>IF(AND(E2124="Accepted",ISNUMBER(M2124)),M2124*1.150779448,"")</f>
      </c>
      <c r="O2124" s="153" t="n">
        <v>27</v>
      </c>
      <c r="P2124" s="153" t="n">
        <f>IF(AND(E2124="Accepted",ISNUMBER(O2124)),O2124*1.150779448,"")</f>
        <v>31.071045096</v>
      </c>
      <c r="Q2124" s="153" t="n">
        <v>230</v>
      </c>
      <c r="R2124" s="155" t="str">
        <v>31</v>
      </c>
      <c r="S2124" s="155" t="str">
        <v>2026-05-23 00:31 UTC</v>
      </c>
      <c r="T2124" s="155" t="str">
        <v>2026-05-22 17:31 PDT</v>
      </c>
      <c r="U2124" s="153" t="n">
        <f>IF(E2124&lt;&gt;"Accepted","",IF(AND(N2124="",P2124=""),"",MAX(N2124,P2124)))</f>
        <v>31.071045096</v>
      </c>
      <c r="V2124" s="155" t="str">
        <v>2026-05-22 17:31 PDT</v>
      </c>
      <c r="W2124" s="153" t="n">
        <v>22</v>
      </c>
      <c r="X2124" s="163"/>
      <c r="Y2124" s="153" t="n">
        <v>27</v>
      </c>
      <c r="Z2124" s="153" t="n">
        <v>230</v>
      </c>
      <c r="AA2124" s="153" t="n">
        <v>-117.8837</v>
      </c>
      <c r="AB2124" s="153" t="n">
        <v>34.9054</v>
      </c>
      <c r="AC2124" s="153" t="n">
        <v>702</v>
      </c>
      <c r="AD2124" s="175" t="str">
        <v>KEDW 230055Z 23022KT 40SM FEW050 30/06 A2974 RMK AO2A PK WND 23027/31 SLP048 T02960063</v>
      </c>
    </row>
    <row r="2125" hidden="0">
      <c r="A2125" s="150" t="str">
        <v>2026-05-23 01:55 UTC</v>
      </c>
      <c r="B2125" s="155" t="str">
        <v>2026-05-22 18:55 PDT</v>
      </c>
      <c r="C2125" s="155" t="str">
        <v>2026-05-22</v>
      </c>
      <c r="D2125" s="155" t="str">
        <v>May</v>
      </c>
      <c r="E2125" s="154" t="str">
        <v>Accepted</v>
      </c>
      <c r="F2125" s="155" t="str">
        <v>230</v>
      </c>
      <c r="G2125" s="153" t="n">
        <v>230</v>
      </c>
      <c r="H2125" s="155" t="str">
        <v>SW</v>
      </c>
      <c r="I2125" s="153" t="n">
        <v>50</v>
      </c>
      <c r="J2125" s="155" t="str">
        <v>NE</v>
      </c>
      <c r="K2125" s="153" t="n">
        <v>19</v>
      </c>
      <c r="L2125" s="153" t="n">
        <f>IF(E2125="Accepted",K2125*1.150779448,"")</f>
        <v>21.864809512</v>
      </c>
      <c r="M2125" s="153" t="n">
        <v>25</v>
      </c>
      <c r="N2125" s="153" t="n">
        <f>IF(AND(E2125="Accepted",ISNUMBER(M2125)),M2125*1.150779448,"")</f>
        <v>28.7694862</v>
      </c>
      <c r="O2125" s="153" t="n">
        <v>28</v>
      </c>
      <c r="P2125" s="153" t="n">
        <f>IF(AND(E2125="Accepted",ISNUMBER(O2125)),O2125*1.150779448,"")</f>
        <v>32.221824544</v>
      </c>
      <c r="Q2125" s="153" t="n">
        <v>230</v>
      </c>
      <c r="R2125" s="155" t="str">
        <v>28</v>
      </c>
      <c r="S2125" s="155" t="str">
        <v>2026-05-23 01:28 UTC</v>
      </c>
      <c r="T2125" s="155" t="str">
        <v>2026-05-22 18:28 PDT</v>
      </c>
      <c r="U2125" s="153" t="n">
        <f>IF(E2125&lt;&gt;"Accepted","",IF(AND(N2125="",P2125=""),"",MAX(N2125,P2125)))</f>
        <v>32.221824544</v>
      </c>
      <c r="V2125" s="155" t="str">
        <v>2026-05-22 18:28 PDT</v>
      </c>
      <c r="W2125" s="153" t="n">
        <v>19</v>
      </c>
      <c r="X2125" s="153" t="n">
        <v>25</v>
      </c>
      <c r="Y2125" s="153" t="n">
        <v>28</v>
      </c>
      <c r="Z2125" s="153" t="n">
        <v>230</v>
      </c>
      <c r="AA2125" s="153" t="n">
        <v>-117.8837</v>
      </c>
      <c r="AB2125" s="153" t="n">
        <v>34.9054</v>
      </c>
      <c r="AC2125" s="153" t="n">
        <v>702</v>
      </c>
      <c r="AD2125" s="175" t="str">
        <v>KEDW 230155Z 23019G25KT 40SM CLR 28/07 A2976 RMK AO2A PK WND 23028/28 SLP055 T02760069</v>
      </c>
    </row>
    <row r="2126" hidden="0">
      <c r="A2126" s="150" t="str">
        <v>2026-05-23 02:55 UTC</v>
      </c>
      <c r="B2126" s="155" t="str">
        <v>2026-05-22 19:55 PDT</v>
      </c>
      <c r="C2126" s="155" t="str">
        <v>2026-05-22</v>
      </c>
      <c r="D2126" s="155" t="str">
        <v>May</v>
      </c>
      <c r="E2126" s="154" t="str">
        <v>Accepted</v>
      </c>
      <c r="F2126" s="155" t="str">
        <v>230</v>
      </c>
      <c r="G2126" s="153" t="n">
        <v>230</v>
      </c>
      <c r="H2126" s="155" t="str">
        <v>SW</v>
      </c>
      <c r="I2126" s="153" t="n">
        <v>50</v>
      </c>
      <c r="J2126" s="155" t="str">
        <v>NE</v>
      </c>
      <c r="K2126" s="153" t="n">
        <v>19</v>
      </c>
      <c r="L2126" s="153" t="n">
        <f>IF(E2126="Accepted",K2126*1.150779448,"")</f>
        <v>21.864809512</v>
      </c>
      <c r="M2126" s="153" t="n">
        <v>24</v>
      </c>
      <c r="N2126" s="153" t="n">
        <f>IF(AND(E2126="Accepted",ISNUMBER(M2126)),M2126*1.150779448,"")</f>
        <v>27.618706752</v>
      </c>
      <c r="O2126" s="163"/>
      <c r="P2126" s="163" t="str">
        <f>IF(AND(E2126="Accepted",ISNUMBER(O2126)),O2126*1.150779448,"")</f>
      </c>
      <c r="Q2126" s="163"/>
      <c r="R2126" s="155" t="str"/>
      <c r="S2126" s="155" t="str"/>
      <c r="T2126" s="155" t="str"/>
      <c r="U2126" s="153" t="n">
        <f>IF(E2126&lt;&gt;"Accepted","",IF(AND(N2126="",P2126=""),"",MAX(N2126,P2126)))</f>
        <v>27.618706752</v>
      </c>
      <c r="V2126" s="155" t="str">
        <v>2026-05-22 19:55 PDT</v>
      </c>
      <c r="W2126" s="153" t="n">
        <v>19</v>
      </c>
      <c r="X2126" s="153" t="n">
        <v>24</v>
      </c>
      <c r="Y2126" s="163"/>
      <c r="Z2126" s="163"/>
      <c r="AA2126" s="153" t="n">
        <v>-117.8837</v>
      </c>
      <c r="AB2126" s="153" t="n">
        <v>34.9054</v>
      </c>
      <c r="AC2126" s="153" t="n">
        <v>702</v>
      </c>
      <c r="AD2126" s="175" t="str">
        <v>KEDW 230255Z 23019G24KT 40SM CLR 25/07 A2977 RMK AO2A SLP059 T02500067 52012</v>
      </c>
    </row>
    <row r="2127" hidden="0">
      <c r="A2127" s="150" t="str">
        <v>2026-05-23 03:55 UTC</v>
      </c>
      <c r="B2127" s="155" t="str">
        <v>2026-05-22 20:55 PDT</v>
      </c>
      <c r="C2127" s="155" t="str">
        <v>2026-05-22</v>
      </c>
      <c r="D2127" s="155" t="str">
        <v>May</v>
      </c>
      <c r="E2127" s="154" t="str">
        <v>Accepted</v>
      </c>
      <c r="F2127" s="155" t="str">
        <v>220</v>
      </c>
      <c r="G2127" s="153" t="n">
        <v>220</v>
      </c>
      <c r="H2127" s="155" t="str">
        <v>SW</v>
      </c>
      <c r="I2127" s="153" t="n">
        <v>40</v>
      </c>
      <c r="J2127" s="155" t="str">
        <v>NE</v>
      </c>
      <c r="K2127" s="153" t="n">
        <v>12</v>
      </c>
      <c r="L2127" s="153" t="n">
        <f>IF(E2127="Accepted",K2127*1.150779448,"")</f>
        <v>13.809353376</v>
      </c>
      <c r="M2127" s="163"/>
      <c r="N2127" s="163" t="str">
        <f>IF(AND(E2127="Accepted",ISNUMBER(M2127)),M2127*1.150779448,"")</f>
      </c>
      <c r="O2127" s="163"/>
      <c r="P2127" s="163" t="str">
        <f>IF(AND(E2127="Accepted",ISNUMBER(O2127)),O2127*1.150779448,"")</f>
      </c>
      <c r="Q2127" s="163"/>
      <c r="R2127" s="155" t="str"/>
      <c r="S2127" s="155" t="str"/>
      <c r="T2127" s="155" t="str"/>
      <c r="U2127" s="163" t="str">
        <f>IF(E2127&lt;&gt;"Accepted","",IF(AND(N2127="",P2127=""),"",MAX(N2127,P2127)))</f>
      </c>
      <c r="V2127" s="155" t="str">
        <v>2026-05-22 20:55 PDT</v>
      </c>
      <c r="W2127" s="153" t="n">
        <v>12</v>
      </c>
      <c r="X2127" s="163"/>
      <c r="Y2127" s="163"/>
      <c r="Z2127" s="163"/>
      <c r="AA2127" s="153" t="n">
        <v>-117.8837</v>
      </c>
      <c r="AB2127" s="153" t="n">
        <v>34.9054</v>
      </c>
      <c r="AC2127" s="153" t="n">
        <v>702</v>
      </c>
      <c r="AD2127" s="175" t="str">
        <v>KEDW 230355Z 22012KT 40SM CLR 23/08 A2979 RMK AO2A SLP064 T02270080</v>
      </c>
    </row>
    <row r="2128" hidden="0">
      <c r="A2128" s="150" t="str">
        <v>2026-05-23 04:55 UTC</v>
      </c>
      <c r="B2128" s="155" t="str">
        <v>2026-05-22 21:55 PDT</v>
      </c>
      <c r="C2128" s="155" t="str">
        <v>2026-05-22</v>
      </c>
      <c r="D2128" s="155" t="str">
        <v>May</v>
      </c>
      <c r="E2128" s="154" t="str">
        <v>Accepted</v>
      </c>
      <c r="F2128" s="155" t="str">
        <v>210</v>
      </c>
      <c r="G2128" s="153" t="n">
        <v>210</v>
      </c>
      <c r="H2128" s="155" t="str">
        <v>SW</v>
      </c>
      <c r="I2128" s="153" t="n">
        <v>30</v>
      </c>
      <c r="J2128" s="155" t="str">
        <v>NE</v>
      </c>
      <c r="K2128" s="153" t="n">
        <v>9</v>
      </c>
      <c r="L2128" s="153" t="n">
        <f>IF(E2128="Accepted",K2128*1.150779448,"")</f>
        <v>10.357015032</v>
      </c>
      <c r="M2128" s="163"/>
      <c r="N2128" s="163" t="str">
        <f>IF(AND(E2128="Accepted",ISNUMBER(M2128)),M2128*1.150779448,"")</f>
      </c>
      <c r="O2128" s="163"/>
      <c r="P2128" s="163" t="str">
        <f>IF(AND(E2128="Accepted",ISNUMBER(O2128)),O2128*1.150779448,"")</f>
      </c>
      <c r="Q2128" s="163"/>
      <c r="R2128" s="155" t="str"/>
      <c r="S2128" s="155" t="str"/>
      <c r="T2128" s="155" t="str"/>
      <c r="U2128" s="163" t="str">
        <f>IF(E2128&lt;&gt;"Accepted","",IF(AND(N2128="",P2128=""),"",MAX(N2128,P2128)))</f>
      </c>
      <c r="V2128" s="155" t="str">
        <v>2026-05-22 21:55 PDT</v>
      </c>
      <c r="W2128" s="153" t="n">
        <v>9</v>
      </c>
      <c r="X2128" s="163"/>
      <c r="Y2128" s="163"/>
      <c r="Z2128" s="163"/>
      <c r="AA2128" s="153" t="n">
        <v>-117.8837</v>
      </c>
      <c r="AB2128" s="153" t="n">
        <v>34.9054</v>
      </c>
      <c r="AC2128" s="153" t="n">
        <v>702</v>
      </c>
      <c r="AD2128" s="175" t="str">
        <v>KEDW 230455Z 21009KT 40SM CLR 21/08 A2980 RMK AO2A SLP068 T02130079</v>
      </c>
    </row>
    <row r="2129" hidden="0">
      <c r="A2129" s="150" t="str">
        <v>2026-05-23 05:55 UTC</v>
      </c>
      <c r="B2129" s="155" t="str">
        <v>2026-05-22 22:55 PDT</v>
      </c>
      <c r="C2129" s="155" t="str">
        <v>2026-05-22</v>
      </c>
      <c r="D2129" s="155" t="str">
        <v>May</v>
      </c>
      <c r="E2129" s="154" t="str">
        <v>Accepted</v>
      </c>
      <c r="F2129" s="155" t="str">
        <v>210</v>
      </c>
      <c r="G2129" s="153" t="n">
        <v>210</v>
      </c>
      <c r="H2129" s="155" t="str">
        <v>SW</v>
      </c>
      <c r="I2129" s="153" t="n">
        <v>30</v>
      </c>
      <c r="J2129" s="155" t="str">
        <v>NE</v>
      </c>
      <c r="K2129" s="153" t="n">
        <v>13</v>
      </c>
      <c r="L2129" s="153" t="n">
        <f>IF(E2129="Accepted",K2129*1.150779448,"")</f>
        <v>14.960132824</v>
      </c>
      <c r="M2129" s="163"/>
      <c r="N2129" s="163" t="str">
        <f>IF(AND(E2129="Accepted",ISNUMBER(M2129)),M2129*1.150779448,"")</f>
      </c>
      <c r="O2129" s="163"/>
      <c r="P2129" s="163" t="str">
        <f>IF(AND(E2129="Accepted",ISNUMBER(O2129)),O2129*1.150779448,"")</f>
      </c>
      <c r="Q2129" s="163"/>
      <c r="R2129" s="155" t="str"/>
      <c r="S2129" s="155" t="str"/>
      <c r="T2129" s="155" t="str"/>
      <c r="U2129" s="163" t="str">
        <f>IF(E2129&lt;&gt;"Accepted","",IF(AND(N2129="",P2129=""),"",MAX(N2129,P2129)))</f>
      </c>
      <c r="V2129" s="155" t="str">
        <v>2026-05-22 22:55 PDT</v>
      </c>
      <c r="W2129" s="153" t="n">
        <v>13</v>
      </c>
      <c r="X2129" s="163"/>
      <c r="Y2129" s="163"/>
      <c r="Z2129" s="163"/>
      <c r="AA2129" s="153" t="n">
        <v>-117.8837</v>
      </c>
      <c r="AB2129" s="153" t="n">
        <v>34.9054</v>
      </c>
      <c r="AC2129" s="153" t="n">
        <v>702</v>
      </c>
      <c r="AD2129" s="175" t="str">
        <v>KEDW 230555Z AUTO 21013KT 10SM CLR 21/07 A2981 RMK AO2 SLP070 T02050068 10315 20205 52013</v>
      </c>
    </row>
    <row r="2130" hidden="0">
      <c r="A2130" s="150" t="str">
        <v>2026-05-23 06:55 UTC</v>
      </c>
      <c r="B2130" s="155" t="str">
        <v>2026-05-22 23:55 PDT</v>
      </c>
      <c r="C2130" s="155" t="str">
        <v>2026-05-22</v>
      </c>
      <c r="D2130" s="155" t="str">
        <v>May</v>
      </c>
      <c r="E2130" s="154" t="str">
        <v>Accepted</v>
      </c>
      <c r="F2130" s="155" t="str">
        <v>220</v>
      </c>
      <c r="G2130" s="153" t="n">
        <v>220</v>
      </c>
      <c r="H2130" s="155" t="str">
        <v>SW</v>
      </c>
      <c r="I2130" s="153" t="n">
        <v>40</v>
      </c>
      <c r="J2130" s="155" t="str">
        <v>NE</v>
      </c>
      <c r="K2130" s="153" t="n">
        <v>11</v>
      </c>
      <c r="L2130" s="153" t="n">
        <f>IF(E2130="Accepted",K2130*1.150779448,"")</f>
        <v>12.658573928</v>
      </c>
      <c r="M2130" s="163"/>
      <c r="N2130" s="163" t="str">
        <f>IF(AND(E2130="Accepted",ISNUMBER(M2130)),M2130*1.150779448,"")</f>
      </c>
      <c r="O2130" s="163"/>
      <c r="P2130" s="163" t="str">
        <f>IF(AND(E2130="Accepted",ISNUMBER(O2130)),O2130*1.150779448,"")</f>
      </c>
      <c r="Q2130" s="163"/>
      <c r="R2130" s="155" t="str"/>
      <c r="S2130" s="155" t="str"/>
      <c r="T2130" s="155" t="str"/>
      <c r="U2130" s="163" t="str">
        <f>IF(E2130&lt;&gt;"Accepted","",IF(AND(N2130="",P2130=""),"",MAX(N2130,P2130)))</f>
      </c>
      <c r="V2130" s="155" t="str">
        <v>2026-05-22 23:55 PDT</v>
      </c>
      <c r="W2130" s="153" t="n">
        <v>11</v>
      </c>
      <c r="X2130" s="163"/>
      <c r="Y2130" s="163"/>
      <c r="Z2130" s="163"/>
      <c r="AA2130" s="153" t="n">
        <v>-117.8837</v>
      </c>
      <c r="AB2130" s="153" t="n">
        <v>34.9054</v>
      </c>
      <c r="AC2130" s="153" t="n">
        <v>702</v>
      </c>
      <c r="AD2130" s="175" t="str">
        <v>KEDW 230655Z AUTO 22011KT 10SM CLR 20/07 A2981 RMK AO2 SLP070 T01960067</v>
      </c>
    </row>
    <row r="2131" hidden="0">
      <c r="A2131" s="150" t="str">
        <v>2026-05-23 07:55 UTC</v>
      </c>
      <c r="B2131" s="155" t="str">
        <v>2026-05-23 00:55 PDT</v>
      </c>
      <c r="C2131" s="155" t="str">
        <v>2026-05-23</v>
      </c>
      <c r="D2131" s="155" t="str">
        <v>May</v>
      </c>
      <c r="E2131" s="154" t="str">
        <v>Accepted</v>
      </c>
      <c r="F2131" s="155" t="str">
        <v>220</v>
      </c>
      <c r="G2131" s="153" t="n">
        <v>220</v>
      </c>
      <c r="H2131" s="155" t="str">
        <v>SW</v>
      </c>
      <c r="I2131" s="153" t="n">
        <v>40</v>
      </c>
      <c r="J2131" s="155" t="str">
        <v>NE</v>
      </c>
      <c r="K2131" s="153" t="n">
        <v>11</v>
      </c>
      <c r="L2131" s="153" t="n">
        <f>IF(E2131="Accepted",K2131*1.150779448,"")</f>
        <v>12.658573928</v>
      </c>
      <c r="M2131" s="163"/>
      <c r="N2131" s="163" t="str">
        <f>IF(AND(E2131="Accepted",ISNUMBER(M2131)),M2131*1.150779448,"")</f>
      </c>
      <c r="O2131" s="163"/>
      <c r="P2131" s="163" t="str">
        <f>IF(AND(E2131="Accepted",ISNUMBER(O2131)),O2131*1.150779448,"")</f>
      </c>
      <c r="Q2131" s="163"/>
      <c r="R2131" s="155" t="str"/>
      <c r="S2131" s="155" t="str"/>
      <c r="T2131" s="155" t="str"/>
      <c r="U2131" s="163" t="str">
        <f>IF(E2131&lt;&gt;"Accepted","",IF(AND(N2131="",P2131=""),"",MAX(N2131,P2131)))</f>
      </c>
      <c r="V2131" s="155" t="str">
        <v>2026-05-23 00:55 PDT</v>
      </c>
      <c r="W2131" s="153" t="n">
        <v>11</v>
      </c>
      <c r="X2131" s="163"/>
      <c r="Y2131" s="163"/>
      <c r="Z2131" s="163"/>
      <c r="AA2131" s="153" t="n">
        <v>-117.8837</v>
      </c>
      <c r="AB2131" s="153" t="n">
        <v>34.9054</v>
      </c>
      <c r="AC2131" s="153" t="n">
        <v>702</v>
      </c>
      <c r="AD2131" s="175" t="str">
        <v>KEDW 230755Z AUTO 22011KT 10SM CLR 19/08 A2982 RMK AO2 SLP073 T01860083 403420163</v>
      </c>
    </row>
    <row r="2132" hidden="0">
      <c r="A2132" s="150" t="str">
        <v>2026-05-23 08:55 UTC</v>
      </c>
      <c r="B2132" s="155" t="str">
        <v>2026-05-23 01:55 PDT</v>
      </c>
      <c r="C2132" s="155" t="str">
        <v>2026-05-23</v>
      </c>
      <c r="D2132" s="155" t="str">
        <v>May</v>
      </c>
      <c r="E2132" s="154" t="str">
        <v>Accepted</v>
      </c>
      <c r="F2132" s="155" t="str">
        <v>210</v>
      </c>
      <c r="G2132" s="153" t="n">
        <v>210</v>
      </c>
      <c r="H2132" s="155" t="str">
        <v>SW</v>
      </c>
      <c r="I2132" s="153" t="n">
        <v>30</v>
      </c>
      <c r="J2132" s="155" t="str">
        <v>NE</v>
      </c>
      <c r="K2132" s="153" t="n">
        <v>9</v>
      </c>
      <c r="L2132" s="153" t="n">
        <f>IF(E2132="Accepted",K2132*1.150779448,"")</f>
        <v>10.357015032</v>
      </c>
      <c r="M2132" s="163"/>
      <c r="N2132" s="163" t="str">
        <f>IF(AND(E2132="Accepted",ISNUMBER(M2132)),M2132*1.150779448,"")</f>
      </c>
      <c r="O2132" s="163"/>
      <c r="P2132" s="163" t="str">
        <f>IF(AND(E2132="Accepted",ISNUMBER(O2132)),O2132*1.150779448,"")</f>
      </c>
      <c r="Q2132" s="163"/>
      <c r="R2132" s="155" t="str"/>
      <c r="S2132" s="155" t="str"/>
      <c r="T2132" s="155" t="str"/>
      <c r="U2132" s="163" t="str">
        <f>IF(E2132&lt;&gt;"Accepted","",IF(AND(N2132="",P2132=""),"",MAX(N2132,P2132)))</f>
      </c>
      <c r="V2132" s="155" t="str">
        <v>2026-05-23 01:55 PDT</v>
      </c>
      <c r="W2132" s="153" t="n">
        <v>9</v>
      </c>
      <c r="X2132" s="163"/>
      <c r="Y2132" s="163"/>
      <c r="Z2132" s="163"/>
      <c r="AA2132" s="153" t="n">
        <v>-117.8837</v>
      </c>
      <c r="AB2132" s="153" t="n">
        <v>34.9054</v>
      </c>
      <c r="AC2132" s="153" t="n">
        <v>702</v>
      </c>
      <c r="AD2132" s="175" t="str">
        <v>KEDW 230855Z AUTO 21009KT 10SM CLR 17/07 A2982 RMK AO2 SLP075 T01730071 53004</v>
      </c>
    </row>
    <row r="2133" hidden="0">
      <c r="A2133" s="150" t="str">
        <v>2026-05-23 09:55 UTC</v>
      </c>
      <c r="B2133" s="155" t="str">
        <v>2026-05-23 02:55 PDT</v>
      </c>
      <c r="C2133" s="155" t="str">
        <v>2026-05-23</v>
      </c>
      <c r="D2133" s="155" t="str">
        <v>May</v>
      </c>
      <c r="E2133" s="154" t="str">
        <v>Accepted</v>
      </c>
      <c r="F2133" s="155" t="str">
        <v>210</v>
      </c>
      <c r="G2133" s="153" t="n">
        <v>210</v>
      </c>
      <c r="H2133" s="155" t="str">
        <v>SW</v>
      </c>
      <c r="I2133" s="153" t="n">
        <v>30</v>
      </c>
      <c r="J2133" s="155" t="str">
        <v>NE</v>
      </c>
      <c r="K2133" s="153" t="n">
        <v>8</v>
      </c>
      <c r="L2133" s="153" t="n">
        <f>IF(E2133="Accepted",K2133*1.150779448,"")</f>
        <v>9.206235584</v>
      </c>
      <c r="M2133" s="163"/>
      <c r="N2133" s="163" t="str">
        <f>IF(AND(E2133="Accepted",ISNUMBER(M2133)),M2133*1.150779448,"")</f>
      </c>
      <c r="O2133" s="163"/>
      <c r="P2133" s="163" t="str">
        <f>IF(AND(E2133="Accepted",ISNUMBER(O2133)),O2133*1.150779448,"")</f>
      </c>
      <c r="Q2133" s="163"/>
      <c r="R2133" s="155" t="str"/>
      <c r="S2133" s="155" t="str"/>
      <c r="T2133" s="155" t="str"/>
      <c r="U2133" s="163" t="str">
        <f>IF(E2133&lt;&gt;"Accepted","",IF(AND(N2133="",P2133=""),"",MAX(N2133,P2133)))</f>
      </c>
      <c r="V2133" s="155" t="str">
        <v>2026-05-23 02:55 PDT</v>
      </c>
      <c r="W2133" s="153" t="n">
        <v>8</v>
      </c>
      <c r="X2133" s="163"/>
      <c r="Y2133" s="163"/>
      <c r="Z2133" s="163"/>
      <c r="AA2133" s="153" t="n">
        <v>-117.8837</v>
      </c>
      <c r="AB2133" s="153" t="n">
        <v>34.9054</v>
      </c>
      <c r="AC2133" s="153" t="n">
        <v>702</v>
      </c>
      <c r="AD2133" s="175" t="str">
        <v>KEDW 230955Z AUTO 21008KT 10SM CLR 17/07 A2983 RMK AO2 SLP078 T01690067</v>
      </c>
    </row>
    <row r="2134" hidden="0">
      <c r="A2134" s="150" t="str">
        <v>2026-05-23 10:55 UTC</v>
      </c>
      <c r="B2134" s="155" t="str">
        <v>2026-05-23 03:55 PDT</v>
      </c>
      <c r="C2134" s="155" t="str">
        <v>2026-05-23</v>
      </c>
      <c r="D2134" s="155" t="str">
        <v>May</v>
      </c>
      <c r="E2134" s="154" t="str">
        <v>Accepted</v>
      </c>
      <c r="F2134" s="155" t="str">
        <v>210</v>
      </c>
      <c r="G2134" s="153" t="n">
        <v>210</v>
      </c>
      <c r="H2134" s="155" t="str">
        <v>SW</v>
      </c>
      <c r="I2134" s="153" t="n">
        <v>30</v>
      </c>
      <c r="J2134" s="155" t="str">
        <v>NE</v>
      </c>
      <c r="K2134" s="153" t="n">
        <v>11</v>
      </c>
      <c r="L2134" s="153" t="n">
        <f>IF(E2134="Accepted",K2134*1.150779448,"")</f>
        <v>12.658573928</v>
      </c>
      <c r="M2134" s="163"/>
      <c r="N2134" s="163" t="str">
        <f>IF(AND(E2134="Accepted",ISNUMBER(M2134)),M2134*1.150779448,"")</f>
      </c>
      <c r="O2134" s="163"/>
      <c r="P2134" s="163" t="str">
        <f>IF(AND(E2134="Accepted",ISNUMBER(O2134)),O2134*1.150779448,"")</f>
      </c>
      <c r="Q2134" s="163"/>
      <c r="R2134" s="155" t="str"/>
      <c r="S2134" s="155" t="str"/>
      <c r="T2134" s="155" t="str"/>
      <c r="U2134" s="163" t="str">
        <f>IF(E2134&lt;&gt;"Accepted","",IF(AND(N2134="",P2134=""),"",MAX(N2134,P2134)))</f>
      </c>
      <c r="V2134" s="155" t="str">
        <v>2026-05-23 03:55 PDT</v>
      </c>
      <c r="W2134" s="153" t="n">
        <v>11</v>
      </c>
      <c r="X2134" s="163"/>
      <c r="Y2134" s="163"/>
      <c r="Z2134" s="163"/>
      <c r="AA2134" s="153" t="n">
        <v>-117.8837</v>
      </c>
      <c r="AB2134" s="153" t="n">
        <v>34.9054</v>
      </c>
      <c r="AC2134" s="153" t="n">
        <v>702</v>
      </c>
      <c r="AD2134" s="175" t="str">
        <v>KEDW 231055Z AUTO 21011KT 10SM CLR 16/07 A2983 RMK AO2 SLP078 T01640073</v>
      </c>
    </row>
    <row r="2135" hidden="0">
      <c r="A2135" s="150" t="str">
        <v>2026-05-23 11:55 UTC</v>
      </c>
      <c r="B2135" s="155" t="str">
        <v>2026-05-23 04:55 PDT</v>
      </c>
      <c r="C2135" s="155" t="str">
        <v>2026-05-23</v>
      </c>
      <c r="D2135" s="155" t="str">
        <v>May</v>
      </c>
      <c r="E2135" s="154" t="str">
        <v>Accepted</v>
      </c>
      <c r="F2135" s="155" t="str">
        <v>210</v>
      </c>
      <c r="G2135" s="153" t="n">
        <v>210</v>
      </c>
      <c r="H2135" s="155" t="str">
        <v>SW</v>
      </c>
      <c r="I2135" s="153" t="n">
        <v>30</v>
      </c>
      <c r="J2135" s="155" t="str">
        <v>NE</v>
      </c>
      <c r="K2135" s="153" t="n">
        <v>10</v>
      </c>
      <c r="L2135" s="153" t="n">
        <f>IF(E2135="Accepted",K2135*1.150779448,"")</f>
        <v>11.50779448</v>
      </c>
      <c r="M2135" s="163"/>
      <c r="N2135" s="163" t="str">
        <f>IF(AND(E2135="Accepted",ISNUMBER(M2135)),M2135*1.150779448,"")</f>
      </c>
      <c r="O2135" s="163"/>
      <c r="P2135" s="163" t="str">
        <f>IF(AND(E2135="Accepted",ISNUMBER(O2135)),O2135*1.150779448,"")</f>
      </c>
      <c r="Q2135" s="163"/>
      <c r="R2135" s="155" t="str"/>
      <c r="S2135" s="155" t="str"/>
      <c r="T2135" s="155" t="str"/>
      <c r="U2135" s="163" t="str">
        <f>IF(E2135&lt;&gt;"Accepted","",IF(AND(N2135="",P2135=""),"",MAX(N2135,P2135)))</f>
      </c>
      <c r="V2135" s="155" t="str">
        <v>2026-05-23 04:55 PDT</v>
      </c>
      <c r="W2135" s="153" t="n">
        <v>10</v>
      </c>
      <c r="X2135" s="163"/>
      <c r="Y2135" s="163"/>
      <c r="Z2135" s="163"/>
      <c r="AA2135" s="153" t="n">
        <v>-117.8837</v>
      </c>
      <c r="AB2135" s="153" t="n">
        <v>34.9054</v>
      </c>
      <c r="AC2135" s="153" t="n">
        <v>702</v>
      </c>
      <c r="AD2135" s="175" t="str">
        <v>KEDW 231155Z AUTO 21010KT 10SM CLR 16/08 A2983 RMK AO2 SLP079 T01620077 10204 20160 51001</v>
      </c>
    </row>
    <row r="2136" hidden="0">
      <c r="A2136" s="150" t="str">
        <v>2026-05-23 12:55 UTC</v>
      </c>
      <c r="B2136" s="155" t="str">
        <v>2026-05-23 05:55 PDT</v>
      </c>
      <c r="C2136" s="155" t="str">
        <v>2026-05-23</v>
      </c>
      <c r="D2136" s="155" t="str">
        <v>May</v>
      </c>
      <c r="E2136" s="154" t="str">
        <v>Accepted</v>
      </c>
      <c r="F2136" s="155" t="str">
        <v>200</v>
      </c>
      <c r="G2136" s="153" t="n">
        <v>200</v>
      </c>
      <c r="H2136" s="155" t="str">
        <v>S</v>
      </c>
      <c r="I2136" s="153" t="n">
        <v>20</v>
      </c>
      <c r="J2136" s="155" t="str">
        <v>N</v>
      </c>
      <c r="K2136" s="153" t="n">
        <v>11</v>
      </c>
      <c r="L2136" s="153" t="n">
        <f>IF(E2136="Accepted",K2136*1.150779448,"")</f>
        <v>12.658573928</v>
      </c>
      <c r="M2136" s="163"/>
      <c r="N2136" s="163" t="str">
        <f>IF(AND(E2136="Accepted",ISNUMBER(M2136)),M2136*1.150779448,"")</f>
      </c>
      <c r="O2136" s="163"/>
      <c r="P2136" s="163" t="str">
        <f>IF(AND(E2136="Accepted",ISNUMBER(O2136)),O2136*1.150779448,"")</f>
      </c>
      <c r="Q2136" s="163"/>
      <c r="R2136" s="155" t="str"/>
      <c r="S2136" s="155" t="str"/>
      <c r="T2136" s="155" t="str"/>
      <c r="U2136" s="163" t="str">
        <f>IF(E2136&lt;&gt;"Accepted","",IF(AND(N2136="",P2136=""),"",MAX(N2136,P2136)))</f>
      </c>
      <c r="V2136" s="155" t="str">
        <v>2026-05-23 05:55 PDT</v>
      </c>
      <c r="W2136" s="153" t="n">
        <v>11</v>
      </c>
      <c r="X2136" s="163"/>
      <c r="Y2136" s="163"/>
      <c r="Z2136" s="163"/>
      <c r="AA2136" s="153" t="n">
        <v>-117.8837</v>
      </c>
      <c r="AB2136" s="153" t="n">
        <v>34.9054</v>
      </c>
      <c r="AC2136" s="153" t="n">
        <v>702</v>
      </c>
      <c r="AD2136" s="175" t="str">
        <v>KEDW 231255Z AUTO 20011KT 10SM CLR 16/08 A2983 RMK AO2 SLP080 T01630078</v>
      </c>
    </row>
    <row r="2137" hidden="0">
      <c r="A2137" s="150" t="str">
        <v>2026-05-23 13:55 UTC</v>
      </c>
      <c r="B2137" s="155" t="str">
        <v>2026-05-23 06:55 PDT</v>
      </c>
      <c r="C2137" s="155" t="str">
        <v>2026-05-23</v>
      </c>
      <c r="D2137" s="155" t="str">
        <v>May</v>
      </c>
      <c r="E2137" s="154" t="str">
        <v>Accepted</v>
      </c>
      <c r="F2137" s="155" t="str">
        <v>200</v>
      </c>
      <c r="G2137" s="153" t="n">
        <v>200</v>
      </c>
      <c r="H2137" s="155" t="str">
        <v>S</v>
      </c>
      <c r="I2137" s="153" t="n">
        <v>20</v>
      </c>
      <c r="J2137" s="155" t="str">
        <v>N</v>
      </c>
      <c r="K2137" s="153" t="n">
        <v>9</v>
      </c>
      <c r="L2137" s="153" t="n">
        <f>IF(E2137="Accepted",K2137*1.150779448,"")</f>
        <v>10.357015032</v>
      </c>
      <c r="M2137" s="163"/>
      <c r="N2137" s="163" t="str">
        <f>IF(AND(E2137="Accepted",ISNUMBER(M2137)),M2137*1.150779448,"")</f>
      </c>
      <c r="O2137" s="163"/>
      <c r="P2137" s="163" t="str">
        <f>IF(AND(E2137="Accepted",ISNUMBER(O2137)),O2137*1.150779448,"")</f>
      </c>
      <c r="Q2137" s="163"/>
      <c r="R2137" s="155" t="str"/>
      <c r="S2137" s="155" t="str"/>
      <c r="T2137" s="155" t="str"/>
      <c r="U2137" s="163" t="str">
        <f>IF(E2137&lt;&gt;"Accepted","",IF(AND(N2137="",P2137=""),"",MAX(N2137,P2137)))</f>
      </c>
      <c r="V2137" s="155" t="str">
        <v>2026-05-23 06:55 PDT</v>
      </c>
      <c r="W2137" s="153" t="n">
        <v>9</v>
      </c>
      <c r="X2137" s="163"/>
      <c r="Y2137" s="163"/>
      <c r="Z2137" s="163"/>
      <c r="AA2137" s="153" t="n">
        <v>-117.8837</v>
      </c>
      <c r="AB2137" s="153" t="n">
        <v>34.9054</v>
      </c>
      <c r="AC2137" s="153" t="n">
        <v>702</v>
      </c>
      <c r="AD2137" s="175" t="str">
        <v>KEDW 231355Z AUTO 20009KT 10SM CLR 18/07 A2986 RMK AO2 SLP091 T01820073</v>
      </c>
    </row>
    <row r="2138" hidden="0">
      <c r="A2138" s="150" t="str">
        <v>2026-05-23 14:55 UTC</v>
      </c>
      <c r="B2138" s="155" t="str">
        <v>2026-05-23 07:55 PDT</v>
      </c>
      <c r="C2138" s="155" t="str">
        <v>2026-05-23</v>
      </c>
      <c r="D2138" s="155" t="str">
        <v>May</v>
      </c>
      <c r="E2138" s="154" t="str">
        <v>Accepted</v>
      </c>
      <c r="F2138" s="155" t="str">
        <v>210</v>
      </c>
      <c r="G2138" s="153" t="n">
        <v>210</v>
      </c>
      <c r="H2138" s="155" t="str">
        <v>SW</v>
      </c>
      <c r="I2138" s="153" t="n">
        <v>30</v>
      </c>
      <c r="J2138" s="155" t="str">
        <v>NE</v>
      </c>
      <c r="K2138" s="153" t="n">
        <v>10</v>
      </c>
      <c r="L2138" s="153" t="n">
        <f>IF(E2138="Accepted",K2138*1.150779448,"")</f>
        <v>11.50779448</v>
      </c>
      <c r="M2138" s="163"/>
      <c r="N2138" s="163" t="str">
        <f>IF(AND(E2138="Accepted",ISNUMBER(M2138)),M2138*1.150779448,"")</f>
      </c>
      <c r="O2138" s="163"/>
      <c r="P2138" s="163" t="str">
        <f>IF(AND(E2138="Accepted",ISNUMBER(O2138)),O2138*1.150779448,"")</f>
      </c>
      <c r="Q2138" s="163"/>
      <c r="R2138" s="155" t="str"/>
      <c r="S2138" s="155" t="str"/>
      <c r="T2138" s="155" t="str"/>
      <c r="U2138" s="163" t="str">
        <f>IF(E2138&lt;&gt;"Accepted","",IF(AND(N2138="",P2138=""),"",MAX(N2138,P2138)))</f>
      </c>
      <c r="V2138" s="155" t="str">
        <v>2026-05-23 07:55 PDT</v>
      </c>
      <c r="W2138" s="153" t="n">
        <v>10</v>
      </c>
      <c r="X2138" s="163"/>
      <c r="Y2138" s="163"/>
      <c r="Z2138" s="163"/>
      <c r="AA2138" s="153" t="n">
        <v>-117.8837</v>
      </c>
      <c r="AB2138" s="153" t="n">
        <v>34.9054</v>
      </c>
      <c r="AC2138" s="153" t="n">
        <v>702</v>
      </c>
      <c r="AD2138" s="175" t="str">
        <v>KEDW 231455Z AUTO 21010KT 10SM CLR 22/04 A2988 RMK AO2 SLP098 T02180044 52017</v>
      </c>
    </row>
    <row r="2139" hidden="0">
      <c r="A2139" s="150" t="str">
        <v>2026-05-23 15:55 UTC</v>
      </c>
      <c r="B2139" s="155" t="str">
        <v>2026-05-23 08:55 PDT</v>
      </c>
      <c r="C2139" s="155" t="str">
        <v>2026-05-23</v>
      </c>
      <c r="D2139" s="155" t="str">
        <v>May</v>
      </c>
      <c r="E2139" s="154" t="str">
        <v>Accepted</v>
      </c>
      <c r="F2139" s="155" t="str">
        <v>240</v>
      </c>
      <c r="G2139" s="153" t="n">
        <v>240</v>
      </c>
      <c r="H2139" s="155" t="str">
        <v>SW</v>
      </c>
      <c r="I2139" s="153" t="n">
        <v>60</v>
      </c>
      <c r="J2139" s="155" t="str">
        <v>NE</v>
      </c>
      <c r="K2139" s="153" t="n">
        <v>7</v>
      </c>
      <c r="L2139" s="153" t="n">
        <f>IF(E2139="Accepted",K2139*1.150779448,"")</f>
        <v>8.055456136</v>
      </c>
      <c r="M2139" s="163"/>
      <c r="N2139" s="163" t="str">
        <f>IF(AND(E2139="Accepted",ISNUMBER(M2139)),M2139*1.150779448,"")</f>
      </c>
      <c r="O2139" s="163"/>
      <c r="P2139" s="163" t="str">
        <f>IF(AND(E2139="Accepted",ISNUMBER(O2139)),O2139*1.150779448,"")</f>
      </c>
      <c r="Q2139" s="163"/>
      <c r="R2139" s="155" t="str"/>
      <c r="S2139" s="155" t="str"/>
      <c r="T2139" s="155" t="str"/>
      <c r="U2139" s="163" t="str">
        <f>IF(E2139&lt;&gt;"Accepted","",IF(AND(N2139="",P2139=""),"",MAX(N2139,P2139)))</f>
      </c>
      <c r="V2139" s="155" t="str">
        <v>2026-05-23 08:55 PDT</v>
      </c>
      <c r="W2139" s="153" t="n">
        <v>7</v>
      </c>
      <c r="X2139" s="163"/>
      <c r="Y2139" s="163"/>
      <c r="Z2139" s="163"/>
      <c r="AA2139" s="153" t="n">
        <v>-117.8837</v>
      </c>
      <c r="AB2139" s="153" t="n">
        <v>34.9054</v>
      </c>
      <c r="AC2139" s="153" t="n">
        <v>702</v>
      </c>
      <c r="AD2139" s="175" t="str">
        <v>KEDW 231555Z AUTO 24007KT 10SM CLR 25/04 A2989 RMK AO2 SLP100 T02490035</v>
      </c>
    </row>
    <row r="2140" hidden="0">
      <c r="A2140" s="150" t="str">
        <v>2026-05-23 16:55 UTC</v>
      </c>
      <c r="B2140" s="155" t="str">
        <v>2026-05-23 09:55 PDT</v>
      </c>
      <c r="C2140" s="155" t="str">
        <v>2026-05-23</v>
      </c>
      <c r="D2140" s="155" t="str">
        <v>May</v>
      </c>
      <c r="E2140" s="154" t="str">
        <v>Accepted</v>
      </c>
      <c r="F2140" s="155" t="str">
        <v>240</v>
      </c>
      <c r="G2140" s="153" t="n">
        <v>240</v>
      </c>
      <c r="H2140" s="155" t="str">
        <v>SW</v>
      </c>
      <c r="I2140" s="153" t="n">
        <v>60</v>
      </c>
      <c r="J2140" s="155" t="str">
        <v>NE</v>
      </c>
      <c r="K2140" s="153" t="n">
        <v>5</v>
      </c>
      <c r="L2140" s="153" t="n">
        <f>IF(E2140="Accepted",K2140*1.150779448,"")</f>
        <v>5.75389724</v>
      </c>
      <c r="M2140" s="163"/>
      <c r="N2140" s="163" t="str">
        <f>IF(AND(E2140="Accepted",ISNUMBER(M2140)),M2140*1.150779448,"")</f>
      </c>
      <c r="O2140" s="163"/>
      <c r="P2140" s="163" t="str">
        <f>IF(AND(E2140="Accepted",ISNUMBER(O2140)),O2140*1.150779448,"")</f>
      </c>
      <c r="Q2140" s="163"/>
      <c r="R2140" s="155" t="str"/>
      <c r="S2140" s="155" t="str"/>
      <c r="T2140" s="155" t="str"/>
      <c r="U2140" s="163" t="str">
        <f>IF(E2140&lt;&gt;"Accepted","",IF(AND(N2140="",P2140=""),"",MAX(N2140,P2140)))</f>
      </c>
      <c r="V2140" s="155" t="str">
        <v>2026-05-23 09:55 PDT</v>
      </c>
      <c r="W2140" s="153" t="n">
        <v>5</v>
      </c>
      <c r="X2140" s="163"/>
      <c r="Y2140" s="163"/>
      <c r="Z2140" s="163"/>
      <c r="AA2140" s="153" t="n">
        <v>-117.8837</v>
      </c>
      <c r="AB2140" s="153" t="n">
        <v>34.9054</v>
      </c>
      <c r="AC2140" s="153" t="n">
        <v>702</v>
      </c>
      <c r="AD2140" s="175" t="str">
        <v>KEDW 231655Z 24005KT 50SM CLR 27/01 A2989 RMK AO2A SLP100 T02660011</v>
      </c>
    </row>
    <row r="2141" hidden="0">
      <c r="A2141" s="150" t="str">
        <v>2026-05-23 17:55 UTC</v>
      </c>
      <c r="B2141" s="155" t="str">
        <v>2026-05-23 10:55 PDT</v>
      </c>
      <c r="C2141" s="155" t="str">
        <v>2026-05-23</v>
      </c>
      <c r="D2141" s="155" t="str">
        <v>May</v>
      </c>
      <c r="E2141" s="154" t="str">
        <v>Accepted</v>
      </c>
      <c r="F2141" s="155" t="str">
        <v>060</v>
      </c>
      <c r="G2141" s="153" t="n">
        <v>60</v>
      </c>
      <c r="H2141" s="155" t="str">
        <v>NE</v>
      </c>
      <c r="I2141" s="153" t="n">
        <v>240</v>
      </c>
      <c r="J2141" s="155" t="str">
        <v>SW</v>
      </c>
      <c r="K2141" s="153" t="n">
        <v>3</v>
      </c>
      <c r="L2141" s="153" t="n">
        <f>IF(E2141="Accepted",K2141*1.150779448,"")</f>
        <v>3.452338344</v>
      </c>
      <c r="M2141" s="163"/>
      <c r="N2141" s="163" t="str">
        <f>IF(AND(E2141="Accepted",ISNUMBER(M2141)),M2141*1.150779448,"")</f>
      </c>
      <c r="O2141" s="163"/>
      <c r="P2141" s="163" t="str">
        <f>IF(AND(E2141="Accepted",ISNUMBER(O2141)),O2141*1.150779448,"")</f>
      </c>
      <c r="Q2141" s="163"/>
      <c r="R2141" s="155" t="str"/>
      <c r="S2141" s="155" t="str"/>
      <c r="T2141" s="155" t="str"/>
      <c r="U2141" s="163" t="str">
        <f>IF(E2141&lt;&gt;"Accepted","",IF(AND(N2141="",P2141=""),"",MAX(N2141,P2141)))</f>
      </c>
      <c r="V2141" s="155" t="str">
        <v>2026-05-23 10:55 PDT</v>
      </c>
      <c r="W2141" s="153" t="n">
        <v>3</v>
      </c>
      <c r="X2141" s="163"/>
      <c r="Y2141" s="163"/>
      <c r="Z2141" s="163"/>
      <c r="AA2141" s="153" t="n">
        <v>-117.8837</v>
      </c>
      <c r="AB2141" s="153" t="n">
        <v>34.9054</v>
      </c>
      <c r="AC2141" s="153" t="n">
        <v>702</v>
      </c>
      <c r="AD2141" s="175" t="str">
        <v>KEDW 231755Z 06003KT 50SM CLR 28/M01 A2988 RMK AO2A SLP096 T02841007 10287 20161 50001</v>
      </c>
    </row>
    <row r="2142" hidden="0">
      <c r="A2142" s="150" t="str">
        <v>2026-05-23 18:55 UTC</v>
      </c>
      <c r="B2142" s="155" t="str">
        <v>2026-05-23 11:55 PDT</v>
      </c>
      <c r="C2142" s="155" t="str">
        <v>2026-05-23</v>
      </c>
      <c r="D2142" s="155" t="str">
        <v>May</v>
      </c>
      <c r="E2142" s="154" t="str">
        <v>Accepted</v>
      </c>
      <c r="F2142" s="155" t="str">
        <v>000</v>
      </c>
      <c r="G2142" s="153" t="n">
        <v>0</v>
      </c>
      <c r="H2142" s="155" t="str">
        <v>Calm</v>
      </c>
      <c r="I2142" s="153" t="n">
        <v>180</v>
      </c>
      <c r="J2142" s="155" t="str">
        <v>Calm</v>
      </c>
      <c r="K2142" s="153" t="n">
        <v>0</v>
      </c>
      <c r="L2142" s="153" t="n">
        <f>IF(E2142="Accepted",K2142*1.150779448,"")</f>
        <v>0</v>
      </c>
      <c r="M2142" s="163"/>
      <c r="N2142" s="163" t="str">
        <f>IF(AND(E2142="Accepted",ISNUMBER(M2142)),M2142*1.150779448,"")</f>
      </c>
      <c r="O2142" s="163"/>
      <c r="P2142" s="163" t="str">
        <f>IF(AND(E2142="Accepted",ISNUMBER(O2142)),O2142*1.150779448,"")</f>
      </c>
      <c r="Q2142" s="163"/>
      <c r="R2142" s="155" t="str"/>
      <c r="S2142" s="155" t="str"/>
      <c r="T2142" s="155" t="str"/>
      <c r="U2142" s="163" t="str">
        <f>IF(E2142&lt;&gt;"Accepted","",IF(AND(N2142="",P2142=""),"",MAX(N2142,P2142)))</f>
      </c>
      <c r="V2142" s="155" t="str">
        <v>2026-05-23 11:55 PDT</v>
      </c>
      <c r="W2142" s="153" t="n">
        <v>0</v>
      </c>
      <c r="X2142" s="163"/>
      <c r="Y2142" s="163"/>
      <c r="Z2142" s="163"/>
      <c r="AA2142" s="153" t="n">
        <v>-117.8837</v>
      </c>
      <c r="AB2142" s="153" t="n">
        <v>34.9054</v>
      </c>
      <c r="AC2142" s="153" t="n">
        <v>702</v>
      </c>
      <c r="AD2142" s="175" t="str">
        <v>KEDW 231855Z 00000KT 50SM CLR 31/M02 A2988 RMK AO2A SLP095 T03061021</v>
      </c>
    </row>
    <row r="2143" hidden="0">
      <c r="A2143" s="150" t="str">
        <v>2026-05-23 19:55 UTC</v>
      </c>
      <c r="B2143" s="155" t="str">
        <v>2026-05-23 12:55 PDT</v>
      </c>
      <c r="C2143" s="155" t="str">
        <v>2026-05-23</v>
      </c>
      <c r="D2143" s="155" t="str">
        <v>May</v>
      </c>
      <c r="E2143" s="154" t="str">
        <v>Accepted</v>
      </c>
      <c r="F2143" s="155" t="str">
        <v>160</v>
      </c>
      <c r="G2143" s="153" t="n">
        <v>160</v>
      </c>
      <c r="H2143" s="155" t="str">
        <v>S</v>
      </c>
      <c r="I2143" s="153" t="n">
        <v>340</v>
      </c>
      <c r="J2143" s="155" t="str">
        <v>N</v>
      </c>
      <c r="K2143" s="153" t="n">
        <v>3</v>
      </c>
      <c r="L2143" s="153" t="n">
        <f>IF(E2143="Accepted",K2143*1.150779448,"")</f>
        <v>3.452338344</v>
      </c>
      <c r="M2143" s="163"/>
      <c r="N2143" s="163" t="str">
        <f>IF(AND(E2143="Accepted",ISNUMBER(M2143)),M2143*1.150779448,"")</f>
      </c>
      <c r="O2143" s="163"/>
      <c r="P2143" s="163" t="str">
        <f>IF(AND(E2143="Accepted",ISNUMBER(O2143)),O2143*1.150779448,"")</f>
      </c>
      <c r="Q2143" s="163"/>
      <c r="R2143" s="155" t="str"/>
      <c r="S2143" s="155" t="str"/>
      <c r="T2143" s="155" t="str"/>
      <c r="U2143" s="163" t="str">
        <f>IF(E2143&lt;&gt;"Accepted","",IF(AND(N2143="",P2143=""),"",MAX(N2143,P2143)))</f>
      </c>
      <c r="V2143" s="155" t="str">
        <v>2026-05-23 12:55 PDT</v>
      </c>
      <c r="W2143" s="153" t="n">
        <v>3</v>
      </c>
      <c r="X2143" s="163"/>
      <c r="Y2143" s="163"/>
      <c r="Z2143" s="163"/>
      <c r="AA2143" s="153" t="n">
        <v>-117.8837</v>
      </c>
      <c r="AB2143" s="153" t="n">
        <v>34.9054</v>
      </c>
      <c r="AC2143" s="153" t="n">
        <v>702</v>
      </c>
      <c r="AD2143" s="175" t="str">
        <v>KEDW 231955Z 16003KT 50SM CLR 31/M03 A2986 RMK AO2A SLP088 T03121028</v>
      </c>
    </row>
    <row r="2144" hidden="0">
      <c r="A2144" s="150" t="str">
        <v>2026-05-23 20:55 UTC</v>
      </c>
      <c r="B2144" s="155" t="str">
        <v>2026-05-23 13:55 PDT</v>
      </c>
      <c r="C2144" s="155" t="str">
        <v>2026-05-23</v>
      </c>
      <c r="D2144" s="155" t="str">
        <v>May</v>
      </c>
      <c r="E2144" s="154" t="str">
        <v>Accepted</v>
      </c>
      <c r="F2144" s="155" t="str">
        <v>000</v>
      </c>
      <c r="G2144" s="153" t="n">
        <v>0</v>
      </c>
      <c r="H2144" s="155" t="str">
        <v>Calm</v>
      </c>
      <c r="I2144" s="153" t="n">
        <v>180</v>
      </c>
      <c r="J2144" s="155" t="str">
        <v>Calm</v>
      </c>
      <c r="K2144" s="153" t="n">
        <v>0</v>
      </c>
      <c r="L2144" s="153" t="n">
        <f>IF(E2144="Accepted",K2144*1.150779448,"")</f>
        <v>0</v>
      </c>
      <c r="M2144" s="163"/>
      <c r="N2144" s="163" t="str">
        <f>IF(AND(E2144="Accepted",ISNUMBER(M2144)),M2144*1.150779448,"")</f>
      </c>
      <c r="O2144" s="163"/>
      <c r="P2144" s="163" t="str">
        <f>IF(AND(E2144="Accepted",ISNUMBER(O2144)),O2144*1.150779448,"")</f>
      </c>
      <c r="Q2144" s="163"/>
      <c r="R2144" s="155" t="str"/>
      <c r="S2144" s="155" t="str"/>
      <c r="T2144" s="155" t="str"/>
      <c r="U2144" s="163" t="str">
        <f>IF(E2144&lt;&gt;"Accepted","",IF(AND(N2144="",P2144=""),"",MAX(N2144,P2144)))</f>
      </c>
      <c r="V2144" s="155" t="str">
        <v>2026-05-23 13:55 PDT</v>
      </c>
      <c r="W2144" s="153" t="n">
        <v>0</v>
      </c>
      <c r="X2144" s="163"/>
      <c r="Y2144" s="163"/>
      <c r="Z2144" s="163"/>
      <c r="AA2144" s="153" t="n">
        <v>-117.8837</v>
      </c>
      <c r="AB2144" s="153" t="n">
        <v>34.9054</v>
      </c>
      <c r="AC2144" s="153" t="n">
        <v>702</v>
      </c>
      <c r="AD2144" s="175" t="str">
        <v>KEDW 232055Z 00000KT 50SM FEW070 33/M04 A2985 RMK AO2A SLP085 T03251045 58010</v>
      </c>
    </row>
    <row r="2145" hidden="0">
      <c r="A2145" s="150" t="str">
        <v>2026-05-23 21:23 UTC</v>
      </c>
      <c r="B2145" s="155" t="str">
        <v>2026-05-23 14:23 PDT</v>
      </c>
      <c r="C2145" s="155" t="str">
        <v>2026-05-23</v>
      </c>
      <c r="D2145" s="155" t="str">
        <v>May</v>
      </c>
      <c r="E2145" s="154" t="str">
        <v>Accepted</v>
      </c>
      <c r="F2145" s="155" t="str">
        <v>230</v>
      </c>
      <c r="G2145" s="153" t="n">
        <v>230</v>
      </c>
      <c r="H2145" s="155" t="str">
        <v>SW</v>
      </c>
      <c r="I2145" s="153" t="n">
        <v>50</v>
      </c>
      <c r="J2145" s="155" t="str">
        <v>NE</v>
      </c>
      <c r="K2145" s="153" t="n">
        <v>15</v>
      </c>
      <c r="L2145" s="153" t="n">
        <f>IF(E2145="Accepted",K2145*1.150779448,"")</f>
        <v>17.261691719999998</v>
      </c>
      <c r="M2145" s="153" t="n">
        <v>20</v>
      </c>
      <c r="N2145" s="153" t="n">
        <f>IF(AND(E2145="Accepted",ISNUMBER(M2145)),M2145*1.150779448,"")</f>
        <v>23.01558896</v>
      </c>
      <c r="O2145" s="163"/>
      <c r="P2145" s="163" t="str">
        <f>IF(AND(E2145="Accepted",ISNUMBER(O2145)),O2145*1.150779448,"")</f>
      </c>
      <c r="Q2145" s="163"/>
      <c r="R2145" s="155" t="str"/>
      <c r="S2145" s="155" t="str"/>
      <c r="T2145" s="155" t="str"/>
      <c r="U2145" s="153" t="n">
        <f>IF(E2145&lt;&gt;"Accepted","",IF(AND(N2145="",P2145=""),"",MAX(N2145,P2145)))</f>
        <v>23.01558896</v>
      </c>
      <c r="V2145" s="155" t="str">
        <v>2026-05-23 14:23 PDT</v>
      </c>
      <c r="W2145" s="153" t="n">
        <v>15</v>
      </c>
      <c r="X2145" s="153" t="n">
        <v>20</v>
      </c>
      <c r="Y2145" s="163"/>
      <c r="Z2145" s="163"/>
      <c r="AA2145" s="153" t="n">
        <v>-117.8837</v>
      </c>
      <c r="AB2145" s="153" t="n">
        <v>34.9054</v>
      </c>
      <c r="AC2145" s="153" t="n">
        <v>702</v>
      </c>
      <c r="AD2145" s="175" t="str">
        <v>KEDW 232123Z 23015G20KT 50SM FEW070 34/01 A2984 RMK AO2A SLP080</v>
      </c>
    </row>
    <row r="2146" hidden="0">
      <c r="A2146" s="150" t="str">
        <v>2026-05-23 21:55 UTC</v>
      </c>
      <c r="B2146" s="155" t="str">
        <v>2026-05-23 14:55 PDT</v>
      </c>
      <c r="C2146" s="155" t="str">
        <v>2026-05-23</v>
      </c>
      <c r="D2146" s="155" t="str">
        <v>May</v>
      </c>
      <c r="E2146" s="154" t="str">
        <v>Accepted</v>
      </c>
      <c r="F2146" s="155" t="str">
        <v>250</v>
      </c>
      <c r="G2146" s="153" t="n">
        <v>250</v>
      </c>
      <c r="H2146" s="155" t="str">
        <v>W</v>
      </c>
      <c r="I2146" s="153" t="n">
        <v>70</v>
      </c>
      <c r="J2146" s="155" t="str">
        <v>E</v>
      </c>
      <c r="K2146" s="153" t="n">
        <v>19</v>
      </c>
      <c r="L2146" s="153" t="n">
        <f>IF(E2146="Accepted",K2146*1.150779448,"")</f>
        <v>21.864809512</v>
      </c>
      <c r="M2146" s="153" t="n">
        <v>23</v>
      </c>
      <c r="N2146" s="153" t="n">
        <f>IF(AND(E2146="Accepted",ISNUMBER(M2146)),M2146*1.150779448,"")</f>
        <v>26.467927304</v>
      </c>
      <c r="O2146" s="153" t="n">
        <v>26</v>
      </c>
      <c r="P2146" s="153" t="n">
        <f>IF(AND(E2146="Accepted",ISNUMBER(O2146)),O2146*1.150779448,"")</f>
        <v>29.920265648</v>
      </c>
      <c r="Q2146" s="153" t="n">
        <v>250</v>
      </c>
      <c r="R2146" s="155" t="str">
        <v>38</v>
      </c>
      <c r="S2146" s="155" t="str">
        <v>2026-05-23 21:38 UTC</v>
      </c>
      <c r="T2146" s="155" t="str">
        <v>2026-05-23 14:38 PDT</v>
      </c>
      <c r="U2146" s="153" t="n">
        <f>IF(E2146&lt;&gt;"Accepted","",IF(AND(N2146="",P2146=""),"",MAX(N2146,P2146)))</f>
        <v>29.920265648</v>
      </c>
      <c r="V2146" s="155" t="str">
        <v>2026-05-23 14:38 PDT</v>
      </c>
      <c r="W2146" s="153" t="n">
        <v>19</v>
      </c>
      <c r="X2146" s="153" t="n">
        <v>23</v>
      </c>
      <c r="Y2146" s="153" t="n">
        <v>26</v>
      </c>
      <c r="Z2146" s="153" t="n">
        <v>250</v>
      </c>
      <c r="AA2146" s="153" t="n">
        <v>-117.8837</v>
      </c>
      <c r="AB2146" s="153" t="n">
        <v>34.9054</v>
      </c>
      <c r="AC2146" s="153" t="n">
        <v>702</v>
      </c>
      <c r="AD2146" s="175" t="str">
        <v>KEDW 232155Z 25019G23KT 40SM FEW070 33/02 A2984 RMK AO2A PK WND 25026/38 SLP082 T03280018</v>
      </c>
    </row>
    <row r="2147" hidden="0">
      <c r="A2147" s="150" t="str">
        <v>2026-05-23 22:55 UTC</v>
      </c>
      <c r="B2147" s="155" t="str">
        <v>2026-05-23 15:55 PDT</v>
      </c>
      <c r="C2147" s="155" t="str">
        <v>2026-05-23</v>
      </c>
      <c r="D2147" s="155" t="str">
        <v>May</v>
      </c>
      <c r="E2147" s="154" t="str">
        <v>Accepted</v>
      </c>
      <c r="F2147" s="155" t="str">
        <v>250</v>
      </c>
      <c r="G2147" s="153" t="n">
        <v>250</v>
      </c>
      <c r="H2147" s="155" t="str">
        <v>W</v>
      </c>
      <c r="I2147" s="153" t="n">
        <v>70</v>
      </c>
      <c r="J2147" s="155" t="str">
        <v>E</v>
      </c>
      <c r="K2147" s="153" t="n">
        <v>18</v>
      </c>
      <c r="L2147" s="153" t="n">
        <f>IF(E2147="Accepted",K2147*1.150779448,"")</f>
        <v>20.714030064</v>
      </c>
      <c r="M2147" s="153" t="n">
        <v>24</v>
      </c>
      <c r="N2147" s="153" t="n">
        <f>IF(AND(E2147="Accepted",ISNUMBER(M2147)),M2147*1.150779448,"")</f>
        <v>27.618706752</v>
      </c>
      <c r="O2147" s="163"/>
      <c r="P2147" s="163" t="str">
        <f>IF(AND(E2147="Accepted",ISNUMBER(O2147)),O2147*1.150779448,"")</f>
      </c>
      <c r="Q2147" s="163"/>
      <c r="R2147" s="155" t="str"/>
      <c r="S2147" s="155" t="str"/>
      <c r="T2147" s="155" t="str"/>
      <c r="U2147" s="153" t="n">
        <f>IF(E2147&lt;&gt;"Accepted","",IF(AND(N2147="",P2147=""),"",MAX(N2147,P2147)))</f>
        <v>27.618706752</v>
      </c>
      <c r="V2147" s="155" t="str">
        <v>2026-05-23 15:55 PDT</v>
      </c>
      <c r="W2147" s="153" t="n">
        <v>18</v>
      </c>
      <c r="X2147" s="153" t="n">
        <v>24</v>
      </c>
      <c r="Y2147" s="163"/>
      <c r="Z2147" s="163"/>
      <c r="AA2147" s="153" t="n">
        <v>-117.8837</v>
      </c>
      <c r="AB2147" s="153" t="n">
        <v>34.9054</v>
      </c>
      <c r="AC2147" s="153" t="n">
        <v>702</v>
      </c>
      <c r="AD2147" s="175" t="str">
        <v>KEDW 232255Z 25018G24KT 40SM FEW080 33/01 A2983 RMK AO2A SLP078 T03290008</v>
      </c>
    </row>
    <row r="2148" hidden="0">
      <c r="A2148" s="150" t="str">
        <v>2026-05-23 23:03 UTC</v>
      </c>
      <c r="B2148" s="155" t="str">
        <v>2026-05-23 16:03 PDT</v>
      </c>
      <c r="C2148" s="155" t="str">
        <v>2026-05-23</v>
      </c>
      <c r="D2148" s="155" t="str">
        <v>May</v>
      </c>
      <c r="E2148" s="154" t="str">
        <v>Accepted</v>
      </c>
      <c r="F2148" s="155" t="str">
        <v>250</v>
      </c>
      <c r="G2148" s="153" t="n">
        <v>250</v>
      </c>
      <c r="H2148" s="155" t="str">
        <v>W</v>
      </c>
      <c r="I2148" s="153" t="n">
        <v>70</v>
      </c>
      <c r="J2148" s="155" t="str">
        <v>E</v>
      </c>
      <c r="K2148" s="153" t="n">
        <v>20</v>
      </c>
      <c r="L2148" s="153" t="n">
        <f>IF(E2148="Accepted",K2148*1.150779448,"")</f>
        <v>23.01558896</v>
      </c>
      <c r="M2148" s="153" t="n">
        <v>26</v>
      </c>
      <c r="N2148" s="153" t="n">
        <f>IF(AND(E2148="Accepted",ISNUMBER(M2148)),M2148*1.150779448,"")</f>
        <v>29.920265648</v>
      </c>
      <c r="O2148" s="163"/>
      <c r="P2148" s="163" t="str">
        <f>IF(AND(E2148="Accepted",ISNUMBER(O2148)),O2148*1.150779448,"")</f>
      </c>
      <c r="Q2148" s="163"/>
      <c r="R2148" s="155" t="str"/>
      <c r="S2148" s="155" t="str"/>
      <c r="T2148" s="155" t="str"/>
      <c r="U2148" s="153" t="n">
        <f>IF(E2148&lt;&gt;"Accepted","",IF(AND(N2148="",P2148=""),"",MAX(N2148,P2148)))</f>
        <v>29.920265648</v>
      </c>
      <c r="V2148" s="155" t="str">
        <v>2026-05-23 16:03 PDT</v>
      </c>
      <c r="W2148" s="153" t="n">
        <v>20</v>
      </c>
      <c r="X2148" s="153" t="n">
        <v>26</v>
      </c>
      <c r="Y2148" s="163"/>
      <c r="Z2148" s="163"/>
      <c r="AA2148" s="153" t="n">
        <v>-117.8837</v>
      </c>
      <c r="AB2148" s="153" t="n">
        <v>34.9054</v>
      </c>
      <c r="AC2148" s="153" t="n">
        <v>702</v>
      </c>
      <c r="AD2148" s="175" t="str">
        <v>KEDW 232303Z 25020G26KT 40SM FEW080 33/01 A2983 RMK A02A SLP078</v>
      </c>
    </row>
    <row r="2149" hidden="0">
      <c r="A2149" s="150" t="str">
        <v>2026-05-23 23:55 UTC</v>
      </c>
      <c r="B2149" s="155" t="str">
        <v>2026-05-23 16:55 PDT</v>
      </c>
      <c r="C2149" s="155" t="str">
        <v>2026-05-23</v>
      </c>
      <c r="D2149" s="155" t="str">
        <v>May</v>
      </c>
      <c r="E2149" s="154" t="str">
        <v>Accepted</v>
      </c>
      <c r="F2149" s="155" t="str">
        <v>240</v>
      </c>
      <c r="G2149" s="153" t="n">
        <v>240</v>
      </c>
      <c r="H2149" s="155" t="str">
        <v>SW</v>
      </c>
      <c r="I2149" s="153" t="n">
        <v>60</v>
      </c>
      <c r="J2149" s="155" t="str">
        <v>NE</v>
      </c>
      <c r="K2149" s="153" t="n">
        <v>18</v>
      </c>
      <c r="L2149" s="153" t="n">
        <f>IF(E2149="Accepted",K2149*1.150779448,"")</f>
        <v>20.714030064</v>
      </c>
      <c r="M2149" s="153" t="n">
        <v>26</v>
      </c>
      <c r="N2149" s="153" t="n">
        <f>IF(AND(E2149="Accepted",ISNUMBER(M2149)),M2149*1.150779448,"")</f>
        <v>29.920265648</v>
      </c>
      <c r="O2149" s="153" t="n">
        <v>27</v>
      </c>
      <c r="P2149" s="153" t="n">
        <f>IF(AND(E2149="Accepted",ISNUMBER(O2149)),O2149*1.150779448,"")</f>
        <v>31.071045096</v>
      </c>
      <c r="Q2149" s="153" t="n">
        <v>250</v>
      </c>
      <c r="R2149" s="155" t="str">
        <v>49</v>
      </c>
      <c r="S2149" s="155" t="str">
        <v>2026-05-23 23:49 UTC</v>
      </c>
      <c r="T2149" s="155" t="str">
        <v>2026-05-23 16:49 PDT</v>
      </c>
      <c r="U2149" s="153" t="n">
        <f>IF(E2149&lt;&gt;"Accepted","",IF(AND(N2149="",P2149=""),"",MAX(N2149,P2149)))</f>
        <v>31.071045096</v>
      </c>
      <c r="V2149" s="155" t="str">
        <v>2026-05-23 16:49 PDT</v>
      </c>
      <c r="W2149" s="153" t="n">
        <v>18</v>
      </c>
      <c r="X2149" s="153" t="n">
        <v>26</v>
      </c>
      <c r="Y2149" s="153" t="n">
        <v>27</v>
      </c>
      <c r="Z2149" s="153" t="n">
        <v>250</v>
      </c>
      <c r="AA2149" s="153" t="n">
        <v>-117.8837</v>
      </c>
      <c r="AB2149" s="153" t="n">
        <v>34.9054</v>
      </c>
      <c r="AC2149" s="153" t="n">
        <v>702</v>
      </c>
      <c r="AD2149" s="175" t="str">
        <v>KEDW 232355Z 24018G26KT 40SM FEW080 31/M01 A2983 RMK AO2A PK WND 25027/49 SLP079 T03141014 10336 20284 55005</v>
      </c>
    </row>
    <row r="2150" hidden="0">
      <c r="A2150" s="150" t="str">
        <v>2026-05-24 00:55 UTC</v>
      </c>
      <c r="B2150" s="155" t="str">
        <v>2026-05-23 17:55 PDT</v>
      </c>
      <c r="C2150" s="155" t="str">
        <v>2026-05-23</v>
      </c>
      <c r="D2150" s="155" t="str">
        <v>May</v>
      </c>
      <c r="E2150" s="154" t="str">
        <v>Accepted</v>
      </c>
      <c r="F2150" s="155" t="str">
        <v>240</v>
      </c>
      <c r="G2150" s="153" t="n">
        <v>240</v>
      </c>
      <c r="H2150" s="155" t="str">
        <v>SW</v>
      </c>
      <c r="I2150" s="153" t="n">
        <v>60</v>
      </c>
      <c r="J2150" s="155" t="str">
        <v>NE</v>
      </c>
      <c r="K2150" s="153" t="n">
        <v>22</v>
      </c>
      <c r="L2150" s="153" t="n">
        <f>IF(E2150="Accepted",K2150*1.150779448,"")</f>
        <v>25.317147856</v>
      </c>
      <c r="M2150" s="153" t="n">
        <v>28</v>
      </c>
      <c r="N2150" s="153" t="n">
        <f>IF(AND(E2150="Accepted",ISNUMBER(M2150)),M2150*1.150779448,"")</f>
        <v>32.221824544</v>
      </c>
      <c r="O2150" s="153" t="n">
        <v>28</v>
      </c>
      <c r="P2150" s="153" t="n">
        <f>IF(AND(E2150="Accepted",ISNUMBER(O2150)),O2150*1.150779448,"")</f>
        <v>32.221824544</v>
      </c>
      <c r="Q2150" s="153" t="n">
        <v>240</v>
      </c>
      <c r="R2150" s="155" t="str">
        <v>08</v>
      </c>
      <c r="S2150" s="155" t="str">
        <v>2026-05-24 00:08 UTC</v>
      </c>
      <c r="T2150" s="155" t="str">
        <v>2026-05-23 17:08 PDT</v>
      </c>
      <c r="U2150" s="153" t="n">
        <f>IF(E2150&lt;&gt;"Accepted","",IF(AND(N2150="",P2150=""),"",MAX(N2150,P2150)))</f>
        <v>32.221824544</v>
      </c>
      <c r="V2150" s="155" t="str">
        <v>2026-05-23 17:08 PDT</v>
      </c>
      <c r="W2150" s="153" t="n">
        <v>22</v>
      </c>
      <c r="X2150" s="153" t="n">
        <v>28</v>
      </c>
      <c r="Y2150" s="153" t="n">
        <v>28</v>
      </c>
      <c r="Z2150" s="153" t="n">
        <v>240</v>
      </c>
      <c r="AA2150" s="153" t="n">
        <v>-117.8837</v>
      </c>
      <c r="AB2150" s="153" t="n">
        <v>34.9054</v>
      </c>
      <c r="AC2150" s="153" t="n">
        <v>702</v>
      </c>
      <c r="AD2150" s="175" t="str">
        <v>KEDW 240055Z 24022G28KT 40SM FEW080 30/03 A2984 RMK AO2A PK WND 24028/08 SLP084 T02970028</v>
      </c>
    </row>
    <row r="2151" hidden="0">
      <c r="A2151" s="150" t="str">
        <v>2026-05-24 16:55 UTC</v>
      </c>
      <c r="B2151" s="155" t="str">
        <v>2026-05-24 09:55 PDT</v>
      </c>
      <c r="C2151" s="155" t="str">
        <v>2026-05-24</v>
      </c>
      <c r="D2151" s="155" t="str">
        <v>May</v>
      </c>
      <c r="E2151" s="154" t="str">
        <v>Accepted</v>
      </c>
      <c r="F2151" s="155" t="str">
        <v>180</v>
      </c>
      <c r="G2151" s="153" t="n">
        <v>180</v>
      </c>
      <c r="H2151" s="155" t="str">
        <v>S</v>
      </c>
      <c r="I2151" s="153" t="n">
        <v>0</v>
      </c>
      <c r="J2151" s="155" t="str">
        <v>N</v>
      </c>
      <c r="K2151" s="153" t="n">
        <v>6</v>
      </c>
      <c r="L2151" s="153" t="n">
        <f>IF(E2151="Accepted",K2151*1.150779448,"")</f>
        <v>6.904676688</v>
      </c>
      <c r="M2151" s="163"/>
      <c r="N2151" s="163" t="str">
        <f>IF(AND(E2151="Accepted",ISNUMBER(M2151)),M2151*1.150779448,"")</f>
      </c>
      <c r="O2151" s="163"/>
      <c r="P2151" s="163" t="str">
        <f>IF(AND(E2151="Accepted",ISNUMBER(O2151)),O2151*1.150779448,"")</f>
      </c>
      <c r="Q2151" s="163"/>
      <c r="R2151" s="155" t="str"/>
      <c r="S2151" s="155" t="str"/>
      <c r="T2151" s="155" t="str"/>
      <c r="U2151" s="163" t="str">
        <f>IF(E2151&lt;&gt;"Accepted","",IF(AND(N2151="",P2151=""),"",MAX(N2151,P2151)))</f>
      </c>
      <c r="V2151" s="155" t="str">
        <v>2026-05-24 09:55 PDT</v>
      </c>
      <c r="W2151" s="153" t="n">
        <v>6</v>
      </c>
      <c r="X2151" s="163"/>
      <c r="Y2151" s="163"/>
      <c r="Z2151" s="163"/>
      <c r="AA2151" s="153" t="n">
        <v>-117.8837</v>
      </c>
      <c r="AB2151" s="153" t="n">
        <v>34.9054</v>
      </c>
      <c r="AC2151" s="153" t="n">
        <v>702</v>
      </c>
      <c r="AD2151" s="175" t="str">
        <v>KEDW 241655Z COR 18006KT 40SM CLR 27/03 A2995 RMK AO2A SLPNO T02650030 COR 1702</v>
      </c>
    </row>
    <row r="2152" hidden="0">
      <c r="A2152" s="150" t="str">
        <v>2026-05-24 17:55 UTC</v>
      </c>
      <c r="B2152" s="155" t="str">
        <v>2026-05-24 10:55 PDT</v>
      </c>
      <c r="C2152" s="155" t="str">
        <v>2026-05-24</v>
      </c>
      <c r="D2152" s="155" t="str">
        <v>May</v>
      </c>
      <c r="E2152" s="154" t="str">
        <v>Accepted</v>
      </c>
      <c r="F2152" s="155" t="str">
        <v>260</v>
      </c>
      <c r="G2152" s="153" t="n">
        <v>260</v>
      </c>
      <c r="H2152" s="155" t="str">
        <v>W</v>
      </c>
      <c r="I2152" s="153" t="n">
        <v>80</v>
      </c>
      <c r="J2152" s="155" t="str">
        <v>E</v>
      </c>
      <c r="K2152" s="153" t="n">
        <v>4</v>
      </c>
      <c r="L2152" s="153" t="n">
        <f>IF(E2152="Accepted",K2152*1.150779448,"")</f>
        <v>4.603117792</v>
      </c>
      <c r="M2152" s="163"/>
      <c r="N2152" s="163" t="str">
        <f>IF(AND(E2152="Accepted",ISNUMBER(M2152)),M2152*1.150779448,"")</f>
      </c>
      <c r="O2152" s="163"/>
      <c r="P2152" s="163" t="str">
        <f>IF(AND(E2152="Accepted",ISNUMBER(O2152)),O2152*1.150779448,"")</f>
      </c>
      <c r="Q2152" s="163"/>
      <c r="R2152" s="155" t="str"/>
      <c r="S2152" s="155" t="str"/>
      <c r="T2152" s="155" t="str"/>
      <c r="U2152" s="163" t="str">
        <f>IF(E2152&lt;&gt;"Accepted","",IF(AND(N2152="",P2152=""),"",MAX(N2152,P2152)))</f>
      </c>
      <c r="V2152" s="155" t="str">
        <v>2026-05-24 10:55 PDT</v>
      </c>
      <c r="W2152" s="153" t="n">
        <v>4</v>
      </c>
      <c r="X2152" s="163"/>
      <c r="Y2152" s="163"/>
      <c r="Z2152" s="163"/>
      <c r="AA2152" s="153" t="n">
        <v>-117.8837</v>
      </c>
      <c r="AB2152" s="153" t="n">
        <v>34.9054</v>
      </c>
      <c r="AC2152" s="153" t="n">
        <v>702</v>
      </c>
      <c r="AD2152" s="175" t="str">
        <v>KEDW 241755Z 26004KT 40SM CLR 28/00 A2995 RMK AO2A SLPNO T02840001 10285 20261</v>
      </c>
    </row>
    <row r="2153" hidden="0">
      <c r="A2153" s="150" t="str">
        <v>2026-05-24 18:55 UTC</v>
      </c>
      <c r="B2153" s="155" t="str">
        <v>2026-05-24 11:55 PDT</v>
      </c>
      <c r="C2153" s="155" t="str">
        <v>2026-05-24</v>
      </c>
      <c r="D2153" s="155" t="str">
        <v>May</v>
      </c>
      <c r="E2153" s="154" t="str">
        <v>Accepted</v>
      </c>
      <c r="F2153" s="155" t="str">
        <v>190</v>
      </c>
      <c r="G2153" s="153" t="n">
        <v>190</v>
      </c>
      <c r="H2153" s="155" t="str">
        <v>S</v>
      </c>
      <c r="I2153" s="153" t="n">
        <v>10</v>
      </c>
      <c r="J2153" s="155" t="str">
        <v>N</v>
      </c>
      <c r="K2153" s="153" t="n">
        <v>6</v>
      </c>
      <c r="L2153" s="153" t="n">
        <f>IF(E2153="Accepted",K2153*1.150779448,"")</f>
        <v>6.904676688</v>
      </c>
      <c r="M2153" s="163"/>
      <c r="N2153" s="163" t="str">
        <f>IF(AND(E2153="Accepted",ISNUMBER(M2153)),M2153*1.150779448,"")</f>
      </c>
      <c r="O2153" s="163"/>
      <c r="P2153" s="163" t="str">
        <f>IF(AND(E2153="Accepted",ISNUMBER(O2153)),O2153*1.150779448,"")</f>
      </c>
      <c r="Q2153" s="163"/>
      <c r="R2153" s="155" t="str"/>
      <c r="S2153" s="155" t="str"/>
      <c r="T2153" s="155" t="str"/>
      <c r="U2153" s="163" t="str">
        <f>IF(E2153&lt;&gt;"Accepted","",IF(AND(N2153="",P2153=""),"",MAX(N2153,P2153)))</f>
      </c>
      <c r="V2153" s="155" t="str">
        <v>2026-05-24 11:55 PDT</v>
      </c>
      <c r="W2153" s="153" t="n">
        <v>6</v>
      </c>
      <c r="X2153" s="163"/>
      <c r="Y2153" s="163"/>
      <c r="Z2153" s="163"/>
      <c r="AA2153" s="153" t="n">
        <v>-117.8837</v>
      </c>
      <c r="AB2153" s="153" t="n">
        <v>34.9054</v>
      </c>
      <c r="AC2153" s="153" t="n">
        <v>702</v>
      </c>
      <c r="AD2153" s="175" t="str">
        <v>KEDW 241855Z 19006KT 40SM FEW060 31/M02 A2993 RMK AO2A SLPNO T03081019</v>
      </c>
    </row>
    <row r="2154" hidden="0">
      <c r="A2154" s="150" t="str">
        <v>2026-05-24 19:55 UTC</v>
      </c>
      <c r="B2154" s="155" t="str">
        <v>2026-05-24 12:55 PDT</v>
      </c>
      <c r="C2154" s="155" t="str">
        <v>2026-05-24</v>
      </c>
      <c r="D2154" s="155" t="str">
        <v>May</v>
      </c>
      <c r="E2154" s="154" t="str">
        <v>Accepted</v>
      </c>
      <c r="F2154" s="155" t="str">
        <v>240</v>
      </c>
      <c r="G2154" s="153" t="n">
        <v>240</v>
      </c>
      <c r="H2154" s="155" t="str">
        <v>SW</v>
      </c>
      <c r="I2154" s="153" t="n">
        <v>60</v>
      </c>
      <c r="J2154" s="155" t="str">
        <v>NE</v>
      </c>
      <c r="K2154" s="153" t="n">
        <v>3</v>
      </c>
      <c r="L2154" s="153" t="n">
        <f>IF(E2154="Accepted",K2154*1.150779448,"")</f>
        <v>3.452338344</v>
      </c>
      <c r="M2154" s="163"/>
      <c r="N2154" s="163" t="str">
        <f>IF(AND(E2154="Accepted",ISNUMBER(M2154)),M2154*1.150779448,"")</f>
      </c>
      <c r="O2154" s="163"/>
      <c r="P2154" s="163" t="str">
        <f>IF(AND(E2154="Accepted",ISNUMBER(O2154)),O2154*1.150779448,"")</f>
      </c>
      <c r="Q2154" s="163"/>
      <c r="R2154" s="155" t="str"/>
      <c r="S2154" s="155" t="str"/>
      <c r="T2154" s="155" t="str"/>
      <c r="U2154" s="163" t="str">
        <f>IF(E2154&lt;&gt;"Accepted","",IF(AND(N2154="",P2154=""),"",MAX(N2154,P2154)))</f>
      </c>
      <c r="V2154" s="155" t="str">
        <v>2026-05-24 12:55 PDT</v>
      </c>
      <c r="W2154" s="153" t="n">
        <v>3</v>
      </c>
      <c r="X2154" s="163"/>
      <c r="Y2154" s="163"/>
      <c r="Z2154" s="163"/>
      <c r="AA2154" s="153" t="n">
        <v>-117.8837</v>
      </c>
      <c r="AB2154" s="153" t="n">
        <v>34.9054</v>
      </c>
      <c r="AC2154" s="153" t="n">
        <v>702</v>
      </c>
      <c r="AD2154" s="175" t="str">
        <v>KEDW 241955Z 24003KT 40SM FEW060 FEW300 31/M02 A2992 RMK AO2A SLPNO T03111017</v>
      </c>
    </row>
    <row r="2155" hidden="0">
      <c r="A2155" s="150" t="str">
        <v>2026-05-24 20:55 UTC</v>
      </c>
      <c r="B2155" s="155" t="str">
        <v>2026-05-24 13:55 PDT</v>
      </c>
      <c r="C2155" s="155" t="str">
        <v>2026-05-24</v>
      </c>
      <c r="D2155" s="155" t="str">
        <v>May</v>
      </c>
      <c r="E2155" s="154" t="str">
        <v>Accepted</v>
      </c>
      <c r="F2155" s="155" t="str">
        <v>340</v>
      </c>
      <c r="G2155" s="153" t="n">
        <v>340</v>
      </c>
      <c r="H2155" s="155" t="str">
        <v>N</v>
      </c>
      <c r="I2155" s="153" t="n">
        <v>160</v>
      </c>
      <c r="J2155" s="155" t="str">
        <v>S</v>
      </c>
      <c r="K2155" s="153" t="n">
        <v>6</v>
      </c>
      <c r="L2155" s="153" t="n">
        <f>IF(E2155="Accepted",K2155*1.150779448,"")</f>
        <v>6.904676688</v>
      </c>
      <c r="M2155" s="163"/>
      <c r="N2155" s="163" t="str">
        <f>IF(AND(E2155="Accepted",ISNUMBER(M2155)),M2155*1.150779448,"")</f>
      </c>
      <c r="O2155" s="163"/>
      <c r="P2155" s="163" t="str">
        <f>IF(AND(E2155="Accepted",ISNUMBER(O2155)),O2155*1.150779448,"")</f>
      </c>
      <c r="Q2155" s="163"/>
      <c r="R2155" s="155" t="str"/>
      <c r="S2155" s="155" t="str"/>
      <c r="T2155" s="155" t="str"/>
      <c r="U2155" s="163" t="str">
        <f>IF(E2155&lt;&gt;"Accepted","",IF(AND(N2155="",P2155=""),"",MAX(N2155,P2155)))</f>
      </c>
      <c r="V2155" s="155" t="str">
        <v>2026-05-24 13:55 PDT</v>
      </c>
      <c r="W2155" s="153" t="n">
        <v>6</v>
      </c>
      <c r="X2155" s="163"/>
      <c r="Y2155" s="163"/>
      <c r="Z2155" s="163"/>
      <c r="AA2155" s="153" t="n">
        <v>-117.8837</v>
      </c>
      <c r="AB2155" s="153" t="n">
        <v>34.9054</v>
      </c>
      <c r="AC2155" s="153" t="n">
        <v>702</v>
      </c>
      <c r="AD2155" s="175" t="str">
        <v>KEDW 242055Z 34006KT 40SM FEW060 SCT300 31/M02 A2990 RMK AO2A SLPNO T03111017 57016</v>
      </c>
    </row>
    <row r="2156" hidden="0">
      <c r="A2156" s="150" t="str">
        <v>2026-05-24 21:55 UTC</v>
      </c>
      <c r="B2156" s="155" t="str">
        <v>2026-05-24 14:55 PDT</v>
      </c>
      <c r="C2156" s="155" t="str">
        <v>2026-05-24</v>
      </c>
      <c r="D2156" s="155" t="str">
        <v>May</v>
      </c>
      <c r="E2156" s="154" t="str">
        <v>Accepted</v>
      </c>
      <c r="F2156" s="155" t="str">
        <v>230</v>
      </c>
      <c r="G2156" s="153" t="n">
        <v>230</v>
      </c>
      <c r="H2156" s="155" t="str">
        <v>SW</v>
      </c>
      <c r="I2156" s="153" t="n">
        <v>50</v>
      </c>
      <c r="J2156" s="155" t="str">
        <v>NE</v>
      </c>
      <c r="K2156" s="153" t="n">
        <v>10</v>
      </c>
      <c r="L2156" s="153" t="n">
        <f>IF(E2156="Accepted",K2156*1.150779448,"")</f>
        <v>11.50779448</v>
      </c>
      <c r="M2156" s="153" t="n">
        <v>16</v>
      </c>
      <c r="N2156" s="153" t="n">
        <f>IF(AND(E2156="Accepted",ISNUMBER(M2156)),M2156*1.150779448,"")</f>
        <v>18.412471168</v>
      </c>
      <c r="O2156" s="163"/>
      <c r="P2156" s="163" t="str">
        <f>IF(AND(E2156="Accepted",ISNUMBER(O2156)),O2156*1.150779448,"")</f>
      </c>
      <c r="Q2156" s="163"/>
      <c r="R2156" s="155" t="str"/>
      <c r="S2156" s="155" t="str"/>
      <c r="T2156" s="155" t="str"/>
      <c r="U2156" s="153" t="n">
        <f>IF(E2156&lt;&gt;"Accepted","",IF(AND(N2156="",P2156=""),"",MAX(N2156,P2156)))</f>
        <v>18.412471168</v>
      </c>
      <c r="V2156" s="155" t="str">
        <v>2026-05-24 14:55 PDT</v>
      </c>
      <c r="W2156" s="153" t="n">
        <v>10</v>
      </c>
      <c r="X2156" s="153" t="n">
        <v>16</v>
      </c>
      <c r="Y2156" s="163"/>
      <c r="Z2156" s="163"/>
      <c r="AA2156" s="153" t="n">
        <v>-117.8837</v>
      </c>
      <c r="AB2156" s="153" t="n">
        <v>34.9054</v>
      </c>
      <c r="AC2156" s="153" t="n">
        <v>702</v>
      </c>
      <c r="AD2156" s="175" t="str">
        <v>KEDW 242155Z 23010G16KT 40SM FEW060 SCT320 33/M02 A2987 RMK AO2A SLPNO T03251018</v>
      </c>
    </row>
    <row r="2157" hidden="0">
      <c r="A2157" s="150" t="str">
        <v>2026-05-24 22:39 UTC</v>
      </c>
      <c r="B2157" s="155" t="str">
        <v>2026-05-24 15:39 PDT</v>
      </c>
      <c r="C2157" s="155" t="str">
        <v>2026-05-24</v>
      </c>
      <c r="D2157" s="155" t="str">
        <v>May</v>
      </c>
      <c r="E2157" s="154" t="str">
        <v>Accepted</v>
      </c>
      <c r="F2157" s="155" t="str">
        <v>260</v>
      </c>
      <c r="G2157" s="153" t="n">
        <v>260</v>
      </c>
      <c r="H2157" s="155" t="str">
        <v>W</v>
      </c>
      <c r="I2157" s="153" t="n">
        <v>80</v>
      </c>
      <c r="J2157" s="155" t="str">
        <v>E</v>
      </c>
      <c r="K2157" s="153" t="n">
        <v>19</v>
      </c>
      <c r="L2157" s="153" t="n">
        <f>IF(E2157="Accepted",K2157*1.150779448,"")</f>
        <v>21.864809512</v>
      </c>
      <c r="M2157" s="153" t="n">
        <v>24</v>
      </c>
      <c r="N2157" s="153" t="n">
        <f>IF(AND(E2157="Accepted",ISNUMBER(M2157)),M2157*1.150779448,"")</f>
        <v>27.618706752</v>
      </c>
      <c r="O2157" s="163"/>
      <c r="P2157" s="163" t="str">
        <f>IF(AND(E2157="Accepted",ISNUMBER(O2157)),O2157*1.150779448,"")</f>
      </c>
      <c r="Q2157" s="163"/>
      <c r="R2157" s="155" t="str"/>
      <c r="S2157" s="155" t="str"/>
      <c r="T2157" s="155" t="str"/>
      <c r="U2157" s="153" t="n">
        <f>IF(E2157&lt;&gt;"Accepted","",IF(AND(N2157="",P2157=""),"",MAX(N2157,P2157)))</f>
        <v>27.618706752</v>
      </c>
      <c r="V2157" s="155" t="str">
        <v>2026-05-24 15:39 PDT</v>
      </c>
      <c r="W2157" s="153" t="n">
        <v>19</v>
      </c>
      <c r="X2157" s="153" t="n">
        <v>24</v>
      </c>
      <c r="Y2157" s="163"/>
      <c r="Z2157" s="163"/>
      <c r="AA2157" s="153" t="n">
        <v>-117.8837</v>
      </c>
      <c r="AB2157" s="153" t="n">
        <v>34.9054</v>
      </c>
      <c r="AC2157" s="153" t="n">
        <v>702</v>
      </c>
      <c r="AD2157" s="175" t="str">
        <v>KEDW 242239Z 26019G24KT 40SM FEW060 SCT320 32/M01 A2986 RMK AO2A SLPNO</v>
      </c>
    </row>
    <row r="2158" hidden="0">
      <c r="A2158" s="150" t="str">
        <v>2026-05-24 22:55 UTC</v>
      </c>
      <c r="B2158" s="155" t="str">
        <v>2026-05-24 15:55 PDT</v>
      </c>
      <c r="C2158" s="155" t="str">
        <v>2026-05-24</v>
      </c>
      <c r="D2158" s="155" t="str">
        <v>May</v>
      </c>
      <c r="E2158" s="154" t="str">
        <v>Accepted</v>
      </c>
      <c r="F2158" s="155" t="str">
        <v>240</v>
      </c>
      <c r="G2158" s="153" t="n">
        <v>240</v>
      </c>
      <c r="H2158" s="155" t="str">
        <v>SW</v>
      </c>
      <c r="I2158" s="153" t="n">
        <v>60</v>
      </c>
      <c r="J2158" s="155" t="str">
        <v>NE</v>
      </c>
      <c r="K2158" s="153" t="n">
        <v>16</v>
      </c>
      <c r="L2158" s="153" t="n">
        <f>IF(E2158="Accepted",K2158*1.150779448,"")</f>
        <v>18.412471168</v>
      </c>
      <c r="M2158" s="153" t="n">
        <v>24</v>
      </c>
      <c r="N2158" s="153" t="n">
        <f>IF(AND(E2158="Accepted",ISNUMBER(M2158)),M2158*1.150779448,"")</f>
        <v>27.618706752</v>
      </c>
      <c r="O2158" s="163"/>
      <c r="P2158" s="163" t="str">
        <f>IF(AND(E2158="Accepted",ISNUMBER(O2158)),O2158*1.150779448,"")</f>
      </c>
      <c r="Q2158" s="163"/>
      <c r="R2158" s="155" t="str"/>
      <c r="S2158" s="155" t="str"/>
      <c r="T2158" s="155" t="str"/>
      <c r="U2158" s="153" t="n">
        <f>IF(E2158&lt;&gt;"Accepted","",IF(AND(N2158="",P2158=""),"",MAX(N2158,P2158)))</f>
        <v>27.618706752</v>
      </c>
      <c r="V2158" s="155" t="str">
        <v>2026-05-24 15:55 PDT</v>
      </c>
      <c r="W2158" s="153" t="n">
        <v>16</v>
      </c>
      <c r="X2158" s="153" t="n">
        <v>24</v>
      </c>
      <c r="Y2158" s="163"/>
      <c r="Z2158" s="163"/>
      <c r="AA2158" s="153" t="n">
        <v>-117.8837</v>
      </c>
      <c r="AB2158" s="153" t="n">
        <v>34.9054</v>
      </c>
      <c r="AC2158" s="153" t="n">
        <v>702</v>
      </c>
      <c r="AD2158" s="175" t="str">
        <v>KEDW 242255Z 24016G24KT 40SM FEW060 BKN320 32/M01 A2986 RMK AO2A SLPNO T03221008</v>
      </c>
    </row>
    <row r="2159" hidden="0">
      <c r="A2159" s="150" t="str">
        <v>2026-05-24 23:09 UTC</v>
      </c>
      <c r="B2159" s="155" t="str">
        <v>2026-05-24 16:09 PDT</v>
      </c>
      <c r="C2159" s="155" t="str">
        <v>2026-05-24</v>
      </c>
      <c r="D2159" s="155" t="str">
        <v>May</v>
      </c>
      <c r="E2159" s="154" t="str">
        <v>Accepted</v>
      </c>
      <c r="F2159" s="155" t="str">
        <v>240</v>
      </c>
      <c r="G2159" s="153" t="n">
        <v>240</v>
      </c>
      <c r="H2159" s="155" t="str">
        <v>SW</v>
      </c>
      <c r="I2159" s="153" t="n">
        <v>60</v>
      </c>
      <c r="J2159" s="155" t="str">
        <v>NE</v>
      </c>
      <c r="K2159" s="153" t="n">
        <v>19</v>
      </c>
      <c r="L2159" s="153" t="n">
        <f>IF(E2159="Accepted",K2159*1.150779448,"")</f>
        <v>21.864809512</v>
      </c>
      <c r="M2159" s="153" t="n">
        <v>27</v>
      </c>
      <c r="N2159" s="153" t="n">
        <f>IF(AND(E2159="Accepted",ISNUMBER(M2159)),M2159*1.150779448,"")</f>
        <v>31.071045096</v>
      </c>
      <c r="O2159" s="153" t="n">
        <v>29</v>
      </c>
      <c r="P2159" s="153" t="n">
        <f>IF(AND(E2159="Accepted",ISNUMBER(O2159)),O2159*1.150779448,"")</f>
        <v>33.372603992</v>
      </c>
      <c r="Q2159" s="153" t="n">
        <v>240</v>
      </c>
      <c r="R2159" s="155" t="str">
        <v>01</v>
      </c>
      <c r="S2159" s="155" t="str">
        <v>2026-05-24 23:01 UTC</v>
      </c>
      <c r="T2159" s="155" t="str">
        <v>2026-05-24 16:01 PDT</v>
      </c>
      <c r="U2159" s="153" t="n">
        <f>IF(E2159&lt;&gt;"Accepted","",IF(AND(N2159="",P2159=""),"",MAX(N2159,P2159)))</f>
        <v>33.372603992</v>
      </c>
      <c r="V2159" s="155" t="str">
        <v>2026-05-24 16:01 PDT</v>
      </c>
      <c r="W2159" s="153" t="n">
        <v>19</v>
      </c>
      <c r="X2159" s="153" t="n">
        <v>27</v>
      </c>
      <c r="Y2159" s="153" t="n">
        <v>29</v>
      </c>
      <c r="Z2159" s="153" t="n">
        <v>240</v>
      </c>
      <c r="AA2159" s="153" t="n">
        <v>-117.8837</v>
      </c>
      <c r="AB2159" s="153" t="n">
        <v>34.9054</v>
      </c>
      <c r="AC2159" s="153" t="n">
        <v>702</v>
      </c>
      <c r="AD2159" s="175" t="str">
        <v>KEDW 242309Z 24019G27KT 40SM FEW060 BKN320 32/00 A2986 RMK PK WND 24029/01 SLPNO T03180000 10331 20269 57015</v>
      </c>
    </row>
    <row r="2160" hidden="0">
      <c r="A2160" s="150" t="str">
        <v>2026-05-24 23:55 UTC</v>
      </c>
      <c r="B2160" s="155" t="str">
        <v>2026-05-24 16:55 PDT</v>
      </c>
      <c r="C2160" s="155" t="str">
        <v>2026-05-24</v>
      </c>
      <c r="D2160" s="155" t="str">
        <v>May</v>
      </c>
      <c r="E2160" s="154" t="str">
        <v>Accepted</v>
      </c>
      <c r="F2160" s="155" t="str">
        <v>230</v>
      </c>
      <c r="G2160" s="153" t="n">
        <v>230</v>
      </c>
      <c r="H2160" s="155" t="str">
        <v>SW</v>
      </c>
      <c r="I2160" s="153" t="n">
        <v>50</v>
      </c>
      <c r="J2160" s="155" t="str">
        <v>NE</v>
      </c>
      <c r="K2160" s="153" t="n">
        <v>19</v>
      </c>
      <c r="L2160" s="153" t="n">
        <f>IF(E2160="Accepted",K2160*1.150779448,"")</f>
        <v>21.864809512</v>
      </c>
      <c r="M2160" s="153" t="n">
        <v>25</v>
      </c>
      <c r="N2160" s="153" t="n">
        <f>IF(AND(E2160="Accepted",ISNUMBER(M2160)),M2160*1.150779448,"")</f>
        <v>28.7694862</v>
      </c>
      <c r="O2160" s="153" t="n">
        <v>27</v>
      </c>
      <c r="P2160" s="153" t="n">
        <f>IF(AND(E2160="Accepted",ISNUMBER(O2160)),O2160*1.150779448,"")</f>
        <v>31.071045096</v>
      </c>
      <c r="Q2160" s="153" t="n">
        <v>240</v>
      </c>
      <c r="R2160" s="155" t="str">
        <v>36</v>
      </c>
      <c r="S2160" s="155" t="str">
        <v>2026-05-24 23:36 UTC</v>
      </c>
      <c r="T2160" s="155" t="str">
        <v>2026-05-24 16:36 PDT</v>
      </c>
      <c r="U2160" s="153" t="n">
        <f>IF(E2160&lt;&gt;"Accepted","",IF(AND(N2160="",P2160=""),"",MAX(N2160,P2160)))</f>
        <v>31.071045096</v>
      </c>
      <c r="V2160" s="155" t="str">
        <v>2026-05-24 16:36 PDT</v>
      </c>
      <c r="W2160" s="153" t="n">
        <v>19</v>
      </c>
      <c r="X2160" s="153" t="n">
        <v>25</v>
      </c>
      <c r="Y2160" s="153" t="n">
        <v>27</v>
      </c>
      <c r="Z2160" s="153" t="n">
        <v>240</v>
      </c>
      <c r="AA2160" s="153" t="n">
        <v>-117.8837</v>
      </c>
      <c r="AB2160" s="153" t="n">
        <v>34.9054</v>
      </c>
      <c r="AC2160" s="153" t="n">
        <v>702</v>
      </c>
      <c r="AD2160" s="175" t="str">
        <v>KEDW 242355Z 23019G25KT 40SM FEW070 SCT320 30/01 A2986 RMK AO2A PK WND 24027/36 SLPNO T03020007 10331 20285 57013</v>
      </c>
    </row>
    <row r="2161" hidden="0">
      <c r="A2161" s="150" t="str">
        <v>2026-05-25 00:55 UTC</v>
      </c>
      <c r="B2161" s="155" t="str">
        <v>2026-05-24 17:55 PDT</v>
      </c>
      <c r="C2161" s="155" t="str">
        <v>2026-05-24</v>
      </c>
      <c r="D2161" s="155" t="str">
        <v>May</v>
      </c>
      <c r="E2161" s="154" t="str">
        <v>Accepted</v>
      </c>
      <c r="F2161" s="155" t="str">
        <v>230</v>
      </c>
      <c r="G2161" s="153" t="n">
        <v>230</v>
      </c>
      <c r="H2161" s="155" t="str">
        <v>SW</v>
      </c>
      <c r="I2161" s="153" t="n">
        <v>50</v>
      </c>
      <c r="J2161" s="155" t="str">
        <v>NE</v>
      </c>
      <c r="K2161" s="153" t="n">
        <v>21</v>
      </c>
      <c r="L2161" s="153" t="n">
        <f>IF(E2161="Accepted",K2161*1.150779448,"")</f>
        <v>24.166368408</v>
      </c>
      <c r="M2161" s="153" t="n">
        <v>28</v>
      </c>
      <c r="N2161" s="153" t="n">
        <f>IF(AND(E2161="Accepted",ISNUMBER(M2161)),M2161*1.150779448,"")</f>
        <v>32.221824544</v>
      </c>
      <c r="O2161" s="153" t="n">
        <v>28</v>
      </c>
      <c r="P2161" s="153" t="n">
        <f>IF(AND(E2161="Accepted",ISNUMBER(O2161)),O2161*1.150779448,"")</f>
        <v>32.221824544</v>
      </c>
      <c r="Q2161" s="153" t="n">
        <v>230</v>
      </c>
      <c r="R2161" s="155" t="str">
        <v>48</v>
      </c>
      <c r="S2161" s="155" t="str">
        <v>2026-05-25 00:48 UTC</v>
      </c>
      <c r="T2161" s="155" t="str">
        <v>2026-05-24 17:48 PDT</v>
      </c>
      <c r="U2161" s="153" t="n">
        <f>IF(E2161&lt;&gt;"Accepted","",IF(AND(N2161="",P2161=""),"",MAX(N2161,P2161)))</f>
        <v>32.221824544</v>
      </c>
      <c r="V2161" s="155" t="str">
        <v>2026-05-24 17:48 PDT</v>
      </c>
      <c r="W2161" s="153" t="n">
        <v>21</v>
      </c>
      <c r="X2161" s="153" t="n">
        <v>28</v>
      </c>
      <c r="Y2161" s="153" t="n">
        <v>28</v>
      </c>
      <c r="Z2161" s="153" t="n">
        <v>230</v>
      </c>
      <c r="AA2161" s="153" t="n">
        <v>-117.8837</v>
      </c>
      <c r="AB2161" s="153" t="n">
        <v>34.9054</v>
      </c>
      <c r="AC2161" s="153" t="n">
        <v>702</v>
      </c>
      <c r="AD2161" s="175" t="str">
        <v>KEDW 250055Z 23021G28KT 40SM SCT320 29/00 A2985 RMK AO2A PK WND 23028/48 SLPNO T02930000 $</v>
      </c>
    </row>
    <row r="2162" hidden="0">
      <c r="A2162" s="150" t="str">
        <v>2026-05-25 01:55 UTC</v>
      </c>
      <c r="B2162" s="155" t="str">
        <v>2026-05-24 18:55 PDT</v>
      </c>
      <c r="C2162" s="155" t="str">
        <v>2026-05-24</v>
      </c>
      <c r="D2162" s="155" t="str">
        <v>May</v>
      </c>
      <c r="E2162" s="154" t="str">
        <v>Accepted</v>
      </c>
      <c r="F2162" s="155" t="str">
        <v>240</v>
      </c>
      <c r="G2162" s="153" t="n">
        <v>240</v>
      </c>
      <c r="H2162" s="155" t="str">
        <v>SW</v>
      </c>
      <c r="I2162" s="153" t="n">
        <v>60</v>
      </c>
      <c r="J2162" s="155" t="str">
        <v>NE</v>
      </c>
      <c r="K2162" s="153" t="n">
        <v>23</v>
      </c>
      <c r="L2162" s="153" t="n">
        <f>IF(E2162="Accepted",K2162*1.150779448,"")</f>
        <v>26.467927304</v>
      </c>
      <c r="M2162" s="163"/>
      <c r="N2162" s="163" t="str">
        <f>IF(AND(E2162="Accepted",ISNUMBER(M2162)),M2162*1.150779448,"")</f>
      </c>
      <c r="O2162" s="153" t="n">
        <v>27</v>
      </c>
      <c r="P2162" s="153" t="n">
        <f>IF(AND(E2162="Accepted",ISNUMBER(O2162)),O2162*1.150779448,"")</f>
        <v>31.071045096</v>
      </c>
      <c r="Q2162" s="153" t="n">
        <v>240</v>
      </c>
      <c r="R2162" s="155" t="str">
        <v>07</v>
      </c>
      <c r="S2162" s="155" t="str">
        <v>2026-05-25 01:07 UTC</v>
      </c>
      <c r="T2162" s="155" t="str">
        <v>2026-05-24 18:07 PDT</v>
      </c>
      <c r="U2162" s="153" t="n">
        <f>IF(E2162&lt;&gt;"Accepted","",IF(AND(N2162="",P2162=""),"",MAX(N2162,P2162)))</f>
        <v>31.071045096</v>
      </c>
      <c r="V2162" s="155" t="str">
        <v>2026-05-24 18:07 PDT</v>
      </c>
      <c r="W2162" s="153" t="n">
        <v>23</v>
      </c>
      <c r="X2162" s="163"/>
      <c r="Y2162" s="153" t="n">
        <v>27</v>
      </c>
      <c r="Z2162" s="153" t="n">
        <v>240</v>
      </c>
      <c r="AA2162" s="153" t="n">
        <v>-117.8837</v>
      </c>
      <c r="AB2162" s="153" t="n">
        <v>34.9054</v>
      </c>
      <c r="AC2162" s="153" t="n">
        <v>702</v>
      </c>
      <c r="AD2162" s="175" t="str">
        <v>KEDW 250155Z AUTO 24023KT 10SM CLR 27/00 A2986 RMK AO2 PK WND 24027/07 SLPNO T02730001 $</v>
      </c>
    </row>
    <row r="2163" hidden="0">
      <c r="A2163" s="150" t="str">
        <v>2026-05-25 03:55 UTC</v>
      </c>
      <c r="B2163" s="155" t="str">
        <v>2026-05-24 20:55 PDT</v>
      </c>
      <c r="C2163" s="155" t="str">
        <v>2026-05-24</v>
      </c>
      <c r="D2163" s="155" t="str">
        <v>May</v>
      </c>
      <c r="E2163" s="154" t="str">
        <v>Accepted</v>
      </c>
      <c r="F2163" s="155" t="str">
        <v>240</v>
      </c>
      <c r="G2163" s="153" t="n">
        <v>240</v>
      </c>
      <c r="H2163" s="155" t="str">
        <v>SW</v>
      </c>
      <c r="I2163" s="153" t="n">
        <v>60</v>
      </c>
      <c r="J2163" s="155" t="str">
        <v>NE</v>
      </c>
      <c r="K2163" s="153" t="n">
        <v>16</v>
      </c>
      <c r="L2163" s="153" t="n">
        <f>IF(E2163="Accepted",K2163*1.150779448,"")</f>
        <v>18.412471168</v>
      </c>
      <c r="M2163" s="163"/>
      <c r="N2163" s="163" t="str">
        <f>IF(AND(E2163="Accepted",ISNUMBER(M2163)),M2163*1.150779448,"")</f>
      </c>
      <c r="O2163" s="163"/>
      <c r="P2163" s="163" t="str">
        <f>IF(AND(E2163="Accepted",ISNUMBER(O2163)),O2163*1.150779448,"")</f>
      </c>
      <c r="Q2163" s="163"/>
      <c r="R2163" s="155" t="str"/>
      <c r="S2163" s="155" t="str"/>
      <c r="T2163" s="155" t="str"/>
      <c r="U2163" s="163" t="str">
        <f>IF(E2163&lt;&gt;"Accepted","",IF(AND(N2163="",P2163=""),"",MAX(N2163,P2163)))</f>
      </c>
      <c r="V2163" s="155" t="str">
        <v>2026-05-24 20:55 PDT</v>
      </c>
      <c r="W2163" s="153" t="n">
        <v>16</v>
      </c>
      <c r="X2163" s="163"/>
      <c r="Y2163" s="163"/>
      <c r="Z2163" s="163"/>
      <c r="AA2163" s="153" t="n">
        <v>-117.8837</v>
      </c>
      <c r="AB2163" s="153" t="n">
        <v>34.9054</v>
      </c>
      <c r="AC2163" s="153" t="n">
        <v>702</v>
      </c>
      <c r="AD2163" s="175" t="str">
        <v>KEDW 250355Z AUTO 24016KT 10SM CLR 22/05 A2988 RMK AO2 SLPNO T02220047 $</v>
      </c>
    </row>
    <row r="2164" hidden="0">
      <c r="A2164" s="150" t="str">
        <v>2026-05-25 04:55 UTC</v>
      </c>
      <c r="B2164" s="155" t="str">
        <v>2026-05-24 21:55 PDT</v>
      </c>
      <c r="C2164" s="155" t="str">
        <v>2026-05-24</v>
      </c>
      <c r="D2164" s="155" t="str">
        <v>May</v>
      </c>
      <c r="E2164" s="154" t="str">
        <v>Accepted</v>
      </c>
      <c r="F2164" s="155" t="str">
        <v>230</v>
      </c>
      <c r="G2164" s="153" t="n">
        <v>230</v>
      </c>
      <c r="H2164" s="155" t="str">
        <v>SW</v>
      </c>
      <c r="I2164" s="153" t="n">
        <v>50</v>
      </c>
      <c r="J2164" s="155" t="str">
        <v>NE</v>
      </c>
      <c r="K2164" s="153" t="n">
        <v>13</v>
      </c>
      <c r="L2164" s="153" t="n">
        <f>IF(E2164="Accepted",K2164*1.150779448,"")</f>
        <v>14.960132824</v>
      </c>
      <c r="M2164" s="163"/>
      <c r="N2164" s="163" t="str">
        <f>IF(AND(E2164="Accepted",ISNUMBER(M2164)),M2164*1.150779448,"")</f>
      </c>
      <c r="O2164" s="163"/>
      <c r="P2164" s="163" t="str">
        <f>IF(AND(E2164="Accepted",ISNUMBER(O2164)),O2164*1.150779448,"")</f>
      </c>
      <c r="Q2164" s="163"/>
      <c r="R2164" s="155" t="str"/>
      <c r="S2164" s="155" t="str"/>
      <c r="T2164" s="155" t="str"/>
      <c r="U2164" s="163" t="str">
        <f>IF(E2164&lt;&gt;"Accepted","",IF(AND(N2164="",P2164=""),"",MAX(N2164,P2164)))</f>
      </c>
      <c r="V2164" s="155" t="str">
        <v>2026-05-24 21:55 PDT</v>
      </c>
      <c r="W2164" s="153" t="n">
        <v>13</v>
      </c>
      <c r="X2164" s="163"/>
      <c r="Y2164" s="163"/>
      <c r="Z2164" s="163"/>
      <c r="AA2164" s="153" t="n">
        <v>-117.8837</v>
      </c>
      <c r="AB2164" s="153" t="n">
        <v>34.9054</v>
      </c>
      <c r="AC2164" s="153" t="n">
        <v>702</v>
      </c>
      <c r="AD2164" s="175" t="str">
        <v>KEDW 250455Z AUTO 23013KT 10SM CLR 20/05 A2990 RMK AO2 SLP104 T02040048 $</v>
      </c>
    </row>
    <row r="2165" hidden="0">
      <c r="A2165" s="150" t="str">
        <v>2026-05-25 05:55 UTC</v>
      </c>
      <c r="B2165" s="155" t="str">
        <v>2026-05-24 22:55 PDT</v>
      </c>
      <c r="C2165" s="155" t="str">
        <v>2026-05-24</v>
      </c>
      <c r="D2165" s="155" t="str">
        <v>May</v>
      </c>
      <c r="E2165" s="154" t="str">
        <v>Accepted</v>
      </c>
      <c r="F2165" s="155" t="str">
        <v>220</v>
      </c>
      <c r="G2165" s="153" t="n">
        <v>220</v>
      </c>
      <c r="H2165" s="155" t="str">
        <v>SW</v>
      </c>
      <c r="I2165" s="153" t="n">
        <v>40</v>
      </c>
      <c r="J2165" s="155" t="str">
        <v>NE</v>
      </c>
      <c r="K2165" s="153" t="n">
        <v>10</v>
      </c>
      <c r="L2165" s="153" t="n">
        <f>IF(E2165="Accepted",K2165*1.150779448,"")</f>
        <v>11.50779448</v>
      </c>
      <c r="M2165" s="163"/>
      <c r="N2165" s="163" t="str">
        <f>IF(AND(E2165="Accepted",ISNUMBER(M2165)),M2165*1.150779448,"")</f>
      </c>
      <c r="O2165" s="163"/>
      <c r="P2165" s="163" t="str">
        <f>IF(AND(E2165="Accepted",ISNUMBER(O2165)),O2165*1.150779448,"")</f>
      </c>
      <c r="Q2165" s="163"/>
      <c r="R2165" s="155" t="str"/>
      <c r="S2165" s="155" t="str"/>
      <c r="T2165" s="155" t="str"/>
      <c r="U2165" s="163" t="str">
        <f>IF(E2165&lt;&gt;"Accepted","",IF(AND(N2165="",P2165=""),"",MAX(N2165,P2165)))</f>
      </c>
      <c r="V2165" s="155" t="str">
        <v>2026-05-24 22:55 PDT</v>
      </c>
      <c r="W2165" s="153" t="n">
        <v>10</v>
      </c>
      <c r="X2165" s="163"/>
      <c r="Y2165" s="163"/>
      <c r="Z2165" s="163"/>
      <c r="AA2165" s="153" t="n">
        <v>-117.8837</v>
      </c>
      <c r="AB2165" s="153" t="n">
        <v>34.9054</v>
      </c>
      <c r="AC2165" s="153" t="n">
        <v>702</v>
      </c>
      <c r="AD2165" s="175" t="str">
        <v>KEDW 250555Z AUTO 22010KT 10SM CLR 19/04 A2990 RMK AO2 SLP103 T01940043 10301 20194 51010 $</v>
      </c>
    </row>
    <row r="2166" hidden="0">
      <c r="A2166" s="150" t="str">
        <v>2026-05-25 06:55 UTC</v>
      </c>
      <c r="B2166" s="155" t="str">
        <v>2026-05-24 23:55 PDT</v>
      </c>
      <c r="C2166" s="155" t="str">
        <v>2026-05-24</v>
      </c>
      <c r="D2166" s="155" t="str">
        <v>May</v>
      </c>
      <c r="E2166" s="154" t="str">
        <v>Accepted</v>
      </c>
      <c r="F2166" s="155" t="str">
        <v>210</v>
      </c>
      <c r="G2166" s="153" t="n">
        <v>210</v>
      </c>
      <c r="H2166" s="155" t="str">
        <v>SW</v>
      </c>
      <c r="I2166" s="153" t="n">
        <v>30</v>
      </c>
      <c r="J2166" s="155" t="str">
        <v>NE</v>
      </c>
      <c r="K2166" s="153" t="n">
        <v>11</v>
      </c>
      <c r="L2166" s="153" t="n">
        <f>IF(E2166="Accepted",K2166*1.150779448,"")</f>
        <v>12.658573928</v>
      </c>
      <c r="M2166" s="163"/>
      <c r="N2166" s="163" t="str">
        <f>IF(AND(E2166="Accepted",ISNUMBER(M2166)),M2166*1.150779448,"")</f>
      </c>
      <c r="O2166" s="163"/>
      <c r="P2166" s="163" t="str">
        <f>IF(AND(E2166="Accepted",ISNUMBER(O2166)),O2166*1.150779448,"")</f>
      </c>
      <c r="Q2166" s="163"/>
      <c r="R2166" s="155" t="str"/>
      <c r="S2166" s="155" t="str"/>
      <c r="T2166" s="155" t="str"/>
      <c r="U2166" s="163" t="str">
        <f>IF(E2166&lt;&gt;"Accepted","",IF(AND(N2166="",P2166=""),"",MAX(N2166,P2166)))</f>
      </c>
      <c r="V2166" s="155" t="str">
        <v>2026-05-24 23:55 PDT</v>
      </c>
      <c r="W2166" s="153" t="n">
        <v>11</v>
      </c>
      <c r="X2166" s="163"/>
      <c r="Y2166" s="163"/>
      <c r="Z2166" s="163"/>
      <c r="AA2166" s="153" t="n">
        <v>-117.8837</v>
      </c>
      <c r="AB2166" s="153" t="n">
        <v>34.9054</v>
      </c>
      <c r="AC2166" s="153" t="n">
        <v>702</v>
      </c>
      <c r="AD2166" s="175" t="str">
        <v>KEDW 250655Z AUTO 21011KT 10SM CLR 19/05 A2990 RMK AO2 SLP102 T01900051 $</v>
      </c>
    </row>
    <row r="2167" hidden="0">
      <c r="A2167" s="150" t="str">
        <v>2026-05-25 07:55 UTC</v>
      </c>
      <c r="B2167" s="155" t="str">
        <v>2026-05-25 00:55 PDT</v>
      </c>
      <c r="C2167" s="155" t="str">
        <v>2026-05-25</v>
      </c>
      <c r="D2167" s="155" t="str">
        <v>May</v>
      </c>
      <c r="E2167" s="154" t="str">
        <v>Accepted</v>
      </c>
      <c r="F2167" s="155" t="str">
        <v>210</v>
      </c>
      <c r="G2167" s="153" t="n">
        <v>210</v>
      </c>
      <c r="H2167" s="155" t="str">
        <v>SW</v>
      </c>
      <c r="I2167" s="153" t="n">
        <v>30</v>
      </c>
      <c r="J2167" s="155" t="str">
        <v>NE</v>
      </c>
      <c r="K2167" s="153" t="n">
        <v>12</v>
      </c>
      <c r="L2167" s="153" t="n">
        <f>IF(E2167="Accepted",K2167*1.150779448,"")</f>
        <v>13.809353376</v>
      </c>
      <c r="M2167" s="163"/>
      <c r="N2167" s="163" t="str">
        <f>IF(AND(E2167="Accepted",ISNUMBER(M2167)),M2167*1.150779448,"")</f>
      </c>
      <c r="O2167" s="163"/>
      <c r="P2167" s="163" t="str">
        <f>IF(AND(E2167="Accepted",ISNUMBER(O2167)),O2167*1.150779448,"")</f>
      </c>
      <c r="Q2167" s="163"/>
      <c r="R2167" s="155" t="str"/>
      <c r="S2167" s="155" t="str"/>
      <c r="T2167" s="155" t="str"/>
      <c r="U2167" s="163" t="str">
        <f>IF(E2167&lt;&gt;"Accepted","",IF(AND(N2167="",P2167=""),"",MAX(N2167,P2167)))</f>
      </c>
      <c r="V2167" s="155" t="str">
        <v>2026-05-25 00:55 PDT</v>
      </c>
      <c r="W2167" s="153" t="n">
        <v>12</v>
      </c>
      <c r="X2167" s="163"/>
      <c r="Y2167" s="163"/>
      <c r="Z2167" s="163"/>
      <c r="AA2167" s="153" t="n">
        <v>-117.8837</v>
      </c>
      <c r="AB2167" s="153" t="n">
        <v>34.9054</v>
      </c>
      <c r="AC2167" s="153" t="n">
        <v>702</v>
      </c>
      <c r="AD2167" s="175" t="str">
        <v>KEDW 250755Z AUTO 21012KT 10SM CLR 18/05 A2989 RMK AO2 SLP100 T01800049 403310180 $</v>
      </c>
    </row>
    <row r="2168" hidden="0">
      <c r="A2168" s="150" t="str">
        <v>2026-05-25 08:55 UTC</v>
      </c>
      <c r="B2168" s="155" t="str">
        <v>2026-05-25 01:55 PDT</v>
      </c>
      <c r="C2168" s="155" t="str">
        <v>2026-05-25</v>
      </c>
      <c r="D2168" s="155" t="str">
        <v>May</v>
      </c>
      <c r="E2168" s="154" t="str">
        <v>Accepted</v>
      </c>
      <c r="F2168" s="155" t="str">
        <v>220</v>
      </c>
      <c r="G2168" s="153" t="n">
        <v>220</v>
      </c>
      <c r="H2168" s="155" t="str">
        <v>SW</v>
      </c>
      <c r="I2168" s="153" t="n">
        <v>40</v>
      </c>
      <c r="J2168" s="155" t="str">
        <v>NE</v>
      </c>
      <c r="K2168" s="153" t="n">
        <v>13</v>
      </c>
      <c r="L2168" s="153" t="n">
        <f>IF(E2168="Accepted",K2168*1.150779448,"")</f>
        <v>14.960132824</v>
      </c>
      <c r="M2168" s="163"/>
      <c r="N2168" s="163" t="str">
        <f>IF(AND(E2168="Accepted",ISNUMBER(M2168)),M2168*1.150779448,"")</f>
      </c>
      <c r="O2168" s="163"/>
      <c r="P2168" s="163" t="str">
        <f>IF(AND(E2168="Accepted",ISNUMBER(O2168)),O2168*1.150779448,"")</f>
      </c>
      <c r="Q2168" s="163"/>
      <c r="R2168" s="155" t="str"/>
      <c r="S2168" s="155" t="str"/>
      <c r="T2168" s="155" t="str"/>
      <c r="U2168" s="163" t="str">
        <f>IF(E2168&lt;&gt;"Accepted","",IF(AND(N2168="",P2168=""),"",MAX(N2168,P2168)))</f>
      </c>
      <c r="V2168" s="155" t="str">
        <v>2026-05-25 01:55 PDT</v>
      </c>
      <c r="W2168" s="153" t="n">
        <v>13</v>
      </c>
      <c r="X2168" s="163"/>
      <c r="Y2168" s="163"/>
      <c r="Z2168" s="163"/>
      <c r="AA2168" s="153" t="n">
        <v>-117.8837</v>
      </c>
      <c r="AB2168" s="153" t="n">
        <v>34.9054</v>
      </c>
      <c r="AC2168" s="153" t="n">
        <v>702</v>
      </c>
      <c r="AD2168" s="175" t="str">
        <v>KEDW 250855Z AUTO 22013KT 10SM CLR 17/06 A2988 RMK AO2 SLP096 T01690055 57005 $</v>
      </c>
    </row>
    <row r="2169" hidden="0">
      <c r="A2169" s="150" t="str">
        <v>2026-05-25 10:55 UTC</v>
      </c>
      <c r="B2169" s="155" t="str">
        <v>2026-05-25 03:55 PDT</v>
      </c>
      <c r="C2169" s="155" t="str">
        <v>2026-05-25</v>
      </c>
      <c r="D2169" s="155" t="str">
        <v>May</v>
      </c>
      <c r="E2169" s="154" t="str">
        <v>Accepted</v>
      </c>
      <c r="F2169" s="155" t="str">
        <v>210</v>
      </c>
      <c r="G2169" s="153" t="n">
        <v>210</v>
      </c>
      <c r="H2169" s="155" t="str">
        <v>SW</v>
      </c>
      <c r="I2169" s="153" t="n">
        <v>30</v>
      </c>
      <c r="J2169" s="155" t="str">
        <v>NE</v>
      </c>
      <c r="K2169" s="153" t="n">
        <v>10</v>
      </c>
      <c r="L2169" s="153" t="n">
        <f>IF(E2169="Accepted",K2169*1.150779448,"")</f>
        <v>11.50779448</v>
      </c>
      <c r="M2169" s="163"/>
      <c r="N2169" s="163" t="str">
        <f>IF(AND(E2169="Accepted",ISNUMBER(M2169)),M2169*1.150779448,"")</f>
      </c>
      <c r="O2169" s="163"/>
      <c r="P2169" s="163" t="str">
        <f>IF(AND(E2169="Accepted",ISNUMBER(O2169)),O2169*1.150779448,"")</f>
      </c>
      <c r="Q2169" s="163"/>
      <c r="R2169" s="155" t="str"/>
      <c r="S2169" s="155" t="str"/>
      <c r="T2169" s="155" t="str"/>
      <c r="U2169" s="163" t="str">
        <f>IF(E2169&lt;&gt;"Accepted","",IF(AND(N2169="",P2169=""),"",MAX(N2169,P2169)))</f>
      </c>
      <c r="V2169" s="155" t="str">
        <v>2026-05-25 03:55 PDT</v>
      </c>
      <c r="W2169" s="153" t="n">
        <v>10</v>
      </c>
      <c r="X2169" s="163"/>
      <c r="Y2169" s="163"/>
      <c r="Z2169" s="163"/>
      <c r="AA2169" s="153" t="n">
        <v>-117.8837</v>
      </c>
      <c r="AB2169" s="153" t="n">
        <v>34.9054</v>
      </c>
      <c r="AC2169" s="153" t="n">
        <v>702</v>
      </c>
      <c r="AD2169" s="175" t="str">
        <v>KEDW 251055Z AUTO 21010KT 10SM CLR 15/06 A2987 RMK AO2 SLP093 T01540064 $</v>
      </c>
    </row>
    <row r="2170" hidden="0">
      <c r="A2170" s="150" t="str">
        <v>2026-05-25 11:55 UTC</v>
      </c>
      <c r="B2170" s="155" t="str">
        <v>2026-05-25 04:55 PDT</v>
      </c>
      <c r="C2170" s="155" t="str">
        <v>2026-05-25</v>
      </c>
      <c r="D2170" s="155" t="str">
        <v>May</v>
      </c>
      <c r="E2170" s="154" t="str">
        <v>Accepted</v>
      </c>
      <c r="F2170" s="155" t="str">
        <v>210</v>
      </c>
      <c r="G2170" s="153" t="n">
        <v>210</v>
      </c>
      <c r="H2170" s="155" t="str">
        <v>SW</v>
      </c>
      <c r="I2170" s="153" t="n">
        <v>30</v>
      </c>
      <c r="J2170" s="155" t="str">
        <v>NE</v>
      </c>
      <c r="K2170" s="153" t="n">
        <v>10</v>
      </c>
      <c r="L2170" s="153" t="n">
        <f>IF(E2170="Accepted",K2170*1.150779448,"")</f>
        <v>11.50779448</v>
      </c>
      <c r="M2170" s="163"/>
      <c r="N2170" s="163" t="str">
        <f>IF(AND(E2170="Accepted",ISNUMBER(M2170)),M2170*1.150779448,"")</f>
      </c>
      <c r="O2170" s="163"/>
      <c r="P2170" s="163" t="str">
        <f>IF(AND(E2170="Accepted",ISNUMBER(O2170)),O2170*1.150779448,"")</f>
      </c>
      <c r="Q2170" s="163"/>
      <c r="R2170" s="155" t="str"/>
      <c r="S2170" s="155" t="str"/>
      <c r="T2170" s="155" t="str"/>
      <c r="U2170" s="163" t="str">
        <f>IF(E2170&lt;&gt;"Accepted","",IF(AND(N2170="",P2170=""),"",MAX(N2170,P2170)))</f>
      </c>
      <c r="V2170" s="155" t="str">
        <v>2026-05-25 04:55 PDT</v>
      </c>
      <c r="W2170" s="153" t="n">
        <v>10</v>
      </c>
      <c r="X2170" s="163"/>
      <c r="Y2170" s="163"/>
      <c r="Z2170" s="163"/>
      <c r="AA2170" s="153" t="n">
        <v>-117.8837</v>
      </c>
      <c r="AB2170" s="153" t="n">
        <v>34.9054</v>
      </c>
      <c r="AC2170" s="153" t="n">
        <v>702</v>
      </c>
      <c r="AD2170" s="175" t="str">
        <v>KEDW 251155Z AUTO 21010KT 10SM CLR 15/06 A2987 RMK AO2 SLP094 T01470060 10193 20147 57004 $</v>
      </c>
    </row>
    <row r="2171" hidden="0">
      <c r="A2171" s="150" t="str">
        <v>2026-05-25 12:55 UTC</v>
      </c>
      <c r="B2171" s="155" t="str">
        <v>2026-05-25 05:55 PDT</v>
      </c>
      <c r="C2171" s="155" t="str">
        <v>2026-05-25</v>
      </c>
      <c r="D2171" s="155" t="str">
        <v>May</v>
      </c>
      <c r="E2171" s="154" t="str">
        <v>Accepted</v>
      </c>
      <c r="F2171" s="155" t="str">
        <v>210</v>
      </c>
      <c r="G2171" s="153" t="n">
        <v>210</v>
      </c>
      <c r="H2171" s="155" t="str">
        <v>SW</v>
      </c>
      <c r="I2171" s="153" t="n">
        <v>30</v>
      </c>
      <c r="J2171" s="155" t="str">
        <v>NE</v>
      </c>
      <c r="K2171" s="153" t="n">
        <v>12</v>
      </c>
      <c r="L2171" s="153" t="n">
        <f>IF(E2171="Accepted",K2171*1.150779448,"")</f>
        <v>13.809353376</v>
      </c>
      <c r="M2171" s="163"/>
      <c r="N2171" s="163" t="str">
        <f>IF(AND(E2171="Accepted",ISNUMBER(M2171)),M2171*1.150779448,"")</f>
      </c>
      <c r="O2171" s="163"/>
      <c r="P2171" s="163" t="str">
        <f>IF(AND(E2171="Accepted",ISNUMBER(O2171)),O2171*1.150779448,"")</f>
      </c>
      <c r="Q2171" s="163"/>
      <c r="R2171" s="155" t="str"/>
      <c r="S2171" s="155" t="str"/>
      <c r="T2171" s="155" t="str"/>
      <c r="U2171" s="163" t="str">
        <f>IF(E2171&lt;&gt;"Accepted","",IF(AND(N2171="",P2171=""),"",MAX(N2171,P2171)))</f>
      </c>
      <c r="V2171" s="155" t="str">
        <v>2026-05-25 05:55 PDT</v>
      </c>
      <c r="W2171" s="153" t="n">
        <v>12</v>
      </c>
      <c r="X2171" s="163"/>
      <c r="Y2171" s="163"/>
      <c r="Z2171" s="163"/>
      <c r="AA2171" s="153" t="n">
        <v>-117.8837</v>
      </c>
      <c r="AB2171" s="153" t="n">
        <v>34.9054</v>
      </c>
      <c r="AC2171" s="153" t="n">
        <v>702</v>
      </c>
      <c r="AD2171" s="175" t="str">
        <v>KEDW 251255Z AUTO 21012KT 10SM CLR 15/05 A2988 RMK AO2 SLP099 T01460054 $</v>
      </c>
    </row>
    <row r="2172" hidden="0">
      <c r="A2172" s="150" t="str">
        <v>2026-05-25 13:55 UTC</v>
      </c>
      <c r="B2172" s="155" t="str">
        <v>2026-05-25 06:55 PDT</v>
      </c>
      <c r="C2172" s="155" t="str">
        <v>2026-05-25</v>
      </c>
      <c r="D2172" s="155" t="str">
        <v>May</v>
      </c>
      <c r="E2172" s="154" t="str">
        <v>Accepted</v>
      </c>
      <c r="F2172" s="155" t="str">
        <v>220</v>
      </c>
      <c r="G2172" s="153" t="n">
        <v>220</v>
      </c>
      <c r="H2172" s="155" t="str">
        <v>SW</v>
      </c>
      <c r="I2172" s="153" t="n">
        <v>40</v>
      </c>
      <c r="J2172" s="155" t="str">
        <v>NE</v>
      </c>
      <c r="K2172" s="153" t="n">
        <v>13</v>
      </c>
      <c r="L2172" s="153" t="n">
        <f>IF(E2172="Accepted",K2172*1.150779448,"")</f>
        <v>14.960132824</v>
      </c>
      <c r="M2172" s="163"/>
      <c r="N2172" s="163" t="str">
        <f>IF(AND(E2172="Accepted",ISNUMBER(M2172)),M2172*1.150779448,"")</f>
      </c>
      <c r="O2172" s="163"/>
      <c r="P2172" s="163" t="str">
        <f>IF(AND(E2172="Accepted",ISNUMBER(O2172)),O2172*1.150779448,"")</f>
      </c>
      <c r="Q2172" s="163"/>
      <c r="R2172" s="155" t="str"/>
      <c r="S2172" s="155" t="str"/>
      <c r="T2172" s="155" t="str"/>
      <c r="U2172" s="163" t="str">
        <f>IF(E2172&lt;&gt;"Accepted","",IF(AND(N2172="",P2172=""),"",MAX(N2172,P2172)))</f>
      </c>
      <c r="V2172" s="155" t="str">
        <v>2026-05-25 06:55 PDT</v>
      </c>
      <c r="W2172" s="153" t="n">
        <v>13</v>
      </c>
      <c r="X2172" s="163"/>
      <c r="Y2172" s="163"/>
      <c r="Z2172" s="163"/>
      <c r="AA2172" s="153" t="n">
        <v>-117.8837</v>
      </c>
      <c r="AB2172" s="153" t="n">
        <v>34.9054</v>
      </c>
      <c r="AC2172" s="153" t="n">
        <v>702</v>
      </c>
      <c r="AD2172" s="175" t="str">
        <v>KEDW 251355Z AUTO 22013KT 10SM CLR 16/05 A2989 RMK AO2 SLP102 T01580051 $</v>
      </c>
    </row>
    <row r="2173" hidden="0">
      <c r="A2173" s="150" t="str">
        <v>2026-05-25 14:55 UTC</v>
      </c>
      <c r="B2173" s="155" t="str">
        <v>2026-05-25 07:55 PDT</v>
      </c>
      <c r="C2173" s="155" t="str">
        <v>2026-05-25</v>
      </c>
      <c r="D2173" s="155" t="str">
        <v>May</v>
      </c>
      <c r="E2173" s="154" t="str">
        <v>Accepted</v>
      </c>
      <c r="F2173" s="155" t="str">
        <v>210</v>
      </c>
      <c r="G2173" s="153" t="n">
        <v>210</v>
      </c>
      <c r="H2173" s="155" t="str">
        <v>SW</v>
      </c>
      <c r="I2173" s="153" t="n">
        <v>30</v>
      </c>
      <c r="J2173" s="155" t="str">
        <v>NE</v>
      </c>
      <c r="K2173" s="153" t="n">
        <v>12</v>
      </c>
      <c r="L2173" s="153" t="n">
        <f>IF(E2173="Accepted",K2173*1.150779448,"")</f>
        <v>13.809353376</v>
      </c>
      <c r="M2173" s="163"/>
      <c r="N2173" s="163" t="str">
        <f>IF(AND(E2173="Accepted",ISNUMBER(M2173)),M2173*1.150779448,"")</f>
      </c>
      <c r="O2173" s="163"/>
      <c r="P2173" s="163" t="str">
        <f>IF(AND(E2173="Accepted",ISNUMBER(O2173)),O2173*1.150779448,"")</f>
      </c>
      <c r="Q2173" s="163"/>
      <c r="R2173" s="155" t="str"/>
      <c r="S2173" s="155" t="str"/>
      <c r="T2173" s="155" t="str"/>
      <c r="U2173" s="163" t="str">
        <f>IF(E2173&lt;&gt;"Accepted","",IF(AND(N2173="",P2173=""),"",MAX(N2173,P2173)))</f>
      </c>
      <c r="V2173" s="155" t="str">
        <v>2026-05-25 07:55 PDT</v>
      </c>
      <c r="W2173" s="153" t="n">
        <v>12</v>
      </c>
      <c r="X2173" s="163"/>
      <c r="Y2173" s="163"/>
      <c r="Z2173" s="163"/>
      <c r="AA2173" s="153" t="n">
        <v>-117.8837</v>
      </c>
      <c r="AB2173" s="153" t="n">
        <v>34.9054</v>
      </c>
      <c r="AC2173" s="153" t="n">
        <v>702</v>
      </c>
      <c r="AD2173" s="175" t="str">
        <v>KEDW 251455Z AUTO 21012KT 10SM CLR 19/03 A2989 RMK AO2 SLP102 T01930034 51005 $</v>
      </c>
    </row>
    <row r="2174" hidden="0">
      <c r="A2174" s="150" t="str">
        <v>2026-05-25 15:55 UTC</v>
      </c>
      <c r="B2174" s="155" t="str">
        <v>2026-05-25 08:55 PDT</v>
      </c>
      <c r="C2174" s="155" t="str">
        <v>2026-05-25</v>
      </c>
      <c r="D2174" s="155" t="str">
        <v>May</v>
      </c>
      <c r="E2174" s="154" t="str">
        <v>Accepted</v>
      </c>
      <c r="F2174" s="155" t="str">
        <v>220</v>
      </c>
      <c r="G2174" s="153" t="n">
        <v>220</v>
      </c>
      <c r="H2174" s="155" t="str">
        <v>SW</v>
      </c>
      <c r="I2174" s="153" t="n">
        <v>40</v>
      </c>
      <c r="J2174" s="155" t="str">
        <v>NE</v>
      </c>
      <c r="K2174" s="153" t="n">
        <v>12</v>
      </c>
      <c r="L2174" s="153" t="n">
        <f>IF(E2174="Accepted",K2174*1.150779448,"")</f>
        <v>13.809353376</v>
      </c>
      <c r="M2174" s="163"/>
      <c r="N2174" s="163" t="str">
        <f>IF(AND(E2174="Accepted",ISNUMBER(M2174)),M2174*1.150779448,"")</f>
      </c>
      <c r="O2174" s="163"/>
      <c r="P2174" s="163" t="str">
        <f>IF(AND(E2174="Accepted",ISNUMBER(O2174)),O2174*1.150779448,"")</f>
      </c>
      <c r="Q2174" s="163"/>
      <c r="R2174" s="155" t="str"/>
      <c r="S2174" s="155" t="str"/>
      <c r="T2174" s="155" t="str"/>
      <c r="U2174" s="163" t="str">
        <f>IF(E2174&lt;&gt;"Accepted","",IF(AND(N2174="",P2174=""),"",MAX(N2174,P2174)))</f>
      </c>
      <c r="V2174" s="155" t="str">
        <v>2026-05-25 08:55 PDT</v>
      </c>
      <c r="W2174" s="153" t="n">
        <v>12</v>
      </c>
      <c r="X2174" s="163"/>
      <c r="Y2174" s="163"/>
      <c r="Z2174" s="163"/>
      <c r="AA2174" s="153" t="n">
        <v>-117.8837</v>
      </c>
      <c r="AB2174" s="153" t="n">
        <v>34.9054</v>
      </c>
      <c r="AC2174" s="153" t="n">
        <v>702</v>
      </c>
      <c r="AD2174" s="175" t="str">
        <v>KEDW 251555Z AUTO 22012KT 10SM CLR 23/05 A2989 RMK AO2 SLP101 T02280048 $</v>
      </c>
    </row>
    <row r="2175" hidden="0">
      <c r="A2175" s="150" t="str">
        <v>2026-05-25 16:55 UTC</v>
      </c>
      <c r="B2175" s="155" t="str">
        <v>2026-05-25 09:55 PDT</v>
      </c>
      <c r="C2175" s="155" t="str">
        <v>2026-05-25</v>
      </c>
      <c r="D2175" s="155" t="str">
        <v>May</v>
      </c>
      <c r="E2175" s="154" t="str">
        <v>Accepted</v>
      </c>
      <c r="F2175" s="155" t="str">
        <v>220</v>
      </c>
      <c r="G2175" s="153" t="n">
        <v>220</v>
      </c>
      <c r="H2175" s="155" t="str">
        <v>SW</v>
      </c>
      <c r="I2175" s="153" t="n">
        <v>40</v>
      </c>
      <c r="J2175" s="155" t="str">
        <v>NE</v>
      </c>
      <c r="K2175" s="153" t="n">
        <v>12</v>
      </c>
      <c r="L2175" s="153" t="n">
        <f>IF(E2175="Accepted",K2175*1.150779448,"")</f>
        <v>13.809353376</v>
      </c>
      <c r="M2175" s="153" t="n">
        <v>16</v>
      </c>
      <c r="N2175" s="153" t="n">
        <f>IF(AND(E2175="Accepted",ISNUMBER(M2175)),M2175*1.150779448,"")</f>
        <v>18.412471168</v>
      </c>
      <c r="O2175" s="163"/>
      <c r="P2175" s="163" t="str">
        <f>IF(AND(E2175="Accepted",ISNUMBER(O2175)),O2175*1.150779448,"")</f>
      </c>
      <c r="Q2175" s="163"/>
      <c r="R2175" s="155" t="str"/>
      <c r="S2175" s="155" t="str"/>
      <c r="T2175" s="155" t="str"/>
      <c r="U2175" s="153" t="n">
        <f>IF(E2175&lt;&gt;"Accepted","",IF(AND(N2175="",P2175=""),"",MAX(N2175,P2175)))</f>
        <v>18.412471168</v>
      </c>
      <c r="V2175" s="155" t="str">
        <v>2026-05-25 09:55 PDT</v>
      </c>
      <c r="W2175" s="153" t="n">
        <v>12</v>
      </c>
      <c r="X2175" s="153" t="n">
        <v>16</v>
      </c>
      <c r="Y2175" s="163"/>
      <c r="Z2175" s="163"/>
      <c r="AA2175" s="153" t="n">
        <v>-117.8837</v>
      </c>
      <c r="AB2175" s="153" t="n">
        <v>34.9054</v>
      </c>
      <c r="AC2175" s="153" t="n">
        <v>702</v>
      </c>
      <c r="AD2175" s="175" t="str">
        <v>KEDW 251655Z AUTO 22012G16KT 10SM CLR 26/05 A2988 RMK AO2 SLP098 T02570047 $</v>
      </c>
    </row>
    <row r="2176" hidden="0">
      <c r="A2176" s="150" t="str">
        <v>2026-05-25 17:55 UTC</v>
      </c>
      <c r="B2176" s="155" t="str">
        <v>2026-05-25 10:55 PDT</v>
      </c>
      <c r="C2176" s="155" t="str">
        <v>2026-05-25</v>
      </c>
      <c r="D2176" s="155" t="str">
        <v>May</v>
      </c>
      <c r="E2176" s="154" t="str">
        <v>Accepted</v>
      </c>
      <c r="F2176" s="155" t="str">
        <v>260</v>
      </c>
      <c r="G2176" s="153" t="n">
        <v>260</v>
      </c>
      <c r="H2176" s="155" t="str">
        <v>W</v>
      </c>
      <c r="I2176" s="153" t="n">
        <v>80</v>
      </c>
      <c r="J2176" s="155" t="str">
        <v>E</v>
      </c>
      <c r="K2176" s="153" t="n">
        <v>7</v>
      </c>
      <c r="L2176" s="153" t="n">
        <f>IF(E2176="Accepted",K2176*1.150779448,"")</f>
        <v>8.055456136</v>
      </c>
      <c r="M2176" s="163"/>
      <c r="N2176" s="163" t="str">
        <f>IF(AND(E2176="Accepted",ISNUMBER(M2176)),M2176*1.150779448,"")</f>
      </c>
      <c r="O2176" s="163"/>
      <c r="P2176" s="163" t="str">
        <f>IF(AND(E2176="Accepted",ISNUMBER(O2176)),O2176*1.150779448,"")</f>
      </c>
      <c r="Q2176" s="163"/>
      <c r="R2176" s="155" t="str"/>
      <c r="S2176" s="155" t="str"/>
      <c r="T2176" s="155" t="str"/>
      <c r="U2176" s="163" t="str">
        <f>IF(E2176&lt;&gt;"Accepted","",IF(AND(N2176="",P2176=""),"",MAX(N2176,P2176)))</f>
      </c>
      <c r="V2176" s="155" t="str">
        <v>2026-05-25 10:55 PDT</v>
      </c>
      <c r="W2176" s="153" t="n">
        <v>7</v>
      </c>
      <c r="X2176" s="163"/>
      <c r="Y2176" s="163"/>
      <c r="Z2176" s="163"/>
      <c r="AA2176" s="153" t="n">
        <v>-117.8837</v>
      </c>
      <c r="AB2176" s="153" t="n">
        <v>34.9054</v>
      </c>
      <c r="AC2176" s="153" t="n">
        <v>702</v>
      </c>
      <c r="AD2176" s="175" t="str">
        <v>KEDW 251755Z AUTO 26007KT 10SM CLR 27/04 A2987 RMK AO2 SLP094 T02720036 10274 20143 58005 $</v>
      </c>
    </row>
    <row r="2177" hidden="0">
      <c r="A2177" s="150" t="str">
        <v>2026-05-25 18:55 UTC</v>
      </c>
      <c r="B2177" s="155" t="str">
        <v>2026-05-25 11:55 PDT</v>
      </c>
      <c r="C2177" s="155" t="str">
        <v>2026-05-25</v>
      </c>
      <c r="D2177" s="155" t="str">
        <v>May</v>
      </c>
      <c r="E2177" s="154" t="str">
        <v>Accepted</v>
      </c>
      <c r="F2177" s="155" t="str">
        <v>240</v>
      </c>
      <c r="G2177" s="153" t="n">
        <v>240</v>
      </c>
      <c r="H2177" s="155" t="str">
        <v>SW</v>
      </c>
      <c r="I2177" s="153" t="n">
        <v>60</v>
      </c>
      <c r="J2177" s="155" t="str">
        <v>NE</v>
      </c>
      <c r="K2177" s="153" t="n">
        <v>10</v>
      </c>
      <c r="L2177" s="153" t="n">
        <f>IF(E2177="Accepted",K2177*1.150779448,"")</f>
        <v>11.50779448</v>
      </c>
      <c r="M2177" s="163"/>
      <c r="N2177" s="163" t="str">
        <f>IF(AND(E2177="Accepted",ISNUMBER(M2177)),M2177*1.150779448,"")</f>
      </c>
      <c r="O2177" s="163"/>
      <c r="P2177" s="163" t="str">
        <f>IF(AND(E2177="Accepted",ISNUMBER(O2177)),O2177*1.150779448,"")</f>
      </c>
      <c r="Q2177" s="163"/>
      <c r="R2177" s="155" t="str"/>
      <c r="S2177" s="155" t="str"/>
      <c r="T2177" s="155" t="str"/>
      <c r="U2177" s="163" t="str">
        <f>IF(E2177&lt;&gt;"Accepted","",IF(AND(N2177="",P2177=""),"",MAX(N2177,P2177)))</f>
      </c>
      <c r="V2177" s="155" t="str">
        <v>2026-05-25 11:55 PDT</v>
      </c>
      <c r="W2177" s="153" t="n">
        <v>10</v>
      </c>
      <c r="X2177" s="163"/>
      <c r="Y2177" s="163"/>
      <c r="Z2177" s="163"/>
      <c r="AA2177" s="153" t="n">
        <v>-117.8837</v>
      </c>
      <c r="AB2177" s="153" t="n">
        <v>34.9054</v>
      </c>
      <c r="AC2177" s="153" t="n">
        <v>702</v>
      </c>
      <c r="AD2177" s="175" t="str">
        <v>KEDW 251855Z AUTO 24010KT 10SM CLR 29/02 A2986 RMK AO2 SLP090 T02890022 $</v>
      </c>
    </row>
    <row r="2178" hidden="0">
      <c r="A2178" s="150" t="str">
        <v>2026-05-25 19:55 UTC</v>
      </c>
      <c r="B2178" s="155" t="str">
        <v>2026-05-25 12:55 PDT</v>
      </c>
      <c r="C2178" s="155" t="str">
        <v>2026-05-25</v>
      </c>
      <c r="D2178" s="155" t="str">
        <v>May</v>
      </c>
      <c r="E2178" s="154" t="str">
        <v>Accepted</v>
      </c>
      <c r="F2178" s="155" t="str">
        <v>220</v>
      </c>
      <c r="G2178" s="153" t="n">
        <v>220</v>
      </c>
      <c r="H2178" s="155" t="str">
        <v>SW</v>
      </c>
      <c r="I2178" s="153" t="n">
        <v>40</v>
      </c>
      <c r="J2178" s="155" t="str">
        <v>NE</v>
      </c>
      <c r="K2178" s="153" t="n">
        <v>8</v>
      </c>
      <c r="L2178" s="153" t="n">
        <f>IF(E2178="Accepted",K2178*1.150779448,"")</f>
        <v>9.206235584</v>
      </c>
      <c r="M2178" s="163"/>
      <c r="N2178" s="163" t="str">
        <f>IF(AND(E2178="Accepted",ISNUMBER(M2178)),M2178*1.150779448,"")</f>
      </c>
      <c r="O2178" s="163"/>
      <c r="P2178" s="163" t="str">
        <f>IF(AND(E2178="Accepted",ISNUMBER(O2178)),O2178*1.150779448,"")</f>
      </c>
      <c r="Q2178" s="163"/>
      <c r="R2178" s="155" t="str"/>
      <c r="S2178" s="155" t="str"/>
      <c r="T2178" s="155" t="str"/>
      <c r="U2178" s="163" t="str">
        <f>IF(E2178&lt;&gt;"Accepted","",IF(AND(N2178="",P2178=""),"",MAX(N2178,P2178)))</f>
      </c>
      <c r="V2178" s="155" t="str">
        <v>2026-05-25 12:55 PDT</v>
      </c>
      <c r="W2178" s="153" t="n">
        <v>8</v>
      </c>
      <c r="X2178" s="163"/>
      <c r="Y2178" s="163"/>
      <c r="Z2178" s="163"/>
      <c r="AA2178" s="153" t="n">
        <v>-117.8837</v>
      </c>
      <c r="AB2178" s="153" t="n">
        <v>34.9054</v>
      </c>
      <c r="AC2178" s="153" t="n">
        <v>702</v>
      </c>
      <c r="AD2178" s="175" t="str">
        <v>KEDW 251955Z AUTO 22008KT 10SM CLR 30/01 A2984 RMK AO2 SLP083 T02960011 $</v>
      </c>
    </row>
    <row r="2179" hidden="0">
      <c r="A2179" s="150" t="str">
        <v>2026-05-25 20:55 UTC</v>
      </c>
      <c r="B2179" s="155" t="str">
        <v>2026-05-25 13:55 PDT</v>
      </c>
      <c r="C2179" s="155" t="str">
        <v>2026-05-25</v>
      </c>
      <c r="D2179" s="155" t="str">
        <v>May</v>
      </c>
      <c r="E2179" s="154" t="str">
        <v>Accepted</v>
      </c>
      <c r="F2179" s="155" t="str">
        <v>240</v>
      </c>
      <c r="G2179" s="153" t="n">
        <v>240</v>
      </c>
      <c r="H2179" s="155" t="str">
        <v>SW</v>
      </c>
      <c r="I2179" s="153" t="n">
        <v>60</v>
      </c>
      <c r="J2179" s="155" t="str">
        <v>NE</v>
      </c>
      <c r="K2179" s="153" t="n">
        <v>14</v>
      </c>
      <c r="L2179" s="153" t="n">
        <f>IF(E2179="Accepted",K2179*1.150779448,"")</f>
        <v>16.110912272</v>
      </c>
      <c r="M2179" s="153" t="n">
        <v>20</v>
      </c>
      <c r="N2179" s="153" t="n">
        <f>IF(AND(E2179="Accepted",ISNUMBER(M2179)),M2179*1.150779448,"")</f>
        <v>23.01558896</v>
      </c>
      <c r="O2179" s="163"/>
      <c r="P2179" s="163" t="str">
        <f>IF(AND(E2179="Accepted",ISNUMBER(O2179)),O2179*1.150779448,"")</f>
      </c>
      <c r="Q2179" s="163"/>
      <c r="R2179" s="155" t="str"/>
      <c r="S2179" s="155" t="str"/>
      <c r="T2179" s="155" t="str"/>
      <c r="U2179" s="153" t="n">
        <f>IF(E2179&lt;&gt;"Accepted","",IF(AND(N2179="",P2179=""),"",MAX(N2179,P2179)))</f>
        <v>23.01558896</v>
      </c>
      <c r="V2179" s="155" t="str">
        <v>2026-05-25 13:55 PDT</v>
      </c>
      <c r="W2179" s="153" t="n">
        <v>14</v>
      </c>
      <c r="X2179" s="153" t="n">
        <v>20</v>
      </c>
      <c r="Y2179" s="163"/>
      <c r="Z2179" s="163"/>
      <c r="AA2179" s="153" t="n">
        <v>-117.8837</v>
      </c>
      <c r="AB2179" s="153" t="n">
        <v>34.9054</v>
      </c>
      <c r="AC2179" s="153" t="n">
        <v>702</v>
      </c>
      <c r="AD2179" s="175" t="str">
        <v>KEDW 252055Z AUTO 24014G20KT 10SM CLR 31/01 A2981 RMK AO2 SLP072 T03080012 57020 $</v>
      </c>
    </row>
    <row r="2180" hidden="0">
      <c r="A2180" s="150" t="str">
        <v>2026-05-25 21:55 UTC</v>
      </c>
      <c r="B2180" s="155" t="str">
        <v>2026-05-25 14:55 PDT</v>
      </c>
      <c r="C2180" s="155" t="str">
        <v>2026-05-25</v>
      </c>
      <c r="D2180" s="155" t="str">
        <v>May</v>
      </c>
      <c r="E2180" s="154" t="str">
        <v>Accepted</v>
      </c>
      <c r="F2180" s="155" t="str">
        <v>230</v>
      </c>
      <c r="G2180" s="153" t="n">
        <v>230</v>
      </c>
      <c r="H2180" s="155" t="str">
        <v>SW</v>
      </c>
      <c r="I2180" s="153" t="n">
        <v>50</v>
      </c>
      <c r="J2180" s="155" t="str">
        <v>NE</v>
      </c>
      <c r="K2180" s="153" t="n">
        <v>14</v>
      </c>
      <c r="L2180" s="153" t="n">
        <f>IF(E2180="Accepted",K2180*1.150779448,"")</f>
        <v>16.110912272</v>
      </c>
      <c r="M2180" s="153" t="n">
        <v>23</v>
      </c>
      <c r="N2180" s="153" t="n">
        <f>IF(AND(E2180="Accepted",ISNUMBER(M2180)),M2180*1.150779448,"")</f>
        <v>26.467927304</v>
      </c>
      <c r="O2180" s="163"/>
      <c r="P2180" s="163" t="str">
        <f>IF(AND(E2180="Accepted",ISNUMBER(O2180)),O2180*1.150779448,"")</f>
      </c>
      <c r="Q2180" s="163"/>
      <c r="R2180" s="155" t="str"/>
      <c r="S2180" s="155" t="str"/>
      <c r="T2180" s="155" t="str"/>
      <c r="U2180" s="153" t="n">
        <f>IF(E2180&lt;&gt;"Accepted","",IF(AND(N2180="",P2180=""),"",MAX(N2180,P2180)))</f>
        <v>26.467927304</v>
      </c>
      <c r="V2180" s="155" t="str">
        <v>2026-05-25 14:55 PDT</v>
      </c>
      <c r="W2180" s="153" t="n">
        <v>14</v>
      </c>
      <c r="X2180" s="153" t="n">
        <v>23</v>
      </c>
      <c r="Y2180" s="163"/>
      <c r="Z2180" s="163"/>
      <c r="AA2180" s="153" t="n">
        <v>-117.8837</v>
      </c>
      <c r="AB2180" s="153" t="n">
        <v>34.9054</v>
      </c>
      <c r="AC2180" s="153" t="n">
        <v>702</v>
      </c>
      <c r="AD2180" s="175" t="str">
        <v>KEDW 252155Z AUTO 23014G23KT 10SM CLR 31/00 A2979 RMK AO2 SLP066 T03110004 $</v>
      </c>
    </row>
    <row r="2181" hidden="0">
      <c r="A2181" s="150" t="str">
        <v>2026-05-25 22:55 UTC</v>
      </c>
      <c r="B2181" s="155" t="str">
        <v>2026-05-25 15:55 PDT</v>
      </c>
      <c r="C2181" s="155" t="str">
        <v>2026-05-25</v>
      </c>
      <c r="D2181" s="155" t="str">
        <v>May</v>
      </c>
      <c r="E2181" s="154" t="str">
        <v>Accepted</v>
      </c>
      <c r="F2181" s="155" t="str">
        <v>240</v>
      </c>
      <c r="G2181" s="153" t="n">
        <v>240</v>
      </c>
      <c r="H2181" s="155" t="str">
        <v>SW</v>
      </c>
      <c r="I2181" s="153" t="n">
        <v>60</v>
      </c>
      <c r="J2181" s="155" t="str">
        <v>NE</v>
      </c>
      <c r="K2181" s="153" t="n">
        <v>20</v>
      </c>
      <c r="L2181" s="153" t="n">
        <f>IF(E2181="Accepted",K2181*1.150779448,"")</f>
        <v>23.01558896</v>
      </c>
      <c r="M2181" s="153" t="n">
        <v>24</v>
      </c>
      <c r="N2181" s="153" t="n">
        <f>IF(AND(E2181="Accepted",ISNUMBER(M2181)),M2181*1.150779448,"")</f>
        <v>27.618706752</v>
      </c>
      <c r="O2181" s="153" t="n">
        <v>26</v>
      </c>
      <c r="P2181" s="153" t="n">
        <f>IF(AND(E2181="Accepted",ISNUMBER(O2181)),O2181*1.150779448,"")</f>
        <v>29.920265648</v>
      </c>
      <c r="Q2181" s="153" t="n">
        <v>230</v>
      </c>
      <c r="R2181" s="155" t="str">
        <v>43</v>
      </c>
      <c r="S2181" s="155" t="str">
        <v>2026-05-25 22:43 UTC</v>
      </c>
      <c r="T2181" s="155" t="str">
        <v>2026-05-25 15:43 PDT</v>
      </c>
      <c r="U2181" s="153" t="n">
        <f>IF(E2181&lt;&gt;"Accepted","",IF(AND(N2181="",P2181=""),"",MAX(N2181,P2181)))</f>
        <v>29.920265648</v>
      </c>
      <c r="V2181" s="155" t="str">
        <v>2026-05-25 15:43 PDT</v>
      </c>
      <c r="W2181" s="153" t="n">
        <v>20</v>
      </c>
      <c r="X2181" s="153" t="n">
        <v>24</v>
      </c>
      <c r="Y2181" s="153" t="n">
        <v>26</v>
      </c>
      <c r="Z2181" s="153" t="n">
        <v>230</v>
      </c>
      <c r="AA2181" s="153" t="n">
        <v>-117.8837</v>
      </c>
      <c r="AB2181" s="153" t="n">
        <v>34.9054</v>
      </c>
      <c r="AC2181" s="153" t="n">
        <v>702</v>
      </c>
      <c r="AD2181" s="175" t="str">
        <v>KEDW 252255Z AUTO 24020G24KT 10SM CLR 31/M02 A2977 RMK AO2 PK WND 23026/43 SLP060 T03111017 $</v>
      </c>
    </row>
    <row r="2182" hidden="0">
      <c r="A2182" s="150" t="str">
        <v>2026-05-25 23:55 UTC</v>
      </c>
      <c r="B2182" s="155" t="str">
        <v>2026-05-25 16:55 PDT</v>
      </c>
      <c r="C2182" s="155" t="str">
        <v>2026-05-25</v>
      </c>
      <c r="D2182" s="155" t="str">
        <v>May</v>
      </c>
      <c r="E2182" s="154" t="str">
        <v>Accepted</v>
      </c>
      <c r="F2182" s="155" t="str">
        <v>240</v>
      </c>
      <c r="G2182" s="153" t="n">
        <v>240</v>
      </c>
      <c r="H2182" s="155" t="str">
        <v>SW</v>
      </c>
      <c r="I2182" s="153" t="n">
        <v>60</v>
      </c>
      <c r="J2182" s="155" t="str">
        <v>NE</v>
      </c>
      <c r="K2182" s="153" t="n">
        <v>20</v>
      </c>
      <c r="L2182" s="153" t="n">
        <f>IF(E2182="Accepted",K2182*1.150779448,"")</f>
        <v>23.01558896</v>
      </c>
      <c r="M2182" s="153" t="n">
        <v>25</v>
      </c>
      <c r="N2182" s="153" t="n">
        <f>IF(AND(E2182="Accepted",ISNUMBER(M2182)),M2182*1.150779448,"")</f>
        <v>28.7694862</v>
      </c>
      <c r="O2182" s="153" t="n">
        <v>30</v>
      </c>
      <c r="P2182" s="153" t="n">
        <f>IF(AND(E2182="Accepted",ISNUMBER(O2182)),O2182*1.150779448,"")</f>
        <v>34.523383439999996</v>
      </c>
      <c r="Q2182" s="153" t="n">
        <v>240</v>
      </c>
      <c r="R2182" s="155" t="str">
        <v>47</v>
      </c>
      <c r="S2182" s="155" t="str">
        <v>2026-05-25 23:47 UTC</v>
      </c>
      <c r="T2182" s="155" t="str">
        <v>2026-05-25 16:47 PDT</v>
      </c>
      <c r="U2182" s="153" t="n">
        <f>IF(E2182&lt;&gt;"Accepted","",IF(AND(N2182="",P2182=""),"",MAX(N2182,P2182)))</f>
        <v>34.523383439999996</v>
      </c>
      <c r="V2182" s="155" t="str">
        <v>2026-05-25 16:47 PDT</v>
      </c>
      <c r="W2182" s="153" t="n">
        <v>20</v>
      </c>
      <c r="X2182" s="153" t="n">
        <v>25</v>
      </c>
      <c r="Y2182" s="153" t="n">
        <v>30</v>
      </c>
      <c r="Z2182" s="153" t="n">
        <v>240</v>
      </c>
      <c r="AA2182" s="153" t="n">
        <v>-117.8837</v>
      </c>
      <c r="AB2182" s="153" t="n">
        <v>34.9054</v>
      </c>
      <c r="AC2182" s="153" t="n">
        <v>702</v>
      </c>
      <c r="AD2182" s="175" t="str">
        <v>KEDW 252355Z AUTO 24020G25KT 10SM CLR 29/03 A2976 RMK AO2 PK WND 24030/47 SLP058 T02930033 10318 20273 57016 $</v>
      </c>
    </row>
    <row r="2183" hidden="0">
      <c r="A2183" s="150" t="str">
        <v>2026-05-26 00:55 UTC</v>
      </c>
      <c r="B2183" s="155" t="str">
        <v>2026-05-25 17:55 PDT</v>
      </c>
      <c r="C2183" s="155" t="str">
        <v>2026-05-25</v>
      </c>
      <c r="D2183" s="155" t="str">
        <v>May</v>
      </c>
      <c r="E2183" s="154" t="str">
        <v>Accepted</v>
      </c>
      <c r="F2183" s="155" t="str">
        <v>240</v>
      </c>
      <c r="G2183" s="153" t="n">
        <v>240</v>
      </c>
      <c r="H2183" s="155" t="str">
        <v>SW</v>
      </c>
      <c r="I2183" s="153" t="n">
        <v>60</v>
      </c>
      <c r="J2183" s="155" t="str">
        <v>NE</v>
      </c>
      <c r="K2183" s="153" t="n">
        <v>23</v>
      </c>
      <c r="L2183" s="153" t="n">
        <f>IF(E2183="Accepted",K2183*1.150779448,"")</f>
        <v>26.467927304</v>
      </c>
      <c r="M2183" s="153" t="n">
        <v>29</v>
      </c>
      <c r="N2183" s="153" t="n">
        <f>IF(AND(E2183="Accepted",ISNUMBER(M2183)),M2183*1.150779448,"")</f>
        <v>33.372603992</v>
      </c>
      <c r="O2183" s="153" t="n">
        <v>31</v>
      </c>
      <c r="P2183" s="153" t="n">
        <f>IF(AND(E2183="Accepted",ISNUMBER(O2183)),O2183*1.150779448,"")</f>
        <v>35.674162888</v>
      </c>
      <c r="Q2183" s="153" t="n">
        <v>230</v>
      </c>
      <c r="R2183" s="155" t="str">
        <v>28</v>
      </c>
      <c r="S2183" s="155" t="str">
        <v>2026-05-26 00:28 UTC</v>
      </c>
      <c r="T2183" s="155" t="str">
        <v>2026-05-25 17:28 PDT</v>
      </c>
      <c r="U2183" s="153" t="n">
        <f>IF(E2183&lt;&gt;"Accepted","",IF(AND(N2183="",P2183=""),"",MAX(N2183,P2183)))</f>
        <v>35.674162888</v>
      </c>
      <c r="V2183" s="155" t="str">
        <v>2026-05-25 17:28 PDT</v>
      </c>
      <c r="W2183" s="153" t="n">
        <v>23</v>
      </c>
      <c r="X2183" s="153" t="n">
        <v>29</v>
      </c>
      <c r="Y2183" s="153" t="n">
        <v>31</v>
      </c>
      <c r="Z2183" s="153" t="n">
        <v>230</v>
      </c>
      <c r="AA2183" s="153" t="n">
        <v>-117.8837</v>
      </c>
      <c r="AB2183" s="153" t="n">
        <v>34.9054</v>
      </c>
      <c r="AC2183" s="153" t="n">
        <v>702</v>
      </c>
      <c r="AD2183" s="175" t="str">
        <v>KEDW 260055Z AUTO 24023G29KT 10SM CLR 28/04 A2976 RMK AO2 PK WND 23031/28 SLP059 T02750039 $</v>
      </c>
    </row>
    <row r="2184" hidden="0">
      <c r="A2184" s="150" t="str">
        <v>2026-05-26 01:55 UTC</v>
      </c>
      <c r="B2184" s="155" t="str">
        <v>2026-05-25 18:55 PDT</v>
      </c>
      <c r="C2184" s="155" t="str">
        <v>2026-05-25</v>
      </c>
      <c r="D2184" s="155" t="str">
        <v>May</v>
      </c>
      <c r="E2184" s="154" t="str">
        <v>Accepted</v>
      </c>
      <c r="F2184" s="155" t="str">
        <v>240</v>
      </c>
      <c r="G2184" s="153" t="n">
        <v>240</v>
      </c>
      <c r="H2184" s="155" t="str">
        <v>SW</v>
      </c>
      <c r="I2184" s="153" t="n">
        <v>60</v>
      </c>
      <c r="J2184" s="155" t="str">
        <v>NE</v>
      </c>
      <c r="K2184" s="153" t="n">
        <v>23</v>
      </c>
      <c r="L2184" s="153" t="n">
        <f>IF(E2184="Accepted",K2184*1.150779448,"")</f>
        <v>26.467927304</v>
      </c>
      <c r="M2184" s="153" t="n">
        <v>27</v>
      </c>
      <c r="N2184" s="153" t="n">
        <f>IF(AND(E2184="Accepted",ISNUMBER(M2184)),M2184*1.150779448,"")</f>
        <v>31.071045096</v>
      </c>
      <c r="O2184" s="153" t="n">
        <v>30</v>
      </c>
      <c r="P2184" s="153" t="n">
        <f>IF(AND(E2184="Accepted",ISNUMBER(O2184)),O2184*1.150779448,"")</f>
        <v>34.523383439999996</v>
      </c>
      <c r="Q2184" s="153" t="n">
        <v>230</v>
      </c>
      <c r="R2184" s="155" t="str">
        <v>38</v>
      </c>
      <c r="S2184" s="155" t="str">
        <v>2026-05-26 01:38 UTC</v>
      </c>
      <c r="T2184" s="155" t="str">
        <v>2026-05-25 18:38 PDT</v>
      </c>
      <c r="U2184" s="153" t="n">
        <f>IF(E2184&lt;&gt;"Accepted","",IF(AND(N2184="",P2184=""),"",MAX(N2184,P2184)))</f>
        <v>34.523383439999996</v>
      </c>
      <c r="V2184" s="155" t="str">
        <v>2026-05-25 18:38 PDT</v>
      </c>
      <c r="W2184" s="153" t="n">
        <v>23</v>
      </c>
      <c r="X2184" s="153" t="n">
        <v>27</v>
      </c>
      <c r="Y2184" s="153" t="n">
        <v>30</v>
      </c>
      <c r="Z2184" s="153" t="n">
        <v>230</v>
      </c>
      <c r="AA2184" s="153" t="n">
        <v>-117.8837</v>
      </c>
      <c r="AB2184" s="153" t="n">
        <v>34.9054</v>
      </c>
      <c r="AC2184" s="153" t="n">
        <v>702</v>
      </c>
      <c r="AD2184" s="175" t="str">
        <v>KEDW 260155Z AUTO 24023G27KT 10SM CLR 25/07 A2976 RMK AO2 PK WND 23030/38 SLP060 T02450072 $</v>
      </c>
    </row>
    <row r="2185" hidden="0">
      <c r="A2185" s="150" t="str">
        <v>2026-05-26 02:55 UTC</v>
      </c>
      <c r="B2185" s="155" t="str">
        <v>2026-05-25 19:55 PDT</v>
      </c>
      <c r="C2185" s="155" t="str">
        <v>2026-05-25</v>
      </c>
      <c r="D2185" s="155" t="str">
        <v>May</v>
      </c>
      <c r="E2185" s="154" t="str">
        <v>Accepted</v>
      </c>
      <c r="F2185" s="155" t="str">
        <v>230</v>
      </c>
      <c r="G2185" s="153" t="n">
        <v>230</v>
      </c>
      <c r="H2185" s="155" t="str">
        <v>SW</v>
      </c>
      <c r="I2185" s="153" t="n">
        <v>50</v>
      </c>
      <c r="J2185" s="155" t="str">
        <v>NE</v>
      </c>
      <c r="K2185" s="153" t="n">
        <v>22</v>
      </c>
      <c r="L2185" s="153" t="n">
        <f>IF(E2185="Accepted",K2185*1.150779448,"")</f>
        <v>25.317147856</v>
      </c>
      <c r="M2185" s="153" t="n">
        <v>27</v>
      </c>
      <c r="N2185" s="153" t="n">
        <f>IF(AND(E2185="Accepted",ISNUMBER(M2185)),M2185*1.150779448,"")</f>
        <v>31.071045096</v>
      </c>
      <c r="O2185" s="153" t="n">
        <v>29</v>
      </c>
      <c r="P2185" s="153" t="n">
        <f>IF(AND(E2185="Accepted",ISNUMBER(O2185)),O2185*1.150779448,"")</f>
        <v>33.372603992</v>
      </c>
      <c r="Q2185" s="153" t="n">
        <v>240</v>
      </c>
      <c r="R2185" s="155" t="str">
        <v>0158</v>
      </c>
      <c r="S2185" s="155" t="str">
        <v>2026-05-26 01:58 UTC</v>
      </c>
      <c r="T2185" s="155" t="str">
        <v>2026-05-25 18:58 PDT</v>
      </c>
      <c r="U2185" s="153" t="n">
        <f>IF(E2185&lt;&gt;"Accepted","",IF(AND(N2185="",P2185=""),"",MAX(N2185,P2185)))</f>
        <v>33.372603992</v>
      </c>
      <c r="V2185" s="155" t="str">
        <v>2026-05-25 18:58 PDT</v>
      </c>
      <c r="W2185" s="153" t="n">
        <v>22</v>
      </c>
      <c r="X2185" s="153" t="n">
        <v>27</v>
      </c>
      <c r="Y2185" s="153" t="n">
        <v>29</v>
      </c>
      <c r="Z2185" s="153" t="n">
        <v>240</v>
      </c>
      <c r="AA2185" s="153" t="n">
        <v>-117.8837</v>
      </c>
      <c r="AB2185" s="153" t="n">
        <v>34.9054</v>
      </c>
      <c r="AC2185" s="153" t="n">
        <v>702</v>
      </c>
      <c r="AD2185" s="175" t="str">
        <v>KEDW 260255Z AUTO 23022G27KT 10SM CLR 22/08 A2977 RMK AO2 PK WND 24029/0158 SLP062 T02150077 53005 $</v>
      </c>
    </row>
    <row r="2186" hidden="0">
      <c r="A2186" s="150" t="str">
        <v>2026-05-26 03:55 UTC</v>
      </c>
      <c r="B2186" s="155" t="str">
        <v>2026-05-25 20:55 PDT</v>
      </c>
      <c r="C2186" s="155" t="str">
        <v>2026-05-25</v>
      </c>
      <c r="D2186" s="155" t="str">
        <v>May</v>
      </c>
      <c r="E2186" s="154" t="str">
        <v>Accepted</v>
      </c>
      <c r="F2186" s="155" t="str">
        <v>230</v>
      </c>
      <c r="G2186" s="153" t="n">
        <v>230</v>
      </c>
      <c r="H2186" s="155" t="str">
        <v>SW</v>
      </c>
      <c r="I2186" s="153" t="n">
        <v>50</v>
      </c>
      <c r="J2186" s="155" t="str">
        <v>NE</v>
      </c>
      <c r="K2186" s="153" t="n">
        <v>14</v>
      </c>
      <c r="L2186" s="153" t="n">
        <f>IF(E2186="Accepted",K2186*1.150779448,"")</f>
        <v>16.110912272</v>
      </c>
      <c r="M2186" s="163"/>
      <c r="N2186" s="163" t="str">
        <f>IF(AND(E2186="Accepted",ISNUMBER(M2186)),M2186*1.150779448,"")</f>
      </c>
      <c r="O2186" s="153" t="n">
        <v>27</v>
      </c>
      <c r="P2186" s="153" t="n">
        <f>IF(AND(E2186="Accepted",ISNUMBER(O2186)),O2186*1.150779448,"")</f>
        <v>31.071045096</v>
      </c>
      <c r="Q2186" s="153" t="n">
        <v>230</v>
      </c>
      <c r="R2186" s="155" t="str">
        <v>0259</v>
      </c>
      <c r="S2186" s="155" t="str">
        <v>2026-05-26 02:59 UTC</v>
      </c>
      <c r="T2186" s="155" t="str">
        <v>2026-05-25 19:59 PDT</v>
      </c>
      <c r="U2186" s="153" t="n">
        <f>IF(E2186&lt;&gt;"Accepted","",IF(AND(N2186="",P2186=""),"",MAX(N2186,P2186)))</f>
        <v>31.071045096</v>
      </c>
      <c r="V2186" s="155" t="str">
        <v>2026-05-25 19:59 PDT</v>
      </c>
      <c r="W2186" s="153" t="n">
        <v>14</v>
      </c>
      <c r="X2186" s="163"/>
      <c r="Y2186" s="153" t="n">
        <v>27</v>
      </c>
      <c r="Z2186" s="153" t="n">
        <v>230</v>
      </c>
      <c r="AA2186" s="153" t="n">
        <v>-117.8837</v>
      </c>
      <c r="AB2186" s="153" t="n">
        <v>34.9054</v>
      </c>
      <c r="AC2186" s="153" t="n">
        <v>702</v>
      </c>
      <c r="AD2186" s="175" t="str">
        <v>KEDW 260355Z AUTO 23014KT 10SM CLR 20/07 A2979 RMK AO2 PK WND 23027/0259 SLP069 T02010071 $</v>
      </c>
    </row>
    <row r="2187" hidden="0">
      <c r="A2187" s="150" t="str">
        <v>2026-05-26 04:55 UTC</v>
      </c>
      <c r="B2187" s="155" t="str">
        <v>2026-05-25 21:55 PDT</v>
      </c>
      <c r="C2187" s="155" t="str">
        <v>2026-05-25</v>
      </c>
      <c r="D2187" s="155" t="str">
        <v>May</v>
      </c>
      <c r="E2187" s="154" t="str">
        <v>Accepted</v>
      </c>
      <c r="F2187" s="155" t="str">
        <v>230</v>
      </c>
      <c r="G2187" s="153" t="n">
        <v>230</v>
      </c>
      <c r="H2187" s="155" t="str">
        <v>SW</v>
      </c>
      <c r="I2187" s="153" t="n">
        <v>50</v>
      </c>
      <c r="J2187" s="155" t="str">
        <v>NE</v>
      </c>
      <c r="K2187" s="153" t="n">
        <v>16</v>
      </c>
      <c r="L2187" s="153" t="n">
        <f>IF(E2187="Accepted",K2187*1.150779448,"")</f>
        <v>18.412471168</v>
      </c>
      <c r="M2187" s="163"/>
      <c r="N2187" s="163" t="str">
        <f>IF(AND(E2187="Accepted",ISNUMBER(M2187)),M2187*1.150779448,"")</f>
      </c>
      <c r="O2187" s="163"/>
      <c r="P2187" s="163" t="str">
        <f>IF(AND(E2187="Accepted",ISNUMBER(O2187)),O2187*1.150779448,"")</f>
      </c>
      <c r="Q2187" s="163"/>
      <c r="R2187" s="155" t="str"/>
      <c r="S2187" s="155" t="str"/>
      <c r="T2187" s="155" t="str"/>
      <c r="U2187" s="163" t="str">
        <f>IF(E2187&lt;&gt;"Accepted","",IF(AND(N2187="",P2187=""),"",MAX(N2187,P2187)))</f>
      </c>
      <c r="V2187" s="155" t="str">
        <v>2026-05-25 21:55 PDT</v>
      </c>
      <c r="W2187" s="153" t="n">
        <v>16</v>
      </c>
      <c r="X2187" s="163"/>
      <c r="Y2187" s="163"/>
      <c r="Z2187" s="163"/>
      <c r="AA2187" s="153" t="n">
        <v>-117.8837</v>
      </c>
      <c r="AB2187" s="153" t="n">
        <v>34.9054</v>
      </c>
      <c r="AC2187" s="153" t="n">
        <v>702</v>
      </c>
      <c r="AD2187" s="175" t="str">
        <v>KEDW 260455Z AUTO 23016KT 10SM CLR 19/06 A2981 RMK AO2 SLP075 T01890064 $</v>
      </c>
    </row>
    <row r="2188" hidden="0">
      <c r="A2188" s="150" t="str">
        <v>2026-05-26 05:55 UTC</v>
      </c>
      <c r="B2188" s="155" t="str">
        <v>2026-05-25 22:55 PDT</v>
      </c>
      <c r="C2188" s="155" t="str">
        <v>2026-05-25</v>
      </c>
      <c r="D2188" s="155" t="str">
        <v>May</v>
      </c>
      <c r="E2188" s="154" t="str">
        <v>Accepted</v>
      </c>
      <c r="F2188" s="155" t="str">
        <v>230</v>
      </c>
      <c r="G2188" s="153" t="n">
        <v>230</v>
      </c>
      <c r="H2188" s="155" t="str">
        <v>SW</v>
      </c>
      <c r="I2188" s="153" t="n">
        <v>50</v>
      </c>
      <c r="J2188" s="155" t="str">
        <v>NE</v>
      </c>
      <c r="K2188" s="153" t="n">
        <v>15</v>
      </c>
      <c r="L2188" s="153" t="n">
        <f>IF(E2188="Accepted",K2188*1.150779448,"")</f>
        <v>17.261691719999998</v>
      </c>
      <c r="M2188" s="163"/>
      <c r="N2188" s="163" t="str">
        <f>IF(AND(E2188="Accepted",ISNUMBER(M2188)),M2188*1.150779448,"")</f>
      </c>
      <c r="O2188" s="163"/>
      <c r="P2188" s="163" t="str">
        <f>IF(AND(E2188="Accepted",ISNUMBER(O2188)),O2188*1.150779448,"")</f>
      </c>
      <c r="Q2188" s="163"/>
      <c r="R2188" s="155" t="str"/>
      <c r="S2188" s="155" t="str"/>
      <c r="T2188" s="155" t="str"/>
      <c r="U2188" s="163" t="str">
        <f>IF(E2188&lt;&gt;"Accepted","",IF(AND(N2188="",P2188=""),"",MAX(N2188,P2188)))</f>
      </c>
      <c r="V2188" s="155" t="str">
        <v>2026-05-25 22:55 PDT</v>
      </c>
      <c r="W2188" s="153" t="n">
        <v>15</v>
      </c>
      <c r="X2188" s="163"/>
      <c r="Y2188" s="163"/>
      <c r="Z2188" s="163"/>
      <c r="AA2188" s="153" t="n">
        <v>-117.8837</v>
      </c>
      <c r="AB2188" s="153" t="n">
        <v>34.9054</v>
      </c>
      <c r="AC2188" s="153" t="n">
        <v>702</v>
      </c>
      <c r="AD2188" s="175" t="str">
        <v>KEDW 260555Z AUTO 23015KT 10SM CLR 18/06 A2980 RMK AO2 SLP070 T01810063 10294 20181 50007 $</v>
      </c>
    </row>
    <row r="2189" hidden="0">
      <c r="A2189" s="150" t="str">
        <v>2026-05-26 06:55 UTC</v>
      </c>
      <c r="B2189" s="155" t="str">
        <v>2026-05-25 23:55 PDT</v>
      </c>
      <c r="C2189" s="155" t="str">
        <v>2026-05-25</v>
      </c>
      <c r="D2189" s="155" t="str">
        <v>May</v>
      </c>
      <c r="E2189" s="154" t="str">
        <v>Accepted</v>
      </c>
      <c r="F2189" s="155" t="str">
        <v>210</v>
      </c>
      <c r="G2189" s="153" t="n">
        <v>210</v>
      </c>
      <c r="H2189" s="155" t="str">
        <v>SW</v>
      </c>
      <c r="I2189" s="153" t="n">
        <v>30</v>
      </c>
      <c r="J2189" s="155" t="str">
        <v>NE</v>
      </c>
      <c r="K2189" s="153" t="n">
        <v>12</v>
      </c>
      <c r="L2189" s="153" t="n">
        <f>IF(E2189="Accepted",K2189*1.150779448,"")</f>
        <v>13.809353376</v>
      </c>
      <c r="M2189" s="163"/>
      <c r="N2189" s="163" t="str">
        <f>IF(AND(E2189="Accepted",ISNUMBER(M2189)),M2189*1.150779448,"")</f>
      </c>
      <c r="O2189" s="163"/>
      <c r="P2189" s="163" t="str">
        <f>IF(AND(E2189="Accepted",ISNUMBER(O2189)),O2189*1.150779448,"")</f>
      </c>
      <c r="Q2189" s="163"/>
      <c r="R2189" s="155" t="str"/>
      <c r="S2189" s="155" t="str"/>
      <c r="T2189" s="155" t="str"/>
      <c r="U2189" s="163" t="str">
        <f>IF(E2189&lt;&gt;"Accepted","",IF(AND(N2189="",P2189=""),"",MAX(N2189,P2189)))</f>
      </c>
      <c r="V2189" s="155" t="str">
        <v>2026-05-25 23:55 PDT</v>
      </c>
      <c r="W2189" s="153" t="n">
        <v>12</v>
      </c>
      <c r="X2189" s="163"/>
      <c r="Y2189" s="163"/>
      <c r="Z2189" s="163"/>
      <c r="AA2189" s="153" t="n">
        <v>-117.8837</v>
      </c>
      <c r="AB2189" s="153" t="n">
        <v>34.9054</v>
      </c>
      <c r="AC2189" s="153" t="n">
        <v>702</v>
      </c>
      <c r="AD2189" s="175" t="str">
        <v>KEDW 260655Z AUTO 21012KT 10SM CLR 17/06 A2980 RMK AO2 SLP070 T01720058 $</v>
      </c>
    </row>
    <row r="2190" hidden="0">
      <c r="A2190" s="150" t="str">
        <v>2026-05-26 07:55 UTC</v>
      </c>
      <c r="B2190" s="155" t="str">
        <v>2026-05-26 00:55 PDT</v>
      </c>
      <c r="C2190" s="155" t="str">
        <v>2026-05-26</v>
      </c>
      <c r="D2190" s="155" t="str">
        <v>May</v>
      </c>
      <c r="E2190" s="154" t="str">
        <v>Accepted</v>
      </c>
      <c r="F2190" s="155" t="str">
        <v>210</v>
      </c>
      <c r="G2190" s="153" t="n">
        <v>210</v>
      </c>
      <c r="H2190" s="155" t="str">
        <v>SW</v>
      </c>
      <c r="I2190" s="153" t="n">
        <v>30</v>
      </c>
      <c r="J2190" s="155" t="str">
        <v>NE</v>
      </c>
      <c r="K2190" s="153" t="n">
        <v>12</v>
      </c>
      <c r="L2190" s="153" t="n">
        <f>IF(E2190="Accepted",K2190*1.150779448,"")</f>
        <v>13.809353376</v>
      </c>
      <c r="M2190" s="163"/>
      <c r="N2190" s="163" t="str">
        <f>IF(AND(E2190="Accepted",ISNUMBER(M2190)),M2190*1.150779448,"")</f>
      </c>
      <c r="O2190" s="163"/>
      <c r="P2190" s="163" t="str">
        <f>IF(AND(E2190="Accepted",ISNUMBER(O2190)),O2190*1.150779448,"")</f>
      </c>
      <c r="Q2190" s="163"/>
      <c r="R2190" s="155" t="str"/>
      <c r="S2190" s="155" t="str"/>
      <c r="T2190" s="155" t="str"/>
      <c r="U2190" s="163" t="str">
        <f>IF(E2190&lt;&gt;"Accepted","",IF(AND(N2190="",P2190=""),"",MAX(N2190,P2190)))</f>
      </c>
      <c r="V2190" s="155" t="str">
        <v>2026-05-26 00:55 PDT</v>
      </c>
      <c r="W2190" s="153" t="n">
        <v>12</v>
      </c>
      <c r="X2190" s="163"/>
      <c r="Y2190" s="163"/>
      <c r="Z2190" s="163"/>
      <c r="AA2190" s="153" t="n">
        <v>-117.8837</v>
      </c>
      <c r="AB2190" s="153" t="n">
        <v>34.9054</v>
      </c>
      <c r="AC2190" s="153" t="n">
        <v>702</v>
      </c>
      <c r="AD2190" s="175" t="str">
        <v>KEDW 260755Z AUTO 21012KT 10SM CLR 16/06 A2979 RMK AO2 SLP067 T01590061 403180143 $</v>
      </c>
    </row>
    <row r="2191" hidden="0">
      <c r="A2191" s="150" t="str">
        <v>2026-05-26 08:55 UTC</v>
      </c>
      <c r="B2191" s="155" t="str">
        <v>2026-05-26 01:55 PDT</v>
      </c>
      <c r="C2191" s="155" t="str">
        <v>2026-05-26</v>
      </c>
      <c r="D2191" s="155" t="str">
        <v>May</v>
      </c>
      <c r="E2191" s="154" t="str">
        <v>Accepted</v>
      </c>
      <c r="F2191" s="155" t="str">
        <v>230</v>
      </c>
      <c r="G2191" s="153" t="n">
        <v>230</v>
      </c>
      <c r="H2191" s="155" t="str">
        <v>SW</v>
      </c>
      <c r="I2191" s="153" t="n">
        <v>50</v>
      </c>
      <c r="J2191" s="155" t="str">
        <v>NE</v>
      </c>
      <c r="K2191" s="153" t="n">
        <v>17</v>
      </c>
      <c r="L2191" s="153" t="n">
        <f>IF(E2191="Accepted",K2191*1.150779448,"")</f>
        <v>19.563250616</v>
      </c>
      <c r="M2191" s="163"/>
      <c r="N2191" s="163" t="str">
        <f>IF(AND(E2191="Accepted",ISNUMBER(M2191)),M2191*1.150779448,"")</f>
      </c>
      <c r="O2191" s="163"/>
      <c r="P2191" s="163" t="str">
        <f>IF(AND(E2191="Accepted",ISNUMBER(O2191)),O2191*1.150779448,"")</f>
      </c>
      <c r="Q2191" s="163"/>
      <c r="R2191" s="155" t="str"/>
      <c r="S2191" s="155" t="str"/>
      <c r="T2191" s="155" t="str"/>
      <c r="U2191" s="163" t="str">
        <f>IF(E2191&lt;&gt;"Accepted","",IF(AND(N2191="",P2191=""),"",MAX(N2191,P2191)))</f>
      </c>
      <c r="V2191" s="155" t="str">
        <v>2026-05-26 01:55 PDT</v>
      </c>
      <c r="W2191" s="153" t="n">
        <v>17</v>
      </c>
      <c r="X2191" s="163"/>
      <c r="Y2191" s="163"/>
      <c r="Z2191" s="163"/>
      <c r="AA2191" s="153" t="n">
        <v>-117.8837</v>
      </c>
      <c r="AB2191" s="153" t="n">
        <v>34.9054</v>
      </c>
      <c r="AC2191" s="153" t="n">
        <v>702</v>
      </c>
      <c r="AD2191" s="175" t="str">
        <v>KEDW 260855Z AUTO 23017KT 10SM CLR 15/07 A2978 RMK AO2 SLP063 T01510074 58007 $</v>
      </c>
    </row>
    <row r="2192" hidden="0">
      <c r="A2192" s="150" t="str">
        <v>2026-05-26 09:55 UTC</v>
      </c>
      <c r="B2192" s="155" t="str">
        <v>2026-05-26 02:55 PDT</v>
      </c>
      <c r="C2192" s="155" t="str">
        <v>2026-05-26</v>
      </c>
      <c r="D2192" s="155" t="str">
        <v>May</v>
      </c>
      <c r="E2192" s="154" t="str">
        <v>Accepted</v>
      </c>
      <c r="F2192" s="155" t="str">
        <v>230</v>
      </c>
      <c r="G2192" s="153" t="n">
        <v>230</v>
      </c>
      <c r="H2192" s="155" t="str">
        <v>SW</v>
      </c>
      <c r="I2192" s="153" t="n">
        <v>50</v>
      </c>
      <c r="J2192" s="155" t="str">
        <v>NE</v>
      </c>
      <c r="K2192" s="153" t="n">
        <v>17</v>
      </c>
      <c r="L2192" s="153" t="n">
        <f>IF(E2192="Accepted",K2192*1.150779448,"")</f>
        <v>19.563250616</v>
      </c>
      <c r="M2192" s="153" t="n">
        <v>24</v>
      </c>
      <c r="N2192" s="153" t="n">
        <f>IF(AND(E2192="Accepted",ISNUMBER(M2192)),M2192*1.150779448,"")</f>
        <v>27.618706752</v>
      </c>
      <c r="O2192" s="163"/>
      <c r="P2192" s="163" t="str">
        <f>IF(AND(E2192="Accepted",ISNUMBER(O2192)),O2192*1.150779448,"")</f>
      </c>
      <c r="Q2192" s="163"/>
      <c r="R2192" s="155" t="str"/>
      <c r="S2192" s="155" t="str"/>
      <c r="T2192" s="155" t="str"/>
      <c r="U2192" s="153" t="n">
        <f>IF(E2192&lt;&gt;"Accepted","",IF(AND(N2192="",P2192=""),"",MAX(N2192,P2192)))</f>
        <v>27.618706752</v>
      </c>
      <c r="V2192" s="155" t="str">
        <v>2026-05-26 02:55 PDT</v>
      </c>
      <c r="W2192" s="153" t="n">
        <v>17</v>
      </c>
      <c r="X2192" s="153" t="n">
        <v>24</v>
      </c>
      <c r="Y2192" s="163"/>
      <c r="Z2192" s="163"/>
      <c r="AA2192" s="153" t="n">
        <v>-117.8837</v>
      </c>
      <c r="AB2192" s="153" t="n">
        <v>34.9054</v>
      </c>
      <c r="AC2192" s="153" t="n">
        <v>702</v>
      </c>
      <c r="AD2192" s="175" t="str">
        <v>KEDW 260955Z AUTO 23017G24KT 10SM CLR 15/07 A2977 RMK AO2 SLP060 T01450073 $</v>
      </c>
    </row>
    <row r="2193" hidden="0">
      <c r="A2193" s="150" t="str">
        <v>2026-05-26 10:55 UTC</v>
      </c>
      <c r="B2193" s="155" t="str">
        <v>2026-05-26 03:55 PDT</v>
      </c>
      <c r="C2193" s="155" t="str">
        <v>2026-05-26</v>
      </c>
      <c r="D2193" s="155" t="str">
        <v>May</v>
      </c>
      <c r="E2193" s="154" t="str">
        <v>Accepted</v>
      </c>
      <c r="F2193" s="155" t="str">
        <v>230</v>
      </c>
      <c r="G2193" s="153" t="n">
        <v>230</v>
      </c>
      <c r="H2193" s="155" t="str">
        <v>SW</v>
      </c>
      <c r="I2193" s="153" t="n">
        <v>50</v>
      </c>
      <c r="J2193" s="155" t="str">
        <v>NE</v>
      </c>
      <c r="K2193" s="153" t="n">
        <v>18</v>
      </c>
      <c r="L2193" s="153" t="n">
        <f>IF(E2193="Accepted",K2193*1.150779448,"")</f>
        <v>20.714030064</v>
      </c>
      <c r="M2193" s="153" t="n">
        <v>23</v>
      </c>
      <c r="N2193" s="153" t="n">
        <f>IF(AND(E2193="Accepted",ISNUMBER(M2193)),M2193*1.150779448,"")</f>
        <v>26.467927304</v>
      </c>
      <c r="O2193" s="153" t="n">
        <v>26</v>
      </c>
      <c r="P2193" s="153" t="n">
        <f>IF(AND(E2193="Accepted",ISNUMBER(O2193)),O2193*1.150779448,"")</f>
        <v>29.920265648</v>
      </c>
      <c r="Q2193" s="153" t="n">
        <v>230</v>
      </c>
      <c r="R2193" s="155" t="str">
        <v>15</v>
      </c>
      <c r="S2193" s="155" t="str">
        <v>2026-05-26 10:15 UTC</v>
      </c>
      <c r="T2193" s="155" t="str">
        <v>2026-05-26 03:15 PDT</v>
      </c>
      <c r="U2193" s="153" t="n">
        <f>IF(E2193&lt;&gt;"Accepted","",IF(AND(N2193="",P2193=""),"",MAX(N2193,P2193)))</f>
        <v>29.920265648</v>
      </c>
      <c r="V2193" s="155" t="str">
        <v>2026-05-26 03:15 PDT</v>
      </c>
      <c r="W2193" s="153" t="n">
        <v>18</v>
      </c>
      <c r="X2193" s="153" t="n">
        <v>23</v>
      </c>
      <c r="Y2193" s="153" t="n">
        <v>26</v>
      </c>
      <c r="Z2193" s="153" t="n">
        <v>230</v>
      </c>
      <c r="AA2193" s="153" t="n">
        <v>-117.8837</v>
      </c>
      <c r="AB2193" s="153" t="n">
        <v>34.9054</v>
      </c>
      <c r="AC2193" s="153" t="n">
        <v>702</v>
      </c>
      <c r="AD2193" s="175" t="str">
        <v>KEDW 261055Z AUTO 23018G23KT 10SM CLR 14/07 A2976 RMK AO2 PK WND 23026/15 SLP056 T01370072 $</v>
      </c>
    </row>
    <row r="2194" hidden="0">
      <c r="A2194" s="150" t="str">
        <v>2026-05-26 11:55 UTC</v>
      </c>
      <c r="B2194" s="155" t="str">
        <v>2026-05-26 04:55 PDT</v>
      </c>
      <c r="C2194" s="155" t="str">
        <v>2026-05-26</v>
      </c>
      <c r="D2194" s="155" t="str">
        <v>May</v>
      </c>
      <c r="E2194" s="154" t="str">
        <v>Accepted</v>
      </c>
      <c r="F2194" s="155" t="str">
        <v>220</v>
      </c>
      <c r="G2194" s="153" t="n">
        <v>220</v>
      </c>
      <c r="H2194" s="155" t="str">
        <v>SW</v>
      </c>
      <c r="I2194" s="153" t="n">
        <v>40</v>
      </c>
      <c r="J2194" s="155" t="str">
        <v>NE</v>
      </c>
      <c r="K2194" s="153" t="n">
        <v>19</v>
      </c>
      <c r="L2194" s="153" t="n">
        <f>IF(E2194="Accepted",K2194*1.150779448,"")</f>
        <v>21.864809512</v>
      </c>
      <c r="M2194" s="153" t="n">
        <v>24</v>
      </c>
      <c r="N2194" s="153" t="n">
        <f>IF(AND(E2194="Accepted",ISNUMBER(M2194)),M2194*1.150779448,"")</f>
        <v>27.618706752</v>
      </c>
      <c r="O2194" s="163"/>
      <c r="P2194" s="163" t="str">
        <f>IF(AND(E2194="Accepted",ISNUMBER(O2194)),O2194*1.150779448,"")</f>
      </c>
      <c r="Q2194" s="163"/>
      <c r="R2194" s="155" t="str"/>
      <c r="S2194" s="155" t="str"/>
      <c r="T2194" s="155" t="str"/>
      <c r="U2194" s="153" t="n">
        <f>IF(E2194&lt;&gt;"Accepted","",IF(AND(N2194="",P2194=""),"",MAX(N2194,P2194)))</f>
        <v>27.618706752</v>
      </c>
      <c r="V2194" s="155" t="str">
        <v>2026-05-26 04:55 PDT</v>
      </c>
      <c r="W2194" s="153" t="n">
        <v>19</v>
      </c>
      <c r="X2194" s="153" t="n">
        <v>24</v>
      </c>
      <c r="Y2194" s="163"/>
      <c r="Z2194" s="163"/>
      <c r="AA2194" s="153" t="n">
        <v>-117.8837</v>
      </c>
      <c r="AB2194" s="153" t="n">
        <v>34.9054</v>
      </c>
      <c r="AC2194" s="153" t="n">
        <v>702</v>
      </c>
      <c r="AD2194" s="175" t="str">
        <v>KEDW 261155Z AUTO 22019G24KT 10SM CLR 13/07 A2976 RMK AO2 SLP059 T01310069 10181 20131 57006 $</v>
      </c>
    </row>
    <row r="2195" hidden="0">
      <c r="A2195" s="150" t="str">
        <v>2026-05-26 12:55 UTC</v>
      </c>
      <c r="B2195" s="155" t="str">
        <v>2026-05-26 05:55 PDT</v>
      </c>
      <c r="C2195" s="155" t="str">
        <v>2026-05-26</v>
      </c>
      <c r="D2195" s="155" t="str">
        <v>May</v>
      </c>
      <c r="E2195" s="154" t="str">
        <v>Accepted</v>
      </c>
      <c r="F2195" s="155" t="str">
        <v>220</v>
      </c>
      <c r="G2195" s="153" t="n">
        <v>220</v>
      </c>
      <c r="H2195" s="155" t="str">
        <v>SW</v>
      </c>
      <c r="I2195" s="153" t="n">
        <v>40</v>
      </c>
      <c r="J2195" s="155" t="str">
        <v>NE</v>
      </c>
      <c r="K2195" s="153" t="n">
        <v>18</v>
      </c>
      <c r="L2195" s="153" t="n">
        <f>IF(E2195="Accepted",K2195*1.150779448,"")</f>
        <v>20.714030064</v>
      </c>
      <c r="M2195" s="153" t="n">
        <v>24</v>
      </c>
      <c r="N2195" s="153" t="n">
        <f>IF(AND(E2195="Accepted",ISNUMBER(M2195)),M2195*1.150779448,"")</f>
        <v>27.618706752</v>
      </c>
      <c r="O2195" s="153" t="n">
        <v>26</v>
      </c>
      <c r="P2195" s="153" t="n">
        <f>IF(AND(E2195="Accepted",ISNUMBER(O2195)),O2195*1.150779448,"")</f>
        <v>29.920265648</v>
      </c>
      <c r="Q2195" s="153" t="n">
        <v>230</v>
      </c>
      <c r="R2195" s="155" t="str">
        <v>19</v>
      </c>
      <c r="S2195" s="155" t="str">
        <v>2026-05-26 12:19 UTC</v>
      </c>
      <c r="T2195" s="155" t="str">
        <v>2026-05-26 05:19 PDT</v>
      </c>
      <c r="U2195" s="153" t="n">
        <f>IF(E2195&lt;&gt;"Accepted","",IF(AND(N2195="",P2195=""),"",MAX(N2195,P2195)))</f>
        <v>29.920265648</v>
      </c>
      <c r="V2195" s="155" t="str">
        <v>2026-05-26 05:19 PDT</v>
      </c>
      <c r="W2195" s="153" t="n">
        <v>18</v>
      </c>
      <c r="X2195" s="153" t="n">
        <v>24</v>
      </c>
      <c r="Y2195" s="153" t="n">
        <v>26</v>
      </c>
      <c r="Z2195" s="153" t="n">
        <v>230</v>
      </c>
      <c r="AA2195" s="153" t="n">
        <v>-117.8837</v>
      </c>
      <c r="AB2195" s="153" t="n">
        <v>34.9054</v>
      </c>
      <c r="AC2195" s="153" t="n">
        <v>702</v>
      </c>
      <c r="AD2195" s="175" t="str">
        <v>KEDW 261255Z 22018G24KT 60SM FEW060 FEW300 13/07 A2976 RMK AO2A PK WND 23026/19 SLP060 T01270067</v>
      </c>
    </row>
    <row r="2196" hidden="0">
      <c r="A2196" s="150" t="str">
        <v>2026-05-26 13:55 UTC</v>
      </c>
      <c r="B2196" s="155" t="str">
        <v>2026-05-26 06:55 PDT</v>
      </c>
      <c r="C2196" s="155" t="str">
        <v>2026-05-26</v>
      </c>
      <c r="D2196" s="155" t="str">
        <v>May</v>
      </c>
      <c r="E2196" s="154" t="str">
        <v>Accepted</v>
      </c>
      <c r="F2196" s="155" t="str">
        <v>230</v>
      </c>
      <c r="G2196" s="153" t="n">
        <v>230</v>
      </c>
      <c r="H2196" s="155" t="str">
        <v>SW</v>
      </c>
      <c r="I2196" s="153" t="n">
        <v>50</v>
      </c>
      <c r="J2196" s="155" t="str">
        <v>NE</v>
      </c>
      <c r="K2196" s="153" t="n">
        <v>18</v>
      </c>
      <c r="L2196" s="153" t="n">
        <f>IF(E2196="Accepted",K2196*1.150779448,"")</f>
        <v>20.714030064</v>
      </c>
      <c r="M2196" s="153" t="n">
        <v>25</v>
      </c>
      <c r="N2196" s="153" t="n">
        <f>IF(AND(E2196="Accepted",ISNUMBER(M2196)),M2196*1.150779448,"")</f>
        <v>28.7694862</v>
      </c>
      <c r="O2196" s="153" t="n">
        <v>29</v>
      </c>
      <c r="P2196" s="153" t="n">
        <f>IF(AND(E2196="Accepted",ISNUMBER(O2196)),O2196*1.150779448,"")</f>
        <v>33.372603992</v>
      </c>
      <c r="Q2196" s="153" t="n">
        <v>220</v>
      </c>
      <c r="R2196" s="155" t="str">
        <v>38</v>
      </c>
      <c r="S2196" s="155" t="str">
        <v>2026-05-26 13:38 UTC</v>
      </c>
      <c r="T2196" s="155" t="str">
        <v>2026-05-26 06:38 PDT</v>
      </c>
      <c r="U2196" s="153" t="n">
        <f>IF(E2196&lt;&gt;"Accepted","",IF(AND(N2196="",P2196=""),"",MAX(N2196,P2196)))</f>
        <v>33.372603992</v>
      </c>
      <c r="V2196" s="155" t="str">
        <v>2026-05-26 06:38 PDT</v>
      </c>
      <c r="W2196" s="153" t="n">
        <v>18</v>
      </c>
      <c r="X2196" s="153" t="n">
        <v>25</v>
      </c>
      <c r="Y2196" s="153" t="n">
        <v>29</v>
      </c>
      <c r="Z2196" s="153" t="n">
        <v>220</v>
      </c>
      <c r="AA2196" s="153" t="n">
        <v>-117.8837</v>
      </c>
      <c r="AB2196" s="153" t="n">
        <v>34.9054</v>
      </c>
      <c r="AC2196" s="153" t="n">
        <v>702</v>
      </c>
      <c r="AD2196" s="175" t="str">
        <v>KEDW 261355Z 23018G25KT 50SM FEW300 14/07 A2976 RMK AO2A PK WND 22029/38 SLP061 T01350070</v>
      </c>
    </row>
    <row r="2197" hidden="0">
      <c r="A2197" s="150" t="str">
        <v>2026-05-26 14:55 UTC</v>
      </c>
      <c r="B2197" s="155" t="str">
        <v>2026-05-26 07:55 PDT</v>
      </c>
      <c r="C2197" s="155" t="str">
        <v>2026-05-26</v>
      </c>
      <c r="D2197" s="155" t="str">
        <v>May</v>
      </c>
      <c r="E2197" s="154" t="str">
        <v>Accepted</v>
      </c>
      <c r="F2197" s="155" t="str">
        <v>230</v>
      </c>
      <c r="G2197" s="153" t="n">
        <v>230</v>
      </c>
      <c r="H2197" s="155" t="str">
        <v>SW</v>
      </c>
      <c r="I2197" s="153" t="n">
        <v>50</v>
      </c>
      <c r="J2197" s="155" t="str">
        <v>NE</v>
      </c>
      <c r="K2197" s="153" t="n">
        <v>18</v>
      </c>
      <c r="L2197" s="153" t="n">
        <f>IF(E2197="Accepted",K2197*1.150779448,"")</f>
        <v>20.714030064</v>
      </c>
      <c r="M2197" s="153" t="n">
        <v>23</v>
      </c>
      <c r="N2197" s="153" t="n">
        <f>IF(AND(E2197="Accepted",ISNUMBER(M2197)),M2197*1.150779448,"")</f>
        <v>26.467927304</v>
      </c>
      <c r="O2197" s="153" t="n">
        <v>28</v>
      </c>
      <c r="P2197" s="153" t="n">
        <f>IF(AND(E2197="Accepted",ISNUMBER(O2197)),O2197*1.150779448,"")</f>
        <v>32.221824544</v>
      </c>
      <c r="Q2197" s="153" t="n">
        <v>230</v>
      </c>
      <c r="R2197" s="155" t="str">
        <v>20</v>
      </c>
      <c r="S2197" s="155" t="str">
        <v>2026-05-26 14:20 UTC</v>
      </c>
      <c r="T2197" s="155" t="str">
        <v>2026-05-26 07:20 PDT</v>
      </c>
      <c r="U2197" s="153" t="n">
        <f>IF(E2197&lt;&gt;"Accepted","",IF(AND(N2197="",P2197=""),"",MAX(N2197,P2197)))</f>
        <v>32.221824544</v>
      </c>
      <c r="V2197" s="155" t="str">
        <v>2026-05-26 07:20 PDT</v>
      </c>
      <c r="W2197" s="153" t="n">
        <v>18</v>
      </c>
      <c r="X2197" s="153" t="n">
        <v>23</v>
      </c>
      <c r="Y2197" s="153" t="n">
        <v>28</v>
      </c>
      <c r="Z2197" s="153" t="n">
        <v>230</v>
      </c>
      <c r="AA2197" s="153" t="n">
        <v>-117.8837</v>
      </c>
      <c r="AB2197" s="153" t="n">
        <v>34.9054</v>
      </c>
      <c r="AC2197" s="153" t="n">
        <v>702</v>
      </c>
      <c r="AD2197" s="175" t="str">
        <v>KEDW 261455Z 23018G23KT 50SM FEW030 FEW120 15/08 A2975 RMK AO2A PK WND 23028/20 SLP059 T01540077 58002</v>
      </c>
    </row>
    <row r="2198" hidden="0">
      <c r="A2198" s="150" t="str">
        <v>2026-05-26 15:55 UTC</v>
      </c>
      <c r="B2198" s="155" t="str">
        <v>2026-05-26 08:55 PDT</v>
      </c>
      <c r="C2198" s="155" t="str">
        <v>2026-05-26</v>
      </c>
      <c r="D2198" s="155" t="str">
        <v>May</v>
      </c>
      <c r="E2198" s="154" t="str">
        <v>Accepted</v>
      </c>
      <c r="F2198" s="155" t="str">
        <v>240</v>
      </c>
      <c r="G2198" s="153" t="n">
        <v>240</v>
      </c>
      <c r="H2198" s="155" t="str">
        <v>SW</v>
      </c>
      <c r="I2198" s="153" t="n">
        <v>60</v>
      </c>
      <c r="J2198" s="155" t="str">
        <v>NE</v>
      </c>
      <c r="K2198" s="153" t="n">
        <v>21</v>
      </c>
      <c r="L2198" s="153" t="n">
        <f>IF(E2198="Accepted",K2198*1.150779448,"")</f>
        <v>24.166368408</v>
      </c>
      <c r="M2198" s="153" t="n">
        <v>26</v>
      </c>
      <c r="N2198" s="153" t="n">
        <f>IF(AND(E2198="Accepted",ISNUMBER(M2198)),M2198*1.150779448,"")</f>
        <v>29.920265648</v>
      </c>
      <c r="O2198" s="153" t="n">
        <v>30</v>
      </c>
      <c r="P2198" s="153" t="n">
        <f>IF(AND(E2198="Accepted",ISNUMBER(O2198)),O2198*1.150779448,"")</f>
        <v>34.523383439999996</v>
      </c>
      <c r="Q2198" s="153" t="n">
        <v>230</v>
      </c>
      <c r="R2198" s="155" t="str">
        <v>20</v>
      </c>
      <c r="S2198" s="155" t="str">
        <v>2026-05-26 15:20 UTC</v>
      </c>
      <c r="T2198" s="155" t="str">
        <v>2026-05-26 08:20 PDT</v>
      </c>
      <c r="U2198" s="153" t="n">
        <f>IF(E2198&lt;&gt;"Accepted","",IF(AND(N2198="",P2198=""),"",MAX(N2198,P2198)))</f>
        <v>34.523383439999996</v>
      </c>
      <c r="V2198" s="155" t="str">
        <v>2026-05-26 08:20 PDT</v>
      </c>
      <c r="W2198" s="153" t="n">
        <v>21</v>
      </c>
      <c r="X2198" s="153" t="n">
        <v>26</v>
      </c>
      <c r="Y2198" s="153" t="n">
        <v>30</v>
      </c>
      <c r="Z2198" s="153" t="n">
        <v>230</v>
      </c>
      <c r="AA2198" s="153" t="n">
        <v>-117.8837</v>
      </c>
      <c r="AB2198" s="153" t="n">
        <v>34.9054</v>
      </c>
      <c r="AC2198" s="153" t="n">
        <v>702</v>
      </c>
      <c r="AD2198" s="175" t="str">
        <v>KEDW 261555Z 24021G26KT 50SM FEW030 SCT320 17/07 A2975 RMK AO2A PK WND 23030/20 SLP058 T01660072</v>
      </c>
    </row>
    <row r="2199" hidden="0">
      <c r="A2199" s="150" t="str">
        <v>2026-05-26 16:04 UTC</v>
      </c>
      <c r="B2199" s="155" t="str">
        <v>2026-05-26 09:04 PDT</v>
      </c>
      <c r="C2199" s="155" t="str">
        <v>2026-05-26</v>
      </c>
      <c r="D2199" s="155" t="str">
        <v>May</v>
      </c>
      <c r="E2199" s="154" t="str">
        <v>Accepted</v>
      </c>
      <c r="F2199" s="155" t="str">
        <v>240</v>
      </c>
      <c r="G2199" s="153" t="n">
        <v>240</v>
      </c>
      <c r="H2199" s="155" t="str">
        <v>SW</v>
      </c>
      <c r="I2199" s="153" t="n">
        <v>60</v>
      </c>
      <c r="J2199" s="155" t="str">
        <v>NE</v>
      </c>
      <c r="K2199" s="153" t="n">
        <v>24</v>
      </c>
      <c r="L2199" s="153" t="n">
        <f>IF(E2199="Accepted",K2199*1.150779448,"")</f>
        <v>27.618706752</v>
      </c>
      <c r="M2199" s="153" t="n">
        <v>30</v>
      </c>
      <c r="N2199" s="153" t="n">
        <f>IF(AND(E2199="Accepted",ISNUMBER(M2199)),M2199*1.150779448,"")</f>
        <v>34.523383439999996</v>
      </c>
      <c r="O2199" s="163"/>
      <c r="P2199" s="163" t="str">
        <f>IF(AND(E2199="Accepted",ISNUMBER(O2199)),O2199*1.150779448,"")</f>
      </c>
      <c r="Q2199" s="163"/>
      <c r="R2199" s="155" t="str"/>
      <c r="S2199" s="155" t="str"/>
      <c r="T2199" s="155" t="str"/>
      <c r="U2199" s="153" t="n">
        <f>IF(E2199&lt;&gt;"Accepted","",IF(AND(N2199="",P2199=""),"",MAX(N2199,P2199)))</f>
        <v>34.523383439999996</v>
      </c>
      <c r="V2199" s="155" t="str">
        <v>2026-05-26 09:04 PDT</v>
      </c>
      <c r="W2199" s="153" t="n">
        <v>24</v>
      </c>
      <c r="X2199" s="153" t="n">
        <v>30</v>
      </c>
      <c r="Y2199" s="163"/>
      <c r="Z2199" s="163"/>
      <c r="AA2199" s="153" t="n">
        <v>-117.8837</v>
      </c>
      <c r="AB2199" s="153" t="n">
        <v>34.9054</v>
      </c>
      <c r="AC2199" s="153" t="n">
        <v>702</v>
      </c>
      <c r="AD2199" s="175" t="str">
        <v>KEDW 261604Z 24024G30KT 50SM FEW030 SCT320 17/07 A2975 RMK AO2A SLP059</v>
      </c>
    </row>
    <row r="2200" hidden="0">
      <c r="A2200" s="150" t="str">
        <v>2026-05-26 16:45 UTC</v>
      </c>
      <c r="B2200" s="155" t="str">
        <v>2026-05-26 09:45 PDT</v>
      </c>
      <c r="C2200" s="155" t="str">
        <v>2026-05-26</v>
      </c>
      <c r="D2200" s="155" t="str">
        <v>May</v>
      </c>
      <c r="E2200" s="154" t="str">
        <v>Accepted</v>
      </c>
      <c r="F2200" s="155" t="str">
        <v>240</v>
      </c>
      <c r="G2200" s="153" t="n">
        <v>240</v>
      </c>
      <c r="H2200" s="155" t="str">
        <v>SW</v>
      </c>
      <c r="I2200" s="153" t="n">
        <v>60</v>
      </c>
      <c r="J2200" s="155" t="str">
        <v>NE</v>
      </c>
      <c r="K2200" s="153" t="n">
        <v>29</v>
      </c>
      <c r="L2200" s="153" t="n">
        <f>IF(E2200="Accepted",K2200*1.150779448,"")</f>
        <v>33.372603992</v>
      </c>
      <c r="M2200" s="153" t="n">
        <v>35</v>
      </c>
      <c r="N2200" s="153" t="n">
        <f>IF(AND(E2200="Accepted",ISNUMBER(M2200)),M2200*1.150779448,"")</f>
        <v>40.27728068</v>
      </c>
      <c r="O2200" s="163"/>
      <c r="P2200" s="163" t="str">
        <f>IF(AND(E2200="Accepted",ISNUMBER(O2200)),O2200*1.150779448,"")</f>
      </c>
      <c r="Q2200" s="163"/>
      <c r="R2200" s="155" t="str"/>
      <c r="S2200" s="155" t="str"/>
      <c r="T2200" s="155" t="str"/>
      <c r="U2200" s="153" t="n">
        <f>IF(E2200&lt;&gt;"Accepted","",IF(AND(N2200="",P2200=""),"",MAX(N2200,P2200)))</f>
        <v>40.27728068</v>
      </c>
      <c r="V2200" s="155" t="str">
        <v>2026-05-26 09:45 PDT</v>
      </c>
      <c r="W2200" s="153" t="n">
        <v>29</v>
      </c>
      <c r="X2200" s="153" t="n">
        <v>35</v>
      </c>
      <c r="Y2200" s="163"/>
      <c r="Z2200" s="163"/>
      <c r="AA2200" s="153" t="n">
        <v>-117.8837</v>
      </c>
      <c r="AB2200" s="153" t="n">
        <v>34.9054</v>
      </c>
      <c r="AC2200" s="153" t="n">
        <v>702</v>
      </c>
      <c r="AD2200" s="175" t="str">
        <v>KEDW 261645Z 24029G35KT 50SM FEW030 SCT320 18/07 A2975 RMK SLP058</v>
      </c>
    </row>
    <row r="2201" hidden="0">
      <c r="A2201" s="150" t="str">
        <v>2026-05-26 16:55 UTC</v>
      </c>
      <c r="B2201" s="155" t="str">
        <v>2026-05-26 09:55 PDT</v>
      </c>
      <c r="C2201" s="155" t="str">
        <v>2026-05-26</v>
      </c>
      <c r="D2201" s="155" t="str">
        <v>May</v>
      </c>
      <c r="E2201" s="154" t="str">
        <v>Accepted</v>
      </c>
      <c r="F2201" s="155" t="str">
        <v>230</v>
      </c>
      <c r="G2201" s="153" t="n">
        <v>230</v>
      </c>
      <c r="H2201" s="155" t="str">
        <v>SW</v>
      </c>
      <c r="I2201" s="153" t="n">
        <v>50</v>
      </c>
      <c r="J2201" s="155" t="str">
        <v>NE</v>
      </c>
      <c r="K2201" s="153" t="n">
        <v>29</v>
      </c>
      <c r="L2201" s="153" t="n">
        <f>IF(E2201="Accepted",K2201*1.150779448,"")</f>
        <v>33.372603992</v>
      </c>
      <c r="M2201" s="153" t="n">
        <v>35</v>
      </c>
      <c r="N2201" s="153" t="n">
        <f>IF(AND(E2201="Accepted",ISNUMBER(M2201)),M2201*1.150779448,"")</f>
        <v>40.27728068</v>
      </c>
      <c r="O2201" s="153" t="n">
        <v>36</v>
      </c>
      <c r="P2201" s="153" t="n">
        <f>IF(AND(E2201="Accepted",ISNUMBER(O2201)),O2201*1.150779448,"")</f>
        <v>41.428060128</v>
      </c>
      <c r="Q2201" s="153" t="n">
        <v>230</v>
      </c>
      <c r="R2201" s="155" t="str">
        <v>49</v>
      </c>
      <c r="S2201" s="155" t="str">
        <v>2026-05-26 16:49 UTC</v>
      </c>
      <c r="T2201" s="155" t="str">
        <v>2026-05-26 09:49 PDT</v>
      </c>
      <c r="U2201" s="153" t="n">
        <f>IF(E2201&lt;&gt;"Accepted","",IF(AND(N2201="",P2201=""),"",MAX(N2201,P2201)))</f>
        <v>41.428060128</v>
      </c>
      <c r="V2201" s="155" t="str">
        <v>2026-05-26 09:49 PDT</v>
      </c>
      <c r="W2201" s="153" t="n">
        <v>29</v>
      </c>
      <c r="X2201" s="153" t="n">
        <v>35</v>
      </c>
      <c r="Y2201" s="153" t="n">
        <v>36</v>
      </c>
      <c r="Z2201" s="153" t="n">
        <v>230</v>
      </c>
      <c r="AA2201" s="153" t="n">
        <v>-117.8837</v>
      </c>
      <c r="AB2201" s="153" t="n">
        <v>34.9054</v>
      </c>
      <c r="AC2201" s="153" t="n">
        <v>702</v>
      </c>
      <c r="AD2201" s="175" t="str">
        <v>KEDW 261655Z 23029G35KT 50SM FEW050 SCT320 18/07 A2975 RMK AO2A PK WND 23036/49 SLP059 T01750072</v>
      </c>
    </row>
    <row r="2202" hidden="0">
      <c r="A2202" s="150" t="str">
        <v>2026-05-26 17:55 UTC</v>
      </c>
      <c r="B2202" s="155" t="str">
        <v>2026-05-26 10:55 PDT</v>
      </c>
      <c r="C2202" s="155" t="str">
        <v>2026-05-26</v>
      </c>
      <c r="D2202" s="155" t="str">
        <v>May</v>
      </c>
      <c r="E2202" s="154" t="str">
        <v>Accepted</v>
      </c>
      <c r="F2202" s="155" t="str">
        <v>240</v>
      </c>
      <c r="G2202" s="153" t="n">
        <v>240</v>
      </c>
      <c r="H2202" s="155" t="str">
        <v>SW</v>
      </c>
      <c r="I2202" s="153" t="n">
        <v>60</v>
      </c>
      <c r="J2202" s="155" t="str">
        <v>NE</v>
      </c>
      <c r="K2202" s="153" t="n">
        <v>25</v>
      </c>
      <c r="L2202" s="153" t="n">
        <f>IF(E2202="Accepted",K2202*1.150779448,"")</f>
        <v>28.7694862</v>
      </c>
      <c r="M2202" s="153" t="n">
        <v>33</v>
      </c>
      <c r="N2202" s="153" t="n">
        <f>IF(AND(E2202="Accepted",ISNUMBER(M2202)),M2202*1.150779448,"")</f>
        <v>37.975721784</v>
      </c>
      <c r="O2202" s="153" t="n">
        <v>40</v>
      </c>
      <c r="P2202" s="153" t="n">
        <f>IF(AND(E2202="Accepted",ISNUMBER(O2202)),O2202*1.150779448,"")</f>
        <v>46.03117792</v>
      </c>
      <c r="Q2202" s="153" t="n">
        <v>240</v>
      </c>
      <c r="R2202" s="155" t="str">
        <v>19</v>
      </c>
      <c r="S2202" s="155" t="str">
        <v>2026-05-26 17:19 UTC</v>
      </c>
      <c r="T2202" s="155" t="str">
        <v>2026-05-26 10:19 PDT</v>
      </c>
      <c r="U2202" s="153" t="n">
        <f>IF(E2202&lt;&gt;"Accepted","",IF(AND(N2202="",P2202=""),"",MAX(N2202,P2202)))</f>
        <v>46.03117792</v>
      </c>
      <c r="V2202" s="155" t="str">
        <v>2026-05-26 10:19 PDT</v>
      </c>
      <c r="W2202" s="153" t="n">
        <v>25</v>
      </c>
      <c r="X2202" s="153" t="n">
        <v>33</v>
      </c>
      <c r="Y2202" s="153" t="n">
        <v>40</v>
      </c>
      <c r="Z2202" s="153" t="n">
        <v>240</v>
      </c>
      <c r="AA2202" s="153" t="n">
        <v>-117.8837</v>
      </c>
      <c r="AB2202" s="153" t="n">
        <v>34.9054</v>
      </c>
      <c r="AC2202" s="153" t="n">
        <v>702</v>
      </c>
      <c r="AD2202" s="175" t="str">
        <v>KEDW 261755Z 24025G33KT 50SM FEW050 SCT320 17/07 A2977 RMK AO2A PK WND 24040/19 SLP066 T01740072 10179 20125 53006</v>
      </c>
    </row>
    <row r="2203" hidden="0">
      <c r="A2203" s="150" t="str">
        <v>2026-05-26 18:55 UTC</v>
      </c>
      <c r="B2203" s="155" t="str">
        <v>2026-05-26 11:55 PDT</v>
      </c>
      <c r="C2203" s="155" t="str">
        <v>2026-05-26</v>
      </c>
      <c r="D2203" s="155" t="str">
        <v>May</v>
      </c>
      <c r="E2203" s="154" t="str">
        <v>Accepted</v>
      </c>
      <c r="F2203" s="155" t="str">
        <v>240</v>
      </c>
      <c r="G2203" s="153" t="n">
        <v>240</v>
      </c>
      <c r="H2203" s="155" t="str">
        <v>SW</v>
      </c>
      <c r="I2203" s="153" t="n">
        <v>60</v>
      </c>
      <c r="J2203" s="155" t="str">
        <v>NE</v>
      </c>
      <c r="K2203" s="153" t="n">
        <v>26</v>
      </c>
      <c r="L2203" s="153" t="n">
        <f>IF(E2203="Accepted",K2203*1.150779448,"")</f>
        <v>29.920265648</v>
      </c>
      <c r="M2203" s="153" t="n">
        <v>33</v>
      </c>
      <c r="N2203" s="153" t="n">
        <f>IF(AND(E2203="Accepted",ISNUMBER(M2203)),M2203*1.150779448,"")</f>
        <v>37.975721784</v>
      </c>
      <c r="O2203" s="153" t="n">
        <v>39</v>
      </c>
      <c r="P2203" s="153" t="n">
        <f>IF(AND(E2203="Accepted",ISNUMBER(O2203)),O2203*1.150779448,"")</f>
        <v>44.880398471999996</v>
      </c>
      <c r="Q2203" s="153" t="n">
        <v>250</v>
      </c>
      <c r="R2203" s="155" t="str">
        <v>19</v>
      </c>
      <c r="S2203" s="155" t="str">
        <v>2026-05-26 18:19 UTC</v>
      </c>
      <c r="T2203" s="155" t="str">
        <v>2026-05-26 11:19 PDT</v>
      </c>
      <c r="U2203" s="153" t="n">
        <f>IF(E2203&lt;&gt;"Accepted","",IF(AND(N2203="",P2203=""),"",MAX(N2203,P2203)))</f>
        <v>44.880398471999996</v>
      </c>
      <c r="V2203" s="155" t="str">
        <v>2026-05-26 11:19 PDT</v>
      </c>
      <c r="W2203" s="153" t="n">
        <v>26</v>
      </c>
      <c r="X2203" s="153" t="n">
        <v>33</v>
      </c>
      <c r="Y2203" s="153" t="n">
        <v>39</v>
      </c>
      <c r="Z2203" s="153" t="n">
        <v>250</v>
      </c>
      <c r="AA2203" s="153" t="n">
        <v>-117.8837</v>
      </c>
      <c r="AB2203" s="153" t="n">
        <v>34.9054</v>
      </c>
      <c r="AC2203" s="153" t="n">
        <v>702</v>
      </c>
      <c r="AD2203" s="175" t="str">
        <v>KEDW 261855Z 24026G33KT 60SM FEW050 SCT320 18/07 A2977 RMK AO2A PK WND 25039/19 SLP066 T01770071</v>
      </c>
    </row>
    <row r="2204" hidden="0">
      <c r="A2204" s="150" t="str">
        <v>2026-05-26 19:55 UTC</v>
      </c>
      <c r="B2204" s="155" t="str">
        <v>2026-05-26 12:55 PDT</v>
      </c>
      <c r="C2204" s="155" t="str">
        <v>2026-05-26</v>
      </c>
      <c r="D2204" s="155" t="str">
        <v>May</v>
      </c>
      <c r="E2204" s="154" t="str">
        <v>Accepted</v>
      </c>
      <c r="F2204" s="155" t="str">
        <v>230</v>
      </c>
      <c r="G2204" s="153" t="n">
        <v>230</v>
      </c>
      <c r="H2204" s="155" t="str">
        <v>SW</v>
      </c>
      <c r="I2204" s="153" t="n">
        <v>50</v>
      </c>
      <c r="J2204" s="155" t="str">
        <v>NE</v>
      </c>
      <c r="K2204" s="153" t="n">
        <v>26</v>
      </c>
      <c r="L2204" s="153" t="n">
        <f>IF(E2204="Accepted",K2204*1.150779448,"")</f>
        <v>29.920265648</v>
      </c>
      <c r="M2204" s="153" t="n">
        <v>35</v>
      </c>
      <c r="N2204" s="153" t="n">
        <f>IF(AND(E2204="Accepted",ISNUMBER(M2204)),M2204*1.150779448,"")</f>
        <v>40.27728068</v>
      </c>
      <c r="O2204" s="153" t="n">
        <v>39</v>
      </c>
      <c r="P2204" s="153" t="n">
        <f>IF(AND(E2204="Accepted",ISNUMBER(O2204)),O2204*1.150779448,"")</f>
        <v>44.880398471999996</v>
      </c>
      <c r="Q2204" s="153" t="n">
        <v>240</v>
      </c>
      <c r="R2204" s="155" t="str">
        <v>15</v>
      </c>
      <c r="S2204" s="155" t="str">
        <v>2026-05-26 19:15 UTC</v>
      </c>
      <c r="T2204" s="155" t="str">
        <v>2026-05-26 12:15 PDT</v>
      </c>
      <c r="U2204" s="153" t="n">
        <f>IF(E2204&lt;&gt;"Accepted","",IF(AND(N2204="",P2204=""),"",MAX(N2204,P2204)))</f>
        <v>44.880398471999996</v>
      </c>
      <c r="V2204" s="155" t="str">
        <v>2026-05-26 12:15 PDT</v>
      </c>
      <c r="W2204" s="153" t="n">
        <v>26</v>
      </c>
      <c r="X2204" s="153" t="n">
        <v>35</v>
      </c>
      <c r="Y2204" s="153" t="n">
        <v>39</v>
      </c>
      <c r="Z2204" s="153" t="n">
        <v>240</v>
      </c>
      <c r="AA2204" s="153" t="n">
        <v>-117.8837</v>
      </c>
      <c r="AB2204" s="153" t="n">
        <v>34.9054</v>
      </c>
      <c r="AC2204" s="153" t="n">
        <v>702</v>
      </c>
      <c r="AD2204" s="175" t="str">
        <v>KEDW 261955Z 23026G35KT 40SM FEW050 FEW320 20/05 A2973 RMK AO2A PK WND 24039/15 SLP053 T01970053</v>
      </c>
    </row>
    <row r="2205" hidden="0">
      <c r="A2205" s="150" t="str">
        <v>2026-05-26 20:55 UTC</v>
      </c>
      <c r="B2205" s="155" t="str">
        <v>2026-05-26 13:55 PDT</v>
      </c>
      <c r="C2205" s="155" t="str">
        <v>2026-05-26</v>
      </c>
      <c r="D2205" s="155" t="str">
        <v>May</v>
      </c>
      <c r="E2205" s="154" t="str">
        <v>Accepted</v>
      </c>
      <c r="F2205" s="155" t="str">
        <v>230</v>
      </c>
      <c r="G2205" s="153" t="n">
        <v>230</v>
      </c>
      <c r="H2205" s="155" t="str">
        <v>SW</v>
      </c>
      <c r="I2205" s="153" t="n">
        <v>50</v>
      </c>
      <c r="J2205" s="155" t="str">
        <v>NE</v>
      </c>
      <c r="K2205" s="153" t="n">
        <v>23</v>
      </c>
      <c r="L2205" s="153" t="n">
        <f>IF(E2205="Accepted",K2205*1.150779448,"")</f>
        <v>26.467927304</v>
      </c>
      <c r="M2205" s="153" t="n">
        <v>33</v>
      </c>
      <c r="N2205" s="153" t="n">
        <f>IF(AND(E2205="Accepted",ISNUMBER(M2205)),M2205*1.150779448,"")</f>
        <v>37.975721784</v>
      </c>
      <c r="O2205" s="153" t="n">
        <v>36</v>
      </c>
      <c r="P2205" s="153" t="n">
        <f>IF(AND(E2205="Accepted",ISNUMBER(O2205)),O2205*1.150779448,"")</f>
        <v>41.428060128</v>
      </c>
      <c r="Q2205" s="153" t="n">
        <v>240</v>
      </c>
      <c r="R2205" s="155" t="str">
        <v>04</v>
      </c>
      <c r="S2205" s="155" t="str">
        <v>2026-05-26 20:04 UTC</v>
      </c>
      <c r="T2205" s="155" t="str">
        <v>2026-05-26 13:04 PDT</v>
      </c>
      <c r="U2205" s="153" t="n">
        <f>IF(E2205&lt;&gt;"Accepted","",IF(AND(N2205="",P2205=""),"",MAX(N2205,P2205)))</f>
        <v>41.428060128</v>
      </c>
      <c r="V2205" s="155" t="str">
        <v>2026-05-26 13:04 PDT</v>
      </c>
      <c r="W2205" s="153" t="n">
        <v>23</v>
      </c>
      <c r="X2205" s="153" t="n">
        <v>33</v>
      </c>
      <c r="Y2205" s="153" t="n">
        <v>36</v>
      </c>
      <c r="Z2205" s="153" t="n">
        <v>240</v>
      </c>
      <c r="AA2205" s="153" t="n">
        <v>-117.8837</v>
      </c>
      <c r="AB2205" s="153" t="n">
        <v>34.9054</v>
      </c>
      <c r="AC2205" s="153" t="n">
        <v>702</v>
      </c>
      <c r="AD2205" s="175" t="str">
        <v>KEDW 262055Z 23023G33KT 40SM FEW050 SCT320 21/06 A2972 RMK AO2A PK WND 24036/04 SLP049 T02070055 58015</v>
      </c>
    </row>
    <row r="2206" hidden="0">
      <c r="A2206" s="150" t="str">
        <v>2026-05-26 21:55 UTC</v>
      </c>
      <c r="B2206" s="155" t="str">
        <v>2026-05-26 14:55 PDT</v>
      </c>
      <c r="C2206" s="155" t="str">
        <v>2026-05-26</v>
      </c>
      <c r="D2206" s="155" t="str">
        <v>May</v>
      </c>
      <c r="E2206" s="154" t="str">
        <v>Accepted</v>
      </c>
      <c r="F2206" s="155" t="str">
        <v>230</v>
      </c>
      <c r="G2206" s="153" t="n">
        <v>230</v>
      </c>
      <c r="H2206" s="155" t="str">
        <v>SW</v>
      </c>
      <c r="I2206" s="153" t="n">
        <v>50</v>
      </c>
      <c r="J2206" s="155" t="str">
        <v>NE</v>
      </c>
      <c r="K2206" s="153" t="n">
        <v>25</v>
      </c>
      <c r="L2206" s="153" t="n">
        <f>IF(E2206="Accepted",K2206*1.150779448,"")</f>
        <v>28.7694862</v>
      </c>
      <c r="M2206" s="153" t="n">
        <v>33</v>
      </c>
      <c r="N2206" s="153" t="n">
        <f>IF(AND(E2206="Accepted",ISNUMBER(M2206)),M2206*1.150779448,"")</f>
        <v>37.975721784</v>
      </c>
      <c r="O2206" s="153" t="n">
        <v>38</v>
      </c>
      <c r="P2206" s="153" t="n">
        <f>IF(AND(E2206="Accepted",ISNUMBER(O2206)),O2206*1.150779448,"")</f>
        <v>43.729619024</v>
      </c>
      <c r="Q2206" s="153" t="n">
        <v>230</v>
      </c>
      <c r="R2206" s="155" t="str">
        <v>42</v>
      </c>
      <c r="S2206" s="155" t="str">
        <v>2026-05-26 21:42 UTC</v>
      </c>
      <c r="T2206" s="155" t="str">
        <v>2026-05-26 14:42 PDT</v>
      </c>
      <c r="U2206" s="153" t="n">
        <f>IF(E2206&lt;&gt;"Accepted","",IF(AND(N2206="",P2206=""),"",MAX(N2206,P2206)))</f>
        <v>43.729619024</v>
      </c>
      <c r="V2206" s="155" t="str">
        <v>2026-05-26 14:42 PDT</v>
      </c>
      <c r="W2206" s="153" t="n">
        <v>25</v>
      </c>
      <c r="X2206" s="153" t="n">
        <v>33</v>
      </c>
      <c r="Y2206" s="153" t="n">
        <v>38</v>
      </c>
      <c r="Z2206" s="153" t="n">
        <v>230</v>
      </c>
      <c r="AA2206" s="153" t="n">
        <v>-117.8837</v>
      </c>
      <c r="AB2206" s="153" t="n">
        <v>34.9054</v>
      </c>
      <c r="AC2206" s="153" t="n">
        <v>702</v>
      </c>
      <c r="AD2206" s="175" t="str">
        <v>KEDW 262155Z 23025G33KT 40SM FEW060 FEW320 21/06 A2970 RMK AO2A PK WND 23038/42 SLP042 T02080056</v>
      </c>
    </row>
    <row r="2207" hidden="0">
      <c r="A2207" s="150" t="str">
        <v>2026-05-26 22:55 UTC</v>
      </c>
      <c r="B2207" s="155" t="str">
        <v>2026-05-26 15:55 PDT</v>
      </c>
      <c r="C2207" s="155" t="str">
        <v>2026-05-26</v>
      </c>
      <c r="D2207" s="155" t="str">
        <v>May</v>
      </c>
      <c r="E2207" s="154" t="str">
        <v>Accepted</v>
      </c>
      <c r="F2207" s="155" t="str">
        <v>240</v>
      </c>
      <c r="G2207" s="153" t="n">
        <v>240</v>
      </c>
      <c r="H2207" s="155" t="str">
        <v>SW</v>
      </c>
      <c r="I2207" s="153" t="n">
        <v>60</v>
      </c>
      <c r="J2207" s="155" t="str">
        <v>NE</v>
      </c>
      <c r="K2207" s="153" t="n">
        <v>25</v>
      </c>
      <c r="L2207" s="153" t="n">
        <f>IF(E2207="Accepted",K2207*1.150779448,"")</f>
        <v>28.7694862</v>
      </c>
      <c r="M2207" s="153" t="n">
        <v>32</v>
      </c>
      <c r="N2207" s="153" t="n">
        <f>IF(AND(E2207="Accepted",ISNUMBER(M2207)),M2207*1.150779448,"")</f>
        <v>36.824942336</v>
      </c>
      <c r="O2207" s="153" t="n">
        <v>37</v>
      </c>
      <c r="P2207" s="153" t="n">
        <f>IF(AND(E2207="Accepted",ISNUMBER(O2207)),O2207*1.150779448,"")</f>
        <v>42.578839576</v>
      </c>
      <c r="Q2207" s="153" t="n">
        <v>230</v>
      </c>
      <c r="R2207" s="155" t="str">
        <v>08</v>
      </c>
      <c r="S2207" s="155" t="str">
        <v>2026-05-26 22:08 UTC</v>
      </c>
      <c r="T2207" s="155" t="str">
        <v>2026-05-26 15:08 PDT</v>
      </c>
      <c r="U2207" s="153" t="n">
        <f>IF(E2207&lt;&gt;"Accepted","",IF(AND(N2207="",P2207=""),"",MAX(N2207,P2207)))</f>
        <v>42.578839576</v>
      </c>
      <c r="V2207" s="155" t="str">
        <v>2026-05-26 15:08 PDT</v>
      </c>
      <c r="W2207" s="153" t="n">
        <v>25</v>
      </c>
      <c r="X2207" s="153" t="n">
        <v>32</v>
      </c>
      <c r="Y2207" s="153" t="n">
        <v>37</v>
      </c>
      <c r="Z2207" s="153" t="n">
        <v>230</v>
      </c>
      <c r="AA2207" s="153" t="n">
        <v>-117.8837</v>
      </c>
      <c r="AB2207" s="153" t="n">
        <v>34.9054</v>
      </c>
      <c r="AC2207" s="153" t="n">
        <v>702</v>
      </c>
      <c r="AD2207" s="175" t="str">
        <v>KEDW 262255Z 24025G32KT 40SM FEW050 20/06 A2969 RMK AO2A PK WND 23037/08 SLP040 T02020062</v>
      </c>
    </row>
    <row r="2208" hidden="0">
      <c r="A2208" s="150" t="str">
        <v>2026-05-26 23:55 UTC</v>
      </c>
      <c r="B2208" s="155" t="str">
        <v>2026-05-26 16:55 PDT</v>
      </c>
      <c r="C2208" s="155" t="str">
        <v>2026-05-26</v>
      </c>
      <c r="D2208" s="155" t="str">
        <v>May</v>
      </c>
      <c r="E2208" s="154" t="str">
        <v>Accepted</v>
      </c>
      <c r="F2208" s="155" t="str">
        <v>240</v>
      </c>
      <c r="G2208" s="153" t="n">
        <v>240</v>
      </c>
      <c r="H2208" s="155" t="str">
        <v>SW</v>
      </c>
      <c r="I2208" s="153" t="n">
        <v>60</v>
      </c>
      <c r="J2208" s="155" t="str">
        <v>NE</v>
      </c>
      <c r="K2208" s="153" t="n">
        <v>27</v>
      </c>
      <c r="L2208" s="153" t="n">
        <f>IF(E2208="Accepted",K2208*1.150779448,"")</f>
        <v>31.071045096</v>
      </c>
      <c r="M2208" s="153" t="n">
        <v>32</v>
      </c>
      <c r="N2208" s="153" t="n">
        <f>IF(AND(E2208="Accepted",ISNUMBER(M2208)),M2208*1.150779448,"")</f>
        <v>36.824942336</v>
      </c>
      <c r="O2208" s="153" t="n">
        <v>37</v>
      </c>
      <c r="P2208" s="153" t="n">
        <f>IF(AND(E2208="Accepted",ISNUMBER(O2208)),O2208*1.150779448,"")</f>
        <v>42.578839576</v>
      </c>
      <c r="Q2208" s="153" t="n">
        <v>240</v>
      </c>
      <c r="R2208" s="155" t="str">
        <v>07</v>
      </c>
      <c r="S2208" s="155" t="str">
        <v>2026-05-26 23:07 UTC</v>
      </c>
      <c r="T2208" s="155" t="str">
        <v>2026-05-26 16:07 PDT</v>
      </c>
      <c r="U2208" s="153" t="n">
        <f>IF(E2208&lt;&gt;"Accepted","",IF(AND(N2208="",P2208=""),"",MAX(N2208,P2208)))</f>
        <v>42.578839576</v>
      </c>
      <c r="V2208" s="155" t="str">
        <v>2026-05-26 16:07 PDT</v>
      </c>
      <c r="W2208" s="153" t="n">
        <v>27</v>
      </c>
      <c r="X2208" s="153" t="n">
        <v>32</v>
      </c>
      <c r="Y2208" s="153" t="n">
        <v>37</v>
      </c>
      <c r="Z2208" s="153" t="n">
        <v>240</v>
      </c>
      <c r="AA2208" s="153" t="n">
        <v>-117.8837</v>
      </c>
      <c r="AB2208" s="153" t="n">
        <v>34.9054</v>
      </c>
      <c r="AC2208" s="153" t="n">
        <v>702</v>
      </c>
      <c r="AD2208" s="175" t="str">
        <v>KEDW 262355Z 24027G32KT 40SM SCT041 18/07 A2968 RMK AO2A PK WND 24037/07 SLP038 T01810069 10211 20175 57014</v>
      </c>
    </row>
    <row r="2209" hidden="0">
      <c r="A2209" s="150" t="str">
        <v>2026-05-27 00:55 UTC</v>
      </c>
      <c r="B2209" s="155" t="str">
        <v>2026-05-26 17:55 PDT</v>
      </c>
      <c r="C2209" s="155" t="str">
        <v>2026-05-26</v>
      </c>
      <c r="D2209" s="155" t="str">
        <v>May</v>
      </c>
      <c r="E2209" s="154" t="str">
        <v>Accepted</v>
      </c>
      <c r="F2209" s="155" t="str">
        <v>230</v>
      </c>
      <c r="G2209" s="153" t="n">
        <v>230</v>
      </c>
      <c r="H2209" s="155" t="str">
        <v>SW</v>
      </c>
      <c r="I2209" s="153" t="n">
        <v>50</v>
      </c>
      <c r="J2209" s="155" t="str">
        <v>NE</v>
      </c>
      <c r="K2209" s="153" t="n">
        <v>26</v>
      </c>
      <c r="L2209" s="153" t="n">
        <f>IF(E2209="Accepted",K2209*1.150779448,"")</f>
        <v>29.920265648</v>
      </c>
      <c r="M2209" s="153" t="n">
        <v>36</v>
      </c>
      <c r="N2209" s="153" t="n">
        <f>IF(AND(E2209="Accepted",ISNUMBER(M2209)),M2209*1.150779448,"")</f>
        <v>41.428060128</v>
      </c>
      <c r="O2209" s="153" t="n">
        <v>36</v>
      </c>
      <c r="P2209" s="153" t="n">
        <f>IF(AND(E2209="Accepted",ISNUMBER(O2209)),O2209*1.150779448,"")</f>
        <v>41.428060128</v>
      </c>
      <c r="Q2209" s="153" t="n">
        <v>230</v>
      </c>
      <c r="R2209" s="155" t="str">
        <v>52</v>
      </c>
      <c r="S2209" s="155" t="str">
        <v>2026-05-27 00:52 UTC</v>
      </c>
      <c r="T2209" s="155" t="str">
        <v>2026-05-26 17:52 PDT</v>
      </c>
      <c r="U2209" s="153" t="n">
        <f>IF(E2209&lt;&gt;"Accepted","",IF(AND(N2209="",P2209=""),"",MAX(N2209,P2209)))</f>
        <v>41.428060128</v>
      </c>
      <c r="V2209" s="155" t="str">
        <v>2026-05-26 17:52 PDT</v>
      </c>
      <c r="W2209" s="153" t="n">
        <v>26</v>
      </c>
      <c r="X2209" s="153" t="n">
        <v>36</v>
      </c>
      <c r="Y2209" s="153" t="n">
        <v>36</v>
      </c>
      <c r="Z2209" s="153" t="n">
        <v>230</v>
      </c>
      <c r="AA2209" s="153" t="n">
        <v>-117.8837</v>
      </c>
      <c r="AB2209" s="153" t="n">
        <v>34.9054</v>
      </c>
      <c r="AC2209" s="153" t="n">
        <v>702</v>
      </c>
      <c r="AD2209" s="175" t="str">
        <v>KEDW 270055Z 23026G36KT 40SM SCT040 16/08 A2968 RMK AO2A PK WND 23036/52 SLP041 T01620077</v>
      </c>
    </row>
    <row r="2210" hidden="0">
      <c r="A2210" s="150" t="str">
        <v>2026-05-27 01:55 UTC</v>
      </c>
      <c r="B2210" s="155" t="str">
        <v>2026-05-26 18:55 PDT</v>
      </c>
      <c r="C2210" s="155" t="str">
        <v>2026-05-26</v>
      </c>
      <c r="D2210" s="155" t="str">
        <v>May</v>
      </c>
      <c r="E2210" s="154" t="str">
        <v>Accepted</v>
      </c>
      <c r="F2210" s="155" t="str">
        <v>230</v>
      </c>
      <c r="G2210" s="153" t="n">
        <v>230</v>
      </c>
      <c r="H2210" s="155" t="str">
        <v>SW</v>
      </c>
      <c r="I2210" s="153" t="n">
        <v>50</v>
      </c>
      <c r="J2210" s="155" t="str">
        <v>NE</v>
      </c>
      <c r="K2210" s="153" t="n">
        <v>26</v>
      </c>
      <c r="L2210" s="153" t="n">
        <f>IF(E2210="Accepted",K2210*1.150779448,"")</f>
        <v>29.920265648</v>
      </c>
      <c r="M2210" s="153" t="n">
        <v>30</v>
      </c>
      <c r="N2210" s="153" t="n">
        <f>IF(AND(E2210="Accepted",ISNUMBER(M2210)),M2210*1.150779448,"")</f>
        <v>34.523383439999996</v>
      </c>
      <c r="O2210" s="153" t="n">
        <v>35</v>
      </c>
      <c r="P2210" s="153" t="n">
        <f>IF(AND(E2210="Accepted",ISNUMBER(O2210)),O2210*1.150779448,"")</f>
        <v>40.27728068</v>
      </c>
      <c r="Q2210" s="153" t="n">
        <v>230</v>
      </c>
      <c r="R2210" s="155" t="str">
        <v>0058</v>
      </c>
      <c r="S2210" s="155" t="str">
        <v>2026-05-27 00:58 UTC</v>
      </c>
      <c r="T2210" s="155" t="str">
        <v>2026-05-26 17:58 PDT</v>
      </c>
      <c r="U2210" s="153" t="n">
        <f>IF(E2210&lt;&gt;"Accepted","",IF(AND(N2210="",P2210=""),"",MAX(N2210,P2210)))</f>
        <v>40.27728068</v>
      </c>
      <c r="V2210" s="155" t="str">
        <v>2026-05-26 17:58 PDT</v>
      </c>
      <c r="W2210" s="153" t="n">
        <v>26</v>
      </c>
      <c r="X2210" s="153" t="n">
        <v>30</v>
      </c>
      <c r="Y2210" s="153" t="n">
        <v>35</v>
      </c>
      <c r="Z2210" s="153" t="n">
        <v>230</v>
      </c>
      <c r="AA2210" s="153" t="n">
        <v>-117.8837</v>
      </c>
      <c r="AB2210" s="153" t="n">
        <v>34.9054</v>
      </c>
      <c r="AC2210" s="153" t="n">
        <v>702</v>
      </c>
      <c r="AD2210" s="175" t="str">
        <v>KEDW 270155Z 23026G30KT 40SM FEW046 16/07 A2967 RMK AO2A PK WND 23035/0058 SLP036 T01550073</v>
      </c>
    </row>
    <row r="2211" hidden="0">
      <c r="A2211" s="150" t="str">
        <v>2026-05-27 02:55 UTC</v>
      </c>
      <c r="B2211" s="155" t="str">
        <v>2026-05-26 19:55 PDT</v>
      </c>
      <c r="C2211" s="155" t="str">
        <v>2026-05-26</v>
      </c>
      <c r="D2211" s="155" t="str">
        <v>May</v>
      </c>
      <c r="E2211" s="154" t="str">
        <v>Accepted</v>
      </c>
      <c r="F2211" s="155" t="str">
        <v>230</v>
      </c>
      <c r="G2211" s="153" t="n">
        <v>230</v>
      </c>
      <c r="H2211" s="155" t="str">
        <v>SW</v>
      </c>
      <c r="I2211" s="153" t="n">
        <v>50</v>
      </c>
      <c r="J2211" s="155" t="str">
        <v>NE</v>
      </c>
      <c r="K2211" s="153" t="n">
        <v>20</v>
      </c>
      <c r="L2211" s="153" t="n">
        <f>IF(E2211="Accepted",K2211*1.150779448,"")</f>
        <v>23.01558896</v>
      </c>
      <c r="M2211" s="153" t="n">
        <v>27</v>
      </c>
      <c r="N2211" s="153" t="n">
        <f>IF(AND(E2211="Accepted",ISNUMBER(M2211)),M2211*1.150779448,"")</f>
        <v>31.071045096</v>
      </c>
      <c r="O2211" s="153" t="n">
        <v>32</v>
      </c>
      <c r="P2211" s="153" t="n">
        <f>IF(AND(E2211="Accepted",ISNUMBER(O2211)),O2211*1.150779448,"")</f>
        <v>36.824942336</v>
      </c>
      <c r="Q2211" s="153" t="n">
        <v>220</v>
      </c>
      <c r="R2211" s="155" t="str">
        <v>0156</v>
      </c>
      <c r="S2211" s="155" t="str">
        <v>2026-05-27 01:56 UTC</v>
      </c>
      <c r="T2211" s="155" t="str">
        <v>2026-05-26 18:56 PDT</v>
      </c>
      <c r="U2211" s="153" t="n">
        <f>IF(E2211&lt;&gt;"Accepted","",IF(AND(N2211="",P2211=""),"",MAX(N2211,P2211)))</f>
        <v>36.824942336</v>
      </c>
      <c r="V2211" s="155" t="str">
        <v>2026-05-26 18:56 PDT</v>
      </c>
      <c r="W2211" s="153" t="n">
        <v>20</v>
      </c>
      <c r="X2211" s="153" t="n">
        <v>27</v>
      </c>
      <c r="Y2211" s="153" t="n">
        <v>32</v>
      </c>
      <c r="Z2211" s="153" t="n">
        <v>220</v>
      </c>
      <c r="AA2211" s="153" t="n">
        <v>-117.8837</v>
      </c>
      <c r="AB2211" s="153" t="n">
        <v>34.9054</v>
      </c>
      <c r="AC2211" s="153" t="n">
        <v>702</v>
      </c>
      <c r="AD2211" s="175" t="str">
        <v>KEDW 270255Z 23020G27KT 40SM FEW040 14/07 A2969 RMK AO2A PK WND 22032/0156 SLP043 T01420073 53001</v>
      </c>
    </row>
    <row r="2212" hidden="0">
      <c r="A2212" s="150" t="str">
        <v>2026-05-27 03:55 UTC</v>
      </c>
      <c r="B2212" s="155" t="str">
        <v>2026-05-26 20:55 PDT</v>
      </c>
      <c r="C2212" s="155" t="str">
        <v>2026-05-26</v>
      </c>
      <c r="D2212" s="155" t="str">
        <v>May</v>
      </c>
      <c r="E2212" s="154" t="str">
        <v>Accepted</v>
      </c>
      <c r="F2212" s="155" t="str">
        <v>220</v>
      </c>
      <c r="G2212" s="153" t="n">
        <v>220</v>
      </c>
      <c r="H2212" s="155" t="str">
        <v>SW</v>
      </c>
      <c r="I2212" s="153" t="n">
        <v>40</v>
      </c>
      <c r="J2212" s="155" t="str">
        <v>NE</v>
      </c>
      <c r="K2212" s="153" t="n">
        <v>17</v>
      </c>
      <c r="L2212" s="153" t="n">
        <f>IF(E2212="Accepted",K2212*1.150779448,"")</f>
        <v>19.563250616</v>
      </c>
      <c r="M2212" s="153" t="n">
        <v>23</v>
      </c>
      <c r="N2212" s="153" t="n">
        <f>IF(AND(E2212="Accepted",ISNUMBER(M2212)),M2212*1.150779448,"")</f>
        <v>26.467927304</v>
      </c>
      <c r="O2212" s="153" t="n">
        <v>30</v>
      </c>
      <c r="P2212" s="153" t="n">
        <f>IF(AND(E2212="Accepted",ISNUMBER(O2212)),O2212*1.150779448,"")</f>
        <v>34.523383439999996</v>
      </c>
      <c r="Q2212" s="153" t="n">
        <v>230</v>
      </c>
      <c r="R2212" s="155" t="str">
        <v>06</v>
      </c>
      <c r="S2212" s="155" t="str">
        <v>2026-05-27 03:06 UTC</v>
      </c>
      <c r="T2212" s="155" t="str">
        <v>2026-05-26 20:06 PDT</v>
      </c>
      <c r="U2212" s="153" t="n">
        <f>IF(E2212&lt;&gt;"Accepted","",IF(AND(N2212="",P2212=""),"",MAX(N2212,P2212)))</f>
        <v>34.523383439999996</v>
      </c>
      <c r="V2212" s="155" t="str">
        <v>2026-05-26 20:06 PDT</v>
      </c>
      <c r="W2212" s="153" t="n">
        <v>17</v>
      </c>
      <c r="X2212" s="153" t="n">
        <v>23</v>
      </c>
      <c r="Y2212" s="153" t="n">
        <v>30</v>
      </c>
      <c r="Z2212" s="153" t="n">
        <v>230</v>
      </c>
      <c r="AA2212" s="153" t="n">
        <v>-117.8837</v>
      </c>
      <c r="AB2212" s="153" t="n">
        <v>34.9054</v>
      </c>
      <c r="AC2212" s="153" t="n">
        <v>702</v>
      </c>
      <c r="AD2212" s="175" t="str">
        <v>KEDW 270355Z 22017G23KT 40SM FEW040 14/07 A2969 RMK AO2A PK WND 23030/06 SLP043 T01350073</v>
      </c>
    </row>
    <row r="2213" hidden="0">
      <c r="A2213" s="150" t="str">
        <v>2026-05-27 04:55 UTC</v>
      </c>
      <c r="B2213" s="155" t="str">
        <v>2026-05-26 21:55 PDT</v>
      </c>
      <c r="C2213" s="155" t="str">
        <v>2026-05-26</v>
      </c>
      <c r="D2213" s="155" t="str">
        <v>May</v>
      </c>
      <c r="E2213" s="154" t="str">
        <v>Accepted</v>
      </c>
      <c r="F2213" s="155" t="str">
        <v>220</v>
      </c>
      <c r="G2213" s="153" t="n">
        <v>220</v>
      </c>
      <c r="H2213" s="155" t="str">
        <v>SW</v>
      </c>
      <c r="I2213" s="153" t="n">
        <v>40</v>
      </c>
      <c r="J2213" s="155" t="str">
        <v>NE</v>
      </c>
      <c r="K2213" s="153" t="n">
        <v>14</v>
      </c>
      <c r="L2213" s="153" t="n">
        <f>IF(E2213="Accepted",K2213*1.150779448,"")</f>
        <v>16.110912272</v>
      </c>
      <c r="M2213" s="163"/>
      <c r="N2213" s="163" t="str">
        <f>IF(AND(E2213="Accepted",ISNUMBER(M2213)),M2213*1.150779448,"")</f>
      </c>
      <c r="O2213" s="153" t="n">
        <v>26</v>
      </c>
      <c r="P2213" s="153" t="n">
        <f>IF(AND(E2213="Accepted",ISNUMBER(O2213)),O2213*1.150779448,"")</f>
        <v>29.920265648</v>
      </c>
      <c r="Q2213" s="153" t="n">
        <v>220</v>
      </c>
      <c r="R2213" s="155" t="str">
        <v>01</v>
      </c>
      <c r="S2213" s="155" t="str">
        <v>2026-05-27 04:01 UTC</v>
      </c>
      <c r="T2213" s="155" t="str">
        <v>2026-05-26 21:01 PDT</v>
      </c>
      <c r="U2213" s="153" t="n">
        <f>IF(E2213&lt;&gt;"Accepted","",IF(AND(N2213="",P2213=""),"",MAX(N2213,P2213)))</f>
        <v>29.920265648</v>
      </c>
      <c r="V2213" s="155" t="str">
        <v>2026-05-26 21:01 PDT</v>
      </c>
      <c r="W2213" s="153" t="n">
        <v>14</v>
      </c>
      <c r="X2213" s="163"/>
      <c r="Y2213" s="153" t="n">
        <v>26</v>
      </c>
      <c r="Z2213" s="153" t="n">
        <v>220</v>
      </c>
      <c r="AA2213" s="153" t="n">
        <v>-117.8837</v>
      </c>
      <c r="AB2213" s="153" t="n">
        <v>34.9054</v>
      </c>
      <c r="AC2213" s="153" t="n">
        <v>702</v>
      </c>
      <c r="AD2213" s="175" t="str">
        <v>KEDW 270455Z 22014KT 40SM FEW040 13/07 A2971 RMK AO2A PK WND 22026/01 SLP050 T01320070</v>
      </c>
    </row>
    <row r="2214" hidden="0">
      <c r="A2214" s="150" t="str">
        <v>2026-05-27 05:55 UTC</v>
      </c>
      <c r="B2214" s="155" t="str">
        <v>2026-05-26 22:55 PDT</v>
      </c>
      <c r="C2214" s="155" t="str">
        <v>2026-05-26</v>
      </c>
      <c r="D2214" s="155" t="str">
        <v>May</v>
      </c>
      <c r="E2214" s="154" t="str">
        <v>Accepted</v>
      </c>
      <c r="F2214" s="155" t="str">
        <v>220</v>
      </c>
      <c r="G2214" s="153" t="n">
        <v>220</v>
      </c>
      <c r="H2214" s="155" t="str">
        <v>SW</v>
      </c>
      <c r="I2214" s="153" t="n">
        <v>40</v>
      </c>
      <c r="J2214" s="155" t="str">
        <v>NE</v>
      </c>
      <c r="K2214" s="153" t="n">
        <v>13</v>
      </c>
      <c r="L2214" s="153" t="n">
        <f>IF(E2214="Accepted",K2214*1.150779448,"")</f>
        <v>14.960132824</v>
      </c>
      <c r="M2214" s="163"/>
      <c r="N2214" s="163" t="str">
        <f>IF(AND(E2214="Accepted",ISNUMBER(M2214)),M2214*1.150779448,"")</f>
      </c>
      <c r="O2214" s="163"/>
      <c r="P2214" s="163" t="str">
        <f>IF(AND(E2214="Accepted",ISNUMBER(O2214)),O2214*1.150779448,"")</f>
      </c>
      <c r="Q2214" s="163"/>
      <c r="R2214" s="155" t="str"/>
      <c r="S2214" s="155" t="str"/>
      <c r="T2214" s="155" t="str"/>
      <c r="U2214" s="163" t="str">
        <f>IF(E2214&lt;&gt;"Accepted","",IF(AND(N2214="",P2214=""),"",MAX(N2214,P2214)))</f>
      </c>
      <c r="V2214" s="155" t="str">
        <v>2026-05-26 22:55 PDT</v>
      </c>
      <c r="W2214" s="153" t="n">
        <v>13</v>
      </c>
      <c r="X2214" s="163"/>
      <c r="Y2214" s="163"/>
      <c r="Z2214" s="163"/>
      <c r="AA2214" s="153" t="n">
        <v>-117.8837</v>
      </c>
      <c r="AB2214" s="153" t="n">
        <v>34.9054</v>
      </c>
      <c r="AC2214" s="153" t="n">
        <v>702</v>
      </c>
      <c r="AD2214" s="175" t="str">
        <v>KEDW 270555Z 22013KT 40SM SCT040 13/07 A2971 RMK AO2A SLP050 T01280068 10179 20127 50006</v>
      </c>
    </row>
    <row r="2215" hidden="0">
      <c r="A2215" s="150" t="str">
        <v>2026-05-27 06:10 UTC</v>
      </c>
      <c r="B2215" s="155" t="str">
        <v>2026-05-26 23:10 PDT</v>
      </c>
      <c r="C2215" s="155" t="str">
        <v>2026-05-26</v>
      </c>
      <c r="D2215" s="155" t="str">
        <v>May</v>
      </c>
      <c r="E2215" s="154" t="str">
        <v>Accepted</v>
      </c>
      <c r="F2215" s="155" t="str">
        <v>230</v>
      </c>
      <c r="G2215" s="153" t="n">
        <v>230</v>
      </c>
      <c r="H2215" s="155" t="str">
        <v>SW</v>
      </c>
      <c r="I2215" s="153" t="n">
        <v>50</v>
      </c>
      <c r="J2215" s="155" t="str">
        <v>NE</v>
      </c>
      <c r="K2215" s="153" t="n">
        <v>11</v>
      </c>
      <c r="L2215" s="153" t="n">
        <f>IF(E2215="Accepted",K2215*1.150779448,"")</f>
        <v>12.658573928</v>
      </c>
      <c r="M2215" s="163"/>
      <c r="N2215" s="163" t="str">
        <f>IF(AND(E2215="Accepted",ISNUMBER(M2215)),M2215*1.150779448,"")</f>
      </c>
      <c r="O2215" s="163"/>
      <c r="P2215" s="163" t="str">
        <f>IF(AND(E2215="Accepted",ISNUMBER(O2215)),O2215*1.150779448,"")</f>
      </c>
      <c r="Q2215" s="163"/>
      <c r="R2215" s="155" t="str"/>
      <c r="S2215" s="155" t="str"/>
      <c r="T2215" s="155" t="str"/>
      <c r="U2215" s="163" t="str">
        <f>IF(E2215&lt;&gt;"Accepted","",IF(AND(N2215="",P2215=""),"",MAX(N2215,P2215)))</f>
      </c>
      <c r="V2215" s="155" t="str">
        <v>2026-05-26 23:10 PDT</v>
      </c>
      <c r="W2215" s="153" t="n">
        <v>11</v>
      </c>
      <c r="X2215" s="163"/>
      <c r="Y2215" s="163"/>
      <c r="Z2215" s="163"/>
      <c r="AA2215" s="153" t="n">
        <v>-117.8837</v>
      </c>
      <c r="AB2215" s="153" t="n">
        <v>34.9054</v>
      </c>
      <c r="AC2215" s="153" t="n">
        <v>702</v>
      </c>
      <c r="AD2215" s="175" t="str">
        <v>KEDW 270610Z AUTO 23011KT 10SM BKN065 13/07 A2971 RMK AO2 SLP050 $</v>
      </c>
    </row>
    <row r="2216" hidden="0">
      <c r="A2216" s="150" t="str">
        <v>2026-05-27 06:55 UTC</v>
      </c>
      <c r="B2216" s="155" t="str">
        <v>2026-05-26 23:55 PDT</v>
      </c>
      <c r="C2216" s="155" t="str">
        <v>2026-05-26</v>
      </c>
      <c r="D2216" s="155" t="str">
        <v>May</v>
      </c>
      <c r="E2216" s="154" t="str">
        <v>Accepted</v>
      </c>
      <c r="F2216" s="155" t="str">
        <v>220</v>
      </c>
      <c r="G2216" s="153" t="n">
        <v>220</v>
      </c>
      <c r="H2216" s="155" t="str">
        <v>SW</v>
      </c>
      <c r="I2216" s="153" t="n">
        <v>40</v>
      </c>
      <c r="J2216" s="155" t="str">
        <v>NE</v>
      </c>
      <c r="K2216" s="153" t="n">
        <v>11</v>
      </c>
      <c r="L2216" s="153" t="n">
        <f>IF(E2216="Accepted",K2216*1.150779448,"")</f>
        <v>12.658573928</v>
      </c>
      <c r="M2216" s="163"/>
      <c r="N2216" s="163" t="str">
        <f>IF(AND(E2216="Accepted",ISNUMBER(M2216)),M2216*1.150779448,"")</f>
      </c>
      <c r="O2216" s="163"/>
      <c r="P2216" s="163" t="str">
        <f>IF(AND(E2216="Accepted",ISNUMBER(O2216)),O2216*1.150779448,"")</f>
      </c>
      <c r="Q2216" s="163"/>
      <c r="R2216" s="155" t="str"/>
      <c r="S2216" s="155" t="str"/>
      <c r="T2216" s="155" t="str"/>
      <c r="U2216" s="163" t="str">
        <f>IF(E2216&lt;&gt;"Accepted","",IF(AND(N2216="",P2216=""),"",MAX(N2216,P2216)))</f>
      </c>
      <c r="V2216" s="155" t="str">
        <v>2026-05-26 23:55 PDT</v>
      </c>
      <c r="W2216" s="153" t="n">
        <v>11</v>
      </c>
      <c r="X2216" s="163"/>
      <c r="Y2216" s="163"/>
      <c r="Z2216" s="163"/>
      <c r="AA2216" s="153" t="n">
        <v>-117.8837</v>
      </c>
      <c r="AB2216" s="153" t="n">
        <v>34.9054</v>
      </c>
      <c r="AC2216" s="153" t="n">
        <v>702</v>
      </c>
      <c r="AD2216" s="175" t="str">
        <v>KEDW 270655Z AUTO 22011KT 10SM BKN048 OVC060 13/07 A2971 RMK AO2 SLP050 T01290067 $</v>
      </c>
    </row>
    <row r="2217" hidden="0">
      <c r="A2217" s="150" t="str">
        <v>2026-05-27 07:25 UTC</v>
      </c>
      <c r="B2217" s="155" t="str">
        <v>2026-05-27 00:25 PDT</v>
      </c>
      <c r="C2217" s="155" t="str">
        <v>2026-05-27</v>
      </c>
      <c r="D2217" s="155" t="str">
        <v>May</v>
      </c>
      <c r="E2217" s="154" t="str">
        <v>Accepted</v>
      </c>
      <c r="F2217" s="155" t="str">
        <v>230</v>
      </c>
      <c r="G2217" s="153" t="n">
        <v>230</v>
      </c>
      <c r="H2217" s="155" t="str">
        <v>SW</v>
      </c>
      <c r="I2217" s="153" t="n">
        <v>50</v>
      </c>
      <c r="J2217" s="155" t="str">
        <v>NE</v>
      </c>
      <c r="K2217" s="153" t="n">
        <v>14</v>
      </c>
      <c r="L2217" s="153" t="n">
        <f>IF(E2217="Accepted",K2217*1.150779448,"")</f>
        <v>16.110912272</v>
      </c>
      <c r="M2217" s="153" t="n">
        <v>21</v>
      </c>
      <c r="N2217" s="153" t="n">
        <f>IF(AND(E2217="Accepted",ISNUMBER(M2217)),M2217*1.150779448,"")</f>
        <v>24.166368408</v>
      </c>
      <c r="O2217" s="163"/>
      <c r="P2217" s="163" t="str">
        <f>IF(AND(E2217="Accepted",ISNUMBER(O2217)),O2217*1.150779448,"")</f>
      </c>
      <c r="Q2217" s="163"/>
      <c r="R2217" s="155" t="str"/>
      <c r="S2217" s="155" t="str"/>
      <c r="T2217" s="155" t="str"/>
      <c r="U2217" s="153" t="n">
        <f>IF(E2217&lt;&gt;"Accepted","",IF(AND(N2217="",P2217=""),"",MAX(N2217,P2217)))</f>
        <v>24.166368408</v>
      </c>
      <c r="V2217" s="155" t="str">
        <v>2026-05-27 00:25 PDT</v>
      </c>
      <c r="W2217" s="153" t="n">
        <v>14</v>
      </c>
      <c r="X2217" s="153" t="n">
        <v>21</v>
      </c>
      <c r="Y2217" s="163"/>
      <c r="Z2217" s="163"/>
      <c r="AA2217" s="153" t="n">
        <v>-117.8837</v>
      </c>
      <c r="AB2217" s="153" t="n">
        <v>34.9054</v>
      </c>
      <c r="AC2217" s="153" t="n">
        <v>702</v>
      </c>
      <c r="AD2217" s="175" t="str">
        <v>KEDW 270725Z AUTO 23014G21KT 10SM SCT070 13/07 A2971 RMK AO2 SLP049 $</v>
      </c>
    </row>
    <row r="2218" hidden="0">
      <c r="A2218" s="150" t="str">
        <v>2026-05-27 07:55 UTC</v>
      </c>
      <c r="B2218" s="155" t="str">
        <v>2026-05-27 00:55 PDT</v>
      </c>
      <c r="C2218" s="155" t="str">
        <v>2026-05-27</v>
      </c>
      <c r="D2218" s="155" t="str">
        <v>May</v>
      </c>
      <c r="E2218" s="154" t="str">
        <v>Accepted</v>
      </c>
      <c r="F2218" s="155" t="str">
        <v>230</v>
      </c>
      <c r="G2218" s="153" t="n">
        <v>230</v>
      </c>
      <c r="H2218" s="155" t="str">
        <v>SW</v>
      </c>
      <c r="I2218" s="153" t="n">
        <v>50</v>
      </c>
      <c r="J2218" s="155" t="str">
        <v>NE</v>
      </c>
      <c r="K2218" s="153" t="n">
        <v>15</v>
      </c>
      <c r="L2218" s="153" t="n">
        <f>IF(E2218="Accepted",K2218*1.150779448,"")</f>
        <v>17.261691719999998</v>
      </c>
      <c r="M2218" s="163"/>
      <c r="N2218" s="163" t="str">
        <f>IF(AND(E2218="Accepted",ISNUMBER(M2218)),M2218*1.150779448,"")</f>
      </c>
      <c r="O2218" s="163"/>
      <c r="P2218" s="163" t="str">
        <f>IF(AND(E2218="Accepted",ISNUMBER(O2218)),O2218*1.150779448,"")</f>
      </c>
      <c r="Q2218" s="163"/>
      <c r="R2218" s="155" t="str"/>
      <c r="S2218" s="155" t="str"/>
      <c r="T2218" s="155" t="str"/>
      <c r="U2218" s="163" t="str">
        <f>IF(E2218&lt;&gt;"Accepted","",IF(AND(N2218="",P2218=""),"",MAX(N2218,P2218)))</f>
      </c>
      <c r="V2218" s="155" t="str">
        <v>2026-05-27 00:55 PDT</v>
      </c>
      <c r="W2218" s="153" t="n">
        <v>15</v>
      </c>
      <c r="X2218" s="163"/>
      <c r="Y2218" s="163"/>
      <c r="Z2218" s="163"/>
      <c r="AA2218" s="153" t="n">
        <v>-117.8837</v>
      </c>
      <c r="AB2218" s="153" t="n">
        <v>34.9054</v>
      </c>
      <c r="AC2218" s="153" t="n">
        <v>702</v>
      </c>
      <c r="AD2218" s="175" t="str">
        <v>KEDW 270755Z AUTO 23015KT 10SM BKN065 13/06 A2971 RMK AO2 SLP049 T01260062 402110125 $</v>
      </c>
    </row>
    <row r="2219" hidden="0">
      <c r="A2219" s="150" t="str">
        <v>2026-05-27 08:25 UTC</v>
      </c>
      <c r="B2219" s="155" t="str">
        <v>2026-05-27 01:25 PDT</v>
      </c>
      <c r="C2219" s="155" t="str">
        <v>2026-05-27</v>
      </c>
      <c r="D2219" s="155" t="str">
        <v>May</v>
      </c>
      <c r="E2219" s="154" t="str">
        <v>Accepted</v>
      </c>
      <c r="F2219" s="155" t="str">
        <v>220</v>
      </c>
      <c r="G2219" s="153" t="n">
        <v>220</v>
      </c>
      <c r="H2219" s="155" t="str">
        <v>SW</v>
      </c>
      <c r="I2219" s="153" t="n">
        <v>40</v>
      </c>
      <c r="J2219" s="155" t="str">
        <v>NE</v>
      </c>
      <c r="K2219" s="153" t="n">
        <v>16</v>
      </c>
      <c r="L2219" s="153" t="n">
        <f>IF(E2219="Accepted",K2219*1.150779448,"")</f>
        <v>18.412471168</v>
      </c>
      <c r="M2219" s="163"/>
      <c r="N2219" s="163" t="str">
        <f>IF(AND(E2219="Accepted",ISNUMBER(M2219)),M2219*1.150779448,"")</f>
      </c>
      <c r="O2219" s="163"/>
      <c r="P2219" s="163" t="str">
        <f>IF(AND(E2219="Accepted",ISNUMBER(O2219)),O2219*1.150779448,"")</f>
      </c>
      <c r="Q2219" s="163"/>
      <c r="R2219" s="155" t="str"/>
      <c r="S2219" s="155" t="str"/>
      <c r="T2219" s="155" t="str"/>
      <c r="U2219" s="163" t="str">
        <f>IF(E2219&lt;&gt;"Accepted","",IF(AND(N2219="",P2219=""),"",MAX(N2219,P2219)))</f>
      </c>
      <c r="V2219" s="155" t="str">
        <v>2026-05-27 01:25 PDT</v>
      </c>
      <c r="W2219" s="153" t="n">
        <v>16</v>
      </c>
      <c r="X2219" s="163"/>
      <c r="Y2219" s="163"/>
      <c r="Z2219" s="163"/>
      <c r="AA2219" s="153" t="n">
        <v>-117.8837</v>
      </c>
      <c r="AB2219" s="153" t="n">
        <v>34.9054</v>
      </c>
      <c r="AC2219" s="153" t="n">
        <v>702</v>
      </c>
      <c r="AD2219" s="175" t="str">
        <v>KEDW 270825Z AUTO 22016KT 10SM FEW065 12/07 A2971 RMK AO2 SLP049 $</v>
      </c>
    </row>
    <row r="2220" hidden="0">
      <c r="A2220" s="150" t="str">
        <v>2026-05-27 08:55 UTC</v>
      </c>
      <c r="B2220" s="155" t="str">
        <v>2026-05-27 01:55 PDT</v>
      </c>
      <c r="C2220" s="155" t="str">
        <v>2026-05-27</v>
      </c>
      <c r="D2220" s="155" t="str">
        <v>May</v>
      </c>
      <c r="E2220" s="154" t="str">
        <v>Accepted</v>
      </c>
      <c r="F2220" s="155" t="str">
        <v>230</v>
      </c>
      <c r="G2220" s="153" t="n">
        <v>230</v>
      </c>
      <c r="H2220" s="155" t="str">
        <v>SW</v>
      </c>
      <c r="I2220" s="153" t="n">
        <v>50</v>
      </c>
      <c r="J2220" s="155" t="str">
        <v>NE</v>
      </c>
      <c r="K2220" s="153" t="n">
        <v>15</v>
      </c>
      <c r="L2220" s="153" t="n">
        <f>IF(E2220="Accepted",K2220*1.150779448,"")</f>
        <v>17.261691719999998</v>
      </c>
      <c r="M2220" s="163"/>
      <c r="N2220" s="163" t="str">
        <f>IF(AND(E2220="Accepted",ISNUMBER(M2220)),M2220*1.150779448,"")</f>
      </c>
      <c r="O2220" s="163"/>
      <c r="P2220" s="163" t="str">
        <f>IF(AND(E2220="Accepted",ISNUMBER(O2220)),O2220*1.150779448,"")</f>
      </c>
      <c r="Q2220" s="163"/>
      <c r="R2220" s="155" t="str"/>
      <c r="S2220" s="155" t="str"/>
      <c r="T2220" s="155" t="str"/>
      <c r="U2220" s="163" t="str">
        <f>IF(E2220&lt;&gt;"Accepted","",IF(AND(N2220="",P2220=""),"",MAX(N2220,P2220)))</f>
      </c>
      <c r="V2220" s="155" t="str">
        <v>2026-05-27 01:55 PDT</v>
      </c>
      <c r="W2220" s="153" t="n">
        <v>15</v>
      </c>
      <c r="X2220" s="163"/>
      <c r="Y2220" s="163"/>
      <c r="Z2220" s="163"/>
      <c r="AA2220" s="153" t="n">
        <v>-117.8837</v>
      </c>
      <c r="AB2220" s="153" t="n">
        <v>34.9054</v>
      </c>
      <c r="AC2220" s="153" t="n">
        <v>702</v>
      </c>
      <c r="AD2220" s="175" t="str">
        <v>KEDW 270855Z AUTO 23015KT 10SM FEW070 12/06 A2971 RMK AO2 LTG DSNT S SLP049 T01210064 50002 $</v>
      </c>
    </row>
    <row r="2221" hidden="0">
      <c r="A2221" s="150" t="str">
        <v>2026-05-27 09:10 UTC</v>
      </c>
      <c r="B2221" s="155" t="str">
        <v>2026-05-27 02:10 PDT</v>
      </c>
      <c r="C2221" s="155" t="str">
        <v>2026-05-27</v>
      </c>
      <c r="D2221" s="155" t="str">
        <v>May</v>
      </c>
      <c r="E2221" s="154" t="str">
        <v>Accepted</v>
      </c>
      <c r="F2221" s="155" t="str">
        <v>230</v>
      </c>
      <c r="G2221" s="153" t="n">
        <v>230</v>
      </c>
      <c r="H2221" s="155" t="str">
        <v>SW</v>
      </c>
      <c r="I2221" s="153" t="n">
        <v>50</v>
      </c>
      <c r="J2221" s="155" t="str">
        <v>NE</v>
      </c>
      <c r="K2221" s="153" t="n">
        <v>14</v>
      </c>
      <c r="L2221" s="153" t="n">
        <f>IF(E2221="Accepted",K2221*1.150779448,"")</f>
        <v>16.110912272</v>
      </c>
      <c r="M2221" s="163"/>
      <c r="N2221" s="163" t="str">
        <f>IF(AND(E2221="Accepted",ISNUMBER(M2221)),M2221*1.150779448,"")</f>
      </c>
      <c r="O2221" s="163"/>
      <c r="P2221" s="163" t="str">
        <f>IF(AND(E2221="Accepted",ISNUMBER(O2221)),O2221*1.150779448,"")</f>
      </c>
      <c r="Q2221" s="163"/>
      <c r="R2221" s="155" t="str"/>
      <c r="S2221" s="155" t="str"/>
      <c r="T2221" s="155" t="str"/>
      <c r="U2221" s="163" t="str">
        <f>IF(E2221&lt;&gt;"Accepted","",IF(AND(N2221="",P2221=""),"",MAX(N2221,P2221)))</f>
      </c>
      <c r="V2221" s="155" t="str">
        <v>2026-05-27 02:10 PDT</v>
      </c>
      <c r="W2221" s="153" t="n">
        <v>14</v>
      </c>
      <c r="X2221" s="163"/>
      <c r="Y2221" s="163"/>
      <c r="Z2221" s="163"/>
      <c r="AA2221" s="153" t="n">
        <v>-117.8837</v>
      </c>
      <c r="AB2221" s="153" t="n">
        <v>34.9054</v>
      </c>
      <c r="AC2221" s="153" t="n">
        <v>702</v>
      </c>
      <c r="AD2221" s="175" t="str">
        <v>KEDW 270910Z AUTO 23014KT 10SM BKN070 12/07 A2971 RMK AO2 SLP049 $</v>
      </c>
    </row>
    <row r="2222" hidden="0">
      <c r="A2222" s="150" t="str">
        <v>2026-05-27 09:40 UTC</v>
      </c>
      <c r="B2222" s="155" t="str">
        <v>2026-05-27 02:40 PDT</v>
      </c>
      <c r="C2222" s="155" t="str">
        <v>2026-05-27</v>
      </c>
      <c r="D2222" s="155" t="str">
        <v>May</v>
      </c>
      <c r="E2222" s="154" t="str">
        <v>Accepted</v>
      </c>
      <c r="F2222" s="155" t="str">
        <v>230</v>
      </c>
      <c r="G2222" s="153" t="n">
        <v>230</v>
      </c>
      <c r="H2222" s="155" t="str">
        <v>SW</v>
      </c>
      <c r="I2222" s="153" t="n">
        <v>50</v>
      </c>
      <c r="J2222" s="155" t="str">
        <v>NE</v>
      </c>
      <c r="K2222" s="153" t="n">
        <v>14</v>
      </c>
      <c r="L2222" s="153" t="n">
        <f>IF(E2222="Accepted",K2222*1.150779448,"")</f>
        <v>16.110912272</v>
      </c>
      <c r="M2222" s="163"/>
      <c r="N2222" s="163" t="str">
        <f>IF(AND(E2222="Accepted",ISNUMBER(M2222)),M2222*1.150779448,"")</f>
      </c>
      <c r="O2222" s="163"/>
      <c r="P2222" s="163" t="str">
        <f>IF(AND(E2222="Accepted",ISNUMBER(O2222)),O2222*1.150779448,"")</f>
      </c>
      <c r="Q2222" s="163"/>
      <c r="R2222" s="155" t="str"/>
      <c r="S2222" s="155" t="str"/>
      <c r="T2222" s="155" t="str"/>
      <c r="U2222" s="163" t="str">
        <f>IF(E2222&lt;&gt;"Accepted","",IF(AND(N2222="",P2222=""),"",MAX(N2222,P2222)))</f>
      </c>
      <c r="V2222" s="155" t="str">
        <v>2026-05-27 02:40 PDT</v>
      </c>
      <c r="W2222" s="153" t="n">
        <v>14</v>
      </c>
      <c r="X2222" s="163"/>
      <c r="Y2222" s="163"/>
      <c r="Z2222" s="163"/>
      <c r="AA2222" s="153" t="n">
        <v>-117.8837</v>
      </c>
      <c r="AB2222" s="153" t="n">
        <v>34.9054</v>
      </c>
      <c r="AC2222" s="153" t="n">
        <v>702</v>
      </c>
      <c r="AD2222" s="175" t="str">
        <v>KEDW 270940Z AUTO 23014KT 10SM SCT065 12/07 A2971 RMK AO2 SLP047 $</v>
      </c>
    </row>
    <row r="2223" hidden="0">
      <c r="A2223" s="150" t="str">
        <v>2026-05-27 09:55 UTC</v>
      </c>
      <c r="B2223" s="155" t="str">
        <v>2026-05-27 02:55 PDT</v>
      </c>
      <c r="C2223" s="155" t="str">
        <v>2026-05-27</v>
      </c>
      <c r="D2223" s="155" t="str">
        <v>May</v>
      </c>
      <c r="E2223" s="154" t="str">
        <v>Accepted</v>
      </c>
      <c r="F2223" s="155" t="str">
        <v>230</v>
      </c>
      <c r="G2223" s="153" t="n">
        <v>230</v>
      </c>
      <c r="H2223" s="155" t="str">
        <v>SW</v>
      </c>
      <c r="I2223" s="153" t="n">
        <v>50</v>
      </c>
      <c r="J2223" s="155" t="str">
        <v>NE</v>
      </c>
      <c r="K2223" s="153" t="n">
        <v>14</v>
      </c>
      <c r="L2223" s="153" t="n">
        <f>IF(E2223="Accepted",K2223*1.150779448,"")</f>
        <v>16.110912272</v>
      </c>
      <c r="M2223" s="163"/>
      <c r="N2223" s="163" t="str">
        <f>IF(AND(E2223="Accepted",ISNUMBER(M2223)),M2223*1.150779448,"")</f>
      </c>
      <c r="O2223" s="163"/>
      <c r="P2223" s="163" t="str">
        <f>IF(AND(E2223="Accepted",ISNUMBER(O2223)),O2223*1.150779448,"")</f>
      </c>
      <c r="Q2223" s="163"/>
      <c r="R2223" s="155" t="str"/>
      <c r="S2223" s="155" t="str"/>
      <c r="T2223" s="155" t="str"/>
      <c r="U2223" s="163" t="str">
        <f>IF(E2223&lt;&gt;"Accepted","",IF(AND(N2223="",P2223=""),"",MAX(N2223,P2223)))</f>
      </c>
      <c r="V2223" s="155" t="str">
        <v>2026-05-27 02:55 PDT</v>
      </c>
      <c r="W2223" s="153" t="n">
        <v>14</v>
      </c>
      <c r="X2223" s="163"/>
      <c r="Y2223" s="163"/>
      <c r="Z2223" s="163"/>
      <c r="AA2223" s="153" t="n">
        <v>-117.8837</v>
      </c>
      <c r="AB2223" s="153" t="n">
        <v>34.9054</v>
      </c>
      <c r="AC2223" s="153" t="n">
        <v>702</v>
      </c>
      <c r="AD2223" s="175" t="str">
        <v>KEDW 270955Z AUTO 23014KT 10SM FEW065 12/06 A2971 RMK AO2 SLP049 T01190064 $</v>
      </c>
    </row>
    <row r="2224" hidden="0">
      <c r="A2224" s="150" t="str">
        <v>2026-05-27 10:10 UTC</v>
      </c>
      <c r="B2224" s="155" t="str">
        <v>2026-05-27 03:10 PDT</v>
      </c>
      <c r="C2224" s="155" t="str">
        <v>2026-05-27</v>
      </c>
      <c r="D2224" s="155" t="str">
        <v>May</v>
      </c>
      <c r="E2224" s="154" t="str">
        <v>Accepted</v>
      </c>
      <c r="F2224" s="155" t="str">
        <v>230</v>
      </c>
      <c r="G2224" s="153" t="n">
        <v>230</v>
      </c>
      <c r="H2224" s="155" t="str">
        <v>SW</v>
      </c>
      <c r="I2224" s="153" t="n">
        <v>50</v>
      </c>
      <c r="J2224" s="155" t="str">
        <v>NE</v>
      </c>
      <c r="K2224" s="153" t="n">
        <v>13</v>
      </c>
      <c r="L2224" s="153" t="n">
        <f>IF(E2224="Accepted",K2224*1.150779448,"")</f>
        <v>14.960132824</v>
      </c>
      <c r="M2224" s="163"/>
      <c r="N2224" s="163" t="str">
        <f>IF(AND(E2224="Accepted",ISNUMBER(M2224)),M2224*1.150779448,"")</f>
      </c>
      <c r="O2224" s="163"/>
      <c r="P2224" s="163" t="str">
        <f>IF(AND(E2224="Accepted",ISNUMBER(O2224)),O2224*1.150779448,"")</f>
      </c>
      <c r="Q2224" s="163"/>
      <c r="R2224" s="155" t="str"/>
      <c r="S2224" s="155" t="str"/>
      <c r="T2224" s="155" t="str"/>
      <c r="U2224" s="163" t="str">
        <f>IF(E2224&lt;&gt;"Accepted","",IF(AND(N2224="",P2224=""),"",MAX(N2224,P2224)))</f>
      </c>
      <c r="V2224" s="155" t="str">
        <v>2026-05-27 03:10 PDT</v>
      </c>
      <c r="W2224" s="153" t="n">
        <v>13</v>
      </c>
      <c r="X2224" s="163"/>
      <c r="Y2224" s="163"/>
      <c r="Z2224" s="163"/>
      <c r="AA2224" s="153" t="n">
        <v>-117.8837</v>
      </c>
      <c r="AB2224" s="153" t="n">
        <v>34.9054</v>
      </c>
      <c r="AC2224" s="153" t="n">
        <v>702</v>
      </c>
      <c r="AD2224" s="175" t="str">
        <v>KEDW 271010Z AUTO 23013KT 10SM BKN065 12/07 A2971 RMK AO2 SLP049 $</v>
      </c>
    </row>
    <row r="2225" hidden="0">
      <c r="A2225" s="150" t="str">
        <v>2026-05-27 10:55 UTC</v>
      </c>
      <c r="B2225" s="155" t="str">
        <v>2026-05-27 03:55 PDT</v>
      </c>
      <c r="C2225" s="155" t="str">
        <v>2026-05-27</v>
      </c>
      <c r="D2225" s="155" t="str">
        <v>May</v>
      </c>
      <c r="E2225" s="154" t="str">
        <v>Accepted</v>
      </c>
      <c r="F2225" s="155" t="str">
        <v>240</v>
      </c>
      <c r="G2225" s="153" t="n">
        <v>240</v>
      </c>
      <c r="H2225" s="155" t="str">
        <v>SW</v>
      </c>
      <c r="I2225" s="153" t="n">
        <v>60</v>
      </c>
      <c r="J2225" s="155" t="str">
        <v>NE</v>
      </c>
      <c r="K2225" s="153" t="n">
        <v>15</v>
      </c>
      <c r="L2225" s="153" t="n">
        <f>IF(E2225="Accepted",K2225*1.150779448,"")</f>
        <v>17.261691719999998</v>
      </c>
      <c r="M2225" s="163"/>
      <c r="N2225" s="163" t="str">
        <f>IF(AND(E2225="Accepted",ISNUMBER(M2225)),M2225*1.150779448,"")</f>
      </c>
      <c r="O2225" s="163"/>
      <c r="P2225" s="163" t="str">
        <f>IF(AND(E2225="Accepted",ISNUMBER(O2225)),O2225*1.150779448,"")</f>
      </c>
      <c r="Q2225" s="163"/>
      <c r="R2225" s="155" t="str"/>
      <c r="S2225" s="155" t="str"/>
      <c r="T2225" s="155" t="str"/>
      <c r="U2225" s="163" t="str">
        <f>IF(E2225&lt;&gt;"Accepted","",IF(AND(N2225="",P2225=""),"",MAX(N2225,P2225)))</f>
      </c>
      <c r="V2225" s="155" t="str">
        <v>2026-05-27 03:55 PDT</v>
      </c>
      <c r="W2225" s="153" t="n">
        <v>15</v>
      </c>
      <c r="X2225" s="163"/>
      <c r="Y2225" s="163"/>
      <c r="Z2225" s="163"/>
      <c r="AA2225" s="153" t="n">
        <v>-117.8837</v>
      </c>
      <c r="AB2225" s="153" t="n">
        <v>34.9054</v>
      </c>
      <c r="AC2225" s="153" t="n">
        <v>702</v>
      </c>
      <c r="AD2225" s="175" t="str">
        <v>KEDW 271055Z AUTO 24015KT 10SM OVC060 12/06 A2972 RMK AO2 SLP052 T01210064 $</v>
      </c>
    </row>
    <row r="2226" hidden="0">
      <c r="A2226" s="150" t="str">
        <v>2026-05-27 11:40 UTC</v>
      </c>
      <c r="B2226" s="155" t="str">
        <v>2026-05-27 04:40 PDT</v>
      </c>
      <c r="C2226" s="155" t="str">
        <v>2026-05-27</v>
      </c>
      <c r="D2226" s="155" t="str">
        <v>May</v>
      </c>
      <c r="E2226" s="154" t="str">
        <v>Accepted</v>
      </c>
      <c r="F2226" s="155" t="str">
        <v>230</v>
      </c>
      <c r="G2226" s="153" t="n">
        <v>230</v>
      </c>
      <c r="H2226" s="155" t="str">
        <v>SW</v>
      </c>
      <c r="I2226" s="153" t="n">
        <v>50</v>
      </c>
      <c r="J2226" s="155" t="str">
        <v>NE</v>
      </c>
      <c r="K2226" s="153" t="n">
        <v>8</v>
      </c>
      <c r="L2226" s="153" t="n">
        <f>IF(E2226="Accepted",K2226*1.150779448,"")</f>
        <v>9.206235584</v>
      </c>
      <c r="M2226" s="163"/>
      <c r="N2226" s="163" t="str">
        <f>IF(AND(E2226="Accepted",ISNUMBER(M2226)),M2226*1.150779448,"")</f>
      </c>
      <c r="O2226" s="163"/>
      <c r="P2226" s="163" t="str">
        <f>IF(AND(E2226="Accepted",ISNUMBER(O2226)),O2226*1.150779448,"")</f>
      </c>
      <c r="Q2226" s="163"/>
      <c r="R2226" s="155" t="str"/>
      <c r="S2226" s="155" t="str"/>
      <c r="T2226" s="155" t="str"/>
      <c r="U2226" s="163" t="str">
        <f>IF(E2226&lt;&gt;"Accepted","",IF(AND(N2226="",P2226=""),"",MAX(N2226,P2226)))</f>
      </c>
      <c r="V2226" s="155" t="str">
        <v>2026-05-27 04:40 PDT</v>
      </c>
      <c r="W2226" s="153" t="n">
        <v>8</v>
      </c>
      <c r="X2226" s="163"/>
      <c r="Y2226" s="163"/>
      <c r="Z2226" s="163"/>
      <c r="AA2226" s="153" t="n">
        <v>-117.8837</v>
      </c>
      <c r="AB2226" s="153" t="n">
        <v>34.9054</v>
      </c>
      <c r="AC2226" s="153" t="n">
        <v>702</v>
      </c>
      <c r="AD2226" s="175" t="str">
        <v>KEDW 271140Z AUTO 23008KT 10SM SCT060 11/06 A2972 RMK AO2 SLP053 $</v>
      </c>
    </row>
    <row r="2227" hidden="0">
      <c r="A2227" s="150" t="str">
        <v>2026-05-27 11:55 UTC</v>
      </c>
      <c r="B2227" s="155" t="str">
        <v>2026-05-27 04:55 PDT</v>
      </c>
      <c r="C2227" s="155" t="str">
        <v>2026-05-27</v>
      </c>
      <c r="D2227" s="155" t="str">
        <v>May</v>
      </c>
      <c r="E2227" s="154" t="str">
        <v>Accepted</v>
      </c>
      <c r="F2227" s="155" t="str">
        <v>230</v>
      </c>
      <c r="G2227" s="153" t="n">
        <v>230</v>
      </c>
      <c r="H2227" s="155" t="str">
        <v>SW</v>
      </c>
      <c r="I2227" s="153" t="n">
        <v>50</v>
      </c>
      <c r="J2227" s="155" t="str">
        <v>NE</v>
      </c>
      <c r="K2227" s="153" t="n">
        <v>10</v>
      </c>
      <c r="L2227" s="153" t="n">
        <f>IF(E2227="Accepted",K2227*1.150779448,"")</f>
        <v>11.50779448</v>
      </c>
      <c r="M2227" s="163"/>
      <c r="N2227" s="163" t="str">
        <f>IF(AND(E2227="Accepted",ISNUMBER(M2227)),M2227*1.150779448,"")</f>
      </c>
      <c r="O2227" s="163"/>
      <c r="P2227" s="163" t="str">
        <f>IF(AND(E2227="Accepted",ISNUMBER(O2227)),O2227*1.150779448,"")</f>
      </c>
      <c r="Q2227" s="163"/>
      <c r="R2227" s="155" t="str"/>
      <c r="S2227" s="155" t="str"/>
      <c r="T2227" s="155" t="str"/>
      <c r="U2227" s="163" t="str">
        <f>IF(E2227&lt;&gt;"Accepted","",IF(AND(N2227="",P2227=""),"",MAX(N2227,P2227)))</f>
      </c>
      <c r="V2227" s="155" t="str">
        <v>2026-05-27 04:55 PDT</v>
      </c>
      <c r="W2227" s="153" t="n">
        <v>10</v>
      </c>
      <c r="X2227" s="163"/>
      <c r="Y2227" s="163"/>
      <c r="Z2227" s="163"/>
      <c r="AA2227" s="153" t="n">
        <v>-117.8837</v>
      </c>
      <c r="AB2227" s="153" t="n">
        <v>34.9054</v>
      </c>
      <c r="AC2227" s="153" t="n">
        <v>702</v>
      </c>
      <c r="AD2227" s="175" t="str">
        <v>KEDW 271155Z AUTO 23010KT 10SM SCT060 11/06 A2972 RMK AO2 SLP055 T01100059 10130 20110 52004 $</v>
      </c>
    </row>
    <row r="2228" hidden="0">
      <c r="A2228" s="150" t="str">
        <v>2026-05-27 12:55 UTC</v>
      </c>
      <c r="B2228" s="155" t="str">
        <v>2026-05-27 05:55 PDT</v>
      </c>
      <c r="C2228" s="155" t="str">
        <v>2026-05-27</v>
      </c>
      <c r="D2228" s="155" t="str">
        <v>May</v>
      </c>
      <c r="E2228" s="154" t="str">
        <v>Accepted</v>
      </c>
      <c r="F2228" s="155" t="str">
        <v>240</v>
      </c>
      <c r="G2228" s="153" t="n">
        <v>240</v>
      </c>
      <c r="H2228" s="155" t="str">
        <v>SW</v>
      </c>
      <c r="I2228" s="153" t="n">
        <v>60</v>
      </c>
      <c r="J2228" s="155" t="str">
        <v>NE</v>
      </c>
      <c r="K2228" s="153" t="n">
        <v>10</v>
      </c>
      <c r="L2228" s="153" t="n">
        <f>IF(E2228="Accepted",K2228*1.150779448,"")</f>
        <v>11.50779448</v>
      </c>
      <c r="M2228" s="163"/>
      <c r="N2228" s="163" t="str">
        <f>IF(AND(E2228="Accepted",ISNUMBER(M2228)),M2228*1.150779448,"")</f>
      </c>
      <c r="O2228" s="163"/>
      <c r="P2228" s="163" t="str">
        <f>IF(AND(E2228="Accepted",ISNUMBER(O2228)),O2228*1.150779448,"")</f>
      </c>
      <c r="Q2228" s="163"/>
      <c r="R2228" s="155" t="str"/>
      <c r="S2228" s="155" t="str"/>
      <c r="T2228" s="155" t="str"/>
      <c r="U2228" s="163" t="str">
        <f>IF(E2228&lt;&gt;"Accepted","",IF(AND(N2228="",P2228=""),"",MAX(N2228,P2228)))</f>
      </c>
      <c r="V2228" s="155" t="str">
        <v>2026-05-27 05:55 PDT</v>
      </c>
      <c r="W2228" s="153" t="n">
        <v>10</v>
      </c>
      <c r="X2228" s="163"/>
      <c r="Y2228" s="163"/>
      <c r="Z2228" s="163"/>
      <c r="AA2228" s="153" t="n">
        <v>-117.8837</v>
      </c>
      <c r="AB2228" s="153" t="n">
        <v>34.9054</v>
      </c>
      <c r="AC2228" s="153" t="n">
        <v>702</v>
      </c>
      <c r="AD2228" s="175" t="str">
        <v>KEDW 271255Z 24010KT 50SM SCT060 11/06 A2974 RMK AO2A SLP062 T01100057</v>
      </c>
    </row>
    <row r="2229" hidden="0">
      <c r="A2229" s="150" t="str">
        <v>2026-05-27 13:55 UTC</v>
      </c>
      <c r="B2229" s="155" t="str">
        <v>2026-05-27 06:55 PDT</v>
      </c>
      <c r="C2229" s="155" t="str">
        <v>2026-05-27</v>
      </c>
      <c r="D2229" s="155" t="str">
        <v>May</v>
      </c>
      <c r="E2229" s="154" t="str">
        <v>Accepted</v>
      </c>
      <c r="F2229" s="155" t="str">
        <v>240</v>
      </c>
      <c r="G2229" s="153" t="n">
        <v>240</v>
      </c>
      <c r="H2229" s="155" t="str">
        <v>SW</v>
      </c>
      <c r="I2229" s="153" t="n">
        <v>60</v>
      </c>
      <c r="J2229" s="155" t="str">
        <v>NE</v>
      </c>
      <c r="K2229" s="153" t="n">
        <v>12</v>
      </c>
      <c r="L2229" s="153" t="n">
        <f>IF(E2229="Accepted",K2229*1.150779448,"")</f>
        <v>13.809353376</v>
      </c>
      <c r="M2229" s="163"/>
      <c r="N2229" s="163" t="str">
        <f>IF(AND(E2229="Accepted",ISNUMBER(M2229)),M2229*1.150779448,"")</f>
      </c>
      <c r="O2229" s="163"/>
      <c r="P2229" s="163" t="str">
        <f>IF(AND(E2229="Accepted",ISNUMBER(O2229)),O2229*1.150779448,"")</f>
      </c>
      <c r="Q2229" s="163"/>
      <c r="R2229" s="155" t="str"/>
      <c r="S2229" s="155" t="str"/>
      <c r="T2229" s="155" t="str"/>
      <c r="U2229" s="163" t="str">
        <f>IF(E2229&lt;&gt;"Accepted","",IF(AND(N2229="",P2229=""),"",MAX(N2229,P2229)))</f>
      </c>
      <c r="V2229" s="155" t="str">
        <v>2026-05-27 06:55 PDT</v>
      </c>
      <c r="W2229" s="153" t="n">
        <v>12</v>
      </c>
      <c r="X2229" s="163"/>
      <c r="Y2229" s="163"/>
      <c r="Z2229" s="163"/>
      <c r="AA2229" s="153" t="n">
        <v>-117.8837</v>
      </c>
      <c r="AB2229" s="153" t="n">
        <v>34.9054</v>
      </c>
      <c r="AC2229" s="153" t="n">
        <v>702</v>
      </c>
      <c r="AD2229" s="175" t="str">
        <v>KEDW 271355Z 24012KT 60SM FEW040 FEW070 12/03 A2975 RMK AO2A SLP065 T01210028</v>
      </c>
    </row>
    <row r="2230" hidden="0">
      <c r="A2230" s="150" t="str">
        <v>2026-05-27 14:55 UTC</v>
      </c>
      <c r="B2230" s="155" t="str">
        <v>2026-05-27 07:55 PDT</v>
      </c>
      <c r="C2230" s="155" t="str">
        <v>2026-05-27</v>
      </c>
      <c r="D2230" s="155" t="str">
        <v>May</v>
      </c>
      <c r="E2230" s="154" t="str">
        <v>Accepted</v>
      </c>
      <c r="F2230" s="155" t="str">
        <v>250</v>
      </c>
      <c r="G2230" s="153" t="n">
        <v>250</v>
      </c>
      <c r="H2230" s="155" t="str">
        <v>W</v>
      </c>
      <c r="I2230" s="153" t="n">
        <v>70</v>
      </c>
      <c r="J2230" s="155" t="str">
        <v>E</v>
      </c>
      <c r="K2230" s="153" t="n">
        <v>13</v>
      </c>
      <c r="L2230" s="153" t="n">
        <f>IF(E2230="Accepted",K2230*1.150779448,"")</f>
        <v>14.960132824</v>
      </c>
      <c r="M2230" s="163"/>
      <c r="N2230" s="163" t="str">
        <f>IF(AND(E2230="Accepted",ISNUMBER(M2230)),M2230*1.150779448,"")</f>
      </c>
      <c r="O2230" s="163"/>
      <c r="P2230" s="163" t="str">
        <f>IF(AND(E2230="Accepted",ISNUMBER(O2230)),O2230*1.150779448,"")</f>
      </c>
      <c r="Q2230" s="163"/>
      <c r="R2230" s="155" t="str"/>
      <c r="S2230" s="155" t="str"/>
      <c r="T2230" s="155" t="str"/>
      <c r="U2230" s="163" t="str">
        <f>IF(E2230&lt;&gt;"Accepted","",IF(AND(N2230="",P2230=""),"",MAX(N2230,P2230)))</f>
      </c>
      <c r="V2230" s="155" t="str">
        <v>2026-05-27 07:55 PDT</v>
      </c>
      <c r="W2230" s="153" t="n">
        <v>13</v>
      </c>
      <c r="X2230" s="163"/>
      <c r="Y2230" s="163"/>
      <c r="Z2230" s="163"/>
      <c r="AA2230" s="153" t="n">
        <v>-117.8837</v>
      </c>
      <c r="AB2230" s="153" t="n">
        <v>34.9054</v>
      </c>
      <c r="AC2230" s="153" t="n">
        <v>702</v>
      </c>
      <c r="AD2230" s="175" t="str">
        <v>KEDW 271455Z 25013KT 60SM FEW050 FEW090 14/04 A2977 RMK AO2A SLP072 T01360039 52014</v>
      </c>
    </row>
    <row r="2231" hidden="0">
      <c r="A2231" s="150" t="str">
        <v>2026-05-27 15:55 UTC</v>
      </c>
      <c r="B2231" s="155" t="str">
        <v>2026-05-27 08:55 PDT</v>
      </c>
      <c r="C2231" s="155" t="str">
        <v>2026-05-27</v>
      </c>
      <c r="D2231" s="155" t="str">
        <v>May</v>
      </c>
      <c r="E2231" s="154" t="str">
        <v>Accepted</v>
      </c>
      <c r="F2231" s="155" t="str">
        <v>230</v>
      </c>
      <c r="G2231" s="153" t="n">
        <v>230</v>
      </c>
      <c r="H2231" s="155" t="str">
        <v>SW</v>
      </c>
      <c r="I2231" s="153" t="n">
        <v>50</v>
      </c>
      <c r="J2231" s="155" t="str">
        <v>NE</v>
      </c>
      <c r="K2231" s="153" t="n">
        <v>12</v>
      </c>
      <c r="L2231" s="153" t="n">
        <f>IF(E2231="Accepted",K2231*1.150779448,"")</f>
        <v>13.809353376</v>
      </c>
      <c r="M2231" s="163"/>
      <c r="N2231" s="163" t="str">
        <f>IF(AND(E2231="Accepted",ISNUMBER(M2231)),M2231*1.150779448,"")</f>
      </c>
      <c r="O2231" s="163"/>
      <c r="P2231" s="163" t="str">
        <f>IF(AND(E2231="Accepted",ISNUMBER(O2231)),O2231*1.150779448,"")</f>
      </c>
      <c r="Q2231" s="163"/>
      <c r="R2231" s="155" t="str"/>
      <c r="S2231" s="155" t="str"/>
      <c r="T2231" s="155" t="str"/>
      <c r="U2231" s="163" t="str">
        <f>IF(E2231&lt;&gt;"Accepted","",IF(AND(N2231="",P2231=""),"",MAX(N2231,P2231)))</f>
      </c>
      <c r="V2231" s="155" t="str">
        <v>2026-05-27 08:55 PDT</v>
      </c>
      <c r="W2231" s="153" t="n">
        <v>12</v>
      </c>
      <c r="X2231" s="163"/>
      <c r="Y2231" s="163"/>
      <c r="Z2231" s="163"/>
      <c r="AA2231" s="153" t="n">
        <v>-117.8837</v>
      </c>
      <c r="AB2231" s="153" t="n">
        <v>34.9054</v>
      </c>
      <c r="AC2231" s="153" t="n">
        <v>702</v>
      </c>
      <c r="AD2231" s="175" t="str">
        <v>KEDW 271555Z 23012KT 80SM FEW030 FEW090 15/05 A2977 RMK AO2A SLP072 T01500047</v>
      </c>
    </row>
    <row r="2232" hidden="0">
      <c r="A2232" s="150" t="str">
        <v>2026-05-27 16:55 UTC</v>
      </c>
      <c r="B2232" s="155" t="str">
        <v>2026-05-27 09:55 PDT</v>
      </c>
      <c r="C2232" s="155" t="str">
        <v>2026-05-27</v>
      </c>
      <c r="D2232" s="155" t="str">
        <v>May</v>
      </c>
      <c r="E2232" s="154" t="str">
        <v>Accepted</v>
      </c>
      <c r="F2232" s="155" t="str">
        <v>240</v>
      </c>
      <c r="G2232" s="153" t="n">
        <v>240</v>
      </c>
      <c r="H2232" s="155" t="str">
        <v>SW</v>
      </c>
      <c r="I2232" s="153" t="n">
        <v>60</v>
      </c>
      <c r="J2232" s="155" t="str">
        <v>NE</v>
      </c>
      <c r="K2232" s="153" t="n">
        <v>17</v>
      </c>
      <c r="L2232" s="153" t="n">
        <f>IF(E2232="Accepted",K2232*1.150779448,"")</f>
        <v>19.563250616</v>
      </c>
      <c r="M2232" s="163"/>
      <c r="N2232" s="163" t="str">
        <f>IF(AND(E2232="Accepted",ISNUMBER(M2232)),M2232*1.150779448,"")</f>
      </c>
      <c r="O2232" s="163"/>
      <c r="P2232" s="163" t="str">
        <f>IF(AND(E2232="Accepted",ISNUMBER(O2232)),O2232*1.150779448,"")</f>
      </c>
      <c r="Q2232" s="163"/>
      <c r="R2232" s="155" t="str"/>
      <c r="S2232" s="155" t="str"/>
      <c r="T2232" s="155" t="str"/>
      <c r="U2232" s="163" t="str">
        <f>IF(E2232&lt;&gt;"Accepted","",IF(AND(N2232="",P2232=""),"",MAX(N2232,P2232)))</f>
      </c>
      <c r="V2232" s="155" t="str">
        <v>2026-05-27 09:55 PDT</v>
      </c>
      <c r="W2232" s="153" t="n">
        <v>17</v>
      </c>
      <c r="X2232" s="163"/>
      <c r="Y2232" s="163"/>
      <c r="Z2232" s="163"/>
      <c r="AA2232" s="153" t="n">
        <v>-117.8837</v>
      </c>
      <c r="AB2232" s="153" t="n">
        <v>34.9054</v>
      </c>
      <c r="AC2232" s="153" t="n">
        <v>702</v>
      </c>
      <c r="AD2232" s="175" t="str">
        <v>KEDW 271655Z 24017KT 80SM FEW040 FEW110 17/02 A2977 RMK AO2A SLP071 T01690021</v>
      </c>
    </row>
    <row r="2233" hidden="0">
      <c r="A2233" s="150" t="str">
        <v>2026-05-27 17:55 UTC</v>
      </c>
      <c r="B2233" s="155" t="str">
        <v>2026-05-27 10:55 PDT</v>
      </c>
      <c r="C2233" s="155" t="str">
        <v>2026-05-27</v>
      </c>
      <c r="D2233" s="155" t="str">
        <v>May</v>
      </c>
      <c r="E2233" s="154" t="str">
        <v>Accepted</v>
      </c>
      <c r="F2233" s="155" t="str">
        <v>250</v>
      </c>
      <c r="G2233" s="153" t="n">
        <v>250</v>
      </c>
      <c r="H2233" s="155" t="str">
        <v>W</v>
      </c>
      <c r="I2233" s="153" t="n">
        <v>70</v>
      </c>
      <c r="J2233" s="155" t="str">
        <v>E</v>
      </c>
      <c r="K2233" s="153" t="n">
        <v>12</v>
      </c>
      <c r="L2233" s="153" t="n">
        <f>IF(E2233="Accepted",K2233*1.150779448,"")</f>
        <v>13.809353376</v>
      </c>
      <c r="M2233" s="153" t="n">
        <v>22</v>
      </c>
      <c r="N2233" s="153" t="n">
        <f>IF(AND(E2233="Accepted",ISNUMBER(M2233)),M2233*1.150779448,"")</f>
        <v>25.317147856</v>
      </c>
      <c r="O2233" s="163"/>
      <c r="P2233" s="163" t="str">
        <f>IF(AND(E2233="Accepted",ISNUMBER(O2233)),O2233*1.150779448,"")</f>
      </c>
      <c r="Q2233" s="163"/>
      <c r="R2233" s="155" t="str"/>
      <c r="S2233" s="155" t="str"/>
      <c r="T2233" s="155" t="str"/>
      <c r="U2233" s="153" t="n">
        <f>IF(E2233&lt;&gt;"Accepted","",IF(AND(N2233="",P2233=""),"",MAX(N2233,P2233)))</f>
        <v>25.317147856</v>
      </c>
      <c r="V2233" s="155" t="str">
        <v>2026-05-27 10:55 PDT</v>
      </c>
      <c r="W2233" s="153" t="n">
        <v>12</v>
      </c>
      <c r="X2233" s="153" t="n">
        <v>22</v>
      </c>
      <c r="Y2233" s="163"/>
      <c r="Z2233" s="163"/>
      <c r="AA2233" s="153" t="n">
        <v>-117.8837</v>
      </c>
      <c r="AB2233" s="153" t="n">
        <v>34.9054</v>
      </c>
      <c r="AC2233" s="153" t="n">
        <v>702</v>
      </c>
      <c r="AD2233" s="175" t="str">
        <v>KEDW 271755Z 25012G22KT 80SM FEW050 FEW090 18/00 A2976 RMK AO2A SLP067 T01790001 10179 20108 58001</v>
      </c>
    </row>
    <row r="2234" hidden="0">
      <c r="A2234" s="150" t="str">
        <v>2026-05-27 18:15 UTC</v>
      </c>
      <c r="B2234" s="155" t="str">
        <v>2026-05-27 11:15 PDT</v>
      </c>
      <c r="C2234" s="155" t="str">
        <v>2026-05-27</v>
      </c>
      <c r="D2234" s="155" t="str">
        <v>May</v>
      </c>
      <c r="E2234" s="154" t="str">
        <v>Accepted</v>
      </c>
      <c r="F2234" s="155" t="str">
        <v>230</v>
      </c>
      <c r="G2234" s="153" t="n">
        <v>230</v>
      </c>
      <c r="H2234" s="155" t="str">
        <v>SW</v>
      </c>
      <c r="I2234" s="153" t="n">
        <v>50</v>
      </c>
      <c r="J2234" s="155" t="str">
        <v>NE</v>
      </c>
      <c r="K2234" s="153" t="n">
        <v>15</v>
      </c>
      <c r="L2234" s="153" t="n">
        <f>IF(E2234="Accepted",K2234*1.150779448,"")</f>
        <v>17.261691719999998</v>
      </c>
      <c r="M2234" s="153" t="n">
        <v>22</v>
      </c>
      <c r="N2234" s="153" t="n">
        <f>IF(AND(E2234="Accepted",ISNUMBER(M2234)),M2234*1.150779448,"")</f>
        <v>25.317147856</v>
      </c>
      <c r="O2234" s="163"/>
      <c r="P2234" s="163" t="str">
        <f>IF(AND(E2234="Accepted",ISNUMBER(O2234)),O2234*1.150779448,"")</f>
      </c>
      <c r="Q2234" s="163"/>
      <c r="R2234" s="155" t="str"/>
      <c r="S2234" s="155" t="str"/>
      <c r="T2234" s="155" t="str"/>
      <c r="U2234" s="153" t="n">
        <f>IF(E2234&lt;&gt;"Accepted","",IF(AND(N2234="",P2234=""),"",MAX(N2234,P2234)))</f>
        <v>25.317147856</v>
      </c>
      <c r="V2234" s="155" t="str">
        <v>2026-05-27 11:15 PDT</v>
      </c>
      <c r="W2234" s="153" t="n">
        <v>15</v>
      </c>
      <c r="X2234" s="153" t="n">
        <v>22</v>
      </c>
      <c r="Y2234" s="163"/>
      <c r="Z2234" s="163"/>
      <c r="AA2234" s="153" t="n">
        <v>-117.8837</v>
      </c>
      <c r="AB2234" s="153" t="n">
        <v>34.9054</v>
      </c>
      <c r="AC2234" s="153" t="n">
        <v>702</v>
      </c>
      <c r="AD2234" s="175" t="str">
        <v>KEDW 271815Z 23015G22KT 80SM FEW050 FEW090 18/01 A2977 RMK AO2A WSHFT 11 SLP071</v>
      </c>
    </row>
    <row r="2235" hidden="0">
      <c r="A2235" s="150" t="str">
        <v>2026-05-27 18:55 UTC</v>
      </c>
      <c r="B2235" s="155" t="str">
        <v>2026-05-27 11:55 PDT</v>
      </c>
      <c r="C2235" s="155" t="str">
        <v>2026-05-27</v>
      </c>
      <c r="D2235" s="155" t="str">
        <v>May</v>
      </c>
      <c r="E2235" s="154" t="str">
        <v>Accepted</v>
      </c>
      <c r="F2235" s="155" t="str">
        <v>250</v>
      </c>
      <c r="G2235" s="153" t="n">
        <v>250</v>
      </c>
      <c r="H2235" s="155" t="str">
        <v>W</v>
      </c>
      <c r="I2235" s="153" t="n">
        <v>70</v>
      </c>
      <c r="J2235" s="155" t="str">
        <v>E</v>
      </c>
      <c r="K2235" s="153" t="n">
        <v>19</v>
      </c>
      <c r="L2235" s="153" t="n">
        <f>IF(E2235="Accepted",K2235*1.150779448,"")</f>
        <v>21.864809512</v>
      </c>
      <c r="M2235" s="153" t="n">
        <v>25</v>
      </c>
      <c r="N2235" s="153" t="n">
        <f>IF(AND(E2235="Accepted",ISNUMBER(M2235)),M2235*1.150779448,"")</f>
        <v>28.7694862</v>
      </c>
      <c r="O2235" s="163"/>
      <c r="P2235" s="163" t="str">
        <f>IF(AND(E2235="Accepted",ISNUMBER(O2235)),O2235*1.150779448,"")</f>
      </c>
      <c r="Q2235" s="163"/>
      <c r="R2235" s="155" t="str"/>
      <c r="S2235" s="155" t="str"/>
      <c r="T2235" s="155" t="str"/>
      <c r="U2235" s="153" t="n">
        <f>IF(E2235&lt;&gt;"Accepted","",IF(AND(N2235="",P2235=""),"",MAX(N2235,P2235)))</f>
        <v>28.7694862</v>
      </c>
      <c r="V2235" s="155" t="str">
        <v>2026-05-27 11:55 PDT</v>
      </c>
      <c r="W2235" s="153" t="n">
        <v>19</v>
      </c>
      <c r="X2235" s="153" t="n">
        <v>25</v>
      </c>
      <c r="Y2235" s="163"/>
      <c r="Z2235" s="163"/>
      <c r="AA2235" s="153" t="n">
        <v>-117.8837</v>
      </c>
      <c r="AB2235" s="153" t="n">
        <v>34.9054</v>
      </c>
      <c r="AC2235" s="153" t="n">
        <v>702</v>
      </c>
      <c r="AD2235" s="175" t="str">
        <v>KEDW 271855Z 25019G25KT 90SM SCT050 SCT110 19/01 A2976 RMK AO2A SLP066 T01890009</v>
      </c>
    </row>
    <row r="2236" hidden="0">
      <c r="A2236" s="150" t="str">
        <v>2026-05-27 19:55 UTC</v>
      </c>
      <c r="B2236" s="155" t="str">
        <v>2026-05-27 12:55 PDT</v>
      </c>
      <c r="C2236" s="155" t="str">
        <v>2026-05-27</v>
      </c>
      <c r="D2236" s="155" t="str">
        <v>May</v>
      </c>
      <c r="E2236" s="154" t="str">
        <v>Accepted</v>
      </c>
      <c r="F2236" s="155" t="str">
        <v>250</v>
      </c>
      <c r="G2236" s="153" t="n">
        <v>250</v>
      </c>
      <c r="H2236" s="155" t="str">
        <v>W</v>
      </c>
      <c r="I2236" s="153" t="n">
        <v>70</v>
      </c>
      <c r="J2236" s="155" t="str">
        <v>E</v>
      </c>
      <c r="K2236" s="153" t="n">
        <v>15</v>
      </c>
      <c r="L2236" s="153" t="n">
        <f>IF(E2236="Accepted",K2236*1.150779448,"")</f>
        <v>17.261691719999998</v>
      </c>
      <c r="M2236" s="153" t="n">
        <v>23</v>
      </c>
      <c r="N2236" s="153" t="n">
        <f>IF(AND(E2236="Accepted",ISNUMBER(M2236)),M2236*1.150779448,"")</f>
        <v>26.467927304</v>
      </c>
      <c r="O2236" s="153" t="n">
        <v>28</v>
      </c>
      <c r="P2236" s="153" t="n">
        <f>IF(AND(E2236="Accepted",ISNUMBER(O2236)),O2236*1.150779448,"")</f>
        <v>32.221824544</v>
      </c>
      <c r="Q2236" s="153" t="n">
        <v>250</v>
      </c>
      <c r="R2236" s="155" t="str">
        <v>07</v>
      </c>
      <c r="S2236" s="155" t="str">
        <v>2026-05-27 19:07 UTC</v>
      </c>
      <c r="T2236" s="155" t="str">
        <v>2026-05-27 12:07 PDT</v>
      </c>
      <c r="U2236" s="153" t="n">
        <f>IF(E2236&lt;&gt;"Accepted","",IF(AND(N2236="",P2236=""),"",MAX(N2236,P2236)))</f>
        <v>32.221824544</v>
      </c>
      <c r="V2236" s="155" t="str">
        <v>2026-05-27 12:07 PDT</v>
      </c>
      <c r="W2236" s="153" t="n">
        <v>15</v>
      </c>
      <c r="X2236" s="153" t="n">
        <v>23</v>
      </c>
      <c r="Y2236" s="153" t="n">
        <v>28</v>
      </c>
      <c r="Z2236" s="153" t="n">
        <v>250</v>
      </c>
      <c r="AA2236" s="153" t="n">
        <v>-117.8837</v>
      </c>
      <c r="AB2236" s="153" t="n">
        <v>34.9054</v>
      </c>
      <c r="AC2236" s="153" t="n">
        <v>702</v>
      </c>
      <c r="AD2236" s="175" t="str">
        <v>KEDW 271955Z 25015G23KT 40SM FEW080 19/00 A2976 RMK AO2A PK WND 25028/07 SLP066 T01920002</v>
      </c>
    </row>
    <row r="2237" hidden="0">
      <c r="A2237" s="150" t="str">
        <v>2026-05-27 20:55 UTC</v>
      </c>
      <c r="B2237" s="155" t="str">
        <v>2026-05-27 13:55 PDT</v>
      </c>
      <c r="C2237" s="155" t="str">
        <v>2026-05-27</v>
      </c>
      <c r="D2237" s="155" t="str">
        <v>May</v>
      </c>
      <c r="E2237" s="154" t="str">
        <v>Accepted</v>
      </c>
      <c r="F2237" s="155" t="str">
        <v>240</v>
      </c>
      <c r="G2237" s="153" t="n">
        <v>240</v>
      </c>
      <c r="H2237" s="155" t="str">
        <v>SW</v>
      </c>
      <c r="I2237" s="153" t="n">
        <v>60</v>
      </c>
      <c r="J2237" s="155" t="str">
        <v>NE</v>
      </c>
      <c r="K2237" s="153" t="n">
        <v>17</v>
      </c>
      <c r="L2237" s="153" t="n">
        <f>IF(E2237="Accepted",K2237*1.150779448,"")</f>
        <v>19.563250616</v>
      </c>
      <c r="M2237" s="153" t="n">
        <v>24</v>
      </c>
      <c r="N2237" s="153" t="n">
        <f>IF(AND(E2237="Accepted",ISNUMBER(M2237)),M2237*1.150779448,"")</f>
        <v>27.618706752</v>
      </c>
      <c r="O2237" s="153" t="n">
        <v>31</v>
      </c>
      <c r="P2237" s="153" t="n">
        <f>IF(AND(E2237="Accepted",ISNUMBER(O2237)),O2237*1.150779448,"")</f>
        <v>35.674162888</v>
      </c>
      <c r="Q2237" s="153" t="n">
        <v>220</v>
      </c>
      <c r="R2237" s="155" t="str">
        <v>52</v>
      </c>
      <c r="S2237" s="155" t="str">
        <v>2026-05-27 20:52 UTC</v>
      </c>
      <c r="T2237" s="155" t="str">
        <v>2026-05-27 13:52 PDT</v>
      </c>
      <c r="U2237" s="153" t="n">
        <f>IF(E2237&lt;&gt;"Accepted","",IF(AND(N2237="",P2237=""),"",MAX(N2237,P2237)))</f>
        <v>35.674162888</v>
      </c>
      <c r="V2237" s="155" t="str">
        <v>2026-05-27 13:52 PDT</v>
      </c>
      <c r="W2237" s="153" t="n">
        <v>17</v>
      </c>
      <c r="X2237" s="153" t="n">
        <v>24</v>
      </c>
      <c r="Y2237" s="153" t="n">
        <v>31</v>
      </c>
      <c r="Z2237" s="153" t="n">
        <v>220</v>
      </c>
      <c r="AA2237" s="153" t="n">
        <v>-117.8837</v>
      </c>
      <c r="AB2237" s="153" t="n">
        <v>34.9054</v>
      </c>
      <c r="AC2237" s="153" t="n">
        <v>702</v>
      </c>
      <c r="AD2237" s="175" t="str">
        <v>KEDW 272055Z 24017G24KT 40SM SCT080 19/M00 A2975 RMK AO2A PK WND 22031/52 SLP062 T01941001 57003</v>
      </c>
    </row>
    <row r="2238" hidden="0">
      <c r="A2238" s="150" t="str">
        <v>2026-05-27 21:10 UTC</v>
      </c>
      <c r="B2238" s="155" t="str">
        <v>2026-05-27 14:10 PDT</v>
      </c>
      <c r="C2238" s="155" t="str">
        <v>2026-05-27</v>
      </c>
      <c r="D2238" s="155" t="str">
        <v>May</v>
      </c>
      <c r="E2238" s="154" t="str">
        <v>Accepted</v>
      </c>
      <c r="F2238" s="155" t="str">
        <v>220</v>
      </c>
      <c r="G2238" s="153" t="n">
        <v>220</v>
      </c>
      <c r="H2238" s="155" t="str">
        <v>SW</v>
      </c>
      <c r="I2238" s="153" t="n">
        <v>40</v>
      </c>
      <c r="J2238" s="155" t="str">
        <v>NE</v>
      </c>
      <c r="K2238" s="153" t="n">
        <v>16</v>
      </c>
      <c r="L2238" s="153" t="n">
        <f>IF(E2238="Accepted",K2238*1.150779448,"")</f>
        <v>18.412471168</v>
      </c>
      <c r="M2238" s="153" t="n">
        <v>23</v>
      </c>
      <c r="N2238" s="153" t="n">
        <f>IF(AND(E2238="Accepted",ISNUMBER(M2238)),M2238*1.150779448,"")</f>
        <v>26.467927304</v>
      </c>
      <c r="O2238" s="163"/>
      <c r="P2238" s="163" t="str">
        <f>IF(AND(E2238="Accepted",ISNUMBER(O2238)),O2238*1.150779448,"")</f>
      </c>
      <c r="Q2238" s="163"/>
      <c r="R2238" s="155" t="str"/>
      <c r="S2238" s="155" t="str"/>
      <c r="T2238" s="155" t="str"/>
      <c r="U2238" s="153" t="n">
        <f>IF(E2238&lt;&gt;"Accepted","",IF(AND(N2238="",P2238=""),"",MAX(N2238,P2238)))</f>
        <v>26.467927304</v>
      </c>
      <c r="V2238" s="155" t="str">
        <v>2026-05-27 14:10 PDT</v>
      </c>
      <c r="W2238" s="153" t="n">
        <v>16</v>
      </c>
      <c r="X2238" s="153" t="n">
        <v>23</v>
      </c>
      <c r="Y2238" s="163"/>
      <c r="Z2238" s="163"/>
      <c r="AA2238" s="153" t="n">
        <v>-117.8837</v>
      </c>
      <c r="AB2238" s="153" t="n">
        <v>34.9054</v>
      </c>
      <c r="AC2238" s="153" t="n">
        <v>702</v>
      </c>
      <c r="AD2238" s="175" t="str">
        <v>KEDW 272110Z 22016G23KT 40SM SCT065 19/00 A2975 RMK AO2A SLP062</v>
      </c>
    </row>
    <row r="2239" hidden="0">
      <c r="A2239" s="150" t="str">
        <v>2026-05-27 21:25 UTC</v>
      </c>
      <c r="B2239" s="155" t="str">
        <v>2026-05-27 14:25 PDT</v>
      </c>
      <c r="C2239" s="155" t="str">
        <v>2026-05-27</v>
      </c>
      <c r="D2239" s="155" t="str">
        <v>May</v>
      </c>
      <c r="E2239" s="154" t="str">
        <v>Accepted</v>
      </c>
      <c r="F2239" s="155" t="str">
        <v>230</v>
      </c>
      <c r="G2239" s="153" t="n">
        <v>230</v>
      </c>
      <c r="H2239" s="155" t="str">
        <v>SW</v>
      </c>
      <c r="I2239" s="153" t="n">
        <v>50</v>
      </c>
      <c r="J2239" s="155" t="str">
        <v>NE</v>
      </c>
      <c r="K2239" s="153" t="n">
        <v>17</v>
      </c>
      <c r="L2239" s="153" t="n">
        <f>IF(E2239="Accepted",K2239*1.150779448,"")</f>
        <v>19.563250616</v>
      </c>
      <c r="M2239" s="153" t="n">
        <v>19</v>
      </c>
      <c r="N2239" s="153" t="n">
        <f>IF(AND(E2239="Accepted",ISNUMBER(M2239)),M2239*1.150779448,"")</f>
        <v>21.864809512</v>
      </c>
      <c r="O2239" s="163"/>
      <c r="P2239" s="163" t="str">
        <f>IF(AND(E2239="Accepted",ISNUMBER(O2239)),O2239*1.150779448,"")</f>
      </c>
      <c r="Q2239" s="163"/>
      <c r="R2239" s="155" t="str"/>
      <c r="S2239" s="155" t="str"/>
      <c r="T2239" s="155" t="str"/>
      <c r="U2239" s="153" t="n">
        <f>IF(E2239&lt;&gt;"Accepted","",IF(AND(N2239="",P2239=""),"",MAX(N2239,P2239)))</f>
        <v>21.864809512</v>
      </c>
      <c r="V2239" s="155" t="str">
        <v>2026-05-27 14:25 PDT</v>
      </c>
      <c r="W2239" s="153" t="n">
        <v>17</v>
      </c>
      <c r="X2239" s="153" t="n">
        <v>19</v>
      </c>
      <c r="Y2239" s="163"/>
      <c r="Z2239" s="163"/>
      <c r="AA2239" s="153" t="n">
        <v>-117.8837</v>
      </c>
      <c r="AB2239" s="153" t="n">
        <v>34.9054</v>
      </c>
      <c r="AC2239" s="153" t="n">
        <v>702</v>
      </c>
      <c r="AD2239" s="175" t="str">
        <v>KEDW 272125Z 23017G19KT 40SM SCT070 20/M00 A2975 RMK AO2A SLP062</v>
      </c>
    </row>
    <row r="2240" hidden="0">
      <c r="A2240" s="150" t="str">
        <v>2026-05-27 21:55 UTC</v>
      </c>
      <c r="B2240" s="155" t="str">
        <v>2026-05-27 14:55 PDT</v>
      </c>
      <c r="C2240" s="155" t="str">
        <v>2026-05-27</v>
      </c>
      <c r="D2240" s="155" t="str">
        <v>May</v>
      </c>
      <c r="E2240" s="154" t="str">
        <v>Accepted</v>
      </c>
      <c r="F2240" s="155" t="str">
        <v>240</v>
      </c>
      <c r="G2240" s="153" t="n">
        <v>240</v>
      </c>
      <c r="H2240" s="155" t="str">
        <v>SW</v>
      </c>
      <c r="I2240" s="153" t="n">
        <v>60</v>
      </c>
      <c r="J2240" s="155" t="str">
        <v>NE</v>
      </c>
      <c r="K2240" s="153" t="n">
        <v>16</v>
      </c>
      <c r="L2240" s="153" t="n">
        <f>IF(E2240="Accepted",K2240*1.150779448,"")</f>
        <v>18.412471168</v>
      </c>
      <c r="M2240" s="153" t="n">
        <v>24</v>
      </c>
      <c r="N2240" s="153" t="n">
        <f>IF(AND(E2240="Accepted",ISNUMBER(M2240)),M2240*1.150779448,"")</f>
        <v>27.618706752</v>
      </c>
      <c r="O2240" s="153" t="n">
        <v>27</v>
      </c>
      <c r="P2240" s="153" t="n">
        <f>IF(AND(E2240="Accepted",ISNUMBER(O2240)),O2240*1.150779448,"")</f>
        <v>31.071045096</v>
      </c>
      <c r="Q2240" s="153" t="n">
        <v>220</v>
      </c>
      <c r="R2240" s="155" t="str">
        <v>50</v>
      </c>
      <c r="S2240" s="155" t="str">
        <v>2026-05-27 21:50 UTC</v>
      </c>
      <c r="T2240" s="155" t="str">
        <v>2026-05-27 14:50 PDT</v>
      </c>
      <c r="U2240" s="153" t="n">
        <f>IF(E2240&lt;&gt;"Accepted","",IF(AND(N2240="",P2240=""),"",MAX(N2240,P2240)))</f>
        <v>31.071045096</v>
      </c>
      <c r="V2240" s="155" t="str">
        <v>2026-05-27 14:50 PDT</v>
      </c>
      <c r="W2240" s="153" t="n">
        <v>16</v>
      </c>
      <c r="X2240" s="153" t="n">
        <v>24</v>
      </c>
      <c r="Y2240" s="153" t="n">
        <v>27</v>
      </c>
      <c r="Z2240" s="153" t="n">
        <v>220</v>
      </c>
      <c r="AA2240" s="153" t="n">
        <v>-117.8837</v>
      </c>
      <c r="AB2240" s="153" t="n">
        <v>34.9054</v>
      </c>
      <c r="AC2240" s="153" t="n">
        <v>702</v>
      </c>
      <c r="AD2240" s="175" t="str">
        <v>KEDW 272155Z COR 24016G24KT 40SM SCT070 20/M00 A2975 RMK AO2A PK WND 22027/50 SLP062 T02001001 COR 2157</v>
      </c>
    </row>
    <row r="2241" hidden="0">
      <c r="A2241" s="150" t="str">
        <v>2026-05-27 22:55 UTC</v>
      </c>
      <c r="B2241" s="155" t="str">
        <v>2026-05-27 15:55 PDT</v>
      </c>
      <c r="C2241" s="155" t="str">
        <v>2026-05-27</v>
      </c>
      <c r="D2241" s="155" t="str">
        <v>May</v>
      </c>
      <c r="E2241" s="154" t="str">
        <v>Accepted</v>
      </c>
      <c r="F2241" s="155" t="str">
        <v>210</v>
      </c>
      <c r="G2241" s="153" t="n">
        <v>210</v>
      </c>
      <c r="H2241" s="155" t="str">
        <v>SW</v>
      </c>
      <c r="I2241" s="153" t="n">
        <v>30</v>
      </c>
      <c r="J2241" s="155" t="str">
        <v>NE</v>
      </c>
      <c r="K2241" s="153" t="n">
        <v>17</v>
      </c>
      <c r="L2241" s="153" t="n">
        <f>IF(E2241="Accepted",K2241*1.150779448,"")</f>
        <v>19.563250616</v>
      </c>
      <c r="M2241" s="153" t="n">
        <v>22</v>
      </c>
      <c r="N2241" s="153" t="n">
        <f>IF(AND(E2241="Accepted",ISNUMBER(M2241)),M2241*1.150779448,"")</f>
        <v>25.317147856</v>
      </c>
      <c r="O2241" s="153" t="n">
        <v>29</v>
      </c>
      <c r="P2241" s="153" t="n">
        <f>IF(AND(E2241="Accepted",ISNUMBER(O2241)),O2241*1.150779448,"")</f>
        <v>33.372603992</v>
      </c>
      <c r="Q2241" s="153" t="n">
        <v>230</v>
      </c>
      <c r="R2241" s="155" t="str">
        <v>11</v>
      </c>
      <c r="S2241" s="155" t="str">
        <v>2026-05-27 22:11 UTC</v>
      </c>
      <c r="T2241" s="155" t="str">
        <v>2026-05-27 15:11 PDT</v>
      </c>
      <c r="U2241" s="153" t="n">
        <f>IF(E2241&lt;&gt;"Accepted","",IF(AND(N2241="",P2241=""),"",MAX(N2241,P2241)))</f>
        <v>33.372603992</v>
      </c>
      <c r="V2241" s="155" t="str">
        <v>2026-05-27 15:11 PDT</v>
      </c>
      <c r="W2241" s="153" t="n">
        <v>17</v>
      </c>
      <c r="X2241" s="153" t="n">
        <v>22</v>
      </c>
      <c r="Y2241" s="153" t="n">
        <v>29</v>
      </c>
      <c r="Z2241" s="153" t="n">
        <v>230</v>
      </c>
      <c r="AA2241" s="153" t="n">
        <v>-117.8837</v>
      </c>
      <c r="AB2241" s="153" t="n">
        <v>34.9054</v>
      </c>
      <c r="AC2241" s="153" t="n">
        <v>702</v>
      </c>
      <c r="AD2241" s="175" t="str">
        <v>KEDW 272255Z 21017G22KT 40SM SCT075 20/M00 A2973 RMK AO2A PK WND 23029/11 SLP055 T01991002</v>
      </c>
    </row>
    <row r="2242" hidden="0">
      <c r="A2242" s="150" t="str">
        <v>2026-05-27 23:55 UTC</v>
      </c>
      <c r="B2242" s="155" t="str">
        <v>2026-05-27 16:55 PDT</v>
      </c>
      <c r="C2242" s="155" t="str">
        <v>2026-05-27</v>
      </c>
      <c r="D2242" s="155" t="str">
        <v>May</v>
      </c>
      <c r="E2242" s="154" t="str">
        <v>Accepted</v>
      </c>
      <c r="F2242" s="155" t="str">
        <v>210</v>
      </c>
      <c r="G2242" s="153" t="n">
        <v>210</v>
      </c>
      <c r="H2242" s="155" t="str">
        <v>SW</v>
      </c>
      <c r="I2242" s="153" t="n">
        <v>30</v>
      </c>
      <c r="J2242" s="155" t="str">
        <v>NE</v>
      </c>
      <c r="K2242" s="153" t="n">
        <v>20</v>
      </c>
      <c r="L2242" s="153" t="n">
        <f>IF(E2242="Accepted",K2242*1.150779448,"")</f>
        <v>23.01558896</v>
      </c>
      <c r="M2242" s="153" t="n">
        <v>24</v>
      </c>
      <c r="N2242" s="153" t="n">
        <f>IF(AND(E2242="Accepted",ISNUMBER(M2242)),M2242*1.150779448,"")</f>
        <v>27.618706752</v>
      </c>
      <c r="O2242" s="153" t="n">
        <v>28</v>
      </c>
      <c r="P2242" s="153" t="n">
        <f>IF(AND(E2242="Accepted",ISNUMBER(O2242)),O2242*1.150779448,"")</f>
        <v>32.221824544</v>
      </c>
      <c r="Q2242" s="153" t="n">
        <v>210</v>
      </c>
      <c r="R2242" s="155" t="str">
        <v>25</v>
      </c>
      <c r="S2242" s="155" t="str">
        <v>2026-05-27 23:25 UTC</v>
      </c>
      <c r="T2242" s="155" t="str">
        <v>2026-05-27 16:25 PDT</v>
      </c>
      <c r="U2242" s="153" t="n">
        <f>IF(E2242&lt;&gt;"Accepted","",IF(AND(N2242="",P2242=""),"",MAX(N2242,P2242)))</f>
        <v>32.221824544</v>
      </c>
      <c r="V2242" s="155" t="str">
        <v>2026-05-27 16:25 PDT</v>
      </c>
      <c r="W2242" s="153" t="n">
        <v>20</v>
      </c>
      <c r="X2242" s="153" t="n">
        <v>24</v>
      </c>
      <c r="Y2242" s="153" t="n">
        <v>28</v>
      </c>
      <c r="Z2242" s="153" t="n">
        <v>210</v>
      </c>
      <c r="AA2242" s="153" t="n">
        <v>-117.8837</v>
      </c>
      <c r="AB2242" s="153" t="n">
        <v>34.9054</v>
      </c>
      <c r="AC2242" s="153" t="n">
        <v>702</v>
      </c>
      <c r="AD2242" s="175" t="str">
        <v>KEDW 272355Z 21020G24KT 40SM SCT070 20/M00 A2973 RMK AO2A PK WND 21028/25 SLP055 T01991002 10207 20178 57008</v>
      </c>
    </row>
    <row r="2243" hidden="0">
      <c r="A2243" s="150" t="str">
        <v>2026-05-28 00:55 UTC</v>
      </c>
      <c r="B2243" s="155" t="str">
        <v>2026-05-27 17:55 PDT</v>
      </c>
      <c r="C2243" s="155" t="str">
        <v>2026-05-27</v>
      </c>
      <c r="D2243" s="155" t="str">
        <v>May</v>
      </c>
      <c r="E2243" s="154" t="str">
        <v>Accepted</v>
      </c>
      <c r="F2243" s="155" t="str">
        <v>200</v>
      </c>
      <c r="G2243" s="153" t="n">
        <v>200</v>
      </c>
      <c r="H2243" s="155" t="str">
        <v>S</v>
      </c>
      <c r="I2243" s="153" t="n">
        <v>20</v>
      </c>
      <c r="J2243" s="155" t="str">
        <v>N</v>
      </c>
      <c r="K2243" s="153" t="n">
        <v>17</v>
      </c>
      <c r="L2243" s="153" t="n">
        <f>IF(E2243="Accepted",K2243*1.150779448,"")</f>
        <v>19.563250616</v>
      </c>
      <c r="M2243" s="153" t="n">
        <v>25</v>
      </c>
      <c r="N2243" s="153" t="n">
        <f>IF(AND(E2243="Accepted",ISNUMBER(M2243)),M2243*1.150779448,"")</f>
        <v>28.7694862</v>
      </c>
      <c r="O2243" s="153" t="n">
        <v>26</v>
      </c>
      <c r="P2243" s="153" t="n">
        <f>IF(AND(E2243="Accepted",ISNUMBER(O2243)),O2243*1.150779448,"")</f>
        <v>29.920265648</v>
      </c>
      <c r="Q2243" s="153" t="n">
        <v>210</v>
      </c>
      <c r="R2243" s="155" t="str">
        <v>32</v>
      </c>
      <c r="S2243" s="155" t="str">
        <v>2026-05-28 00:32 UTC</v>
      </c>
      <c r="T2243" s="155" t="str">
        <v>2026-05-27 17:32 PDT</v>
      </c>
      <c r="U2243" s="153" t="n">
        <f>IF(E2243&lt;&gt;"Accepted","",IF(AND(N2243="",P2243=""),"",MAX(N2243,P2243)))</f>
        <v>29.920265648</v>
      </c>
      <c r="V2243" s="155" t="str">
        <v>2026-05-27 17:32 PDT</v>
      </c>
      <c r="W2243" s="153" t="n">
        <v>17</v>
      </c>
      <c r="X2243" s="153" t="n">
        <v>25</v>
      </c>
      <c r="Y2243" s="153" t="n">
        <v>26</v>
      </c>
      <c r="Z2243" s="153" t="n">
        <v>210</v>
      </c>
      <c r="AA2243" s="153" t="n">
        <v>-117.8837</v>
      </c>
      <c r="AB2243" s="153" t="n">
        <v>34.9054</v>
      </c>
      <c r="AC2243" s="153" t="n">
        <v>702</v>
      </c>
      <c r="AD2243" s="175" t="str">
        <v>KEDW 280055Z 20017G25KT 40SM SCT070 18/02 A2974 RMK AO2A PK WND 21026/32 SLP060 T01780017</v>
      </c>
    </row>
    <row r="2244" hidden="0">
      <c r="A2244" s="150" t="str">
        <v>2026-05-28 01:55 UTC</v>
      </c>
      <c r="B2244" s="155" t="str">
        <v>2026-05-27 18:55 PDT</v>
      </c>
      <c r="C2244" s="155" t="str">
        <v>2026-05-27</v>
      </c>
      <c r="D2244" s="155" t="str">
        <v>May</v>
      </c>
      <c r="E2244" s="154" t="str">
        <v>Accepted</v>
      </c>
      <c r="F2244" s="155" t="str">
        <v>210</v>
      </c>
      <c r="G2244" s="153" t="n">
        <v>210</v>
      </c>
      <c r="H2244" s="155" t="str">
        <v>SW</v>
      </c>
      <c r="I2244" s="153" t="n">
        <v>30</v>
      </c>
      <c r="J2244" s="155" t="str">
        <v>NE</v>
      </c>
      <c r="K2244" s="153" t="n">
        <v>20</v>
      </c>
      <c r="L2244" s="153" t="n">
        <f>IF(E2244="Accepted",K2244*1.150779448,"")</f>
        <v>23.01558896</v>
      </c>
      <c r="M2244" s="153" t="n">
        <v>25</v>
      </c>
      <c r="N2244" s="153" t="n">
        <f>IF(AND(E2244="Accepted",ISNUMBER(M2244)),M2244*1.150779448,"")</f>
        <v>28.7694862</v>
      </c>
      <c r="O2244" s="153" t="n">
        <v>26</v>
      </c>
      <c r="P2244" s="153" t="n">
        <f>IF(AND(E2244="Accepted",ISNUMBER(O2244)),O2244*1.150779448,"")</f>
        <v>29.920265648</v>
      </c>
      <c r="Q2244" s="153" t="n">
        <v>200</v>
      </c>
      <c r="R2244" s="155" t="str">
        <v>03</v>
      </c>
      <c r="S2244" s="155" t="str">
        <v>2026-05-28 01:03 UTC</v>
      </c>
      <c r="T2244" s="155" t="str">
        <v>2026-05-27 18:03 PDT</v>
      </c>
      <c r="U2244" s="153" t="n">
        <f>IF(E2244&lt;&gt;"Accepted","",IF(AND(N2244="",P2244=""),"",MAX(N2244,P2244)))</f>
        <v>29.920265648</v>
      </c>
      <c r="V2244" s="155" t="str">
        <v>2026-05-27 18:03 PDT</v>
      </c>
      <c r="W2244" s="153" t="n">
        <v>20</v>
      </c>
      <c r="X2244" s="153" t="n">
        <v>25</v>
      </c>
      <c r="Y2244" s="153" t="n">
        <v>26</v>
      </c>
      <c r="Z2244" s="153" t="n">
        <v>200</v>
      </c>
      <c r="AA2244" s="153" t="n">
        <v>-117.8837</v>
      </c>
      <c r="AB2244" s="153" t="n">
        <v>34.9054</v>
      </c>
      <c r="AC2244" s="153" t="n">
        <v>702</v>
      </c>
      <c r="AD2244" s="175" t="str">
        <v>KEDW 280155Z 21020G25KT 40SM SCT065 17/01 A2975 RMK AO2A PK WND 20026/03 SLP064 T01700010</v>
      </c>
    </row>
    <row r="2245" hidden="0">
      <c r="A2245" s="150" t="str">
        <v>2026-05-28 02:55 UTC</v>
      </c>
      <c r="B2245" s="155" t="str">
        <v>2026-05-27 19:55 PDT</v>
      </c>
      <c r="C2245" s="155" t="str">
        <v>2026-05-27</v>
      </c>
      <c r="D2245" s="155" t="str">
        <v>May</v>
      </c>
      <c r="E2245" s="154" t="str">
        <v>Accepted</v>
      </c>
      <c r="F2245" s="155" t="str">
        <v>240</v>
      </c>
      <c r="G2245" s="153" t="n">
        <v>240</v>
      </c>
      <c r="H2245" s="155" t="str">
        <v>SW</v>
      </c>
      <c r="I2245" s="153" t="n">
        <v>60</v>
      </c>
      <c r="J2245" s="155" t="str">
        <v>NE</v>
      </c>
      <c r="K2245" s="153" t="n">
        <v>24</v>
      </c>
      <c r="L2245" s="153" t="n">
        <f>IF(E2245="Accepted",K2245*1.150779448,"")</f>
        <v>27.618706752</v>
      </c>
      <c r="M2245" s="153" t="n">
        <v>29</v>
      </c>
      <c r="N2245" s="153" t="n">
        <f>IF(AND(E2245="Accepted",ISNUMBER(M2245)),M2245*1.150779448,"")</f>
        <v>33.372603992</v>
      </c>
      <c r="O2245" s="153" t="n">
        <v>29</v>
      </c>
      <c r="P2245" s="153" t="n">
        <f>IF(AND(E2245="Accepted",ISNUMBER(O2245)),O2245*1.150779448,"")</f>
        <v>33.372603992</v>
      </c>
      <c r="Q2245" s="153" t="n">
        <v>250</v>
      </c>
      <c r="R2245" s="155" t="str">
        <v>44</v>
      </c>
      <c r="S2245" s="155" t="str">
        <v>2026-05-28 02:44 UTC</v>
      </c>
      <c r="T2245" s="155" t="str">
        <v>2026-05-27 19:44 PDT</v>
      </c>
      <c r="U2245" s="153" t="n">
        <f>IF(E2245&lt;&gt;"Accepted","",IF(AND(N2245="",P2245=""),"",MAX(N2245,P2245)))</f>
        <v>33.372603992</v>
      </c>
      <c r="V2245" s="155" t="str">
        <v>2026-05-27 19:44 PDT</v>
      </c>
      <c r="W2245" s="153" t="n">
        <v>24</v>
      </c>
      <c r="X2245" s="153" t="n">
        <v>29</v>
      </c>
      <c r="Y2245" s="153" t="n">
        <v>29</v>
      </c>
      <c r="Z2245" s="153" t="n">
        <v>250</v>
      </c>
      <c r="AA2245" s="153" t="n">
        <v>-117.8837</v>
      </c>
      <c r="AB2245" s="153" t="n">
        <v>34.9054</v>
      </c>
      <c r="AC2245" s="153" t="n">
        <v>702</v>
      </c>
      <c r="AD2245" s="175" t="str">
        <v>KEDW 280255Z 24024G29KT 40SM SCT070 14/03 A2978 RMK AO2A PK WND 25029/44 SLP075 T01420033 52017</v>
      </c>
    </row>
    <row r="2246" hidden="0">
      <c r="A2246" s="150" t="str">
        <v>2026-05-28 03:55 UTC</v>
      </c>
      <c r="B2246" s="155" t="str">
        <v>2026-05-27 20:55 PDT</v>
      </c>
      <c r="C2246" s="155" t="str">
        <v>2026-05-27</v>
      </c>
      <c r="D2246" s="155" t="str">
        <v>May</v>
      </c>
      <c r="E2246" s="154" t="str">
        <v>Accepted</v>
      </c>
      <c r="F2246" s="155" t="str">
        <v>240</v>
      </c>
      <c r="G2246" s="153" t="n">
        <v>240</v>
      </c>
      <c r="H2246" s="155" t="str">
        <v>SW</v>
      </c>
      <c r="I2246" s="153" t="n">
        <v>60</v>
      </c>
      <c r="J2246" s="155" t="str">
        <v>NE</v>
      </c>
      <c r="K2246" s="153" t="n">
        <v>16</v>
      </c>
      <c r="L2246" s="153" t="n">
        <f>IF(E2246="Accepted",K2246*1.150779448,"")</f>
        <v>18.412471168</v>
      </c>
      <c r="M2246" s="153" t="n">
        <v>22</v>
      </c>
      <c r="N2246" s="153" t="n">
        <f>IF(AND(E2246="Accepted",ISNUMBER(M2246)),M2246*1.150779448,"")</f>
        <v>25.317147856</v>
      </c>
      <c r="O2246" s="153" t="n">
        <v>28</v>
      </c>
      <c r="P2246" s="153" t="n">
        <f>IF(AND(E2246="Accepted",ISNUMBER(O2246)),O2246*1.150779448,"")</f>
        <v>32.221824544</v>
      </c>
      <c r="Q2246" s="153" t="n">
        <v>240</v>
      </c>
      <c r="R2246" s="155" t="str">
        <v>02</v>
      </c>
      <c r="S2246" s="155" t="str">
        <v>2026-05-28 03:02 UTC</v>
      </c>
      <c r="T2246" s="155" t="str">
        <v>2026-05-27 20:02 PDT</v>
      </c>
      <c r="U2246" s="153" t="n">
        <f>IF(E2246&lt;&gt;"Accepted","",IF(AND(N2246="",P2246=""),"",MAX(N2246,P2246)))</f>
        <v>32.221824544</v>
      </c>
      <c r="V2246" s="155" t="str">
        <v>2026-05-27 20:02 PDT</v>
      </c>
      <c r="W2246" s="153" t="n">
        <v>16</v>
      </c>
      <c r="X2246" s="153" t="n">
        <v>22</v>
      </c>
      <c r="Y2246" s="153" t="n">
        <v>28</v>
      </c>
      <c r="Z2246" s="153" t="n">
        <v>240</v>
      </c>
      <c r="AA2246" s="153" t="n">
        <v>-117.8837</v>
      </c>
      <c r="AB2246" s="153" t="n">
        <v>34.9054</v>
      </c>
      <c r="AC2246" s="153" t="n">
        <v>702</v>
      </c>
      <c r="AD2246" s="175" t="str">
        <v>KEDW 280355Z 24016G22KT 40SM SCT070 13/05 A2980 RMK AO2A PK WND 24028/02 SLP082 T01290046</v>
      </c>
    </row>
    <row r="2247" hidden="0">
      <c r="A2247" s="150" t="str">
        <v>2026-05-28 04:03 UTC</v>
      </c>
      <c r="B2247" s="155" t="str">
        <v>2026-05-27 21:03 PDT</v>
      </c>
      <c r="C2247" s="155" t="str">
        <v>2026-05-27</v>
      </c>
      <c r="D2247" s="155" t="str">
        <v>May</v>
      </c>
      <c r="E2247" s="154" t="str">
        <v>Accepted</v>
      </c>
      <c r="F2247" s="155" t="str">
        <v>240</v>
      </c>
      <c r="G2247" s="153" t="n">
        <v>240</v>
      </c>
      <c r="H2247" s="155" t="str">
        <v>SW</v>
      </c>
      <c r="I2247" s="153" t="n">
        <v>60</v>
      </c>
      <c r="J2247" s="155" t="str">
        <v>NE</v>
      </c>
      <c r="K2247" s="153" t="n">
        <v>14</v>
      </c>
      <c r="L2247" s="153" t="n">
        <f>IF(E2247="Accepted",K2247*1.150779448,"")</f>
        <v>16.110912272</v>
      </c>
      <c r="M2247" s="163"/>
      <c r="N2247" s="163" t="str">
        <f>IF(AND(E2247="Accepted",ISNUMBER(M2247)),M2247*1.150779448,"")</f>
      </c>
      <c r="O2247" s="163"/>
      <c r="P2247" s="163" t="str">
        <f>IF(AND(E2247="Accepted",ISNUMBER(O2247)),O2247*1.150779448,"")</f>
      </c>
      <c r="Q2247" s="163"/>
      <c r="R2247" s="155" t="str"/>
      <c r="S2247" s="155" t="str"/>
      <c r="T2247" s="155" t="str"/>
      <c r="U2247" s="163" t="str">
        <f>IF(E2247&lt;&gt;"Accepted","",IF(AND(N2247="",P2247=""),"",MAX(N2247,P2247)))</f>
      </c>
      <c r="V2247" s="155" t="str">
        <v>2026-05-27 21:03 PDT</v>
      </c>
      <c r="W2247" s="153" t="n">
        <v>14</v>
      </c>
      <c r="X2247" s="163"/>
      <c r="Y2247" s="163"/>
      <c r="Z2247" s="163"/>
      <c r="AA2247" s="153" t="n">
        <v>-117.8837</v>
      </c>
      <c r="AB2247" s="153" t="n">
        <v>34.9054</v>
      </c>
      <c r="AC2247" s="153" t="n">
        <v>702</v>
      </c>
      <c r="AD2247" s="175" t="str">
        <v>KEDW 280403Z 24014KT 40SM -RA SCT095 13/05 A2980 RMK AO2A RAB03 SLP082</v>
      </c>
    </row>
    <row r="2248" hidden="0">
      <c r="A2248" s="150" t="str">
        <v>2026-05-28 04:13 UTC</v>
      </c>
      <c r="B2248" s="155" t="str">
        <v>2026-05-27 21:13 PDT</v>
      </c>
      <c r="C2248" s="155" t="str">
        <v>2026-05-27</v>
      </c>
      <c r="D2248" s="155" t="str">
        <v>May</v>
      </c>
      <c r="E2248" s="154" t="str">
        <v>Accepted</v>
      </c>
      <c r="F2248" s="155" t="str">
        <v>240</v>
      </c>
      <c r="G2248" s="153" t="n">
        <v>240</v>
      </c>
      <c r="H2248" s="155" t="str">
        <v>SW</v>
      </c>
      <c r="I2248" s="153" t="n">
        <v>60</v>
      </c>
      <c r="J2248" s="155" t="str">
        <v>NE</v>
      </c>
      <c r="K2248" s="153" t="n">
        <v>14</v>
      </c>
      <c r="L2248" s="153" t="n">
        <f>IF(E2248="Accepted",K2248*1.150779448,"")</f>
        <v>16.110912272</v>
      </c>
      <c r="M2248" s="163"/>
      <c r="N2248" s="163" t="str">
        <f>IF(AND(E2248="Accepted",ISNUMBER(M2248)),M2248*1.150779448,"")</f>
      </c>
      <c r="O2248" s="163"/>
      <c r="P2248" s="163" t="str">
        <f>IF(AND(E2248="Accepted",ISNUMBER(O2248)),O2248*1.150779448,"")</f>
      </c>
      <c r="Q2248" s="163"/>
      <c r="R2248" s="155" t="str"/>
      <c r="S2248" s="155" t="str"/>
      <c r="T2248" s="155" t="str"/>
      <c r="U2248" s="163" t="str">
        <f>IF(E2248&lt;&gt;"Accepted","",IF(AND(N2248="",P2248=""),"",MAX(N2248,P2248)))</f>
      </c>
      <c r="V2248" s="155" t="str">
        <v>2026-05-27 21:13 PDT</v>
      </c>
      <c r="W2248" s="153" t="n">
        <v>14</v>
      </c>
      <c r="X2248" s="163"/>
      <c r="Y2248" s="163"/>
      <c r="Z2248" s="163"/>
      <c r="AA2248" s="153" t="n">
        <v>-117.8837</v>
      </c>
      <c r="AB2248" s="153" t="n">
        <v>34.9054</v>
      </c>
      <c r="AC2248" s="153" t="n">
        <v>702</v>
      </c>
      <c r="AD2248" s="175" t="str">
        <v>KEDW 280413Z 24014KT 40SM SCT095 13/05 A2980 RMK AO2A RAE0355RAB03E13 SLP082</v>
      </c>
    </row>
    <row r="2249" hidden="0">
      <c r="A2249" s="150" t="str">
        <v>2026-05-28 04:55 UTC</v>
      </c>
      <c r="B2249" s="155" t="str">
        <v>2026-05-27 21:55 PDT</v>
      </c>
      <c r="C2249" s="155" t="str">
        <v>2026-05-27</v>
      </c>
      <c r="D2249" s="155" t="str">
        <v>May</v>
      </c>
      <c r="E2249" s="154" t="str">
        <v>Accepted</v>
      </c>
      <c r="F2249" s="155" t="str">
        <v>250</v>
      </c>
      <c r="G2249" s="153" t="n">
        <v>250</v>
      </c>
      <c r="H2249" s="155" t="str">
        <v>W</v>
      </c>
      <c r="I2249" s="153" t="n">
        <v>70</v>
      </c>
      <c r="J2249" s="155" t="str">
        <v>E</v>
      </c>
      <c r="K2249" s="153" t="n">
        <v>18</v>
      </c>
      <c r="L2249" s="153" t="n">
        <f>IF(E2249="Accepted",K2249*1.150779448,"")</f>
        <v>20.714030064</v>
      </c>
      <c r="M2249" s="163"/>
      <c r="N2249" s="163" t="str">
        <f>IF(AND(E2249="Accepted",ISNUMBER(M2249)),M2249*1.150779448,"")</f>
      </c>
      <c r="O2249" s="163"/>
      <c r="P2249" s="163" t="str">
        <f>IF(AND(E2249="Accepted",ISNUMBER(O2249)),O2249*1.150779448,"")</f>
      </c>
      <c r="Q2249" s="163"/>
      <c r="R2249" s="155" t="str"/>
      <c r="S2249" s="155" t="str"/>
      <c r="T2249" s="155" t="str"/>
      <c r="U2249" s="163" t="str">
        <f>IF(E2249&lt;&gt;"Accepted","",IF(AND(N2249="",P2249=""),"",MAX(N2249,P2249)))</f>
      </c>
      <c r="V2249" s="155" t="str">
        <v>2026-05-27 21:55 PDT</v>
      </c>
      <c r="W2249" s="153" t="n">
        <v>18</v>
      </c>
      <c r="X2249" s="163"/>
      <c r="Y2249" s="163"/>
      <c r="Z2249" s="163"/>
      <c r="AA2249" s="153" t="n">
        <v>-117.8837</v>
      </c>
      <c r="AB2249" s="153" t="n">
        <v>34.9054</v>
      </c>
      <c r="AC2249" s="153" t="n">
        <v>702</v>
      </c>
      <c r="AD2249" s="175" t="str">
        <v>KEDW 280455Z 25018KT 40SM SCT070 13/03 A2982 RMK AO2A RAB03E13 SLP088 P0000 T01260030</v>
      </c>
    </row>
    <row r="2250" hidden="0">
      <c r="A2250" s="150" t="str">
        <v>2026-05-28 05:55 UTC</v>
      </c>
      <c r="B2250" s="155" t="str">
        <v>2026-05-27 22:55 PDT</v>
      </c>
      <c r="C2250" s="155" t="str">
        <v>2026-05-27</v>
      </c>
      <c r="D2250" s="155" t="str">
        <v>May</v>
      </c>
      <c r="E2250" s="154" t="str">
        <v>Accepted</v>
      </c>
      <c r="F2250" s="155" t="str">
        <v>230</v>
      </c>
      <c r="G2250" s="153" t="n">
        <v>230</v>
      </c>
      <c r="H2250" s="155" t="str">
        <v>SW</v>
      </c>
      <c r="I2250" s="153" t="n">
        <v>50</v>
      </c>
      <c r="J2250" s="155" t="str">
        <v>NE</v>
      </c>
      <c r="K2250" s="153" t="n">
        <v>18</v>
      </c>
      <c r="L2250" s="153" t="n">
        <f>IF(E2250="Accepted",K2250*1.150779448,"")</f>
        <v>20.714030064</v>
      </c>
      <c r="M2250" s="153" t="n">
        <v>24</v>
      </c>
      <c r="N2250" s="153" t="n">
        <f>IF(AND(E2250="Accepted",ISNUMBER(M2250)),M2250*1.150779448,"")</f>
        <v>27.618706752</v>
      </c>
      <c r="O2250" s="153" t="n">
        <v>26</v>
      </c>
      <c r="P2250" s="153" t="n">
        <f>IF(AND(E2250="Accepted",ISNUMBER(O2250)),O2250*1.150779448,"")</f>
        <v>29.920265648</v>
      </c>
      <c r="Q2250" s="153" t="n">
        <v>230</v>
      </c>
      <c r="R2250" s="155" t="str">
        <v>21</v>
      </c>
      <c r="S2250" s="155" t="str">
        <v>2026-05-28 05:21 UTC</v>
      </c>
      <c r="T2250" s="155" t="str">
        <v>2026-05-27 22:21 PDT</v>
      </c>
      <c r="U2250" s="153" t="n">
        <f>IF(E2250&lt;&gt;"Accepted","",IF(AND(N2250="",P2250=""),"",MAX(N2250,P2250)))</f>
        <v>29.920265648</v>
      </c>
      <c r="V2250" s="155" t="str">
        <v>2026-05-27 22:21 PDT</v>
      </c>
      <c r="W2250" s="153" t="n">
        <v>18</v>
      </c>
      <c r="X2250" s="153" t="n">
        <v>24</v>
      </c>
      <c r="Y2250" s="153" t="n">
        <v>26</v>
      </c>
      <c r="Z2250" s="153" t="n">
        <v>230</v>
      </c>
      <c r="AA2250" s="153" t="n">
        <v>-117.8837</v>
      </c>
      <c r="AB2250" s="153" t="n">
        <v>34.9054</v>
      </c>
      <c r="AC2250" s="153" t="n">
        <v>702</v>
      </c>
      <c r="AD2250" s="175" t="str">
        <v>KEDW 280555Z 23018G24KT 40SM SCT070 12/04 A2983 RMK AO2A PK WND 23026/21 SLP091 60000 T01150038 10200 20115 52016</v>
      </c>
    </row>
    <row r="2251" hidden="0">
      <c r="A2251" s="150" t="str">
        <v>2026-05-28 06:55 UTC</v>
      </c>
      <c r="B2251" s="155" t="str">
        <v>2026-05-27 23:55 PDT</v>
      </c>
      <c r="C2251" s="155" t="str">
        <v>2026-05-27</v>
      </c>
      <c r="D2251" s="155" t="str">
        <v>May</v>
      </c>
      <c r="E2251" s="154" t="str">
        <v>Accepted</v>
      </c>
      <c r="F2251" s="155" t="str">
        <v>240</v>
      </c>
      <c r="G2251" s="153" t="n">
        <v>240</v>
      </c>
      <c r="H2251" s="155" t="str">
        <v>SW</v>
      </c>
      <c r="I2251" s="153" t="n">
        <v>60</v>
      </c>
      <c r="J2251" s="155" t="str">
        <v>NE</v>
      </c>
      <c r="K2251" s="153" t="n">
        <v>14</v>
      </c>
      <c r="L2251" s="153" t="n">
        <f>IF(E2251="Accepted",K2251*1.150779448,"")</f>
        <v>16.110912272</v>
      </c>
      <c r="M2251" s="163"/>
      <c r="N2251" s="163" t="str">
        <f>IF(AND(E2251="Accepted",ISNUMBER(M2251)),M2251*1.150779448,"")</f>
      </c>
      <c r="O2251" s="153" t="n">
        <v>26</v>
      </c>
      <c r="P2251" s="153" t="n">
        <f>IF(AND(E2251="Accepted",ISNUMBER(O2251)),O2251*1.150779448,"")</f>
        <v>29.920265648</v>
      </c>
      <c r="Q2251" s="153" t="n">
        <v>240</v>
      </c>
      <c r="R2251" s="155" t="str">
        <v>15</v>
      </c>
      <c r="S2251" s="155" t="str">
        <v>2026-05-28 06:15 UTC</v>
      </c>
      <c r="T2251" s="155" t="str">
        <v>2026-05-27 23:15 PDT</v>
      </c>
      <c r="U2251" s="153" t="n">
        <f>IF(E2251&lt;&gt;"Accepted","",IF(AND(N2251="",P2251=""),"",MAX(N2251,P2251)))</f>
        <v>29.920265648</v>
      </c>
      <c r="V2251" s="155" t="str">
        <v>2026-05-27 23:15 PDT</v>
      </c>
      <c r="W2251" s="153" t="n">
        <v>14</v>
      </c>
      <c r="X2251" s="163"/>
      <c r="Y2251" s="153" t="n">
        <v>26</v>
      </c>
      <c r="Z2251" s="153" t="n">
        <v>240</v>
      </c>
      <c r="AA2251" s="153" t="n">
        <v>-117.8837</v>
      </c>
      <c r="AB2251" s="153" t="n">
        <v>34.9054</v>
      </c>
      <c r="AC2251" s="153" t="n">
        <v>702</v>
      </c>
      <c r="AD2251" s="175" t="str">
        <v>KEDW 280655Z AUTO 24014KT 10SM CLR 11/03 A2984 RMK AO2 PK WND 24026/15 SLP095 T01110031 $</v>
      </c>
    </row>
    <row r="2252" hidden="0">
      <c r="A2252" s="150" t="str">
        <v>2026-05-28 07:55 UTC</v>
      </c>
      <c r="B2252" s="155" t="str">
        <v>2026-05-28 00:55 PDT</v>
      </c>
      <c r="C2252" s="155" t="str">
        <v>2026-05-28</v>
      </c>
      <c r="D2252" s="155" t="str">
        <v>May</v>
      </c>
      <c r="E2252" s="154" t="str">
        <v>Accepted</v>
      </c>
      <c r="F2252" s="155" t="str">
        <v>240</v>
      </c>
      <c r="G2252" s="153" t="n">
        <v>240</v>
      </c>
      <c r="H2252" s="155" t="str">
        <v>SW</v>
      </c>
      <c r="I2252" s="153" t="n">
        <v>60</v>
      </c>
      <c r="J2252" s="155" t="str">
        <v>NE</v>
      </c>
      <c r="K2252" s="153" t="n">
        <v>15</v>
      </c>
      <c r="L2252" s="153" t="n">
        <f>IF(E2252="Accepted",K2252*1.150779448,"")</f>
        <v>17.261691719999998</v>
      </c>
      <c r="M2252" s="163"/>
      <c r="N2252" s="163" t="str">
        <f>IF(AND(E2252="Accepted",ISNUMBER(M2252)),M2252*1.150779448,"")</f>
      </c>
      <c r="O2252" s="163"/>
      <c r="P2252" s="163" t="str">
        <f>IF(AND(E2252="Accepted",ISNUMBER(O2252)),O2252*1.150779448,"")</f>
      </c>
      <c r="Q2252" s="163"/>
      <c r="R2252" s="155" t="str"/>
      <c r="S2252" s="155" t="str"/>
      <c r="T2252" s="155" t="str"/>
      <c r="U2252" s="163" t="str">
        <f>IF(E2252&lt;&gt;"Accepted","",IF(AND(N2252="",P2252=""),"",MAX(N2252,P2252)))</f>
      </c>
      <c r="V2252" s="155" t="str">
        <v>2026-05-28 00:55 PDT</v>
      </c>
      <c r="W2252" s="153" t="n">
        <v>15</v>
      </c>
      <c r="X2252" s="163"/>
      <c r="Y2252" s="163"/>
      <c r="Z2252" s="163"/>
      <c r="AA2252" s="153" t="n">
        <v>-117.8837</v>
      </c>
      <c r="AB2252" s="153" t="n">
        <v>34.9054</v>
      </c>
      <c r="AC2252" s="153" t="n">
        <v>702</v>
      </c>
      <c r="AD2252" s="175" t="str">
        <v>KEDW 280755Z AUTO 24015KT 10SM CLR 10/04 A2985 RMK AO2 SLP098 T01020041 402070102 $</v>
      </c>
    </row>
    <row r="2253" hidden="0">
      <c r="A2253" s="150" t="str">
        <v>2026-05-28 08:55 UTC</v>
      </c>
      <c r="B2253" s="155" t="str">
        <v>2026-05-28 01:55 PDT</v>
      </c>
      <c r="C2253" s="155" t="str">
        <v>2026-05-28</v>
      </c>
      <c r="D2253" s="155" t="str">
        <v>May</v>
      </c>
      <c r="E2253" s="154" t="str">
        <v>Accepted</v>
      </c>
      <c r="F2253" s="155" t="str">
        <v>240</v>
      </c>
      <c r="G2253" s="153" t="n">
        <v>240</v>
      </c>
      <c r="H2253" s="155" t="str">
        <v>SW</v>
      </c>
      <c r="I2253" s="153" t="n">
        <v>60</v>
      </c>
      <c r="J2253" s="155" t="str">
        <v>NE</v>
      </c>
      <c r="K2253" s="153" t="n">
        <v>13</v>
      </c>
      <c r="L2253" s="153" t="n">
        <f>IF(E2253="Accepted",K2253*1.150779448,"")</f>
        <v>14.960132824</v>
      </c>
      <c r="M2253" s="163"/>
      <c r="N2253" s="163" t="str">
        <f>IF(AND(E2253="Accepted",ISNUMBER(M2253)),M2253*1.150779448,"")</f>
      </c>
      <c r="O2253" s="163"/>
      <c r="P2253" s="163" t="str">
        <f>IF(AND(E2253="Accepted",ISNUMBER(O2253)),O2253*1.150779448,"")</f>
      </c>
      <c r="Q2253" s="163"/>
      <c r="R2253" s="155" t="str"/>
      <c r="S2253" s="155" t="str"/>
      <c r="T2253" s="155" t="str"/>
      <c r="U2253" s="163" t="str">
        <f>IF(E2253&lt;&gt;"Accepted","",IF(AND(N2253="",P2253=""),"",MAX(N2253,P2253)))</f>
      </c>
      <c r="V2253" s="155" t="str">
        <v>2026-05-28 01:55 PDT</v>
      </c>
      <c r="W2253" s="153" t="n">
        <v>13</v>
      </c>
      <c r="X2253" s="163"/>
      <c r="Y2253" s="163"/>
      <c r="Z2253" s="163"/>
      <c r="AA2253" s="153" t="n">
        <v>-117.8837</v>
      </c>
      <c r="AB2253" s="153" t="n">
        <v>34.9054</v>
      </c>
      <c r="AC2253" s="153" t="n">
        <v>702</v>
      </c>
      <c r="AD2253" s="175" t="str">
        <v>KEDW 280855Z AUTO 24013KT 10SM CLR 10/04 A2983 RMK AO2 SLP091 T00970041 58000 $</v>
      </c>
    </row>
    <row r="2254" hidden="0">
      <c r="A2254" s="150" t="str">
        <v>2026-05-28 09:55 UTC</v>
      </c>
      <c r="B2254" s="155" t="str">
        <v>2026-05-28 02:55 PDT</v>
      </c>
      <c r="C2254" s="155" t="str">
        <v>2026-05-28</v>
      </c>
      <c r="D2254" s="155" t="str">
        <v>May</v>
      </c>
      <c r="E2254" s="154" t="str">
        <v>Accepted</v>
      </c>
      <c r="F2254" s="155" t="str">
        <v>240</v>
      </c>
      <c r="G2254" s="153" t="n">
        <v>240</v>
      </c>
      <c r="H2254" s="155" t="str">
        <v>SW</v>
      </c>
      <c r="I2254" s="153" t="n">
        <v>60</v>
      </c>
      <c r="J2254" s="155" t="str">
        <v>NE</v>
      </c>
      <c r="K2254" s="153" t="n">
        <v>15</v>
      </c>
      <c r="L2254" s="153" t="n">
        <f>IF(E2254="Accepted",K2254*1.150779448,"")</f>
        <v>17.261691719999998</v>
      </c>
      <c r="M2254" s="163"/>
      <c r="N2254" s="163" t="str">
        <f>IF(AND(E2254="Accepted",ISNUMBER(M2254)),M2254*1.150779448,"")</f>
      </c>
      <c r="O2254" s="163"/>
      <c r="P2254" s="163" t="str">
        <f>IF(AND(E2254="Accepted",ISNUMBER(O2254)),O2254*1.150779448,"")</f>
      </c>
      <c r="Q2254" s="163"/>
      <c r="R2254" s="155" t="str"/>
      <c r="S2254" s="155" t="str"/>
      <c r="T2254" s="155" t="str"/>
      <c r="U2254" s="163" t="str">
        <f>IF(E2254&lt;&gt;"Accepted","",IF(AND(N2254="",P2254=""),"",MAX(N2254,P2254)))</f>
      </c>
      <c r="V2254" s="155" t="str">
        <v>2026-05-28 02:55 PDT</v>
      </c>
      <c r="W2254" s="153" t="n">
        <v>15</v>
      </c>
      <c r="X2254" s="163"/>
      <c r="Y2254" s="163"/>
      <c r="Z2254" s="163"/>
      <c r="AA2254" s="153" t="n">
        <v>-117.8837</v>
      </c>
      <c r="AB2254" s="153" t="n">
        <v>34.9054</v>
      </c>
      <c r="AC2254" s="153" t="n">
        <v>702</v>
      </c>
      <c r="AD2254" s="175" t="str">
        <v>KEDW 280955Z AUTO 24015KT 10SM CLR 09/04 A2983 RMK AO2 SLP091 T00940040 $</v>
      </c>
    </row>
    <row r="2255" hidden="0">
      <c r="A2255" s="150" t="str">
        <v>2026-05-28 10:55 UTC</v>
      </c>
      <c r="B2255" s="155" t="str">
        <v>2026-05-28 03:55 PDT</v>
      </c>
      <c r="C2255" s="155" t="str">
        <v>2026-05-28</v>
      </c>
      <c r="D2255" s="155" t="str">
        <v>May</v>
      </c>
      <c r="E2255" s="154" t="str">
        <v>Accepted</v>
      </c>
      <c r="F2255" s="155" t="str">
        <v>230</v>
      </c>
      <c r="G2255" s="153" t="n">
        <v>230</v>
      </c>
      <c r="H2255" s="155" t="str">
        <v>SW</v>
      </c>
      <c r="I2255" s="153" t="n">
        <v>50</v>
      </c>
      <c r="J2255" s="155" t="str">
        <v>NE</v>
      </c>
      <c r="K2255" s="153" t="n">
        <v>13</v>
      </c>
      <c r="L2255" s="153" t="n">
        <f>IF(E2255="Accepted",K2255*1.150779448,"")</f>
        <v>14.960132824</v>
      </c>
      <c r="M2255" s="163"/>
      <c r="N2255" s="163" t="str">
        <f>IF(AND(E2255="Accepted",ISNUMBER(M2255)),M2255*1.150779448,"")</f>
      </c>
      <c r="O2255" s="163"/>
      <c r="P2255" s="163" t="str">
        <f>IF(AND(E2255="Accepted",ISNUMBER(O2255)),O2255*1.150779448,"")</f>
      </c>
      <c r="Q2255" s="163"/>
      <c r="R2255" s="155" t="str"/>
      <c r="S2255" s="155" t="str"/>
      <c r="T2255" s="155" t="str"/>
      <c r="U2255" s="163" t="str">
        <f>IF(E2255&lt;&gt;"Accepted","",IF(AND(N2255="",P2255=""),"",MAX(N2255,P2255)))</f>
      </c>
      <c r="V2255" s="155" t="str">
        <v>2026-05-28 03:55 PDT</v>
      </c>
      <c r="W2255" s="153" t="n">
        <v>13</v>
      </c>
      <c r="X2255" s="163"/>
      <c r="Y2255" s="163"/>
      <c r="Z2255" s="163"/>
      <c r="AA2255" s="153" t="n">
        <v>-117.8837</v>
      </c>
      <c r="AB2255" s="153" t="n">
        <v>34.9054</v>
      </c>
      <c r="AC2255" s="153" t="n">
        <v>702</v>
      </c>
      <c r="AD2255" s="175" t="str">
        <v>KEDW 281055Z AUTO 23013KT 10SM CLR 09/04 A2983 RMK AO2 SLP091 T00900038 $</v>
      </c>
    </row>
    <row r="2256" hidden="0">
      <c r="A2256" s="150" t="str">
        <v>2026-05-28 11:55 UTC</v>
      </c>
      <c r="B2256" s="155" t="str">
        <v>2026-05-28 04:55 PDT</v>
      </c>
      <c r="C2256" s="155" t="str">
        <v>2026-05-28</v>
      </c>
      <c r="D2256" s="155" t="str">
        <v>May</v>
      </c>
      <c r="E2256" s="154" t="str">
        <v>Accepted</v>
      </c>
      <c r="F2256" s="155" t="str">
        <v>230</v>
      </c>
      <c r="G2256" s="153" t="n">
        <v>230</v>
      </c>
      <c r="H2256" s="155" t="str">
        <v>SW</v>
      </c>
      <c r="I2256" s="153" t="n">
        <v>50</v>
      </c>
      <c r="J2256" s="155" t="str">
        <v>NE</v>
      </c>
      <c r="K2256" s="153" t="n">
        <v>12</v>
      </c>
      <c r="L2256" s="153" t="n">
        <f>IF(E2256="Accepted",K2256*1.150779448,"")</f>
        <v>13.809353376</v>
      </c>
      <c r="M2256" s="163"/>
      <c r="N2256" s="163" t="str">
        <f>IF(AND(E2256="Accepted",ISNUMBER(M2256)),M2256*1.150779448,"")</f>
      </c>
      <c r="O2256" s="163"/>
      <c r="P2256" s="163" t="str">
        <f>IF(AND(E2256="Accepted",ISNUMBER(O2256)),O2256*1.150779448,"")</f>
      </c>
      <c r="Q2256" s="163"/>
      <c r="R2256" s="155" t="str"/>
      <c r="S2256" s="155" t="str"/>
      <c r="T2256" s="155" t="str"/>
      <c r="U2256" s="163" t="str">
        <f>IF(E2256&lt;&gt;"Accepted","",IF(AND(N2256="",P2256=""),"",MAX(N2256,P2256)))</f>
      </c>
      <c r="V2256" s="155" t="str">
        <v>2026-05-28 04:55 PDT</v>
      </c>
      <c r="W2256" s="153" t="n">
        <v>12</v>
      </c>
      <c r="X2256" s="163"/>
      <c r="Y2256" s="163"/>
      <c r="Z2256" s="163"/>
      <c r="AA2256" s="153" t="n">
        <v>-117.8837</v>
      </c>
      <c r="AB2256" s="153" t="n">
        <v>34.9054</v>
      </c>
      <c r="AC2256" s="153" t="n">
        <v>702</v>
      </c>
      <c r="AD2256" s="175" t="str">
        <v>KEDW 281155Z AUTO 23012KT 10SM CLR 09/04 A2984 RMK AO2 SLP095 T00890037 10114 20089 51002 $</v>
      </c>
    </row>
    <row r="2257" hidden="0">
      <c r="A2257" s="150" t="str">
        <v>2026-05-28 12:55 UTC</v>
      </c>
      <c r="B2257" s="155" t="str">
        <v>2026-05-28 05:55 PDT</v>
      </c>
      <c r="C2257" s="155" t="str">
        <v>2026-05-28</v>
      </c>
      <c r="D2257" s="155" t="str">
        <v>May</v>
      </c>
      <c r="E2257" s="154" t="str">
        <v>Accepted</v>
      </c>
      <c r="F2257" s="155" t="str">
        <v>240</v>
      </c>
      <c r="G2257" s="153" t="n">
        <v>240</v>
      </c>
      <c r="H2257" s="155" t="str">
        <v>SW</v>
      </c>
      <c r="I2257" s="153" t="n">
        <v>60</v>
      </c>
      <c r="J2257" s="155" t="str">
        <v>NE</v>
      </c>
      <c r="K2257" s="153" t="n">
        <v>13</v>
      </c>
      <c r="L2257" s="153" t="n">
        <f>IF(E2257="Accepted",K2257*1.150779448,"")</f>
        <v>14.960132824</v>
      </c>
      <c r="M2257" s="163"/>
      <c r="N2257" s="163" t="str">
        <f>IF(AND(E2257="Accepted",ISNUMBER(M2257)),M2257*1.150779448,"")</f>
      </c>
      <c r="O2257" s="163"/>
      <c r="P2257" s="163" t="str">
        <f>IF(AND(E2257="Accepted",ISNUMBER(O2257)),O2257*1.150779448,"")</f>
      </c>
      <c r="Q2257" s="163"/>
      <c r="R2257" s="155" t="str"/>
      <c r="S2257" s="155" t="str"/>
      <c r="T2257" s="155" t="str"/>
      <c r="U2257" s="163" t="str">
        <f>IF(E2257&lt;&gt;"Accepted","",IF(AND(N2257="",P2257=""),"",MAX(N2257,P2257)))</f>
      </c>
      <c r="V2257" s="155" t="str">
        <v>2026-05-28 05:55 PDT</v>
      </c>
      <c r="W2257" s="153" t="n">
        <v>13</v>
      </c>
      <c r="X2257" s="163"/>
      <c r="Y2257" s="163"/>
      <c r="Z2257" s="163"/>
      <c r="AA2257" s="153" t="n">
        <v>-117.8837</v>
      </c>
      <c r="AB2257" s="153" t="n">
        <v>34.9054</v>
      </c>
      <c r="AC2257" s="153" t="n">
        <v>702</v>
      </c>
      <c r="AD2257" s="175" t="str">
        <v>KEDW 281255Z AUTO 24013KT 10SM CLR 09/04 A2985 RMK AO2 SLP101 T00900038 $</v>
      </c>
    </row>
    <row r="2258" hidden="0">
      <c r="A2258" s="150" t="str">
        <v>2026-05-28 13:55 UTC</v>
      </c>
      <c r="B2258" s="155" t="str">
        <v>2026-05-28 06:55 PDT</v>
      </c>
      <c r="C2258" s="155" t="str">
        <v>2026-05-28</v>
      </c>
      <c r="D2258" s="155" t="str">
        <v>May</v>
      </c>
      <c r="E2258" s="154" t="str">
        <v>Accepted</v>
      </c>
      <c r="F2258" s="155" t="str">
        <v>230</v>
      </c>
      <c r="G2258" s="153" t="n">
        <v>230</v>
      </c>
      <c r="H2258" s="155" t="str">
        <v>SW</v>
      </c>
      <c r="I2258" s="153" t="n">
        <v>50</v>
      </c>
      <c r="J2258" s="155" t="str">
        <v>NE</v>
      </c>
      <c r="K2258" s="153" t="n">
        <v>12</v>
      </c>
      <c r="L2258" s="153" t="n">
        <f>IF(E2258="Accepted",K2258*1.150779448,"")</f>
        <v>13.809353376</v>
      </c>
      <c r="M2258" s="163"/>
      <c r="N2258" s="163" t="str">
        <f>IF(AND(E2258="Accepted",ISNUMBER(M2258)),M2258*1.150779448,"")</f>
      </c>
      <c r="O2258" s="163"/>
      <c r="P2258" s="163" t="str">
        <f>IF(AND(E2258="Accepted",ISNUMBER(O2258)),O2258*1.150779448,"")</f>
      </c>
      <c r="Q2258" s="163"/>
      <c r="R2258" s="155" t="str"/>
      <c r="S2258" s="155" t="str"/>
      <c r="T2258" s="155" t="str"/>
      <c r="U2258" s="163" t="str">
        <f>IF(E2258&lt;&gt;"Accepted","",IF(AND(N2258="",P2258=""),"",MAX(N2258,P2258)))</f>
      </c>
      <c r="V2258" s="155" t="str">
        <v>2026-05-28 06:55 PDT</v>
      </c>
      <c r="W2258" s="153" t="n">
        <v>12</v>
      </c>
      <c r="X2258" s="163"/>
      <c r="Y2258" s="163"/>
      <c r="Z2258" s="163"/>
      <c r="AA2258" s="153" t="n">
        <v>-117.8837</v>
      </c>
      <c r="AB2258" s="153" t="n">
        <v>34.9054</v>
      </c>
      <c r="AC2258" s="153" t="n">
        <v>702</v>
      </c>
      <c r="AD2258" s="175" t="str">
        <v>KEDW 281355Z COR 23012KT 50SM FEW030 10/04 A2986 RMK AO2A SLP103 T01020041 $ COR 1416</v>
      </c>
    </row>
    <row r="2259" hidden="0">
      <c r="A2259" s="150" t="str">
        <v>2026-05-28 14:55 UTC</v>
      </c>
      <c r="B2259" s="155" t="str">
        <v>2026-05-28 07:55 PDT</v>
      </c>
      <c r="C2259" s="155" t="str">
        <v>2026-05-28</v>
      </c>
      <c r="D2259" s="155" t="str">
        <v>May</v>
      </c>
      <c r="E2259" s="154" t="str">
        <v>Accepted</v>
      </c>
      <c r="F2259" s="155" t="str">
        <v>230</v>
      </c>
      <c r="G2259" s="153" t="n">
        <v>230</v>
      </c>
      <c r="H2259" s="155" t="str">
        <v>SW</v>
      </c>
      <c r="I2259" s="153" t="n">
        <v>50</v>
      </c>
      <c r="J2259" s="155" t="str">
        <v>NE</v>
      </c>
      <c r="K2259" s="153" t="n">
        <v>12</v>
      </c>
      <c r="L2259" s="153" t="n">
        <f>IF(E2259="Accepted",K2259*1.150779448,"")</f>
        <v>13.809353376</v>
      </c>
      <c r="M2259" s="163"/>
      <c r="N2259" s="163" t="str">
        <f>IF(AND(E2259="Accepted",ISNUMBER(M2259)),M2259*1.150779448,"")</f>
      </c>
      <c r="O2259" s="163"/>
      <c r="P2259" s="163" t="str">
        <f>IF(AND(E2259="Accepted",ISNUMBER(O2259)),O2259*1.150779448,"")</f>
      </c>
      <c r="Q2259" s="163"/>
      <c r="R2259" s="155" t="str"/>
      <c r="S2259" s="155" t="str"/>
      <c r="T2259" s="155" t="str"/>
      <c r="U2259" s="163" t="str">
        <f>IF(E2259&lt;&gt;"Accepted","",IF(AND(N2259="",P2259=""),"",MAX(N2259,P2259)))</f>
      </c>
      <c r="V2259" s="155" t="str">
        <v>2026-05-28 07:55 PDT</v>
      </c>
      <c r="W2259" s="153" t="n">
        <v>12</v>
      </c>
      <c r="X2259" s="163"/>
      <c r="Y2259" s="163"/>
      <c r="Z2259" s="163"/>
      <c r="AA2259" s="153" t="n">
        <v>-117.8837</v>
      </c>
      <c r="AB2259" s="153" t="n">
        <v>34.9054</v>
      </c>
      <c r="AC2259" s="153" t="n">
        <v>702</v>
      </c>
      <c r="AD2259" s="175" t="str">
        <v>KEDW 281455Z 23012KT 50SM FEW030 12/04 A2987 RMK AO2A SLP108 T01210036 52009</v>
      </c>
    </row>
    <row r="2260" hidden="0">
      <c r="A2260" s="150" t="str">
        <v>2026-05-28 15:55 UTC</v>
      </c>
      <c r="B2260" s="155" t="str">
        <v>2026-05-28 08:55 PDT</v>
      </c>
      <c r="C2260" s="155" t="str">
        <v>2026-05-28</v>
      </c>
      <c r="D2260" s="155" t="str">
        <v>May</v>
      </c>
      <c r="E2260" s="154" t="str">
        <v>Accepted</v>
      </c>
      <c r="F2260" s="155" t="str">
        <v>240</v>
      </c>
      <c r="G2260" s="153" t="n">
        <v>240</v>
      </c>
      <c r="H2260" s="155" t="str">
        <v>SW</v>
      </c>
      <c r="I2260" s="153" t="n">
        <v>60</v>
      </c>
      <c r="J2260" s="155" t="str">
        <v>NE</v>
      </c>
      <c r="K2260" s="153" t="n">
        <v>10</v>
      </c>
      <c r="L2260" s="153" t="n">
        <f>IF(E2260="Accepted",K2260*1.150779448,"")</f>
        <v>11.50779448</v>
      </c>
      <c r="M2260" s="163"/>
      <c r="N2260" s="163" t="str">
        <f>IF(AND(E2260="Accepted",ISNUMBER(M2260)),M2260*1.150779448,"")</f>
      </c>
      <c r="O2260" s="163"/>
      <c r="P2260" s="163" t="str">
        <f>IF(AND(E2260="Accepted",ISNUMBER(O2260)),O2260*1.150779448,"")</f>
      </c>
      <c r="Q2260" s="163"/>
      <c r="R2260" s="155" t="str"/>
      <c r="S2260" s="155" t="str"/>
      <c r="T2260" s="155" t="str"/>
      <c r="U2260" s="163" t="str">
        <f>IF(E2260&lt;&gt;"Accepted","",IF(AND(N2260="",P2260=""),"",MAX(N2260,P2260)))</f>
      </c>
      <c r="V2260" s="155" t="str">
        <v>2026-05-28 08:55 PDT</v>
      </c>
      <c r="W2260" s="153" t="n">
        <v>10</v>
      </c>
      <c r="X2260" s="163"/>
      <c r="Y2260" s="163"/>
      <c r="Z2260" s="163"/>
      <c r="AA2260" s="153" t="n">
        <v>-117.8837</v>
      </c>
      <c r="AB2260" s="153" t="n">
        <v>34.9054</v>
      </c>
      <c r="AC2260" s="153" t="n">
        <v>702</v>
      </c>
      <c r="AD2260" s="175" t="str">
        <v>KEDW 281555Z 24010KT 60SM FEW090 15/03 A2989 RMK AO2A SLP113 T01460028</v>
      </c>
    </row>
    <row r="2261" hidden="0">
      <c r="A2261" s="150" t="str">
        <v>2026-05-28 16:55 UTC</v>
      </c>
      <c r="B2261" s="155" t="str">
        <v>2026-05-28 09:55 PDT</v>
      </c>
      <c r="C2261" s="155" t="str">
        <v>2026-05-28</v>
      </c>
      <c r="D2261" s="155" t="str">
        <v>May</v>
      </c>
      <c r="E2261" s="154" t="str">
        <v>Accepted</v>
      </c>
      <c r="F2261" s="155" t="str">
        <v>200</v>
      </c>
      <c r="G2261" s="153" t="n">
        <v>200</v>
      </c>
      <c r="H2261" s="155" t="str">
        <v>S</v>
      </c>
      <c r="I2261" s="153" t="n">
        <v>20</v>
      </c>
      <c r="J2261" s="155" t="str">
        <v>N</v>
      </c>
      <c r="K2261" s="153" t="n">
        <v>9</v>
      </c>
      <c r="L2261" s="153" t="n">
        <f>IF(E2261="Accepted",K2261*1.150779448,"")</f>
        <v>10.357015032</v>
      </c>
      <c r="M2261" s="163"/>
      <c r="N2261" s="163" t="str">
        <f>IF(AND(E2261="Accepted",ISNUMBER(M2261)),M2261*1.150779448,"")</f>
      </c>
      <c r="O2261" s="163"/>
      <c r="P2261" s="163" t="str">
        <f>IF(AND(E2261="Accepted",ISNUMBER(O2261)),O2261*1.150779448,"")</f>
      </c>
      <c r="Q2261" s="163"/>
      <c r="R2261" s="155" t="str"/>
      <c r="S2261" s="155" t="str"/>
      <c r="T2261" s="155" t="str"/>
      <c r="U2261" s="163" t="str">
        <f>IF(E2261&lt;&gt;"Accepted","",IF(AND(N2261="",P2261=""),"",MAX(N2261,P2261)))</f>
      </c>
      <c r="V2261" s="155" t="str">
        <v>2026-05-28 09:55 PDT</v>
      </c>
      <c r="W2261" s="153" t="n">
        <v>9</v>
      </c>
      <c r="X2261" s="163"/>
      <c r="Y2261" s="163"/>
      <c r="Z2261" s="163"/>
      <c r="AA2261" s="153" t="n">
        <v>-117.8837</v>
      </c>
      <c r="AB2261" s="153" t="n">
        <v>34.9054</v>
      </c>
      <c r="AC2261" s="153" t="n">
        <v>702</v>
      </c>
      <c r="AD2261" s="175" t="str">
        <v>KEDW 281655Z 20009KT 60SM FEW090 17/01 A2989 RMK AO2A SLP112 T01660011</v>
      </c>
    </row>
    <row r="2262" hidden="0">
      <c r="A2262" s="150" t="str">
        <v>2026-05-28 17:55 UTC</v>
      </c>
      <c r="B2262" s="155" t="str">
        <v>2026-05-28 10:55 PDT</v>
      </c>
      <c r="C2262" s="155" t="str">
        <v>2026-05-28</v>
      </c>
      <c r="D2262" s="155" t="str">
        <v>May</v>
      </c>
      <c r="E2262" s="154" t="str">
        <v>Accepted</v>
      </c>
      <c r="F2262" s="155" t="str">
        <v>240</v>
      </c>
      <c r="G2262" s="153" t="n">
        <v>240</v>
      </c>
      <c r="H2262" s="155" t="str">
        <v>SW</v>
      </c>
      <c r="I2262" s="153" t="n">
        <v>60</v>
      </c>
      <c r="J2262" s="155" t="str">
        <v>NE</v>
      </c>
      <c r="K2262" s="153" t="n">
        <v>5</v>
      </c>
      <c r="L2262" s="153" t="n">
        <f>IF(E2262="Accepted",K2262*1.150779448,"")</f>
        <v>5.75389724</v>
      </c>
      <c r="M2262" s="153" t="n">
        <v>17</v>
      </c>
      <c r="N2262" s="153" t="n">
        <f>IF(AND(E2262="Accepted",ISNUMBER(M2262)),M2262*1.150779448,"")</f>
        <v>19.563250616</v>
      </c>
      <c r="O2262" s="153" t="n">
        <v>27</v>
      </c>
      <c r="P2262" s="153" t="n">
        <f>IF(AND(E2262="Accepted",ISNUMBER(O2262)),O2262*1.150779448,"")</f>
        <v>31.071045096</v>
      </c>
      <c r="Q2262" s="153" t="n">
        <v>220</v>
      </c>
      <c r="R2262" s="155" t="str">
        <v>24</v>
      </c>
      <c r="S2262" s="155" t="str">
        <v>2026-05-28 17:24 UTC</v>
      </c>
      <c r="T2262" s="155" t="str">
        <v>2026-05-28 10:24 PDT</v>
      </c>
      <c r="U2262" s="153" t="n">
        <f>IF(E2262&lt;&gt;"Accepted","",IF(AND(N2262="",P2262=""),"",MAX(N2262,P2262)))</f>
        <v>31.071045096</v>
      </c>
      <c r="V2262" s="155" t="str">
        <v>2026-05-28 10:24 PDT</v>
      </c>
      <c r="W2262" s="153" t="n">
        <v>5</v>
      </c>
      <c r="X2262" s="153" t="n">
        <v>17</v>
      </c>
      <c r="Y2262" s="153" t="n">
        <v>27</v>
      </c>
      <c r="Z2262" s="153" t="n">
        <v>220</v>
      </c>
      <c r="AA2262" s="153" t="n">
        <v>-117.8837</v>
      </c>
      <c r="AB2262" s="153" t="n">
        <v>34.9054</v>
      </c>
      <c r="AC2262" s="153" t="n">
        <v>702</v>
      </c>
      <c r="AD2262" s="175" t="str">
        <v>KEDW 281755Z 24005G17KT 70SM FEW090 FEW280 18/01 A2988 RMK AO2A PK WND 22027/24 SLP108 T01800011 10180 20088 50004</v>
      </c>
    </row>
    <row r="2263" hidden="0">
      <c r="A2263" s="150" t="str">
        <v>2026-05-28 18:55 UTC</v>
      </c>
      <c r="B2263" s="155" t="str">
        <v>2026-05-28 11:55 PDT</v>
      </c>
      <c r="C2263" s="155" t="str">
        <v>2026-05-28</v>
      </c>
      <c r="D2263" s="155" t="str">
        <v>May</v>
      </c>
      <c r="E2263" s="154" t="str">
        <v>Accepted</v>
      </c>
      <c r="F2263" s="155" t="str">
        <v>260</v>
      </c>
      <c r="G2263" s="153" t="n">
        <v>260</v>
      </c>
      <c r="H2263" s="155" t="str">
        <v>W</v>
      </c>
      <c r="I2263" s="153" t="n">
        <v>80</v>
      </c>
      <c r="J2263" s="155" t="str">
        <v>E</v>
      </c>
      <c r="K2263" s="153" t="n">
        <v>10</v>
      </c>
      <c r="L2263" s="153" t="n">
        <f>IF(E2263="Accepted",K2263*1.150779448,"")</f>
        <v>11.50779448</v>
      </c>
      <c r="M2263" s="153" t="n">
        <v>18</v>
      </c>
      <c r="N2263" s="153" t="n">
        <f>IF(AND(E2263="Accepted",ISNUMBER(M2263)),M2263*1.150779448,"")</f>
        <v>20.714030064</v>
      </c>
      <c r="O2263" s="163"/>
      <c r="P2263" s="163" t="str">
        <f>IF(AND(E2263="Accepted",ISNUMBER(O2263)),O2263*1.150779448,"")</f>
      </c>
      <c r="Q2263" s="163"/>
      <c r="R2263" s="155" t="str"/>
      <c r="S2263" s="155" t="str"/>
      <c r="T2263" s="155" t="str"/>
      <c r="U2263" s="153" t="n">
        <f>IF(E2263&lt;&gt;"Accepted","",IF(AND(N2263="",P2263=""),"",MAX(N2263,P2263)))</f>
        <v>20.714030064</v>
      </c>
      <c r="V2263" s="155" t="str">
        <v>2026-05-28 11:55 PDT</v>
      </c>
      <c r="W2263" s="153" t="n">
        <v>10</v>
      </c>
      <c r="X2263" s="153" t="n">
        <v>18</v>
      </c>
      <c r="Y2263" s="163"/>
      <c r="Z2263" s="163"/>
      <c r="AA2263" s="153" t="n">
        <v>-117.8837</v>
      </c>
      <c r="AB2263" s="153" t="n">
        <v>34.9054</v>
      </c>
      <c r="AC2263" s="153" t="n">
        <v>702</v>
      </c>
      <c r="AD2263" s="175" t="str">
        <v>KEDW 281855Z 26010G18KT 80SM FEW090 FEW280 18/01 A2987 RMK AO2A SLP105 T01840005</v>
      </c>
    </row>
    <row r="2264" hidden="0">
      <c r="A2264" s="150" t="str">
        <v>2026-05-28 18:59 UTC</v>
      </c>
      <c r="B2264" s="155" t="str">
        <v>2026-05-28 11:59 PDT</v>
      </c>
      <c r="C2264" s="155" t="str">
        <v>2026-05-28</v>
      </c>
      <c r="D2264" s="155" t="str">
        <v>May</v>
      </c>
      <c r="E2264" s="154" t="str">
        <v>Accepted</v>
      </c>
      <c r="F2264" s="155" t="str">
        <v>220</v>
      </c>
      <c r="G2264" s="153" t="n">
        <v>220</v>
      </c>
      <c r="H2264" s="155" t="str">
        <v>SW</v>
      </c>
      <c r="I2264" s="153" t="n">
        <v>40</v>
      </c>
      <c r="J2264" s="155" t="str">
        <v>NE</v>
      </c>
      <c r="K2264" s="153" t="n">
        <v>12</v>
      </c>
      <c r="L2264" s="153" t="n">
        <f>IF(E2264="Accepted",K2264*1.150779448,"")</f>
        <v>13.809353376</v>
      </c>
      <c r="M2264" s="153" t="n">
        <v>22</v>
      </c>
      <c r="N2264" s="153" t="n">
        <f>IF(AND(E2264="Accepted",ISNUMBER(M2264)),M2264*1.150779448,"")</f>
        <v>25.317147856</v>
      </c>
      <c r="O2264" s="163"/>
      <c r="P2264" s="163" t="str">
        <f>IF(AND(E2264="Accepted",ISNUMBER(O2264)),O2264*1.150779448,"")</f>
      </c>
      <c r="Q2264" s="163"/>
      <c r="R2264" s="155" t="str"/>
      <c r="S2264" s="155" t="str"/>
      <c r="T2264" s="155" t="str"/>
      <c r="U2264" s="153" t="n">
        <f>IF(E2264&lt;&gt;"Accepted","",IF(AND(N2264="",P2264=""),"",MAX(N2264,P2264)))</f>
        <v>25.317147856</v>
      </c>
      <c r="V2264" s="155" t="str">
        <v>2026-05-28 11:59 PDT</v>
      </c>
      <c r="W2264" s="153" t="n">
        <v>12</v>
      </c>
      <c r="X2264" s="153" t="n">
        <v>22</v>
      </c>
      <c r="Y2264" s="163"/>
      <c r="Z2264" s="163"/>
      <c r="AA2264" s="153" t="n">
        <v>-117.8837</v>
      </c>
      <c r="AB2264" s="153" t="n">
        <v>34.9054</v>
      </c>
      <c r="AC2264" s="153" t="n">
        <v>702</v>
      </c>
      <c r="AD2264" s="175" t="str">
        <v>KEDW 281859Z 22012G22KT 80SM FEW090 FEW280 19/01 A2987 RMK AO2A WSHFT 57 SLP105</v>
      </c>
    </row>
    <row r="2265" hidden="0">
      <c r="A2265" s="150" t="str">
        <v>2026-05-28 19:02 UTC</v>
      </c>
      <c r="B2265" s="155" t="str">
        <v>2026-05-28 12:02 PDT</v>
      </c>
      <c r="C2265" s="155" t="str">
        <v>2026-05-28</v>
      </c>
      <c r="D2265" s="155" t="str">
        <v>May</v>
      </c>
      <c r="E2265" s="154" t="str">
        <v>Accepted</v>
      </c>
      <c r="F2265" s="155" t="str">
        <v>220</v>
      </c>
      <c r="G2265" s="153" t="n">
        <v>220</v>
      </c>
      <c r="H2265" s="155" t="str">
        <v>SW</v>
      </c>
      <c r="I2265" s="153" t="n">
        <v>40</v>
      </c>
      <c r="J2265" s="155" t="str">
        <v>NE</v>
      </c>
      <c r="K2265" s="153" t="n">
        <v>12</v>
      </c>
      <c r="L2265" s="153" t="n">
        <f>IF(E2265="Accepted",K2265*1.150779448,"")</f>
        <v>13.809353376</v>
      </c>
      <c r="M2265" s="153" t="n">
        <v>22</v>
      </c>
      <c r="N2265" s="153" t="n">
        <f>IF(AND(E2265="Accepted",ISNUMBER(M2265)),M2265*1.150779448,"")</f>
        <v>25.317147856</v>
      </c>
      <c r="O2265" s="163"/>
      <c r="P2265" s="163" t="str">
        <f>IF(AND(E2265="Accepted",ISNUMBER(O2265)),O2265*1.150779448,"")</f>
      </c>
      <c r="Q2265" s="163"/>
      <c r="R2265" s="155" t="str"/>
      <c r="S2265" s="155" t="str"/>
      <c r="T2265" s="155" t="str"/>
      <c r="U2265" s="153" t="n">
        <f>IF(E2265&lt;&gt;"Accepted","",IF(AND(N2265="",P2265=""),"",MAX(N2265,P2265)))</f>
        <v>25.317147856</v>
      </c>
      <c r="V2265" s="155" t="str">
        <v>2026-05-28 12:02 PDT</v>
      </c>
      <c r="W2265" s="153" t="n">
        <v>12</v>
      </c>
      <c r="X2265" s="153" t="n">
        <v>22</v>
      </c>
      <c r="Y2265" s="163"/>
      <c r="Z2265" s="163"/>
      <c r="AA2265" s="153" t="n">
        <v>-117.8837</v>
      </c>
      <c r="AB2265" s="153" t="n">
        <v>34.9054</v>
      </c>
      <c r="AC2265" s="153" t="n">
        <v>702</v>
      </c>
      <c r="AD2265" s="175" t="str">
        <v>KEDW 281902Z COR 22012G22KT 80SM FEW090 FEW280 19/01 A2987 RMK AO2 WSHFT 00 SLP105 COR 1949</v>
      </c>
    </row>
    <row r="2266" hidden="0">
      <c r="A2266" s="150" t="str">
        <v>2026-05-28 19:55 UTC</v>
      </c>
      <c r="B2266" s="155" t="str">
        <v>2026-05-28 12:55 PDT</v>
      </c>
      <c r="C2266" s="155" t="str">
        <v>2026-05-28</v>
      </c>
      <c r="D2266" s="155" t="str">
        <v>May</v>
      </c>
      <c r="E2266" s="154" t="str">
        <v>Accepted</v>
      </c>
      <c r="F2266" s="155" t="str">
        <v>230</v>
      </c>
      <c r="G2266" s="153" t="n">
        <v>230</v>
      </c>
      <c r="H2266" s="155" t="str">
        <v>SW</v>
      </c>
      <c r="I2266" s="153" t="n">
        <v>50</v>
      </c>
      <c r="J2266" s="155" t="str">
        <v>NE</v>
      </c>
      <c r="K2266" s="153" t="n">
        <v>10</v>
      </c>
      <c r="L2266" s="153" t="n">
        <f>IF(E2266="Accepted",K2266*1.150779448,"")</f>
        <v>11.50779448</v>
      </c>
      <c r="M2266" s="153" t="n">
        <v>18</v>
      </c>
      <c r="N2266" s="153" t="n">
        <f>IF(AND(E2266="Accepted",ISNUMBER(M2266)),M2266*1.150779448,"")</f>
        <v>20.714030064</v>
      </c>
      <c r="O2266" s="163"/>
      <c r="P2266" s="163" t="str">
        <f>IF(AND(E2266="Accepted",ISNUMBER(O2266)),O2266*1.150779448,"")</f>
      </c>
      <c r="Q2266" s="163"/>
      <c r="R2266" s="155" t="str"/>
      <c r="S2266" s="155" t="str"/>
      <c r="T2266" s="155" t="str"/>
      <c r="U2266" s="153" t="n">
        <f>IF(E2266&lt;&gt;"Accepted","",IF(AND(N2266="",P2266=""),"",MAX(N2266,P2266)))</f>
        <v>20.714030064</v>
      </c>
      <c r="V2266" s="155" t="str">
        <v>2026-05-28 12:55 PDT</v>
      </c>
      <c r="W2266" s="153" t="n">
        <v>10</v>
      </c>
      <c r="X2266" s="153" t="n">
        <v>18</v>
      </c>
      <c r="Y2266" s="163"/>
      <c r="Z2266" s="163"/>
      <c r="AA2266" s="153" t="n">
        <v>-117.8837</v>
      </c>
      <c r="AB2266" s="153" t="n">
        <v>34.9054</v>
      </c>
      <c r="AC2266" s="153" t="n">
        <v>702</v>
      </c>
      <c r="AD2266" s="175" t="str">
        <v>KEDW 281955Z 23010G18KT 90SM FEW090 FEW280 FEW350 20/00 A2986 RMK AO2A SLP101 T01970002</v>
      </c>
    </row>
    <row r="2267" hidden="0">
      <c r="A2267" s="150" t="str">
        <v>2026-05-28 20:55 UTC</v>
      </c>
      <c r="B2267" s="155" t="str">
        <v>2026-05-28 13:55 PDT</v>
      </c>
      <c r="C2267" s="155" t="str">
        <v>2026-05-28</v>
      </c>
      <c r="D2267" s="155" t="str">
        <v>May</v>
      </c>
      <c r="E2267" s="154" t="str">
        <v>Accepted</v>
      </c>
      <c r="F2267" s="155" t="str">
        <v>230</v>
      </c>
      <c r="G2267" s="153" t="n">
        <v>230</v>
      </c>
      <c r="H2267" s="155" t="str">
        <v>SW</v>
      </c>
      <c r="I2267" s="153" t="n">
        <v>50</v>
      </c>
      <c r="J2267" s="155" t="str">
        <v>NE</v>
      </c>
      <c r="K2267" s="153" t="n">
        <v>17</v>
      </c>
      <c r="L2267" s="153" t="n">
        <f>IF(E2267="Accepted",K2267*1.150779448,"")</f>
        <v>19.563250616</v>
      </c>
      <c r="M2267" s="153" t="n">
        <v>25</v>
      </c>
      <c r="N2267" s="153" t="n">
        <f>IF(AND(E2267="Accepted",ISNUMBER(M2267)),M2267*1.150779448,"")</f>
        <v>28.7694862</v>
      </c>
      <c r="O2267" s="153" t="n">
        <v>26</v>
      </c>
      <c r="P2267" s="153" t="n">
        <f>IF(AND(E2267="Accepted",ISNUMBER(O2267)),O2267*1.150779448,"")</f>
        <v>29.920265648</v>
      </c>
      <c r="Q2267" s="153" t="n">
        <v>240</v>
      </c>
      <c r="R2267" s="155" t="str">
        <v>27</v>
      </c>
      <c r="S2267" s="155" t="str">
        <v>2026-05-28 20:27 UTC</v>
      </c>
      <c r="T2267" s="155" t="str">
        <v>2026-05-28 13:27 PDT</v>
      </c>
      <c r="U2267" s="153" t="n">
        <f>IF(E2267&lt;&gt;"Accepted","",IF(AND(N2267="",P2267=""),"",MAX(N2267,P2267)))</f>
        <v>29.920265648</v>
      </c>
      <c r="V2267" s="155" t="str">
        <v>2026-05-28 13:27 PDT</v>
      </c>
      <c r="W2267" s="153" t="n">
        <v>17</v>
      </c>
      <c r="X2267" s="153" t="n">
        <v>25</v>
      </c>
      <c r="Y2267" s="153" t="n">
        <v>26</v>
      </c>
      <c r="Z2267" s="153" t="n">
        <v>240</v>
      </c>
      <c r="AA2267" s="153" t="n">
        <v>-117.8837</v>
      </c>
      <c r="AB2267" s="153" t="n">
        <v>34.9054</v>
      </c>
      <c r="AC2267" s="153" t="n">
        <v>702</v>
      </c>
      <c r="AD2267" s="175" t="str">
        <v>KEDW 282055Z 23017G25KT 90SM FEW090 SCT150 SCT320 21/01 A2986 RMK AO2A PK WND 24026/27 SLP101 T02060009 56007</v>
      </c>
    </row>
    <row r="2268" hidden="0">
      <c r="A2268" s="150" t="str">
        <v>2026-05-28 21:55 UTC</v>
      </c>
      <c r="B2268" s="155" t="str">
        <v>2026-05-28 14:55 PDT</v>
      </c>
      <c r="C2268" s="155" t="str">
        <v>2026-05-28</v>
      </c>
      <c r="D2268" s="155" t="str">
        <v>May</v>
      </c>
      <c r="E2268" s="154" t="str">
        <v>Accepted</v>
      </c>
      <c r="F2268" s="155" t="str">
        <v>250</v>
      </c>
      <c r="G2268" s="153" t="n">
        <v>250</v>
      </c>
      <c r="H2268" s="155" t="str">
        <v>W</v>
      </c>
      <c r="I2268" s="153" t="n">
        <v>70</v>
      </c>
      <c r="J2268" s="155" t="str">
        <v>E</v>
      </c>
      <c r="K2268" s="153" t="n">
        <v>17</v>
      </c>
      <c r="L2268" s="153" t="n">
        <f>IF(E2268="Accepted",K2268*1.150779448,"")</f>
        <v>19.563250616</v>
      </c>
      <c r="M2268" s="163"/>
      <c r="N2268" s="163" t="str">
        <f>IF(AND(E2268="Accepted",ISNUMBER(M2268)),M2268*1.150779448,"")</f>
      </c>
      <c r="O2268" s="153" t="n">
        <v>28</v>
      </c>
      <c r="P2268" s="153" t="n">
        <f>IF(AND(E2268="Accepted",ISNUMBER(O2268)),O2268*1.150779448,"")</f>
        <v>32.221824544</v>
      </c>
      <c r="Q2268" s="153" t="n">
        <v>240</v>
      </c>
      <c r="R2268" s="155" t="str">
        <v>52</v>
      </c>
      <c r="S2268" s="155" t="str">
        <v>2026-05-28 21:52 UTC</v>
      </c>
      <c r="T2268" s="155" t="str">
        <v>2026-05-28 14:52 PDT</v>
      </c>
      <c r="U2268" s="153" t="n">
        <f>IF(E2268&lt;&gt;"Accepted","",IF(AND(N2268="",P2268=""),"",MAX(N2268,P2268)))</f>
        <v>32.221824544</v>
      </c>
      <c r="V2268" s="155" t="str">
        <v>2026-05-28 14:52 PDT</v>
      </c>
      <c r="W2268" s="153" t="n">
        <v>17</v>
      </c>
      <c r="X2268" s="163"/>
      <c r="Y2268" s="153" t="n">
        <v>28</v>
      </c>
      <c r="Z2268" s="153" t="n">
        <v>240</v>
      </c>
      <c r="AA2268" s="153" t="n">
        <v>-117.8837</v>
      </c>
      <c r="AB2268" s="153" t="n">
        <v>34.9054</v>
      </c>
      <c r="AC2268" s="153" t="n">
        <v>702</v>
      </c>
      <c r="AD2268" s="175" t="str">
        <v>KEDW 282155Z 25017KT 90SM FEW090 SCT150 SCT320 19/01 A2985 RMK AO2A PK WND 24028/52 SLP099 T01930008 $</v>
      </c>
    </row>
    <row r="2269" hidden="0">
      <c r="A2269" s="150" t="str">
        <v>2026-05-28 22:55 UTC</v>
      </c>
      <c r="B2269" s="155" t="str">
        <v>2026-05-28 15:55 PDT</v>
      </c>
      <c r="C2269" s="155" t="str">
        <v>2026-05-28</v>
      </c>
      <c r="D2269" s="155" t="str">
        <v>May</v>
      </c>
      <c r="E2269" s="154" t="str">
        <v>Accepted</v>
      </c>
      <c r="F2269" s="155" t="str">
        <v>240</v>
      </c>
      <c r="G2269" s="153" t="n">
        <v>240</v>
      </c>
      <c r="H2269" s="155" t="str">
        <v>SW</v>
      </c>
      <c r="I2269" s="153" t="n">
        <v>60</v>
      </c>
      <c r="J2269" s="155" t="str">
        <v>NE</v>
      </c>
      <c r="K2269" s="153" t="n">
        <v>21</v>
      </c>
      <c r="L2269" s="153" t="n">
        <f>IF(E2269="Accepted",K2269*1.150779448,"")</f>
        <v>24.166368408</v>
      </c>
      <c r="M2269" s="153" t="n">
        <v>27</v>
      </c>
      <c r="N2269" s="153" t="n">
        <f>IF(AND(E2269="Accepted",ISNUMBER(M2269)),M2269*1.150779448,"")</f>
        <v>31.071045096</v>
      </c>
      <c r="O2269" s="153" t="n">
        <v>30</v>
      </c>
      <c r="P2269" s="153" t="n">
        <f>IF(AND(E2269="Accepted",ISNUMBER(O2269)),O2269*1.150779448,"")</f>
        <v>34.523383439999996</v>
      </c>
      <c r="Q2269" s="153" t="n">
        <v>250</v>
      </c>
      <c r="R2269" s="155" t="str">
        <v>19</v>
      </c>
      <c r="S2269" s="155" t="str">
        <v>2026-05-28 22:19 UTC</v>
      </c>
      <c r="T2269" s="155" t="str">
        <v>2026-05-28 15:19 PDT</v>
      </c>
      <c r="U2269" s="153" t="n">
        <f>IF(E2269&lt;&gt;"Accepted","",IF(AND(N2269="",P2269=""),"",MAX(N2269,P2269)))</f>
        <v>34.523383439999996</v>
      </c>
      <c r="V2269" s="155" t="str">
        <v>2026-05-28 15:19 PDT</v>
      </c>
      <c r="W2269" s="153" t="n">
        <v>21</v>
      </c>
      <c r="X2269" s="153" t="n">
        <v>27</v>
      </c>
      <c r="Y2269" s="153" t="n">
        <v>30</v>
      </c>
      <c r="Z2269" s="153" t="n">
        <v>250</v>
      </c>
      <c r="AA2269" s="153" t="n">
        <v>-117.8837</v>
      </c>
      <c r="AB2269" s="153" t="n">
        <v>34.9054</v>
      </c>
      <c r="AC2269" s="153" t="n">
        <v>702</v>
      </c>
      <c r="AD2269" s="175" t="str">
        <v>KEDW 282255Z 24021G27KT 90SM FEW090 SCT160 19/01 A2984 RMK AO2A PK WND 25030/19 SLP096 T01890009</v>
      </c>
    </row>
    <row r="2270" hidden="0">
      <c r="A2270" s="150" t="str">
        <v>2026-05-28 23:22 UTC</v>
      </c>
      <c r="B2270" s="155" t="str">
        <v>2026-05-28 16:22 PDT</v>
      </c>
      <c r="C2270" s="155" t="str">
        <v>2026-05-28</v>
      </c>
      <c r="D2270" s="155" t="str">
        <v>May</v>
      </c>
      <c r="E2270" s="154" t="str">
        <v>Accepted</v>
      </c>
      <c r="F2270" s="155" t="str">
        <v>240</v>
      </c>
      <c r="G2270" s="153" t="n">
        <v>240</v>
      </c>
      <c r="H2270" s="155" t="str">
        <v>SW</v>
      </c>
      <c r="I2270" s="153" t="n">
        <v>60</v>
      </c>
      <c r="J2270" s="155" t="str">
        <v>NE</v>
      </c>
      <c r="K2270" s="153" t="n">
        <v>21</v>
      </c>
      <c r="L2270" s="153" t="n">
        <f>IF(E2270="Accepted",K2270*1.150779448,"")</f>
        <v>24.166368408</v>
      </c>
      <c r="M2270" s="153" t="n">
        <v>30</v>
      </c>
      <c r="N2270" s="153" t="n">
        <f>IF(AND(E2270="Accepted",ISNUMBER(M2270)),M2270*1.150779448,"")</f>
        <v>34.523383439999996</v>
      </c>
      <c r="O2270" s="163"/>
      <c r="P2270" s="163" t="str">
        <f>IF(AND(E2270="Accepted",ISNUMBER(O2270)),O2270*1.150779448,"")</f>
      </c>
      <c r="Q2270" s="163"/>
      <c r="R2270" s="155" t="str"/>
      <c r="S2270" s="155" t="str"/>
      <c r="T2270" s="155" t="str"/>
      <c r="U2270" s="153" t="n">
        <f>IF(E2270&lt;&gt;"Accepted","",IF(AND(N2270="",P2270=""),"",MAX(N2270,P2270)))</f>
        <v>34.523383439999996</v>
      </c>
      <c r="V2270" s="155" t="str">
        <v>2026-05-28 16:22 PDT</v>
      </c>
      <c r="W2270" s="153" t="n">
        <v>21</v>
      </c>
      <c r="X2270" s="153" t="n">
        <v>30</v>
      </c>
      <c r="Y2270" s="163"/>
      <c r="Z2270" s="163"/>
      <c r="AA2270" s="153" t="n">
        <v>-117.8837</v>
      </c>
      <c r="AB2270" s="153" t="n">
        <v>34.9054</v>
      </c>
      <c r="AC2270" s="153" t="n">
        <v>702</v>
      </c>
      <c r="AD2270" s="175" t="str">
        <v>KEDW 282322Z 24021G30KT 90SM FEW090 SCT160 19/01 A2984 RMK SLP096</v>
      </c>
    </row>
    <row r="2271" hidden="0">
      <c r="A2271" s="150" t="str">
        <v>2026-05-28 23:55 UTC</v>
      </c>
      <c r="B2271" s="155" t="str">
        <v>2026-05-28 16:55 PDT</v>
      </c>
      <c r="C2271" s="155" t="str">
        <v>2026-05-28</v>
      </c>
      <c r="D2271" s="155" t="str">
        <v>May</v>
      </c>
      <c r="E2271" s="154" t="str">
        <v>Accepted</v>
      </c>
      <c r="F2271" s="155" t="str">
        <v>240</v>
      </c>
      <c r="G2271" s="153" t="n">
        <v>240</v>
      </c>
      <c r="H2271" s="155" t="str">
        <v>SW</v>
      </c>
      <c r="I2271" s="153" t="n">
        <v>60</v>
      </c>
      <c r="J2271" s="155" t="str">
        <v>NE</v>
      </c>
      <c r="K2271" s="153" t="n">
        <v>23</v>
      </c>
      <c r="L2271" s="153" t="n">
        <f>IF(E2271="Accepted",K2271*1.150779448,"")</f>
        <v>26.467927304</v>
      </c>
      <c r="M2271" s="153" t="n">
        <v>30</v>
      </c>
      <c r="N2271" s="153" t="n">
        <f>IF(AND(E2271="Accepted",ISNUMBER(M2271)),M2271*1.150779448,"")</f>
        <v>34.523383439999996</v>
      </c>
      <c r="O2271" s="153" t="n">
        <v>30</v>
      </c>
      <c r="P2271" s="153" t="n">
        <f>IF(AND(E2271="Accepted",ISNUMBER(O2271)),O2271*1.150779448,"")</f>
        <v>34.523383439999996</v>
      </c>
      <c r="Q2271" s="153" t="n">
        <v>250</v>
      </c>
      <c r="R2271" s="155" t="str">
        <v>03</v>
      </c>
      <c r="S2271" s="155" t="str">
        <v>2026-05-28 23:03 UTC</v>
      </c>
      <c r="T2271" s="155" t="str">
        <v>2026-05-28 16:03 PDT</v>
      </c>
      <c r="U2271" s="153" t="n">
        <f>IF(E2271&lt;&gt;"Accepted","",IF(AND(N2271="",P2271=""),"",MAX(N2271,P2271)))</f>
        <v>34.523383439999996</v>
      </c>
      <c r="V2271" s="155" t="str">
        <v>2026-05-28 16:03 PDT</v>
      </c>
      <c r="W2271" s="153" t="n">
        <v>23</v>
      </c>
      <c r="X2271" s="153" t="n">
        <v>30</v>
      </c>
      <c r="Y2271" s="153" t="n">
        <v>30</v>
      </c>
      <c r="Z2271" s="153" t="n">
        <v>250</v>
      </c>
      <c r="AA2271" s="153" t="n">
        <v>-117.8837</v>
      </c>
      <c r="AB2271" s="153" t="n">
        <v>34.9054</v>
      </c>
      <c r="AC2271" s="153" t="n">
        <v>702</v>
      </c>
      <c r="AD2271" s="175" t="str">
        <v>KEDW 282355Z 24023G30KT 90SM FEW090 SCT170 18/02 A2983 RMK AO2A PK WND 25030/03 SLP094 T01840022 10207 20179 57009</v>
      </c>
    </row>
    <row r="2272" hidden="0">
      <c r="A2272" s="150" t="str">
        <v>2026-05-29 00:55 UTC</v>
      </c>
      <c r="B2272" s="155" t="str">
        <v>2026-05-28 17:55 PDT</v>
      </c>
      <c r="C2272" s="155" t="str">
        <v>2026-05-28</v>
      </c>
      <c r="D2272" s="155" t="str">
        <v>May</v>
      </c>
      <c r="E2272" s="154" t="str">
        <v>Accepted</v>
      </c>
      <c r="F2272" s="155" t="str">
        <v>240</v>
      </c>
      <c r="G2272" s="153" t="n">
        <v>240</v>
      </c>
      <c r="H2272" s="155" t="str">
        <v>SW</v>
      </c>
      <c r="I2272" s="153" t="n">
        <v>60</v>
      </c>
      <c r="J2272" s="155" t="str">
        <v>NE</v>
      </c>
      <c r="K2272" s="153" t="n">
        <v>22</v>
      </c>
      <c r="L2272" s="153" t="n">
        <f>IF(E2272="Accepted",K2272*1.150779448,"")</f>
        <v>25.317147856</v>
      </c>
      <c r="M2272" s="153" t="n">
        <v>30</v>
      </c>
      <c r="N2272" s="153" t="n">
        <f>IF(AND(E2272="Accepted",ISNUMBER(M2272)),M2272*1.150779448,"")</f>
        <v>34.523383439999996</v>
      </c>
      <c r="O2272" s="153" t="n">
        <v>31</v>
      </c>
      <c r="P2272" s="153" t="n">
        <f>IF(AND(E2272="Accepted",ISNUMBER(O2272)),O2272*1.150779448,"")</f>
        <v>35.674162888</v>
      </c>
      <c r="Q2272" s="153" t="n">
        <v>240</v>
      </c>
      <c r="R2272" s="155" t="str">
        <v>49</v>
      </c>
      <c r="S2272" s="155" t="str">
        <v>2026-05-29 00:49 UTC</v>
      </c>
      <c r="T2272" s="155" t="str">
        <v>2026-05-28 17:49 PDT</v>
      </c>
      <c r="U2272" s="153" t="n">
        <f>IF(E2272&lt;&gt;"Accepted","",IF(AND(N2272="",P2272=""),"",MAX(N2272,P2272)))</f>
        <v>35.674162888</v>
      </c>
      <c r="V2272" s="155" t="str">
        <v>2026-05-28 17:49 PDT</v>
      </c>
      <c r="W2272" s="153" t="n">
        <v>22</v>
      </c>
      <c r="X2272" s="153" t="n">
        <v>30</v>
      </c>
      <c r="Y2272" s="153" t="n">
        <v>31</v>
      </c>
      <c r="Z2272" s="153" t="n">
        <v>240</v>
      </c>
      <c r="AA2272" s="153" t="n">
        <v>-117.8837</v>
      </c>
      <c r="AB2272" s="153" t="n">
        <v>34.9054</v>
      </c>
      <c r="AC2272" s="153" t="n">
        <v>702</v>
      </c>
      <c r="AD2272" s="175" t="str">
        <v>KEDW 290055Z 24022G30KT 90SM BKN090 17/03 A2983 RMK AO2A PK WND 24031/49 SLP094 T01690025</v>
      </c>
    </row>
    <row r="2273" hidden="0">
      <c r="A2273" s="150" t="str">
        <v>2026-05-29 01:55 UTC</v>
      </c>
      <c r="B2273" s="155" t="str">
        <v>2026-05-28 18:55 PDT</v>
      </c>
      <c r="C2273" s="155" t="str">
        <v>2026-05-28</v>
      </c>
      <c r="D2273" s="155" t="str">
        <v>May</v>
      </c>
      <c r="E2273" s="154" t="str">
        <v>Accepted</v>
      </c>
      <c r="F2273" s="155" t="str">
        <v>240</v>
      </c>
      <c r="G2273" s="153" t="n">
        <v>240</v>
      </c>
      <c r="H2273" s="155" t="str">
        <v>SW</v>
      </c>
      <c r="I2273" s="153" t="n">
        <v>60</v>
      </c>
      <c r="J2273" s="155" t="str">
        <v>NE</v>
      </c>
      <c r="K2273" s="153" t="n">
        <v>19</v>
      </c>
      <c r="L2273" s="153" t="n">
        <f>IF(E2273="Accepted",K2273*1.150779448,"")</f>
        <v>21.864809512</v>
      </c>
      <c r="M2273" s="153" t="n">
        <v>25</v>
      </c>
      <c r="N2273" s="153" t="n">
        <f>IF(AND(E2273="Accepted",ISNUMBER(M2273)),M2273*1.150779448,"")</f>
        <v>28.7694862</v>
      </c>
      <c r="O2273" s="153" t="n">
        <v>29</v>
      </c>
      <c r="P2273" s="153" t="n">
        <f>IF(AND(E2273="Accepted",ISNUMBER(O2273)),O2273*1.150779448,"")</f>
        <v>33.372603992</v>
      </c>
      <c r="Q2273" s="153" t="n">
        <v>240</v>
      </c>
      <c r="R2273" s="155" t="str">
        <v>17</v>
      </c>
      <c r="S2273" s="155" t="str">
        <v>2026-05-29 01:17 UTC</v>
      </c>
      <c r="T2273" s="155" t="str">
        <v>2026-05-28 18:17 PDT</v>
      </c>
      <c r="U2273" s="153" t="n">
        <f>IF(E2273&lt;&gt;"Accepted","",IF(AND(N2273="",P2273=""),"",MAX(N2273,P2273)))</f>
        <v>33.372603992</v>
      </c>
      <c r="V2273" s="155" t="str">
        <v>2026-05-28 18:17 PDT</v>
      </c>
      <c r="W2273" s="153" t="n">
        <v>19</v>
      </c>
      <c r="X2273" s="153" t="n">
        <v>25</v>
      </c>
      <c r="Y2273" s="153" t="n">
        <v>29</v>
      </c>
      <c r="Z2273" s="153" t="n">
        <v>240</v>
      </c>
      <c r="AA2273" s="153" t="n">
        <v>-117.8837</v>
      </c>
      <c r="AB2273" s="153" t="n">
        <v>34.9054</v>
      </c>
      <c r="AC2273" s="153" t="n">
        <v>702</v>
      </c>
      <c r="AD2273" s="175" t="str">
        <v>KEDW 290155Z 24019G25KT 70SM BKN095 15/04 A2985 RMK AO2A PK WND 24029/17 SLP101 T01520040</v>
      </c>
    </row>
    <row r="2274" hidden="0">
      <c r="A2274" s="150" t="str">
        <v>2026-05-29 02:55 UTC</v>
      </c>
      <c r="B2274" s="155" t="str">
        <v>2026-05-28 19:55 PDT</v>
      </c>
      <c r="C2274" s="155" t="str">
        <v>2026-05-28</v>
      </c>
      <c r="D2274" s="155" t="str">
        <v>May</v>
      </c>
      <c r="E2274" s="154" t="str">
        <v>Accepted</v>
      </c>
      <c r="F2274" s="155" t="str">
        <v>250</v>
      </c>
      <c r="G2274" s="153" t="n">
        <v>250</v>
      </c>
      <c r="H2274" s="155" t="str">
        <v>W</v>
      </c>
      <c r="I2274" s="153" t="n">
        <v>70</v>
      </c>
      <c r="J2274" s="155" t="str">
        <v>E</v>
      </c>
      <c r="K2274" s="153" t="n">
        <v>20</v>
      </c>
      <c r="L2274" s="153" t="n">
        <f>IF(E2274="Accepted",K2274*1.150779448,"")</f>
        <v>23.01558896</v>
      </c>
      <c r="M2274" s="153" t="n">
        <v>28</v>
      </c>
      <c r="N2274" s="153" t="n">
        <f>IF(AND(E2274="Accepted",ISNUMBER(M2274)),M2274*1.150779448,"")</f>
        <v>32.221824544</v>
      </c>
      <c r="O2274" s="153" t="n">
        <v>28</v>
      </c>
      <c r="P2274" s="153" t="n">
        <f>IF(AND(E2274="Accepted",ISNUMBER(O2274)),O2274*1.150779448,"")</f>
        <v>32.221824544</v>
      </c>
      <c r="Q2274" s="153" t="n">
        <v>240</v>
      </c>
      <c r="R2274" s="155" t="str">
        <v>40</v>
      </c>
      <c r="S2274" s="155" t="str">
        <v>2026-05-29 02:40 UTC</v>
      </c>
      <c r="T2274" s="155" t="str">
        <v>2026-05-28 19:40 PDT</v>
      </c>
      <c r="U2274" s="153" t="n">
        <f>IF(E2274&lt;&gt;"Accepted","",IF(AND(N2274="",P2274=""),"",MAX(N2274,P2274)))</f>
        <v>32.221824544</v>
      </c>
      <c r="V2274" s="155" t="str">
        <v>2026-05-28 19:40 PDT</v>
      </c>
      <c r="W2274" s="153" t="n">
        <v>20</v>
      </c>
      <c r="X2274" s="153" t="n">
        <v>28</v>
      </c>
      <c r="Y2274" s="153" t="n">
        <v>28</v>
      </c>
      <c r="Z2274" s="153" t="n">
        <v>240</v>
      </c>
      <c r="AA2274" s="153" t="n">
        <v>-117.8837</v>
      </c>
      <c r="AB2274" s="153" t="n">
        <v>34.9054</v>
      </c>
      <c r="AC2274" s="153" t="n">
        <v>702</v>
      </c>
      <c r="AD2274" s="175" t="str">
        <v>KEDW 290255Z 25020G28KT 50SM BKN095 14/05 A2988 RMK AO2A PK WND 24028/40 SLP111 T01400048 53018</v>
      </c>
    </row>
    <row r="2275" hidden="0">
      <c r="A2275" s="150" t="str">
        <v>2026-05-29 03:00 UTC</v>
      </c>
      <c r="B2275" s="155" t="str">
        <v>2026-05-28 20:00 PDT</v>
      </c>
      <c r="C2275" s="155" t="str">
        <v>2026-05-28</v>
      </c>
      <c r="D2275" s="155" t="str">
        <v>May</v>
      </c>
      <c r="E2275" s="154" t="str">
        <v>Accepted</v>
      </c>
      <c r="F2275" s="155" t="str">
        <v>250</v>
      </c>
      <c r="G2275" s="153" t="n">
        <v>250</v>
      </c>
      <c r="H2275" s="155" t="str">
        <v>W</v>
      </c>
      <c r="I2275" s="153" t="n">
        <v>70</v>
      </c>
      <c r="J2275" s="155" t="str">
        <v>E</v>
      </c>
      <c r="K2275" s="153" t="n">
        <v>19</v>
      </c>
      <c r="L2275" s="153" t="n">
        <f>IF(E2275="Accepted",K2275*1.150779448,"")</f>
        <v>21.864809512</v>
      </c>
      <c r="M2275" s="163"/>
      <c r="N2275" s="163" t="str">
        <f>IF(AND(E2275="Accepted",ISNUMBER(M2275)),M2275*1.150779448,"")</f>
      </c>
      <c r="O2275" s="163"/>
      <c r="P2275" s="163" t="str">
        <f>IF(AND(E2275="Accepted",ISNUMBER(O2275)),O2275*1.150779448,"")</f>
      </c>
      <c r="Q2275" s="163"/>
      <c r="R2275" s="155" t="str"/>
      <c r="S2275" s="155" t="str"/>
      <c r="T2275" s="155" t="str"/>
      <c r="U2275" s="163" t="str">
        <f>IF(E2275&lt;&gt;"Accepted","",IF(AND(N2275="",P2275=""),"",MAX(N2275,P2275)))</f>
      </c>
      <c r="V2275" s="155" t="str">
        <v>2026-05-28 20:00 PDT</v>
      </c>
      <c r="W2275" s="153" t="n">
        <v>19</v>
      </c>
      <c r="X2275" s="163"/>
      <c r="Y2275" s="163"/>
      <c r="Z2275" s="163"/>
      <c r="AA2275" s="153" t="n">
        <v>-117.8837</v>
      </c>
      <c r="AB2275" s="153" t="n">
        <v>34.9054</v>
      </c>
      <c r="AC2275" s="153" t="n">
        <v>702</v>
      </c>
      <c r="AD2275" s="175" t="str">
        <v>KEDW 290300Z 25019KT 50SM -RA BKN095 14/05 A2989 RMK AO2A RAB00 SLP115</v>
      </c>
    </row>
    <row r="2276" hidden="0">
      <c r="A2276" s="150" t="str">
        <v>2026-05-29 03:29 UTC</v>
      </c>
      <c r="B2276" s="155" t="str">
        <v>2026-05-28 20:29 PDT</v>
      </c>
      <c r="C2276" s="155" t="str">
        <v>2026-05-28</v>
      </c>
      <c r="D2276" s="155" t="str">
        <v>May</v>
      </c>
      <c r="E2276" s="154" t="str">
        <v>Accepted</v>
      </c>
      <c r="F2276" s="155" t="str">
        <v>250</v>
      </c>
      <c r="G2276" s="153" t="n">
        <v>250</v>
      </c>
      <c r="H2276" s="155" t="str">
        <v>W</v>
      </c>
      <c r="I2276" s="153" t="n">
        <v>70</v>
      </c>
      <c r="J2276" s="155" t="str">
        <v>E</v>
      </c>
      <c r="K2276" s="153" t="n">
        <v>10</v>
      </c>
      <c r="L2276" s="153" t="n">
        <f>IF(E2276="Accepted",K2276*1.150779448,"")</f>
        <v>11.50779448</v>
      </c>
      <c r="M2276" s="163"/>
      <c r="N2276" s="163" t="str">
        <f>IF(AND(E2276="Accepted",ISNUMBER(M2276)),M2276*1.150779448,"")</f>
      </c>
      <c r="O2276" s="163"/>
      <c r="P2276" s="163" t="str">
        <f>IF(AND(E2276="Accepted",ISNUMBER(O2276)),O2276*1.150779448,"")</f>
      </c>
      <c r="Q2276" s="163"/>
      <c r="R2276" s="155" t="str"/>
      <c r="S2276" s="155" t="str"/>
      <c r="T2276" s="155" t="str"/>
      <c r="U2276" s="163" t="str">
        <f>IF(E2276&lt;&gt;"Accepted","",IF(AND(N2276="",P2276=""),"",MAX(N2276,P2276)))</f>
      </c>
      <c r="V2276" s="155" t="str">
        <v>2026-05-28 20:29 PDT</v>
      </c>
      <c r="W2276" s="153" t="n">
        <v>10</v>
      </c>
      <c r="X2276" s="163"/>
      <c r="Y2276" s="163"/>
      <c r="Z2276" s="163"/>
      <c r="AA2276" s="153" t="n">
        <v>-117.8837</v>
      </c>
      <c r="AB2276" s="153" t="n">
        <v>34.9054</v>
      </c>
      <c r="AC2276" s="153" t="n">
        <v>702</v>
      </c>
      <c r="AD2276" s="175" t="str">
        <v>KEDW 290329Z 25010KT 10SM BKN080 BKN150 13/07 A2989 RMK AO2A RAE0255RAB00E01DZB01E08RAB08E21DZB21E29 SLP115 $</v>
      </c>
    </row>
    <row r="2277" hidden="0">
      <c r="A2277" s="150" t="str">
        <v>2026-05-29 03:55 UTC</v>
      </c>
      <c r="B2277" s="155" t="str">
        <v>2026-05-28 20:55 PDT</v>
      </c>
      <c r="C2277" s="155" t="str">
        <v>2026-05-28</v>
      </c>
      <c r="D2277" s="155" t="str">
        <v>May</v>
      </c>
      <c r="E2277" s="154" t="str">
        <v>Accepted</v>
      </c>
      <c r="F2277" s="155" t="str">
        <v>230</v>
      </c>
      <c r="G2277" s="153" t="n">
        <v>230</v>
      </c>
      <c r="H2277" s="155" t="str">
        <v>SW</v>
      </c>
      <c r="I2277" s="153" t="n">
        <v>50</v>
      </c>
      <c r="J2277" s="155" t="str">
        <v>NE</v>
      </c>
      <c r="K2277" s="153" t="n">
        <v>16</v>
      </c>
      <c r="L2277" s="153" t="n">
        <f>IF(E2277="Accepted",K2277*1.150779448,"")</f>
        <v>18.412471168</v>
      </c>
      <c r="M2277" s="163"/>
      <c r="N2277" s="163" t="str">
        <f>IF(AND(E2277="Accepted",ISNUMBER(M2277)),M2277*1.150779448,"")</f>
      </c>
      <c r="O2277" s="163"/>
      <c r="P2277" s="163" t="str">
        <f>IF(AND(E2277="Accepted",ISNUMBER(O2277)),O2277*1.150779448,"")</f>
      </c>
      <c r="Q2277" s="163"/>
      <c r="R2277" s="155" t="str"/>
      <c r="S2277" s="155" t="str"/>
      <c r="T2277" s="155" t="str"/>
      <c r="U2277" s="163" t="str">
        <f>IF(E2277&lt;&gt;"Accepted","",IF(AND(N2277="",P2277=""),"",MAX(N2277,P2277)))</f>
      </c>
      <c r="V2277" s="155" t="str">
        <v>2026-05-28 20:55 PDT</v>
      </c>
      <c r="W2277" s="153" t="n">
        <v>16</v>
      </c>
      <c r="X2277" s="163"/>
      <c r="Y2277" s="163"/>
      <c r="Z2277" s="163"/>
      <c r="AA2277" s="153" t="n">
        <v>-117.8837</v>
      </c>
      <c r="AB2277" s="153" t="n">
        <v>34.9054</v>
      </c>
      <c r="AC2277" s="153" t="n">
        <v>702</v>
      </c>
      <c r="AD2277" s="175" t="str">
        <v>KEDW 290355Z 23016KT 40SM SCT090 13/06 A2988 RMK AO2A RAB00E01DZB01E08RAB08E21DZB21E29 SLP110 P0000 T01290063 $</v>
      </c>
    </row>
    <row r="2278" hidden="0">
      <c r="A2278" s="150" t="str">
        <v>2026-05-29 04:55 UTC</v>
      </c>
      <c r="B2278" s="155" t="str">
        <v>2026-05-28 21:55 PDT</v>
      </c>
      <c r="C2278" s="155" t="str">
        <v>2026-05-28</v>
      </c>
      <c r="D2278" s="155" t="str">
        <v>May</v>
      </c>
      <c r="E2278" s="154" t="str">
        <v>Accepted</v>
      </c>
      <c r="F2278" s="155" t="str">
        <v>230</v>
      </c>
      <c r="G2278" s="153" t="n">
        <v>230</v>
      </c>
      <c r="H2278" s="155" t="str">
        <v>SW</v>
      </c>
      <c r="I2278" s="153" t="n">
        <v>50</v>
      </c>
      <c r="J2278" s="155" t="str">
        <v>NE</v>
      </c>
      <c r="K2278" s="153" t="n">
        <v>13</v>
      </c>
      <c r="L2278" s="153" t="n">
        <f>IF(E2278="Accepted",K2278*1.150779448,"")</f>
        <v>14.960132824</v>
      </c>
      <c r="M2278" s="163"/>
      <c r="N2278" s="163" t="str">
        <f>IF(AND(E2278="Accepted",ISNUMBER(M2278)),M2278*1.150779448,"")</f>
      </c>
      <c r="O2278" s="163"/>
      <c r="P2278" s="163" t="str">
        <f>IF(AND(E2278="Accepted",ISNUMBER(O2278)),O2278*1.150779448,"")</f>
      </c>
      <c r="Q2278" s="163"/>
      <c r="R2278" s="155" t="str"/>
      <c r="S2278" s="155" t="str"/>
      <c r="T2278" s="155" t="str"/>
      <c r="U2278" s="163" t="str">
        <f>IF(E2278&lt;&gt;"Accepted","",IF(AND(N2278="",P2278=""),"",MAX(N2278,P2278)))</f>
      </c>
      <c r="V2278" s="155" t="str">
        <v>2026-05-28 21:55 PDT</v>
      </c>
      <c r="W2278" s="153" t="n">
        <v>13</v>
      </c>
      <c r="X2278" s="163"/>
      <c r="Y2278" s="163"/>
      <c r="Z2278" s="163"/>
      <c r="AA2278" s="153" t="n">
        <v>-117.8837</v>
      </c>
      <c r="AB2278" s="153" t="n">
        <v>34.9054</v>
      </c>
      <c r="AC2278" s="153" t="n">
        <v>702</v>
      </c>
      <c r="AD2278" s="175" t="str">
        <v>KEDW 290455Z 23013KT 40SM SCT090 13/05 A2990 RMK AO2A SLP115 T01310050</v>
      </c>
    </row>
    <row r="2279" hidden="0">
      <c r="A2279" s="150" t="str">
        <v>2026-05-29 05:55 UTC</v>
      </c>
      <c r="B2279" s="155" t="str">
        <v>2026-05-28 22:55 PDT</v>
      </c>
      <c r="C2279" s="155" t="str">
        <v>2026-05-28</v>
      </c>
      <c r="D2279" s="155" t="str">
        <v>May</v>
      </c>
      <c r="E2279" s="154" t="str">
        <v>Accepted</v>
      </c>
      <c r="F2279" s="155" t="str">
        <v>250</v>
      </c>
      <c r="G2279" s="153" t="n">
        <v>250</v>
      </c>
      <c r="H2279" s="155" t="str">
        <v>W</v>
      </c>
      <c r="I2279" s="153" t="n">
        <v>70</v>
      </c>
      <c r="J2279" s="155" t="str">
        <v>E</v>
      </c>
      <c r="K2279" s="153" t="n">
        <v>15</v>
      </c>
      <c r="L2279" s="153" t="n">
        <f>IF(E2279="Accepted",K2279*1.150779448,"")</f>
        <v>17.261691719999998</v>
      </c>
      <c r="M2279" s="163"/>
      <c r="N2279" s="163" t="str">
        <f>IF(AND(E2279="Accepted",ISNUMBER(M2279)),M2279*1.150779448,"")</f>
      </c>
      <c r="O2279" s="163"/>
      <c r="P2279" s="163" t="str">
        <f>IF(AND(E2279="Accepted",ISNUMBER(O2279)),O2279*1.150779448,"")</f>
      </c>
      <c r="Q2279" s="163"/>
      <c r="R2279" s="155" t="str"/>
      <c r="S2279" s="155" t="str"/>
      <c r="T2279" s="155" t="str"/>
      <c r="U2279" s="163" t="str">
        <f>IF(E2279&lt;&gt;"Accepted","",IF(AND(N2279="",P2279=""),"",MAX(N2279,P2279)))</f>
      </c>
      <c r="V2279" s="155" t="str">
        <v>2026-05-28 22:55 PDT</v>
      </c>
      <c r="W2279" s="153" t="n">
        <v>15</v>
      </c>
      <c r="X2279" s="163"/>
      <c r="Y2279" s="163"/>
      <c r="Z2279" s="163"/>
      <c r="AA2279" s="153" t="n">
        <v>-117.8837</v>
      </c>
      <c r="AB2279" s="153" t="n">
        <v>34.9054</v>
      </c>
      <c r="AC2279" s="153" t="n">
        <v>702</v>
      </c>
      <c r="AD2279" s="175" t="str">
        <v>KEDW 290555Z 25015KT 40SM SCT100 13/05 A2991 RMK AO2A SLP119 60000 T01250054 10183 20125 53009</v>
      </c>
    </row>
    <row r="2280" hidden="0">
      <c r="A2280" s="150" t="str">
        <v>2026-05-29 06:10 UTC</v>
      </c>
      <c r="B2280" s="155" t="str">
        <v>2026-05-28 23:10 PDT</v>
      </c>
      <c r="C2280" s="155" t="str">
        <v>2026-05-28</v>
      </c>
      <c r="D2280" s="155" t="str">
        <v>May</v>
      </c>
      <c r="E2280" s="154" t="str">
        <v>Accepted</v>
      </c>
      <c r="F2280" s="155" t="str">
        <v>250</v>
      </c>
      <c r="G2280" s="153" t="n">
        <v>250</v>
      </c>
      <c r="H2280" s="155" t="str">
        <v>W</v>
      </c>
      <c r="I2280" s="153" t="n">
        <v>70</v>
      </c>
      <c r="J2280" s="155" t="str">
        <v>E</v>
      </c>
      <c r="K2280" s="153" t="n">
        <v>16</v>
      </c>
      <c r="L2280" s="153" t="n">
        <f>IF(E2280="Accepted",K2280*1.150779448,"")</f>
        <v>18.412471168</v>
      </c>
      <c r="M2280" s="163"/>
      <c r="N2280" s="163" t="str">
        <f>IF(AND(E2280="Accepted",ISNUMBER(M2280)),M2280*1.150779448,"")</f>
      </c>
      <c r="O2280" s="163"/>
      <c r="P2280" s="163" t="str">
        <f>IF(AND(E2280="Accepted",ISNUMBER(O2280)),O2280*1.150779448,"")</f>
      </c>
      <c r="Q2280" s="163"/>
      <c r="R2280" s="155" t="str"/>
      <c r="S2280" s="155" t="str"/>
      <c r="T2280" s="155" t="str"/>
      <c r="U2280" s="163" t="str">
        <f>IF(E2280&lt;&gt;"Accepted","",IF(AND(N2280="",P2280=""),"",MAX(N2280,P2280)))</f>
      </c>
      <c r="V2280" s="155" t="str">
        <v>2026-05-28 23:10 PDT</v>
      </c>
      <c r="W2280" s="153" t="n">
        <v>16</v>
      </c>
      <c r="X2280" s="163"/>
      <c r="Y2280" s="163"/>
      <c r="Z2280" s="163"/>
      <c r="AA2280" s="153" t="n">
        <v>-117.8837</v>
      </c>
      <c r="AB2280" s="153" t="n">
        <v>34.9054</v>
      </c>
      <c r="AC2280" s="153" t="n">
        <v>702</v>
      </c>
      <c r="AD2280" s="175" t="str">
        <v>KEDW 290610Z AUTO 25016KT 10SM BKN100 12/06 A2991 RMK AO2 SLP119 $</v>
      </c>
    </row>
    <row r="2281" hidden="0">
      <c r="A2281" s="150" t="str">
        <v>2026-05-29 06:40 UTC</v>
      </c>
      <c r="B2281" s="155" t="str">
        <v>2026-05-28 23:40 PDT</v>
      </c>
      <c r="C2281" s="155" t="str">
        <v>2026-05-28</v>
      </c>
      <c r="D2281" s="155" t="str">
        <v>May</v>
      </c>
      <c r="E2281" s="154" t="str">
        <v>Accepted</v>
      </c>
      <c r="F2281" s="155" t="str">
        <v>250</v>
      </c>
      <c r="G2281" s="153" t="n">
        <v>250</v>
      </c>
      <c r="H2281" s="155" t="str">
        <v>W</v>
      </c>
      <c r="I2281" s="153" t="n">
        <v>70</v>
      </c>
      <c r="J2281" s="155" t="str">
        <v>E</v>
      </c>
      <c r="K2281" s="153" t="n">
        <v>12</v>
      </c>
      <c r="L2281" s="153" t="n">
        <f>IF(E2281="Accepted",K2281*1.150779448,"")</f>
        <v>13.809353376</v>
      </c>
      <c r="M2281" s="163"/>
      <c r="N2281" s="163" t="str">
        <f>IF(AND(E2281="Accepted",ISNUMBER(M2281)),M2281*1.150779448,"")</f>
      </c>
      <c r="O2281" s="163"/>
      <c r="P2281" s="163" t="str">
        <f>IF(AND(E2281="Accepted",ISNUMBER(O2281)),O2281*1.150779448,"")</f>
      </c>
      <c r="Q2281" s="163"/>
      <c r="R2281" s="155" t="str"/>
      <c r="S2281" s="155" t="str"/>
      <c r="T2281" s="155" t="str"/>
      <c r="U2281" s="163" t="str">
        <f>IF(E2281&lt;&gt;"Accepted","",IF(AND(N2281="",P2281=""),"",MAX(N2281,P2281)))</f>
      </c>
      <c r="V2281" s="155" t="str">
        <v>2026-05-28 23:40 PDT</v>
      </c>
      <c r="W2281" s="153" t="n">
        <v>12</v>
      </c>
      <c r="X2281" s="163"/>
      <c r="Y2281" s="163"/>
      <c r="Z2281" s="163"/>
      <c r="AA2281" s="153" t="n">
        <v>-117.8837</v>
      </c>
      <c r="AB2281" s="153" t="n">
        <v>34.9054</v>
      </c>
      <c r="AC2281" s="153" t="n">
        <v>702</v>
      </c>
      <c r="AD2281" s="175" t="str">
        <v>KEDW 290640Z AUTO 25012KT 10SM SCT100 12/06 A2991 RMK AO2 SLP119 $</v>
      </c>
    </row>
    <row r="2282" hidden="0">
      <c r="A2282" s="150" t="str">
        <v>2026-05-29 06:55 UTC</v>
      </c>
      <c r="B2282" s="155" t="str">
        <v>2026-05-28 23:55 PDT</v>
      </c>
      <c r="C2282" s="155" t="str">
        <v>2026-05-28</v>
      </c>
      <c r="D2282" s="155" t="str">
        <v>May</v>
      </c>
      <c r="E2282" s="154" t="str">
        <v>Accepted</v>
      </c>
      <c r="F2282" s="155" t="str">
        <v>250</v>
      </c>
      <c r="G2282" s="153" t="n">
        <v>250</v>
      </c>
      <c r="H2282" s="155" t="str">
        <v>W</v>
      </c>
      <c r="I2282" s="153" t="n">
        <v>70</v>
      </c>
      <c r="J2282" s="155" t="str">
        <v>E</v>
      </c>
      <c r="K2282" s="153" t="n">
        <v>13</v>
      </c>
      <c r="L2282" s="153" t="n">
        <f>IF(E2282="Accepted",K2282*1.150779448,"")</f>
        <v>14.960132824</v>
      </c>
      <c r="M2282" s="163"/>
      <c r="N2282" s="163" t="str">
        <f>IF(AND(E2282="Accepted",ISNUMBER(M2282)),M2282*1.150779448,"")</f>
      </c>
      <c r="O2282" s="163"/>
      <c r="P2282" s="163" t="str">
        <f>IF(AND(E2282="Accepted",ISNUMBER(O2282)),O2282*1.150779448,"")</f>
      </c>
      <c r="Q2282" s="163"/>
      <c r="R2282" s="155" t="str"/>
      <c r="S2282" s="155" t="str"/>
      <c r="T2282" s="155" t="str"/>
      <c r="U2282" s="163" t="str">
        <f>IF(E2282&lt;&gt;"Accepted","",IF(AND(N2282="",P2282=""),"",MAX(N2282,P2282)))</f>
      </c>
      <c r="V2282" s="155" t="str">
        <v>2026-05-28 23:55 PDT</v>
      </c>
      <c r="W2282" s="153" t="n">
        <v>13</v>
      </c>
      <c r="X2282" s="163"/>
      <c r="Y2282" s="163"/>
      <c r="Z2282" s="163"/>
      <c r="AA2282" s="153" t="n">
        <v>-117.8837</v>
      </c>
      <c r="AB2282" s="153" t="n">
        <v>34.9054</v>
      </c>
      <c r="AC2282" s="153" t="n">
        <v>702</v>
      </c>
      <c r="AD2282" s="175" t="str">
        <v>KEDW 290655Z AUTO 25013KT 10SM CLR 12/06 A2990 RMK AO2 SLP115 T01160057 $</v>
      </c>
    </row>
    <row r="2283" hidden="0">
      <c r="A2283" s="150" t="str">
        <v>2026-05-29 07:55 UTC</v>
      </c>
      <c r="B2283" s="155" t="str">
        <v>2026-05-29 00:55 PDT</v>
      </c>
      <c r="C2283" s="155" t="str">
        <v>2026-05-29</v>
      </c>
      <c r="D2283" s="155" t="str">
        <v>May</v>
      </c>
      <c r="E2283" s="154" t="str">
        <v>Accepted</v>
      </c>
      <c r="F2283" s="155" t="str">
        <v>240</v>
      </c>
      <c r="G2283" s="153" t="n">
        <v>240</v>
      </c>
      <c r="H2283" s="155" t="str">
        <v>SW</v>
      </c>
      <c r="I2283" s="153" t="n">
        <v>60</v>
      </c>
      <c r="J2283" s="155" t="str">
        <v>NE</v>
      </c>
      <c r="K2283" s="153" t="n">
        <v>12</v>
      </c>
      <c r="L2283" s="153" t="n">
        <f>IF(E2283="Accepted",K2283*1.150779448,"")</f>
        <v>13.809353376</v>
      </c>
      <c r="M2283" s="163"/>
      <c r="N2283" s="163" t="str">
        <f>IF(AND(E2283="Accepted",ISNUMBER(M2283)),M2283*1.150779448,"")</f>
      </c>
      <c r="O2283" s="163"/>
      <c r="P2283" s="163" t="str">
        <f>IF(AND(E2283="Accepted",ISNUMBER(O2283)),O2283*1.150779448,"")</f>
      </c>
      <c r="Q2283" s="163"/>
      <c r="R2283" s="155" t="str"/>
      <c r="S2283" s="155" t="str"/>
      <c r="T2283" s="155" t="str"/>
      <c r="U2283" s="163" t="str">
        <f>IF(E2283&lt;&gt;"Accepted","",IF(AND(N2283="",P2283=""),"",MAX(N2283,P2283)))</f>
      </c>
      <c r="V2283" s="155" t="str">
        <v>2026-05-29 00:55 PDT</v>
      </c>
      <c r="W2283" s="153" t="n">
        <v>12</v>
      </c>
      <c r="X2283" s="163"/>
      <c r="Y2283" s="163"/>
      <c r="Z2283" s="163"/>
      <c r="AA2283" s="153" t="n">
        <v>-117.8837</v>
      </c>
      <c r="AB2283" s="153" t="n">
        <v>34.9054</v>
      </c>
      <c r="AC2283" s="153" t="n">
        <v>702</v>
      </c>
      <c r="AD2283" s="175" t="str">
        <v>KEDW 290755Z AUTO 24012KT 10SM BKN110 11/06 A2990 RMK AO2 SLP115 T01130056 402070088 $</v>
      </c>
    </row>
    <row r="2284" hidden="0">
      <c r="A2284" s="150" t="str">
        <v>2026-05-29 08:10 UTC</v>
      </c>
      <c r="B2284" s="155" t="str">
        <v>2026-05-29 01:10 PDT</v>
      </c>
      <c r="C2284" s="155" t="str">
        <v>2026-05-29</v>
      </c>
      <c r="D2284" s="155" t="str">
        <v>May</v>
      </c>
      <c r="E2284" s="154" t="str">
        <v>Accepted</v>
      </c>
      <c r="F2284" s="155" t="str">
        <v>240</v>
      </c>
      <c r="G2284" s="153" t="n">
        <v>240</v>
      </c>
      <c r="H2284" s="155" t="str">
        <v>SW</v>
      </c>
      <c r="I2284" s="153" t="n">
        <v>60</v>
      </c>
      <c r="J2284" s="155" t="str">
        <v>NE</v>
      </c>
      <c r="K2284" s="153" t="n">
        <v>11</v>
      </c>
      <c r="L2284" s="153" t="n">
        <f>IF(E2284="Accepted",K2284*1.150779448,"")</f>
        <v>12.658573928</v>
      </c>
      <c r="M2284" s="163"/>
      <c r="N2284" s="163" t="str">
        <f>IF(AND(E2284="Accepted",ISNUMBER(M2284)),M2284*1.150779448,"")</f>
      </c>
      <c r="O2284" s="163"/>
      <c r="P2284" s="163" t="str">
        <f>IF(AND(E2284="Accepted",ISNUMBER(O2284)),O2284*1.150779448,"")</f>
      </c>
      <c r="Q2284" s="163"/>
      <c r="R2284" s="155" t="str"/>
      <c r="S2284" s="155" t="str"/>
      <c r="T2284" s="155" t="str"/>
      <c r="U2284" s="163" t="str">
        <f>IF(E2284&lt;&gt;"Accepted","",IF(AND(N2284="",P2284=""),"",MAX(N2284,P2284)))</f>
      </c>
      <c r="V2284" s="155" t="str">
        <v>2026-05-29 01:10 PDT</v>
      </c>
      <c r="W2284" s="153" t="n">
        <v>11</v>
      </c>
      <c r="X2284" s="163"/>
      <c r="Y2284" s="163"/>
      <c r="Z2284" s="163"/>
      <c r="AA2284" s="153" t="n">
        <v>-117.8837</v>
      </c>
      <c r="AB2284" s="153" t="n">
        <v>34.9054</v>
      </c>
      <c r="AC2284" s="153" t="n">
        <v>702</v>
      </c>
      <c r="AD2284" s="175" t="str">
        <v>KEDW 290810Z AUTO 24011KT 10SM SCT110 11/06 A2990 RMK AO2 SLP114 $</v>
      </c>
    </row>
    <row r="2285" hidden="0">
      <c r="A2285" s="150" t="str">
        <v>2026-05-29 08:55 UTC</v>
      </c>
      <c r="B2285" s="155" t="str">
        <v>2026-05-29 01:55 PDT</v>
      </c>
      <c r="C2285" s="155" t="str">
        <v>2026-05-29</v>
      </c>
      <c r="D2285" s="155" t="str">
        <v>May</v>
      </c>
      <c r="E2285" s="154" t="str">
        <v>Accepted</v>
      </c>
      <c r="F2285" s="155" t="str">
        <v>220</v>
      </c>
      <c r="G2285" s="153" t="n">
        <v>220</v>
      </c>
      <c r="H2285" s="155" t="str">
        <v>SW</v>
      </c>
      <c r="I2285" s="153" t="n">
        <v>40</v>
      </c>
      <c r="J2285" s="155" t="str">
        <v>NE</v>
      </c>
      <c r="K2285" s="153" t="n">
        <v>13</v>
      </c>
      <c r="L2285" s="153" t="n">
        <f>IF(E2285="Accepted",K2285*1.150779448,"")</f>
        <v>14.960132824</v>
      </c>
      <c r="M2285" s="163"/>
      <c r="N2285" s="163" t="str">
        <f>IF(AND(E2285="Accepted",ISNUMBER(M2285)),M2285*1.150779448,"")</f>
      </c>
      <c r="O2285" s="163"/>
      <c r="P2285" s="163" t="str">
        <f>IF(AND(E2285="Accepted",ISNUMBER(O2285)),O2285*1.150779448,"")</f>
      </c>
      <c r="Q2285" s="163"/>
      <c r="R2285" s="155" t="str"/>
      <c r="S2285" s="155" t="str"/>
      <c r="T2285" s="155" t="str"/>
      <c r="U2285" s="163" t="str">
        <f>IF(E2285&lt;&gt;"Accepted","",IF(AND(N2285="",P2285=""),"",MAX(N2285,P2285)))</f>
      </c>
      <c r="V2285" s="155" t="str">
        <v>2026-05-29 01:55 PDT</v>
      </c>
      <c r="W2285" s="153" t="n">
        <v>13</v>
      </c>
      <c r="X2285" s="163"/>
      <c r="Y2285" s="163"/>
      <c r="Z2285" s="163"/>
      <c r="AA2285" s="153" t="n">
        <v>-117.8837</v>
      </c>
      <c r="AB2285" s="153" t="n">
        <v>34.9054</v>
      </c>
      <c r="AC2285" s="153" t="n">
        <v>702</v>
      </c>
      <c r="AD2285" s="175" t="str">
        <v>KEDW 290855Z AUTO 22013KT 10SM CLR 11/06 A2989 RMK AO2 SLP110 T01090060 57005 $</v>
      </c>
    </row>
    <row r="2286" hidden="0">
      <c r="A2286" s="150" t="str">
        <v>2026-05-29 09:10 UTC</v>
      </c>
      <c r="B2286" s="155" t="str">
        <v>2026-05-29 02:10 PDT</v>
      </c>
      <c r="C2286" s="155" t="str">
        <v>2026-05-29</v>
      </c>
      <c r="D2286" s="155" t="str">
        <v>May</v>
      </c>
      <c r="E2286" s="154" t="str">
        <v>Accepted</v>
      </c>
      <c r="F2286" s="155" t="str">
        <v>230</v>
      </c>
      <c r="G2286" s="153" t="n">
        <v>230</v>
      </c>
      <c r="H2286" s="155" t="str">
        <v>SW</v>
      </c>
      <c r="I2286" s="153" t="n">
        <v>50</v>
      </c>
      <c r="J2286" s="155" t="str">
        <v>NE</v>
      </c>
      <c r="K2286" s="153" t="n">
        <v>13</v>
      </c>
      <c r="L2286" s="153" t="n">
        <f>IF(E2286="Accepted",K2286*1.150779448,"")</f>
        <v>14.960132824</v>
      </c>
      <c r="M2286" s="163"/>
      <c r="N2286" s="163" t="str">
        <f>IF(AND(E2286="Accepted",ISNUMBER(M2286)),M2286*1.150779448,"")</f>
      </c>
      <c r="O2286" s="163"/>
      <c r="P2286" s="163" t="str">
        <f>IF(AND(E2286="Accepted",ISNUMBER(O2286)),O2286*1.150779448,"")</f>
      </c>
      <c r="Q2286" s="163"/>
      <c r="R2286" s="155" t="str"/>
      <c r="S2286" s="155" t="str"/>
      <c r="T2286" s="155" t="str"/>
      <c r="U2286" s="163" t="str">
        <f>IF(E2286&lt;&gt;"Accepted","",IF(AND(N2286="",P2286=""),"",MAX(N2286,P2286)))</f>
      </c>
      <c r="V2286" s="155" t="str">
        <v>2026-05-29 02:10 PDT</v>
      </c>
      <c r="W2286" s="153" t="n">
        <v>13</v>
      </c>
      <c r="X2286" s="163"/>
      <c r="Y2286" s="163"/>
      <c r="Z2286" s="163"/>
      <c r="AA2286" s="153" t="n">
        <v>-117.8837</v>
      </c>
      <c r="AB2286" s="153" t="n">
        <v>34.9054</v>
      </c>
      <c r="AC2286" s="153" t="n">
        <v>702</v>
      </c>
      <c r="AD2286" s="175" t="str">
        <v>KEDW 290910Z AUTO 23013KT 10SM BKN055 11/06 A2990 RMK AO2 SLP115 $</v>
      </c>
    </row>
    <row r="2287" hidden="0">
      <c r="A2287" s="150" t="str">
        <v>2026-05-29 09:55 UTC</v>
      </c>
      <c r="B2287" s="155" t="str">
        <v>2026-05-29 02:55 PDT</v>
      </c>
      <c r="C2287" s="155" t="str">
        <v>2026-05-29</v>
      </c>
      <c r="D2287" s="155" t="str">
        <v>May</v>
      </c>
      <c r="E2287" s="154" t="str">
        <v>Accepted</v>
      </c>
      <c r="F2287" s="155" t="str">
        <v>230</v>
      </c>
      <c r="G2287" s="153" t="n">
        <v>230</v>
      </c>
      <c r="H2287" s="155" t="str">
        <v>SW</v>
      </c>
      <c r="I2287" s="153" t="n">
        <v>50</v>
      </c>
      <c r="J2287" s="155" t="str">
        <v>NE</v>
      </c>
      <c r="K2287" s="153" t="n">
        <v>13</v>
      </c>
      <c r="L2287" s="153" t="n">
        <f>IF(E2287="Accepted",K2287*1.150779448,"")</f>
        <v>14.960132824</v>
      </c>
      <c r="M2287" s="163"/>
      <c r="N2287" s="163" t="str">
        <f>IF(AND(E2287="Accepted",ISNUMBER(M2287)),M2287*1.150779448,"")</f>
      </c>
      <c r="O2287" s="163"/>
      <c r="P2287" s="163" t="str">
        <f>IF(AND(E2287="Accepted",ISNUMBER(O2287)),O2287*1.150779448,"")</f>
      </c>
      <c r="Q2287" s="163"/>
      <c r="R2287" s="155" t="str"/>
      <c r="S2287" s="155" t="str"/>
      <c r="T2287" s="155" t="str"/>
      <c r="U2287" s="163" t="str">
        <f>IF(E2287&lt;&gt;"Accepted","",IF(AND(N2287="",P2287=""),"",MAX(N2287,P2287)))</f>
      </c>
      <c r="V2287" s="155" t="str">
        <v>2026-05-29 02:55 PDT</v>
      </c>
      <c r="W2287" s="153" t="n">
        <v>13</v>
      </c>
      <c r="X2287" s="163"/>
      <c r="Y2287" s="163"/>
      <c r="Z2287" s="163"/>
      <c r="AA2287" s="153" t="n">
        <v>-117.8837</v>
      </c>
      <c r="AB2287" s="153" t="n">
        <v>34.9054</v>
      </c>
      <c r="AC2287" s="153" t="n">
        <v>702</v>
      </c>
      <c r="AD2287" s="175" t="str">
        <v>KEDW 290955Z AUTO 23013KT 10SM FEW110 11/06 A2989 RMK AO2 SLP112 T01090060 $</v>
      </c>
    </row>
    <row r="2288" hidden="0">
      <c r="A2288" s="150" t="str">
        <v>2026-05-29 10:55 UTC</v>
      </c>
      <c r="B2288" s="155" t="str">
        <v>2026-05-29 03:55 PDT</v>
      </c>
      <c r="C2288" s="155" t="str">
        <v>2026-05-29</v>
      </c>
      <c r="D2288" s="155" t="str">
        <v>May</v>
      </c>
      <c r="E2288" s="154" t="str">
        <v>Accepted</v>
      </c>
      <c r="F2288" s="155" t="str">
        <v>230</v>
      </c>
      <c r="G2288" s="153" t="n">
        <v>230</v>
      </c>
      <c r="H2288" s="155" t="str">
        <v>SW</v>
      </c>
      <c r="I2288" s="153" t="n">
        <v>50</v>
      </c>
      <c r="J2288" s="155" t="str">
        <v>NE</v>
      </c>
      <c r="K2288" s="153" t="n">
        <v>12</v>
      </c>
      <c r="L2288" s="153" t="n">
        <f>IF(E2288="Accepted",K2288*1.150779448,"")</f>
        <v>13.809353376</v>
      </c>
      <c r="M2288" s="163"/>
      <c r="N2288" s="163" t="str">
        <f>IF(AND(E2288="Accepted",ISNUMBER(M2288)),M2288*1.150779448,"")</f>
      </c>
      <c r="O2288" s="163"/>
      <c r="P2288" s="163" t="str">
        <f>IF(AND(E2288="Accepted",ISNUMBER(O2288)),O2288*1.150779448,"")</f>
      </c>
      <c r="Q2288" s="163"/>
      <c r="R2288" s="155" t="str"/>
      <c r="S2288" s="155" t="str"/>
      <c r="T2288" s="155" t="str"/>
      <c r="U2288" s="163" t="str">
        <f>IF(E2288&lt;&gt;"Accepted","",IF(AND(N2288="",P2288=""),"",MAX(N2288,P2288)))</f>
      </c>
      <c r="V2288" s="155" t="str">
        <v>2026-05-29 03:55 PDT</v>
      </c>
      <c r="W2288" s="153" t="n">
        <v>12</v>
      </c>
      <c r="X2288" s="163"/>
      <c r="Y2288" s="163"/>
      <c r="Z2288" s="163"/>
      <c r="AA2288" s="153" t="n">
        <v>-117.8837</v>
      </c>
      <c r="AB2288" s="153" t="n">
        <v>34.9054</v>
      </c>
      <c r="AC2288" s="153" t="n">
        <v>702</v>
      </c>
      <c r="AD2288" s="175" t="str">
        <v>KEDW 291055Z AUTO 23012KT 10SM SCT055 10/06 A2989 RMK AO2 SLP113 T01040058 $</v>
      </c>
    </row>
    <row r="2289" hidden="0">
      <c r="A2289" s="150" t="str">
        <v>2026-05-29 11:55 UTC</v>
      </c>
      <c r="B2289" s="155" t="str">
        <v>2026-05-29 04:55 PDT</v>
      </c>
      <c r="C2289" s="155" t="str">
        <v>2026-05-29</v>
      </c>
      <c r="D2289" s="155" t="str">
        <v>May</v>
      </c>
      <c r="E2289" s="154" t="str">
        <v>Accepted</v>
      </c>
      <c r="F2289" s="155" t="str">
        <v>230</v>
      </c>
      <c r="G2289" s="153" t="n">
        <v>230</v>
      </c>
      <c r="H2289" s="155" t="str">
        <v>SW</v>
      </c>
      <c r="I2289" s="153" t="n">
        <v>50</v>
      </c>
      <c r="J2289" s="155" t="str">
        <v>NE</v>
      </c>
      <c r="K2289" s="153" t="n">
        <v>9</v>
      </c>
      <c r="L2289" s="153" t="n">
        <f>IF(E2289="Accepted",K2289*1.150779448,"")</f>
        <v>10.357015032</v>
      </c>
      <c r="M2289" s="163"/>
      <c r="N2289" s="163" t="str">
        <f>IF(AND(E2289="Accepted",ISNUMBER(M2289)),M2289*1.150779448,"")</f>
      </c>
      <c r="O2289" s="163"/>
      <c r="P2289" s="163" t="str">
        <f>IF(AND(E2289="Accepted",ISNUMBER(O2289)),O2289*1.150779448,"")</f>
      </c>
      <c r="Q2289" s="163"/>
      <c r="R2289" s="155" t="str"/>
      <c r="S2289" s="155" t="str"/>
      <c r="T2289" s="155" t="str"/>
      <c r="U2289" s="163" t="str">
        <f>IF(E2289&lt;&gt;"Accepted","",IF(AND(N2289="",P2289=""),"",MAX(N2289,P2289)))</f>
      </c>
      <c r="V2289" s="155" t="str">
        <v>2026-05-29 04:55 PDT</v>
      </c>
      <c r="W2289" s="153" t="n">
        <v>9</v>
      </c>
      <c r="X2289" s="163"/>
      <c r="Y2289" s="163"/>
      <c r="Z2289" s="163"/>
      <c r="AA2289" s="153" t="n">
        <v>-117.8837</v>
      </c>
      <c r="AB2289" s="153" t="n">
        <v>34.9054</v>
      </c>
      <c r="AC2289" s="153" t="n">
        <v>702</v>
      </c>
      <c r="AD2289" s="175" t="str">
        <v>KEDW 291155Z AUTO 23009KT 10SM FEW060 10/06 A2991 RMK AO2 SLP120 T01030061 10124 20101 53004 $</v>
      </c>
    </row>
    <row r="2290" hidden="0">
      <c r="A2290" s="150" t="str">
        <v>2026-05-29 12:55 UTC</v>
      </c>
      <c r="B2290" s="155" t="str">
        <v>2026-05-29 05:55 PDT</v>
      </c>
      <c r="C2290" s="155" t="str">
        <v>2026-05-29</v>
      </c>
      <c r="D2290" s="155" t="str">
        <v>May</v>
      </c>
      <c r="E2290" s="154" t="str">
        <v>Accepted</v>
      </c>
      <c r="F2290" s="155" t="str">
        <v>220</v>
      </c>
      <c r="G2290" s="153" t="n">
        <v>220</v>
      </c>
      <c r="H2290" s="155" t="str">
        <v>SW</v>
      </c>
      <c r="I2290" s="153" t="n">
        <v>40</v>
      </c>
      <c r="J2290" s="155" t="str">
        <v>NE</v>
      </c>
      <c r="K2290" s="153" t="n">
        <v>11</v>
      </c>
      <c r="L2290" s="153" t="n">
        <f>IF(E2290="Accepted",K2290*1.150779448,"")</f>
        <v>12.658573928</v>
      </c>
      <c r="M2290" s="163"/>
      <c r="N2290" s="163" t="str">
        <f>IF(AND(E2290="Accepted",ISNUMBER(M2290)),M2290*1.150779448,"")</f>
      </c>
      <c r="O2290" s="163"/>
      <c r="P2290" s="163" t="str">
        <f>IF(AND(E2290="Accepted",ISNUMBER(O2290)),O2290*1.150779448,"")</f>
      </c>
      <c r="Q2290" s="163"/>
      <c r="R2290" s="155" t="str"/>
      <c r="S2290" s="155" t="str"/>
      <c r="T2290" s="155" t="str"/>
      <c r="U2290" s="163" t="str">
        <f>IF(E2290&lt;&gt;"Accepted","",IF(AND(N2290="",P2290=""),"",MAX(N2290,P2290)))</f>
      </c>
      <c r="V2290" s="155" t="str">
        <v>2026-05-29 05:55 PDT</v>
      </c>
      <c r="W2290" s="153" t="n">
        <v>11</v>
      </c>
      <c r="X2290" s="163"/>
      <c r="Y2290" s="163"/>
      <c r="Z2290" s="163"/>
      <c r="AA2290" s="153" t="n">
        <v>-117.8837</v>
      </c>
      <c r="AB2290" s="153" t="n">
        <v>34.9054</v>
      </c>
      <c r="AC2290" s="153" t="n">
        <v>702</v>
      </c>
      <c r="AD2290" s="175" t="str">
        <v>KEDW 291255Z 22011KT 60SM FEW050 FEW160 10/06 A2991 RMK AO2A SLP122 T00970057</v>
      </c>
    </row>
    <row r="2291" hidden="0">
      <c r="A2291" s="150" t="str">
        <v>2026-05-29 13:55 UTC</v>
      </c>
      <c r="B2291" s="155" t="str">
        <v>2026-05-29 06:55 PDT</v>
      </c>
      <c r="C2291" s="155" t="str">
        <v>2026-05-29</v>
      </c>
      <c r="D2291" s="155" t="str">
        <v>May</v>
      </c>
      <c r="E2291" s="154" t="str">
        <v>Accepted</v>
      </c>
      <c r="F2291" s="155" t="str">
        <v>230</v>
      </c>
      <c r="G2291" s="153" t="n">
        <v>230</v>
      </c>
      <c r="H2291" s="155" t="str">
        <v>SW</v>
      </c>
      <c r="I2291" s="153" t="n">
        <v>50</v>
      </c>
      <c r="J2291" s="155" t="str">
        <v>NE</v>
      </c>
      <c r="K2291" s="153" t="n">
        <v>11</v>
      </c>
      <c r="L2291" s="153" t="n">
        <f>IF(E2291="Accepted",K2291*1.150779448,"")</f>
        <v>12.658573928</v>
      </c>
      <c r="M2291" s="153" t="n">
        <v>16</v>
      </c>
      <c r="N2291" s="153" t="n">
        <f>IF(AND(E2291="Accepted",ISNUMBER(M2291)),M2291*1.150779448,"")</f>
        <v>18.412471168</v>
      </c>
      <c r="O2291" s="163"/>
      <c r="P2291" s="163" t="str">
        <f>IF(AND(E2291="Accepted",ISNUMBER(O2291)),O2291*1.150779448,"")</f>
      </c>
      <c r="Q2291" s="163"/>
      <c r="R2291" s="155" t="str"/>
      <c r="S2291" s="155" t="str"/>
      <c r="T2291" s="155" t="str"/>
      <c r="U2291" s="153" t="n">
        <f>IF(E2291&lt;&gt;"Accepted","",IF(AND(N2291="",P2291=""),"",MAX(N2291,P2291)))</f>
        <v>18.412471168</v>
      </c>
      <c r="V2291" s="155" t="str">
        <v>2026-05-29 06:55 PDT</v>
      </c>
      <c r="W2291" s="153" t="n">
        <v>11</v>
      </c>
      <c r="X2291" s="153" t="n">
        <v>16</v>
      </c>
      <c r="Y2291" s="163"/>
      <c r="Z2291" s="163"/>
      <c r="AA2291" s="153" t="n">
        <v>-117.8837</v>
      </c>
      <c r="AB2291" s="153" t="n">
        <v>34.9054</v>
      </c>
      <c r="AC2291" s="153" t="n">
        <v>702</v>
      </c>
      <c r="AD2291" s="175" t="str">
        <v>KEDW 291355Z 23011G16KT 60SM FEW050 12/06 A2993 RMK AO2A SLP127 T01180059</v>
      </c>
    </row>
    <row r="2292" hidden="0">
      <c r="A2292" s="150" t="str">
        <v>2026-05-29 14:55 UTC</v>
      </c>
      <c r="B2292" s="155" t="str">
        <v>2026-05-29 07:55 PDT</v>
      </c>
      <c r="C2292" s="155" t="str">
        <v>2026-05-29</v>
      </c>
      <c r="D2292" s="155" t="str">
        <v>May</v>
      </c>
      <c r="E2292" s="154" t="str">
        <v>Accepted</v>
      </c>
      <c r="F2292" s="155" t="str">
        <v>240</v>
      </c>
      <c r="G2292" s="153" t="n">
        <v>240</v>
      </c>
      <c r="H2292" s="155" t="str">
        <v>SW</v>
      </c>
      <c r="I2292" s="153" t="n">
        <v>60</v>
      </c>
      <c r="J2292" s="155" t="str">
        <v>NE</v>
      </c>
      <c r="K2292" s="153" t="n">
        <v>10</v>
      </c>
      <c r="L2292" s="153" t="n">
        <f>IF(E2292="Accepted",K2292*1.150779448,"")</f>
        <v>11.50779448</v>
      </c>
      <c r="M2292" s="163"/>
      <c r="N2292" s="163" t="str">
        <f>IF(AND(E2292="Accepted",ISNUMBER(M2292)),M2292*1.150779448,"")</f>
      </c>
      <c r="O2292" s="163"/>
      <c r="P2292" s="163" t="str">
        <f>IF(AND(E2292="Accepted",ISNUMBER(O2292)),O2292*1.150779448,"")</f>
      </c>
      <c r="Q2292" s="163"/>
      <c r="R2292" s="155" t="str"/>
      <c r="S2292" s="155" t="str"/>
      <c r="T2292" s="155" t="str"/>
      <c r="U2292" s="163" t="str">
        <f>IF(E2292&lt;&gt;"Accepted","",IF(AND(N2292="",P2292=""),"",MAX(N2292,P2292)))</f>
      </c>
      <c r="V2292" s="155" t="str">
        <v>2026-05-29 07:55 PDT</v>
      </c>
      <c r="W2292" s="153" t="n">
        <v>10</v>
      </c>
      <c r="X2292" s="163"/>
      <c r="Y2292" s="163"/>
      <c r="Z2292" s="163"/>
      <c r="AA2292" s="153" t="n">
        <v>-117.8837</v>
      </c>
      <c r="AB2292" s="153" t="n">
        <v>34.9054</v>
      </c>
      <c r="AC2292" s="153" t="n">
        <v>702</v>
      </c>
      <c r="AD2292" s="175" t="str">
        <v>KEDW 291455Z 24010KT 70SM FEW050 FEW150 15/05 A2994 RMK AO2A SLP129 T01460054 53010</v>
      </c>
    </row>
    <row r="2293" hidden="0">
      <c r="A2293" s="150" t="str">
        <v>2026-05-29 15:45 UTC</v>
      </c>
      <c r="B2293" s="155" t="str">
        <v>2026-05-29 08:45 PDT</v>
      </c>
      <c r="C2293" s="155" t="str">
        <v>2026-05-29</v>
      </c>
      <c r="D2293" s="155" t="str">
        <v>May</v>
      </c>
      <c r="E2293" s="154" t="str">
        <v>Accepted</v>
      </c>
      <c r="F2293" s="155" t="str">
        <v>260</v>
      </c>
      <c r="G2293" s="153" t="n">
        <v>260</v>
      </c>
      <c r="H2293" s="155" t="str">
        <v>W</v>
      </c>
      <c r="I2293" s="153" t="n">
        <v>80</v>
      </c>
      <c r="J2293" s="155" t="str">
        <v>E</v>
      </c>
      <c r="K2293" s="153" t="n">
        <v>12</v>
      </c>
      <c r="L2293" s="153" t="n">
        <f>IF(E2293="Accepted",K2293*1.150779448,"")</f>
        <v>13.809353376</v>
      </c>
      <c r="M2293" s="153" t="n">
        <v>20</v>
      </c>
      <c r="N2293" s="153" t="n">
        <f>IF(AND(E2293="Accepted",ISNUMBER(M2293)),M2293*1.150779448,"")</f>
        <v>23.01558896</v>
      </c>
      <c r="O2293" s="163"/>
      <c r="P2293" s="163" t="str">
        <f>IF(AND(E2293="Accepted",ISNUMBER(O2293)),O2293*1.150779448,"")</f>
      </c>
      <c r="Q2293" s="163"/>
      <c r="R2293" s="155" t="str"/>
      <c r="S2293" s="155" t="str"/>
      <c r="T2293" s="155" t="str"/>
      <c r="U2293" s="153" t="n">
        <f>IF(E2293&lt;&gt;"Accepted","",IF(AND(N2293="",P2293=""),"",MAX(N2293,P2293)))</f>
        <v>23.01558896</v>
      </c>
      <c r="V2293" s="155" t="str">
        <v>2026-05-29 08:45 PDT</v>
      </c>
      <c r="W2293" s="153" t="n">
        <v>12</v>
      </c>
      <c r="X2293" s="153" t="n">
        <v>20</v>
      </c>
      <c r="Y2293" s="163"/>
      <c r="Z2293" s="163"/>
      <c r="AA2293" s="153" t="n">
        <v>-117.8837</v>
      </c>
      <c r="AB2293" s="153" t="n">
        <v>34.9054</v>
      </c>
      <c r="AC2293" s="153" t="n">
        <v>702</v>
      </c>
      <c r="AD2293" s="175" t="str">
        <v>KEDW 291545Z 26012G20KT 70SM FEW050 16/04 A2995 RMK AO2A SLP134</v>
      </c>
    </row>
    <row r="2294" hidden="0">
      <c r="A2294" s="150" t="str">
        <v>2026-05-29 15:55 UTC</v>
      </c>
      <c r="B2294" s="155" t="str">
        <v>2026-05-29 08:55 PDT</v>
      </c>
      <c r="C2294" s="155" t="str">
        <v>2026-05-29</v>
      </c>
      <c r="D2294" s="155" t="str">
        <v>May</v>
      </c>
      <c r="E2294" s="154" t="str">
        <v>Accepted</v>
      </c>
      <c r="F2294" s="155" t="str">
        <v>260</v>
      </c>
      <c r="G2294" s="153" t="n">
        <v>260</v>
      </c>
      <c r="H2294" s="155" t="str">
        <v>W</v>
      </c>
      <c r="I2294" s="153" t="n">
        <v>80</v>
      </c>
      <c r="J2294" s="155" t="str">
        <v>E</v>
      </c>
      <c r="K2294" s="153" t="n">
        <v>10</v>
      </c>
      <c r="L2294" s="153" t="n">
        <f>IF(E2294="Accepted",K2294*1.150779448,"")</f>
        <v>11.50779448</v>
      </c>
      <c r="M2294" s="153" t="n">
        <v>16</v>
      </c>
      <c r="N2294" s="153" t="n">
        <f>IF(AND(E2294="Accepted",ISNUMBER(M2294)),M2294*1.150779448,"")</f>
        <v>18.412471168</v>
      </c>
      <c r="O2294" s="163"/>
      <c r="P2294" s="163" t="str">
        <f>IF(AND(E2294="Accepted",ISNUMBER(O2294)),O2294*1.150779448,"")</f>
      </c>
      <c r="Q2294" s="163"/>
      <c r="R2294" s="155" t="str"/>
      <c r="S2294" s="155" t="str"/>
      <c r="T2294" s="155" t="str"/>
      <c r="U2294" s="153" t="n">
        <f>IF(E2294&lt;&gt;"Accepted","",IF(AND(N2294="",P2294=""),"",MAX(N2294,P2294)))</f>
        <v>18.412471168</v>
      </c>
      <c r="V2294" s="155" t="str">
        <v>2026-05-29 08:55 PDT</v>
      </c>
      <c r="W2294" s="153" t="n">
        <v>10</v>
      </c>
      <c r="X2294" s="153" t="n">
        <v>16</v>
      </c>
      <c r="Y2294" s="163"/>
      <c r="Z2294" s="163"/>
      <c r="AA2294" s="153" t="n">
        <v>-117.8837</v>
      </c>
      <c r="AB2294" s="153" t="n">
        <v>34.9054</v>
      </c>
      <c r="AC2294" s="153" t="n">
        <v>702</v>
      </c>
      <c r="AD2294" s="175" t="str">
        <v>KEDW 291555Z 26010G16KT 70SM FEW050 16/04 A2995 RMK AO2A SLP134 T01640041</v>
      </c>
    </row>
    <row r="2295" hidden="0">
      <c r="A2295" s="150" t="str">
        <v>2026-05-29 16:55 UTC</v>
      </c>
      <c r="B2295" s="155" t="str">
        <v>2026-05-29 09:55 PDT</v>
      </c>
      <c r="C2295" s="155" t="str">
        <v>2026-05-29</v>
      </c>
      <c r="D2295" s="155" t="str">
        <v>May</v>
      </c>
      <c r="E2295" s="154" t="str">
        <v>Accepted</v>
      </c>
      <c r="F2295" s="155" t="str">
        <v>280</v>
      </c>
      <c r="G2295" s="153" t="n">
        <v>280</v>
      </c>
      <c r="H2295" s="155" t="str">
        <v>W</v>
      </c>
      <c r="I2295" s="153" t="n">
        <v>100</v>
      </c>
      <c r="J2295" s="155" t="str">
        <v>E</v>
      </c>
      <c r="K2295" s="153" t="n">
        <v>13</v>
      </c>
      <c r="L2295" s="153" t="n">
        <f>IF(E2295="Accepted",K2295*1.150779448,"")</f>
        <v>14.960132824</v>
      </c>
      <c r="M2295" s="153" t="n">
        <v>18</v>
      </c>
      <c r="N2295" s="153" t="n">
        <f>IF(AND(E2295="Accepted",ISNUMBER(M2295)),M2295*1.150779448,"")</f>
        <v>20.714030064</v>
      </c>
      <c r="O2295" s="163"/>
      <c r="P2295" s="163" t="str">
        <f>IF(AND(E2295="Accepted",ISNUMBER(O2295)),O2295*1.150779448,"")</f>
      </c>
      <c r="Q2295" s="163"/>
      <c r="R2295" s="155" t="str"/>
      <c r="S2295" s="155" t="str"/>
      <c r="T2295" s="155" t="str"/>
      <c r="U2295" s="153" t="n">
        <f>IF(E2295&lt;&gt;"Accepted","",IF(AND(N2295="",P2295=""),"",MAX(N2295,P2295)))</f>
        <v>20.714030064</v>
      </c>
      <c r="V2295" s="155" t="str">
        <v>2026-05-29 09:55 PDT</v>
      </c>
      <c r="W2295" s="153" t="n">
        <v>13</v>
      </c>
      <c r="X2295" s="153" t="n">
        <v>18</v>
      </c>
      <c r="Y2295" s="163"/>
      <c r="Z2295" s="163"/>
      <c r="AA2295" s="153" t="n">
        <v>-117.8837</v>
      </c>
      <c r="AB2295" s="153" t="n">
        <v>34.9054</v>
      </c>
      <c r="AC2295" s="153" t="n">
        <v>702</v>
      </c>
      <c r="AD2295" s="175" t="str">
        <v>KEDW 291655Z 28013G18KT 70SM FEW050 17/04 A2994 RMK AO2A SLP129 T01720038</v>
      </c>
    </row>
    <row r="2296" hidden="0">
      <c r="A2296" s="150" t="str">
        <v>2026-05-29 17:50 UTC</v>
      </c>
      <c r="B2296" s="155" t="str">
        <v>2026-05-29 10:50 PDT</v>
      </c>
      <c r="C2296" s="155" t="str">
        <v>2026-05-29</v>
      </c>
      <c r="D2296" s="155" t="str">
        <v>May</v>
      </c>
      <c r="E2296" s="154" t="str">
        <v>Accepted</v>
      </c>
      <c r="F2296" s="155" t="str">
        <v>280</v>
      </c>
      <c r="G2296" s="153" t="n">
        <v>280</v>
      </c>
      <c r="H2296" s="155" t="str">
        <v>W</v>
      </c>
      <c r="I2296" s="153" t="n">
        <v>100</v>
      </c>
      <c r="J2296" s="155" t="str">
        <v>E</v>
      </c>
      <c r="K2296" s="153" t="n">
        <v>11</v>
      </c>
      <c r="L2296" s="153" t="n">
        <f>IF(E2296="Accepted",K2296*1.150779448,"")</f>
        <v>12.658573928</v>
      </c>
      <c r="M2296" s="153" t="n">
        <v>18</v>
      </c>
      <c r="N2296" s="153" t="n">
        <f>IF(AND(E2296="Accepted",ISNUMBER(M2296)),M2296*1.150779448,"")</f>
        <v>20.714030064</v>
      </c>
      <c r="O2296" s="163"/>
      <c r="P2296" s="163" t="str">
        <f>IF(AND(E2296="Accepted",ISNUMBER(O2296)),O2296*1.150779448,"")</f>
      </c>
      <c r="Q2296" s="163"/>
      <c r="R2296" s="155" t="str"/>
      <c r="S2296" s="155" t="str"/>
      <c r="T2296" s="155" t="str"/>
      <c r="U2296" s="153" t="n">
        <f>IF(E2296&lt;&gt;"Accepted","",IF(AND(N2296="",P2296=""),"",MAX(N2296,P2296)))</f>
        <v>20.714030064</v>
      </c>
      <c r="V2296" s="155" t="str">
        <v>2026-05-29 10:50 PDT</v>
      </c>
      <c r="W2296" s="153" t="n">
        <v>11</v>
      </c>
      <c r="X2296" s="153" t="n">
        <v>18</v>
      </c>
      <c r="Y2296" s="163"/>
      <c r="Z2296" s="163"/>
      <c r="AA2296" s="153" t="n">
        <v>-117.8837</v>
      </c>
      <c r="AB2296" s="153" t="n">
        <v>34.9054</v>
      </c>
      <c r="AC2296" s="153" t="n">
        <v>702</v>
      </c>
      <c r="AD2296" s="175" t="str">
        <v>KEDW 291750Z 28011G18KT 60SM FEW050 19/04 A2995 RMK AO2A WSHFT 48 SLP131</v>
      </c>
    </row>
    <row r="2297" hidden="0">
      <c r="A2297" s="150" t="str">
        <v>2026-05-29 17:55 UTC</v>
      </c>
      <c r="B2297" s="155" t="str">
        <v>2026-05-29 10:55 PDT</v>
      </c>
      <c r="C2297" s="155" t="str">
        <v>2026-05-29</v>
      </c>
      <c r="D2297" s="155" t="str">
        <v>May</v>
      </c>
      <c r="E2297" s="154" t="str">
        <v>Accepted</v>
      </c>
      <c r="F2297" s="155" t="str">
        <v>240</v>
      </c>
      <c r="G2297" s="153" t="n">
        <v>240</v>
      </c>
      <c r="H2297" s="155" t="str">
        <v>SW</v>
      </c>
      <c r="I2297" s="153" t="n">
        <v>60</v>
      </c>
      <c r="J2297" s="155" t="str">
        <v>NE</v>
      </c>
      <c r="K2297" s="153" t="n">
        <v>10</v>
      </c>
      <c r="L2297" s="153" t="n">
        <f>IF(E2297="Accepted",K2297*1.150779448,"")</f>
        <v>11.50779448</v>
      </c>
      <c r="M2297" s="153" t="n">
        <v>18</v>
      </c>
      <c r="N2297" s="153" t="n">
        <f>IF(AND(E2297="Accepted",ISNUMBER(M2297)),M2297*1.150779448,"")</f>
        <v>20.714030064</v>
      </c>
      <c r="O2297" s="163"/>
      <c r="P2297" s="163" t="str">
        <f>IF(AND(E2297="Accepted",ISNUMBER(O2297)),O2297*1.150779448,"")</f>
      </c>
      <c r="Q2297" s="163"/>
      <c r="R2297" s="155" t="str"/>
      <c r="S2297" s="155" t="str"/>
      <c r="T2297" s="155" t="str"/>
      <c r="U2297" s="153" t="n">
        <f>IF(E2297&lt;&gt;"Accepted","",IF(AND(N2297="",P2297=""),"",MAX(N2297,P2297)))</f>
        <v>20.714030064</v>
      </c>
      <c r="V2297" s="155" t="str">
        <v>2026-05-29 10:55 PDT</v>
      </c>
      <c r="W2297" s="153" t="n">
        <v>10</v>
      </c>
      <c r="X2297" s="153" t="n">
        <v>18</v>
      </c>
      <c r="Y2297" s="163"/>
      <c r="Z2297" s="163"/>
      <c r="AA2297" s="153" t="n">
        <v>-117.8837</v>
      </c>
      <c r="AB2297" s="153" t="n">
        <v>34.9054</v>
      </c>
      <c r="AC2297" s="153" t="n">
        <v>702</v>
      </c>
      <c r="AD2297" s="175" t="str">
        <v>KEDW 291755Z 24010G18KT 70SM FEW050 19/04 A2995 RMK AO2A SLP131 T01890035 10189 20097 50001</v>
      </c>
    </row>
    <row r="2298" hidden="0">
      <c r="A2298" s="150" t="str">
        <v>2026-05-29 18:27 UTC</v>
      </c>
      <c r="B2298" s="155" t="str">
        <v>2026-05-29 11:27 PDT</v>
      </c>
      <c r="C2298" s="155" t="str">
        <v>2026-05-29</v>
      </c>
      <c r="D2298" s="155" t="str">
        <v>May</v>
      </c>
      <c r="E2298" s="154" t="str">
        <v>Accepted</v>
      </c>
      <c r="F2298" s="155" t="str">
        <v>280</v>
      </c>
      <c r="G2298" s="153" t="n">
        <v>280</v>
      </c>
      <c r="H2298" s="155" t="str">
        <v>W</v>
      </c>
      <c r="I2298" s="153" t="n">
        <v>100</v>
      </c>
      <c r="J2298" s="155" t="str">
        <v>E</v>
      </c>
      <c r="K2298" s="153" t="n">
        <v>12</v>
      </c>
      <c r="L2298" s="153" t="n">
        <f>IF(E2298="Accepted",K2298*1.150779448,"")</f>
        <v>13.809353376</v>
      </c>
      <c r="M2298" s="153" t="n">
        <v>19</v>
      </c>
      <c r="N2298" s="153" t="n">
        <f>IF(AND(E2298="Accepted",ISNUMBER(M2298)),M2298*1.150779448,"")</f>
        <v>21.864809512</v>
      </c>
      <c r="O2298" s="163"/>
      <c r="P2298" s="163" t="str">
        <f>IF(AND(E2298="Accepted",ISNUMBER(O2298)),O2298*1.150779448,"")</f>
      </c>
      <c r="Q2298" s="163"/>
      <c r="R2298" s="155" t="str"/>
      <c r="S2298" s="155" t="str"/>
      <c r="T2298" s="155" t="str"/>
      <c r="U2298" s="153" t="n">
        <f>IF(E2298&lt;&gt;"Accepted","",IF(AND(N2298="",P2298=""),"",MAX(N2298,P2298)))</f>
        <v>21.864809512</v>
      </c>
      <c r="V2298" s="155" t="str">
        <v>2026-05-29 11:27 PDT</v>
      </c>
      <c r="W2298" s="153" t="n">
        <v>12</v>
      </c>
      <c r="X2298" s="153" t="n">
        <v>19</v>
      </c>
      <c r="Y2298" s="163"/>
      <c r="Z2298" s="163"/>
      <c r="AA2298" s="153" t="n">
        <v>-117.8837</v>
      </c>
      <c r="AB2298" s="153" t="n">
        <v>34.9054</v>
      </c>
      <c r="AC2298" s="153" t="n">
        <v>702</v>
      </c>
      <c r="AD2298" s="175" t="str">
        <v>KEDW 291827Z 28012G19KT 70SM FEW050 20/03 A2994 RMK AO2A WSHFT 15 SLP128</v>
      </c>
    </row>
    <row r="2299" hidden="0">
      <c r="A2299" s="150" t="str">
        <v>2026-05-29 18:55 UTC</v>
      </c>
      <c r="B2299" s="155" t="str">
        <v>2026-05-29 11:55 PDT</v>
      </c>
      <c r="C2299" s="155" t="str">
        <v>2026-05-29</v>
      </c>
      <c r="D2299" s="155" t="str">
        <v>May</v>
      </c>
      <c r="E2299" s="154" t="str">
        <v>Accepted</v>
      </c>
      <c r="F2299" s="155" t="str">
        <v>260</v>
      </c>
      <c r="G2299" s="153" t="n">
        <v>260</v>
      </c>
      <c r="H2299" s="155" t="str">
        <v>W</v>
      </c>
      <c r="I2299" s="153" t="n">
        <v>80</v>
      </c>
      <c r="J2299" s="155" t="str">
        <v>E</v>
      </c>
      <c r="K2299" s="153" t="n">
        <v>13</v>
      </c>
      <c r="L2299" s="153" t="n">
        <f>IF(E2299="Accepted",K2299*1.150779448,"")</f>
        <v>14.960132824</v>
      </c>
      <c r="M2299" s="153" t="n">
        <v>24</v>
      </c>
      <c r="N2299" s="153" t="n">
        <f>IF(AND(E2299="Accepted",ISNUMBER(M2299)),M2299*1.150779448,"")</f>
        <v>27.618706752</v>
      </c>
      <c r="O2299" s="163"/>
      <c r="P2299" s="163" t="str">
        <f>IF(AND(E2299="Accepted",ISNUMBER(O2299)),O2299*1.150779448,"")</f>
      </c>
      <c r="Q2299" s="163"/>
      <c r="R2299" s="155" t="str"/>
      <c r="S2299" s="155" t="str"/>
      <c r="T2299" s="155" t="str"/>
      <c r="U2299" s="153" t="n">
        <f>IF(E2299&lt;&gt;"Accepted","",IF(AND(N2299="",P2299=""),"",MAX(N2299,P2299)))</f>
        <v>27.618706752</v>
      </c>
      <c r="V2299" s="155" t="str">
        <v>2026-05-29 11:55 PDT</v>
      </c>
      <c r="W2299" s="153" t="n">
        <v>13</v>
      </c>
      <c r="X2299" s="153" t="n">
        <v>24</v>
      </c>
      <c r="Y2299" s="163"/>
      <c r="Z2299" s="163"/>
      <c r="AA2299" s="153" t="n">
        <v>-117.8837</v>
      </c>
      <c r="AB2299" s="153" t="n">
        <v>34.9054</v>
      </c>
      <c r="AC2299" s="153" t="n">
        <v>702</v>
      </c>
      <c r="AD2299" s="175" t="str">
        <v>KEDW 291855Z 26013G24KT 90SM FEW050 20/03 A2995 RMK AO2A SLP131 T02030026</v>
      </c>
    </row>
    <row r="2300" hidden="0">
      <c r="A2300" s="150" t="str">
        <v>2026-05-29 19:55 UTC</v>
      </c>
      <c r="B2300" s="155" t="str">
        <v>2026-05-29 12:55 PDT</v>
      </c>
      <c r="C2300" s="155" t="str">
        <v>2026-05-29</v>
      </c>
      <c r="D2300" s="155" t="str">
        <v>May</v>
      </c>
      <c r="E2300" s="154" t="str">
        <v>Accepted</v>
      </c>
      <c r="F2300" s="155" t="str">
        <v>280</v>
      </c>
      <c r="G2300" s="153" t="n">
        <v>280</v>
      </c>
      <c r="H2300" s="155" t="str">
        <v>W</v>
      </c>
      <c r="I2300" s="153" t="n">
        <v>100</v>
      </c>
      <c r="J2300" s="155" t="str">
        <v>E</v>
      </c>
      <c r="K2300" s="153" t="n">
        <v>16</v>
      </c>
      <c r="L2300" s="153" t="n">
        <f>IF(E2300="Accepted",K2300*1.150779448,"")</f>
        <v>18.412471168</v>
      </c>
      <c r="M2300" s="153" t="n">
        <v>21</v>
      </c>
      <c r="N2300" s="153" t="n">
        <f>IF(AND(E2300="Accepted",ISNUMBER(M2300)),M2300*1.150779448,"")</f>
        <v>24.166368408</v>
      </c>
      <c r="O2300" s="163"/>
      <c r="P2300" s="163" t="str">
        <f>IF(AND(E2300="Accepted",ISNUMBER(O2300)),O2300*1.150779448,"")</f>
      </c>
      <c r="Q2300" s="163"/>
      <c r="R2300" s="155" t="str"/>
      <c r="S2300" s="155" t="str"/>
      <c r="T2300" s="155" t="str"/>
      <c r="U2300" s="153" t="n">
        <f>IF(E2300&lt;&gt;"Accepted","",IF(AND(N2300="",P2300=""),"",MAX(N2300,P2300)))</f>
        <v>24.166368408</v>
      </c>
      <c r="V2300" s="155" t="str">
        <v>2026-05-29 12:55 PDT</v>
      </c>
      <c r="W2300" s="153" t="n">
        <v>16</v>
      </c>
      <c r="X2300" s="153" t="n">
        <v>21</v>
      </c>
      <c r="Y2300" s="163"/>
      <c r="Z2300" s="163"/>
      <c r="AA2300" s="153" t="n">
        <v>-117.8837</v>
      </c>
      <c r="AB2300" s="153" t="n">
        <v>34.9054</v>
      </c>
      <c r="AC2300" s="153" t="n">
        <v>702</v>
      </c>
      <c r="AD2300" s="175" t="str">
        <v>KEDW 291955Z 28016G21KT 90SM FEW050 21/04 A2994 RMK AO2A SLP128 T02130035</v>
      </c>
    </row>
    <row r="2301" hidden="0">
      <c r="A2301" s="150" t="str">
        <v>2026-05-29 20:55 UTC</v>
      </c>
      <c r="B2301" s="155" t="str">
        <v>2026-05-29 13:55 PDT</v>
      </c>
      <c r="C2301" s="155" t="str">
        <v>2026-05-29</v>
      </c>
      <c r="D2301" s="155" t="str">
        <v>May</v>
      </c>
      <c r="E2301" s="154" t="str">
        <v>Accepted</v>
      </c>
      <c r="F2301" s="155" t="str">
        <v>280</v>
      </c>
      <c r="G2301" s="153" t="n">
        <v>280</v>
      </c>
      <c r="H2301" s="155" t="str">
        <v>W</v>
      </c>
      <c r="I2301" s="153" t="n">
        <v>100</v>
      </c>
      <c r="J2301" s="155" t="str">
        <v>E</v>
      </c>
      <c r="K2301" s="153" t="n">
        <v>15</v>
      </c>
      <c r="L2301" s="153" t="n">
        <f>IF(E2301="Accepted",K2301*1.150779448,"")</f>
        <v>17.261691719999998</v>
      </c>
      <c r="M2301" s="153" t="n">
        <v>22</v>
      </c>
      <c r="N2301" s="153" t="n">
        <f>IF(AND(E2301="Accepted",ISNUMBER(M2301)),M2301*1.150779448,"")</f>
        <v>25.317147856</v>
      </c>
      <c r="O2301" s="163"/>
      <c r="P2301" s="163" t="str">
        <f>IF(AND(E2301="Accepted",ISNUMBER(O2301)),O2301*1.150779448,"")</f>
      </c>
      <c r="Q2301" s="163"/>
      <c r="R2301" s="155" t="str"/>
      <c r="S2301" s="155" t="str"/>
      <c r="T2301" s="155" t="str"/>
      <c r="U2301" s="153" t="n">
        <f>IF(E2301&lt;&gt;"Accepted","",IF(AND(N2301="",P2301=""),"",MAX(N2301,P2301)))</f>
        <v>25.317147856</v>
      </c>
      <c r="V2301" s="155" t="str">
        <v>2026-05-29 13:55 PDT</v>
      </c>
      <c r="W2301" s="153" t="n">
        <v>15</v>
      </c>
      <c r="X2301" s="153" t="n">
        <v>22</v>
      </c>
      <c r="Y2301" s="163"/>
      <c r="Z2301" s="163"/>
      <c r="AA2301" s="153" t="n">
        <v>-117.8837</v>
      </c>
      <c r="AB2301" s="153" t="n">
        <v>34.9054</v>
      </c>
      <c r="AC2301" s="153" t="n">
        <v>702</v>
      </c>
      <c r="AD2301" s="175" t="str">
        <v>KEDW 292055Z 28015G22KT 90SM FEW050 22/03 A2993 RMK AO2A SLP124 T02220033 58005</v>
      </c>
    </row>
    <row r="2302" hidden="0">
      <c r="A2302" s="150" t="str">
        <v>2026-05-29 21:55 UTC</v>
      </c>
      <c r="B2302" s="155" t="str">
        <v>2026-05-29 14:55 PDT</v>
      </c>
      <c r="C2302" s="155" t="str">
        <v>2026-05-29</v>
      </c>
      <c r="D2302" s="155" t="str">
        <v>May</v>
      </c>
      <c r="E2302" s="154" t="str">
        <v>Accepted</v>
      </c>
      <c r="F2302" s="155" t="str">
        <v>300</v>
      </c>
      <c r="G2302" s="153" t="n">
        <v>300</v>
      </c>
      <c r="H2302" s="155" t="str">
        <v>NW</v>
      </c>
      <c r="I2302" s="153" t="n">
        <v>120</v>
      </c>
      <c r="J2302" s="155" t="str">
        <v>SE</v>
      </c>
      <c r="K2302" s="153" t="n">
        <v>16</v>
      </c>
      <c r="L2302" s="153" t="n">
        <f>IF(E2302="Accepted",K2302*1.150779448,"")</f>
        <v>18.412471168</v>
      </c>
      <c r="M2302" s="163"/>
      <c r="N2302" s="163" t="str">
        <f>IF(AND(E2302="Accepted",ISNUMBER(M2302)),M2302*1.150779448,"")</f>
      </c>
      <c r="O2302" s="153" t="n">
        <v>28</v>
      </c>
      <c r="P2302" s="153" t="n">
        <f>IF(AND(E2302="Accepted",ISNUMBER(O2302)),O2302*1.150779448,"")</f>
        <v>32.221824544</v>
      </c>
      <c r="Q2302" s="153" t="n">
        <v>290</v>
      </c>
      <c r="R2302" s="155" t="str">
        <v>33</v>
      </c>
      <c r="S2302" s="155" t="str">
        <v>2026-05-29 21:33 UTC</v>
      </c>
      <c r="T2302" s="155" t="str">
        <v>2026-05-29 14:33 PDT</v>
      </c>
      <c r="U2302" s="153" t="n">
        <f>IF(E2302&lt;&gt;"Accepted","",IF(AND(N2302="",P2302=""),"",MAX(N2302,P2302)))</f>
        <v>32.221824544</v>
      </c>
      <c r="V2302" s="155" t="str">
        <v>2026-05-29 14:33 PDT</v>
      </c>
      <c r="W2302" s="153" t="n">
        <v>16</v>
      </c>
      <c r="X2302" s="163"/>
      <c r="Y2302" s="153" t="n">
        <v>28</v>
      </c>
      <c r="Z2302" s="153" t="n">
        <v>290</v>
      </c>
      <c r="AA2302" s="153" t="n">
        <v>-117.8837</v>
      </c>
      <c r="AB2302" s="153" t="n">
        <v>34.9054</v>
      </c>
      <c r="AC2302" s="153" t="n">
        <v>702</v>
      </c>
      <c r="AD2302" s="175" t="str">
        <v>KEDW 292155Z 30016KT 90SM FEW090 22/04 A2992 RMK AO2A PK WND 29028/33 SLP121 T02190035</v>
      </c>
    </row>
    <row r="2303" hidden="0">
      <c r="A2303" s="150" t="str">
        <v>2026-05-29 22:55 UTC</v>
      </c>
      <c r="B2303" s="155" t="str">
        <v>2026-05-29 15:55 PDT</v>
      </c>
      <c r="C2303" s="155" t="str">
        <v>2026-05-29</v>
      </c>
      <c r="D2303" s="155" t="str">
        <v>May</v>
      </c>
      <c r="E2303" s="154" t="str">
        <v>Accepted</v>
      </c>
      <c r="F2303" s="155" t="str">
        <v>280</v>
      </c>
      <c r="G2303" s="153" t="n">
        <v>280</v>
      </c>
      <c r="H2303" s="155" t="str">
        <v>W</v>
      </c>
      <c r="I2303" s="153" t="n">
        <v>100</v>
      </c>
      <c r="J2303" s="155" t="str">
        <v>E</v>
      </c>
      <c r="K2303" s="153" t="n">
        <v>20</v>
      </c>
      <c r="L2303" s="153" t="n">
        <f>IF(E2303="Accepted",K2303*1.150779448,"")</f>
        <v>23.01558896</v>
      </c>
      <c r="M2303" s="153" t="n">
        <v>28</v>
      </c>
      <c r="N2303" s="153" t="n">
        <f>IF(AND(E2303="Accepted",ISNUMBER(M2303)),M2303*1.150779448,"")</f>
        <v>32.221824544</v>
      </c>
      <c r="O2303" s="153" t="n">
        <v>28</v>
      </c>
      <c r="P2303" s="153" t="n">
        <f>IF(AND(E2303="Accepted",ISNUMBER(O2303)),O2303*1.150779448,"")</f>
        <v>32.221824544</v>
      </c>
      <c r="Q2303" s="153" t="n">
        <v>300</v>
      </c>
      <c r="R2303" s="155" t="str">
        <v>48</v>
      </c>
      <c r="S2303" s="155" t="str">
        <v>2026-05-29 22:48 UTC</v>
      </c>
      <c r="T2303" s="155" t="str">
        <v>2026-05-29 15:48 PDT</v>
      </c>
      <c r="U2303" s="153" t="n">
        <f>IF(E2303&lt;&gt;"Accepted","",IF(AND(N2303="",P2303=""),"",MAX(N2303,P2303)))</f>
        <v>32.221824544</v>
      </c>
      <c r="V2303" s="155" t="str">
        <v>2026-05-29 15:48 PDT</v>
      </c>
      <c r="W2303" s="153" t="n">
        <v>20</v>
      </c>
      <c r="X2303" s="153" t="n">
        <v>28</v>
      </c>
      <c r="Y2303" s="153" t="n">
        <v>28</v>
      </c>
      <c r="Z2303" s="153" t="n">
        <v>300</v>
      </c>
      <c r="AA2303" s="153" t="n">
        <v>-117.8837</v>
      </c>
      <c r="AB2303" s="153" t="n">
        <v>34.9054</v>
      </c>
      <c r="AC2303" s="153" t="n">
        <v>702</v>
      </c>
      <c r="AD2303" s="175" t="str">
        <v>KEDW 292255Z 28020G28KT 90SM FEW050 22/04 A2991 RMK AO2A PK WND 30028/48 SLP117 T02170038</v>
      </c>
    </row>
    <row r="2304" hidden="0">
      <c r="A2304" s="150" t="str">
        <v>2026-05-29 23:55 UTC</v>
      </c>
      <c r="B2304" s="155" t="str">
        <v>2026-05-29 16:55 PDT</v>
      </c>
      <c r="C2304" s="155" t="str">
        <v>2026-05-29</v>
      </c>
      <c r="D2304" s="155" t="str">
        <v>May</v>
      </c>
      <c r="E2304" s="154" t="str">
        <v>Accepted</v>
      </c>
      <c r="F2304" s="155" t="str">
        <v>280</v>
      </c>
      <c r="G2304" s="153" t="n">
        <v>280</v>
      </c>
      <c r="H2304" s="155" t="str">
        <v>W</v>
      </c>
      <c r="I2304" s="153" t="n">
        <v>100</v>
      </c>
      <c r="J2304" s="155" t="str">
        <v>E</v>
      </c>
      <c r="K2304" s="153" t="n">
        <v>24</v>
      </c>
      <c r="L2304" s="153" t="n">
        <f>IF(E2304="Accepted",K2304*1.150779448,"")</f>
        <v>27.618706752</v>
      </c>
      <c r="M2304" s="153" t="n">
        <v>30</v>
      </c>
      <c r="N2304" s="153" t="n">
        <f>IF(AND(E2304="Accepted",ISNUMBER(M2304)),M2304*1.150779448,"")</f>
        <v>34.523383439999996</v>
      </c>
      <c r="O2304" s="153" t="n">
        <v>31</v>
      </c>
      <c r="P2304" s="153" t="n">
        <f>IF(AND(E2304="Accepted",ISNUMBER(O2304)),O2304*1.150779448,"")</f>
        <v>35.674162888</v>
      </c>
      <c r="Q2304" s="153" t="n">
        <v>270</v>
      </c>
      <c r="R2304" s="155" t="str">
        <v>50</v>
      </c>
      <c r="S2304" s="155" t="str">
        <v>2026-05-29 23:50 UTC</v>
      </c>
      <c r="T2304" s="155" t="str">
        <v>2026-05-29 16:50 PDT</v>
      </c>
      <c r="U2304" s="153" t="n">
        <f>IF(E2304&lt;&gt;"Accepted","",IF(AND(N2304="",P2304=""),"",MAX(N2304,P2304)))</f>
        <v>35.674162888</v>
      </c>
      <c r="V2304" s="155" t="str">
        <v>2026-05-29 16:50 PDT</v>
      </c>
      <c r="W2304" s="153" t="n">
        <v>24</v>
      </c>
      <c r="X2304" s="153" t="n">
        <v>30</v>
      </c>
      <c r="Y2304" s="153" t="n">
        <v>31</v>
      </c>
      <c r="Z2304" s="153" t="n">
        <v>270</v>
      </c>
      <c r="AA2304" s="153" t="n">
        <v>-117.8837</v>
      </c>
      <c r="AB2304" s="153" t="n">
        <v>34.9054</v>
      </c>
      <c r="AC2304" s="153" t="n">
        <v>702</v>
      </c>
      <c r="AD2304" s="175" t="str">
        <v>KEDW 292355Z 28024G30KT 90SM FEW050 21/04 A2991 RMK AO2A PK WND 27031/50 SLP117 T02120043 10223 20190 57007</v>
      </c>
    </row>
    <row r="2305" hidden="0">
      <c r="A2305" s="150" t="str">
        <v>2026-05-30 00:55 UTC</v>
      </c>
      <c r="B2305" s="155" t="str">
        <v>2026-05-29 17:55 PDT</v>
      </c>
      <c r="C2305" s="155" t="str">
        <v>2026-05-29</v>
      </c>
      <c r="D2305" s="155" t="str">
        <v>May</v>
      </c>
      <c r="E2305" s="154" t="str">
        <v>Accepted</v>
      </c>
      <c r="F2305" s="155" t="str">
        <v>280</v>
      </c>
      <c r="G2305" s="153" t="n">
        <v>280</v>
      </c>
      <c r="H2305" s="155" t="str">
        <v>W</v>
      </c>
      <c r="I2305" s="153" t="n">
        <v>100</v>
      </c>
      <c r="J2305" s="155" t="str">
        <v>E</v>
      </c>
      <c r="K2305" s="153" t="n">
        <v>25</v>
      </c>
      <c r="L2305" s="153" t="n">
        <f>IF(E2305="Accepted",K2305*1.150779448,"")</f>
        <v>28.7694862</v>
      </c>
      <c r="M2305" s="153" t="n">
        <v>30</v>
      </c>
      <c r="N2305" s="153" t="n">
        <f>IF(AND(E2305="Accepted",ISNUMBER(M2305)),M2305*1.150779448,"")</f>
        <v>34.523383439999996</v>
      </c>
      <c r="O2305" s="153" t="n">
        <v>34</v>
      </c>
      <c r="P2305" s="153" t="n">
        <f>IF(AND(E2305="Accepted",ISNUMBER(O2305)),O2305*1.150779448,"")</f>
        <v>39.126501232</v>
      </c>
      <c r="Q2305" s="153" t="n">
        <v>280</v>
      </c>
      <c r="R2305" s="155" t="str">
        <v>13</v>
      </c>
      <c r="S2305" s="155" t="str">
        <v>2026-05-30 00:13 UTC</v>
      </c>
      <c r="T2305" s="155" t="str">
        <v>2026-05-29 17:13 PDT</v>
      </c>
      <c r="U2305" s="153" t="n">
        <f>IF(E2305&lt;&gt;"Accepted","",IF(AND(N2305="",P2305=""),"",MAX(N2305,P2305)))</f>
        <v>39.126501232</v>
      </c>
      <c r="V2305" s="155" t="str">
        <v>2026-05-29 17:13 PDT</v>
      </c>
      <c r="W2305" s="153" t="n">
        <v>25</v>
      </c>
      <c r="X2305" s="153" t="n">
        <v>30</v>
      </c>
      <c r="Y2305" s="153" t="n">
        <v>34</v>
      </c>
      <c r="Z2305" s="153" t="n">
        <v>280</v>
      </c>
      <c r="AA2305" s="153" t="n">
        <v>-117.8837</v>
      </c>
      <c r="AB2305" s="153" t="n">
        <v>34.9054</v>
      </c>
      <c r="AC2305" s="153" t="n">
        <v>702</v>
      </c>
      <c r="AD2305" s="175" t="str">
        <v>KEDW 300055Z 28025G30KT 90SM FEW050 20/04 A2991 RMK AO2A PK WND 28034/13 SLP119 T02010042</v>
      </c>
    </row>
    <row r="2306" hidden="0">
      <c r="A2306" s="150" t="str">
        <v>2026-05-30 01:55 UTC</v>
      </c>
      <c r="B2306" s="155" t="str">
        <v>2026-05-29 18:55 PDT</v>
      </c>
      <c r="C2306" s="155" t="str">
        <v>2026-05-29</v>
      </c>
      <c r="D2306" s="155" t="str">
        <v>May</v>
      </c>
      <c r="E2306" s="154" t="str">
        <v>Accepted</v>
      </c>
      <c r="F2306" s="155" t="str">
        <v>280</v>
      </c>
      <c r="G2306" s="153" t="n">
        <v>280</v>
      </c>
      <c r="H2306" s="155" t="str">
        <v>W</v>
      </c>
      <c r="I2306" s="153" t="n">
        <v>100</v>
      </c>
      <c r="J2306" s="155" t="str">
        <v>E</v>
      </c>
      <c r="K2306" s="153" t="n">
        <v>18</v>
      </c>
      <c r="L2306" s="153" t="n">
        <f>IF(E2306="Accepted",K2306*1.150779448,"")</f>
        <v>20.714030064</v>
      </c>
      <c r="M2306" s="153" t="n">
        <v>27</v>
      </c>
      <c r="N2306" s="153" t="n">
        <f>IF(AND(E2306="Accepted",ISNUMBER(M2306)),M2306*1.150779448,"")</f>
        <v>31.071045096</v>
      </c>
      <c r="O2306" s="153" t="n">
        <v>30</v>
      </c>
      <c r="P2306" s="153" t="n">
        <f>IF(AND(E2306="Accepted",ISNUMBER(O2306)),O2306*1.150779448,"")</f>
        <v>34.523383439999996</v>
      </c>
      <c r="Q2306" s="153" t="n">
        <v>260</v>
      </c>
      <c r="R2306" s="155" t="str">
        <v>03</v>
      </c>
      <c r="S2306" s="155" t="str">
        <v>2026-05-30 01:03 UTC</v>
      </c>
      <c r="T2306" s="155" t="str">
        <v>2026-05-29 18:03 PDT</v>
      </c>
      <c r="U2306" s="153" t="n">
        <f>IF(E2306&lt;&gt;"Accepted","",IF(AND(N2306="",P2306=""),"",MAX(N2306,P2306)))</f>
        <v>34.523383439999996</v>
      </c>
      <c r="V2306" s="155" t="str">
        <v>2026-05-29 18:03 PDT</v>
      </c>
      <c r="W2306" s="153" t="n">
        <v>18</v>
      </c>
      <c r="X2306" s="153" t="n">
        <v>27</v>
      </c>
      <c r="Y2306" s="153" t="n">
        <v>30</v>
      </c>
      <c r="Z2306" s="153" t="n">
        <v>260</v>
      </c>
      <c r="AA2306" s="153" t="n">
        <v>-117.8837</v>
      </c>
      <c r="AB2306" s="153" t="n">
        <v>34.9054</v>
      </c>
      <c r="AC2306" s="153" t="n">
        <v>702</v>
      </c>
      <c r="AD2306" s="175" t="str">
        <v>KEDW 300155Z 28018G27KT 90SM FEW050 19/05 A2992 RMK AO2A PK WND 26030/03 SLP122 T01920045</v>
      </c>
    </row>
    <row r="2307" hidden="0">
      <c r="A2307" s="150" t="str">
        <v>2026-05-30 02:55 UTC</v>
      </c>
      <c r="B2307" s="155" t="str">
        <v>2026-05-29 19:55 PDT</v>
      </c>
      <c r="C2307" s="155" t="str">
        <v>2026-05-29</v>
      </c>
      <c r="D2307" s="155" t="str">
        <v>May</v>
      </c>
      <c r="E2307" s="154" t="str">
        <v>Accepted</v>
      </c>
      <c r="F2307" s="155" t="str">
        <v>270</v>
      </c>
      <c r="G2307" s="153" t="n">
        <v>270</v>
      </c>
      <c r="H2307" s="155" t="str">
        <v>W</v>
      </c>
      <c r="I2307" s="153" t="n">
        <v>90</v>
      </c>
      <c r="J2307" s="155" t="str">
        <v>E</v>
      </c>
      <c r="K2307" s="153" t="n">
        <v>16</v>
      </c>
      <c r="L2307" s="153" t="n">
        <f>IF(E2307="Accepted",K2307*1.150779448,"")</f>
        <v>18.412471168</v>
      </c>
      <c r="M2307" s="163"/>
      <c r="N2307" s="163" t="str">
        <f>IF(AND(E2307="Accepted",ISNUMBER(M2307)),M2307*1.150779448,"")</f>
      </c>
      <c r="O2307" s="153" t="n">
        <v>27</v>
      </c>
      <c r="P2307" s="153" t="n">
        <f>IF(AND(E2307="Accepted",ISNUMBER(O2307)),O2307*1.150779448,"")</f>
        <v>31.071045096</v>
      </c>
      <c r="Q2307" s="153" t="n">
        <v>290</v>
      </c>
      <c r="R2307" s="155" t="str">
        <v>0157</v>
      </c>
      <c r="S2307" s="155" t="str">
        <v>2026-05-30 01:57 UTC</v>
      </c>
      <c r="T2307" s="155" t="str">
        <v>2026-05-29 18:57 PDT</v>
      </c>
      <c r="U2307" s="153" t="n">
        <f>IF(E2307&lt;&gt;"Accepted","",IF(AND(N2307="",P2307=""),"",MAX(N2307,P2307)))</f>
        <v>31.071045096</v>
      </c>
      <c r="V2307" s="155" t="str">
        <v>2026-05-29 18:57 PDT</v>
      </c>
      <c r="W2307" s="153" t="n">
        <v>16</v>
      </c>
      <c r="X2307" s="163"/>
      <c r="Y2307" s="153" t="n">
        <v>27</v>
      </c>
      <c r="Z2307" s="153" t="n">
        <v>290</v>
      </c>
      <c r="AA2307" s="153" t="n">
        <v>-117.8837</v>
      </c>
      <c r="AB2307" s="153" t="n">
        <v>34.9054</v>
      </c>
      <c r="AC2307" s="153" t="n">
        <v>702</v>
      </c>
      <c r="AD2307" s="175" t="str">
        <v>KEDW 300255Z 27016KT 50SM FEW050 18/05 A2994 RMK AO2A PK WND 29027/0157 SLP128 T01790048 52009</v>
      </c>
    </row>
    <row r="2308" hidden="0">
      <c r="A2308" s="150" t="str">
        <v>2026-05-30 03:55 UTC</v>
      </c>
      <c r="B2308" s="155" t="str">
        <v>2026-05-29 20:55 PDT</v>
      </c>
      <c r="C2308" s="155" t="str">
        <v>2026-05-29</v>
      </c>
      <c r="D2308" s="155" t="str">
        <v>May</v>
      </c>
      <c r="E2308" s="154" t="str">
        <v>Accepted</v>
      </c>
      <c r="F2308" s="155" t="str">
        <v>240</v>
      </c>
      <c r="G2308" s="153" t="n">
        <v>240</v>
      </c>
      <c r="H2308" s="155" t="str">
        <v>SW</v>
      </c>
      <c r="I2308" s="153" t="n">
        <v>60</v>
      </c>
      <c r="J2308" s="155" t="str">
        <v>NE</v>
      </c>
      <c r="K2308" s="153" t="n">
        <v>11</v>
      </c>
      <c r="L2308" s="153" t="n">
        <f>IF(E2308="Accepted",K2308*1.150779448,"")</f>
        <v>12.658573928</v>
      </c>
      <c r="M2308" s="163"/>
      <c r="N2308" s="163" t="str">
        <f>IF(AND(E2308="Accepted",ISNUMBER(M2308)),M2308*1.150779448,"")</f>
      </c>
      <c r="O2308" s="163"/>
      <c r="P2308" s="163" t="str">
        <f>IF(AND(E2308="Accepted",ISNUMBER(O2308)),O2308*1.150779448,"")</f>
      </c>
      <c r="Q2308" s="163"/>
      <c r="R2308" s="155" t="str"/>
      <c r="S2308" s="155" t="str"/>
      <c r="T2308" s="155" t="str"/>
      <c r="U2308" s="163" t="str">
        <f>IF(E2308&lt;&gt;"Accepted","",IF(AND(N2308="",P2308=""),"",MAX(N2308,P2308)))</f>
      </c>
      <c r="V2308" s="155" t="str">
        <v>2026-05-29 20:55 PDT</v>
      </c>
      <c r="W2308" s="153" t="n">
        <v>11</v>
      </c>
      <c r="X2308" s="163"/>
      <c r="Y2308" s="163"/>
      <c r="Z2308" s="163"/>
      <c r="AA2308" s="153" t="n">
        <v>-117.8837</v>
      </c>
      <c r="AB2308" s="153" t="n">
        <v>34.9054</v>
      </c>
      <c r="AC2308" s="153" t="n">
        <v>702</v>
      </c>
      <c r="AD2308" s="175" t="str">
        <v>KEDW 300355Z 24011KT 40SM FEW050 17/05 A2996 RMK AO2A SLP133 T01710047</v>
      </c>
    </row>
    <row r="2309" hidden="0">
      <c r="A2309" s="150" t="str">
        <v>2026-05-30 04:55 UTC</v>
      </c>
      <c r="B2309" s="155" t="str">
        <v>2026-05-29 21:55 PDT</v>
      </c>
      <c r="C2309" s="155" t="str">
        <v>2026-05-29</v>
      </c>
      <c r="D2309" s="155" t="str">
        <v>May</v>
      </c>
      <c r="E2309" s="154" t="str">
        <v>Accepted</v>
      </c>
      <c r="F2309" s="155" t="str">
        <v>230</v>
      </c>
      <c r="G2309" s="153" t="n">
        <v>230</v>
      </c>
      <c r="H2309" s="155" t="str">
        <v>SW</v>
      </c>
      <c r="I2309" s="153" t="n">
        <v>50</v>
      </c>
      <c r="J2309" s="155" t="str">
        <v>NE</v>
      </c>
      <c r="K2309" s="153" t="n">
        <v>11</v>
      </c>
      <c r="L2309" s="153" t="n">
        <f>IF(E2309="Accepted",K2309*1.150779448,"")</f>
        <v>12.658573928</v>
      </c>
      <c r="M2309" s="163"/>
      <c r="N2309" s="163" t="str">
        <f>IF(AND(E2309="Accepted",ISNUMBER(M2309)),M2309*1.150779448,"")</f>
      </c>
      <c r="O2309" s="163"/>
      <c r="P2309" s="163" t="str">
        <f>IF(AND(E2309="Accepted",ISNUMBER(O2309)),O2309*1.150779448,"")</f>
      </c>
      <c r="Q2309" s="163"/>
      <c r="R2309" s="155" t="str"/>
      <c r="S2309" s="155" t="str"/>
      <c r="T2309" s="155" t="str"/>
      <c r="U2309" s="163" t="str">
        <f>IF(E2309&lt;&gt;"Accepted","",IF(AND(N2309="",P2309=""),"",MAX(N2309,P2309)))</f>
      </c>
      <c r="V2309" s="155" t="str">
        <v>2026-05-29 21:55 PDT</v>
      </c>
      <c r="W2309" s="153" t="n">
        <v>11</v>
      </c>
      <c r="X2309" s="163"/>
      <c r="Y2309" s="163"/>
      <c r="Z2309" s="163"/>
      <c r="AA2309" s="153" t="n">
        <v>-117.8837</v>
      </c>
      <c r="AB2309" s="153" t="n">
        <v>34.9054</v>
      </c>
      <c r="AC2309" s="153" t="n">
        <v>702</v>
      </c>
      <c r="AD2309" s="175" t="str">
        <v>KEDW 300455Z 23011KT 40SM FEW050 17/05 A2997 RMK AO2A SLP136 T01680051</v>
      </c>
    </row>
    <row r="2310" hidden="0">
      <c r="A2310" s="150" t="str">
        <v>2026-05-30 05:55 UTC</v>
      </c>
      <c r="B2310" s="155" t="str">
        <v>2026-05-29 22:55 PDT</v>
      </c>
      <c r="C2310" s="155" t="str">
        <v>2026-05-29</v>
      </c>
      <c r="D2310" s="155" t="str">
        <v>May</v>
      </c>
      <c r="E2310" s="154" t="str">
        <v>Accepted</v>
      </c>
      <c r="F2310" s="155" t="str">
        <v>250</v>
      </c>
      <c r="G2310" s="153" t="n">
        <v>250</v>
      </c>
      <c r="H2310" s="155" t="str">
        <v>W</v>
      </c>
      <c r="I2310" s="153" t="n">
        <v>70</v>
      </c>
      <c r="J2310" s="155" t="str">
        <v>E</v>
      </c>
      <c r="K2310" s="153" t="n">
        <v>10</v>
      </c>
      <c r="L2310" s="153" t="n">
        <f>IF(E2310="Accepted",K2310*1.150779448,"")</f>
        <v>11.50779448</v>
      </c>
      <c r="M2310" s="163"/>
      <c r="N2310" s="163" t="str">
        <f>IF(AND(E2310="Accepted",ISNUMBER(M2310)),M2310*1.150779448,"")</f>
      </c>
      <c r="O2310" s="163"/>
      <c r="P2310" s="163" t="str">
        <f>IF(AND(E2310="Accepted",ISNUMBER(O2310)),O2310*1.150779448,"")</f>
      </c>
      <c r="Q2310" s="163"/>
      <c r="R2310" s="155" t="str"/>
      <c r="S2310" s="155" t="str"/>
      <c r="T2310" s="155" t="str"/>
      <c r="U2310" s="163" t="str">
        <f>IF(E2310&lt;&gt;"Accepted","",IF(AND(N2310="",P2310=""),"",MAX(N2310,P2310)))</f>
      </c>
      <c r="V2310" s="155" t="str">
        <v>2026-05-29 22:55 PDT</v>
      </c>
      <c r="W2310" s="153" t="n">
        <v>10</v>
      </c>
      <c r="X2310" s="163"/>
      <c r="Y2310" s="163"/>
      <c r="Z2310" s="163"/>
      <c r="AA2310" s="153" t="n">
        <v>-117.8837</v>
      </c>
      <c r="AB2310" s="153" t="n">
        <v>34.9054</v>
      </c>
      <c r="AC2310" s="153" t="n">
        <v>702</v>
      </c>
      <c r="AD2310" s="175" t="str">
        <v>KEDW 300555Z AUTO 25010KT 10SM CLR 17/05 A2998 RMK AO2 SLP138 T01670053 10213 20164 52013 $</v>
      </c>
    </row>
    <row r="2311" hidden="0">
      <c r="A2311" s="150" t="str">
        <v>2026-05-30 06:55 UTC</v>
      </c>
      <c r="B2311" s="155" t="str">
        <v>2026-05-29 23:55 PDT</v>
      </c>
      <c r="C2311" s="155" t="str">
        <v>2026-05-29</v>
      </c>
      <c r="D2311" s="155" t="str">
        <v>May</v>
      </c>
      <c r="E2311" s="154" t="str">
        <v>Accepted</v>
      </c>
      <c r="F2311" s="155" t="str">
        <v>210</v>
      </c>
      <c r="G2311" s="153" t="n">
        <v>210</v>
      </c>
      <c r="H2311" s="155" t="str">
        <v>SW</v>
      </c>
      <c r="I2311" s="153" t="n">
        <v>30</v>
      </c>
      <c r="J2311" s="155" t="str">
        <v>NE</v>
      </c>
      <c r="K2311" s="153" t="n">
        <v>8</v>
      </c>
      <c r="L2311" s="153" t="n">
        <f>IF(E2311="Accepted",K2311*1.150779448,"")</f>
        <v>9.206235584</v>
      </c>
      <c r="M2311" s="163"/>
      <c r="N2311" s="163" t="str">
        <f>IF(AND(E2311="Accepted",ISNUMBER(M2311)),M2311*1.150779448,"")</f>
      </c>
      <c r="O2311" s="163"/>
      <c r="P2311" s="163" t="str">
        <f>IF(AND(E2311="Accepted",ISNUMBER(O2311)),O2311*1.150779448,"")</f>
      </c>
      <c r="Q2311" s="163"/>
      <c r="R2311" s="155" t="str"/>
      <c r="S2311" s="155" t="str"/>
      <c r="T2311" s="155" t="str"/>
      <c r="U2311" s="163" t="str">
        <f>IF(E2311&lt;&gt;"Accepted","",IF(AND(N2311="",P2311=""),"",MAX(N2311,P2311)))</f>
      </c>
      <c r="V2311" s="155" t="str">
        <v>2026-05-29 23:55 PDT</v>
      </c>
      <c r="W2311" s="153" t="n">
        <v>8</v>
      </c>
      <c r="X2311" s="163"/>
      <c r="Y2311" s="163"/>
      <c r="Z2311" s="163"/>
      <c r="AA2311" s="153" t="n">
        <v>-117.8837</v>
      </c>
      <c r="AB2311" s="153" t="n">
        <v>34.9054</v>
      </c>
      <c r="AC2311" s="153" t="n">
        <v>702</v>
      </c>
      <c r="AD2311" s="175" t="str">
        <v>KEDW 300655Z AUTO 21008KT 10SM CLR 16/05 A2998 RMK AO2 SLP138 T01560052 $</v>
      </c>
    </row>
    <row r="2312" hidden="0">
      <c r="A2312" s="150" t="str">
        <v>2026-05-30 07:55 UTC</v>
      </c>
      <c r="B2312" s="155" t="str">
        <v>2026-05-30 00:55 PDT</v>
      </c>
      <c r="C2312" s="155" t="str">
        <v>2026-05-30</v>
      </c>
      <c r="D2312" s="155" t="str">
        <v>May</v>
      </c>
      <c r="E2312" s="154" t="str">
        <v>Accepted</v>
      </c>
      <c r="F2312" s="155" t="str">
        <v>230</v>
      </c>
      <c r="G2312" s="153" t="n">
        <v>230</v>
      </c>
      <c r="H2312" s="155" t="str">
        <v>SW</v>
      </c>
      <c r="I2312" s="153" t="n">
        <v>50</v>
      </c>
      <c r="J2312" s="155" t="str">
        <v>NE</v>
      </c>
      <c r="K2312" s="153" t="n">
        <v>10</v>
      </c>
      <c r="L2312" s="153" t="n">
        <f>IF(E2312="Accepted",K2312*1.150779448,"")</f>
        <v>11.50779448</v>
      </c>
      <c r="M2312" s="163"/>
      <c r="N2312" s="163" t="str">
        <f>IF(AND(E2312="Accepted",ISNUMBER(M2312)),M2312*1.150779448,"")</f>
      </c>
      <c r="O2312" s="163"/>
      <c r="P2312" s="163" t="str">
        <f>IF(AND(E2312="Accepted",ISNUMBER(O2312)),O2312*1.150779448,"")</f>
      </c>
      <c r="Q2312" s="163"/>
      <c r="R2312" s="155" t="str"/>
      <c r="S2312" s="155" t="str"/>
      <c r="T2312" s="155" t="str"/>
      <c r="U2312" s="163" t="str">
        <f>IF(E2312&lt;&gt;"Accepted","",IF(AND(N2312="",P2312=""),"",MAX(N2312,P2312)))</f>
      </c>
      <c r="V2312" s="155" t="str">
        <v>2026-05-30 00:55 PDT</v>
      </c>
      <c r="W2312" s="153" t="n">
        <v>10</v>
      </c>
      <c r="X2312" s="163"/>
      <c r="Y2312" s="163"/>
      <c r="Z2312" s="163"/>
      <c r="AA2312" s="153" t="n">
        <v>-117.8837</v>
      </c>
      <c r="AB2312" s="153" t="n">
        <v>34.9054</v>
      </c>
      <c r="AC2312" s="153" t="n">
        <v>702</v>
      </c>
      <c r="AD2312" s="175" t="str">
        <v>KEDW 300755Z AUTO 23010KT 10SM CLR 15/05 A2998 RMK AO2 SLP138 T01470047 402230097 $</v>
      </c>
    </row>
    <row r="2313" hidden="0">
      <c r="A2313" s="150" t="str">
        <v>2026-05-30 08:55 UTC</v>
      </c>
      <c r="B2313" s="155" t="str">
        <v>2026-05-30 01:55 PDT</v>
      </c>
      <c r="C2313" s="155" t="str">
        <v>2026-05-30</v>
      </c>
      <c r="D2313" s="155" t="str">
        <v>May</v>
      </c>
      <c r="E2313" s="154" t="str">
        <v>Accepted</v>
      </c>
      <c r="F2313" s="155" t="str">
        <v>190</v>
      </c>
      <c r="G2313" s="153" t="n">
        <v>190</v>
      </c>
      <c r="H2313" s="155" t="str">
        <v>S</v>
      </c>
      <c r="I2313" s="153" t="n">
        <v>10</v>
      </c>
      <c r="J2313" s="155" t="str">
        <v>N</v>
      </c>
      <c r="K2313" s="153" t="n">
        <v>8</v>
      </c>
      <c r="L2313" s="153" t="n">
        <f>IF(E2313="Accepted",K2313*1.150779448,"")</f>
        <v>9.206235584</v>
      </c>
      <c r="M2313" s="163"/>
      <c r="N2313" s="163" t="str">
        <f>IF(AND(E2313="Accepted",ISNUMBER(M2313)),M2313*1.150779448,"")</f>
      </c>
      <c r="O2313" s="163"/>
      <c r="P2313" s="163" t="str">
        <f>IF(AND(E2313="Accepted",ISNUMBER(O2313)),O2313*1.150779448,"")</f>
      </c>
      <c r="Q2313" s="163"/>
      <c r="R2313" s="155" t="str"/>
      <c r="S2313" s="155" t="str"/>
      <c r="T2313" s="155" t="str"/>
      <c r="U2313" s="163" t="str">
        <f>IF(E2313&lt;&gt;"Accepted","",IF(AND(N2313="",P2313=""),"",MAX(N2313,P2313)))</f>
      </c>
      <c r="V2313" s="155" t="str">
        <v>2026-05-30 01:55 PDT</v>
      </c>
      <c r="W2313" s="153" t="n">
        <v>8</v>
      </c>
      <c r="X2313" s="163"/>
      <c r="Y2313" s="163"/>
      <c r="Z2313" s="163"/>
      <c r="AA2313" s="153" t="n">
        <v>-117.8837</v>
      </c>
      <c r="AB2313" s="153" t="n">
        <v>34.9054</v>
      </c>
      <c r="AC2313" s="153" t="n">
        <v>702</v>
      </c>
      <c r="AD2313" s="175" t="str">
        <v>KEDW 300855Z AUTO 19008KT 10SM CLR 14/05 A2998 RMK AO2 SLP138 T01370051 50000 $</v>
      </c>
    </row>
    <row r="2314" hidden="0">
      <c r="A2314" s="150" t="str">
        <v>2026-05-30 09:55 UTC</v>
      </c>
      <c r="B2314" s="155" t="str">
        <v>2026-05-30 02:55 PDT</v>
      </c>
      <c r="C2314" s="155" t="str">
        <v>2026-05-30</v>
      </c>
      <c r="D2314" s="155" t="str">
        <v>May</v>
      </c>
      <c r="E2314" s="154" t="str">
        <v>Accepted</v>
      </c>
      <c r="F2314" s="155" t="str">
        <v>210</v>
      </c>
      <c r="G2314" s="153" t="n">
        <v>210</v>
      </c>
      <c r="H2314" s="155" t="str">
        <v>SW</v>
      </c>
      <c r="I2314" s="153" t="n">
        <v>30</v>
      </c>
      <c r="J2314" s="155" t="str">
        <v>NE</v>
      </c>
      <c r="K2314" s="153" t="n">
        <v>5</v>
      </c>
      <c r="L2314" s="153" t="n">
        <f>IF(E2314="Accepted",K2314*1.150779448,"")</f>
        <v>5.75389724</v>
      </c>
      <c r="M2314" s="163"/>
      <c r="N2314" s="163" t="str">
        <f>IF(AND(E2314="Accepted",ISNUMBER(M2314)),M2314*1.150779448,"")</f>
      </c>
      <c r="O2314" s="163"/>
      <c r="P2314" s="163" t="str">
        <f>IF(AND(E2314="Accepted",ISNUMBER(O2314)),O2314*1.150779448,"")</f>
      </c>
      <c r="Q2314" s="163"/>
      <c r="R2314" s="155" t="str"/>
      <c r="S2314" s="155" t="str"/>
      <c r="T2314" s="155" t="str"/>
      <c r="U2314" s="163" t="str">
        <f>IF(E2314&lt;&gt;"Accepted","",IF(AND(N2314="",P2314=""),"",MAX(N2314,P2314)))</f>
      </c>
      <c r="V2314" s="155" t="str">
        <v>2026-05-30 02:55 PDT</v>
      </c>
      <c r="W2314" s="153" t="n">
        <v>5</v>
      </c>
      <c r="X2314" s="163"/>
      <c r="Y2314" s="163"/>
      <c r="Z2314" s="163"/>
      <c r="AA2314" s="153" t="n">
        <v>-117.8837</v>
      </c>
      <c r="AB2314" s="153" t="n">
        <v>34.9054</v>
      </c>
      <c r="AC2314" s="153" t="n">
        <v>702</v>
      </c>
      <c r="AD2314" s="175" t="str">
        <v>KEDW 300955Z AUTO 21005KT 10SM CLR 13/05 A2997 RMK AO2 SLP136 T01260048 $</v>
      </c>
    </row>
    <row r="2315" hidden="0">
      <c r="A2315" s="150" t="str">
        <v>2026-05-30 10:55 UTC</v>
      </c>
      <c r="B2315" s="155" t="str">
        <v>2026-05-30 03:55 PDT</v>
      </c>
      <c r="C2315" s="155" t="str">
        <v>2026-05-30</v>
      </c>
      <c r="D2315" s="155" t="str">
        <v>May</v>
      </c>
      <c r="E2315" s="154" t="str">
        <v>Accepted</v>
      </c>
      <c r="F2315" s="155" t="str">
        <v>190</v>
      </c>
      <c r="G2315" s="153" t="n">
        <v>190</v>
      </c>
      <c r="H2315" s="155" t="str">
        <v>S</v>
      </c>
      <c r="I2315" s="153" t="n">
        <v>10</v>
      </c>
      <c r="J2315" s="155" t="str">
        <v>N</v>
      </c>
      <c r="K2315" s="153" t="n">
        <v>7</v>
      </c>
      <c r="L2315" s="153" t="n">
        <f>IF(E2315="Accepted",K2315*1.150779448,"")</f>
        <v>8.055456136</v>
      </c>
      <c r="M2315" s="163"/>
      <c r="N2315" s="163" t="str">
        <f>IF(AND(E2315="Accepted",ISNUMBER(M2315)),M2315*1.150779448,"")</f>
      </c>
      <c r="O2315" s="163"/>
      <c r="P2315" s="163" t="str">
        <f>IF(AND(E2315="Accepted",ISNUMBER(O2315)),O2315*1.150779448,"")</f>
      </c>
      <c r="Q2315" s="163"/>
      <c r="R2315" s="155" t="str"/>
      <c r="S2315" s="155" t="str"/>
      <c r="T2315" s="155" t="str"/>
      <c r="U2315" s="163" t="str">
        <f>IF(E2315&lt;&gt;"Accepted","",IF(AND(N2315="",P2315=""),"",MAX(N2315,P2315)))</f>
      </c>
      <c r="V2315" s="155" t="str">
        <v>2026-05-30 03:55 PDT</v>
      </c>
      <c r="W2315" s="153" t="n">
        <v>7</v>
      </c>
      <c r="X2315" s="163"/>
      <c r="Y2315" s="163"/>
      <c r="Z2315" s="163"/>
      <c r="AA2315" s="153" t="n">
        <v>-117.8837</v>
      </c>
      <c r="AB2315" s="153" t="n">
        <v>34.9054</v>
      </c>
      <c r="AC2315" s="153" t="n">
        <v>702</v>
      </c>
      <c r="AD2315" s="175" t="str">
        <v>KEDW 301055Z AUTO 19007KT 10SM CLR 12/05 A2997 RMK AO2 SLP136 T01200049 $</v>
      </c>
    </row>
    <row r="2316" hidden="0">
      <c r="A2316" s="150" t="str">
        <v>2026-05-30 11:55 UTC</v>
      </c>
      <c r="B2316" s="155" t="str">
        <v>2026-05-30 04:55 PDT</v>
      </c>
      <c r="C2316" s="155" t="str">
        <v>2026-05-30</v>
      </c>
      <c r="D2316" s="155" t="str">
        <v>May</v>
      </c>
      <c r="E2316" s="154" t="str">
        <v>Accepted</v>
      </c>
      <c r="F2316" s="155" t="str">
        <v>200</v>
      </c>
      <c r="G2316" s="153" t="n">
        <v>200</v>
      </c>
      <c r="H2316" s="155" t="str">
        <v>S</v>
      </c>
      <c r="I2316" s="153" t="n">
        <v>20</v>
      </c>
      <c r="J2316" s="155" t="str">
        <v>N</v>
      </c>
      <c r="K2316" s="153" t="n">
        <v>7</v>
      </c>
      <c r="L2316" s="153" t="n">
        <f>IF(E2316="Accepted",K2316*1.150779448,"")</f>
        <v>8.055456136</v>
      </c>
      <c r="M2316" s="163"/>
      <c r="N2316" s="163" t="str">
        <f>IF(AND(E2316="Accepted",ISNUMBER(M2316)),M2316*1.150779448,"")</f>
      </c>
      <c r="O2316" s="163"/>
      <c r="P2316" s="163" t="str">
        <f>IF(AND(E2316="Accepted",ISNUMBER(O2316)),O2316*1.150779448,"")</f>
      </c>
      <c r="Q2316" s="163"/>
      <c r="R2316" s="155" t="str"/>
      <c r="S2316" s="155" t="str"/>
      <c r="T2316" s="155" t="str"/>
      <c r="U2316" s="163" t="str">
        <f>IF(E2316&lt;&gt;"Accepted","",IF(AND(N2316="",P2316=""),"",MAX(N2316,P2316)))</f>
      </c>
      <c r="V2316" s="155" t="str">
        <v>2026-05-30 04:55 PDT</v>
      </c>
      <c r="W2316" s="153" t="n">
        <v>7</v>
      </c>
      <c r="X2316" s="163"/>
      <c r="Y2316" s="163"/>
      <c r="Z2316" s="163"/>
      <c r="AA2316" s="153" t="n">
        <v>-117.8837</v>
      </c>
      <c r="AB2316" s="153" t="n">
        <v>34.9054</v>
      </c>
      <c r="AC2316" s="153" t="n">
        <v>702</v>
      </c>
      <c r="AD2316" s="175" t="str">
        <v>KEDW 301155Z AUTO 20007KT 10SM CLR 12/05 A2999 RMK AO2 SLP143 T01160050 10166 20115 53003 $</v>
      </c>
    </row>
    <row r="2317" hidden="0">
      <c r="A2317" s="150" t="str">
        <v>2026-05-30 12:55 UTC</v>
      </c>
      <c r="B2317" s="155" t="str">
        <v>2026-05-30 05:55 PDT</v>
      </c>
      <c r="C2317" s="155" t="str">
        <v>2026-05-30</v>
      </c>
      <c r="D2317" s="155" t="str">
        <v>May</v>
      </c>
      <c r="E2317" s="154" t="str">
        <v>Accepted</v>
      </c>
      <c r="F2317" s="155" t="str">
        <v>200</v>
      </c>
      <c r="G2317" s="153" t="n">
        <v>200</v>
      </c>
      <c r="H2317" s="155" t="str">
        <v>S</v>
      </c>
      <c r="I2317" s="153" t="n">
        <v>20</v>
      </c>
      <c r="J2317" s="155" t="str">
        <v>N</v>
      </c>
      <c r="K2317" s="153" t="n">
        <v>5</v>
      </c>
      <c r="L2317" s="153" t="n">
        <f>IF(E2317="Accepted",K2317*1.150779448,"")</f>
        <v>5.75389724</v>
      </c>
      <c r="M2317" s="163"/>
      <c r="N2317" s="163" t="str">
        <f>IF(AND(E2317="Accepted",ISNUMBER(M2317)),M2317*1.150779448,"")</f>
      </c>
      <c r="O2317" s="163"/>
      <c r="P2317" s="163" t="str">
        <f>IF(AND(E2317="Accepted",ISNUMBER(O2317)),O2317*1.150779448,"")</f>
      </c>
      <c r="Q2317" s="163"/>
      <c r="R2317" s="155" t="str"/>
      <c r="S2317" s="155" t="str"/>
      <c r="T2317" s="155" t="str"/>
      <c r="U2317" s="163" t="str">
        <f>IF(E2317&lt;&gt;"Accepted","",IF(AND(N2317="",P2317=""),"",MAX(N2317,P2317)))</f>
      </c>
      <c r="V2317" s="155" t="str">
        <v>2026-05-30 05:55 PDT</v>
      </c>
      <c r="W2317" s="153" t="n">
        <v>5</v>
      </c>
      <c r="X2317" s="163"/>
      <c r="Y2317" s="163"/>
      <c r="Z2317" s="163"/>
      <c r="AA2317" s="153" t="n">
        <v>-117.8837</v>
      </c>
      <c r="AB2317" s="153" t="n">
        <v>34.9054</v>
      </c>
      <c r="AC2317" s="153" t="n">
        <v>702</v>
      </c>
      <c r="AD2317" s="175" t="str">
        <v>KEDW 301255Z AUTO 20005KT 10SM CLR 11/05 A2999 RMK AO2 SLP145 T01060047 $</v>
      </c>
    </row>
    <row r="2318" hidden="0">
      <c r="A2318" s="150" t="str">
        <v>2026-05-30 13:55 UTC</v>
      </c>
      <c r="B2318" s="155" t="str">
        <v>2026-05-30 06:55 PDT</v>
      </c>
      <c r="C2318" s="155" t="str">
        <v>2026-05-30</v>
      </c>
      <c r="D2318" s="155" t="str">
        <v>May</v>
      </c>
      <c r="E2318" s="154" t="str">
        <v>Accepted</v>
      </c>
      <c r="F2318" s="155" t="str">
        <v>210</v>
      </c>
      <c r="G2318" s="153" t="n">
        <v>210</v>
      </c>
      <c r="H2318" s="155" t="str">
        <v>SW</v>
      </c>
      <c r="I2318" s="153" t="n">
        <v>30</v>
      </c>
      <c r="J2318" s="155" t="str">
        <v>NE</v>
      </c>
      <c r="K2318" s="153" t="n">
        <v>4</v>
      </c>
      <c r="L2318" s="153" t="n">
        <f>IF(E2318="Accepted",K2318*1.150779448,"")</f>
        <v>4.603117792</v>
      </c>
      <c r="M2318" s="163"/>
      <c r="N2318" s="163" t="str">
        <f>IF(AND(E2318="Accepted",ISNUMBER(M2318)),M2318*1.150779448,"")</f>
      </c>
      <c r="O2318" s="163"/>
      <c r="P2318" s="163" t="str">
        <f>IF(AND(E2318="Accepted",ISNUMBER(O2318)),O2318*1.150779448,"")</f>
      </c>
      <c r="Q2318" s="163"/>
      <c r="R2318" s="155" t="str"/>
      <c r="S2318" s="155" t="str"/>
      <c r="T2318" s="155" t="str"/>
      <c r="U2318" s="163" t="str">
        <f>IF(E2318&lt;&gt;"Accepted","",IF(AND(N2318="",P2318=""),"",MAX(N2318,P2318)))</f>
      </c>
      <c r="V2318" s="155" t="str">
        <v>2026-05-30 06:55 PDT</v>
      </c>
      <c r="W2318" s="153" t="n">
        <v>4</v>
      </c>
      <c r="X2318" s="163"/>
      <c r="Y2318" s="163"/>
      <c r="Z2318" s="163"/>
      <c r="AA2318" s="153" t="n">
        <v>-117.8837</v>
      </c>
      <c r="AB2318" s="153" t="n">
        <v>34.9054</v>
      </c>
      <c r="AC2318" s="153" t="n">
        <v>702</v>
      </c>
      <c r="AD2318" s="175" t="str">
        <v>KEDW 301355Z AUTO 21004KT 10SM CLR 14/05 A3001 RMK AO2 SLP150 T01350054 $</v>
      </c>
    </row>
    <row r="2319" hidden="0">
      <c r="A2319" s="150" t="str">
        <v>2026-05-30 14:55 UTC</v>
      </c>
      <c r="B2319" s="155" t="str">
        <v>2026-05-30 07:55 PDT</v>
      </c>
      <c r="C2319" s="155" t="str">
        <v>2026-05-30</v>
      </c>
      <c r="D2319" s="155" t="str">
        <v>May</v>
      </c>
      <c r="E2319" s="154" t="str">
        <v>Accepted</v>
      </c>
      <c r="F2319" s="155" t="str">
        <v>340</v>
      </c>
      <c r="G2319" s="153" t="n">
        <v>340</v>
      </c>
      <c r="H2319" s="155" t="str">
        <v>N</v>
      </c>
      <c r="I2319" s="153" t="n">
        <v>160</v>
      </c>
      <c r="J2319" s="155" t="str">
        <v>S</v>
      </c>
      <c r="K2319" s="153" t="n">
        <v>3</v>
      </c>
      <c r="L2319" s="153" t="n">
        <f>IF(E2319="Accepted",K2319*1.150779448,"")</f>
        <v>3.452338344</v>
      </c>
      <c r="M2319" s="163"/>
      <c r="N2319" s="163" t="str">
        <f>IF(AND(E2319="Accepted",ISNUMBER(M2319)),M2319*1.150779448,"")</f>
      </c>
      <c r="O2319" s="163"/>
      <c r="P2319" s="163" t="str">
        <f>IF(AND(E2319="Accepted",ISNUMBER(O2319)),O2319*1.150779448,"")</f>
      </c>
      <c r="Q2319" s="163"/>
      <c r="R2319" s="155" t="str"/>
      <c r="S2319" s="155" t="str"/>
      <c r="T2319" s="155" t="str"/>
      <c r="U2319" s="163" t="str">
        <f>IF(E2319&lt;&gt;"Accepted","",IF(AND(N2319="",P2319=""),"",MAX(N2319,P2319)))</f>
      </c>
      <c r="V2319" s="155" t="str">
        <v>2026-05-30 07:55 PDT</v>
      </c>
      <c r="W2319" s="153" t="n">
        <v>3</v>
      </c>
      <c r="X2319" s="163"/>
      <c r="Y2319" s="163"/>
      <c r="Z2319" s="163"/>
      <c r="AA2319" s="153" t="n">
        <v>-117.8837</v>
      </c>
      <c r="AB2319" s="153" t="n">
        <v>34.9054</v>
      </c>
      <c r="AC2319" s="153" t="n">
        <v>702</v>
      </c>
      <c r="AD2319" s="175" t="str">
        <v>KEDW 301455Z AUTO 34003KT 10SM CLR 15/05 A3001 RMK AO2 SLP152 T01460049 51008 $</v>
      </c>
    </row>
    <row r="2320" hidden="0">
      <c r="A2320" s="150" t="str">
        <v>2026-05-30 15:55 UTC</v>
      </c>
      <c r="B2320" s="155" t="str">
        <v>2026-05-30 08:55 PDT</v>
      </c>
      <c r="C2320" s="155" t="str">
        <v>2026-05-30</v>
      </c>
      <c r="D2320" s="155" t="str">
        <v>May</v>
      </c>
      <c r="E2320" s="154" t="str">
        <v>Accepted</v>
      </c>
      <c r="F2320" s="155" t="str">
        <v>260</v>
      </c>
      <c r="G2320" s="153" t="n">
        <v>260</v>
      </c>
      <c r="H2320" s="155" t="str">
        <v>W</v>
      </c>
      <c r="I2320" s="153" t="n">
        <v>80</v>
      </c>
      <c r="J2320" s="155" t="str">
        <v>E</v>
      </c>
      <c r="K2320" s="153" t="n">
        <v>3</v>
      </c>
      <c r="L2320" s="153" t="n">
        <f>IF(E2320="Accepted",K2320*1.150779448,"")</f>
        <v>3.452338344</v>
      </c>
      <c r="M2320" s="163"/>
      <c r="N2320" s="163" t="str">
        <f>IF(AND(E2320="Accepted",ISNUMBER(M2320)),M2320*1.150779448,"")</f>
      </c>
      <c r="O2320" s="163"/>
      <c r="P2320" s="163" t="str">
        <f>IF(AND(E2320="Accepted",ISNUMBER(O2320)),O2320*1.150779448,"")</f>
      </c>
      <c r="Q2320" s="163"/>
      <c r="R2320" s="155" t="str"/>
      <c r="S2320" s="155" t="str"/>
      <c r="T2320" s="155" t="str"/>
      <c r="U2320" s="163" t="str">
        <f>IF(E2320&lt;&gt;"Accepted","",IF(AND(N2320="",P2320=""),"",MAX(N2320,P2320)))</f>
      </c>
      <c r="V2320" s="155" t="str">
        <v>2026-05-30 08:55 PDT</v>
      </c>
      <c r="W2320" s="153" t="n">
        <v>3</v>
      </c>
      <c r="X2320" s="163"/>
      <c r="Y2320" s="163"/>
      <c r="Z2320" s="163"/>
      <c r="AA2320" s="153" t="n">
        <v>-117.8837</v>
      </c>
      <c r="AB2320" s="153" t="n">
        <v>34.9054</v>
      </c>
      <c r="AC2320" s="153" t="n">
        <v>702</v>
      </c>
      <c r="AD2320" s="175" t="str">
        <v>KEDW 301555Z AUTO 26003KT 10SM CLR 18/05 A3002 RMK AO2 SLP152 T01820051 $</v>
      </c>
    </row>
    <row r="2321" hidden="0">
      <c r="A2321" s="150" t="str">
        <v>2026-05-30 16:55 UTC</v>
      </c>
      <c r="B2321" s="155" t="str">
        <v>2026-05-30 09:55 PDT</v>
      </c>
      <c r="C2321" s="155" t="str">
        <v>2026-05-30</v>
      </c>
      <c r="D2321" s="155" t="str">
        <v>May</v>
      </c>
      <c r="E2321" s="154" t="str">
        <v>Accepted</v>
      </c>
      <c r="F2321" s="155" t="str">
        <v>000</v>
      </c>
      <c r="G2321" s="153" t="n">
        <v>0</v>
      </c>
      <c r="H2321" s="155" t="str">
        <v>Calm</v>
      </c>
      <c r="I2321" s="153" t="n">
        <v>180</v>
      </c>
      <c r="J2321" s="155" t="str">
        <v>Calm</v>
      </c>
      <c r="K2321" s="153" t="n">
        <v>0</v>
      </c>
      <c r="L2321" s="153" t="n">
        <f>IF(E2321="Accepted",K2321*1.150779448,"")</f>
        <v>0</v>
      </c>
      <c r="M2321" s="163"/>
      <c r="N2321" s="163" t="str">
        <f>IF(AND(E2321="Accepted",ISNUMBER(M2321)),M2321*1.150779448,"")</f>
      </c>
      <c r="O2321" s="163"/>
      <c r="P2321" s="163" t="str">
        <f>IF(AND(E2321="Accepted",ISNUMBER(O2321)),O2321*1.150779448,"")</f>
      </c>
      <c r="Q2321" s="163"/>
      <c r="R2321" s="155" t="str"/>
      <c r="S2321" s="155" t="str"/>
      <c r="T2321" s="155" t="str"/>
      <c r="U2321" s="163" t="str">
        <f>IF(E2321&lt;&gt;"Accepted","",IF(AND(N2321="",P2321=""),"",MAX(N2321,P2321)))</f>
      </c>
      <c r="V2321" s="155" t="str">
        <v>2026-05-30 09:55 PDT</v>
      </c>
      <c r="W2321" s="153" t="n">
        <v>0</v>
      </c>
      <c r="X2321" s="163"/>
      <c r="Y2321" s="163"/>
      <c r="Z2321" s="163"/>
      <c r="AA2321" s="153" t="n">
        <v>-117.8837</v>
      </c>
      <c r="AB2321" s="153" t="n">
        <v>34.9054</v>
      </c>
      <c r="AC2321" s="153" t="n">
        <v>702</v>
      </c>
      <c r="AD2321" s="175" t="str">
        <v>KEDW 301655Z 00000KT 90SM CLR 21/05 A3002 RMK AO2A SLP151 T02080048</v>
      </c>
    </row>
    <row r="2322" hidden="0">
      <c r="A2322" s="150" t="str">
        <v>2026-05-30 17:55 UTC</v>
      </c>
      <c r="B2322" s="155" t="str">
        <v>2026-05-30 10:55 PDT</v>
      </c>
      <c r="C2322" s="155" t="str">
        <v>2026-05-30</v>
      </c>
      <c r="D2322" s="155" t="str">
        <v>May</v>
      </c>
      <c r="E2322" s="154" t="str">
        <v>Accepted</v>
      </c>
      <c r="F2322" s="155" t="str">
        <v>280</v>
      </c>
      <c r="G2322" s="153" t="n">
        <v>280</v>
      </c>
      <c r="H2322" s="155" t="str">
        <v>W</v>
      </c>
      <c r="I2322" s="153" t="n">
        <v>100</v>
      </c>
      <c r="J2322" s="155" t="str">
        <v>E</v>
      </c>
      <c r="K2322" s="153" t="n">
        <v>3</v>
      </c>
      <c r="L2322" s="153" t="n">
        <f>IF(E2322="Accepted",K2322*1.150779448,"")</f>
        <v>3.452338344</v>
      </c>
      <c r="M2322" s="163"/>
      <c r="N2322" s="163" t="str">
        <f>IF(AND(E2322="Accepted",ISNUMBER(M2322)),M2322*1.150779448,"")</f>
      </c>
      <c r="O2322" s="163"/>
      <c r="P2322" s="163" t="str">
        <f>IF(AND(E2322="Accepted",ISNUMBER(O2322)),O2322*1.150779448,"")</f>
      </c>
      <c r="Q2322" s="163"/>
      <c r="R2322" s="155" t="str"/>
      <c r="S2322" s="155" t="str"/>
      <c r="T2322" s="155" t="str"/>
      <c r="U2322" s="163" t="str">
        <f>IF(E2322&lt;&gt;"Accepted","",IF(AND(N2322="",P2322=""),"",MAX(N2322,P2322)))</f>
      </c>
      <c r="V2322" s="155" t="str">
        <v>2026-05-30 10:55 PDT</v>
      </c>
      <c r="W2322" s="153" t="n">
        <v>3</v>
      </c>
      <c r="X2322" s="163"/>
      <c r="Y2322" s="163"/>
      <c r="Z2322" s="163"/>
      <c r="AA2322" s="153" t="n">
        <v>-117.8837</v>
      </c>
      <c r="AB2322" s="153" t="n">
        <v>34.9054</v>
      </c>
      <c r="AC2322" s="153" t="n">
        <v>702</v>
      </c>
      <c r="AD2322" s="175" t="str">
        <v>KEDW 301755Z 28003KT 90SM CLR 22/04 A3001 RMK AO2A SLP147 T02240040 10224 20104 58001</v>
      </c>
    </row>
    <row r="2323" hidden="0">
      <c r="A2323" s="150" t="str">
        <v>2026-05-30 18:55 UTC</v>
      </c>
      <c r="B2323" s="155" t="str">
        <v>2026-05-30 11:55 PDT</v>
      </c>
      <c r="C2323" s="155" t="str">
        <v>2026-05-30</v>
      </c>
      <c r="D2323" s="155" t="str">
        <v>May</v>
      </c>
      <c r="E2323" s="154" t="str">
        <v>Accepted</v>
      </c>
      <c r="F2323" s="155" t="str">
        <v>320</v>
      </c>
      <c r="G2323" s="153" t="n">
        <v>320</v>
      </c>
      <c r="H2323" s="155" t="str">
        <v>NW</v>
      </c>
      <c r="I2323" s="153" t="n">
        <v>140</v>
      </c>
      <c r="J2323" s="155" t="str">
        <v>SE</v>
      </c>
      <c r="K2323" s="153" t="n">
        <v>4</v>
      </c>
      <c r="L2323" s="153" t="n">
        <f>IF(E2323="Accepted",K2323*1.150779448,"")</f>
        <v>4.603117792</v>
      </c>
      <c r="M2323" s="163"/>
      <c r="N2323" s="163" t="str">
        <f>IF(AND(E2323="Accepted",ISNUMBER(M2323)),M2323*1.150779448,"")</f>
      </c>
      <c r="O2323" s="163"/>
      <c r="P2323" s="163" t="str">
        <f>IF(AND(E2323="Accepted",ISNUMBER(O2323)),O2323*1.150779448,"")</f>
      </c>
      <c r="Q2323" s="163"/>
      <c r="R2323" s="155" t="str"/>
      <c r="S2323" s="155" t="str"/>
      <c r="T2323" s="155" t="str"/>
      <c r="U2323" s="163" t="str">
        <f>IF(E2323&lt;&gt;"Accepted","",IF(AND(N2323="",P2323=""),"",MAX(N2323,P2323)))</f>
      </c>
      <c r="V2323" s="155" t="str">
        <v>2026-05-30 11:55 PDT</v>
      </c>
      <c r="W2323" s="153" t="n">
        <v>4</v>
      </c>
      <c r="X2323" s="163"/>
      <c r="Y2323" s="163"/>
      <c r="Z2323" s="163"/>
      <c r="AA2323" s="153" t="n">
        <v>-117.8837</v>
      </c>
      <c r="AB2323" s="153" t="n">
        <v>34.9054</v>
      </c>
      <c r="AC2323" s="153" t="n">
        <v>702</v>
      </c>
      <c r="AD2323" s="175" t="str">
        <v>KEDW 301855Z 32004KT 90SM CLR 25/03 A2999 RMK AO2A SLP139 T02460033</v>
      </c>
    </row>
    <row r="2324" hidden="0">
      <c r="A2324" s="150" t="str">
        <v>2026-05-30 19:55 UTC</v>
      </c>
      <c r="B2324" s="155" t="str">
        <v>2026-05-30 12:55 PDT</v>
      </c>
      <c r="C2324" s="155" t="str">
        <v>2026-05-30</v>
      </c>
      <c r="D2324" s="155" t="str">
        <v>May</v>
      </c>
      <c r="E2324" s="154" t="str">
        <v>Accepted</v>
      </c>
      <c r="F2324" s="155" t="str">
        <v>150</v>
      </c>
      <c r="G2324" s="153" t="n">
        <v>150</v>
      </c>
      <c r="H2324" s="155" t="str">
        <v>SE</v>
      </c>
      <c r="I2324" s="153" t="n">
        <v>330</v>
      </c>
      <c r="J2324" s="155" t="str">
        <v>NW</v>
      </c>
      <c r="K2324" s="153" t="n">
        <v>5</v>
      </c>
      <c r="L2324" s="153" t="n">
        <f>IF(E2324="Accepted",K2324*1.150779448,"")</f>
        <v>5.75389724</v>
      </c>
      <c r="M2324" s="163"/>
      <c r="N2324" s="163" t="str">
        <f>IF(AND(E2324="Accepted",ISNUMBER(M2324)),M2324*1.150779448,"")</f>
      </c>
      <c r="O2324" s="163"/>
      <c r="P2324" s="163" t="str">
        <f>IF(AND(E2324="Accepted",ISNUMBER(O2324)),O2324*1.150779448,"")</f>
      </c>
      <c r="Q2324" s="163"/>
      <c r="R2324" s="155" t="str"/>
      <c r="S2324" s="155" t="str"/>
      <c r="T2324" s="155" t="str"/>
      <c r="U2324" s="163" t="str">
        <f>IF(E2324&lt;&gt;"Accepted","",IF(AND(N2324="",P2324=""),"",MAX(N2324,P2324)))</f>
      </c>
      <c r="V2324" s="155" t="str">
        <v>2026-05-30 12:55 PDT</v>
      </c>
      <c r="W2324" s="153" t="n">
        <v>5</v>
      </c>
      <c r="X2324" s="163"/>
      <c r="Y2324" s="163"/>
      <c r="Z2324" s="163"/>
      <c r="AA2324" s="153" t="n">
        <v>-117.8837</v>
      </c>
      <c r="AB2324" s="153" t="n">
        <v>34.9054</v>
      </c>
      <c r="AC2324" s="153" t="n">
        <v>702</v>
      </c>
      <c r="AD2324" s="175" t="str">
        <v>KEDW 301955Z 15005KT CLR 26/03 A2997 RMK AO2A SLPNO T02620028</v>
      </c>
    </row>
    <row r="2325" hidden="0">
      <c r="A2325" s="150" t="str">
        <v>2026-05-30 21:37 UTC</v>
      </c>
      <c r="B2325" s="155" t="str">
        <v>2026-05-30 14:37 PDT</v>
      </c>
      <c r="C2325" s="155" t="str">
        <v>2026-05-30</v>
      </c>
      <c r="D2325" s="155" t="str">
        <v>May</v>
      </c>
      <c r="E2325" s="154" t="str">
        <v>Accepted</v>
      </c>
      <c r="F2325" s="155" t="str">
        <v>270</v>
      </c>
      <c r="G2325" s="153" t="n">
        <v>270</v>
      </c>
      <c r="H2325" s="155" t="str">
        <v>W</v>
      </c>
      <c r="I2325" s="153" t="n">
        <v>90</v>
      </c>
      <c r="J2325" s="155" t="str">
        <v>E</v>
      </c>
      <c r="K2325" s="153" t="n">
        <v>12</v>
      </c>
      <c r="L2325" s="153" t="n">
        <f>IF(E2325="Accepted",K2325*1.150779448,"")</f>
        <v>13.809353376</v>
      </c>
      <c r="M2325" s="153" t="n">
        <v>20</v>
      </c>
      <c r="N2325" s="153" t="n">
        <f>IF(AND(E2325="Accepted",ISNUMBER(M2325)),M2325*1.150779448,"")</f>
        <v>23.01558896</v>
      </c>
      <c r="O2325" s="163"/>
      <c r="P2325" s="163" t="str">
        <f>IF(AND(E2325="Accepted",ISNUMBER(O2325)),O2325*1.150779448,"")</f>
      </c>
      <c r="Q2325" s="163"/>
      <c r="R2325" s="155" t="str"/>
      <c r="S2325" s="155" t="str"/>
      <c r="T2325" s="155" t="str"/>
      <c r="U2325" s="153" t="n">
        <f>IF(E2325&lt;&gt;"Accepted","",IF(AND(N2325="",P2325=""),"",MAX(N2325,P2325)))</f>
        <v>23.01558896</v>
      </c>
      <c r="V2325" s="155" t="str">
        <v>2026-05-30 14:37 PDT</v>
      </c>
      <c r="W2325" s="153" t="n">
        <v>12</v>
      </c>
      <c r="X2325" s="153" t="n">
        <v>20</v>
      </c>
      <c r="Y2325" s="163"/>
      <c r="Z2325" s="163"/>
      <c r="AA2325" s="153" t="n">
        <v>-117.8837</v>
      </c>
      <c r="AB2325" s="153" t="n">
        <v>34.9054</v>
      </c>
      <c r="AC2325" s="153" t="n">
        <v>702</v>
      </c>
      <c r="AD2325" s="175" t="str">
        <v>KEDW 302137Z 27012G20KT 90SM CLR 30/M04 A2993 RMK AO2A SLP116</v>
      </c>
    </row>
    <row r="2326" hidden="0">
      <c r="A2326" s="150" t="str">
        <v>2026-05-30 21:55 UTC</v>
      </c>
      <c r="B2326" s="155" t="str">
        <v>2026-05-30 14:55 PDT</v>
      </c>
      <c r="C2326" s="155" t="str">
        <v>2026-05-30</v>
      </c>
      <c r="D2326" s="155" t="str">
        <v>May</v>
      </c>
      <c r="E2326" s="154" t="str">
        <v>Accepted</v>
      </c>
      <c r="F2326" s="155" t="str">
        <v>300</v>
      </c>
      <c r="G2326" s="153" t="n">
        <v>300</v>
      </c>
      <c r="H2326" s="155" t="str">
        <v>NW</v>
      </c>
      <c r="I2326" s="153" t="n">
        <v>120</v>
      </c>
      <c r="J2326" s="155" t="str">
        <v>SE</v>
      </c>
      <c r="K2326" s="153" t="n">
        <v>11</v>
      </c>
      <c r="L2326" s="153" t="n">
        <f>IF(E2326="Accepted",K2326*1.150779448,"")</f>
        <v>12.658573928</v>
      </c>
      <c r="M2326" s="153" t="n">
        <v>17</v>
      </c>
      <c r="N2326" s="153" t="n">
        <f>IF(AND(E2326="Accepted",ISNUMBER(M2326)),M2326*1.150779448,"")</f>
        <v>19.563250616</v>
      </c>
      <c r="O2326" s="163"/>
      <c r="P2326" s="163" t="str">
        <f>IF(AND(E2326="Accepted",ISNUMBER(O2326)),O2326*1.150779448,"")</f>
      </c>
      <c r="Q2326" s="163"/>
      <c r="R2326" s="155" t="str"/>
      <c r="S2326" s="155" t="str"/>
      <c r="T2326" s="155" t="str"/>
      <c r="U2326" s="153" t="n">
        <f>IF(E2326&lt;&gt;"Accepted","",IF(AND(N2326="",P2326=""),"",MAX(N2326,P2326)))</f>
        <v>19.563250616</v>
      </c>
      <c r="V2326" s="155" t="str">
        <v>2026-05-30 14:55 PDT</v>
      </c>
      <c r="W2326" s="153" t="n">
        <v>11</v>
      </c>
      <c r="X2326" s="153" t="n">
        <v>17</v>
      </c>
      <c r="Y2326" s="163"/>
      <c r="Z2326" s="163"/>
      <c r="AA2326" s="153" t="n">
        <v>-117.8837</v>
      </c>
      <c r="AB2326" s="153" t="n">
        <v>34.9054</v>
      </c>
      <c r="AC2326" s="153" t="n">
        <v>702</v>
      </c>
      <c r="AD2326" s="175" t="str">
        <v>KEDW 302155Z 30011G17KT 70SM CLR 30/M04 A2992 RMK AO2A SLP114 T02991038</v>
      </c>
    </row>
    <row r="2327" hidden="0">
      <c r="A2327" s="150" t="str">
        <v>2026-05-30 22:07 UTC</v>
      </c>
      <c r="B2327" s="155" t="str">
        <v>2026-05-30 15:07 PDT</v>
      </c>
      <c r="C2327" s="155" t="str">
        <v>2026-05-30</v>
      </c>
      <c r="D2327" s="155" t="str">
        <v>May</v>
      </c>
      <c r="E2327" s="154" t="str">
        <v>Accepted</v>
      </c>
      <c r="F2327" s="155" t="str">
        <v>270</v>
      </c>
      <c r="G2327" s="153" t="n">
        <v>270</v>
      </c>
      <c r="H2327" s="155" t="str">
        <v>W</v>
      </c>
      <c r="I2327" s="153" t="n">
        <v>90</v>
      </c>
      <c r="J2327" s="155" t="str">
        <v>E</v>
      </c>
      <c r="K2327" s="153" t="n">
        <v>15</v>
      </c>
      <c r="L2327" s="153" t="n">
        <f>IF(E2327="Accepted",K2327*1.150779448,"")</f>
        <v>17.261691719999998</v>
      </c>
      <c r="M2327" s="153" t="n">
        <v>20</v>
      </c>
      <c r="N2327" s="153" t="n">
        <f>IF(AND(E2327="Accepted",ISNUMBER(M2327)),M2327*1.150779448,"")</f>
        <v>23.01558896</v>
      </c>
      <c r="O2327" s="163"/>
      <c r="P2327" s="163" t="str">
        <f>IF(AND(E2327="Accepted",ISNUMBER(O2327)),O2327*1.150779448,"")</f>
      </c>
      <c r="Q2327" s="163"/>
      <c r="R2327" s="155" t="str"/>
      <c r="S2327" s="155" t="str"/>
      <c r="T2327" s="155" t="str"/>
      <c r="U2327" s="153" t="n">
        <f>IF(E2327&lt;&gt;"Accepted","",IF(AND(N2327="",P2327=""),"",MAX(N2327,P2327)))</f>
        <v>23.01558896</v>
      </c>
      <c r="V2327" s="155" t="str">
        <v>2026-05-30 15:07 PDT</v>
      </c>
      <c r="W2327" s="153" t="n">
        <v>15</v>
      </c>
      <c r="X2327" s="153" t="n">
        <v>20</v>
      </c>
      <c r="Y2327" s="163"/>
      <c r="Z2327" s="163"/>
      <c r="AA2327" s="153" t="n">
        <v>-117.8837</v>
      </c>
      <c r="AB2327" s="153" t="n">
        <v>34.9054</v>
      </c>
      <c r="AC2327" s="153" t="n">
        <v>702</v>
      </c>
      <c r="AD2327" s="175" t="str">
        <v>KEDW 302207Z COR 27015G20KT 70SM FEW050 30/M04 A2992 RMK AO2A WSHFT 06 SLP112 COR 2229</v>
      </c>
    </row>
    <row r="2328" hidden="0">
      <c r="A2328" s="150" t="str">
        <v>2026-05-30 22:55 UTC</v>
      </c>
      <c r="B2328" s="155" t="str">
        <v>2026-05-30 15:55 PDT</v>
      </c>
      <c r="C2328" s="155" t="str">
        <v>2026-05-30</v>
      </c>
      <c r="D2328" s="155" t="str">
        <v>May</v>
      </c>
      <c r="E2328" s="154" t="str">
        <v>Accepted</v>
      </c>
      <c r="F2328" s="155" t="str">
        <v>290</v>
      </c>
      <c r="G2328" s="153" t="n">
        <v>290</v>
      </c>
      <c r="H2328" s="155" t="str">
        <v>W</v>
      </c>
      <c r="I2328" s="153" t="n">
        <v>110</v>
      </c>
      <c r="J2328" s="155" t="str">
        <v>E</v>
      </c>
      <c r="K2328" s="153" t="n">
        <v>17</v>
      </c>
      <c r="L2328" s="153" t="n">
        <f>IF(E2328="Accepted",K2328*1.150779448,"")</f>
        <v>19.563250616</v>
      </c>
      <c r="M2328" s="153" t="n">
        <v>23</v>
      </c>
      <c r="N2328" s="153" t="n">
        <f>IF(AND(E2328="Accepted",ISNUMBER(M2328)),M2328*1.150779448,"")</f>
        <v>26.467927304</v>
      </c>
      <c r="O2328" s="163"/>
      <c r="P2328" s="163" t="str">
        <f>IF(AND(E2328="Accepted",ISNUMBER(O2328)),O2328*1.150779448,"")</f>
      </c>
      <c r="Q2328" s="163"/>
      <c r="R2328" s="155" t="str"/>
      <c r="S2328" s="155" t="str"/>
      <c r="T2328" s="155" t="str"/>
      <c r="U2328" s="153" t="n">
        <f>IF(E2328&lt;&gt;"Accepted","",IF(AND(N2328="",P2328=""),"",MAX(N2328,P2328)))</f>
        <v>26.467927304</v>
      </c>
      <c r="V2328" s="155" t="str">
        <v>2026-05-30 15:55 PDT</v>
      </c>
      <c r="W2328" s="153" t="n">
        <v>17</v>
      </c>
      <c r="X2328" s="153" t="n">
        <v>23</v>
      </c>
      <c r="Y2328" s="163"/>
      <c r="Z2328" s="163"/>
      <c r="AA2328" s="153" t="n">
        <v>-117.8837</v>
      </c>
      <c r="AB2328" s="153" t="n">
        <v>34.9054</v>
      </c>
      <c r="AC2328" s="153" t="n">
        <v>702</v>
      </c>
      <c r="AD2328" s="175" t="str">
        <v>KEDW 302255Z 29017G23KT 80SM FEW050 30/M04 A2991 RMK AO2A SLP110 T02951041</v>
      </c>
    </row>
    <row r="2329" hidden="0">
      <c r="A2329" s="150" t="str">
        <v>2026-05-30 23:55 UTC</v>
      </c>
      <c r="B2329" s="155" t="str">
        <v>2026-05-30 16:55 PDT</v>
      </c>
      <c r="C2329" s="155" t="str">
        <v>2026-05-30</v>
      </c>
      <c r="D2329" s="155" t="str">
        <v>May</v>
      </c>
      <c r="E2329" s="154" t="str">
        <v>Accepted</v>
      </c>
      <c r="F2329" s="155" t="str">
        <v>290</v>
      </c>
      <c r="G2329" s="153" t="n">
        <v>290</v>
      </c>
      <c r="H2329" s="155" t="str">
        <v>W</v>
      </c>
      <c r="I2329" s="153" t="n">
        <v>110</v>
      </c>
      <c r="J2329" s="155" t="str">
        <v>E</v>
      </c>
      <c r="K2329" s="153" t="n">
        <v>17</v>
      </c>
      <c r="L2329" s="153" t="n">
        <f>IF(E2329="Accepted",K2329*1.150779448,"")</f>
        <v>19.563250616</v>
      </c>
      <c r="M2329" s="153" t="n">
        <v>25</v>
      </c>
      <c r="N2329" s="153" t="n">
        <f>IF(AND(E2329="Accepted",ISNUMBER(M2329)),M2329*1.150779448,"")</f>
        <v>28.7694862</v>
      </c>
      <c r="O2329" s="153" t="n">
        <v>28</v>
      </c>
      <c r="P2329" s="153" t="n">
        <f>IF(AND(E2329="Accepted",ISNUMBER(O2329)),O2329*1.150779448,"")</f>
        <v>32.221824544</v>
      </c>
      <c r="Q2329" s="153" t="n">
        <v>290</v>
      </c>
      <c r="R2329" s="155" t="str">
        <v>54</v>
      </c>
      <c r="S2329" s="155" t="str">
        <v>2026-05-30 23:54 UTC</v>
      </c>
      <c r="T2329" s="155" t="str">
        <v>2026-05-30 16:54 PDT</v>
      </c>
      <c r="U2329" s="153" t="n">
        <f>IF(E2329&lt;&gt;"Accepted","",IF(AND(N2329="",P2329=""),"",MAX(N2329,P2329)))</f>
        <v>32.221824544</v>
      </c>
      <c r="V2329" s="155" t="str">
        <v>2026-05-30 16:54 PDT</v>
      </c>
      <c r="W2329" s="153" t="n">
        <v>17</v>
      </c>
      <c r="X2329" s="153" t="n">
        <v>25</v>
      </c>
      <c r="Y2329" s="153" t="n">
        <v>28</v>
      </c>
      <c r="Z2329" s="153" t="n">
        <v>290</v>
      </c>
      <c r="AA2329" s="153" t="n">
        <v>-117.8837</v>
      </c>
      <c r="AB2329" s="153" t="n">
        <v>34.9054</v>
      </c>
      <c r="AC2329" s="153" t="n">
        <v>702</v>
      </c>
      <c r="AD2329" s="175" t="str">
        <v>KEDW 302355Z COR 29017G25KT 90SM CLR 29/M01 A2990 RMK AO2A PK WND 29028/54 SLP108 T02851007 10301 20226 COR 2357</v>
      </c>
    </row>
    <row r="2330" hidden="0">
      <c r="A2330" s="150" t="str">
        <v>2026-05-31 00:55 UTC</v>
      </c>
      <c r="B2330" s="155" t="str">
        <v>2026-05-30 17:55 PDT</v>
      </c>
      <c r="C2330" s="155" t="str">
        <v>2026-05-30</v>
      </c>
      <c r="D2330" s="155" t="str">
        <v>May</v>
      </c>
      <c r="E2330" s="154" t="str">
        <v>Accepted</v>
      </c>
      <c r="F2330" s="155" t="str">
        <v>280</v>
      </c>
      <c r="G2330" s="153" t="n">
        <v>280</v>
      </c>
      <c r="H2330" s="155" t="str">
        <v>W</v>
      </c>
      <c r="I2330" s="153" t="n">
        <v>100</v>
      </c>
      <c r="J2330" s="155" t="str">
        <v>E</v>
      </c>
      <c r="K2330" s="153" t="n">
        <v>25</v>
      </c>
      <c r="L2330" s="153" t="n">
        <f>IF(E2330="Accepted",K2330*1.150779448,"")</f>
        <v>28.7694862</v>
      </c>
      <c r="M2330" s="153" t="n">
        <v>29</v>
      </c>
      <c r="N2330" s="153" t="n">
        <f>IF(AND(E2330="Accepted",ISNUMBER(M2330)),M2330*1.150779448,"")</f>
        <v>33.372603992</v>
      </c>
      <c r="O2330" s="153" t="n">
        <v>29</v>
      </c>
      <c r="P2330" s="153" t="n">
        <f>IF(AND(E2330="Accepted",ISNUMBER(O2330)),O2330*1.150779448,"")</f>
        <v>33.372603992</v>
      </c>
      <c r="Q2330" s="153" t="n">
        <v>280</v>
      </c>
      <c r="R2330" s="155" t="str">
        <v>43</v>
      </c>
      <c r="S2330" s="155" t="str">
        <v>2026-05-31 00:43 UTC</v>
      </c>
      <c r="T2330" s="155" t="str">
        <v>2026-05-30 17:43 PDT</v>
      </c>
      <c r="U2330" s="153" t="n">
        <f>IF(E2330&lt;&gt;"Accepted","",IF(AND(N2330="",P2330=""),"",MAX(N2330,P2330)))</f>
        <v>33.372603992</v>
      </c>
      <c r="V2330" s="155" t="str">
        <v>2026-05-30 17:43 PDT</v>
      </c>
      <c r="W2330" s="153" t="n">
        <v>25</v>
      </c>
      <c r="X2330" s="153" t="n">
        <v>29</v>
      </c>
      <c r="Y2330" s="153" t="n">
        <v>29</v>
      </c>
      <c r="Z2330" s="153" t="n">
        <v>280</v>
      </c>
      <c r="AA2330" s="153" t="n">
        <v>-117.8837</v>
      </c>
      <c r="AB2330" s="153" t="n">
        <v>34.9054</v>
      </c>
      <c r="AC2330" s="153" t="n">
        <v>702</v>
      </c>
      <c r="AD2330" s="175" t="str">
        <v>KEDW 310055Z 28025G29KT 80SM CLR 27/M00 A2990 RMK AO2A PK WND 28029/43 SLP109 T02701001</v>
      </c>
    </row>
    <row r="2331" hidden="0">
      <c r="A2331" s="150" t="str">
        <v>2026-05-31 01:55 UTC</v>
      </c>
      <c r="B2331" s="155" t="str">
        <v>2026-05-30 18:55 PDT</v>
      </c>
      <c r="C2331" s="155" t="str">
        <v>2026-05-30</v>
      </c>
      <c r="D2331" s="155" t="str">
        <v>May</v>
      </c>
      <c r="E2331" s="154" t="str">
        <v>Accepted</v>
      </c>
      <c r="F2331" s="155" t="str">
        <v>270</v>
      </c>
      <c r="G2331" s="153" t="n">
        <v>270</v>
      </c>
      <c r="H2331" s="155" t="str">
        <v>W</v>
      </c>
      <c r="I2331" s="153" t="n">
        <v>90</v>
      </c>
      <c r="J2331" s="155" t="str">
        <v>E</v>
      </c>
      <c r="K2331" s="153" t="n">
        <v>19</v>
      </c>
      <c r="L2331" s="153" t="n">
        <f>IF(E2331="Accepted",K2331*1.150779448,"")</f>
        <v>21.864809512</v>
      </c>
      <c r="M2331" s="153" t="n">
        <v>27</v>
      </c>
      <c r="N2331" s="153" t="n">
        <f>IF(AND(E2331="Accepted",ISNUMBER(M2331)),M2331*1.150779448,"")</f>
        <v>31.071045096</v>
      </c>
      <c r="O2331" s="153" t="n">
        <v>28</v>
      </c>
      <c r="P2331" s="153" t="n">
        <f>IF(AND(E2331="Accepted",ISNUMBER(O2331)),O2331*1.150779448,"")</f>
        <v>32.221824544</v>
      </c>
      <c r="Q2331" s="153" t="n">
        <v>290</v>
      </c>
      <c r="R2331" s="155" t="str">
        <v>38</v>
      </c>
      <c r="S2331" s="155" t="str">
        <v>2026-05-31 01:38 UTC</v>
      </c>
      <c r="T2331" s="155" t="str">
        <v>2026-05-30 18:38 PDT</v>
      </c>
      <c r="U2331" s="153" t="n">
        <f>IF(E2331&lt;&gt;"Accepted","",IF(AND(N2331="",P2331=""),"",MAX(N2331,P2331)))</f>
        <v>32.221824544</v>
      </c>
      <c r="V2331" s="155" t="str">
        <v>2026-05-30 18:38 PDT</v>
      </c>
      <c r="W2331" s="153" t="n">
        <v>19</v>
      </c>
      <c r="X2331" s="153" t="n">
        <v>27</v>
      </c>
      <c r="Y2331" s="153" t="n">
        <v>28</v>
      </c>
      <c r="Z2331" s="153" t="n">
        <v>290</v>
      </c>
      <c r="AA2331" s="153" t="n">
        <v>-117.8837</v>
      </c>
      <c r="AB2331" s="153" t="n">
        <v>34.9054</v>
      </c>
      <c r="AC2331" s="153" t="n">
        <v>702</v>
      </c>
      <c r="AD2331" s="175" t="str">
        <v>KEDW 310155Z AUTO 27019G27KT 10SM CLR 25/04 A2991 RMK AO2 PK WND 29028/38 SLP113 T02490035 $</v>
      </c>
    </row>
    <row r="2332" hidden="0">
      <c r="A2332" s="150" t="str">
        <v>2026-05-31 02:55 UTC</v>
      </c>
      <c r="B2332" s="155" t="str">
        <v>2026-05-30 19:55 PDT</v>
      </c>
      <c r="C2332" s="155" t="str">
        <v>2026-05-30</v>
      </c>
      <c r="D2332" s="155" t="str">
        <v>May</v>
      </c>
      <c r="E2332" s="154" t="str">
        <v>Accepted</v>
      </c>
      <c r="F2332" s="155" t="str">
        <v>270</v>
      </c>
      <c r="G2332" s="153" t="n">
        <v>270</v>
      </c>
      <c r="H2332" s="155" t="str">
        <v>W</v>
      </c>
      <c r="I2332" s="153" t="n">
        <v>90</v>
      </c>
      <c r="J2332" s="155" t="str">
        <v>E</v>
      </c>
      <c r="K2332" s="153" t="n">
        <v>16</v>
      </c>
      <c r="L2332" s="153" t="n">
        <f>IF(E2332="Accepted",K2332*1.150779448,"")</f>
        <v>18.412471168</v>
      </c>
      <c r="M2332" s="153" t="n">
        <v>23</v>
      </c>
      <c r="N2332" s="153" t="n">
        <f>IF(AND(E2332="Accepted",ISNUMBER(M2332)),M2332*1.150779448,"")</f>
        <v>26.467927304</v>
      </c>
      <c r="O2332" s="153" t="n">
        <v>30</v>
      </c>
      <c r="P2332" s="153" t="n">
        <f>IF(AND(E2332="Accepted",ISNUMBER(O2332)),O2332*1.150779448,"")</f>
        <v>34.523383439999996</v>
      </c>
      <c r="Q2332" s="153" t="n">
        <v>280</v>
      </c>
      <c r="R2332" s="155" t="str">
        <v>08</v>
      </c>
      <c r="S2332" s="155" t="str">
        <v>2026-05-31 02:08 UTC</v>
      </c>
      <c r="T2332" s="155" t="str">
        <v>2026-05-30 19:08 PDT</v>
      </c>
      <c r="U2332" s="153" t="n">
        <f>IF(E2332&lt;&gt;"Accepted","",IF(AND(N2332="",P2332=""),"",MAX(N2332,P2332)))</f>
        <v>34.523383439999996</v>
      </c>
      <c r="V2332" s="155" t="str">
        <v>2026-05-30 19:08 PDT</v>
      </c>
      <c r="W2332" s="153" t="n">
        <v>16</v>
      </c>
      <c r="X2332" s="153" t="n">
        <v>23</v>
      </c>
      <c r="Y2332" s="153" t="n">
        <v>30</v>
      </c>
      <c r="Z2332" s="153" t="n">
        <v>280</v>
      </c>
      <c r="AA2332" s="153" t="n">
        <v>-117.8837</v>
      </c>
      <c r="AB2332" s="153" t="n">
        <v>34.9054</v>
      </c>
      <c r="AC2332" s="153" t="n">
        <v>702</v>
      </c>
      <c r="AD2332" s="175" t="str">
        <v>KEDW 310255Z AUTO 27016G23KT 10SM CLR 23/04 A2992 RMK AO2 PK WND 28030/08 SLP116 T02260041 53006 $</v>
      </c>
    </row>
    <row r="2333" hidden="0">
      <c r="A2333" s="150" t="str">
        <v>2026-05-31 03:55 UTC</v>
      </c>
      <c r="B2333" s="155" t="str">
        <v>2026-05-30 20:55 PDT</v>
      </c>
      <c r="C2333" s="155" t="str">
        <v>2026-05-30</v>
      </c>
      <c r="D2333" s="155" t="str">
        <v>May</v>
      </c>
      <c r="E2333" s="154" t="str">
        <v>Accepted</v>
      </c>
      <c r="F2333" s="155" t="str">
        <v>260</v>
      </c>
      <c r="G2333" s="153" t="n">
        <v>260</v>
      </c>
      <c r="H2333" s="155" t="str">
        <v>W</v>
      </c>
      <c r="I2333" s="153" t="n">
        <v>80</v>
      </c>
      <c r="J2333" s="155" t="str">
        <v>E</v>
      </c>
      <c r="K2333" s="153" t="n">
        <v>14</v>
      </c>
      <c r="L2333" s="153" t="n">
        <f>IF(E2333="Accepted",K2333*1.150779448,"")</f>
        <v>16.110912272</v>
      </c>
      <c r="M2333" s="163"/>
      <c r="N2333" s="163" t="str">
        <f>IF(AND(E2333="Accepted",ISNUMBER(M2333)),M2333*1.150779448,"")</f>
      </c>
      <c r="O2333" s="163"/>
      <c r="P2333" s="163" t="str">
        <f>IF(AND(E2333="Accepted",ISNUMBER(O2333)),O2333*1.150779448,"")</f>
      </c>
      <c r="Q2333" s="163"/>
      <c r="R2333" s="155" t="str"/>
      <c r="S2333" s="155" t="str"/>
      <c r="T2333" s="155" t="str"/>
      <c r="U2333" s="163" t="str">
        <f>IF(E2333&lt;&gt;"Accepted","",IF(AND(N2333="",P2333=""),"",MAX(N2333,P2333)))</f>
      </c>
      <c r="V2333" s="155" t="str">
        <v>2026-05-30 20:55 PDT</v>
      </c>
      <c r="W2333" s="153" t="n">
        <v>14</v>
      </c>
      <c r="X2333" s="163"/>
      <c r="Y2333" s="163"/>
      <c r="Z2333" s="163"/>
      <c r="AA2333" s="153" t="n">
        <v>-117.8837</v>
      </c>
      <c r="AB2333" s="153" t="n">
        <v>34.9054</v>
      </c>
      <c r="AC2333" s="153" t="n">
        <v>702</v>
      </c>
      <c r="AD2333" s="175" t="str">
        <v>KEDW 310355Z AUTO 26014KT 10SM CLR 21/05 A2994 RMK AO2 SLP122 T02110046 $</v>
      </c>
    </row>
    <row r="2334" hidden="0">
      <c r="A2334" s="150" t="str">
        <v>2026-05-31 04:55 UTC</v>
      </c>
      <c r="B2334" s="155" t="str">
        <v>2026-05-30 21:55 PDT</v>
      </c>
      <c r="C2334" s="155" t="str">
        <v>2026-05-30</v>
      </c>
      <c r="D2334" s="155" t="str">
        <v>May</v>
      </c>
      <c r="E2334" s="154" t="str">
        <v>Accepted</v>
      </c>
      <c r="F2334" s="155" t="str">
        <v>230</v>
      </c>
      <c r="G2334" s="153" t="n">
        <v>230</v>
      </c>
      <c r="H2334" s="155" t="str">
        <v>SW</v>
      </c>
      <c r="I2334" s="153" t="n">
        <v>50</v>
      </c>
      <c r="J2334" s="155" t="str">
        <v>NE</v>
      </c>
      <c r="K2334" s="153" t="n">
        <v>10</v>
      </c>
      <c r="L2334" s="153" t="n">
        <f>IF(E2334="Accepted",K2334*1.150779448,"")</f>
        <v>11.50779448</v>
      </c>
      <c r="M2334" s="163"/>
      <c r="N2334" s="163" t="str">
        <f>IF(AND(E2334="Accepted",ISNUMBER(M2334)),M2334*1.150779448,"")</f>
      </c>
      <c r="O2334" s="163"/>
      <c r="P2334" s="163" t="str">
        <f>IF(AND(E2334="Accepted",ISNUMBER(O2334)),O2334*1.150779448,"")</f>
      </c>
      <c r="Q2334" s="163"/>
      <c r="R2334" s="155" t="str"/>
      <c r="S2334" s="155" t="str"/>
      <c r="T2334" s="155" t="str"/>
      <c r="U2334" s="163" t="str">
        <f>IF(E2334&lt;&gt;"Accepted","",IF(AND(N2334="",P2334=""),"",MAX(N2334,P2334)))</f>
      </c>
      <c r="V2334" s="155" t="str">
        <v>2026-05-30 21:55 PDT</v>
      </c>
      <c r="W2334" s="153" t="n">
        <v>10</v>
      </c>
      <c r="X2334" s="163"/>
      <c r="Y2334" s="163"/>
      <c r="Z2334" s="163"/>
      <c r="AA2334" s="153" t="n">
        <v>-117.8837</v>
      </c>
      <c r="AB2334" s="153" t="n">
        <v>34.9054</v>
      </c>
      <c r="AC2334" s="153" t="n">
        <v>702</v>
      </c>
      <c r="AD2334" s="175" t="str">
        <v>KEDW 310455Z AUTO 23010KT 10SM CLR 20/05 A2995 RMK AO2 SLP125 T01960045 $</v>
      </c>
    </row>
    <row r="2335" hidden="0">
      <c r="A2335" s="150" t="str">
        <v>2026-05-31 05:55 UTC</v>
      </c>
      <c r="B2335" s="155" t="str">
        <v>2026-05-30 22:55 PDT</v>
      </c>
      <c r="C2335" s="155" t="str">
        <v>2026-05-30</v>
      </c>
      <c r="D2335" s="155" t="str">
        <v>May</v>
      </c>
      <c r="E2335" s="154" t="str">
        <v>Accepted</v>
      </c>
      <c r="F2335" s="155" t="str">
        <v>210</v>
      </c>
      <c r="G2335" s="153" t="n">
        <v>210</v>
      </c>
      <c r="H2335" s="155" t="str">
        <v>SW</v>
      </c>
      <c r="I2335" s="153" t="n">
        <v>30</v>
      </c>
      <c r="J2335" s="155" t="str">
        <v>NE</v>
      </c>
      <c r="K2335" s="153" t="n">
        <v>11</v>
      </c>
      <c r="L2335" s="153" t="n">
        <f>IF(E2335="Accepted",K2335*1.150779448,"")</f>
        <v>12.658573928</v>
      </c>
      <c r="M2335" s="163"/>
      <c r="N2335" s="163" t="str">
        <f>IF(AND(E2335="Accepted",ISNUMBER(M2335)),M2335*1.150779448,"")</f>
      </c>
      <c r="O2335" s="163"/>
      <c r="P2335" s="163" t="str">
        <f>IF(AND(E2335="Accepted",ISNUMBER(O2335)),O2335*1.150779448,"")</f>
      </c>
      <c r="Q2335" s="163"/>
      <c r="R2335" s="155" t="str"/>
      <c r="S2335" s="155" t="str"/>
      <c r="T2335" s="155" t="str"/>
      <c r="U2335" s="163" t="str">
        <f>IF(E2335&lt;&gt;"Accepted","",IF(AND(N2335="",P2335=""),"",MAX(N2335,P2335)))</f>
      </c>
      <c r="V2335" s="155" t="str">
        <v>2026-05-30 22:55 PDT</v>
      </c>
      <c r="W2335" s="153" t="n">
        <v>11</v>
      </c>
      <c r="X2335" s="163"/>
      <c r="Y2335" s="163"/>
      <c r="Z2335" s="163"/>
      <c r="AA2335" s="153" t="n">
        <v>-117.8837</v>
      </c>
      <c r="AB2335" s="153" t="n">
        <v>34.9054</v>
      </c>
      <c r="AC2335" s="153" t="n">
        <v>702</v>
      </c>
      <c r="AD2335" s="175" t="str">
        <v>KEDW 310555Z AUTO 21011KT 10SM CLR 19/05 A2996 RMK AO2 SLP127 T01850046 10285 20185 52012 $</v>
      </c>
    </row>
    <row r="2336" hidden="0">
      <c r="A2336" s="150" t="str">
        <v>2026-05-31 06:55 UTC</v>
      </c>
      <c r="B2336" s="155" t="str">
        <v>2026-05-30 23:55 PDT</v>
      </c>
      <c r="C2336" s="155" t="str">
        <v>2026-05-30</v>
      </c>
      <c r="D2336" s="155" t="str">
        <v>May</v>
      </c>
      <c r="E2336" s="154" t="str">
        <v>Accepted</v>
      </c>
      <c r="F2336" s="155" t="str">
        <v>180</v>
      </c>
      <c r="G2336" s="153" t="n">
        <v>180</v>
      </c>
      <c r="H2336" s="155" t="str">
        <v>S</v>
      </c>
      <c r="I2336" s="153" t="n">
        <v>0</v>
      </c>
      <c r="J2336" s="155" t="str">
        <v>N</v>
      </c>
      <c r="K2336" s="153" t="n">
        <v>9</v>
      </c>
      <c r="L2336" s="153" t="n">
        <f>IF(E2336="Accepted",K2336*1.150779448,"")</f>
        <v>10.357015032</v>
      </c>
      <c r="M2336" s="163"/>
      <c r="N2336" s="163" t="str">
        <f>IF(AND(E2336="Accepted",ISNUMBER(M2336)),M2336*1.150779448,"")</f>
      </c>
      <c r="O2336" s="163"/>
      <c r="P2336" s="163" t="str">
        <f>IF(AND(E2336="Accepted",ISNUMBER(O2336)),O2336*1.150779448,"")</f>
      </c>
      <c r="Q2336" s="163"/>
      <c r="R2336" s="155" t="str"/>
      <c r="S2336" s="155" t="str"/>
      <c r="T2336" s="155" t="str"/>
      <c r="U2336" s="163" t="str">
        <f>IF(E2336&lt;&gt;"Accepted","",IF(AND(N2336="",P2336=""),"",MAX(N2336,P2336)))</f>
      </c>
      <c r="V2336" s="155" t="str">
        <v>2026-05-30 23:55 PDT</v>
      </c>
      <c r="W2336" s="153" t="n">
        <v>9</v>
      </c>
      <c r="X2336" s="163"/>
      <c r="Y2336" s="163"/>
      <c r="Z2336" s="163"/>
      <c r="AA2336" s="153" t="n">
        <v>-117.8837</v>
      </c>
      <c r="AB2336" s="153" t="n">
        <v>34.9054</v>
      </c>
      <c r="AC2336" s="153" t="n">
        <v>702</v>
      </c>
      <c r="AD2336" s="175" t="str">
        <v>KEDW 310655Z AUTO 18009KT 10SM CLR 18/04 A2996 RMK AO2 SLP127 T01770039 $</v>
      </c>
    </row>
    <row r="2337" hidden="0">
      <c r="A2337" s="150" t="str">
        <v>2026-05-31 07:55 UTC</v>
      </c>
      <c r="B2337" s="155" t="str">
        <v>2026-05-31 00:55 PDT</v>
      </c>
      <c r="C2337" s="155" t="str">
        <v>2026-05-31</v>
      </c>
      <c r="D2337" s="155" t="str">
        <v>May</v>
      </c>
      <c r="E2337" s="154" t="str">
        <v>Accepted</v>
      </c>
      <c r="F2337" s="155" t="str">
        <v>220</v>
      </c>
      <c r="G2337" s="153" t="n">
        <v>220</v>
      </c>
      <c r="H2337" s="155" t="str">
        <v>SW</v>
      </c>
      <c r="I2337" s="153" t="n">
        <v>40</v>
      </c>
      <c r="J2337" s="155" t="str">
        <v>NE</v>
      </c>
      <c r="K2337" s="153" t="n">
        <v>11</v>
      </c>
      <c r="L2337" s="153" t="n">
        <f>IF(E2337="Accepted",K2337*1.150779448,"")</f>
        <v>12.658573928</v>
      </c>
      <c r="M2337" s="163"/>
      <c r="N2337" s="163" t="str">
        <f>IF(AND(E2337="Accepted",ISNUMBER(M2337)),M2337*1.150779448,"")</f>
      </c>
      <c r="O2337" s="163"/>
      <c r="P2337" s="163" t="str">
        <f>IF(AND(E2337="Accepted",ISNUMBER(O2337)),O2337*1.150779448,"")</f>
      </c>
      <c r="Q2337" s="163"/>
      <c r="R2337" s="155" t="str"/>
      <c r="S2337" s="155" t="str"/>
      <c r="T2337" s="155" t="str"/>
      <c r="U2337" s="163" t="str">
        <f>IF(E2337&lt;&gt;"Accepted","",IF(AND(N2337="",P2337=""),"",MAX(N2337,P2337)))</f>
      </c>
      <c r="V2337" s="155" t="str">
        <v>2026-05-31 00:55 PDT</v>
      </c>
      <c r="W2337" s="153" t="n">
        <v>11</v>
      </c>
      <c r="X2337" s="163"/>
      <c r="Y2337" s="163"/>
      <c r="Z2337" s="163"/>
      <c r="AA2337" s="153" t="n">
        <v>-117.8837</v>
      </c>
      <c r="AB2337" s="153" t="n">
        <v>34.9054</v>
      </c>
      <c r="AC2337" s="153" t="n">
        <v>702</v>
      </c>
      <c r="AD2337" s="175" t="str">
        <v>KEDW 310755Z AUTO 22011KT 10SM CLR 17/05 A2995 RMK AO2 SLPNO T01650048 403010104 $</v>
      </c>
    </row>
    <row r="2338" hidden="0">
      <c r="A2338" s="150" t="str">
        <v>2026-05-31 08:55 UTC</v>
      </c>
      <c r="B2338" s="155" t="str">
        <v>2026-05-31 01:55 PDT</v>
      </c>
      <c r="C2338" s="155" t="str">
        <v>2026-05-31</v>
      </c>
      <c r="D2338" s="155" t="str">
        <v>May</v>
      </c>
      <c r="E2338" s="154" t="str">
        <v>Accepted</v>
      </c>
      <c r="F2338" s="155" t="str">
        <v>220</v>
      </c>
      <c r="G2338" s="153" t="n">
        <v>220</v>
      </c>
      <c r="H2338" s="155" t="str">
        <v>SW</v>
      </c>
      <c r="I2338" s="153" t="n">
        <v>40</v>
      </c>
      <c r="J2338" s="155" t="str">
        <v>NE</v>
      </c>
      <c r="K2338" s="153" t="n">
        <v>9</v>
      </c>
      <c r="L2338" s="153" t="n">
        <f>IF(E2338="Accepted",K2338*1.150779448,"")</f>
        <v>10.357015032</v>
      </c>
      <c r="M2338" s="163"/>
      <c r="N2338" s="163" t="str">
        <f>IF(AND(E2338="Accepted",ISNUMBER(M2338)),M2338*1.150779448,"")</f>
      </c>
      <c r="O2338" s="163"/>
      <c r="P2338" s="163" t="str">
        <f>IF(AND(E2338="Accepted",ISNUMBER(O2338)),O2338*1.150779448,"")</f>
      </c>
      <c r="Q2338" s="163"/>
      <c r="R2338" s="155" t="str"/>
      <c r="S2338" s="155" t="str"/>
      <c r="T2338" s="155" t="str"/>
      <c r="U2338" s="163" t="str">
        <f>IF(E2338&lt;&gt;"Accepted","",IF(AND(N2338="",P2338=""),"",MAX(N2338,P2338)))</f>
      </c>
      <c r="V2338" s="155" t="str">
        <v>2026-05-31 01:55 PDT</v>
      </c>
      <c r="W2338" s="153" t="n">
        <v>9</v>
      </c>
      <c r="X2338" s="163"/>
      <c r="Y2338" s="163"/>
      <c r="Z2338" s="163"/>
      <c r="AA2338" s="153" t="n">
        <v>-117.8837</v>
      </c>
      <c r="AB2338" s="153" t="n">
        <v>34.9054</v>
      </c>
      <c r="AC2338" s="153" t="n">
        <v>702</v>
      </c>
      <c r="AD2338" s="175" t="str">
        <v>KEDW 310855Z AUTO 22009KT 10SM CLR 15/05 A2994 RMK AO2 SLPNO T01540050 58006 $</v>
      </c>
    </row>
    <row r="2339" hidden="0">
      <c r="A2339" s="150" t="str">
        <v>2026-05-31 09:55 UTC</v>
      </c>
      <c r="B2339" s="155" t="str">
        <v>2026-05-31 02:55 PDT</v>
      </c>
      <c r="C2339" s="155" t="str">
        <v>2026-05-31</v>
      </c>
      <c r="D2339" s="155" t="str">
        <v>May</v>
      </c>
      <c r="E2339" s="154" t="str">
        <v>Accepted</v>
      </c>
      <c r="F2339" s="155" t="str">
        <v>200</v>
      </c>
      <c r="G2339" s="153" t="n">
        <v>200</v>
      </c>
      <c r="H2339" s="155" t="str">
        <v>S</v>
      </c>
      <c r="I2339" s="153" t="n">
        <v>20</v>
      </c>
      <c r="J2339" s="155" t="str">
        <v>N</v>
      </c>
      <c r="K2339" s="153" t="n">
        <v>9</v>
      </c>
      <c r="L2339" s="153" t="n">
        <f>IF(E2339="Accepted",K2339*1.150779448,"")</f>
        <v>10.357015032</v>
      </c>
      <c r="M2339" s="163"/>
      <c r="N2339" s="163" t="str">
        <f>IF(AND(E2339="Accepted",ISNUMBER(M2339)),M2339*1.150779448,"")</f>
      </c>
      <c r="O2339" s="163"/>
      <c r="P2339" s="163" t="str">
        <f>IF(AND(E2339="Accepted",ISNUMBER(O2339)),O2339*1.150779448,"")</f>
      </c>
      <c r="Q2339" s="163"/>
      <c r="R2339" s="155" t="str"/>
      <c r="S2339" s="155" t="str"/>
      <c r="T2339" s="155" t="str"/>
      <c r="U2339" s="163" t="str">
        <f>IF(E2339&lt;&gt;"Accepted","",IF(AND(N2339="",P2339=""),"",MAX(N2339,P2339)))</f>
      </c>
      <c r="V2339" s="155" t="str">
        <v>2026-05-31 02:55 PDT</v>
      </c>
      <c r="W2339" s="153" t="n">
        <v>9</v>
      </c>
      <c r="X2339" s="163"/>
      <c r="Y2339" s="163"/>
      <c r="Z2339" s="163"/>
      <c r="AA2339" s="153" t="n">
        <v>-117.8837</v>
      </c>
      <c r="AB2339" s="153" t="n">
        <v>34.9054</v>
      </c>
      <c r="AC2339" s="153" t="n">
        <v>702</v>
      </c>
      <c r="AD2339" s="175" t="str">
        <v>KEDW 310955Z AUTO 20009KT 10SM CLR 14/05 A2993 RMK AO2 SLP116 T01430051 $</v>
      </c>
    </row>
    <row r="2340" hidden="0">
      <c r="A2340" s="150" t="str">
        <v>2026-05-31 10:55 UTC</v>
      </c>
      <c r="B2340" s="155" t="str">
        <v>2026-05-31 03:55 PDT</v>
      </c>
      <c r="C2340" s="155" t="str">
        <v>2026-05-31</v>
      </c>
      <c r="D2340" s="155" t="str">
        <v>May</v>
      </c>
      <c r="E2340" s="154" t="str">
        <v>Accepted</v>
      </c>
      <c r="F2340" s="155" t="str">
        <v>200</v>
      </c>
      <c r="G2340" s="153" t="n">
        <v>200</v>
      </c>
      <c r="H2340" s="155" t="str">
        <v>S</v>
      </c>
      <c r="I2340" s="153" t="n">
        <v>20</v>
      </c>
      <c r="J2340" s="155" t="str">
        <v>N</v>
      </c>
      <c r="K2340" s="153" t="n">
        <v>8</v>
      </c>
      <c r="L2340" s="153" t="n">
        <f>IF(E2340="Accepted",K2340*1.150779448,"")</f>
        <v>9.206235584</v>
      </c>
      <c r="M2340" s="163"/>
      <c r="N2340" s="163" t="str">
        <f>IF(AND(E2340="Accepted",ISNUMBER(M2340)),M2340*1.150779448,"")</f>
      </c>
      <c r="O2340" s="163"/>
      <c r="P2340" s="163" t="str">
        <f>IF(AND(E2340="Accepted",ISNUMBER(O2340)),O2340*1.150779448,"")</f>
      </c>
      <c r="Q2340" s="163"/>
      <c r="R2340" s="155" t="str"/>
      <c r="S2340" s="155" t="str"/>
      <c r="T2340" s="155" t="str"/>
      <c r="U2340" s="163" t="str">
        <f>IF(E2340&lt;&gt;"Accepted","",IF(AND(N2340="",P2340=""),"",MAX(N2340,P2340)))</f>
      </c>
      <c r="V2340" s="155" t="str">
        <v>2026-05-31 03:55 PDT</v>
      </c>
      <c r="W2340" s="153" t="n">
        <v>8</v>
      </c>
      <c r="X2340" s="163"/>
      <c r="Y2340" s="163"/>
      <c r="Z2340" s="163"/>
      <c r="AA2340" s="153" t="n">
        <v>-117.8837</v>
      </c>
      <c r="AB2340" s="153" t="n">
        <v>34.9054</v>
      </c>
      <c r="AC2340" s="153" t="n">
        <v>702</v>
      </c>
      <c r="AD2340" s="175" t="str">
        <v>KEDW 311055Z AUTO 20008KT 10SM CLR 15/06 A2993 RMK AO2 SLP116 T01500058 $</v>
      </c>
    </row>
    <row r="2341" hidden="0">
      <c r="A2341" s="150" t="str">
        <v>2026-05-31 11:55 UTC</v>
      </c>
      <c r="B2341" s="155" t="str">
        <v>2026-05-31 04:55 PDT</v>
      </c>
      <c r="C2341" s="155" t="str">
        <v>2026-05-31</v>
      </c>
      <c r="D2341" s="155" t="str">
        <v>May</v>
      </c>
      <c r="E2341" s="154" t="str">
        <v>Accepted</v>
      </c>
      <c r="F2341" s="155" t="str">
        <v>220</v>
      </c>
      <c r="G2341" s="153" t="n">
        <v>220</v>
      </c>
      <c r="H2341" s="155" t="str">
        <v>SW</v>
      </c>
      <c r="I2341" s="153" t="n">
        <v>40</v>
      </c>
      <c r="J2341" s="155" t="str">
        <v>NE</v>
      </c>
      <c r="K2341" s="153" t="n">
        <v>10</v>
      </c>
      <c r="L2341" s="153" t="n">
        <f>IF(E2341="Accepted",K2341*1.150779448,"")</f>
        <v>11.50779448</v>
      </c>
      <c r="M2341" s="163"/>
      <c r="N2341" s="163" t="str">
        <f>IF(AND(E2341="Accepted",ISNUMBER(M2341)),M2341*1.150779448,"")</f>
      </c>
      <c r="O2341" s="163"/>
      <c r="P2341" s="163" t="str">
        <f>IF(AND(E2341="Accepted",ISNUMBER(O2341)),O2341*1.150779448,"")</f>
      </c>
      <c r="Q2341" s="163"/>
      <c r="R2341" s="155" t="str"/>
      <c r="S2341" s="155" t="str"/>
      <c r="T2341" s="155" t="str"/>
      <c r="U2341" s="163" t="str">
        <f>IF(E2341&lt;&gt;"Accepted","",IF(AND(N2341="",P2341=""),"",MAX(N2341,P2341)))</f>
      </c>
      <c r="V2341" s="155" t="str">
        <v>2026-05-31 04:55 PDT</v>
      </c>
      <c r="W2341" s="153" t="n">
        <v>10</v>
      </c>
      <c r="X2341" s="163"/>
      <c r="Y2341" s="163"/>
      <c r="Z2341" s="163"/>
      <c r="AA2341" s="153" t="n">
        <v>-117.8837</v>
      </c>
      <c r="AB2341" s="153" t="n">
        <v>34.9054</v>
      </c>
      <c r="AC2341" s="153" t="n">
        <v>702</v>
      </c>
      <c r="AD2341" s="175" t="str">
        <v>KEDW 311155Z AUTO 22010KT 10SM CLR 14/06 A2993 RMK AO2 SLP117 T01400059 10189 20139 55002 $</v>
      </c>
    </row>
    <row r="2342" hidden="0">
      <c r="A2342" s="150" t="str">
        <v>2026-05-31 12:55 UTC</v>
      </c>
      <c r="B2342" s="155" t="str">
        <v>2026-05-31 05:55 PDT</v>
      </c>
      <c r="C2342" s="155" t="str">
        <v>2026-05-31</v>
      </c>
      <c r="D2342" s="155" t="str">
        <v>May</v>
      </c>
      <c r="E2342" s="154" t="str">
        <v>Accepted</v>
      </c>
      <c r="F2342" s="155" t="str">
        <v>200</v>
      </c>
      <c r="G2342" s="153" t="n">
        <v>200</v>
      </c>
      <c r="H2342" s="155" t="str">
        <v>S</v>
      </c>
      <c r="I2342" s="153" t="n">
        <v>20</v>
      </c>
      <c r="J2342" s="155" t="str">
        <v>N</v>
      </c>
      <c r="K2342" s="153" t="n">
        <v>7</v>
      </c>
      <c r="L2342" s="153" t="n">
        <f>IF(E2342="Accepted",K2342*1.150779448,"")</f>
        <v>8.055456136</v>
      </c>
      <c r="M2342" s="163"/>
      <c r="N2342" s="163" t="str">
        <f>IF(AND(E2342="Accepted",ISNUMBER(M2342)),M2342*1.150779448,"")</f>
      </c>
      <c r="O2342" s="163"/>
      <c r="P2342" s="163" t="str">
        <f>IF(AND(E2342="Accepted",ISNUMBER(O2342)),O2342*1.150779448,"")</f>
      </c>
      <c r="Q2342" s="163"/>
      <c r="R2342" s="155" t="str"/>
      <c r="S2342" s="155" t="str"/>
      <c r="T2342" s="155" t="str"/>
      <c r="U2342" s="163" t="str">
        <f>IF(E2342&lt;&gt;"Accepted","",IF(AND(N2342="",P2342=""),"",MAX(N2342,P2342)))</f>
      </c>
      <c r="V2342" s="155" t="str">
        <v>2026-05-31 05:55 PDT</v>
      </c>
      <c r="W2342" s="153" t="n">
        <v>7</v>
      </c>
      <c r="X2342" s="163"/>
      <c r="Y2342" s="163"/>
      <c r="Z2342" s="163"/>
      <c r="AA2342" s="153" t="n">
        <v>-117.8837</v>
      </c>
      <c r="AB2342" s="153" t="n">
        <v>34.9054</v>
      </c>
      <c r="AC2342" s="153" t="n">
        <v>702</v>
      </c>
      <c r="AD2342" s="175" t="str">
        <v>KEDW 311255Z AUTO 20007KT 10SM CLR 13/06 A2994 RMK AO2 SLP122 T01270056 $</v>
      </c>
    </row>
    <row r="2343" hidden="0">
      <c r="A2343" s="150" t="str">
        <v>2026-05-31 13:55 UTC</v>
      </c>
      <c r="B2343" s="155" t="str">
        <v>2026-05-31 06:55 PDT</v>
      </c>
      <c r="C2343" s="155" t="str">
        <v>2026-05-31</v>
      </c>
      <c r="D2343" s="155" t="str">
        <v>May</v>
      </c>
      <c r="E2343" s="154" t="str">
        <v>Accepted</v>
      </c>
      <c r="F2343" s="155" t="str">
        <v>200</v>
      </c>
      <c r="G2343" s="153" t="n">
        <v>200</v>
      </c>
      <c r="H2343" s="155" t="str">
        <v>S</v>
      </c>
      <c r="I2343" s="153" t="n">
        <v>20</v>
      </c>
      <c r="J2343" s="155" t="str">
        <v>N</v>
      </c>
      <c r="K2343" s="153" t="n">
        <v>7</v>
      </c>
      <c r="L2343" s="153" t="n">
        <f>IF(E2343="Accepted",K2343*1.150779448,"")</f>
        <v>8.055456136</v>
      </c>
      <c r="M2343" s="163"/>
      <c r="N2343" s="163" t="str">
        <f>IF(AND(E2343="Accepted",ISNUMBER(M2343)),M2343*1.150779448,"")</f>
      </c>
      <c r="O2343" s="163"/>
      <c r="P2343" s="163" t="str">
        <f>IF(AND(E2343="Accepted",ISNUMBER(O2343)),O2343*1.150779448,"")</f>
      </c>
      <c r="Q2343" s="163"/>
      <c r="R2343" s="155" t="str"/>
      <c r="S2343" s="155" t="str"/>
      <c r="T2343" s="155" t="str"/>
      <c r="U2343" s="163" t="str">
        <f>IF(E2343&lt;&gt;"Accepted","",IF(AND(N2343="",P2343=""),"",MAX(N2343,P2343)))</f>
      </c>
      <c r="V2343" s="155" t="str">
        <v>2026-05-31 06:55 PDT</v>
      </c>
      <c r="W2343" s="153" t="n">
        <v>7</v>
      </c>
      <c r="X2343" s="163"/>
      <c r="Y2343" s="163"/>
      <c r="Z2343" s="163"/>
      <c r="AA2343" s="153" t="n">
        <v>-117.8837</v>
      </c>
      <c r="AB2343" s="153" t="n">
        <v>34.9054</v>
      </c>
      <c r="AC2343" s="153" t="n">
        <v>702</v>
      </c>
      <c r="AD2343" s="175" t="str">
        <v>KEDW 311355Z AUTO 20007KT 10SM CLR 15/06 A2996 RMK AO2 SLP129 T01540064 $</v>
      </c>
    </row>
    <row r="2344" hidden="0">
      <c r="A2344" s="150" t="str">
        <v>2026-05-31 14:55 UTC</v>
      </c>
      <c r="B2344" s="155" t="str">
        <v>2026-05-31 07:55 PDT</v>
      </c>
      <c r="C2344" s="155" t="str">
        <v>2026-05-31</v>
      </c>
      <c r="D2344" s="155" t="str">
        <v>May</v>
      </c>
      <c r="E2344" s="154" t="str">
        <v>Accepted</v>
      </c>
      <c r="F2344" s="155" t="str">
        <v>200</v>
      </c>
      <c r="G2344" s="153" t="n">
        <v>200</v>
      </c>
      <c r="H2344" s="155" t="str">
        <v>S</v>
      </c>
      <c r="I2344" s="153" t="n">
        <v>20</v>
      </c>
      <c r="J2344" s="155" t="str">
        <v>N</v>
      </c>
      <c r="K2344" s="153" t="n">
        <v>5</v>
      </c>
      <c r="L2344" s="153" t="n">
        <f>IF(E2344="Accepted",K2344*1.150779448,"")</f>
        <v>5.75389724</v>
      </c>
      <c r="M2344" s="163"/>
      <c r="N2344" s="163" t="str">
        <f>IF(AND(E2344="Accepted",ISNUMBER(M2344)),M2344*1.150779448,"")</f>
      </c>
      <c r="O2344" s="163"/>
      <c r="P2344" s="163" t="str">
        <f>IF(AND(E2344="Accepted",ISNUMBER(O2344)),O2344*1.150779448,"")</f>
      </c>
      <c r="Q2344" s="163"/>
      <c r="R2344" s="155" t="str"/>
      <c r="S2344" s="155" t="str"/>
      <c r="T2344" s="155" t="str"/>
      <c r="U2344" s="163" t="str">
        <f>IF(E2344&lt;&gt;"Accepted","",IF(AND(N2344="",P2344=""),"",MAX(N2344,P2344)))</f>
      </c>
      <c r="V2344" s="155" t="str">
        <v>2026-05-31 07:55 PDT</v>
      </c>
      <c r="W2344" s="153" t="n">
        <v>5</v>
      </c>
      <c r="X2344" s="163"/>
      <c r="Y2344" s="163"/>
      <c r="Z2344" s="163"/>
      <c r="AA2344" s="153" t="n">
        <v>-117.8837</v>
      </c>
      <c r="AB2344" s="153" t="n">
        <v>34.9054</v>
      </c>
      <c r="AC2344" s="153" t="n">
        <v>702</v>
      </c>
      <c r="AD2344" s="175" t="str">
        <v>KEDW 311455Z AUTO 20005KT 10SM CLR 18/07 A2997 RMK AO2 SLP132 T01810066 52012 $</v>
      </c>
    </row>
    <row r="2345" hidden="0">
      <c r="A2345" s="150" t="str">
        <v>2026-05-31 15:55 UTC</v>
      </c>
      <c r="B2345" s="155" t="str">
        <v>2026-05-31 08:55 PDT</v>
      </c>
      <c r="C2345" s="155" t="str">
        <v>2026-05-31</v>
      </c>
      <c r="D2345" s="155" t="str">
        <v>May</v>
      </c>
      <c r="E2345" s="154" t="str">
        <v>Accepted</v>
      </c>
      <c r="F2345" s="155" t="str">
        <v>180</v>
      </c>
      <c r="G2345" s="153" t="n">
        <v>180</v>
      </c>
      <c r="H2345" s="155" t="str">
        <v>S</v>
      </c>
      <c r="I2345" s="153" t="n">
        <v>0</v>
      </c>
      <c r="J2345" s="155" t="str">
        <v>N</v>
      </c>
      <c r="K2345" s="153" t="n">
        <v>3</v>
      </c>
      <c r="L2345" s="153" t="n">
        <f>IF(E2345="Accepted",K2345*1.150779448,"")</f>
        <v>3.452338344</v>
      </c>
      <c r="M2345" s="163"/>
      <c r="N2345" s="163" t="str">
        <f>IF(AND(E2345="Accepted",ISNUMBER(M2345)),M2345*1.150779448,"")</f>
      </c>
      <c r="O2345" s="163"/>
      <c r="P2345" s="163" t="str">
        <f>IF(AND(E2345="Accepted",ISNUMBER(O2345)),O2345*1.150779448,"")</f>
      </c>
      <c r="Q2345" s="163"/>
      <c r="R2345" s="155" t="str"/>
      <c r="S2345" s="155" t="str"/>
      <c r="T2345" s="155" t="str"/>
      <c r="U2345" s="163" t="str">
        <f>IF(E2345&lt;&gt;"Accepted","",IF(AND(N2345="",P2345=""),"",MAX(N2345,P2345)))</f>
      </c>
      <c r="V2345" s="155" t="str">
        <v>2026-05-31 08:55 PDT</v>
      </c>
      <c r="W2345" s="153" t="n">
        <v>3</v>
      </c>
      <c r="X2345" s="163"/>
      <c r="Y2345" s="163"/>
      <c r="Z2345" s="163"/>
      <c r="AA2345" s="153" t="n">
        <v>-117.8837</v>
      </c>
      <c r="AB2345" s="153" t="n">
        <v>34.9054</v>
      </c>
      <c r="AC2345" s="153" t="n">
        <v>702</v>
      </c>
      <c r="AD2345" s="175" t="str">
        <v>KEDW 311555Z AUTO 18003KT 10SM CLR 21/07 A2998 RMK AO2 SLP134 T02090068 $</v>
      </c>
    </row>
    <row r="2346" hidden="0">
      <c r="A2346" s="150" t="str">
        <v>2026-05-31 16:55 UTC</v>
      </c>
      <c r="B2346" s="155" t="str">
        <v>2026-05-31 09:55 PDT</v>
      </c>
      <c r="C2346" s="155" t="str">
        <v>2026-05-31</v>
      </c>
      <c r="D2346" s="155" t="str">
        <v>May</v>
      </c>
      <c r="E2346" s="154" t="str">
        <v>Accepted</v>
      </c>
      <c r="F2346" s="155" t="str">
        <v>000</v>
      </c>
      <c r="G2346" s="153" t="n">
        <v>0</v>
      </c>
      <c r="H2346" s="155" t="str">
        <v>Calm</v>
      </c>
      <c r="I2346" s="153" t="n">
        <v>180</v>
      </c>
      <c r="J2346" s="155" t="str">
        <v>Calm</v>
      </c>
      <c r="K2346" s="153" t="n">
        <v>0</v>
      </c>
      <c r="L2346" s="153" t="n">
        <f>IF(E2346="Accepted",K2346*1.150779448,"")</f>
        <v>0</v>
      </c>
      <c r="M2346" s="163"/>
      <c r="N2346" s="163" t="str">
        <f>IF(AND(E2346="Accepted",ISNUMBER(M2346)),M2346*1.150779448,"")</f>
      </c>
      <c r="O2346" s="163"/>
      <c r="P2346" s="163" t="str">
        <f>IF(AND(E2346="Accepted",ISNUMBER(O2346)),O2346*1.150779448,"")</f>
      </c>
      <c r="Q2346" s="163"/>
      <c r="R2346" s="155" t="str"/>
      <c r="S2346" s="155" t="str"/>
      <c r="T2346" s="155" t="str"/>
      <c r="U2346" s="163" t="str">
        <f>IF(E2346&lt;&gt;"Accepted","",IF(AND(N2346="",P2346=""),"",MAX(N2346,P2346)))</f>
      </c>
      <c r="V2346" s="155" t="str">
        <v>2026-05-31 09:55 PDT</v>
      </c>
      <c r="W2346" s="153" t="n">
        <v>0</v>
      </c>
      <c r="X2346" s="163"/>
      <c r="Y2346" s="163"/>
      <c r="Z2346" s="163"/>
      <c r="AA2346" s="153" t="n">
        <v>-117.8837</v>
      </c>
      <c r="AB2346" s="153" t="n">
        <v>34.9054</v>
      </c>
      <c r="AC2346" s="153" t="n">
        <v>702</v>
      </c>
      <c r="AD2346" s="175" t="str">
        <v>KEDW 311655Z 00000KT 80SM CLR 23/06 A2997 RMK AO2A SLP131 T02330061</v>
      </c>
    </row>
    <row r="2347" hidden="0">
      <c r="A2347" s="150" t="str">
        <v>2026-05-31 17:55 UTC</v>
      </c>
      <c r="B2347" s="155" t="str">
        <v>2026-05-31 10:55 PDT</v>
      </c>
      <c r="C2347" s="155" t="str">
        <v>2026-05-31</v>
      </c>
      <c r="D2347" s="155" t="str">
        <v>May</v>
      </c>
      <c r="E2347" s="154" t="str">
        <v>Accepted</v>
      </c>
      <c r="F2347" s="155" t="str">
        <v>000</v>
      </c>
      <c r="G2347" s="153" t="n">
        <v>0</v>
      </c>
      <c r="H2347" s="155" t="str">
        <v>Calm</v>
      </c>
      <c r="I2347" s="153" t="n">
        <v>180</v>
      </c>
      <c r="J2347" s="155" t="str">
        <v>Calm</v>
      </c>
      <c r="K2347" s="153" t="n">
        <v>0</v>
      </c>
      <c r="L2347" s="153" t="n">
        <f>IF(E2347="Accepted",K2347*1.150779448,"")</f>
        <v>0</v>
      </c>
      <c r="M2347" s="163"/>
      <c r="N2347" s="163" t="str">
        <f>IF(AND(E2347="Accepted",ISNUMBER(M2347)),M2347*1.150779448,"")</f>
      </c>
      <c r="O2347" s="163"/>
      <c r="P2347" s="163" t="str">
        <f>IF(AND(E2347="Accepted",ISNUMBER(O2347)),O2347*1.150779448,"")</f>
      </c>
      <c r="Q2347" s="163"/>
      <c r="R2347" s="155" t="str"/>
      <c r="S2347" s="155" t="str"/>
      <c r="T2347" s="155" t="str"/>
      <c r="U2347" s="163" t="str">
        <f>IF(E2347&lt;&gt;"Accepted","",IF(AND(N2347="",P2347=""),"",MAX(N2347,P2347)))</f>
      </c>
      <c r="V2347" s="155" t="str">
        <v>2026-05-31 10:55 PDT</v>
      </c>
      <c r="W2347" s="153" t="n">
        <v>0</v>
      </c>
      <c r="X2347" s="163"/>
      <c r="Y2347" s="163"/>
      <c r="Z2347" s="163"/>
      <c r="AA2347" s="153" t="n">
        <v>-117.8837</v>
      </c>
      <c r="AB2347" s="153" t="n">
        <v>34.9054</v>
      </c>
      <c r="AC2347" s="153" t="n">
        <v>702</v>
      </c>
      <c r="AD2347" s="175" t="str">
        <v>KEDW 311755Z 00000KT 80SM CLR 25/04 A2995 RMK AO2A SLP123 T02460043 10250 20127 58005</v>
      </c>
    </row>
    <row r="2348" hidden="0">
      <c r="A2348" s="150" t="str">
        <v>2026-05-31 18:55 UTC</v>
      </c>
      <c r="B2348" s="155" t="str">
        <v>2026-05-31 11:55 PDT</v>
      </c>
      <c r="C2348" s="155" t="str">
        <v>2026-05-31</v>
      </c>
      <c r="D2348" s="155" t="str">
        <v>May</v>
      </c>
      <c r="E2348" s="154" t="str">
        <v>Accepted</v>
      </c>
      <c r="F2348" s="155" t="str">
        <v>060</v>
      </c>
      <c r="G2348" s="153" t="n">
        <v>60</v>
      </c>
      <c r="H2348" s="155" t="str">
        <v>NE</v>
      </c>
      <c r="I2348" s="153" t="n">
        <v>240</v>
      </c>
      <c r="J2348" s="155" t="str">
        <v>SW</v>
      </c>
      <c r="K2348" s="153" t="n">
        <v>3</v>
      </c>
      <c r="L2348" s="153" t="n">
        <f>IF(E2348="Accepted",K2348*1.150779448,"")</f>
        <v>3.452338344</v>
      </c>
      <c r="M2348" s="163"/>
      <c r="N2348" s="163" t="str">
        <f>IF(AND(E2348="Accepted",ISNUMBER(M2348)),M2348*1.150779448,"")</f>
      </c>
      <c r="O2348" s="163"/>
      <c r="P2348" s="163" t="str">
        <f>IF(AND(E2348="Accepted",ISNUMBER(O2348)),O2348*1.150779448,"")</f>
      </c>
      <c r="Q2348" s="163"/>
      <c r="R2348" s="155" t="str"/>
      <c r="S2348" s="155" t="str"/>
      <c r="T2348" s="155" t="str"/>
      <c r="U2348" s="163" t="str">
        <f>IF(E2348&lt;&gt;"Accepted","",IF(AND(N2348="",P2348=""),"",MAX(N2348,P2348)))</f>
      </c>
      <c r="V2348" s="155" t="str">
        <v>2026-05-31 11:55 PDT</v>
      </c>
      <c r="W2348" s="153" t="n">
        <v>3</v>
      </c>
      <c r="X2348" s="163"/>
      <c r="Y2348" s="163"/>
      <c r="Z2348" s="163"/>
      <c r="AA2348" s="153" t="n">
        <v>-117.8837</v>
      </c>
      <c r="AB2348" s="153" t="n">
        <v>34.9054</v>
      </c>
      <c r="AC2348" s="153" t="n">
        <v>702</v>
      </c>
      <c r="AD2348" s="175" t="str">
        <v>KEDW 311855Z 06003KT 80SM CLR 28/03 A2995 RMK AO2A SLP122 T02750032</v>
      </c>
    </row>
    <row r="2349" hidden="0">
      <c r="A2349" s="150" t="str">
        <v>2026-05-31 19:55 UTC</v>
      </c>
      <c r="B2349" s="155" t="str">
        <v>2026-05-31 12:55 PDT</v>
      </c>
      <c r="C2349" s="155" t="str">
        <v>2026-05-31</v>
      </c>
      <c r="D2349" s="155" t="str">
        <v>May</v>
      </c>
      <c r="E2349" s="154" t="str">
        <v>Accepted</v>
      </c>
      <c r="F2349" s="155" t="str">
        <v>000</v>
      </c>
      <c r="G2349" s="153" t="n">
        <v>0</v>
      </c>
      <c r="H2349" s="155" t="str">
        <v>Calm</v>
      </c>
      <c r="I2349" s="153" t="n">
        <v>180</v>
      </c>
      <c r="J2349" s="155" t="str">
        <v>Calm</v>
      </c>
      <c r="K2349" s="153" t="n">
        <v>0</v>
      </c>
      <c r="L2349" s="153" t="n">
        <f>IF(E2349="Accepted",K2349*1.150779448,"")</f>
        <v>0</v>
      </c>
      <c r="M2349" s="163"/>
      <c r="N2349" s="163" t="str">
        <f>IF(AND(E2349="Accepted",ISNUMBER(M2349)),M2349*1.150779448,"")</f>
      </c>
      <c r="O2349" s="163"/>
      <c r="P2349" s="163" t="str">
        <f>IF(AND(E2349="Accepted",ISNUMBER(O2349)),O2349*1.150779448,"")</f>
      </c>
      <c r="Q2349" s="163"/>
      <c r="R2349" s="155" t="str"/>
      <c r="S2349" s="155" t="str"/>
      <c r="T2349" s="155" t="str"/>
      <c r="U2349" s="163" t="str">
        <f>IF(E2349&lt;&gt;"Accepted","",IF(AND(N2349="",P2349=""),"",MAX(N2349,P2349)))</f>
      </c>
      <c r="V2349" s="155" t="str">
        <v>2026-05-31 12:55 PDT</v>
      </c>
      <c r="W2349" s="153" t="n">
        <v>0</v>
      </c>
      <c r="X2349" s="163"/>
      <c r="Y2349" s="163"/>
      <c r="Z2349" s="163"/>
      <c r="AA2349" s="153" t="n">
        <v>-117.8837</v>
      </c>
      <c r="AB2349" s="153" t="n">
        <v>34.9054</v>
      </c>
      <c r="AC2349" s="153" t="n">
        <v>702</v>
      </c>
      <c r="AD2349" s="175" t="str">
        <v>KEDW 311955Z 00000KT 90SM CLR 29/02 A2992 RMK AO2A SLP111 T02880021</v>
      </c>
    </row>
    <row r="2350" hidden="0">
      <c r="A2350" s="150" t="str">
        <v>2026-05-31 21:55 UTC</v>
      </c>
      <c r="B2350" s="155" t="str">
        <v>2026-05-31 14:55 PDT</v>
      </c>
      <c r="C2350" s="155" t="str">
        <v>2026-05-31</v>
      </c>
      <c r="D2350" s="155" t="str">
        <v>May</v>
      </c>
      <c r="E2350" s="154" t="str">
        <v>Accepted</v>
      </c>
      <c r="F2350" s="155" t="str">
        <v>320</v>
      </c>
      <c r="G2350" s="153" t="n">
        <v>320</v>
      </c>
      <c r="H2350" s="155" t="str">
        <v>NW</v>
      </c>
      <c r="I2350" s="153" t="n">
        <v>140</v>
      </c>
      <c r="J2350" s="155" t="str">
        <v>SE</v>
      </c>
      <c r="K2350" s="153" t="n">
        <v>5</v>
      </c>
      <c r="L2350" s="153" t="n">
        <f>IF(E2350="Accepted",K2350*1.150779448,"")</f>
        <v>5.75389724</v>
      </c>
      <c r="M2350" s="163"/>
      <c r="N2350" s="163" t="str">
        <f>IF(AND(E2350="Accepted",ISNUMBER(M2350)),M2350*1.150779448,"")</f>
      </c>
      <c r="O2350" s="163"/>
      <c r="P2350" s="163" t="str">
        <f>IF(AND(E2350="Accepted",ISNUMBER(O2350)),O2350*1.150779448,"")</f>
      </c>
      <c r="Q2350" s="163"/>
      <c r="R2350" s="155" t="str"/>
      <c r="S2350" s="155" t="str"/>
      <c r="T2350" s="155" t="str"/>
      <c r="U2350" s="163" t="str">
        <f>IF(E2350&lt;&gt;"Accepted","",IF(AND(N2350="",P2350=""),"",MAX(N2350,P2350)))</f>
      </c>
      <c r="V2350" s="155" t="str">
        <v>2026-05-31 14:55 PDT</v>
      </c>
      <c r="W2350" s="153" t="n">
        <v>5</v>
      </c>
      <c r="X2350" s="163"/>
      <c r="Y2350" s="163"/>
      <c r="Z2350" s="163"/>
      <c r="AA2350" s="153" t="n">
        <v>-117.8837</v>
      </c>
      <c r="AB2350" s="153" t="n">
        <v>34.9054</v>
      </c>
      <c r="AC2350" s="153" t="n">
        <v>702</v>
      </c>
      <c r="AD2350" s="175" t="str">
        <v>KEDW 312155Z 32005KT 90SM CLR 32/M04 A2989 RMK AO2A SLP101 T03181036</v>
      </c>
    </row>
    <row r="2351" hidden="0">
      <c r="A2351" s="150" t="str">
        <v>2026-05-31 23:55 UTC</v>
      </c>
      <c r="B2351" s="155" t="str">
        <v>2026-05-31 16:55 PDT</v>
      </c>
      <c r="C2351" s="155" t="str">
        <v>2026-05-31</v>
      </c>
      <c r="D2351" s="155" t="str">
        <v>May</v>
      </c>
      <c r="E2351" s="154" t="str">
        <v>Accepted</v>
      </c>
      <c r="F2351" s="155" t="str">
        <v>020</v>
      </c>
      <c r="G2351" s="153" t="n">
        <v>20</v>
      </c>
      <c r="H2351" s="155" t="str">
        <v>N</v>
      </c>
      <c r="I2351" s="153" t="n">
        <v>200</v>
      </c>
      <c r="J2351" s="155" t="str">
        <v>S</v>
      </c>
      <c r="K2351" s="153" t="n">
        <v>5</v>
      </c>
      <c r="L2351" s="153" t="n">
        <f>IF(E2351="Accepted",K2351*1.150779448,"")</f>
        <v>5.75389724</v>
      </c>
      <c r="M2351" s="163"/>
      <c r="N2351" s="163" t="str">
        <f>IF(AND(E2351="Accepted",ISNUMBER(M2351)),M2351*1.150779448,"")</f>
      </c>
      <c r="O2351" s="163"/>
      <c r="P2351" s="163" t="str">
        <f>IF(AND(E2351="Accepted",ISNUMBER(O2351)),O2351*1.150779448,"")</f>
      </c>
      <c r="Q2351" s="163"/>
      <c r="R2351" s="155" t="str"/>
      <c r="S2351" s="155" t="str"/>
      <c r="T2351" s="155" t="str"/>
      <c r="U2351" s="163" t="str">
        <f>IF(E2351&lt;&gt;"Accepted","",IF(AND(N2351="",P2351=""),"",MAX(N2351,P2351)))</f>
      </c>
      <c r="V2351" s="155" t="str">
        <v>2026-05-31 16:55 PDT</v>
      </c>
      <c r="W2351" s="153" t="n">
        <v>5</v>
      </c>
      <c r="X2351" s="163"/>
      <c r="Y2351" s="163"/>
      <c r="Z2351" s="163"/>
      <c r="AA2351" s="153" t="n">
        <v>-117.8837</v>
      </c>
      <c r="AB2351" s="153" t="n">
        <v>34.9054</v>
      </c>
      <c r="AC2351" s="153" t="n">
        <v>702</v>
      </c>
      <c r="AD2351" s="175" t="str">
        <v>KEDW 312355Z 02005KT 80SM CLR 32/M08 A2985 RMK AO2A SLP087 T03221080 10334 20249 57019</v>
      </c>
    </row>
    <row r="2352" hidden="0">
      <c r="A2352" s="150" t="str">
        <v>2026-06-01 00:55 UTC</v>
      </c>
      <c r="B2352" s="155" t="str">
        <v>2026-05-31 17:55 PDT</v>
      </c>
      <c r="C2352" s="155" t="str">
        <v>2026-05-31</v>
      </c>
      <c r="D2352" s="155" t="str">
        <v>May</v>
      </c>
      <c r="E2352" s="154" t="str">
        <v>Accepted</v>
      </c>
      <c r="F2352" s="155" t="str">
        <v>000</v>
      </c>
      <c r="G2352" s="153" t="n">
        <v>0</v>
      </c>
      <c r="H2352" s="155" t="str">
        <v>Calm</v>
      </c>
      <c r="I2352" s="153" t="n">
        <v>180</v>
      </c>
      <c r="J2352" s="155" t="str">
        <v>Calm</v>
      </c>
      <c r="K2352" s="153" t="n">
        <v>0</v>
      </c>
      <c r="L2352" s="153" t="n">
        <f>IF(E2352="Accepted",K2352*1.150779448,"")</f>
        <v>0</v>
      </c>
      <c r="M2352" s="163"/>
      <c r="N2352" s="163" t="str">
        <f>IF(AND(E2352="Accepted",ISNUMBER(M2352)),M2352*1.150779448,"")</f>
      </c>
      <c r="O2352" s="163"/>
      <c r="P2352" s="163" t="str">
        <f>IF(AND(E2352="Accepted",ISNUMBER(O2352)),O2352*1.150779448,"")</f>
      </c>
      <c r="Q2352" s="163"/>
      <c r="R2352" s="155" t="str"/>
      <c r="S2352" s="155" t="str"/>
      <c r="T2352" s="155" t="str"/>
      <c r="U2352" s="163" t="str">
        <f>IF(E2352&lt;&gt;"Accepted","",IF(AND(N2352="",P2352=""),"",MAX(N2352,P2352)))</f>
      </c>
      <c r="V2352" s="155" t="str">
        <v>2026-05-31 17:55 PDT</v>
      </c>
      <c r="W2352" s="153" t="n">
        <v>0</v>
      </c>
      <c r="X2352" s="163"/>
      <c r="Y2352" s="163"/>
      <c r="Z2352" s="163"/>
      <c r="AA2352" s="153" t="n">
        <v>-117.8837</v>
      </c>
      <c r="AB2352" s="153" t="n">
        <v>34.9054</v>
      </c>
      <c r="AC2352" s="153" t="n">
        <v>702</v>
      </c>
      <c r="AD2352" s="175" t="str">
        <v>KEDW 010055Z 00000KT 90SM CLR 32/M06 A2983 RMK AO2A SLP082 T03221063</v>
      </c>
    </row>
    <row r="2353" hidden="0">
      <c r="A2353" s="150" t="str">
        <v>2026-06-01 01:55 UTC</v>
      </c>
      <c r="B2353" s="155" t="str">
        <v>2026-05-31 18:55 PDT</v>
      </c>
      <c r="C2353" s="155" t="str">
        <v>2026-05-31</v>
      </c>
      <c r="D2353" s="155" t="str">
        <v>May</v>
      </c>
      <c r="E2353" s="154" t="str">
        <v>Accepted</v>
      </c>
      <c r="F2353" s="155" t="str">
        <v>260</v>
      </c>
      <c r="G2353" s="153" t="n">
        <v>260</v>
      </c>
      <c r="H2353" s="155" t="str">
        <v>W</v>
      </c>
      <c r="I2353" s="153" t="n">
        <v>80</v>
      </c>
      <c r="J2353" s="155" t="str">
        <v>E</v>
      </c>
      <c r="K2353" s="153" t="n">
        <v>10</v>
      </c>
      <c r="L2353" s="153" t="n">
        <f>IF(E2353="Accepted",K2353*1.150779448,"")</f>
        <v>11.50779448</v>
      </c>
      <c r="M2353" s="163"/>
      <c r="N2353" s="163" t="str">
        <f>IF(AND(E2353="Accepted",ISNUMBER(M2353)),M2353*1.150779448,"")</f>
      </c>
      <c r="O2353" s="163"/>
      <c r="P2353" s="163" t="str">
        <f>IF(AND(E2353="Accepted",ISNUMBER(O2353)),O2353*1.150779448,"")</f>
      </c>
      <c r="Q2353" s="163"/>
      <c r="R2353" s="155" t="str"/>
      <c r="S2353" s="155" t="str"/>
      <c r="T2353" s="155" t="str"/>
      <c r="U2353" s="163" t="str">
        <f>IF(E2353&lt;&gt;"Accepted","",IF(AND(N2353="",P2353=""),"",MAX(N2353,P2353)))</f>
      </c>
      <c r="V2353" s="155" t="str">
        <v>2026-05-31 18:55 PDT</v>
      </c>
      <c r="W2353" s="153" t="n">
        <v>10</v>
      </c>
      <c r="X2353" s="163"/>
      <c r="Y2353" s="163"/>
      <c r="Z2353" s="163"/>
      <c r="AA2353" s="153" t="n">
        <v>-117.8837</v>
      </c>
      <c r="AB2353" s="153" t="n">
        <v>34.9054</v>
      </c>
      <c r="AC2353" s="153" t="n">
        <v>702</v>
      </c>
      <c r="AD2353" s="175" t="str">
        <v>KEDW 010155Z AUTO 26010KT 10SM CLR 32/M08 A2983 RMK AO2 SLP079 T03231079 $</v>
      </c>
    </row>
    <row r="2354" hidden="0">
      <c r="A2354" s="150" t="str">
        <v>2026-06-01 02:55 UTC</v>
      </c>
      <c r="B2354" s="155" t="str">
        <v>2026-05-31 19:55 PDT</v>
      </c>
      <c r="C2354" s="155" t="str">
        <v>2026-05-31</v>
      </c>
      <c r="D2354" s="155" t="str">
        <v>May</v>
      </c>
      <c r="E2354" s="154" t="str">
        <v>Accepted</v>
      </c>
      <c r="F2354" s="155" t="str">
        <v>280</v>
      </c>
      <c r="G2354" s="153" t="n">
        <v>280</v>
      </c>
      <c r="H2354" s="155" t="str">
        <v>W</v>
      </c>
      <c r="I2354" s="153" t="n">
        <v>100</v>
      </c>
      <c r="J2354" s="155" t="str">
        <v>E</v>
      </c>
      <c r="K2354" s="153" t="n">
        <v>11</v>
      </c>
      <c r="L2354" s="153" t="n">
        <f>IF(E2354="Accepted",K2354*1.150779448,"")</f>
        <v>12.658573928</v>
      </c>
      <c r="M2354" s="163"/>
      <c r="N2354" s="163" t="str">
        <f>IF(AND(E2354="Accepted",ISNUMBER(M2354)),M2354*1.150779448,"")</f>
      </c>
      <c r="O2354" s="163"/>
      <c r="P2354" s="163" t="str">
        <f>IF(AND(E2354="Accepted",ISNUMBER(O2354)),O2354*1.150779448,"")</f>
      </c>
      <c r="Q2354" s="163"/>
      <c r="R2354" s="155" t="str"/>
      <c r="S2354" s="155" t="str"/>
      <c r="T2354" s="155" t="str"/>
      <c r="U2354" s="163" t="str">
        <f>IF(E2354&lt;&gt;"Accepted","",IF(AND(N2354="",P2354=""),"",MAX(N2354,P2354)))</f>
      </c>
      <c r="V2354" s="155" t="str">
        <v>2026-05-31 19:55 PDT</v>
      </c>
      <c r="W2354" s="153" t="n">
        <v>11</v>
      </c>
      <c r="X2354" s="163"/>
      <c r="Y2354" s="163"/>
      <c r="Z2354" s="163"/>
      <c r="AA2354" s="153" t="n">
        <v>-117.8837</v>
      </c>
      <c r="AB2354" s="153" t="n">
        <v>34.9054</v>
      </c>
      <c r="AC2354" s="153" t="n">
        <v>702</v>
      </c>
      <c r="AD2354" s="175" t="str">
        <v>KEDW 010255Z AUTO 28011KT 10SM CLR 28/05 A2984 RMK AO2 SLP084 T02820051 55001 $</v>
      </c>
    </row>
    <row r="2355" hidden="0">
      <c r="A2355" s="150" t="str">
        <v>2026-06-01 03:55 UTC</v>
      </c>
      <c r="B2355" s="155" t="str">
        <v>2026-05-31 20:55 PDT</v>
      </c>
      <c r="C2355" s="155" t="str">
        <v>2026-05-31</v>
      </c>
      <c r="D2355" s="155" t="str">
        <v>May</v>
      </c>
      <c r="E2355" s="154" t="str">
        <v>Accepted</v>
      </c>
      <c r="F2355" s="155" t="str">
        <v>260</v>
      </c>
      <c r="G2355" s="153" t="n">
        <v>260</v>
      </c>
      <c r="H2355" s="155" t="str">
        <v>W</v>
      </c>
      <c r="I2355" s="153" t="n">
        <v>80</v>
      </c>
      <c r="J2355" s="155" t="str">
        <v>E</v>
      </c>
      <c r="K2355" s="153" t="n">
        <v>12</v>
      </c>
      <c r="L2355" s="153" t="n">
        <f>IF(E2355="Accepted",K2355*1.150779448,"")</f>
        <v>13.809353376</v>
      </c>
      <c r="M2355" s="163"/>
      <c r="N2355" s="163" t="str">
        <f>IF(AND(E2355="Accepted",ISNUMBER(M2355)),M2355*1.150779448,"")</f>
      </c>
      <c r="O2355" s="163"/>
      <c r="P2355" s="163" t="str">
        <f>IF(AND(E2355="Accepted",ISNUMBER(O2355)),O2355*1.150779448,"")</f>
      </c>
      <c r="Q2355" s="163"/>
      <c r="R2355" s="155" t="str"/>
      <c r="S2355" s="155" t="str"/>
      <c r="T2355" s="155" t="str"/>
      <c r="U2355" s="163" t="str">
        <f>IF(E2355&lt;&gt;"Accepted","",IF(AND(N2355="",P2355=""),"",MAX(N2355,P2355)))</f>
      </c>
      <c r="V2355" s="155" t="str">
        <v>2026-05-31 20:55 PDT</v>
      </c>
      <c r="W2355" s="153" t="n">
        <v>12</v>
      </c>
      <c r="X2355" s="163"/>
      <c r="Y2355" s="163"/>
      <c r="Z2355" s="163"/>
      <c r="AA2355" s="153" t="n">
        <v>-117.8837</v>
      </c>
      <c r="AB2355" s="153" t="n">
        <v>34.9054</v>
      </c>
      <c r="AC2355" s="153" t="n">
        <v>702</v>
      </c>
      <c r="AD2355" s="175" t="str">
        <v>KEDW 010355Z AUTO 26012KT 10SM CLR 25/07 A2987 RMK AO2 SLP094 T02520069 $</v>
      </c>
    </row>
    <row r="2356" hidden="0">
      <c r="A2356" s="150" t="str">
        <v>2026-06-01 04:55 UTC</v>
      </c>
      <c r="B2356" s="155" t="str">
        <v>2026-05-31 21:55 PDT</v>
      </c>
      <c r="C2356" s="155" t="str">
        <v>2026-05-31</v>
      </c>
      <c r="D2356" s="155" t="str">
        <v>May</v>
      </c>
      <c r="E2356" s="154" t="str">
        <v>Accepted</v>
      </c>
      <c r="F2356" s="155" t="str">
        <v>220</v>
      </c>
      <c r="G2356" s="153" t="n">
        <v>220</v>
      </c>
      <c r="H2356" s="155" t="str">
        <v>SW</v>
      </c>
      <c r="I2356" s="153" t="n">
        <v>40</v>
      </c>
      <c r="J2356" s="155" t="str">
        <v>NE</v>
      </c>
      <c r="K2356" s="153" t="n">
        <v>7</v>
      </c>
      <c r="L2356" s="153" t="n">
        <f>IF(E2356="Accepted",K2356*1.150779448,"")</f>
        <v>8.055456136</v>
      </c>
      <c r="M2356" s="163"/>
      <c r="N2356" s="163" t="str">
        <f>IF(AND(E2356="Accepted",ISNUMBER(M2356)),M2356*1.150779448,"")</f>
      </c>
      <c r="O2356" s="163"/>
      <c r="P2356" s="163" t="str">
        <f>IF(AND(E2356="Accepted",ISNUMBER(O2356)),O2356*1.150779448,"")</f>
      </c>
      <c r="Q2356" s="163"/>
      <c r="R2356" s="155" t="str"/>
      <c r="S2356" s="155" t="str"/>
      <c r="T2356" s="155" t="str"/>
      <c r="U2356" s="163" t="str">
        <f>IF(E2356&lt;&gt;"Accepted","",IF(AND(N2356="",P2356=""),"",MAX(N2356,P2356)))</f>
      </c>
      <c r="V2356" s="155" t="str">
        <v>2026-05-31 21:55 PDT</v>
      </c>
      <c r="W2356" s="153" t="n">
        <v>7</v>
      </c>
      <c r="X2356" s="163"/>
      <c r="Y2356" s="163"/>
      <c r="Z2356" s="163"/>
      <c r="AA2356" s="153" t="n">
        <v>-117.8837</v>
      </c>
      <c r="AB2356" s="153" t="n">
        <v>34.9054</v>
      </c>
      <c r="AC2356" s="153" t="n">
        <v>702</v>
      </c>
      <c r="AD2356" s="175" t="str">
        <v>KEDW 010455Z AUTO 22007KT 10SM CLR 23/07 A2990 RMK AO2 SLP104 T02250071 $</v>
      </c>
    </row>
    <row r="2357" hidden="0">
      <c r="A2357" s="150" t="str">
        <v>2026-06-01 05:55 UTC</v>
      </c>
      <c r="B2357" s="155" t="str">
        <v>2026-05-31 22:55 PDT</v>
      </c>
      <c r="C2357" s="155" t="str">
        <v>2026-05-31</v>
      </c>
      <c r="D2357" s="155" t="str">
        <v>May</v>
      </c>
      <c r="E2357" s="154" t="str">
        <v>Accepted</v>
      </c>
      <c r="F2357" s="155" t="str">
        <v>230</v>
      </c>
      <c r="G2357" s="153" t="n">
        <v>230</v>
      </c>
      <c r="H2357" s="155" t="str">
        <v>SW</v>
      </c>
      <c r="I2357" s="153" t="n">
        <v>50</v>
      </c>
      <c r="J2357" s="155" t="str">
        <v>NE</v>
      </c>
      <c r="K2357" s="153" t="n">
        <v>10</v>
      </c>
      <c r="L2357" s="153" t="n">
        <f>IF(E2357="Accepted",K2357*1.150779448,"")</f>
        <v>11.50779448</v>
      </c>
      <c r="M2357" s="163"/>
      <c r="N2357" s="163" t="str">
        <f>IF(AND(E2357="Accepted",ISNUMBER(M2357)),M2357*1.150779448,"")</f>
      </c>
      <c r="O2357" s="163"/>
      <c r="P2357" s="163" t="str">
        <f>IF(AND(E2357="Accepted",ISNUMBER(O2357)),O2357*1.150779448,"")</f>
      </c>
      <c r="Q2357" s="163"/>
      <c r="R2357" s="155" t="str"/>
      <c r="S2357" s="155" t="str"/>
      <c r="T2357" s="155" t="str"/>
      <c r="U2357" s="163" t="str">
        <f>IF(E2357&lt;&gt;"Accepted","",IF(AND(N2357="",P2357=""),"",MAX(N2357,P2357)))</f>
      </c>
      <c r="V2357" s="155" t="str">
        <v>2026-05-31 22:55 PDT</v>
      </c>
      <c r="W2357" s="153" t="n">
        <v>10</v>
      </c>
      <c r="X2357" s="163"/>
      <c r="Y2357" s="163"/>
      <c r="Z2357" s="163"/>
      <c r="AA2357" s="153" t="n">
        <v>-117.8837</v>
      </c>
      <c r="AB2357" s="153" t="n">
        <v>34.9054</v>
      </c>
      <c r="AC2357" s="153" t="n">
        <v>702</v>
      </c>
      <c r="AD2357" s="175" t="str">
        <v>KEDW 010555Z AUTO 23010KT 10SM CLR 21/07 A2990 RMK AO2 SLP104 T02090068 10330 20209 51018 $</v>
      </c>
    </row>
    <row r="2358" hidden="0">
      <c r="A2358" s="150" t="str">
        <v>2026-06-01 06:55 UTC</v>
      </c>
      <c r="B2358" s="155" t="str">
        <v>2026-05-31 23:55 PDT</v>
      </c>
      <c r="C2358" s="155" t="str">
        <v>2026-05-31</v>
      </c>
      <c r="D2358" s="155" t="str">
        <v>May</v>
      </c>
      <c r="E2358" s="154" t="str">
        <v>Accepted</v>
      </c>
      <c r="F2358" s="155" t="str">
        <v>240</v>
      </c>
      <c r="G2358" s="153" t="n">
        <v>240</v>
      </c>
      <c r="H2358" s="155" t="str">
        <v>SW</v>
      </c>
      <c r="I2358" s="153" t="n">
        <v>60</v>
      </c>
      <c r="J2358" s="155" t="str">
        <v>NE</v>
      </c>
      <c r="K2358" s="153" t="n">
        <v>9</v>
      </c>
      <c r="L2358" s="153" t="n">
        <f>IF(E2358="Accepted",K2358*1.150779448,"")</f>
        <v>10.357015032</v>
      </c>
      <c r="M2358" s="163"/>
      <c r="N2358" s="163" t="str">
        <f>IF(AND(E2358="Accepted",ISNUMBER(M2358)),M2358*1.150779448,"")</f>
      </c>
      <c r="O2358" s="163"/>
      <c r="P2358" s="163" t="str">
        <f>IF(AND(E2358="Accepted",ISNUMBER(O2358)),O2358*1.150779448,"")</f>
      </c>
      <c r="Q2358" s="163"/>
      <c r="R2358" s="155" t="str"/>
      <c r="S2358" s="155" t="str"/>
      <c r="T2358" s="155" t="str"/>
      <c r="U2358" s="163" t="str">
        <f>IF(E2358&lt;&gt;"Accepted","",IF(AND(N2358="",P2358=""),"",MAX(N2358,P2358)))</f>
      </c>
      <c r="V2358" s="155" t="str">
        <v>2026-05-31 23:55 PDT</v>
      </c>
      <c r="W2358" s="153" t="n">
        <v>9</v>
      </c>
      <c r="X2358" s="163"/>
      <c r="Y2358" s="163"/>
      <c r="Z2358" s="163"/>
      <c r="AA2358" s="153" t="n">
        <v>-117.8837</v>
      </c>
      <c r="AB2358" s="153" t="n">
        <v>34.9054</v>
      </c>
      <c r="AC2358" s="153" t="n">
        <v>702</v>
      </c>
      <c r="AD2358" s="175" t="str">
        <v>KEDW 010655Z AUTO 24009KT 10SM CLR 20/07 A2990 RMK AO2 SLP103 T02030073 $</v>
      </c>
    </row>
    <row r="2359" hidden="0">
      <c r="A2359" s="150" t="str">
        <v>2026-06-01 07:55 UTC</v>
      </c>
      <c r="B2359" s="155" t="str">
        <v>2026-06-01 00:55 PDT</v>
      </c>
      <c r="C2359" s="155" t="str">
        <v>2026-06-01</v>
      </c>
      <c r="D2359" s="155" t="str">
        <v>June</v>
      </c>
      <c r="E2359" s="154" t="str">
        <v>Accepted</v>
      </c>
      <c r="F2359" s="155" t="str">
        <v>230</v>
      </c>
      <c r="G2359" s="153" t="n">
        <v>230</v>
      </c>
      <c r="H2359" s="155" t="str">
        <v>SW</v>
      </c>
      <c r="I2359" s="153" t="n">
        <v>50</v>
      </c>
      <c r="J2359" s="155" t="str">
        <v>NE</v>
      </c>
      <c r="K2359" s="153" t="n">
        <v>7</v>
      </c>
      <c r="L2359" s="153" t="n">
        <f>IF(E2359="Accepted",K2359*1.150779448,"")</f>
        <v>8.055456136</v>
      </c>
      <c r="M2359" s="163"/>
      <c r="N2359" s="163" t="str">
        <f>IF(AND(E2359="Accepted",ISNUMBER(M2359)),M2359*1.150779448,"")</f>
      </c>
      <c r="O2359" s="163"/>
      <c r="P2359" s="163" t="str">
        <f>IF(AND(E2359="Accepted",ISNUMBER(O2359)),O2359*1.150779448,"")</f>
      </c>
      <c r="Q2359" s="163"/>
      <c r="R2359" s="155" t="str"/>
      <c r="S2359" s="155" t="str"/>
      <c r="T2359" s="155" t="str"/>
      <c r="U2359" s="163" t="str">
        <f>IF(E2359&lt;&gt;"Accepted","",IF(AND(N2359="",P2359=""),"",MAX(N2359,P2359)))</f>
      </c>
      <c r="V2359" s="155" t="str">
        <v>2026-06-01 00:55 PDT</v>
      </c>
      <c r="W2359" s="153" t="n">
        <v>7</v>
      </c>
      <c r="X2359" s="163"/>
      <c r="Y2359" s="163"/>
      <c r="Z2359" s="163"/>
      <c r="AA2359" s="153" t="n">
        <v>-117.8837</v>
      </c>
      <c r="AB2359" s="153" t="n">
        <v>34.9054</v>
      </c>
      <c r="AC2359" s="153" t="n">
        <v>702</v>
      </c>
      <c r="AD2359" s="175" t="str">
        <v>KEDW 010755Z AUTO 23007KT 10SM CLR 19/07 A2990 RMK AO2 SLP103 T01890070 403340127 $</v>
      </c>
    </row>
    <row r="2360" hidden="0">
      <c r="A2360" s="150" t="str">
        <v>2026-06-01 09:55 UTC</v>
      </c>
      <c r="B2360" s="155" t="str">
        <v>2026-06-01 02:55 PDT</v>
      </c>
      <c r="C2360" s="155" t="str">
        <v>2026-06-01</v>
      </c>
      <c r="D2360" s="155" t="str">
        <v>June</v>
      </c>
      <c r="E2360" s="154" t="str">
        <v>Accepted</v>
      </c>
      <c r="F2360" s="155" t="str">
        <v>210</v>
      </c>
      <c r="G2360" s="153" t="n">
        <v>210</v>
      </c>
      <c r="H2360" s="155" t="str">
        <v>SW</v>
      </c>
      <c r="I2360" s="153" t="n">
        <v>30</v>
      </c>
      <c r="J2360" s="155" t="str">
        <v>NE</v>
      </c>
      <c r="K2360" s="153" t="n">
        <v>4</v>
      </c>
      <c r="L2360" s="153" t="n">
        <f>IF(E2360="Accepted",K2360*1.150779448,"")</f>
        <v>4.603117792</v>
      </c>
      <c r="M2360" s="163"/>
      <c r="N2360" s="163" t="str">
        <f>IF(AND(E2360="Accepted",ISNUMBER(M2360)),M2360*1.150779448,"")</f>
      </c>
      <c r="O2360" s="163"/>
      <c r="P2360" s="163" t="str">
        <f>IF(AND(E2360="Accepted",ISNUMBER(O2360)),O2360*1.150779448,"")</f>
      </c>
      <c r="Q2360" s="163"/>
      <c r="R2360" s="155" t="str"/>
      <c r="S2360" s="155" t="str"/>
      <c r="T2360" s="155" t="str"/>
      <c r="U2360" s="163" t="str">
        <f>IF(E2360&lt;&gt;"Accepted","",IF(AND(N2360="",P2360=""),"",MAX(N2360,P2360)))</f>
      </c>
      <c r="V2360" s="155" t="str">
        <v>2026-06-01 02:55 PDT</v>
      </c>
      <c r="W2360" s="153" t="n">
        <v>4</v>
      </c>
      <c r="X2360" s="163"/>
      <c r="Y2360" s="163"/>
      <c r="Z2360" s="163"/>
      <c r="AA2360" s="153" t="n">
        <v>-117.8837</v>
      </c>
      <c r="AB2360" s="153" t="n">
        <v>34.9054</v>
      </c>
      <c r="AC2360" s="153" t="n">
        <v>702</v>
      </c>
      <c r="AD2360" s="175" t="str">
        <v>KEDW 010955Z AUTO 21004KT 10SM CLR 18/07 A2989 RMK AO2 SLP099 T01790070 $</v>
      </c>
    </row>
    <row r="2361" hidden="0">
      <c r="A2361" s="150" t="str">
        <v>2026-06-01 10:55 UTC</v>
      </c>
      <c r="B2361" s="155" t="str">
        <v>2026-06-01 03:55 PDT</v>
      </c>
      <c r="C2361" s="155" t="str">
        <v>2026-06-01</v>
      </c>
      <c r="D2361" s="155" t="str">
        <v>June</v>
      </c>
      <c r="E2361" s="154" t="str">
        <v>Accepted</v>
      </c>
      <c r="F2361" s="155" t="str">
        <v>220</v>
      </c>
      <c r="G2361" s="153" t="n">
        <v>220</v>
      </c>
      <c r="H2361" s="155" t="str">
        <v>SW</v>
      </c>
      <c r="I2361" s="153" t="n">
        <v>40</v>
      </c>
      <c r="J2361" s="155" t="str">
        <v>NE</v>
      </c>
      <c r="K2361" s="153" t="n">
        <v>8</v>
      </c>
      <c r="L2361" s="153" t="n">
        <f>IF(E2361="Accepted",K2361*1.150779448,"")</f>
        <v>9.206235584</v>
      </c>
      <c r="M2361" s="163"/>
      <c r="N2361" s="163" t="str">
        <f>IF(AND(E2361="Accepted",ISNUMBER(M2361)),M2361*1.150779448,"")</f>
      </c>
      <c r="O2361" s="163"/>
      <c r="P2361" s="163" t="str">
        <f>IF(AND(E2361="Accepted",ISNUMBER(O2361)),O2361*1.150779448,"")</f>
      </c>
      <c r="Q2361" s="163"/>
      <c r="R2361" s="155" t="str"/>
      <c r="S2361" s="155" t="str"/>
      <c r="T2361" s="155" t="str"/>
      <c r="U2361" s="163" t="str">
        <f>IF(E2361&lt;&gt;"Accepted","",IF(AND(N2361="",P2361=""),"",MAX(N2361,P2361)))</f>
      </c>
      <c r="V2361" s="155" t="str">
        <v>2026-06-01 03:55 PDT</v>
      </c>
      <c r="W2361" s="153" t="n">
        <v>8</v>
      </c>
      <c r="X2361" s="163"/>
      <c r="Y2361" s="163"/>
      <c r="Z2361" s="163"/>
      <c r="AA2361" s="153" t="n">
        <v>-117.8837</v>
      </c>
      <c r="AB2361" s="153" t="n">
        <v>34.9054</v>
      </c>
      <c r="AC2361" s="153" t="n">
        <v>702</v>
      </c>
      <c r="AD2361" s="175" t="str">
        <v>KEDW 011055Z AUTO 22008KT 10SM CLR 17/06 A2990 RMK AO2 SLP103 T01650063 $</v>
      </c>
    </row>
    <row r="2362" hidden="0">
      <c r="A2362" s="150" t="str">
        <v>2026-06-01 11:55 UTC</v>
      </c>
      <c r="B2362" s="155" t="str">
        <v>2026-06-01 04:55 PDT</v>
      </c>
      <c r="C2362" s="155" t="str">
        <v>2026-06-01</v>
      </c>
      <c r="D2362" s="155" t="str">
        <v>June</v>
      </c>
      <c r="E2362" s="154" t="str">
        <v>Accepted</v>
      </c>
      <c r="F2362" s="155" t="str">
        <v>210</v>
      </c>
      <c r="G2362" s="153" t="n">
        <v>210</v>
      </c>
      <c r="H2362" s="155" t="str">
        <v>SW</v>
      </c>
      <c r="I2362" s="153" t="n">
        <v>30</v>
      </c>
      <c r="J2362" s="155" t="str">
        <v>NE</v>
      </c>
      <c r="K2362" s="153" t="n">
        <v>7</v>
      </c>
      <c r="L2362" s="153" t="n">
        <f>IF(E2362="Accepted",K2362*1.150779448,"")</f>
        <v>8.055456136</v>
      </c>
      <c r="M2362" s="163"/>
      <c r="N2362" s="163" t="str">
        <f>IF(AND(E2362="Accepted",ISNUMBER(M2362)),M2362*1.150779448,"")</f>
      </c>
      <c r="O2362" s="163"/>
      <c r="P2362" s="163" t="str">
        <f>IF(AND(E2362="Accepted",ISNUMBER(O2362)),O2362*1.150779448,"")</f>
      </c>
      <c r="Q2362" s="163"/>
      <c r="R2362" s="155" t="str"/>
      <c r="S2362" s="155" t="str"/>
      <c r="T2362" s="155" t="str"/>
      <c r="U2362" s="163" t="str">
        <f>IF(E2362&lt;&gt;"Accepted","",IF(AND(N2362="",P2362=""),"",MAX(N2362,P2362)))</f>
      </c>
      <c r="V2362" s="155" t="str">
        <v>2026-06-01 04:55 PDT</v>
      </c>
      <c r="W2362" s="153" t="n">
        <v>7</v>
      </c>
      <c r="X2362" s="163"/>
      <c r="Y2362" s="163"/>
      <c r="Z2362" s="163"/>
      <c r="AA2362" s="153" t="n">
        <v>-117.8837</v>
      </c>
      <c r="AB2362" s="153" t="n">
        <v>34.9054</v>
      </c>
      <c r="AC2362" s="153" t="n">
        <v>702</v>
      </c>
      <c r="AD2362" s="175" t="str">
        <v>KEDW 011155Z AUTO 21007KT 10SM CLR 16/06 A2991 RMK AO2 SLP107 T01590061 10210 20148 52004 $</v>
      </c>
    </row>
    <row r="2363" hidden="0">
      <c r="A2363" s="150" t="str">
        <v>2026-06-01 12:55 UTC</v>
      </c>
      <c r="B2363" s="155" t="str">
        <v>2026-06-01 05:55 PDT</v>
      </c>
      <c r="C2363" s="155" t="str">
        <v>2026-06-01</v>
      </c>
      <c r="D2363" s="155" t="str">
        <v>June</v>
      </c>
      <c r="E2363" s="154" t="str">
        <v>Accepted</v>
      </c>
      <c r="F2363" s="155" t="str">
        <v>000</v>
      </c>
      <c r="G2363" s="153" t="n">
        <v>0</v>
      </c>
      <c r="H2363" s="155" t="str">
        <v>Calm</v>
      </c>
      <c r="I2363" s="153" t="n">
        <v>180</v>
      </c>
      <c r="J2363" s="155" t="str">
        <v>Calm</v>
      </c>
      <c r="K2363" s="153" t="n">
        <v>0</v>
      </c>
      <c r="L2363" s="153" t="n">
        <f>IF(E2363="Accepted",K2363*1.150779448,"")</f>
        <v>0</v>
      </c>
      <c r="M2363" s="163"/>
      <c r="N2363" s="163" t="str">
        <f>IF(AND(E2363="Accepted",ISNUMBER(M2363)),M2363*1.150779448,"")</f>
      </c>
      <c r="O2363" s="163"/>
      <c r="P2363" s="163" t="str">
        <f>IF(AND(E2363="Accepted",ISNUMBER(O2363)),O2363*1.150779448,"")</f>
      </c>
      <c r="Q2363" s="163"/>
      <c r="R2363" s="155" t="str"/>
      <c r="S2363" s="155" t="str"/>
      <c r="T2363" s="155" t="str"/>
      <c r="U2363" s="163" t="str">
        <f>IF(E2363&lt;&gt;"Accepted","",IF(AND(N2363="",P2363=""),"",MAX(N2363,P2363)))</f>
      </c>
      <c r="V2363" s="155" t="str">
        <v>2026-06-01 05:55 PDT</v>
      </c>
      <c r="W2363" s="153" t="n">
        <v>0</v>
      </c>
      <c r="X2363" s="163"/>
      <c r="Y2363" s="163"/>
      <c r="Z2363" s="163"/>
      <c r="AA2363" s="153" t="n">
        <v>-117.8837</v>
      </c>
      <c r="AB2363" s="153" t="n">
        <v>34.9054</v>
      </c>
      <c r="AC2363" s="153" t="n">
        <v>702</v>
      </c>
      <c r="AD2363" s="175" t="str">
        <v>KEDW 011255Z 00000KT 80SM CLR 14/06 A2991 RMK AO2A SLP108 T01360055</v>
      </c>
    </row>
    <row r="2364" hidden="0">
      <c r="A2364" s="150" t="str">
        <v>2026-06-01 13:55 UTC</v>
      </c>
      <c r="B2364" s="155" t="str">
        <v>2026-06-01 06:55 PDT</v>
      </c>
      <c r="C2364" s="155" t="str">
        <v>2026-06-01</v>
      </c>
      <c r="D2364" s="155" t="str">
        <v>June</v>
      </c>
      <c r="E2364" s="154" t="str">
        <v>Accepted</v>
      </c>
      <c r="F2364" s="155" t="str">
        <v>220</v>
      </c>
      <c r="G2364" s="153" t="n">
        <v>220</v>
      </c>
      <c r="H2364" s="155" t="str">
        <v>SW</v>
      </c>
      <c r="I2364" s="153" t="n">
        <v>40</v>
      </c>
      <c r="J2364" s="155" t="str">
        <v>NE</v>
      </c>
      <c r="K2364" s="153" t="n">
        <v>4</v>
      </c>
      <c r="L2364" s="153" t="n">
        <f>IF(E2364="Accepted",K2364*1.150779448,"")</f>
        <v>4.603117792</v>
      </c>
      <c r="M2364" s="163"/>
      <c r="N2364" s="163" t="str">
        <f>IF(AND(E2364="Accepted",ISNUMBER(M2364)),M2364*1.150779448,"")</f>
      </c>
      <c r="O2364" s="163"/>
      <c r="P2364" s="163" t="str">
        <f>IF(AND(E2364="Accepted",ISNUMBER(O2364)),O2364*1.150779448,"")</f>
      </c>
      <c r="Q2364" s="163"/>
      <c r="R2364" s="155" t="str"/>
      <c r="S2364" s="155" t="str"/>
      <c r="T2364" s="155" t="str"/>
      <c r="U2364" s="163" t="str">
        <f>IF(E2364&lt;&gt;"Accepted","",IF(AND(N2364="",P2364=""),"",MAX(N2364,P2364)))</f>
      </c>
      <c r="V2364" s="155" t="str">
        <v>2026-06-01 06:55 PDT</v>
      </c>
      <c r="W2364" s="153" t="n">
        <v>4</v>
      </c>
      <c r="X2364" s="163"/>
      <c r="Y2364" s="163"/>
      <c r="Z2364" s="163"/>
      <c r="AA2364" s="153" t="n">
        <v>-117.8837</v>
      </c>
      <c r="AB2364" s="153" t="n">
        <v>34.9054</v>
      </c>
      <c r="AC2364" s="153" t="n">
        <v>702</v>
      </c>
      <c r="AD2364" s="175" t="str">
        <v>KEDW 011355Z 22004KT 80SM CLR 18/06 A2992 RMK AO2A SLP109 T01810060</v>
      </c>
    </row>
    <row r="2365" hidden="0">
      <c r="A2365" s="150" t="str">
        <v>2026-06-01 14:55 UTC</v>
      </c>
      <c r="B2365" s="155" t="str">
        <v>2026-06-01 07:55 PDT</v>
      </c>
      <c r="C2365" s="155" t="str">
        <v>2026-06-01</v>
      </c>
      <c r="D2365" s="155" t="str">
        <v>June</v>
      </c>
      <c r="E2365" s="154" t="str">
        <v>Accepted</v>
      </c>
      <c r="F2365" s="155" t="str">
        <v>210</v>
      </c>
      <c r="G2365" s="153" t="n">
        <v>210</v>
      </c>
      <c r="H2365" s="155" t="str">
        <v>SW</v>
      </c>
      <c r="I2365" s="153" t="n">
        <v>30</v>
      </c>
      <c r="J2365" s="155" t="str">
        <v>NE</v>
      </c>
      <c r="K2365" s="153" t="n">
        <v>4</v>
      </c>
      <c r="L2365" s="153" t="n">
        <f>IF(E2365="Accepted",K2365*1.150779448,"")</f>
        <v>4.603117792</v>
      </c>
      <c r="M2365" s="163"/>
      <c r="N2365" s="163" t="str">
        <f>IF(AND(E2365="Accepted",ISNUMBER(M2365)),M2365*1.150779448,"")</f>
      </c>
      <c r="O2365" s="163"/>
      <c r="P2365" s="163" t="str">
        <f>IF(AND(E2365="Accepted",ISNUMBER(O2365)),O2365*1.150779448,"")</f>
      </c>
      <c r="Q2365" s="163"/>
      <c r="R2365" s="155" t="str"/>
      <c r="S2365" s="155" t="str"/>
      <c r="T2365" s="155" t="str"/>
      <c r="U2365" s="163" t="str">
        <f>IF(E2365&lt;&gt;"Accepted","",IF(AND(N2365="",P2365=""),"",MAX(N2365,P2365)))</f>
      </c>
      <c r="V2365" s="155" t="str">
        <v>2026-06-01 07:55 PDT</v>
      </c>
      <c r="W2365" s="153" t="n">
        <v>4</v>
      </c>
      <c r="X2365" s="163"/>
      <c r="Y2365" s="163"/>
      <c r="Z2365" s="163"/>
      <c r="AA2365" s="153" t="n">
        <v>-117.8837</v>
      </c>
      <c r="AB2365" s="153" t="n">
        <v>34.9054</v>
      </c>
      <c r="AC2365" s="153" t="n">
        <v>702</v>
      </c>
      <c r="AD2365" s="175" t="str">
        <v>KEDW 011455Z 21004KT 80SM CLR 20/06 A2993 RMK AO2A SLP114 T02040060 52007</v>
      </c>
    </row>
    <row r="2366" hidden="0">
      <c r="A2366" s="150" t="str">
        <v>2026-06-01 15:55 UTC</v>
      </c>
      <c r="B2366" s="155" t="str">
        <v>2026-06-01 08:55 PDT</v>
      </c>
      <c r="C2366" s="155" t="str">
        <v>2026-06-01</v>
      </c>
      <c r="D2366" s="155" t="str">
        <v>June</v>
      </c>
      <c r="E2366" s="154" t="str">
        <v>Accepted</v>
      </c>
      <c r="F2366" s="155" t="str">
        <v>240</v>
      </c>
      <c r="G2366" s="153" t="n">
        <v>240</v>
      </c>
      <c r="H2366" s="155" t="str">
        <v>SW</v>
      </c>
      <c r="I2366" s="153" t="n">
        <v>60</v>
      </c>
      <c r="J2366" s="155" t="str">
        <v>NE</v>
      </c>
      <c r="K2366" s="153" t="n">
        <v>4</v>
      </c>
      <c r="L2366" s="153" t="n">
        <f>IF(E2366="Accepted",K2366*1.150779448,"")</f>
        <v>4.603117792</v>
      </c>
      <c r="M2366" s="163"/>
      <c r="N2366" s="163" t="str">
        <f>IF(AND(E2366="Accepted",ISNUMBER(M2366)),M2366*1.150779448,"")</f>
      </c>
      <c r="O2366" s="163"/>
      <c r="P2366" s="163" t="str">
        <f>IF(AND(E2366="Accepted",ISNUMBER(O2366)),O2366*1.150779448,"")</f>
      </c>
      <c r="Q2366" s="163"/>
      <c r="R2366" s="155" t="str"/>
      <c r="S2366" s="155" t="str"/>
      <c r="T2366" s="155" t="str"/>
      <c r="U2366" s="163" t="str">
        <f>IF(E2366&lt;&gt;"Accepted","",IF(AND(N2366="",P2366=""),"",MAX(N2366,P2366)))</f>
      </c>
      <c r="V2366" s="155" t="str">
        <v>2026-06-01 08:55 PDT</v>
      </c>
      <c r="W2366" s="153" t="n">
        <v>4</v>
      </c>
      <c r="X2366" s="163"/>
      <c r="Y2366" s="163"/>
      <c r="Z2366" s="163"/>
      <c r="AA2366" s="153" t="n">
        <v>-117.8837</v>
      </c>
      <c r="AB2366" s="153" t="n">
        <v>34.9054</v>
      </c>
      <c r="AC2366" s="153" t="n">
        <v>702</v>
      </c>
      <c r="AD2366" s="175" t="str">
        <v>KEDW 011555Z 24004KT 80SM CLR 24/07 A2994 RMK AO2A SLP116 T02370069</v>
      </c>
    </row>
    <row r="2367" hidden="0">
      <c r="A2367" s="150" t="str">
        <v>2026-06-01 16:55 UTC</v>
      </c>
      <c r="B2367" s="155" t="str">
        <v>2026-06-01 09:55 PDT</v>
      </c>
      <c r="C2367" s="155" t="str">
        <v>2026-06-01</v>
      </c>
      <c r="D2367" s="155" t="str">
        <v>June</v>
      </c>
      <c r="E2367" s="154" t="str">
        <v>Accepted</v>
      </c>
      <c r="F2367" s="155" t="str">
        <v>230</v>
      </c>
      <c r="G2367" s="153" t="n">
        <v>230</v>
      </c>
      <c r="H2367" s="155" t="str">
        <v>SW</v>
      </c>
      <c r="I2367" s="153" t="n">
        <v>50</v>
      </c>
      <c r="J2367" s="155" t="str">
        <v>NE</v>
      </c>
      <c r="K2367" s="153" t="n">
        <v>3</v>
      </c>
      <c r="L2367" s="153" t="n">
        <f>IF(E2367="Accepted",K2367*1.150779448,"")</f>
        <v>3.452338344</v>
      </c>
      <c r="M2367" s="163"/>
      <c r="N2367" s="163" t="str">
        <f>IF(AND(E2367="Accepted",ISNUMBER(M2367)),M2367*1.150779448,"")</f>
      </c>
      <c r="O2367" s="163"/>
      <c r="P2367" s="163" t="str">
        <f>IF(AND(E2367="Accepted",ISNUMBER(O2367)),O2367*1.150779448,"")</f>
      </c>
      <c r="Q2367" s="163"/>
      <c r="R2367" s="155" t="str"/>
      <c r="S2367" s="155" t="str"/>
      <c r="T2367" s="155" t="str"/>
      <c r="U2367" s="163" t="str">
        <f>IF(E2367&lt;&gt;"Accepted","",IF(AND(N2367="",P2367=""),"",MAX(N2367,P2367)))</f>
      </c>
      <c r="V2367" s="155" t="str">
        <v>2026-06-01 09:55 PDT</v>
      </c>
      <c r="W2367" s="153" t="n">
        <v>3</v>
      </c>
      <c r="X2367" s="163"/>
      <c r="Y2367" s="163"/>
      <c r="Z2367" s="163"/>
      <c r="AA2367" s="153" t="n">
        <v>-117.8837</v>
      </c>
      <c r="AB2367" s="153" t="n">
        <v>34.9054</v>
      </c>
      <c r="AC2367" s="153" t="n">
        <v>702</v>
      </c>
      <c r="AD2367" s="175" t="str">
        <v>KEDW 011655Z 23003KT 80SM CLR 27/06 A2992 RMK AO2A SLP109 T02700058</v>
      </c>
    </row>
    <row r="2368" hidden="0">
      <c r="A2368" s="150" t="str">
        <v>2026-06-01 17:55 UTC</v>
      </c>
      <c r="B2368" s="155" t="str">
        <v>2026-06-01 10:55 PDT</v>
      </c>
      <c r="C2368" s="155" t="str">
        <v>2026-06-01</v>
      </c>
      <c r="D2368" s="155" t="str">
        <v>June</v>
      </c>
      <c r="E2368" s="154" t="str">
        <v>Accepted</v>
      </c>
      <c r="F2368" s="155" t="str">
        <v>000</v>
      </c>
      <c r="G2368" s="153" t="n">
        <v>0</v>
      </c>
      <c r="H2368" s="155" t="str">
        <v>Calm</v>
      </c>
      <c r="I2368" s="153" t="n">
        <v>180</v>
      </c>
      <c r="J2368" s="155" t="str">
        <v>Calm</v>
      </c>
      <c r="K2368" s="153" t="n">
        <v>0</v>
      </c>
      <c r="L2368" s="153" t="n">
        <f>IF(E2368="Accepted",K2368*1.150779448,"")</f>
        <v>0</v>
      </c>
      <c r="M2368" s="163"/>
      <c r="N2368" s="163" t="str">
        <f>IF(AND(E2368="Accepted",ISNUMBER(M2368)),M2368*1.150779448,"")</f>
      </c>
      <c r="O2368" s="163"/>
      <c r="P2368" s="163" t="str">
        <f>IF(AND(E2368="Accepted",ISNUMBER(O2368)),O2368*1.150779448,"")</f>
      </c>
      <c r="Q2368" s="163"/>
      <c r="R2368" s="155" t="str"/>
      <c r="S2368" s="155" t="str"/>
      <c r="T2368" s="155" t="str"/>
      <c r="U2368" s="163" t="str">
        <f>IF(E2368&lt;&gt;"Accepted","",IF(AND(N2368="",P2368=""),"",MAX(N2368,P2368)))</f>
      </c>
      <c r="V2368" s="155" t="str">
        <v>2026-06-01 10:55 PDT</v>
      </c>
      <c r="W2368" s="153" t="n">
        <v>0</v>
      </c>
      <c r="X2368" s="163"/>
      <c r="Y2368" s="163"/>
      <c r="Z2368" s="163"/>
      <c r="AA2368" s="153" t="n">
        <v>-117.8837</v>
      </c>
      <c r="AB2368" s="153" t="n">
        <v>34.9054</v>
      </c>
      <c r="AC2368" s="153" t="n">
        <v>702</v>
      </c>
      <c r="AD2368" s="175" t="str">
        <v>KEDW 011755Z 00000KT 80SM CLR 29/04 A2991 RMK AO2A SLP106 T02870042 10290 20136 58004</v>
      </c>
    </row>
    <row r="2369" hidden="0">
      <c r="A2369" s="150" t="str">
        <v>2026-06-01 18:55 UTC</v>
      </c>
      <c r="B2369" s="155" t="str">
        <v>2026-06-01 11:55 PDT</v>
      </c>
      <c r="C2369" s="155" t="str">
        <v>2026-06-01</v>
      </c>
      <c r="D2369" s="155" t="str">
        <v>June</v>
      </c>
      <c r="E2369" s="154" t="str">
        <v>Accepted</v>
      </c>
      <c r="F2369" s="155" t="str">
        <v>220</v>
      </c>
      <c r="G2369" s="153" t="n">
        <v>220</v>
      </c>
      <c r="H2369" s="155" t="str">
        <v>SW</v>
      </c>
      <c r="I2369" s="153" t="n">
        <v>40</v>
      </c>
      <c r="J2369" s="155" t="str">
        <v>NE</v>
      </c>
      <c r="K2369" s="153" t="n">
        <v>4</v>
      </c>
      <c r="L2369" s="153" t="n">
        <f>IF(E2369="Accepted",K2369*1.150779448,"")</f>
        <v>4.603117792</v>
      </c>
      <c r="M2369" s="163"/>
      <c r="N2369" s="163" t="str">
        <f>IF(AND(E2369="Accepted",ISNUMBER(M2369)),M2369*1.150779448,"")</f>
      </c>
      <c r="O2369" s="163"/>
      <c r="P2369" s="163" t="str">
        <f>IF(AND(E2369="Accepted",ISNUMBER(O2369)),O2369*1.150779448,"")</f>
      </c>
      <c r="Q2369" s="163"/>
      <c r="R2369" s="155" t="str"/>
      <c r="S2369" s="155" t="str"/>
      <c r="T2369" s="155" t="str"/>
      <c r="U2369" s="163" t="str">
        <f>IF(E2369&lt;&gt;"Accepted","",IF(AND(N2369="",P2369=""),"",MAX(N2369,P2369)))</f>
      </c>
      <c r="V2369" s="155" t="str">
        <v>2026-06-01 11:55 PDT</v>
      </c>
      <c r="W2369" s="153" t="n">
        <v>4</v>
      </c>
      <c r="X2369" s="163"/>
      <c r="Y2369" s="163"/>
      <c r="Z2369" s="163"/>
      <c r="AA2369" s="153" t="n">
        <v>-117.8837</v>
      </c>
      <c r="AB2369" s="153" t="n">
        <v>34.9054</v>
      </c>
      <c r="AC2369" s="153" t="n">
        <v>702</v>
      </c>
      <c r="AD2369" s="175" t="str">
        <v>KEDW 011855Z 22004KT 70SM CLR 32/03 A2991 RMK AO2A SLP104 T03150026</v>
      </c>
    </row>
    <row r="2370" hidden="0">
      <c r="A2370" s="150" t="str">
        <v>2026-06-01 19:55 UTC</v>
      </c>
      <c r="B2370" s="155" t="str">
        <v>2026-06-01 12:55 PDT</v>
      </c>
      <c r="C2370" s="155" t="str">
        <v>2026-06-01</v>
      </c>
      <c r="D2370" s="155" t="str">
        <v>June</v>
      </c>
      <c r="E2370" s="154" t="str">
        <v>Accepted</v>
      </c>
      <c r="F2370" s="155" t="str">
        <v>150</v>
      </c>
      <c r="G2370" s="153" t="n">
        <v>150</v>
      </c>
      <c r="H2370" s="155" t="str">
        <v>SE</v>
      </c>
      <c r="I2370" s="153" t="n">
        <v>330</v>
      </c>
      <c r="J2370" s="155" t="str">
        <v>NW</v>
      </c>
      <c r="K2370" s="153" t="n">
        <v>3</v>
      </c>
      <c r="L2370" s="153" t="n">
        <f>IF(E2370="Accepted",K2370*1.150779448,"")</f>
        <v>3.452338344</v>
      </c>
      <c r="M2370" s="163"/>
      <c r="N2370" s="163" t="str">
        <f>IF(AND(E2370="Accepted",ISNUMBER(M2370)),M2370*1.150779448,"")</f>
      </c>
      <c r="O2370" s="163"/>
      <c r="P2370" s="163" t="str">
        <f>IF(AND(E2370="Accepted",ISNUMBER(O2370)),O2370*1.150779448,"")</f>
      </c>
      <c r="Q2370" s="163"/>
      <c r="R2370" s="155" t="str"/>
      <c r="S2370" s="155" t="str"/>
      <c r="T2370" s="155" t="str"/>
      <c r="U2370" s="163" t="str">
        <f>IF(E2370&lt;&gt;"Accepted","",IF(AND(N2370="",P2370=""),"",MAX(N2370,P2370)))</f>
      </c>
      <c r="V2370" s="155" t="str">
        <v>2026-06-01 12:55 PDT</v>
      </c>
      <c r="W2370" s="153" t="n">
        <v>3</v>
      </c>
      <c r="X2370" s="163"/>
      <c r="Y2370" s="163"/>
      <c r="Z2370" s="163"/>
      <c r="AA2370" s="153" t="n">
        <v>-117.8837</v>
      </c>
      <c r="AB2370" s="153" t="n">
        <v>34.9054</v>
      </c>
      <c r="AC2370" s="153" t="n">
        <v>702</v>
      </c>
      <c r="AD2370" s="175" t="str">
        <v>KEDW 011955Z 15003KT 80SM CLR 33/M03 A2990 RMK AO2A SLP101 T03251031</v>
      </c>
    </row>
    <row r="2371" hidden="0">
      <c r="A2371" s="150" t="str">
        <v>2026-06-01 20:55 UTC</v>
      </c>
      <c r="B2371" s="155" t="str">
        <v>2026-06-01 13:55 PDT</v>
      </c>
      <c r="C2371" s="155" t="str">
        <v>2026-06-01</v>
      </c>
      <c r="D2371" s="155" t="str">
        <v>June</v>
      </c>
      <c r="E2371" s="154" t="str">
        <v>Accepted</v>
      </c>
      <c r="F2371" s="155" t="str">
        <v>150</v>
      </c>
      <c r="G2371" s="153" t="n">
        <v>150</v>
      </c>
      <c r="H2371" s="155" t="str">
        <v>SE</v>
      </c>
      <c r="I2371" s="153" t="n">
        <v>330</v>
      </c>
      <c r="J2371" s="155" t="str">
        <v>NW</v>
      </c>
      <c r="K2371" s="153" t="n">
        <v>5</v>
      </c>
      <c r="L2371" s="153" t="n">
        <f>IF(E2371="Accepted",K2371*1.150779448,"")</f>
        <v>5.75389724</v>
      </c>
      <c r="M2371" s="163"/>
      <c r="N2371" s="163" t="str">
        <f>IF(AND(E2371="Accepted",ISNUMBER(M2371)),M2371*1.150779448,"")</f>
      </c>
      <c r="O2371" s="163"/>
      <c r="P2371" s="163" t="str">
        <f>IF(AND(E2371="Accepted",ISNUMBER(O2371)),O2371*1.150779448,"")</f>
      </c>
      <c r="Q2371" s="163"/>
      <c r="R2371" s="155" t="str"/>
      <c r="S2371" s="155" t="str"/>
      <c r="T2371" s="155" t="str"/>
      <c r="U2371" s="163" t="str">
        <f>IF(E2371&lt;&gt;"Accepted","",IF(AND(N2371="",P2371=""),"",MAX(N2371,P2371)))</f>
      </c>
      <c r="V2371" s="155" t="str">
        <v>2026-06-01 13:55 PDT</v>
      </c>
      <c r="W2371" s="153" t="n">
        <v>5</v>
      </c>
      <c r="X2371" s="163"/>
      <c r="Y2371" s="163"/>
      <c r="Z2371" s="163"/>
      <c r="AA2371" s="153" t="n">
        <v>-117.8837</v>
      </c>
      <c r="AB2371" s="153" t="n">
        <v>34.9054</v>
      </c>
      <c r="AC2371" s="153" t="n">
        <v>702</v>
      </c>
      <c r="AD2371" s="175" t="str">
        <v>KEDW 012055Z 15005KT 80SM CLR 34/M04 A2988 RMK AO2A SLP094 T03351037 58010</v>
      </c>
    </row>
    <row r="2372" hidden="0">
      <c r="A2372" s="150" t="str">
        <v>2026-06-01 21:55 UTC</v>
      </c>
      <c r="B2372" s="155" t="str">
        <v>2026-06-01 14:55 PDT</v>
      </c>
      <c r="C2372" s="155" t="str">
        <v>2026-06-01</v>
      </c>
      <c r="D2372" s="155" t="str">
        <v>June</v>
      </c>
      <c r="E2372" s="154" t="str">
        <v>Accepted</v>
      </c>
      <c r="F2372" s="155" t="str">
        <v>250</v>
      </c>
      <c r="G2372" s="153" t="n">
        <v>250</v>
      </c>
      <c r="H2372" s="155" t="str">
        <v>W</v>
      </c>
      <c r="I2372" s="153" t="n">
        <v>70</v>
      </c>
      <c r="J2372" s="155" t="str">
        <v>E</v>
      </c>
      <c r="K2372" s="153" t="n">
        <v>3</v>
      </c>
      <c r="L2372" s="153" t="n">
        <f>IF(E2372="Accepted",K2372*1.150779448,"")</f>
        <v>3.452338344</v>
      </c>
      <c r="M2372" s="163"/>
      <c r="N2372" s="163" t="str">
        <f>IF(AND(E2372="Accepted",ISNUMBER(M2372)),M2372*1.150779448,"")</f>
      </c>
      <c r="O2372" s="163"/>
      <c r="P2372" s="163" t="str">
        <f>IF(AND(E2372="Accepted",ISNUMBER(O2372)),O2372*1.150779448,"")</f>
      </c>
      <c r="Q2372" s="163"/>
      <c r="R2372" s="155" t="str"/>
      <c r="S2372" s="155" t="str"/>
      <c r="T2372" s="155" t="str"/>
      <c r="U2372" s="163" t="str">
        <f>IF(E2372&lt;&gt;"Accepted","",IF(AND(N2372="",P2372=""),"",MAX(N2372,P2372)))</f>
      </c>
      <c r="V2372" s="155" t="str">
        <v>2026-06-01 14:55 PDT</v>
      </c>
      <c r="W2372" s="153" t="n">
        <v>3</v>
      </c>
      <c r="X2372" s="163"/>
      <c r="Y2372" s="163"/>
      <c r="Z2372" s="163"/>
      <c r="AA2372" s="153" t="n">
        <v>-117.8837</v>
      </c>
      <c r="AB2372" s="153" t="n">
        <v>34.9054</v>
      </c>
      <c r="AC2372" s="153" t="n">
        <v>702</v>
      </c>
      <c r="AD2372" s="175" t="str">
        <v>KEDW 012155Z 25003KT 60SM CLR 35/M04 A2986 RMK AO2A SLP087 T03471044</v>
      </c>
    </row>
    <row r="2373" hidden="0">
      <c r="A2373" s="150" t="str">
        <v>2026-06-01 22:55 UTC</v>
      </c>
      <c r="B2373" s="155" t="str">
        <v>2026-06-01 15:55 PDT</v>
      </c>
      <c r="C2373" s="155" t="str">
        <v>2026-06-01</v>
      </c>
      <c r="D2373" s="155" t="str">
        <v>June</v>
      </c>
      <c r="E2373" s="154" t="str">
        <v>Accepted</v>
      </c>
      <c r="F2373" s="155" t="str">
        <v>220</v>
      </c>
      <c r="G2373" s="153" t="n">
        <v>220</v>
      </c>
      <c r="H2373" s="155" t="str">
        <v>SW</v>
      </c>
      <c r="I2373" s="153" t="n">
        <v>40</v>
      </c>
      <c r="J2373" s="155" t="str">
        <v>NE</v>
      </c>
      <c r="K2373" s="153" t="n">
        <v>13</v>
      </c>
      <c r="L2373" s="153" t="n">
        <f>IF(E2373="Accepted",K2373*1.150779448,"")</f>
        <v>14.960132824</v>
      </c>
      <c r="M2373" s="163"/>
      <c r="N2373" s="163" t="str">
        <f>IF(AND(E2373="Accepted",ISNUMBER(M2373)),M2373*1.150779448,"")</f>
      </c>
      <c r="O2373" s="163"/>
      <c r="P2373" s="163" t="str">
        <f>IF(AND(E2373="Accepted",ISNUMBER(O2373)),O2373*1.150779448,"")</f>
      </c>
      <c r="Q2373" s="163"/>
      <c r="R2373" s="155" t="str"/>
      <c r="S2373" s="155" t="str"/>
      <c r="T2373" s="155" t="str"/>
      <c r="U2373" s="163" t="str">
        <f>IF(E2373&lt;&gt;"Accepted","",IF(AND(N2373="",P2373=""),"",MAX(N2373,P2373)))</f>
      </c>
      <c r="V2373" s="155" t="str">
        <v>2026-06-01 15:55 PDT</v>
      </c>
      <c r="W2373" s="153" t="n">
        <v>13</v>
      </c>
      <c r="X2373" s="163"/>
      <c r="Y2373" s="163"/>
      <c r="Z2373" s="163"/>
      <c r="AA2373" s="153" t="n">
        <v>-117.8837</v>
      </c>
      <c r="AB2373" s="153" t="n">
        <v>34.9054</v>
      </c>
      <c r="AC2373" s="153" t="n">
        <v>702</v>
      </c>
      <c r="AD2373" s="175" t="str">
        <v>KEDW 012255Z 22013KT 60SM CLR 35/M03 A2984 RMK AO2A SLP080 T03461029</v>
      </c>
    </row>
    <row r="2374" hidden="0">
      <c r="A2374" s="150" t="str">
        <v>2026-06-01 23:54 UTC</v>
      </c>
      <c r="B2374" s="155" t="str">
        <v>2026-06-01 16:54 PDT</v>
      </c>
      <c r="C2374" s="155" t="str">
        <v>2026-06-01</v>
      </c>
      <c r="D2374" s="155" t="str">
        <v>June</v>
      </c>
      <c r="E2374" s="154" t="str">
        <v>Accepted</v>
      </c>
      <c r="F2374" s="155" t="str">
        <v>250</v>
      </c>
      <c r="G2374" s="153" t="n">
        <v>250</v>
      </c>
      <c r="H2374" s="155" t="str">
        <v>W</v>
      </c>
      <c r="I2374" s="153" t="n">
        <v>70</v>
      </c>
      <c r="J2374" s="155" t="str">
        <v>E</v>
      </c>
      <c r="K2374" s="153" t="n">
        <v>16</v>
      </c>
      <c r="L2374" s="153" t="n">
        <f>IF(E2374="Accepted",K2374*1.150779448,"")</f>
        <v>18.412471168</v>
      </c>
      <c r="M2374" s="153" t="n">
        <v>22</v>
      </c>
      <c r="N2374" s="153" t="n">
        <f>IF(AND(E2374="Accepted",ISNUMBER(M2374)),M2374*1.150779448,"")</f>
        <v>25.317147856</v>
      </c>
      <c r="O2374" s="163"/>
      <c r="P2374" s="163" t="str">
        <f>IF(AND(E2374="Accepted",ISNUMBER(O2374)),O2374*1.150779448,"")</f>
      </c>
      <c r="Q2374" s="163"/>
      <c r="R2374" s="155" t="str"/>
      <c r="S2374" s="155" t="str"/>
      <c r="T2374" s="155" t="str"/>
      <c r="U2374" s="153" t="n">
        <f>IF(E2374&lt;&gt;"Accepted","",IF(AND(N2374="",P2374=""),"",MAX(N2374,P2374)))</f>
        <v>25.317147856</v>
      </c>
      <c r="V2374" s="155" t="str">
        <v>2026-06-01 16:54 PDT</v>
      </c>
      <c r="W2374" s="153" t="n">
        <v>16</v>
      </c>
      <c r="X2374" s="153" t="n">
        <v>22</v>
      </c>
      <c r="Y2374" s="163"/>
      <c r="Z2374" s="163"/>
      <c r="AA2374" s="153" t="n">
        <v>-117.8837</v>
      </c>
      <c r="AB2374" s="153" t="n">
        <v>34.9054</v>
      </c>
      <c r="AC2374" s="153" t="n">
        <v>702</v>
      </c>
      <c r="AD2374" s="175" t="str">
        <v>KEDW 012354Z 25016G22KT 60SM CLR 34/M02 A2984 RMK SLP082</v>
      </c>
    </row>
    <row r="2375" hidden="0">
      <c r="A2375" s="150" t="str">
        <v>2026-06-01 23:55 UTC</v>
      </c>
      <c r="B2375" s="155" t="str">
        <v>2026-06-01 16:55 PDT</v>
      </c>
      <c r="C2375" s="155" t="str">
        <v>2026-06-01</v>
      </c>
      <c r="D2375" s="155" t="str">
        <v>June</v>
      </c>
      <c r="E2375" s="154" t="str">
        <v>Accepted</v>
      </c>
      <c r="F2375" s="155" t="str">
        <v>240</v>
      </c>
      <c r="G2375" s="153" t="n">
        <v>240</v>
      </c>
      <c r="H2375" s="155" t="str">
        <v>SW</v>
      </c>
      <c r="I2375" s="153" t="n">
        <v>60</v>
      </c>
      <c r="J2375" s="155" t="str">
        <v>NE</v>
      </c>
      <c r="K2375" s="153" t="n">
        <v>15</v>
      </c>
      <c r="L2375" s="153" t="n">
        <f>IF(E2375="Accepted",K2375*1.150779448,"")</f>
        <v>17.261691719999998</v>
      </c>
      <c r="M2375" s="153" t="n">
        <v>22</v>
      </c>
      <c r="N2375" s="153" t="n">
        <f>IF(AND(E2375="Accepted",ISNUMBER(M2375)),M2375*1.150779448,"")</f>
        <v>25.317147856</v>
      </c>
      <c r="O2375" s="163"/>
      <c r="P2375" s="163" t="str">
        <f>IF(AND(E2375="Accepted",ISNUMBER(O2375)),O2375*1.150779448,"")</f>
      </c>
      <c r="Q2375" s="163"/>
      <c r="R2375" s="155" t="str"/>
      <c r="S2375" s="155" t="str"/>
      <c r="T2375" s="155" t="str"/>
      <c r="U2375" s="153" t="n">
        <f>IF(E2375&lt;&gt;"Accepted","",IF(AND(N2375="",P2375=""),"",MAX(N2375,P2375)))</f>
        <v>25.317147856</v>
      </c>
      <c r="V2375" s="155" t="str">
        <v>2026-06-01 16:55 PDT</v>
      </c>
      <c r="W2375" s="153" t="n">
        <v>15</v>
      </c>
      <c r="X2375" s="153" t="n">
        <v>22</v>
      </c>
      <c r="Y2375" s="163"/>
      <c r="Z2375" s="163"/>
      <c r="AA2375" s="153" t="n">
        <v>-117.8837</v>
      </c>
      <c r="AB2375" s="153" t="n">
        <v>34.9054</v>
      </c>
      <c r="AC2375" s="153" t="n">
        <v>702</v>
      </c>
      <c r="AD2375" s="175" t="str">
        <v>KEDW 012355Z 24015G22KT 60SM CLR 34/M02 A2984 RMK AO2A SLP082 T03431017 10350 20289 57014</v>
      </c>
    </row>
    <row r="2376" hidden="0">
      <c r="A2376" s="150" t="str">
        <v>2026-06-02 00:15 UTC</v>
      </c>
      <c r="B2376" s="155" t="str">
        <v>2026-06-01 17:15 PDT</v>
      </c>
      <c r="C2376" s="155" t="str">
        <v>2026-06-01</v>
      </c>
      <c r="D2376" s="155" t="str">
        <v>June</v>
      </c>
      <c r="E2376" s="154" t="str">
        <v>Accepted</v>
      </c>
      <c r="F2376" s="155" t="str">
        <v>250</v>
      </c>
      <c r="G2376" s="153" t="n">
        <v>250</v>
      </c>
      <c r="H2376" s="155" t="str">
        <v>W</v>
      </c>
      <c r="I2376" s="153" t="n">
        <v>70</v>
      </c>
      <c r="J2376" s="155" t="str">
        <v>E</v>
      </c>
      <c r="K2376" s="153" t="n">
        <v>22</v>
      </c>
      <c r="L2376" s="153" t="n">
        <f>IF(E2376="Accepted",K2376*1.150779448,"")</f>
        <v>25.317147856</v>
      </c>
      <c r="M2376" s="153" t="n">
        <v>27</v>
      </c>
      <c r="N2376" s="153" t="n">
        <f>IF(AND(E2376="Accepted",ISNUMBER(M2376)),M2376*1.150779448,"")</f>
        <v>31.071045096</v>
      </c>
      <c r="O2376" s="163"/>
      <c r="P2376" s="163" t="str">
        <f>IF(AND(E2376="Accepted",ISNUMBER(O2376)),O2376*1.150779448,"")</f>
      </c>
      <c r="Q2376" s="163"/>
      <c r="R2376" s="155" t="str"/>
      <c r="S2376" s="155" t="str"/>
      <c r="T2376" s="155" t="str"/>
      <c r="U2376" s="153" t="n">
        <f>IF(E2376&lt;&gt;"Accepted","",IF(AND(N2376="",P2376=""),"",MAX(N2376,P2376)))</f>
        <v>31.071045096</v>
      </c>
      <c r="V2376" s="155" t="str">
        <v>2026-06-01 17:15 PDT</v>
      </c>
      <c r="W2376" s="153" t="n">
        <v>22</v>
      </c>
      <c r="X2376" s="153" t="n">
        <v>27</v>
      </c>
      <c r="Y2376" s="163"/>
      <c r="Z2376" s="163"/>
      <c r="AA2376" s="153" t="n">
        <v>-117.8837</v>
      </c>
      <c r="AB2376" s="153" t="n">
        <v>34.9054</v>
      </c>
      <c r="AC2376" s="153" t="n">
        <v>702</v>
      </c>
      <c r="AD2376" s="175" t="str">
        <v>KEDW 020015Z 25022G27KT 60SM CLR 33/00 A2984 RMK SLP083</v>
      </c>
    </row>
    <row r="2377" hidden="0">
      <c r="A2377" s="150" t="str">
        <v>2026-06-02 00:55 UTC</v>
      </c>
      <c r="B2377" s="155" t="str">
        <v>2026-06-01 17:55 PDT</v>
      </c>
      <c r="C2377" s="155" t="str">
        <v>2026-06-01</v>
      </c>
      <c r="D2377" s="155" t="str">
        <v>June</v>
      </c>
      <c r="E2377" s="154" t="str">
        <v>Accepted</v>
      </c>
      <c r="F2377" s="155" t="str">
        <v>230</v>
      </c>
      <c r="G2377" s="153" t="n">
        <v>230</v>
      </c>
      <c r="H2377" s="155" t="str">
        <v>SW</v>
      </c>
      <c r="I2377" s="153" t="n">
        <v>50</v>
      </c>
      <c r="J2377" s="155" t="str">
        <v>NE</v>
      </c>
      <c r="K2377" s="153" t="n">
        <v>20</v>
      </c>
      <c r="L2377" s="153" t="n">
        <f>IF(E2377="Accepted",K2377*1.150779448,"")</f>
        <v>23.01558896</v>
      </c>
      <c r="M2377" s="153" t="n">
        <v>27</v>
      </c>
      <c r="N2377" s="153" t="n">
        <f>IF(AND(E2377="Accepted",ISNUMBER(M2377)),M2377*1.150779448,"")</f>
        <v>31.071045096</v>
      </c>
      <c r="O2377" s="153" t="n">
        <v>29</v>
      </c>
      <c r="P2377" s="153" t="n">
        <f>IF(AND(E2377="Accepted",ISNUMBER(O2377)),O2377*1.150779448,"")</f>
        <v>33.372603992</v>
      </c>
      <c r="Q2377" s="153" t="n">
        <v>240</v>
      </c>
      <c r="R2377" s="155" t="str">
        <v>41</v>
      </c>
      <c r="S2377" s="155" t="str">
        <v>2026-06-02 00:41 UTC</v>
      </c>
      <c r="T2377" s="155" t="str">
        <v>2026-06-01 17:41 PDT</v>
      </c>
      <c r="U2377" s="153" t="n">
        <f>IF(E2377&lt;&gt;"Accepted","",IF(AND(N2377="",P2377=""),"",MAX(N2377,P2377)))</f>
        <v>33.372603992</v>
      </c>
      <c r="V2377" s="155" t="str">
        <v>2026-06-01 17:41 PDT</v>
      </c>
      <c r="W2377" s="153" t="n">
        <v>20</v>
      </c>
      <c r="X2377" s="153" t="n">
        <v>27</v>
      </c>
      <c r="Y2377" s="153" t="n">
        <v>29</v>
      </c>
      <c r="Z2377" s="153" t="n">
        <v>240</v>
      </c>
      <c r="AA2377" s="153" t="n">
        <v>-117.8837</v>
      </c>
      <c r="AB2377" s="153" t="n">
        <v>34.9054</v>
      </c>
      <c r="AC2377" s="153" t="n">
        <v>702</v>
      </c>
      <c r="AD2377" s="175" t="str">
        <v>KEDW 020055Z 23020G27KT 50SM CLR 32/M00 A2985 RMK AO2A PK WND 24029/41 SLP087 T03161002</v>
      </c>
    </row>
    <row r="2378" hidden="0">
      <c r="A2378" s="150" t="str">
        <v>2026-06-02 01:55 UTC</v>
      </c>
      <c r="B2378" s="155" t="str">
        <v>2026-06-01 18:55 PDT</v>
      </c>
      <c r="C2378" s="155" t="str">
        <v>2026-06-01</v>
      </c>
      <c r="D2378" s="155" t="str">
        <v>June</v>
      </c>
      <c r="E2378" s="154" t="str">
        <v>Accepted</v>
      </c>
      <c r="F2378" s="155" t="str">
        <v>230</v>
      </c>
      <c r="G2378" s="153" t="n">
        <v>230</v>
      </c>
      <c r="H2378" s="155" t="str">
        <v>SW</v>
      </c>
      <c r="I2378" s="153" t="n">
        <v>50</v>
      </c>
      <c r="J2378" s="155" t="str">
        <v>NE</v>
      </c>
      <c r="K2378" s="153" t="n">
        <v>21</v>
      </c>
      <c r="L2378" s="153" t="n">
        <f>IF(E2378="Accepted",K2378*1.150779448,"")</f>
        <v>24.166368408</v>
      </c>
      <c r="M2378" s="153" t="n">
        <v>27</v>
      </c>
      <c r="N2378" s="153" t="n">
        <f>IF(AND(E2378="Accepted",ISNUMBER(M2378)),M2378*1.150779448,"")</f>
        <v>31.071045096</v>
      </c>
      <c r="O2378" s="153" t="n">
        <v>28</v>
      </c>
      <c r="P2378" s="153" t="n">
        <f>IF(AND(E2378="Accepted",ISNUMBER(O2378)),O2378*1.150779448,"")</f>
        <v>32.221824544</v>
      </c>
      <c r="Q2378" s="153" t="n">
        <v>230</v>
      </c>
      <c r="R2378" s="155" t="str">
        <v>32</v>
      </c>
      <c r="S2378" s="155" t="str">
        <v>2026-06-02 01:32 UTC</v>
      </c>
      <c r="T2378" s="155" t="str">
        <v>2026-06-01 18:32 PDT</v>
      </c>
      <c r="U2378" s="153" t="n">
        <f>IF(E2378&lt;&gt;"Accepted","",IF(AND(N2378="",P2378=""),"",MAX(N2378,P2378)))</f>
        <v>32.221824544</v>
      </c>
      <c r="V2378" s="155" t="str">
        <v>2026-06-01 18:32 PDT</v>
      </c>
      <c r="W2378" s="153" t="n">
        <v>21</v>
      </c>
      <c r="X2378" s="153" t="n">
        <v>27</v>
      </c>
      <c r="Y2378" s="153" t="n">
        <v>28</v>
      </c>
      <c r="Z2378" s="153" t="n">
        <v>230</v>
      </c>
      <c r="AA2378" s="153" t="n">
        <v>-117.8837</v>
      </c>
      <c r="AB2378" s="153" t="n">
        <v>34.9054</v>
      </c>
      <c r="AC2378" s="153" t="n">
        <v>702</v>
      </c>
      <c r="AD2378" s="175" t="str">
        <v>KEDW 020155Z 23021G27KT 50SM CLR 29/M03 A2986 RMK AO2A PK WND 23028/32 SLP090 T02941030</v>
      </c>
    </row>
    <row r="2379" hidden="0">
      <c r="A2379" s="150" t="str">
        <v>2026-06-02 02:55 UTC</v>
      </c>
      <c r="B2379" s="155" t="str">
        <v>2026-06-01 19:55 PDT</v>
      </c>
      <c r="C2379" s="155" t="str">
        <v>2026-06-01</v>
      </c>
      <c r="D2379" s="155" t="str">
        <v>June</v>
      </c>
      <c r="E2379" s="154" t="str">
        <v>Accepted</v>
      </c>
      <c r="F2379" s="155" t="str">
        <v>230</v>
      </c>
      <c r="G2379" s="153" t="n">
        <v>230</v>
      </c>
      <c r="H2379" s="155" t="str">
        <v>SW</v>
      </c>
      <c r="I2379" s="153" t="n">
        <v>50</v>
      </c>
      <c r="J2379" s="155" t="str">
        <v>NE</v>
      </c>
      <c r="K2379" s="153" t="n">
        <v>13</v>
      </c>
      <c r="L2379" s="153" t="n">
        <f>IF(E2379="Accepted",K2379*1.150779448,"")</f>
        <v>14.960132824</v>
      </c>
      <c r="M2379" s="163"/>
      <c r="N2379" s="163" t="str">
        <f>IF(AND(E2379="Accepted",ISNUMBER(M2379)),M2379*1.150779448,"")</f>
      </c>
      <c r="O2379" s="153" t="n">
        <v>27</v>
      </c>
      <c r="P2379" s="153" t="n">
        <f>IF(AND(E2379="Accepted",ISNUMBER(O2379)),O2379*1.150779448,"")</f>
        <v>31.071045096</v>
      </c>
      <c r="Q2379" s="153" t="n">
        <v>230</v>
      </c>
      <c r="R2379" s="155" t="str">
        <v>03</v>
      </c>
      <c r="S2379" s="155" t="str">
        <v>2026-06-02 02:03 UTC</v>
      </c>
      <c r="T2379" s="155" t="str">
        <v>2026-06-01 19:03 PDT</v>
      </c>
      <c r="U2379" s="153" t="n">
        <f>IF(E2379&lt;&gt;"Accepted","",IF(AND(N2379="",P2379=""),"",MAX(N2379,P2379)))</f>
        <v>31.071045096</v>
      </c>
      <c r="V2379" s="155" t="str">
        <v>2026-06-01 19:03 PDT</v>
      </c>
      <c r="W2379" s="153" t="n">
        <v>13</v>
      </c>
      <c r="X2379" s="163"/>
      <c r="Y2379" s="153" t="n">
        <v>27</v>
      </c>
      <c r="Z2379" s="153" t="n">
        <v>230</v>
      </c>
      <c r="AA2379" s="153" t="n">
        <v>-117.8837</v>
      </c>
      <c r="AB2379" s="153" t="n">
        <v>34.9054</v>
      </c>
      <c r="AC2379" s="153" t="n">
        <v>702</v>
      </c>
      <c r="AD2379" s="175" t="str">
        <v>KEDW 020255Z 23013KT 50SM CLR 26/04 A2989 RMK AO2A PK WND 23027/03 SLP101 T02640042 52015</v>
      </c>
    </row>
    <row r="2380" hidden="0">
      <c r="A2380" s="150" t="str">
        <v>2026-06-02 03:55 UTC</v>
      </c>
      <c r="B2380" s="155" t="str">
        <v>2026-06-01 20:55 PDT</v>
      </c>
      <c r="C2380" s="155" t="str">
        <v>2026-06-01</v>
      </c>
      <c r="D2380" s="155" t="str">
        <v>June</v>
      </c>
      <c r="E2380" s="154" t="str">
        <v>Accepted</v>
      </c>
      <c r="F2380" s="155" t="str">
        <v>240</v>
      </c>
      <c r="G2380" s="153" t="n">
        <v>240</v>
      </c>
      <c r="H2380" s="155" t="str">
        <v>SW</v>
      </c>
      <c r="I2380" s="153" t="n">
        <v>60</v>
      </c>
      <c r="J2380" s="155" t="str">
        <v>NE</v>
      </c>
      <c r="K2380" s="153" t="n">
        <v>18</v>
      </c>
      <c r="L2380" s="153" t="n">
        <f>IF(E2380="Accepted",K2380*1.150779448,"")</f>
        <v>20.714030064</v>
      </c>
      <c r="M2380" s="153" t="n">
        <v>22</v>
      </c>
      <c r="N2380" s="153" t="n">
        <f>IF(AND(E2380="Accepted",ISNUMBER(M2380)),M2380*1.150779448,"")</f>
        <v>25.317147856</v>
      </c>
      <c r="O2380" s="163"/>
      <c r="P2380" s="163" t="str">
        <f>IF(AND(E2380="Accepted",ISNUMBER(O2380)),O2380*1.150779448,"")</f>
      </c>
      <c r="Q2380" s="163"/>
      <c r="R2380" s="155" t="str"/>
      <c r="S2380" s="155" t="str"/>
      <c r="T2380" s="155" t="str"/>
      <c r="U2380" s="153" t="n">
        <f>IF(E2380&lt;&gt;"Accepted","",IF(AND(N2380="",P2380=""),"",MAX(N2380,P2380)))</f>
        <v>25.317147856</v>
      </c>
      <c r="V2380" s="155" t="str">
        <v>2026-06-01 20:55 PDT</v>
      </c>
      <c r="W2380" s="153" t="n">
        <v>18</v>
      </c>
      <c r="X2380" s="153" t="n">
        <v>22</v>
      </c>
      <c r="Y2380" s="163"/>
      <c r="Z2380" s="163"/>
      <c r="AA2380" s="153" t="n">
        <v>-117.8837</v>
      </c>
      <c r="AB2380" s="153" t="n">
        <v>34.9054</v>
      </c>
      <c r="AC2380" s="153" t="n">
        <v>702</v>
      </c>
      <c r="AD2380" s="175" t="str">
        <v>KEDW 020355Z 24018G22KT 40SM CLR 24/05 A2990 RMK AO2A SLP103 T02430046 $</v>
      </c>
    </row>
    <row r="2381" hidden="0">
      <c r="A2381" s="150" t="str">
        <v>2026-06-02 04:55 UTC</v>
      </c>
      <c r="B2381" s="155" t="str">
        <v>2026-06-01 21:55 PDT</v>
      </c>
      <c r="C2381" s="155" t="str">
        <v>2026-06-01</v>
      </c>
      <c r="D2381" s="155" t="str">
        <v>June</v>
      </c>
      <c r="E2381" s="154" t="str">
        <v>Accepted</v>
      </c>
      <c r="F2381" s="155" t="str">
        <v>230</v>
      </c>
      <c r="G2381" s="153" t="n">
        <v>230</v>
      </c>
      <c r="H2381" s="155" t="str">
        <v>SW</v>
      </c>
      <c r="I2381" s="153" t="n">
        <v>50</v>
      </c>
      <c r="J2381" s="155" t="str">
        <v>NE</v>
      </c>
      <c r="K2381" s="153" t="n">
        <v>13</v>
      </c>
      <c r="L2381" s="153" t="n">
        <f>IF(E2381="Accepted",K2381*1.150779448,"")</f>
        <v>14.960132824</v>
      </c>
      <c r="M2381" s="163"/>
      <c r="N2381" s="163" t="str">
        <f>IF(AND(E2381="Accepted",ISNUMBER(M2381)),M2381*1.150779448,"")</f>
      </c>
      <c r="O2381" s="163"/>
      <c r="P2381" s="163" t="str">
        <f>IF(AND(E2381="Accepted",ISNUMBER(O2381)),O2381*1.150779448,"")</f>
      </c>
      <c r="Q2381" s="163"/>
      <c r="R2381" s="155" t="str"/>
      <c r="S2381" s="155" t="str"/>
      <c r="T2381" s="155" t="str"/>
      <c r="U2381" s="163" t="str">
        <f>IF(E2381&lt;&gt;"Accepted","",IF(AND(N2381="",P2381=""),"",MAX(N2381,P2381)))</f>
      </c>
      <c r="V2381" s="155" t="str">
        <v>2026-06-01 21:55 PDT</v>
      </c>
      <c r="W2381" s="153" t="n">
        <v>13</v>
      </c>
      <c r="X2381" s="163"/>
      <c r="Y2381" s="163"/>
      <c r="Z2381" s="163"/>
      <c r="AA2381" s="153" t="n">
        <v>-117.8837</v>
      </c>
      <c r="AB2381" s="153" t="n">
        <v>34.9054</v>
      </c>
      <c r="AC2381" s="153" t="n">
        <v>702</v>
      </c>
      <c r="AD2381" s="175" t="str">
        <v>KEDW 020455Z 23013KT 40SM CLR 23/04 A2993 RMK AO2A SLP112 T02310041</v>
      </c>
    </row>
    <row r="2382" hidden="0">
      <c r="A2382" s="150" t="str">
        <v>2026-06-02 05:55 UTC</v>
      </c>
      <c r="B2382" s="155" t="str">
        <v>2026-06-01 22:55 PDT</v>
      </c>
      <c r="C2382" s="155" t="str">
        <v>2026-06-01</v>
      </c>
      <c r="D2382" s="155" t="str">
        <v>June</v>
      </c>
      <c r="E2382" s="154" t="str">
        <v>Accepted</v>
      </c>
      <c r="F2382" s="155" t="str">
        <v>240</v>
      </c>
      <c r="G2382" s="153" t="n">
        <v>240</v>
      </c>
      <c r="H2382" s="155" t="str">
        <v>SW</v>
      </c>
      <c r="I2382" s="153" t="n">
        <v>60</v>
      </c>
      <c r="J2382" s="155" t="str">
        <v>NE</v>
      </c>
      <c r="K2382" s="153" t="n">
        <v>15</v>
      </c>
      <c r="L2382" s="153" t="n">
        <f>IF(E2382="Accepted",K2382*1.150779448,"")</f>
        <v>17.261691719999998</v>
      </c>
      <c r="M2382" s="163"/>
      <c r="N2382" s="163" t="str">
        <f>IF(AND(E2382="Accepted",ISNUMBER(M2382)),M2382*1.150779448,"")</f>
      </c>
      <c r="O2382" s="163"/>
      <c r="P2382" s="163" t="str">
        <f>IF(AND(E2382="Accepted",ISNUMBER(O2382)),O2382*1.150779448,"")</f>
      </c>
      <c r="Q2382" s="163"/>
      <c r="R2382" s="155" t="str"/>
      <c r="S2382" s="155" t="str"/>
      <c r="T2382" s="155" t="str"/>
      <c r="U2382" s="163" t="str">
        <f>IF(E2382&lt;&gt;"Accepted","",IF(AND(N2382="",P2382=""),"",MAX(N2382,P2382)))</f>
      </c>
      <c r="V2382" s="155" t="str">
        <v>2026-06-01 22:55 PDT</v>
      </c>
      <c r="W2382" s="153" t="n">
        <v>15</v>
      </c>
      <c r="X2382" s="163"/>
      <c r="Y2382" s="163"/>
      <c r="Z2382" s="163"/>
      <c r="AA2382" s="153" t="n">
        <v>-117.8837</v>
      </c>
      <c r="AB2382" s="153" t="n">
        <v>34.9054</v>
      </c>
      <c r="AC2382" s="153" t="n">
        <v>702</v>
      </c>
      <c r="AD2382" s="175" t="str">
        <v>KEDW 020555Z AUTO 24015KT 10SM CLR 22/05 A2994 RMK AO2 SLP116 T02200050 10343 20220 52016 $</v>
      </c>
    </row>
    <row r="2383" hidden="0">
      <c r="A2383" s="150" t="str">
        <v>2026-06-02 06:55 UTC</v>
      </c>
      <c r="B2383" s="155" t="str">
        <v>2026-06-01 23:55 PDT</v>
      </c>
      <c r="C2383" s="155" t="str">
        <v>2026-06-01</v>
      </c>
      <c r="D2383" s="155" t="str">
        <v>June</v>
      </c>
      <c r="E2383" s="154" t="str">
        <v>Accepted</v>
      </c>
      <c r="F2383" s="155" t="str">
        <v>210</v>
      </c>
      <c r="G2383" s="153" t="n">
        <v>210</v>
      </c>
      <c r="H2383" s="155" t="str">
        <v>SW</v>
      </c>
      <c r="I2383" s="153" t="n">
        <v>30</v>
      </c>
      <c r="J2383" s="155" t="str">
        <v>NE</v>
      </c>
      <c r="K2383" s="153" t="n">
        <v>8</v>
      </c>
      <c r="L2383" s="153" t="n">
        <f>IF(E2383="Accepted",K2383*1.150779448,"")</f>
        <v>9.206235584</v>
      </c>
      <c r="M2383" s="163"/>
      <c r="N2383" s="163" t="str">
        <f>IF(AND(E2383="Accepted",ISNUMBER(M2383)),M2383*1.150779448,"")</f>
      </c>
      <c r="O2383" s="163"/>
      <c r="P2383" s="163" t="str">
        <f>IF(AND(E2383="Accepted",ISNUMBER(O2383)),O2383*1.150779448,"")</f>
      </c>
      <c r="Q2383" s="163"/>
      <c r="R2383" s="155" t="str"/>
      <c r="S2383" s="155" t="str"/>
      <c r="T2383" s="155" t="str"/>
      <c r="U2383" s="163" t="str">
        <f>IF(E2383&lt;&gt;"Accepted","",IF(AND(N2383="",P2383=""),"",MAX(N2383,P2383)))</f>
      </c>
      <c r="V2383" s="155" t="str">
        <v>2026-06-01 23:55 PDT</v>
      </c>
      <c r="W2383" s="153" t="n">
        <v>8</v>
      </c>
      <c r="X2383" s="163"/>
      <c r="Y2383" s="163"/>
      <c r="Z2383" s="163"/>
      <c r="AA2383" s="153" t="n">
        <v>-117.8837</v>
      </c>
      <c r="AB2383" s="153" t="n">
        <v>34.9054</v>
      </c>
      <c r="AC2383" s="153" t="n">
        <v>702</v>
      </c>
      <c r="AD2383" s="175" t="str">
        <v>KEDW 020655Z AUTO 21008KT 10SM CLR 20/05 A2994 RMK AO2 SLP115 T01980051 $</v>
      </c>
    </row>
    <row r="2384" hidden="0">
      <c r="A2384" s="150" t="str">
        <v>2026-06-02 07:55 UTC</v>
      </c>
      <c r="B2384" s="155" t="str">
        <v>2026-06-02 00:55 PDT</v>
      </c>
      <c r="C2384" s="155" t="str">
        <v>2026-06-02</v>
      </c>
      <c r="D2384" s="155" t="str">
        <v>June</v>
      </c>
      <c r="E2384" s="154" t="str">
        <v>Accepted</v>
      </c>
      <c r="F2384" s="155" t="str">
        <v>220</v>
      </c>
      <c r="G2384" s="153" t="n">
        <v>220</v>
      </c>
      <c r="H2384" s="155" t="str">
        <v>SW</v>
      </c>
      <c r="I2384" s="153" t="n">
        <v>40</v>
      </c>
      <c r="J2384" s="155" t="str">
        <v>NE</v>
      </c>
      <c r="K2384" s="153" t="n">
        <v>10</v>
      </c>
      <c r="L2384" s="153" t="n">
        <f>IF(E2384="Accepted",K2384*1.150779448,"")</f>
        <v>11.50779448</v>
      </c>
      <c r="M2384" s="163"/>
      <c r="N2384" s="163" t="str">
        <f>IF(AND(E2384="Accepted",ISNUMBER(M2384)),M2384*1.150779448,"")</f>
      </c>
      <c r="O2384" s="163"/>
      <c r="P2384" s="163" t="str">
        <f>IF(AND(E2384="Accepted",ISNUMBER(O2384)),O2384*1.150779448,"")</f>
      </c>
      <c r="Q2384" s="163"/>
      <c r="R2384" s="155" t="str"/>
      <c r="S2384" s="155" t="str"/>
      <c r="T2384" s="155" t="str"/>
      <c r="U2384" s="163" t="str">
        <f>IF(E2384&lt;&gt;"Accepted","",IF(AND(N2384="",P2384=""),"",MAX(N2384,P2384)))</f>
      </c>
      <c r="V2384" s="155" t="str">
        <v>2026-06-02 00:55 PDT</v>
      </c>
      <c r="W2384" s="153" t="n">
        <v>10</v>
      </c>
      <c r="X2384" s="163"/>
      <c r="Y2384" s="163"/>
      <c r="Z2384" s="163"/>
      <c r="AA2384" s="153" t="n">
        <v>-117.8837</v>
      </c>
      <c r="AB2384" s="153" t="n">
        <v>34.9054</v>
      </c>
      <c r="AC2384" s="153" t="n">
        <v>702</v>
      </c>
      <c r="AD2384" s="175" t="str">
        <v>KEDW 020755Z AUTO 22010KT 10SM CLR 18/04 A2994 RMK AO2 SLP116 T01840042 403500136 $</v>
      </c>
    </row>
    <row r="2385" hidden="0">
      <c r="A2385" s="150" t="str">
        <v>2026-06-02 08:55 UTC</v>
      </c>
      <c r="B2385" s="155" t="str">
        <v>2026-06-02 01:55 PDT</v>
      </c>
      <c r="C2385" s="155" t="str">
        <v>2026-06-02</v>
      </c>
      <c r="D2385" s="155" t="str">
        <v>June</v>
      </c>
      <c r="E2385" s="154" t="str">
        <v>Accepted</v>
      </c>
      <c r="F2385" s="155" t="str">
        <v>210</v>
      </c>
      <c r="G2385" s="153" t="n">
        <v>210</v>
      </c>
      <c r="H2385" s="155" t="str">
        <v>SW</v>
      </c>
      <c r="I2385" s="153" t="n">
        <v>30</v>
      </c>
      <c r="J2385" s="155" t="str">
        <v>NE</v>
      </c>
      <c r="K2385" s="153" t="n">
        <v>9</v>
      </c>
      <c r="L2385" s="153" t="n">
        <f>IF(E2385="Accepted",K2385*1.150779448,"")</f>
        <v>10.357015032</v>
      </c>
      <c r="M2385" s="163"/>
      <c r="N2385" s="163" t="str">
        <f>IF(AND(E2385="Accepted",ISNUMBER(M2385)),M2385*1.150779448,"")</f>
      </c>
      <c r="O2385" s="163"/>
      <c r="P2385" s="163" t="str">
        <f>IF(AND(E2385="Accepted",ISNUMBER(O2385)),O2385*1.150779448,"")</f>
      </c>
      <c r="Q2385" s="163"/>
      <c r="R2385" s="155" t="str"/>
      <c r="S2385" s="155" t="str"/>
      <c r="T2385" s="155" t="str"/>
      <c r="U2385" s="163" t="str">
        <f>IF(E2385&lt;&gt;"Accepted","",IF(AND(N2385="",P2385=""),"",MAX(N2385,P2385)))</f>
      </c>
      <c r="V2385" s="155" t="str">
        <v>2026-06-02 01:55 PDT</v>
      </c>
      <c r="W2385" s="153" t="n">
        <v>9</v>
      </c>
      <c r="X2385" s="163"/>
      <c r="Y2385" s="163"/>
      <c r="Z2385" s="163"/>
      <c r="AA2385" s="153" t="n">
        <v>-117.8837</v>
      </c>
      <c r="AB2385" s="153" t="n">
        <v>34.9054</v>
      </c>
      <c r="AC2385" s="153" t="n">
        <v>702</v>
      </c>
      <c r="AD2385" s="175" t="str">
        <v>KEDW 020855Z AUTO 21009KT 10SM CLR 19/03 A2993 RMK AO2 SLP111 T01870029 58002 $</v>
      </c>
    </row>
    <row r="2386" hidden="0">
      <c r="A2386" s="150" t="str">
        <v>2026-06-02 09:55 UTC</v>
      </c>
      <c r="B2386" s="155" t="str">
        <v>2026-06-02 02:55 PDT</v>
      </c>
      <c r="C2386" s="155" t="str">
        <v>2026-06-02</v>
      </c>
      <c r="D2386" s="155" t="str">
        <v>June</v>
      </c>
      <c r="E2386" s="154" t="str">
        <v>Accepted</v>
      </c>
      <c r="F2386" s="155" t="str">
        <v>220</v>
      </c>
      <c r="G2386" s="153" t="n">
        <v>220</v>
      </c>
      <c r="H2386" s="155" t="str">
        <v>SW</v>
      </c>
      <c r="I2386" s="153" t="n">
        <v>40</v>
      </c>
      <c r="J2386" s="155" t="str">
        <v>NE</v>
      </c>
      <c r="K2386" s="153" t="n">
        <v>12</v>
      </c>
      <c r="L2386" s="153" t="n">
        <f>IF(E2386="Accepted",K2386*1.150779448,"")</f>
        <v>13.809353376</v>
      </c>
      <c r="M2386" s="163"/>
      <c r="N2386" s="163" t="str">
        <f>IF(AND(E2386="Accepted",ISNUMBER(M2386)),M2386*1.150779448,"")</f>
      </c>
      <c r="O2386" s="163"/>
      <c r="P2386" s="163" t="str">
        <f>IF(AND(E2386="Accepted",ISNUMBER(O2386)),O2386*1.150779448,"")</f>
      </c>
      <c r="Q2386" s="163"/>
      <c r="R2386" s="155" t="str"/>
      <c r="S2386" s="155" t="str"/>
      <c r="T2386" s="155" t="str"/>
      <c r="U2386" s="163" t="str">
        <f>IF(E2386&lt;&gt;"Accepted","",IF(AND(N2386="",P2386=""),"",MAX(N2386,P2386)))</f>
      </c>
      <c r="V2386" s="155" t="str">
        <v>2026-06-02 02:55 PDT</v>
      </c>
      <c r="W2386" s="153" t="n">
        <v>12</v>
      </c>
      <c r="X2386" s="163"/>
      <c r="Y2386" s="163"/>
      <c r="Z2386" s="163"/>
      <c r="AA2386" s="153" t="n">
        <v>-117.8837</v>
      </c>
      <c r="AB2386" s="153" t="n">
        <v>34.9054</v>
      </c>
      <c r="AC2386" s="153" t="n">
        <v>702</v>
      </c>
      <c r="AD2386" s="175" t="str">
        <v>KEDW 020955Z AUTO 22012KT 10SM CLR 18/04 A2992 RMK AO2 SLP108 T01800042 $</v>
      </c>
    </row>
    <row r="2387" hidden="0">
      <c r="A2387" s="150" t="str">
        <v>2026-06-02 10:55 UTC</v>
      </c>
      <c r="B2387" s="155" t="str">
        <v>2026-06-02 03:55 PDT</v>
      </c>
      <c r="C2387" s="155" t="str">
        <v>2026-06-02</v>
      </c>
      <c r="D2387" s="155" t="str">
        <v>June</v>
      </c>
      <c r="E2387" s="154" t="str">
        <v>Accepted</v>
      </c>
      <c r="F2387" s="155" t="str">
        <v>220</v>
      </c>
      <c r="G2387" s="153" t="n">
        <v>220</v>
      </c>
      <c r="H2387" s="155" t="str">
        <v>SW</v>
      </c>
      <c r="I2387" s="153" t="n">
        <v>40</v>
      </c>
      <c r="J2387" s="155" t="str">
        <v>NE</v>
      </c>
      <c r="K2387" s="153" t="n">
        <v>10</v>
      </c>
      <c r="L2387" s="153" t="n">
        <f>IF(E2387="Accepted",K2387*1.150779448,"")</f>
        <v>11.50779448</v>
      </c>
      <c r="M2387" s="163"/>
      <c r="N2387" s="163" t="str">
        <f>IF(AND(E2387="Accepted",ISNUMBER(M2387)),M2387*1.150779448,"")</f>
      </c>
      <c r="O2387" s="163"/>
      <c r="P2387" s="163" t="str">
        <f>IF(AND(E2387="Accepted",ISNUMBER(O2387)),O2387*1.150779448,"")</f>
      </c>
      <c r="Q2387" s="163"/>
      <c r="R2387" s="155" t="str"/>
      <c r="S2387" s="155" t="str"/>
      <c r="T2387" s="155" t="str"/>
      <c r="U2387" s="163" t="str">
        <f>IF(E2387&lt;&gt;"Accepted","",IF(AND(N2387="",P2387=""),"",MAX(N2387,P2387)))</f>
      </c>
      <c r="V2387" s="155" t="str">
        <v>2026-06-02 03:55 PDT</v>
      </c>
      <c r="W2387" s="153" t="n">
        <v>10</v>
      </c>
      <c r="X2387" s="163"/>
      <c r="Y2387" s="163"/>
      <c r="Z2387" s="163"/>
      <c r="AA2387" s="153" t="n">
        <v>-117.8837</v>
      </c>
      <c r="AB2387" s="153" t="n">
        <v>34.9054</v>
      </c>
      <c r="AC2387" s="153" t="n">
        <v>702</v>
      </c>
      <c r="AD2387" s="175" t="str">
        <v>KEDW 021055Z AUTO 22010KT 10SM CLR 17/06 A2992 RMK AO2 SLP108 T01680060 $</v>
      </c>
    </row>
    <row r="2388" hidden="0">
      <c r="A2388" s="150" t="str">
        <v>2026-06-02 11:55 UTC</v>
      </c>
      <c r="B2388" s="155" t="str">
        <v>2026-06-02 04:55 PDT</v>
      </c>
      <c r="C2388" s="155" t="str">
        <v>2026-06-02</v>
      </c>
      <c r="D2388" s="155" t="str">
        <v>June</v>
      </c>
      <c r="E2388" s="154" t="str">
        <v>Accepted</v>
      </c>
      <c r="F2388" s="155" t="str">
        <v>220</v>
      </c>
      <c r="G2388" s="153" t="n">
        <v>220</v>
      </c>
      <c r="H2388" s="155" t="str">
        <v>SW</v>
      </c>
      <c r="I2388" s="153" t="n">
        <v>40</v>
      </c>
      <c r="J2388" s="155" t="str">
        <v>NE</v>
      </c>
      <c r="K2388" s="153" t="n">
        <v>9</v>
      </c>
      <c r="L2388" s="153" t="n">
        <f>IF(E2388="Accepted",K2388*1.150779448,"")</f>
        <v>10.357015032</v>
      </c>
      <c r="M2388" s="163"/>
      <c r="N2388" s="163" t="str">
        <f>IF(AND(E2388="Accepted",ISNUMBER(M2388)),M2388*1.150779448,"")</f>
      </c>
      <c r="O2388" s="163"/>
      <c r="P2388" s="163" t="str">
        <f>IF(AND(E2388="Accepted",ISNUMBER(O2388)),O2388*1.150779448,"")</f>
      </c>
      <c r="Q2388" s="163"/>
      <c r="R2388" s="155" t="str"/>
      <c r="S2388" s="155" t="str"/>
      <c r="T2388" s="155" t="str"/>
      <c r="U2388" s="163" t="str">
        <f>IF(E2388&lt;&gt;"Accepted","",IF(AND(N2388="",P2388=""),"",MAX(N2388,P2388)))</f>
      </c>
      <c r="V2388" s="155" t="str">
        <v>2026-06-02 04:55 PDT</v>
      </c>
      <c r="W2388" s="153" t="n">
        <v>9</v>
      </c>
      <c r="X2388" s="163"/>
      <c r="Y2388" s="163"/>
      <c r="Z2388" s="163"/>
      <c r="AA2388" s="153" t="n">
        <v>-117.8837</v>
      </c>
      <c r="AB2388" s="153" t="n">
        <v>34.9054</v>
      </c>
      <c r="AC2388" s="153" t="n">
        <v>702</v>
      </c>
      <c r="AD2388" s="175" t="str">
        <v>KEDW 021155Z AUTO 22009KT 10SM CLR 15/06 A2993 RMK AO2 SLP112 T01480056 10220 20147 55001 $</v>
      </c>
    </row>
    <row r="2389" hidden="0">
      <c r="A2389" s="150" t="str">
        <v>2026-06-02 12:55 UTC</v>
      </c>
      <c r="B2389" s="155" t="str">
        <v>2026-06-02 05:55 PDT</v>
      </c>
      <c r="C2389" s="155" t="str">
        <v>2026-06-02</v>
      </c>
      <c r="D2389" s="155" t="str">
        <v>June</v>
      </c>
      <c r="E2389" s="154" t="str">
        <v>Accepted</v>
      </c>
      <c r="F2389" s="155" t="str">
        <v>220</v>
      </c>
      <c r="G2389" s="153" t="n">
        <v>220</v>
      </c>
      <c r="H2389" s="155" t="str">
        <v>SW</v>
      </c>
      <c r="I2389" s="153" t="n">
        <v>40</v>
      </c>
      <c r="J2389" s="155" t="str">
        <v>NE</v>
      </c>
      <c r="K2389" s="153" t="n">
        <v>8</v>
      </c>
      <c r="L2389" s="153" t="n">
        <f>IF(E2389="Accepted",K2389*1.150779448,"")</f>
        <v>9.206235584</v>
      </c>
      <c r="M2389" s="163"/>
      <c r="N2389" s="163" t="str">
        <f>IF(AND(E2389="Accepted",ISNUMBER(M2389)),M2389*1.150779448,"")</f>
      </c>
      <c r="O2389" s="163"/>
      <c r="P2389" s="163" t="str">
        <f>IF(AND(E2389="Accepted",ISNUMBER(O2389)),O2389*1.150779448,"")</f>
      </c>
      <c r="Q2389" s="163"/>
      <c r="R2389" s="155" t="str"/>
      <c r="S2389" s="155" t="str"/>
      <c r="T2389" s="155" t="str"/>
      <c r="U2389" s="163" t="str">
        <f>IF(E2389&lt;&gt;"Accepted","",IF(AND(N2389="",P2389=""),"",MAX(N2389,P2389)))</f>
      </c>
      <c r="V2389" s="155" t="str">
        <v>2026-06-02 05:55 PDT</v>
      </c>
      <c r="W2389" s="153" t="n">
        <v>8</v>
      </c>
      <c r="X2389" s="163"/>
      <c r="Y2389" s="163"/>
      <c r="Z2389" s="163"/>
      <c r="AA2389" s="153" t="n">
        <v>-117.8837</v>
      </c>
      <c r="AB2389" s="153" t="n">
        <v>34.9054</v>
      </c>
      <c r="AC2389" s="153" t="n">
        <v>702</v>
      </c>
      <c r="AD2389" s="175" t="str">
        <v>KEDW 021255Z 22008KT 50SM FEW250 15/05 A2994 RMK AO2A SLP118 T01490046</v>
      </c>
    </row>
    <row r="2390" hidden="0">
      <c r="A2390" s="150" t="str">
        <v>2026-06-02 13:55 UTC</v>
      </c>
      <c r="B2390" s="155" t="str">
        <v>2026-06-02 06:55 PDT</v>
      </c>
      <c r="C2390" s="155" t="str">
        <v>2026-06-02</v>
      </c>
      <c r="D2390" s="155" t="str">
        <v>June</v>
      </c>
      <c r="E2390" s="154" t="str">
        <v>Accepted</v>
      </c>
      <c r="F2390" s="155" t="str">
        <v>210</v>
      </c>
      <c r="G2390" s="153" t="n">
        <v>210</v>
      </c>
      <c r="H2390" s="155" t="str">
        <v>SW</v>
      </c>
      <c r="I2390" s="153" t="n">
        <v>30</v>
      </c>
      <c r="J2390" s="155" t="str">
        <v>NE</v>
      </c>
      <c r="K2390" s="153" t="n">
        <v>7</v>
      </c>
      <c r="L2390" s="153" t="n">
        <f>IF(E2390="Accepted",K2390*1.150779448,"")</f>
        <v>8.055456136</v>
      </c>
      <c r="M2390" s="163"/>
      <c r="N2390" s="163" t="str">
        <f>IF(AND(E2390="Accepted",ISNUMBER(M2390)),M2390*1.150779448,"")</f>
      </c>
      <c r="O2390" s="163"/>
      <c r="P2390" s="163" t="str">
        <f>IF(AND(E2390="Accepted",ISNUMBER(O2390)),O2390*1.150779448,"")</f>
      </c>
      <c r="Q2390" s="163"/>
      <c r="R2390" s="155" t="str"/>
      <c r="S2390" s="155" t="str"/>
      <c r="T2390" s="155" t="str"/>
      <c r="U2390" s="163" t="str">
        <f>IF(E2390&lt;&gt;"Accepted","",IF(AND(N2390="",P2390=""),"",MAX(N2390,P2390)))</f>
      </c>
      <c r="V2390" s="155" t="str">
        <v>2026-06-02 06:55 PDT</v>
      </c>
      <c r="W2390" s="153" t="n">
        <v>7</v>
      </c>
      <c r="X2390" s="163"/>
      <c r="Y2390" s="163"/>
      <c r="Z2390" s="163"/>
      <c r="AA2390" s="153" t="n">
        <v>-117.8837</v>
      </c>
      <c r="AB2390" s="153" t="n">
        <v>34.9054</v>
      </c>
      <c r="AC2390" s="153" t="n">
        <v>702</v>
      </c>
      <c r="AD2390" s="175" t="str">
        <v>KEDW 021355Z 21007KT 70SM SCT340 18/06 A2995 RMK AO2A SLP120 T01830055</v>
      </c>
    </row>
    <row r="2391" hidden="0">
      <c r="A2391" s="150" t="str">
        <v>2026-06-02 14:55 UTC</v>
      </c>
      <c r="B2391" s="155" t="str">
        <v>2026-06-02 07:55 PDT</v>
      </c>
      <c r="C2391" s="155" t="str">
        <v>2026-06-02</v>
      </c>
      <c r="D2391" s="155" t="str">
        <v>June</v>
      </c>
      <c r="E2391" s="154" t="str">
        <v>Accepted</v>
      </c>
      <c r="F2391" s="155" t="str">
        <v>220</v>
      </c>
      <c r="G2391" s="153" t="n">
        <v>220</v>
      </c>
      <c r="H2391" s="155" t="str">
        <v>SW</v>
      </c>
      <c r="I2391" s="153" t="n">
        <v>40</v>
      </c>
      <c r="J2391" s="155" t="str">
        <v>NE</v>
      </c>
      <c r="K2391" s="153" t="n">
        <v>8</v>
      </c>
      <c r="L2391" s="153" t="n">
        <f>IF(E2391="Accepted",K2391*1.150779448,"")</f>
        <v>9.206235584</v>
      </c>
      <c r="M2391" s="163"/>
      <c r="N2391" s="163" t="str">
        <f>IF(AND(E2391="Accepted",ISNUMBER(M2391)),M2391*1.150779448,"")</f>
      </c>
      <c r="O2391" s="163"/>
      <c r="P2391" s="163" t="str">
        <f>IF(AND(E2391="Accepted",ISNUMBER(O2391)),O2391*1.150779448,"")</f>
      </c>
      <c r="Q2391" s="163"/>
      <c r="R2391" s="155" t="str"/>
      <c r="S2391" s="155" t="str"/>
      <c r="T2391" s="155" t="str"/>
      <c r="U2391" s="163" t="str">
        <f>IF(E2391&lt;&gt;"Accepted","",IF(AND(N2391="",P2391=""),"",MAX(N2391,P2391)))</f>
      </c>
      <c r="V2391" s="155" t="str">
        <v>2026-06-02 07:55 PDT</v>
      </c>
      <c r="W2391" s="153" t="n">
        <v>8</v>
      </c>
      <c r="X2391" s="163"/>
      <c r="Y2391" s="163"/>
      <c r="Z2391" s="163"/>
      <c r="AA2391" s="153" t="n">
        <v>-117.8837</v>
      </c>
      <c r="AB2391" s="153" t="n">
        <v>34.9054</v>
      </c>
      <c r="AC2391" s="153" t="n">
        <v>702</v>
      </c>
      <c r="AD2391" s="175" t="str">
        <v>KEDW 021455Z 22008KT 70SM SCT340 22/05 A2995 RMK AO2A SLP120 T02200050 52009</v>
      </c>
    </row>
    <row r="2392" hidden="0">
      <c r="A2392" s="150" t="str">
        <v>2026-06-02 15:55 UTC</v>
      </c>
      <c r="B2392" s="155" t="str">
        <v>2026-06-02 08:55 PDT</v>
      </c>
      <c r="C2392" s="155" t="str">
        <v>2026-06-02</v>
      </c>
      <c r="D2392" s="155" t="str">
        <v>June</v>
      </c>
      <c r="E2392" s="154" t="str">
        <v>Accepted</v>
      </c>
      <c r="F2392" s="155" t="str">
        <v>210</v>
      </c>
      <c r="G2392" s="153" t="n">
        <v>210</v>
      </c>
      <c r="H2392" s="155" t="str">
        <v>SW</v>
      </c>
      <c r="I2392" s="153" t="n">
        <v>30</v>
      </c>
      <c r="J2392" s="155" t="str">
        <v>NE</v>
      </c>
      <c r="K2392" s="153" t="n">
        <v>6</v>
      </c>
      <c r="L2392" s="153" t="n">
        <f>IF(E2392="Accepted",K2392*1.150779448,"")</f>
        <v>6.904676688</v>
      </c>
      <c r="M2392" s="163"/>
      <c r="N2392" s="163" t="str">
        <f>IF(AND(E2392="Accepted",ISNUMBER(M2392)),M2392*1.150779448,"")</f>
      </c>
      <c r="O2392" s="163"/>
      <c r="P2392" s="163" t="str">
        <f>IF(AND(E2392="Accepted",ISNUMBER(O2392)),O2392*1.150779448,"")</f>
      </c>
      <c r="Q2392" s="163"/>
      <c r="R2392" s="155" t="str"/>
      <c r="S2392" s="155" t="str"/>
      <c r="T2392" s="155" t="str"/>
      <c r="U2392" s="163" t="str">
        <f>IF(E2392&lt;&gt;"Accepted","",IF(AND(N2392="",P2392=""),"",MAX(N2392,P2392)))</f>
      </c>
      <c r="V2392" s="155" t="str">
        <v>2026-06-02 08:55 PDT</v>
      </c>
      <c r="W2392" s="153" t="n">
        <v>6</v>
      </c>
      <c r="X2392" s="163"/>
      <c r="Y2392" s="163"/>
      <c r="Z2392" s="163"/>
      <c r="AA2392" s="153" t="n">
        <v>-117.8837</v>
      </c>
      <c r="AB2392" s="153" t="n">
        <v>34.9054</v>
      </c>
      <c r="AC2392" s="153" t="n">
        <v>702</v>
      </c>
      <c r="AD2392" s="175" t="str">
        <v>KEDW 021555Z 21006KT 70SM SCT340 25/04 A2997 RMK AO2A SLP126 T02520038 $</v>
      </c>
    </row>
    <row r="2393" hidden="0">
      <c r="A2393" s="150" t="str">
        <v>2026-06-02 16:55 UTC</v>
      </c>
      <c r="B2393" s="155" t="str">
        <v>2026-06-02 09:55 PDT</v>
      </c>
      <c r="C2393" s="155" t="str">
        <v>2026-06-02</v>
      </c>
      <c r="D2393" s="155" t="str">
        <v>June</v>
      </c>
      <c r="E2393" s="154" t="str">
        <v>Accepted</v>
      </c>
      <c r="F2393" s="155" t="str">
        <v>120</v>
      </c>
      <c r="G2393" s="153" t="n">
        <v>120</v>
      </c>
      <c r="H2393" s="155" t="str">
        <v>SE</v>
      </c>
      <c r="I2393" s="153" t="n">
        <v>300</v>
      </c>
      <c r="J2393" s="155" t="str">
        <v>NW</v>
      </c>
      <c r="K2393" s="153" t="n">
        <v>3</v>
      </c>
      <c r="L2393" s="153" t="n">
        <f>IF(E2393="Accepted",K2393*1.150779448,"")</f>
        <v>3.452338344</v>
      </c>
      <c r="M2393" s="163"/>
      <c r="N2393" s="163" t="str">
        <f>IF(AND(E2393="Accepted",ISNUMBER(M2393)),M2393*1.150779448,"")</f>
      </c>
      <c r="O2393" s="163"/>
      <c r="P2393" s="163" t="str">
        <f>IF(AND(E2393="Accepted",ISNUMBER(O2393)),O2393*1.150779448,"")</f>
      </c>
      <c r="Q2393" s="163"/>
      <c r="R2393" s="155" t="str"/>
      <c r="S2393" s="155" t="str"/>
      <c r="T2393" s="155" t="str"/>
      <c r="U2393" s="163" t="str">
        <f>IF(E2393&lt;&gt;"Accepted","",IF(AND(N2393="",P2393=""),"",MAX(N2393,P2393)))</f>
      </c>
      <c r="V2393" s="155" t="str">
        <v>2026-06-02 09:55 PDT</v>
      </c>
      <c r="W2393" s="153" t="n">
        <v>3</v>
      </c>
      <c r="X2393" s="163"/>
      <c r="Y2393" s="163"/>
      <c r="Z2393" s="163"/>
      <c r="AA2393" s="153" t="n">
        <v>-117.8837</v>
      </c>
      <c r="AB2393" s="153" t="n">
        <v>34.9054</v>
      </c>
      <c r="AC2393" s="153" t="n">
        <v>702</v>
      </c>
      <c r="AD2393" s="175" t="str">
        <v>KEDW 021655Z 12003KT 70SM SCT330 27/02 A2996 RMK AO2A SLP123 T02740024</v>
      </c>
    </row>
    <row r="2394" hidden="0">
      <c r="A2394" s="150" t="str">
        <v>2026-06-02 17:55 UTC</v>
      </c>
      <c r="B2394" s="155" t="str">
        <v>2026-06-02 10:55 PDT</v>
      </c>
      <c r="C2394" s="155" t="str">
        <v>2026-06-02</v>
      </c>
      <c r="D2394" s="155" t="str">
        <v>June</v>
      </c>
      <c r="E2394" s="154" t="str">
        <v>Accepted</v>
      </c>
      <c r="F2394" s="155" t="str">
        <v>190</v>
      </c>
      <c r="G2394" s="153" t="n">
        <v>190</v>
      </c>
      <c r="H2394" s="155" t="str">
        <v>S</v>
      </c>
      <c r="I2394" s="153" t="n">
        <v>10</v>
      </c>
      <c r="J2394" s="155" t="str">
        <v>N</v>
      </c>
      <c r="K2394" s="153" t="n">
        <v>3</v>
      </c>
      <c r="L2394" s="153" t="n">
        <f>IF(E2394="Accepted",K2394*1.150779448,"")</f>
        <v>3.452338344</v>
      </c>
      <c r="M2394" s="163"/>
      <c r="N2394" s="163" t="str">
        <f>IF(AND(E2394="Accepted",ISNUMBER(M2394)),M2394*1.150779448,"")</f>
      </c>
      <c r="O2394" s="163"/>
      <c r="P2394" s="163" t="str">
        <f>IF(AND(E2394="Accepted",ISNUMBER(O2394)),O2394*1.150779448,"")</f>
      </c>
      <c r="Q2394" s="163"/>
      <c r="R2394" s="155" t="str"/>
      <c r="S2394" s="155" t="str"/>
      <c r="T2394" s="155" t="str"/>
      <c r="U2394" s="163" t="str">
        <f>IF(E2394&lt;&gt;"Accepted","",IF(AND(N2394="",P2394=""),"",MAX(N2394,P2394)))</f>
      </c>
      <c r="V2394" s="155" t="str">
        <v>2026-06-02 10:55 PDT</v>
      </c>
      <c r="W2394" s="153" t="n">
        <v>3</v>
      </c>
      <c r="X2394" s="163"/>
      <c r="Y2394" s="163"/>
      <c r="Z2394" s="163"/>
      <c r="AA2394" s="153" t="n">
        <v>-117.8837</v>
      </c>
      <c r="AB2394" s="153" t="n">
        <v>34.9054</v>
      </c>
      <c r="AC2394" s="153" t="n">
        <v>702</v>
      </c>
      <c r="AD2394" s="175" t="str">
        <v>KEDW 021755Z 19003KT 70SM SCT290 29/02 A2996 RMK AO2A SLP122 T02910015 10291 20144 50003</v>
      </c>
    </row>
    <row r="2395" hidden="0">
      <c r="A2395" s="150" t="str">
        <v>2026-06-02 18:55 UTC</v>
      </c>
      <c r="B2395" s="155" t="str">
        <v>2026-06-02 11:55 PDT</v>
      </c>
      <c r="C2395" s="155" t="str">
        <v>2026-06-02</v>
      </c>
      <c r="D2395" s="155" t="str">
        <v>June</v>
      </c>
      <c r="E2395" s="154" t="str">
        <v>Accepted</v>
      </c>
      <c r="F2395" s="155" t="str">
        <v>000</v>
      </c>
      <c r="G2395" s="153" t="n">
        <v>0</v>
      </c>
      <c r="H2395" s="155" t="str">
        <v>Calm</v>
      </c>
      <c r="I2395" s="153" t="n">
        <v>180</v>
      </c>
      <c r="J2395" s="155" t="str">
        <v>Calm</v>
      </c>
      <c r="K2395" s="153" t="n">
        <v>0</v>
      </c>
      <c r="L2395" s="153" t="n">
        <f>IF(E2395="Accepted",K2395*1.150779448,"")</f>
        <v>0</v>
      </c>
      <c r="M2395" s="163"/>
      <c r="N2395" s="163" t="str">
        <f>IF(AND(E2395="Accepted",ISNUMBER(M2395)),M2395*1.150779448,"")</f>
      </c>
      <c r="O2395" s="163"/>
      <c r="P2395" s="163" t="str">
        <f>IF(AND(E2395="Accepted",ISNUMBER(O2395)),O2395*1.150779448,"")</f>
      </c>
      <c r="Q2395" s="163"/>
      <c r="R2395" s="155" t="str"/>
      <c r="S2395" s="155" t="str"/>
      <c r="T2395" s="155" t="str"/>
      <c r="U2395" s="163" t="str">
        <f>IF(E2395&lt;&gt;"Accepted","",IF(AND(N2395="",P2395=""),"",MAX(N2395,P2395)))</f>
      </c>
      <c r="V2395" s="155" t="str">
        <v>2026-06-02 11:55 PDT</v>
      </c>
      <c r="W2395" s="153" t="n">
        <v>0</v>
      </c>
      <c r="X2395" s="163"/>
      <c r="Y2395" s="163"/>
      <c r="Z2395" s="163"/>
      <c r="AA2395" s="153" t="n">
        <v>-117.8837</v>
      </c>
      <c r="AB2395" s="153" t="n">
        <v>34.9054</v>
      </c>
      <c r="AC2395" s="153" t="n">
        <v>702</v>
      </c>
      <c r="AD2395" s="175" t="str">
        <v>KEDW 021855Z 00000KT 70SM SCT290 31/M01 A2996 RMK AO2A SLP123 T03101007</v>
      </c>
    </row>
    <row r="2396" hidden="0">
      <c r="A2396" s="150" t="str">
        <v>2026-06-02 19:55 UTC</v>
      </c>
      <c r="B2396" s="155" t="str">
        <v>2026-06-02 12:55 PDT</v>
      </c>
      <c r="C2396" s="155" t="str">
        <v>2026-06-02</v>
      </c>
      <c r="D2396" s="155" t="str">
        <v>June</v>
      </c>
      <c r="E2396" s="154" t="str">
        <v>Accepted</v>
      </c>
      <c r="F2396" s="155" t="str">
        <v>200</v>
      </c>
      <c r="G2396" s="153" t="n">
        <v>200</v>
      </c>
      <c r="H2396" s="155" t="str">
        <v>S</v>
      </c>
      <c r="I2396" s="153" t="n">
        <v>20</v>
      </c>
      <c r="J2396" s="155" t="str">
        <v>N</v>
      </c>
      <c r="K2396" s="153" t="n">
        <v>6</v>
      </c>
      <c r="L2396" s="153" t="n">
        <f>IF(E2396="Accepted",K2396*1.150779448,"")</f>
        <v>6.904676688</v>
      </c>
      <c r="M2396" s="163"/>
      <c r="N2396" s="163" t="str">
        <f>IF(AND(E2396="Accepted",ISNUMBER(M2396)),M2396*1.150779448,"")</f>
      </c>
      <c r="O2396" s="163"/>
      <c r="P2396" s="163" t="str">
        <f>IF(AND(E2396="Accepted",ISNUMBER(O2396)),O2396*1.150779448,"")</f>
      </c>
      <c r="Q2396" s="163"/>
      <c r="R2396" s="155" t="str"/>
      <c r="S2396" s="155" t="str"/>
      <c r="T2396" s="155" t="str"/>
      <c r="U2396" s="163" t="str">
        <f>IF(E2396&lt;&gt;"Accepted","",IF(AND(N2396="",P2396=""),"",MAX(N2396,P2396)))</f>
      </c>
      <c r="V2396" s="155" t="str">
        <v>2026-06-02 12:55 PDT</v>
      </c>
      <c r="W2396" s="153" t="n">
        <v>6</v>
      </c>
      <c r="X2396" s="163"/>
      <c r="Y2396" s="163"/>
      <c r="Z2396" s="163"/>
      <c r="AA2396" s="153" t="n">
        <v>-117.8837</v>
      </c>
      <c r="AB2396" s="153" t="n">
        <v>34.9054</v>
      </c>
      <c r="AC2396" s="153" t="n">
        <v>702</v>
      </c>
      <c r="AD2396" s="175" t="str">
        <v>KEDW 021955Z 20006KT 70SM SCT290 33/M03 A2995 RMK AO2A SLP118 T03281028</v>
      </c>
    </row>
    <row r="2397" hidden="0">
      <c r="A2397" s="150" t="str">
        <v>2026-06-02 20:55 UTC</v>
      </c>
      <c r="B2397" s="155" t="str">
        <v>2026-06-02 13:55 PDT</v>
      </c>
      <c r="C2397" s="155" t="str">
        <v>2026-06-02</v>
      </c>
      <c r="D2397" s="155" t="str">
        <v>June</v>
      </c>
      <c r="E2397" s="154" t="str">
        <v>Accepted</v>
      </c>
      <c r="F2397" s="155" t="str">
        <v>280</v>
      </c>
      <c r="G2397" s="153" t="n">
        <v>280</v>
      </c>
      <c r="H2397" s="155" t="str">
        <v>W</v>
      </c>
      <c r="I2397" s="153" t="n">
        <v>100</v>
      </c>
      <c r="J2397" s="155" t="str">
        <v>E</v>
      </c>
      <c r="K2397" s="153" t="n">
        <v>4</v>
      </c>
      <c r="L2397" s="153" t="n">
        <f>IF(E2397="Accepted",K2397*1.150779448,"")</f>
        <v>4.603117792</v>
      </c>
      <c r="M2397" s="163"/>
      <c r="N2397" s="163" t="str">
        <f>IF(AND(E2397="Accepted",ISNUMBER(M2397)),M2397*1.150779448,"")</f>
      </c>
      <c r="O2397" s="163"/>
      <c r="P2397" s="163" t="str">
        <f>IF(AND(E2397="Accepted",ISNUMBER(O2397)),O2397*1.150779448,"")</f>
      </c>
      <c r="Q2397" s="163"/>
      <c r="R2397" s="155" t="str"/>
      <c r="S2397" s="155" t="str"/>
      <c r="T2397" s="155" t="str"/>
      <c r="U2397" s="163" t="str">
        <f>IF(E2397&lt;&gt;"Accepted","",IF(AND(N2397="",P2397=""),"",MAX(N2397,P2397)))</f>
      </c>
      <c r="V2397" s="155" t="str">
        <v>2026-06-02 13:55 PDT</v>
      </c>
      <c r="W2397" s="153" t="n">
        <v>4</v>
      </c>
      <c r="X2397" s="163"/>
      <c r="Y2397" s="163"/>
      <c r="Z2397" s="163"/>
      <c r="AA2397" s="153" t="n">
        <v>-117.8837</v>
      </c>
      <c r="AB2397" s="153" t="n">
        <v>34.9054</v>
      </c>
      <c r="AC2397" s="153" t="n">
        <v>702</v>
      </c>
      <c r="AD2397" s="175" t="str">
        <v>KEDW 022055Z 28004KT 70SM SCT290 35/M06 A2993 RMK AO2A SLP110 T03451063 57010</v>
      </c>
    </row>
    <row r="2398" hidden="0">
      <c r="A2398" s="150" t="str">
        <v>2026-06-02 21:55 UTC</v>
      </c>
      <c r="B2398" s="155" t="str">
        <v>2026-06-02 14:55 PDT</v>
      </c>
      <c r="C2398" s="155" t="str">
        <v>2026-06-02</v>
      </c>
      <c r="D2398" s="155" t="str">
        <v>June</v>
      </c>
      <c r="E2398" s="154" t="str">
        <v>Accepted</v>
      </c>
      <c r="F2398" s="155" t="str">
        <v>340</v>
      </c>
      <c r="G2398" s="153" t="n">
        <v>340</v>
      </c>
      <c r="H2398" s="155" t="str">
        <v>N</v>
      </c>
      <c r="I2398" s="153" t="n">
        <v>160</v>
      </c>
      <c r="J2398" s="155" t="str">
        <v>S</v>
      </c>
      <c r="K2398" s="153" t="n">
        <v>5</v>
      </c>
      <c r="L2398" s="153" t="n">
        <f>IF(E2398="Accepted",K2398*1.150779448,"")</f>
        <v>5.75389724</v>
      </c>
      <c r="M2398" s="163"/>
      <c r="N2398" s="163" t="str">
        <f>IF(AND(E2398="Accepted",ISNUMBER(M2398)),M2398*1.150779448,"")</f>
      </c>
      <c r="O2398" s="163"/>
      <c r="P2398" s="163" t="str">
        <f>IF(AND(E2398="Accepted",ISNUMBER(O2398)),O2398*1.150779448,"")</f>
      </c>
      <c r="Q2398" s="163"/>
      <c r="R2398" s="155" t="str"/>
      <c r="S2398" s="155" t="str"/>
      <c r="T2398" s="155" t="str"/>
      <c r="U2398" s="163" t="str">
        <f>IF(E2398&lt;&gt;"Accepted","",IF(AND(N2398="",P2398=""),"",MAX(N2398,P2398)))</f>
      </c>
      <c r="V2398" s="155" t="str">
        <v>2026-06-02 14:55 PDT</v>
      </c>
      <c r="W2398" s="153" t="n">
        <v>5</v>
      </c>
      <c r="X2398" s="163"/>
      <c r="Y2398" s="163"/>
      <c r="Z2398" s="163"/>
      <c r="AA2398" s="153" t="n">
        <v>-117.8837</v>
      </c>
      <c r="AB2398" s="153" t="n">
        <v>34.9054</v>
      </c>
      <c r="AC2398" s="153" t="n">
        <v>702</v>
      </c>
      <c r="AD2398" s="175" t="str">
        <v>KEDW 022155Z 34005KT 50SM SCT300 35/M06 A2992 RMK AO2A SLP107 T03481061</v>
      </c>
    </row>
    <row r="2399" hidden="0">
      <c r="A2399" s="150" t="str">
        <v>2026-06-02 22:55 UTC</v>
      </c>
      <c r="B2399" s="155" t="str">
        <v>2026-06-02 15:55 PDT</v>
      </c>
      <c r="C2399" s="155" t="str">
        <v>2026-06-02</v>
      </c>
      <c r="D2399" s="155" t="str">
        <v>June</v>
      </c>
      <c r="E2399" s="154" t="str">
        <v>Accepted</v>
      </c>
      <c r="F2399" s="155" t="str">
        <v>000</v>
      </c>
      <c r="G2399" s="153" t="n">
        <v>0</v>
      </c>
      <c r="H2399" s="155" t="str">
        <v>Calm</v>
      </c>
      <c r="I2399" s="153" t="n">
        <v>180</v>
      </c>
      <c r="J2399" s="155" t="str">
        <v>Calm</v>
      </c>
      <c r="K2399" s="153" t="n">
        <v>0</v>
      </c>
      <c r="L2399" s="153" t="n">
        <f>IF(E2399="Accepted",K2399*1.150779448,"")</f>
        <v>0</v>
      </c>
      <c r="M2399" s="163"/>
      <c r="N2399" s="163" t="str">
        <f>IF(AND(E2399="Accepted",ISNUMBER(M2399)),M2399*1.150779448,"")</f>
      </c>
      <c r="O2399" s="163"/>
      <c r="P2399" s="163" t="str">
        <f>IF(AND(E2399="Accepted",ISNUMBER(O2399)),O2399*1.150779448,"")</f>
      </c>
      <c r="Q2399" s="163"/>
      <c r="R2399" s="155" t="str"/>
      <c r="S2399" s="155" t="str"/>
      <c r="T2399" s="155" t="str"/>
      <c r="U2399" s="163" t="str">
        <f>IF(E2399&lt;&gt;"Accepted","",IF(AND(N2399="",P2399=""),"",MAX(N2399,P2399)))</f>
      </c>
      <c r="V2399" s="155" t="str">
        <v>2026-06-02 15:55 PDT</v>
      </c>
      <c r="W2399" s="153" t="n">
        <v>0</v>
      </c>
      <c r="X2399" s="163"/>
      <c r="Y2399" s="163"/>
      <c r="Z2399" s="163"/>
      <c r="AA2399" s="153" t="n">
        <v>-117.8837</v>
      </c>
      <c r="AB2399" s="153" t="n">
        <v>34.9054</v>
      </c>
      <c r="AC2399" s="153" t="n">
        <v>702</v>
      </c>
      <c r="AD2399" s="175" t="str">
        <v>KEDW 022255Z 00000KT 70SM SCT300 35/M08 A2990 RMK AO2A SLP101 T03471082</v>
      </c>
    </row>
    <row r="2400" hidden="0">
      <c r="A2400" s="150" t="str">
        <v>2026-06-02 23:47 UTC</v>
      </c>
      <c r="B2400" s="155" t="str">
        <v>2026-06-02 16:47 PDT</v>
      </c>
      <c r="C2400" s="155" t="str">
        <v>2026-06-02</v>
      </c>
      <c r="D2400" s="155" t="str">
        <v>June</v>
      </c>
      <c r="E2400" s="154" t="str">
        <v>Accepted</v>
      </c>
      <c r="F2400" s="155" t="str">
        <v>250</v>
      </c>
      <c r="G2400" s="153" t="n">
        <v>250</v>
      </c>
      <c r="H2400" s="155" t="str">
        <v>W</v>
      </c>
      <c r="I2400" s="153" t="n">
        <v>70</v>
      </c>
      <c r="J2400" s="155" t="str">
        <v>E</v>
      </c>
      <c r="K2400" s="153" t="n">
        <v>20</v>
      </c>
      <c r="L2400" s="153" t="n">
        <f>IF(E2400="Accepted",K2400*1.150779448,"")</f>
        <v>23.01558896</v>
      </c>
      <c r="M2400" s="153" t="n">
        <v>25</v>
      </c>
      <c r="N2400" s="153" t="n">
        <f>IF(AND(E2400="Accepted",ISNUMBER(M2400)),M2400*1.150779448,"")</f>
        <v>28.7694862</v>
      </c>
      <c r="O2400" s="163"/>
      <c r="P2400" s="163" t="str">
        <f>IF(AND(E2400="Accepted",ISNUMBER(O2400)),O2400*1.150779448,"")</f>
      </c>
      <c r="Q2400" s="163"/>
      <c r="R2400" s="155" t="str"/>
      <c r="S2400" s="155" t="str"/>
      <c r="T2400" s="155" t="str"/>
      <c r="U2400" s="153" t="n">
        <f>IF(E2400&lt;&gt;"Accepted","",IF(AND(N2400="",P2400=""),"",MAX(N2400,P2400)))</f>
        <v>28.7694862</v>
      </c>
      <c r="V2400" s="155" t="str">
        <v>2026-06-02 16:47 PDT</v>
      </c>
      <c r="W2400" s="153" t="n">
        <v>20</v>
      </c>
      <c r="X2400" s="153" t="n">
        <v>25</v>
      </c>
      <c r="Y2400" s="163"/>
      <c r="Z2400" s="163"/>
      <c r="AA2400" s="153" t="n">
        <v>-117.8837</v>
      </c>
      <c r="AB2400" s="153" t="n">
        <v>34.9054</v>
      </c>
      <c r="AC2400" s="153" t="n">
        <v>702</v>
      </c>
      <c r="AD2400" s="175" t="str">
        <v>KEDW 022347Z 25020G25KT 40SM SCT300 36/M04 A2989 RMK SLP099 $</v>
      </c>
    </row>
    <row r="2401" hidden="0">
      <c r="A2401" s="150" t="str">
        <v>2026-06-02 23:55 UTC</v>
      </c>
      <c r="B2401" s="155" t="str">
        <v>2026-06-02 16:55 PDT</v>
      </c>
      <c r="C2401" s="155" t="str">
        <v>2026-06-02</v>
      </c>
      <c r="D2401" s="155" t="str">
        <v>June</v>
      </c>
      <c r="E2401" s="154" t="str">
        <v>Accepted</v>
      </c>
      <c r="F2401" s="155" t="str">
        <v>260</v>
      </c>
      <c r="G2401" s="153" t="n">
        <v>260</v>
      </c>
      <c r="H2401" s="155" t="str">
        <v>W</v>
      </c>
      <c r="I2401" s="153" t="n">
        <v>80</v>
      </c>
      <c r="J2401" s="155" t="str">
        <v>E</v>
      </c>
      <c r="K2401" s="153" t="n">
        <v>14</v>
      </c>
      <c r="L2401" s="153" t="n">
        <f>IF(E2401="Accepted",K2401*1.150779448,"")</f>
        <v>16.110912272</v>
      </c>
      <c r="M2401" s="153" t="n">
        <v>24</v>
      </c>
      <c r="N2401" s="153" t="n">
        <f>IF(AND(E2401="Accepted",ISNUMBER(M2401)),M2401*1.150779448,"")</f>
        <v>27.618706752</v>
      </c>
      <c r="O2401" s="163"/>
      <c r="P2401" s="163" t="str">
        <f>IF(AND(E2401="Accepted",ISNUMBER(O2401)),O2401*1.150779448,"")</f>
      </c>
      <c r="Q2401" s="163"/>
      <c r="R2401" s="155" t="str"/>
      <c r="S2401" s="155" t="str"/>
      <c r="T2401" s="155" t="str"/>
      <c r="U2401" s="153" t="n">
        <f>IF(E2401&lt;&gt;"Accepted","",IF(AND(N2401="",P2401=""),"",MAX(N2401,P2401)))</f>
        <v>27.618706752</v>
      </c>
      <c r="V2401" s="155" t="str">
        <v>2026-06-02 16:55 PDT</v>
      </c>
      <c r="W2401" s="153" t="n">
        <v>14</v>
      </c>
      <c r="X2401" s="153" t="n">
        <v>24</v>
      </c>
      <c r="Y2401" s="163"/>
      <c r="Z2401" s="163"/>
      <c r="AA2401" s="153" t="n">
        <v>-117.8837</v>
      </c>
      <c r="AB2401" s="153" t="n">
        <v>34.9054</v>
      </c>
      <c r="AC2401" s="153" t="n">
        <v>702</v>
      </c>
      <c r="AD2401" s="175" t="str">
        <v>KEDW 022355Z 26014G24KT 40SM SCT300 35/M03 A2989 RMK AO2A SLP099 T03501026 10362 20292 57014</v>
      </c>
    </row>
    <row r="2402" hidden="0">
      <c r="A2402" s="150" t="str">
        <v>2026-06-03 00:39 UTC</v>
      </c>
      <c r="B2402" s="155" t="str">
        <v>2026-06-02 17:39 PDT</v>
      </c>
      <c r="C2402" s="155" t="str">
        <v>2026-06-02</v>
      </c>
      <c r="D2402" s="155" t="str">
        <v>June</v>
      </c>
      <c r="E2402" s="154" t="str">
        <v>Accepted</v>
      </c>
      <c r="F2402" s="155" t="str">
        <v>240</v>
      </c>
      <c r="G2402" s="153" t="n">
        <v>240</v>
      </c>
      <c r="H2402" s="155" t="str">
        <v>SW</v>
      </c>
      <c r="I2402" s="153" t="n">
        <v>60</v>
      </c>
      <c r="J2402" s="155" t="str">
        <v>NE</v>
      </c>
      <c r="K2402" s="153" t="n">
        <v>21</v>
      </c>
      <c r="L2402" s="153" t="n">
        <f>IF(E2402="Accepted",K2402*1.150779448,"")</f>
        <v>24.166368408</v>
      </c>
      <c r="M2402" s="153" t="n">
        <v>30</v>
      </c>
      <c r="N2402" s="153" t="n">
        <f>IF(AND(E2402="Accepted",ISNUMBER(M2402)),M2402*1.150779448,"")</f>
        <v>34.523383439999996</v>
      </c>
      <c r="O2402" s="163"/>
      <c r="P2402" s="163" t="str">
        <f>IF(AND(E2402="Accepted",ISNUMBER(O2402)),O2402*1.150779448,"")</f>
      </c>
      <c r="Q2402" s="163"/>
      <c r="R2402" s="155" t="str"/>
      <c r="S2402" s="155" t="str"/>
      <c r="T2402" s="155" t="str"/>
      <c r="U2402" s="153" t="n">
        <f>IF(E2402&lt;&gt;"Accepted","",IF(AND(N2402="",P2402=""),"",MAX(N2402,P2402)))</f>
        <v>34.523383439999996</v>
      </c>
      <c r="V2402" s="155" t="str">
        <v>2026-06-02 17:39 PDT</v>
      </c>
      <c r="W2402" s="153" t="n">
        <v>21</v>
      </c>
      <c r="X2402" s="153" t="n">
        <v>30</v>
      </c>
      <c r="Y2402" s="163"/>
      <c r="Z2402" s="163"/>
      <c r="AA2402" s="153" t="n">
        <v>-117.8837</v>
      </c>
      <c r="AB2402" s="153" t="n">
        <v>34.9054</v>
      </c>
      <c r="AC2402" s="153" t="n">
        <v>702</v>
      </c>
      <c r="AD2402" s="175" t="str">
        <v>KEDW 030039Z 24021G30KT 60SM SCT300 34/M03 A2989 RMK SLP100</v>
      </c>
    </row>
    <row r="2403" hidden="0">
      <c r="A2403" s="150" t="str">
        <v>2026-06-03 00:55 UTC</v>
      </c>
      <c r="B2403" s="155" t="str">
        <v>2026-06-02 17:55 PDT</v>
      </c>
      <c r="C2403" s="155" t="str">
        <v>2026-06-02</v>
      </c>
      <c r="D2403" s="155" t="str">
        <v>June</v>
      </c>
      <c r="E2403" s="154" t="str">
        <v>Accepted</v>
      </c>
      <c r="F2403" s="155" t="str">
        <v>240</v>
      </c>
      <c r="G2403" s="153" t="n">
        <v>240</v>
      </c>
      <c r="H2403" s="155" t="str">
        <v>SW</v>
      </c>
      <c r="I2403" s="153" t="n">
        <v>60</v>
      </c>
      <c r="J2403" s="155" t="str">
        <v>NE</v>
      </c>
      <c r="K2403" s="153" t="n">
        <v>18</v>
      </c>
      <c r="L2403" s="153" t="n">
        <f>IF(E2403="Accepted",K2403*1.150779448,"")</f>
        <v>20.714030064</v>
      </c>
      <c r="M2403" s="163"/>
      <c r="N2403" s="163" t="str">
        <f>IF(AND(E2403="Accepted",ISNUMBER(M2403)),M2403*1.150779448,"")</f>
      </c>
      <c r="O2403" s="153" t="n">
        <v>30</v>
      </c>
      <c r="P2403" s="153" t="n">
        <f>IF(AND(E2403="Accepted",ISNUMBER(O2403)),O2403*1.150779448,"")</f>
        <v>34.523383439999996</v>
      </c>
      <c r="Q2403" s="153" t="n">
        <v>260</v>
      </c>
      <c r="R2403" s="155" t="str">
        <v>35</v>
      </c>
      <c r="S2403" s="155" t="str">
        <v>2026-06-03 00:35 UTC</v>
      </c>
      <c r="T2403" s="155" t="str">
        <v>2026-06-02 17:35 PDT</v>
      </c>
      <c r="U2403" s="153" t="n">
        <f>IF(E2403&lt;&gt;"Accepted","",IF(AND(N2403="",P2403=""),"",MAX(N2403,P2403)))</f>
        <v>34.523383439999996</v>
      </c>
      <c r="V2403" s="155" t="str">
        <v>2026-06-02 17:35 PDT</v>
      </c>
      <c r="W2403" s="153" t="n">
        <v>18</v>
      </c>
      <c r="X2403" s="163"/>
      <c r="Y2403" s="153" t="n">
        <v>30</v>
      </c>
      <c r="Z2403" s="153" t="n">
        <v>260</v>
      </c>
      <c r="AA2403" s="153" t="n">
        <v>-117.8837</v>
      </c>
      <c r="AB2403" s="153" t="n">
        <v>34.9054</v>
      </c>
      <c r="AC2403" s="153" t="n">
        <v>702</v>
      </c>
      <c r="AD2403" s="175" t="str">
        <v>KEDW 030055Z 24018KT 50SM SCT300 34/M05 A2989 RMK AO2A PK WND 26030/35 SLP099 T03391050</v>
      </c>
    </row>
    <row r="2404" hidden="0">
      <c r="A2404" s="150" t="str">
        <v>2026-06-03 01:55 UTC</v>
      </c>
      <c r="B2404" s="155" t="str">
        <v>2026-06-02 18:55 PDT</v>
      </c>
      <c r="C2404" s="155" t="str">
        <v>2026-06-02</v>
      </c>
      <c r="D2404" s="155" t="str">
        <v>June</v>
      </c>
      <c r="E2404" s="154" t="str">
        <v>Accepted</v>
      </c>
      <c r="F2404" s="155" t="str">
        <v>240</v>
      </c>
      <c r="G2404" s="153" t="n">
        <v>240</v>
      </c>
      <c r="H2404" s="155" t="str">
        <v>SW</v>
      </c>
      <c r="I2404" s="153" t="n">
        <v>60</v>
      </c>
      <c r="J2404" s="155" t="str">
        <v>NE</v>
      </c>
      <c r="K2404" s="153" t="n">
        <v>18</v>
      </c>
      <c r="L2404" s="153" t="n">
        <f>IF(E2404="Accepted",K2404*1.150779448,"")</f>
        <v>20.714030064</v>
      </c>
      <c r="M2404" s="153" t="n">
        <v>25</v>
      </c>
      <c r="N2404" s="153" t="n">
        <f>IF(AND(E2404="Accepted",ISNUMBER(M2404)),M2404*1.150779448,"")</f>
        <v>28.7694862</v>
      </c>
      <c r="O2404" s="153" t="n">
        <v>27</v>
      </c>
      <c r="P2404" s="153" t="n">
        <f>IF(AND(E2404="Accepted",ISNUMBER(O2404)),O2404*1.150779448,"")</f>
        <v>31.071045096</v>
      </c>
      <c r="Q2404" s="153" t="n">
        <v>240</v>
      </c>
      <c r="R2404" s="155" t="str">
        <v>01</v>
      </c>
      <c r="S2404" s="155" t="str">
        <v>2026-06-03 01:01 UTC</v>
      </c>
      <c r="T2404" s="155" t="str">
        <v>2026-06-02 18:01 PDT</v>
      </c>
      <c r="U2404" s="153" t="n">
        <f>IF(E2404&lt;&gt;"Accepted","",IF(AND(N2404="",P2404=""),"",MAX(N2404,P2404)))</f>
        <v>31.071045096</v>
      </c>
      <c r="V2404" s="155" t="str">
        <v>2026-06-02 18:01 PDT</v>
      </c>
      <c r="W2404" s="153" t="n">
        <v>18</v>
      </c>
      <c r="X2404" s="153" t="n">
        <v>25</v>
      </c>
      <c r="Y2404" s="153" t="n">
        <v>27</v>
      </c>
      <c r="Z2404" s="153" t="n">
        <v>240</v>
      </c>
      <c r="AA2404" s="153" t="n">
        <v>-117.8837</v>
      </c>
      <c r="AB2404" s="153" t="n">
        <v>34.9054</v>
      </c>
      <c r="AC2404" s="153" t="n">
        <v>702</v>
      </c>
      <c r="AD2404" s="175" t="str">
        <v>KEDW 030155Z 24018G25KT 40SM FEW300 32/M08 A2990 RMK AO2A PK WND 24027/01 SLP102 T03231079</v>
      </c>
    </row>
    <row r="2405" hidden="0">
      <c r="A2405" s="150" t="str">
        <v>2026-06-03 02:55 UTC</v>
      </c>
      <c r="B2405" s="155" t="str">
        <v>2026-06-02 19:55 PDT</v>
      </c>
      <c r="C2405" s="155" t="str">
        <v>2026-06-02</v>
      </c>
      <c r="D2405" s="155" t="str">
        <v>June</v>
      </c>
      <c r="E2405" s="154" t="str">
        <v>Accepted</v>
      </c>
      <c r="F2405" s="155" t="str">
        <v>270</v>
      </c>
      <c r="G2405" s="153" t="n">
        <v>270</v>
      </c>
      <c r="H2405" s="155" t="str">
        <v>W</v>
      </c>
      <c r="I2405" s="153" t="n">
        <v>90</v>
      </c>
      <c r="J2405" s="155" t="str">
        <v>E</v>
      </c>
      <c r="K2405" s="153" t="n">
        <v>16</v>
      </c>
      <c r="L2405" s="153" t="n">
        <f>IF(E2405="Accepted",K2405*1.150779448,"")</f>
        <v>18.412471168</v>
      </c>
      <c r="M2405" s="163"/>
      <c r="N2405" s="163" t="str">
        <f>IF(AND(E2405="Accepted",ISNUMBER(M2405)),M2405*1.150779448,"")</f>
      </c>
      <c r="O2405" s="153" t="n">
        <v>26</v>
      </c>
      <c r="P2405" s="153" t="n">
        <f>IF(AND(E2405="Accepted",ISNUMBER(O2405)),O2405*1.150779448,"")</f>
        <v>29.920265648</v>
      </c>
      <c r="Q2405" s="153" t="n">
        <v>290</v>
      </c>
      <c r="R2405" s="155" t="str">
        <v>02</v>
      </c>
      <c r="S2405" s="155" t="str">
        <v>2026-06-03 02:02 UTC</v>
      </c>
      <c r="T2405" s="155" t="str">
        <v>2026-06-02 19:02 PDT</v>
      </c>
      <c r="U2405" s="153" t="n">
        <f>IF(E2405&lt;&gt;"Accepted","",IF(AND(N2405="",P2405=""),"",MAX(N2405,P2405)))</f>
        <v>29.920265648</v>
      </c>
      <c r="V2405" s="155" t="str">
        <v>2026-06-02 19:02 PDT</v>
      </c>
      <c r="W2405" s="153" t="n">
        <v>16</v>
      </c>
      <c r="X2405" s="163"/>
      <c r="Y2405" s="153" t="n">
        <v>26</v>
      </c>
      <c r="Z2405" s="153" t="n">
        <v>290</v>
      </c>
      <c r="AA2405" s="153" t="n">
        <v>-117.8837</v>
      </c>
      <c r="AB2405" s="153" t="n">
        <v>34.9054</v>
      </c>
      <c r="AC2405" s="153" t="n">
        <v>702</v>
      </c>
      <c r="AD2405" s="175" t="str">
        <v>KEDW 030255Z 27016KT 40SM FEW300 30/02 A2992 RMK AO2A PK WND 29026/02 SLP108 T02960019 52010</v>
      </c>
    </row>
    <row r="2406" hidden="0">
      <c r="A2406" s="150" t="str">
        <v>2026-06-03 03:55 UTC</v>
      </c>
      <c r="B2406" s="155" t="str">
        <v>2026-06-02 20:55 PDT</v>
      </c>
      <c r="C2406" s="155" t="str">
        <v>2026-06-02</v>
      </c>
      <c r="D2406" s="155" t="str">
        <v>June</v>
      </c>
      <c r="E2406" s="154" t="str">
        <v>Accepted</v>
      </c>
      <c r="F2406" s="155" t="str">
        <v>270</v>
      </c>
      <c r="G2406" s="153" t="n">
        <v>270</v>
      </c>
      <c r="H2406" s="155" t="str">
        <v>W</v>
      </c>
      <c r="I2406" s="153" t="n">
        <v>90</v>
      </c>
      <c r="J2406" s="155" t="str">
        <v>E</v>
      </c>
      <c r="K2406" s="153" t="n">
        <v>15</v>
      </c>
      <c r="L2406" s="153" t="n">
        <f>IF(E2406="Accepted",K2406*1.150779448,"")</f>
        <v>17.261691719999998</v>
      </c>
      <c r="M2406" s="163"/>
      <c r="N2406" s="163" t="str">
        <f>IF(AND(E2406="Accepted",ISNUMBER(M2406)),M2406*1.150779448,"")</f>
      </c>
      <c r="O2406" s="163"/>
      <c r="P2406" s="163" t="str">
        <f>IF(AND(E2406="Accepted",ISNUMBER(O2406)),O2406*1.150779448,"")</f>
      </c>
      <c r="Q2406" s="163"/>
      <c r="R2406" s="155" t="str"/>
      <c r="S2406" s="155" t="str"/>
      <c r="T2406" s="155" t="str"/>
      <c r="U2406" s="163" t="str">
        <f>IF(E2406&lt;&gt;"Accepted","",IF(AND(N2406="",P2406=""),"",MAX(N2406,P2406)))</f>
      </c>
      <c r="V2406" s="155" t="str">
        <v>2026-06-02 20:55 PDT</v>
      </c>
      <c r="W2406" s="153" t="n">
        <v>15</v>
      </c>
      <c r="X2406" s="163"/>
      <c r="Y2406" s="163"/>
      <c r="Z2406" s="163"/>
      <c r="AA2406" s="153" t="n">
        <v>-117.8837</v>
      </c>
      <c r="AB2406" s="153" t="n">
        <v>34.9054</v>
      </c>
      <c r="AC2406" s="153" t="n">
        <v>702</v>
      </c>
      <c r="AD2406" s="175" t="str">
        <v>KEDW 030355Z 27015KT 40SM FEW300 28/03 A2993 RMK AO2A SLP110 T02770027</v>
      </c>
    </row>
    <row r="2407" hidden="0">
      <c r="A2407" s="150" t="str">
        <v>2026-06-03 04:55 UTC</v>
      </c>
      <c r="B2407" s="155" t="str">
        <v>2026-06-02 21:55 PDT</v>
      </c>
      <c r="C2407" s="155" t="str">
        <v>2026-06-02</v>
      </c>
      <c r="D2407" s="155" t="str">
        <v>June</v>
      </c>
      <c r="E2407" s="154" t="str">
        <v>Accepted</v>
      </c>
      <c r="F2407" s="155" t="str">
        <v>230</v>
      </c>
      <c r="G2407" s="153" t="n">
        <v>230</v>
      </c>
      <c r="H2407" s="155" t="str">
        <v>SW</v>
      </c>
      <c r="I2407" s="153" t="n">
        <v>50</v>
      </c>
      <c r="J2407" s="155" t="str">
        <v>NE</v>
      </c>
      <c r="K2407" s="153" t="n">
        <v>10</v>
      </c>
      <c r="L2407" s="153" t="n">
        <f>IF(E2407="Accepted",K2407*1.150779448,"")</f>
        <v>11.50779448</v>
      </c>
      <c r="M2407" s="163"/>
      <c r="N2407" s="163" t="str">
        <f>IF(AND(E2407="Accepted",ISNUMBER(M2407)),M2407*1.150779448,"")</f>
      </c>
      <c r="O2407" s="163"/>
      <c r="P2407" s="163" t="str">
        <f>IF(AND(E2407="Accepted",ISNUMBER(O2407)),O2407*1.150779448,"")</f>
      </c>
      <c r="Q2407" s="163"/>
      <c r="R2407" s="155" t="str"/>
      <c r="S2407" s="155" t="str"/>
      <c r="T2407" s="155" t="str"/>
      <c r="U2407" s="163" t="str">
        <f>IF(E2407&lt;&gt;"Accepted","",IF(AND(N2407="",P2407=""),"",MAX(N2407,P2407)))</f>
      </c>
      <c r="V2407" s="155" t="str">
        <v>2026-06-02 21:55 PDT</v>
      </c>
      <c r="W2407" s="153" t="n">
        <v>10</v>
      </c>
      <c r="X2407" s="163"/>
      <c r="Y2407" s="163"/>
      <c r="Z2407" s="163"/>
      <c r="AA2407" s="153" t="n">
        <v>-117.8837</v>
      </c>
      <c r="AB2407" s="153" t="n">
        <v>34.9054</v>
      </c>
      <c r="AC2407" s="153" t="n">
        <v>702</v>
      </c>
      <c r="AD2407" s="175" t="str">
        <v>KEDW 030455Z 23010KT 40SM FEW300 25/03 A2995 RMK AO2A SLP118 T02530027</v>
      </c>
    </row>
    <row r="2408" hidden="0">
      <c r="A2408" s="150" t="str">
        <v>2026-06-03 05:55 UTC</v>
      </c>
      <c r="B2408" s="155" t="str">
        <v>2026-06-02 22:55 PDT</v>
      </c>
      <c r="C2408" s="155" t="str">
        <v>2026-06-02</v>
      </c>
      <c r="D2408" s="155" t="str">
        <v>June</v>
      </c>
      <c r="E2408" s="154" t="str">
        <v>Accepted</v>
      </c>
      <c r="F2408" s="155" t="str">
        <v>230</v>
      </c>
      <c r="G2408" s="153" t="n">
        <v>230</v>
      </c>
      <c r="H2408" s="155" t="str">
        <v>SW</v>
      </c>
      <c r="I2408" s="153" t="n">
        <v>50</v>
      </c>
      <c r="J2408" s="155" t="str">
        <v>NE</v>
      </c>
      <c r="K2408" s="153" t="n">
        <v>9</v>
      </c>
      <c r="L2408" s="153" t="n">
        <f>IF(E2408="Accepted",K2408*1.150779448,"")</f>
        <v>10.357015032</v>
      </c>
      <c r="M2408" s="163"/>
      <c r="N2408" s="163" t="str">
        <f>IF(AND(E2408="Accepted",ISNUMBER(M2408)),M2408*1.150779448,"")</f>
      </c>
      <c r="O2408" s="163"/>
      <c r="P2408" s="163" t="str">
        <f>IF(AND(E2408="Accepted",ISNUMBER(O2408)),O2408*1.150779448,"")</f>
      </c>
      <c r="Q2408" s="163"/>
      <c r="R2408" s="155" t="str"/>
      <c r="S2408" s="155" t="str"/>
      <c r="T2408" s="155" t="str"/>
      <c r="U2408" s="163" t="str">
        <f>IF(E2408&lt;&gt;"Accepted","",IF(AND(N2408="",P2408=""),"",MAX(N2408,P2408)))</f>
      </c>
      <c r="V2408" s="155" t="str">
        <v>2026-06-02 22:55 PDT</v>
      </c>
      <c r="W2408" s="153" t="n">
        <v>9</v>
      </c>
      <c r="X2408" s="163"/>
      <c r="Y2408" s="163"/>
      <c r="Z2408" s="163"/>
      <c r="AA2408" s="153" t="n">
        <v>-117.8837</v>
      </c>
      <c r="AB2408" s="153" t="n">
        <v>34.9054</v>
      </c>
      <c r="AC2408" s="153" t="n">
        <v>702</v>
      </c>
      <c r="AD2408" s="175" t="str">
        <v>KEDW 030555Z 23009KT 40SM FEW300 22/03 A2996 RMK AO2A SLP122 T02190026 10350 20219 52012</v>
      </c>
    </row>
    <row r="2409" hidden="0">
      <c r="A2409" s="150" t="str">
        <v>2026-06-03 06:55 UTC</v>
      </c>
      <c r="B2409" s="155" t="str">
        <v>2026-06-02 23:55 PDT</v>
      </c>
      <c r="C2409" s="155" t="str">
        <v>2026-06-02</v>
      </c>
      <c r="D2409" s="155" t="str">
        <v>June</v>
      </c>
      <c r="E2409" s="154" t="str">
        <v>Accepted</v>
      </c>
      <c r="F2409" s="155" t="str">
        <v>190</v>
      </c>
      <c r="G2409" s="153" t="n">
        <v>190</v>
      </c>
      <c r="H2409" s="155" t="str">
        <v>S</v>
      </c>
      <c r="I2409" s="153" t="n">
        <v>10</v>
      </c>
      <c r="J2409" s="155" t="str">
        <v>N</v>
      </c>
      <c r="K2409" s="153" t="n">
        <v>4</v>
      </c>
      <c r="L2409" s="153" t="n">
        <f>IF(E2409="Accepted",K2409*1.150779448,"")</f>
        <v>4.603117792</v>
      </c>
      <c r="M2409" s="163"/>
      <c r="N2409" s="163" t="str">
        <f>IF(AND(E2409="Accepted",ISNUMBER(M2409)),M2409*1.150779448,"")</f>
      </c>
      <c r="O2409" s="163"/>
      <c r="P2409" s="163" t="str">
        <f>IF(AND(E2409="Accepted",ISNUMBER(O2409)),O2409*1.150779448,"")</f>
      </c>
      <c r="Q2409" s="163"/>
      <c r="R2409" s="155" t="str"/>
      <c r="S2409" s="155" t="str"/>
      <c r="T2409" s="155" t="str"/>
      <c r="U2409" s="163" t="str">
        <f>IF(E2409&lt;&gt;"Accepted","",IF(AND(N2409="",P2409=""),"",MAX(N2409,P2409)))</f>
      </c>
      <c r="V2409" s="155" t="str">
        <v>2026-06-02 23:55 PDT</v>
      </c>
      <c r="W2409" s="153" t="n">
        <v>4</v>
      </c>
      <c r="X2409" s="163"/>
      <c r="Y2409" s="163"/>
      <c r="Z2409" s="163"/>
      <c r="AA2409" s="153" t="n">
        <v>-117.8837</v>
      </c>
      <c r="AB2409" s="153" t="n">
        <v>34.9054</v>
      </c>
      <c r="AC2409" s="153" t="n">
        <v>702</v>
      </c>
      <c r="AD2409" s="175" t="str">
        <v>KEDW 030655Z AUTO 19004KT 10SM CLR 21/03 A2996 RMK AO2 SLP122 T02130030 $</v>
      </c>
    </row>
    <row r="2410" hidden="0">
      <c r="A2410" s="150" t="str">
        <v>2026-06-03 07:55 UTC</v>
      </c>
      <c r="B2410" s="155" t="str">
        <v>2026-06-03 00:55 PDT</v>
      </c>
      <c r="C2410" s="155" t="str">
        <v>2026-06-03</v>
      </c>
      <c r="D2410" s="155" t="str">
        <v>June</v>
      </c>
      <c r="E2410" s="154" t="str">
        <v>Accepted</v>
      </c>
      <c r="F2410" s="155" t="str">
        <v>210</v>
      </c>
      <c r="G2410" s="153" t="n">
        <v>210</v>
      </c>
      <c r="H2410" s="155" t="str">
        <v>SW</v>
      </c>
      <c r="I2410" s="153" t="n">
        <v>30</v>
      </c>
      <c r="J2410" s="155" t="str">
        <v>NE</v>
      </c>
      <c r="K2410" s="153" t="n">
        <v>9</v>
      </c>
      <c r="L2410" s="153" t="n">
        <f>IF(E2410="Accepted",K2410*1.150779448,"")</f>
        <v>10.357015032</v>
      </c>
      <c r="M2410" s="163"/>
      <c r="N2410" s="163" t="str">
        <f>IF(AND(E2410="Accepted",ISNUMBER(M2410)),M2410*1.150779448,"")</f>
      </c>
      <c r="O2410" s="163"/>
      <c r="P2410" s="163" t="str">
        <f>IF(AND(E2410="Accepted",ISNUMBER(O2410)),O2410*1.150779448,"")</f>
      </c>
      <c r="Q2410" s="163"/>
      <c r="R2410" s="155" t="str"/>
      <c r="S2410" s="155" t="str"/>
      <c r="T2410" s="155" t="str"/>
      <c r="U2410" s="163" t="str">
        <f>IF(E2410&lt;&gt;"Accepted","",IF(AND(N2410="",P2410=""),"",MAX(N2410,P2410)))</f>
      </c>
      <c r="V2410" s="155" t="str">
        <v>2026-06-03 00:55 PDT</v>
      </c>
      <c r="W2410" s="153" t="n">
        <v>9</v>
      </c>
      <c r="X2410" s="163"/>
      <c r="Y2410" s="163"/>
      <c r="Z2410" s="163"/>
      <c r="AA2410" s="153" t="n">
        <v>-117.8837</v>
      </c>
      <c r="AB2410" s="153" t="n">
        <v>34.9054</v>
      </c>
      <c r="AC2410" s="153" t="n">
        <v>702</v>
      </c>
      <c r="AD2410" s="175" t="str">
        <v>KEDW 030755Z AUTO 21009KT 10SM CLR 21/03 A2995 RMK AO2 SLP117 T02110028 403620144 $</v>
      </c>
    </row>
    <row r="2411" hidden="0">
      <c r="A2411" s="150" t="str">
        <v>2026-06-03 08:55 UTC</v>
      </c>
      <c r="B2411" s="155" t="str">
        <v>2026-06-03 01:55 PDT</v>
      </c>
      <c r="C2411" s="155" t="str">
        <v>2026-06-03</v>
      </c>
      <c r="D2411" s="155" t="str">
        <v>June</v>
      </c>
      <c r="E2411" s="154" t="str">
        <v>Accepted</v>
      </c>
      <c r="F2411" s="155" t="str">
        <v>220</v>
      </c>
      <c r="G2411" s="153" t="n">
        <v>220</v>
      </c>
      <c r="H2411" s="155" t="str">
        <v>SW</v>
      </c>
      <c r="I2411" s="153" t="n">
        <v>40</v>
      </c>
      <c r="J2411" s="155" t="str">
        <v>NE</v>
      </c>
      <c r="K2411" s="153" t="n">
        <v>10</v>
      </c>
      <c r="L2411" s="153" t="n">
        <f>IF(E2411="Accepted",K2411*1.150779448,"")</f>
        <v>11.50779448</v>
      </c>
      <c r="M2411" s="163"/>
      <c r="N2411" s="163" t="str">
        <f>IF(AND(E2411="Accepted",ISNUMBER(M2411)),M2411*1.150779448,"")</f>
      </c>
      <c r="O2411" s="163"/>
      <c r="P2411" s="163" t="str">
        <f>IF(AND(E2411="Accepted",ISNUMBER(O2411)),O2411*1.150779448,"")</f>
      </c>
      <c r="Q2411" s="163"/>
      <c r="R2411" s="155" t="str"/>
      <c r="S2411" s="155" t="str"/>
      <c r="T2411" s="155" t="str"/>
      <c r="U2411" s="163" t="str">
        <f>IF(E2411&lt;&gt;"Accepted","",IF(AND(N2411="",P2411=""),"",MAX(N2411,P2411)))</f>
      </c>
      <c r="V2411" s="155" t="str">
        <v>2026-06-03 01:55 PDT</v>
      </c>
      <c r="W2411" s="153" t="n">
        <v>10</v>
      </c>
      <c r="X2411" s="163"/>
      <c r="Y2411" s="163"/>
      <c r="Z2411" s="163"/>
      <c r="AA2411" s="153" t="n">
        <v>-117.8837</v>
      </c>
      <c r="AB2411" s="153" t="n">
        <v>34.9054</v>
      </c>
      <c r="AC2411" s="153" t="n">
        <v>702</v>
      </c>
      <c r="AD2411" s="175" t="str">
        <v>KEDW 030855Z AUTO 22010KT 10SM CLR 20/03 A2995 RMK AO2 SLP117 T02020030 58004 $</v>
      </c>
    </row>
    <row r="2412" hidden="0">
      <c r="A2412" s="150" t="str">
        <v>2026-06-03 09:55 UTC</v>
      </c>
      <c r="B2412" s="155" t="str">
        <v>2026-06-03 02:55 PDT</v>
      </c>
      <c r="C2412" s="155" t="str">
        <v>2026-06-03</v>
      </c>
      <c r="D2412" s="155" t="str">
        <v>June</v>
      </c>
      <c r="E2412" s="154" t="str">
        <v>Accepted</v>
      </c>
      <c r="F2412" s="155" t="str">
        <v>220</v>
      </c>
      <c r="G2412" s="153" t="n">
        <v>220</v>
      </c>
      <c r="H2412" s="155" t="str">
        <v>SW</v>
      </c>
      <c r="I2412" s="153" t="n">
        <v>40</v>
      </c>
      <c r="J2412" s="155" t="str">
        <v>NE</v>
      </c>
      <c r="K2412" s="153" t="n">
        <v>10</v>
      </c>
      <c r="L2412" s="153" t="n">
        <f>IF(E2412="Accepted",K2412*1.150779448,"")</f>
        <v>11.50779448</v>
      </c>
      <c r="M2412" s="163"/>
      <c r="N2412" s="163" t="str">
        <f>IF(AND(E2412="Accepted",ISNUMBER(M2412)),M2412*1.150779448,"")</f>
      </c>
      <c r="O2412" s="163"/>
      <c r="P2412" s="163" t="str">
        <f>IF(AND(E2412="Accepted",ISNUMBER(O2412)),O2412*1.150779448,"")</f>
      </c>
      <c r="Q2412" s="163"/>
      <c r="R2412" s="155" t="str"/>
      <c r="S2412" s="155" t="str"/>
      <c r="T2412" s="155" t="str"/>
      <c r="U2412" s="163" t="str">
        <f>IF(E2412&lt;&gt;"Accepted","",IF(AND(N2412="",P2412=""),"",MAX(N2412,P2412)))</f>
      </c>
      <c r="V2412" s="155" t="str">
        <v>2026-06-03 02:55 PDT</v>
      </c>
      <c r="W2412" s="153" t="n">
        <v>10</v>
      </c>
      <c r="X2412" s="163"/>
      <c r="Y2412" s="163"/>
      <c r="Z2412" s="163"/>
      <c r="AA2412" s="153" t="n">
        <v>-117.8837</v>
      </c>
      <c r="AB2412" s="153" t="n">
        <v>34.9054</v>
      </c>
      <c r="AC2412" s="153" t="n">
        <v>702</v>
      </c>
      <c r="AD2412" s="175" t="str">
        <v>KEDW 030955Z AUTO 22010KT 10SM CLR 20/03 A2994 RMK AO2 SLP113 T01950032 $</v>
      </c>
    </row>
    <row r="2413" hidden="0">
      <c r="A2413" s="150" t="str">
        <v>2026-06-03 10:55 UTC</v>
      </c>
      <c r="B2413" s="155" t="str">
        <v>2026-06-03 03:55 PDT</v>
      </c>
      <c r="C2413" s="155" t="str">
        <v>2026-06-03</v>
      </c>
      <c r="D2413" s="155" t="str">
        <v>June</v>
      </c>
      <c r="E2413" s="154" t="str">
        <v>Accepted</v>
      </c>
      <c r="F2413" s="155" t="str">
        <v>220</v>
      </c>
      <c r="G2413" s="153" t="n">
        <v>220</v>
      </c>
      <c r="H2413" s="155" t="str">
        <v>SW</v>
      </c>
      <c r="I2413" s="153" t="n">
        <v>40</v>
      </c>
      <c r="J2413" s="155" t="str">
        <v>NE</v>
      </c>
      <c r="K2413" s="153" t="n">
        <v>10</v>
      </c>
      <c r="L2413" s="153" t="n">
        <f>IF(E2413="Accepted",K2413*1.150779448,"")</f>
        <v>11.50779448</v>
      </c>
      <c r="M2413" s="163"/>
      <c r="N2413" s="163" t="str">
        <f>IF(AND(E2413="Accepted",ISNUMBER(M2413)),M2413*1.150779448,"")</f>
      </c>
      <c r="O2413" s="163"/>
      <c r="P2413" s="163" t="str">
        <f>IF(AND(E2413="Accepted",ISNUMBER(O2413)),O2413*1.150779448,"")</f>
      </c>
      <c r="Q2413" s="163"/>
      <c r="R2413" s="155" t="str"/>
      <c r="S2413" s="155" t="str"/>
      <c r="T2413" s="155" t="str"/>
      <c r="U2413" s="163" t="str">
        <f>IF(E2413&lt;&gt;"Accepted","",IF(AND(N2413="",P2413=""),"",MAX(N2413,P2413)))</f>
      </c>
      <c r="V2413" s="155" t="str">
        <v>2026-06-03 03:55 PDT</v>
      </c>
      <c r="W2413" s="153" t="n">
        <v>10</v>
      </c>
      <c r="X2413" s="163"/>
      <c r="Y2413" s="163"/>
      <c r="Z2413" s="163"/>
      <c r="AA2413" s="153" t="n">
        <v>-117.8837</v>
      </c>
      <c r="AB2413" s="153" t="n">
        <v>34.9054</v>
      </c>
      <c r="AC2413" s="153" t="n">
        <v>702</v>
      </c>
      <c r="AD2413" s="175" t="str">
        <v>KEDW 031055Z AUTO 22010KT 10SM CLR 19/02 A2994 RMK AO2 SLP113 T01910024 $</v>
      </c>
    </row>
    <row r="2414" hidden="0">
      <c r="A2414" s="150" t="str">
        <v>2026-06-03 11:55 UTC</v>
      </c>
      <c r="B2414" s="155" t="str">
        <v>2026-06-03 04:55 PDT</v>
      </c>
      <c r="C2414" s="155" t="str">
        <v>2026-06-03</v>
      </c>
      <c r="D2414" s="155" t="str">
        <v>June</v>
      </c>
      <c r="E2414" s="154" t="str">
        <v>Accepted</v>
      </c>
      <c r="F2414" s="155" t="str">
        <v>220</v>
      </c>
      <c r="G2414" s="153" t="n">
        <v>220</v>
      </c>
      <c r="H2414" s="155" t="str">
        <v>SW</v>
      </c>
      <c r="I2414" s="153" t="n">
        <v>40</v>
      </c>
      <c r="J2414" s="155" t="str">
        <v>NE</v>
      </c>
      <c r="K2414" s="153" t="n">
        <v>8</v>
      </c>
      <c r="L2414" s="153" t="n">
        <f>IF(E2414="Accepted",K2414*1.150779448,"")</f>
        <v>9.206235584</v>
      </c>
      <c r="M2414" s="163"/>
      <c r="N2414" s="163" t="str">
        <f>IF(AND(E2414="Accepted",ISNUMBER(M2414)),M2414*1.150779448,"")</f>
      </c>
      <c r="O2414" s="163"/>
      <c r="P2414" s="163" t="str">
        <f>IF(AND(E2414="Accepted",ISNUMBER(O2414)),O2414*1.150779448,"")</f>
      </c>
      <c r="Q2414" s="163"/>
      <c r="R2414" s="155" t="str"/>
      <c r="S2414" s="155" t="str"/>
      <c r="T2414" s="155" t="str"/>
      <c r="U2414" s="163" t="str">
        <f>IF(E2414&lt;&gt;"Accepted","",IF(AND(N2414="",P2414=""),"",MAX(N2414,P2414)))</f>
      </c>
      <c r="V2414" s="155" t="str">
        <v>2026-06-03 04:55 PDT</v>
      </c>
      <c r="W2414" s="153" t="n">
        <v>8</v>
      </c>
      <c r="X2414" s="163"/>
      <c r="Y2414" s="163"/>
      <c r="Z2414" s="163"/>
      <c r="AA2414" s="153" t="n">
        <v>-117.8837</v>
      </c>
      <c r="AB2414" s="153" t="n">
        <v>34.9054</v>
      </c>
      <c r="AC2414" s="153" t="n">
        <v>702</v>
      </c>
      <c r="AD2414" s="175" t="str">
        <v>KEDW 031155Z AUTO 22008KT 10SM CLR 18/02 A2994 RMK AO2 SLP113 T01780021 10218 20178 55003 $</v>
      </c>
    </row>
    <row r="2415" hidden="0">
      <c r="A2415" s="150" t="str">
        <v>2026-06-03 12:55 UTC</v>
      </c>
      <c r="B2415" s="155" t="str">
        <v>2026-06-03 05:55 PDT</v>
      </c>
      <c r="C2415" s="155" t="str">
        <v>2026-06-03</v>
      </c>
      <c r="D2415" s="155" t="str">
        <v>June</v>
      </c>
      <c r="E2415" s="154" t="str">
        <v>Accepted</v>
      </c>
      <c r="F2415" s="155" t="str">
        <v>230</v>
      </c>
      <c r="G2415" s="153" t="n">
        <v>230</v>
      </c>
      <c r="H2415" s="155" t="str">
        <v>SW</v>
      </c>
      <c r="I2415" s="153" t="n">
        <v>50</v>
      </c>
      <c r="J2415" s="155" t="str">
        <v>NE</v>
      </c>
      <c r="K2415" s="153" t="n">
        <v>9</v>
      </c>
      <c r="L2415" s="153" t="n">
        <f>IF(E2415="Accepted",K2415*1.150779448,"")</f>
        <v>10.357015032</v>
      </c>
      <c r="M2415" s="163"/>
      <c r="N2415" s="163" t="str">
        <f>IF(AND(E2415="Accepted",ISNUMBER(M2415)),M2415*1.150779448,"")</f>
      </c>
      <c r="O2415" s="163"/>
      <c r="P2415" s="163" t="str">
        <f>IF(AND(E2415="Accepted",ISNUMBER(O2415)),O2415*1.150779448,"")</f>
      </c>
      <c r="Q2415" s="163"/>
      <c r="R2415" s="155" t="str"/>
      <c r="S2415" s="155" t="str"/>
      <c r="T2415" s="155" t="str"/>
      <c r="U2415" s="163" t="str">
        <f>IF(E2415&lt;&gt;"Accepted","",IF(AND(N2415="",P2415=""),"",MAX(N2415,P2415)))</f>
      </c>
      <c r="V2415" s="155" t="str">
        <v>2026-06-03 05:55 PDT</v>
      </c>
      <c r="W2415" s="153" t="n">
        <v>9</v>
      </c>
      <c r="X2415" s="163"/>
      <c r="Y2415" s="163"/>
      <c r="Z2415" s="163"/>
      <c r="AA2415" s="153" t="n">
        <v>-117.8837</v>
      </c>
      <c r="AB2415" s="153" t="n">
        <v>34.9054</v>
      </c>
      <c r="AC2415" s="153" t="n">
        <v>702</v>
      </c>
      <c r="AD2415" s="175" t="str">
        <v>KEDW 031255Z 23009KT 70SM FEW300 16/02 A2995 RMK AO2A SLP119 T01630023 $</v>
      </c>
    </row>
    <row r="2416" hidden="0">
      <c r="A2416" s="150" t="str">
        <v>2026-06-03 13:55 UTC</v>
      </c>
      <c r="B2416" s="155" t="str">
        <v>2026-06-03 06:55 PDT</v>
      </c>
      <c r="C2416" s="155" t="str">
        <v>2026-06-03</v>
      </c>
      <c r="D2416" s="155" t="str">
        <v>June</v>
      </c>
      <c r="E2416" s="154" t="str">
        <v>Accepted</v>
      </c>
      <c r="F2416" s="155" t="str">
        <v>230</v>
      </c>
      <c r="G2416" s="153" t="n">
        <v>230</v>
      </c>
      <c r="H2416" s="155" t="str">
        <v>SW</v>
      </c>
      <c r="I2416" s="153" t="n">
        <v>50</v>
      </c>
      <c r="J2416" s="155" t="str">
        <v>NE</v>
      </c>
      <c r="K2416" s="153" t="n">
        <v>6</v>
      </c>
      <c r="L2416" s="153" t="n">
        <f>IF(E2416="Accepted",K2416*1.150779448,"")</f>
        <v>6.904676688</v>
      </c>
      <c r="M2416" s="163"/>
      <c r="N2416" s="163" t="str">
        <f>IF(AND(E2416="Accepted",ISNUMBER(M2416)),M2416*1.150779448,"")</f>
      </c>
      <c r="O2416" s="163"/>
      <c r="P2416" s="163" t="str">
        <f>IF(AND(E2416="Accepted",ISNUMBER(O2416)),O2416*1.150779448,"")</f>
      </c>
      <c r="Q2416" s="163"/>
      <c r="R2416" s="155" t="str"/>
      <c r="S2416" s="155" t="str"/>
      <c r="T2416" s="155" t="str"/>
      <c r="U2416" s="163" t="str">
        <f>IF(E2416&lt;&gt;"Accepted","",IF(AND(N2416="",P2416=""),"",MAX(N2416,P2416)))</f>
      </c>
      <c r="V2416" s="155" t="str">
        <v>2026-06-03 06:55 PDT</v>
      </c>
      <c r="W2416" s="153" t="n">
        <v>6</v>
      </c>
      <c r="X2416" s="163"/>
      <c r="Y2416" s="163"/>
      <c r="Z2416" s="163"/>
      <c r="AA2416" s="153" t="n">
        <v>-117.8837</v>
      </c>
      <c r="AB2416" s="153" t="n">
        <v>34.9054</v>
      </c>
      <c r="AC2416" s="153" t="n">
        <v>702</v>
      </c>
      <c r="AD2416" s="175" t="str">
        <v>KEDW 031355Z 23006KT 70SM SCT300 20/03 A2997 RMK AO2A SLP125 T01950028</v>
      </c>
    </row>
    <row r="2417" hidden="0">
      <c r="A2417" s="150" t="str">
        <v>2026-06-03 14:55 UTC</v>
      </c>
      <c r="B2417" s="155" t="str">
        <v>2026-06-03 07:55 PDT</v>
      </c>
      <c r="C2417" s="155" t="str">
        <v>2026-06-03</v>
      </c>
      <c r="D2417" s="155" t="str">
        <v>June</v>
      </c>
      <c r="E2417" s="154" t="str">
        <v>Accepted</v>
      </c>
      <c r="F2417" s="155" t="str">
        <v>210</v>
      </c>
      <c r="G2417" s="153" t="n">
        <v>210</v>
      </c>
      <c r="H2417" s="155" t="str">
        <v>SW</v>
      </c>
      <c r="I2417" s="153" t="n">
        <v>30</v>
      </c>
      <c r="J2417" s="155" t="str">
        <v>NE</v>
      </c>
      <c r="K2417" s="153" t="n">
        <v>8</v>
      </c>
      <c r="L2417" s="153" t="n">
        <f>IF(E2417="Accepted",K2417*1.150779448,"")</f>
        <v>9.206235584</v>
      </c>
      <c r="M2417" s="163"/>
      <c r="N2417" s="163" t="str">
        <f>IF(AND(E2417="Accepted",ISNUMBER(M2417)),M2417*1.150779448,"")</f>
      </c>
      <c r="O2417" s="163"/>
      <c r="P2417" s="163" t="str">
        <f>IF(AND(E2417="Accepted",ISNUMBER(O2417)),O2417*1.150779448,"")</f>
      </c>
      <c r="Q2417" s="163"/>
      <c r="R2417" s="155" t="str"/>
      <c r="S2417" s="155" t="str"/>
      <c r="T2417" s="155" t="str"/>
      <c r="U2417" s="163" t="str">
        <f>IF(E2417&lt;&gt;"Accepted","",IF(AND(N2417="",P2417=""),"",MAX(N2417,P2417)))</f>
      </c>
      <c r="V2417" s="155" t="str">
        <v>2026-06-03 07:55 PDT</v>
      </c>
      <c r="W2417" s="153" t="n">
        <v>8</v>
      </c>
      <c r="X2417" s="163"/>
      <c r="Y2417" s="163"/>
      <c r="Z2417" s="163"/>
      <c r="AA2417" s="153" t="n">
        <v>-117.8837</v>
      </c>
      <c r="AB2417" s="153" t="n">
        <v>34.9054</v>
      </c>
      <c r="AC2417" s="153" t="n">
        <v>702</v>
      </c>
      <c r="AD2417" s="175" t="str">
        <v>KEDW 031455Z 21008KT 70SM SCT300 23/03 A2998 RMK AO2A SLP128 T02330032 52013</v>
      </c>
    </row>
    <row r="2418" hidden="0">
      <c r="A2418" s="150" t="str">
        <v>2026-06-03 15:55 UTC</v>
      </c>
      <c r="B2418" s="155" t="str">
        <v>2026-06-03 08:55 PDT</v>
      </c>
      <c r="C2418" s="155" t="str">
        <v>2026-06-03</v>
      </c>
      <c r="D2418" s="155" t="str">
        <v>June</v>
      </c>
      <c r="E2418" s="154" t="str">
        <v>Accepted</v>
      </c>
      <c r="F2418" s="155" t="str">
        <v>210</v>
      </c>
      <c r="G2418" s="153" t="n">
        <v>210</v>
      </c>
      <c r="H2418" s="155" t="str">
        <v>SW</v>
      </c>
      <c r="I2418" s="153" t="n">
        <v>30</v>
      </c>
      <c r="J2418" s="155" t="str">
        <v>NE</v>
      </c>
      <c r="K2418" s="153" t="n">
        <v>5</v>
      </c>
      <c r="L2418" s="153" t="n">
        <f>IF(E2418="Accepted",K2418*1.150779448,"")</f>
        <v>5.75389724</v>
      </c>
      <c r="M2418" s="163"/>
      <c r="N2418" s="163" t="str">
        <f>IF(AND(E2418="Accepted",ISNUMBER(M2418)),M2418*1.150779448,"")</f>
      </c>
      <c r="O2418" s="163"/>
      <c r="P2418" s="163" t="str">
        <f>IF(AND(E2418="Accepted",ISNUMBER(O2418)),O2418*1.150779448,"")</f>
      </c>
      <c r="Q2418" s="163"/>
      <c r="R2418" s="155" t="str"/>
      <c r="S2418" s="155" t="str"/>
      <c r="T2418" s="155" t="str"/>
      <c r="U2418" s="163" t="str">
        <f>IF(E2418&lt;&gt;"Accepted","",IF(AND(N2418="",P2418=""),"",MAX(N2418,P2418)))</f>
      </c>
      <c r="V2418" s="155" t="str">
        <v>2026-06-03 08:55 PDT</v>
      </c>
      <c r="W2418" s="153" t="n">
        <v>5</v>
      </c>
      <c r="X2418" s="163"/>
      <c r="Y2418" s="163"/>
      <c r="Z2418" s="163"/>
      <c r="AA2418" s="153" t="n">
        <v>-117.8837</v>
      </c>
      <c r="AB2418" s="153" t="n">
        <v>34.9054</v>
      </c>
      <c r="AC2418" s="153" t="n">
        <v>702</v>
      </c>
      <c r="AD2418" s="175" t="str">
        <v>KEDW 031555Z 21005KT 70SM SCT300 27/03 A2998 RMK AO2A SLP127 T02690034</v>
      </c>
    </row>
    <row r="2419" hidden="0">
      <c r="A2419" s="150" t="str">
        <v>2026-06-03 16:55 UTC</v>
      </c>
      <c r="B2419" s="155" t="str">
        <v>2026-06-03 09:55 PDT</v>
      </c>
      <c r="C2419" s="155" t="str">
        <v>2026-06-03</v>
      </c>
      <c r="D2419" s="155" t="str">
        <v>June</v>
      </c>
      <c r="E2419" s="154" t="str">
        <v>Accepted</v>
      </c>
      <c r="F2419" s="155" t="str">
        <v>000</v>
      </c>
      <c r="G2419" s="153" t="n">
        <v>0</v>
      </c>
      <c r="H2419" s="155" t="str">
        <v>Calm</v>
      </c>
      <c r="I2419" s="153" t="n">
        <v>180</v>
      </c>
      <c r="J2419" s="155" t="str">
        <v>Calm</v>
      </c>
      <c r="K2419" s="153" t="n">
        <v>0</v>
      </c>
      <c r="L2419" s="153" t="n">
        <f>IF(E2419="Accepted",K2419*1.150779448,"")</f>
        <v>0</v>
      </c>
      <c r="M2419" s="163"/>
      <c r="N2419" s="163" t="str">
        <f>IF(AND(E2419="Accepted",ISNUMBER(M2419)),M2419*1.150779448,"")</f>
      </c>
      <c r="O2419" s="163"/>
      <c r="P2419" s="163" t="str">
        <f>IF(AND(E2419="Accepted",ISNUMBER(O2419)),O2419*1.150779448,"")</f>
      </c>
      <c r="Q2419" s="163"/>
      <c r="R2419" s="155" t="str"/>
      <c r="S2419" s="155" t="str"/>
      <c r="T2419" s="155" t="str"/>
      <c r="U2419" s="163" t="str">
        <f>IF(E2419&lt;&gt;"Accepted","",IF(AND(N2419="",P2419=""),"",MAX(N2419,P2419)))</f>
      </c>
      <c r="V2419" s="155" t="str">
        <v>2026-06-03 09:55 PDT</v>
      </c>
      <c r="W2419" s="153" t="n">
        <v>0</v>
      </c>
      <c r="X2419" s="163"/>
      <c r="Y2419" s="163"/>
      <c r="Z2419" s="163"/>
      <c r="AA2419" s="153" t="n">
        <v>-117.8837</v>
      </c>
      <c r="AB2419" s="153" t="n">
        <v>34.9054</v>
      </c>
      <c r="AC2419" s="153" t="n">
        <v>702</v>
      </c>
      <c r="AD2419" s="175" t="str">
        <v>KEDW 031655Z 00000KT 70SM SCT300 29/02 A2998 RMK AO2A SLP127 T02920016</v>
      </c>
    </row>
    <row r="2420" hidden="0">
      <c r="A2420" s="150" t="str">
        <v>2026-06-03 17:55 UTC</v>
      </c>
      <c r="B2420" s="155" t="str">
        <v>2026-06-03 10:55 PDT</v>
      </c>
      <c r="C2420" s="155" t="str">
        <v>2026-06-03</v>
      </c>
      <c r="D2420" s="155" t="str">
        <v>June</v>
      </c>
      <c r="E2420" s="154" t="str">
        <v>Accepted</v>
      </c>
      <c r="F2420" s="155" t="str">
        <v>000</v>
      </c>
      <c r="G2420" s="153" t="n">
        <v>0</v>
      </c>
      <c r="H2420" s="155" t="str">
        <v>Calm</v>
      </c>
      <c r="I2420" s="153" t="n">
        <v>180</v>
      </c>
      <c r="J2420" s="155" t="str">
        <v>Calm</v>
      </c>
      <c r="K2420" s="153" t="n">
        <v>0</v>
      </c>
      <c r="L2420" s="153" t="n">
        <f>IF(E2420="Accepted",K2420*1.150779448,"")</f>
        <v>0</v>
      </c>
      <c r="M2420" s="163"/>
      <c r="N2420" s="163" t="str">
        <f>IF(AND(E2420="Accepted",ISNUMBER(M2420)),M2420*1.150779448,"")</f>
      </c>
      <c r="O2420" s="163"/>
      <c r="P2420" s="163" t="str">
        <f>IF(AND(E2420="Accepted",ISNUMBER(O2420)),O2420*1.150779448,"")</f>
      </c>
      <c r="Q2420" s="163"/>
      <c r="R2420" s="155" t="str"/>
      <c r="S2420" s="155" t="str"/>
      <c r="T2420" s="155" t="str"/>
      <c r="U2420" s="163" t="str">
        <f>IF(E2420&lt;&gt;"Accepted","",IF(AND(N2420="",P2420=""),"",MAX(N2420,P2420)))</f>
      </c>
      <c r="V2420" s="155" t="str">
        <v>2026-06-03 10:55 PDT</v>
      </c>
      <c r="W2420" s="153" t="n">
        <v>0</v>
      </c>
      <c r="X2420" s="163"/>
      <c r="Y2420" s="163"/>
      <c r="Z2420" s="163"/>
      <c r="AA2420" s="153" t="n">
        <v>-117.8837</v>
      </c>
      <c r="AB2420" s="153" t="n">
        <v>34.9054</v>
      </c>
      <c r="AC2420" s="153" t="n">
        <v>702</v>
      </c>
      <c r="AD2420" s="175" t="str">
        <v>KEDW 031755Z 00000KT 60SM SCT300 32/M00 A2997 RMK AO2A SLP124 T03161002 10320 20161 58004</v>
      </c>
    </row>
    <row r="2421" hidden="0">
      <c r="A2421" s="150" t="str">
        <v>2026-06-03 18:55 UTC</v>
      </c>
      <c r="B2421" s="155" t="str">
        <v>2026-06-03 11:55 PDT</v>
      </c>
      <c r="C2421" s="155" t="str">
        <v>2026-06-03</v>
      </c>
      <c r="D2421" s="155" t="str">
        <v>June</v>
      </c>
      <c r="E2421" s="154" t="str">
        <v>Accepted</v>
      </c>
      <c r="F2421" s="155" t="str">
        <v>000</v>
      </c>
      <c r="G2421" s="153" t="n">
        <v>0</v>
      </c>
      <c r="H2421" s="155" t="str">
        <v>Calm</v>
      </c>
      <c r="I2421" s="153" t="n">
        <v>180</v>
      </c>
      <c r="J2421" s="155" t="str">
        <v>Calm</v>
      </c>
      <c r="K2421" s="153" t="n">
        <v>0</v>
      </c>
      <c r="L2421" s="153" t="n">
        <f>IF(E2421="Accepted",K2421*1.150779448,"")</f>
        <v>0</v>
      </c>
      <c r="M2421" s="163"/>
      <c r="N2421" s="163" t="str">
        <f>IF(AND(E2421="Accepted",ISNUMBER(M2421)),M2421*1.150779448,"")</f>
      </c>
      <c r="O2421" s="163"/>
      <c r="P2421" s="163" t="str">
        <f>IF(AND(E2421="Accepted",ISNUMBER(O2421)),O2421*1.150779448,"")</f>
      </c>
      <c r="Q2421" s="163"/>
      <c r="R2421" s="155" t="str"/>
      <c r="S2421" s="155" t="str"/>
      <c r="T2421" s="155" t="str"/>
      <c r="U2421" s="163" t="str">
        <f>IF(E2421&lt;&gt;"Accepted","",IF(AND(N2421="",P2421=""),"",MAX(N2421,P2421)))</f>
      </c>
      <c r="V2421" s="155" t="str">
        <v>2026-06-03 11:55 PDT</v>
      </c>
      <c r="W2421" s="153" t="n">
        <v>0</v>
      </c>
      <c r="X2421" s="163"/>
      <c r="Y2421" s="163"/>
      <c r="Z2421" s="163"/>
      <c r="AA2421" s="153" t="n">
        <v>-117.8837</v>
      </c>
      <c r="AB2421" s="153" t="n">
        <v>34.9054</v>
      </c>
      <c r="AC2421" s="153" t="n">
        <v>702</v>
      </c>
      <c r="AD2421" s="175" t="str">
        <v>KEDW 031855Z 00000KT 60SM SCT300 34/M01 A2995 RMK AO2A SLP116 T03351010</v>
      </c>
    </row>
    <row r="2422" hidden="0">
      <c r="A2422" s="150" t="str">
        <v>2026-06-03 19:55 UTC</v>
      </c>
      <c r="B2422" s="155" t="str">
        <v>2026-06-03 12:55 PDT</v>
      </c>
      <c r="C2422" s="155" t="str">
        <v>2026-06-03</v>
      </c>
      <c r="D2422" s="155" t="str">
        <v>June</v>
      </c>
      <c r="E2422" s="154" t="str">
        <v>Accepted</v>
      </c>
      <c r="F2422" s="155" t="str">
        <v>160</v>
      </c>
      <c r="G2422" s="153" t="n">
        <v>160</v>
      </c>
      <c r="H2422" s="155" t="str">
        <v>S</v>
      </c>
      <c r="I2422" s="153" t="n">
        <v>340</v>
      </c>
      <c r="J2422" s="155" t="str">
        <v>N</v>
      </c>
      <c r="K2422" s="153" t="n">
        <v>3</v>
      </c>
      <c r="L2422" s="153" t="n">
        <f>IF(E2422="Accepted",K2422*1.150779448,"")</f>
        <v>3.452338344</v>
      </c>
      <c r="M2422" s="163"/>
      <c r="N2422" s="163" t="str">
        <f>IF(AND(E2422="Accepted",ISNUMBER(M2422)),M2422*1.150779448,"")</f>
      </c>
      <c r="O2422" s="163"/>
      <c r="P2422" s="163" t="str">
        <f>IF(AND(E2422="Accepted",ISNUMBER(O2422)),O2422*1.150779448,"")</f>
      </c>
      <c r="Q2422" s="163"/>
      <c r="R2422" s="155" t="str"/>
      <c r="S2422" s="155" t="str"/>
      <c r="T2422" s="155" t="str"/>
      <c r="U2422" s="163" t="str">
        <f>IF(E2422&lt;&gt;"Accepted","",IF(AND(N2422="",P2422=""),"",MAX(N2422,P2422)))</f>
      </c>
      <c r="V2422" s="155" t="str">
        <v>2026-06-03 12:55 PDT</v>
      </c>
      <c r="W2422" s="153" t="n">
        <v>3</v>
      </c>
      <c r="X2422" s="163"/>
      <c r="Y2422" s="163"/>
      <c r="Z2422" s="163"/>
      <c r="AA2422" s="153" t="n">
        <v>-117.8837</v>
      </c>
      <c r="AB2422" s="153" t="n">
        <v>34.9054</v>
      </c>
      <c r="AC2422" s="153" t="n">
        <v>702</v>
      </c>
      <c r="AD2422" s="175" t="str">
        <v>KEDW 031955Z 16003KT 60SM FEW300 36/M05 A2993 RMK AO2A SLP108 T03561055</v>
      </c>
    </row>
    <row r="2423" hidden="0">
      <c r="A2423" s="150" t="str">
        <v>2026-06-03 20:55 UTC</v>
      </c>
      <c r="B2423" s="155" t="str">
        <v>2026-06-03 13:55 PDT</v>
      </c>
      <c r="C2423" s="155" t="str">
        <v>2026-06-03</v>
      </c>
      <c r="D2423" s="155" t="str">
        <v>June</v>
      </c>
      <c r="E2423" s="154" t="str">
        <v>Accepted</v>
      </c>
      <c r="F2423" s="155" t="str">
        <v>000</v>
      </c>
      <c r="G2423" s="153" t="n">
        <v>0</v>
      </c>
      <c r="H2423" s="155" t="str">
        <v>Calm</v>
      </c>
      <c r="I2423" s="153" t="n">
        <v>180</v>
      </c>
      <c r="J2423" s="155" t="str">
        <v>Calm</v>
      </c>
      <c r="K2423" s="153" t="n">
        <v>0</v>
      </c>
      <c r="L2423" s="153" t="n">
        <f>IF(E2423="Accepted",K2423*1.150779448,"")</f>
        <v>0</v>
      </c>
      <c r="M2423" s="163"/>
      <c r="N2423" s="163" t="str">
        <f>IF(AND(E2423="Accepted",ISNUMBER(M2423)),M2423*1.150779448,"")</f>
      </c>
      <c r="O2423" s="163"/>
      <c r="P2423" s="163" t="str">
        <f>IF(AND(E2423="Accepted",ISNUMBER(O2423)),O2423*1.150779448,"")</f>
      </c>
      <c r="Q2423" s="163"/>
      <c r="R2423" s="155" t="str"/>
      <c r="S2423" s="155" t="str"/>
      <c r="T2423" s="155" t="str"/>
      <c r="U2423" s="163" t="str">
        <f>IF(E2423&lt;&gt;"Accepted","",IF(AND(N2423="",P2423=""),"",MAX(N2423,P2423)))</f>
      </c>
      <c r="V2423" s="155" t="str">
        <v>2026-06-03 13:55 PDT</v>
      </c>
      <c r="W2423" s="153" t="n">
        <v>0</v>
      </c>
      <c r="X2423" s="163"/>
      <c r="Y2423" s="163"/>
      <c r="Z2423" s="163"/>
      <c r="AA2423" s="153" t="n">
        <v>-117.8837</v>
      </c>
      <c r="AB2423" s="153" t="n">
        <v>34.9054</v>
      </c>
      <c r="AC2423" s="153" t="n">
        <v>702</v>
      </c>
      <c r="AD2423" s="175" t="str">
        <v>KEDW 032055Z 00000KT 60SM FEW300 37/M09 A2992 RMK AO2A SLP104 T03651092 57016</v>
      </c>
    </row>
    <row r="2424" hidden="0">
      <c r="A2424" s="150" t="str">
        <v>2026-06-03 21:55 UTC</v>
      </c>
      <c r="B2424" s="155" t="str">
        <v>2026-06-03 14:55 PDT</v>
      </c>
      <c r="C2424" s="155" t="str">
        <v>2026-06-03</v>
      </c>
      <c r="D2424" s="155" t="str">
        <v>June</v>
      </c>
      <c r="E2424" s="154" t="str">
        <v>Accepted</v>
      </c>
      <c r="F2424" s="155" t="str">
        <v>180</v>
      </c>
      <c r="G2424" s="153" t="n">
        <v>180</v>
      </c>
      <c r="H2424" s="155" t="str">
        <v>S</v>
      </c>
      <c r="I2424" s="153" t="n">
        <v>0</v>
      </c>
      <c r="J2424" s="155" t="str">
        <v>N</v>
      </c>
      <c r="K2424" s="153" t="n">
        <v>8</v>
      </c>
      <c r="L2424" s="153" t="n">
        <f>IF(E2424="Accepted",K2424*1.150779448,"")</f>
        <v>9.206235584</v>
      </c>
      <c r="M2424" s="163"/>
      <c r="N2424" s="163" t="str">
        <f>IF(AND(E2424="Accepted",ISNUMBER(M2424)),M2424*1.150779448,"")</f>
      </c>
      <c r="O2424" s="163"/>
      <c r="P2424" s="163" t="str">
        <f>IF(AND(E2424="Accepted",ISNUMBER(O2424)),O2424*1.150779448,"")</f>
      </c>
      <c r="Q2424" s="163"/>
      <c r="R2424" s="155" t="str"/>
      <c r="S2424" s="155" t="str"/>
      <c r="T2424" s="155" t="str"/>
      <c r="U2424" s="163" t="str">
        <f>IF(E2424&lt;&gt;"Accepted","",IF(AND(N2424="",P2424=""),"",MAX(N2424,P2424)))</f>
      </c>
      <c r="V2424" s="155" t="str">
        <v>2026-06-03 14:55 PDT</v>
      </c>
      <c r="W2424" s="153" t="n">
        <v>8</v>
      </c>
      <c r="X2424" s="163"/>
      <c r="Y2424" s="163"/>
      <c r="Z2424" s="163"/>
      <c r="AA2424" s="153" t="n">
        <v>-117.8837</v>
      </c>
      <c r="AB2424" s="153" t="n">
        <v>34.9054</v>
      </c>
      <c r="AC2424" s="153" t="n">
        <v>702</v>
      </c>
      <c r="AD2424" s="175" t="str">
        <v>KEDW 032155Z 18008KT 60SM FEW300 37/M12 A2989 RMK AO2A SLP095 T03651121</v>
      </c>
    </row>
    <row r="2425" hidden="0">
      <c r="A2425" s="150" t="str">
        <v>2026-06-03 22:55 UTC</v>
      </c>
      <c r="B2425" s="155" t="str">
        <v>2026-06-03 15:55 PDT</v>
      </c>
      <c r="C2425" s="155" t="str">
        <v>2026-06-03</v>
      </c>
      <c r="D2425" s="155" t="str">
        <v>June</v>
      </c>
      <c r="E2425" s="154" t="str">
        <v>Accepted</v>
      </c>
      <c r="F2425" s="155" t="str">
        <v>220</v>
      </c>
      <c r="G2425" s="153" t="n">
        <v>220</v>
      </c>
      <c r="H2425" s="155" t="str">
        <v>SW</v>
      </c>
      <c r="I2425" s="153" t="n">
        <v>40</v>
      </c>
      <c r="J2425" s="155" t="str">
        <v>NE</v>
      </c>
      <c r="K2425" s="153" t="n">
        <v>9</v>
      </c>
      <c r="L2425" s="153" t="n">
        <f>IF(E2425="Accepted",K2425*1.150779448,"")</f>
        <v>10.357015032</v>
      </c>
      <c r="M2425" s="163"/>
      <c r="N2425" s="163" t="str">
        <f>IF(AND(E2425="Accepted",ISNUMBER(M2425)),M2425*1.150779448,"")</f>
      </c>
      <c r="O2425" s="163"/>
      <c r="P2425" s="163" t="str">
        <f>IF(AND(E2425="Accepted",ISNUMBER(O2425)),O2425*1.150779448,"")</f>
      </c>
      <c r="Q2425" s="163"/>
      <c r="R2425" s="155" t="str"/>
      <c r="S2425" s="155" t="str"/>
      <c r="T2425" s="155" t="str"/>
      <c r="U2425" s="163" t="str">
        <f>IF(E2425&lt;&gt;"Accepted","",IF(AND(N2425="",P2425=""),"",MAX(N2425,P2425)))</f>
      </c>
      <c r="V2425" s="155" t="str">
        <v>2026-06-03 15:55 PDT</v>
      </c>
      <c r="W2425" s="153" t="n">
        <v>9</v>
      </c>
      <c r="X2425" s="163"/>
      <c r="Y2425" s="163"/>
      <c r="Z2425" s="163"/>
      <c r="AA2425" s="153" t="n">
        <v>-117.8837</v>
      </c>
      <c r="AB2425" s="153" t="n">
        <v>34.9054</v>
      </c>
      <c r="AC2425" s="153" t="n">
        <v>702</v>
      </c>
      <c r="AD2425" s="175" t="str">
        <v>KEDW 032255Z 22009KT 60SM FEW300 37/M09 A2986 RMK AO2A SLP085 T03701089</v>
      </c>
    </row>
    <row r="2426" hidden="0">
      <c r="A2426" s="150" t="str">
        <v>2026-06-03 23:27 UTC</v>
      </c>
      <c r="B2426" s="155" t="str">
        <v>2026-06-03 16:27 PDT</v>
      </c>
      <c r="C2426" s="155" t="str">
        <v>2026-06-03</v>
      </c>
      <c r="D2426" s="155" t="str">
        <v>June</v>
      </c>
      <c r="E2426" s="154" t="str">
        <v>Accepted</v>
      </c>
      <c r="F2426" s="155" t="str">
        <v>220</v>
      </c>
      <c r="G2426" s="153" t="n">
        <v>220</v>
      </c>
      <c r="H2426" s="155" t="str">
        <v>SW</v>
      </c>
      <c r="I2426" s="153" t="n">
        <v>40</v>
      </c>
      <c r="J2426" s="155" t="str">
        <v>NE</v>
      </c>
      <c r="K2426" s="153" t="n">
        <v>12</v>
      </c>
      <c r="L2426" s="153" t="n">
        <f>IF(E2426="Accepted",K2426*1.150779448,"")</f>
        <v>13.809353376</v>
      </c>
      <c r="M2426" s="153" t="n">
        <v>20</v>
      </c>
      <c r="N2426" s="153" t="n">
        <f>IF(AND(E2426="Accepted",ISNUMBER(M2426)),M2426*1.150779448,"")</f>
        <v>23.01558896</v>
      </c>
      <c r="O2426" s="163"/>
      <c r="P2426" s="163" t="str">
        <f>IF(AND(E2426="Accepted",ISNUMBER(O2426)),O2426*1.150779448,"")</f>
      </c>
      <c r="Q2426" s="163"/>
      <c r="R2426" s="155" t="str"/>
      <c r="S2426" s="155" t="str"/>
      <c r="T2426" s="155" t="str"/>
      <c r="U2426" s="153" t="n">
        <f>IF(E2426&lt;&gt;"Accepted","",IF(AND(N2426="",P2426=""),"",MAX(N2426,P2426)))</f>
        <v>23.01558896</v>
      </c>
      <c r="V2426" s="155" t="str">
        <v>2026-06-03 16:27 PDT</v>
      </c>
      <c r="W2426" s="153" t="n">
        <v>12</v>
      </c>
      <c r="X2426" s="153" t="n">
        <v>20</v>
      </c>
      <c r="Y2426" s="163"/>
      <c r="Z2426" s="163"/>
      <c r="AA2426" s="153" t="n">
        <v>-117.8837</v>
      </c>
      <c r="AB2426" s="153" t="n">
        <v>34.9054</v>
      </c>
      <c r="AC2426" s="153" t="n">
        <v>702</v>
      </c>
      <c r="AD2426" s="175" t="str">
        <v>KEDW 032327Z 22012G20KT 60SM FEW300 38/M08 A2985 RMK AO2A SLP081</v>
      </c>
    </row>
    <row r="2427" hidden="0">
      <c r="A2427" s="150" t="str">
        <v>2026-06-03 23:55 UTC</v>
      </c>
      <c r="B2427" s="155" t="str">
        <v>2026-06-03 16:55 PDT</v>
      </c>
      <c r="C2427" s="155" t="str">
        <v>2026-06-03</v>
      </c>
      <c r="D2427" s="155" t="str">
        <v>June</v>
      </c>
      <c r="E2427" s="154" t="str">
        <v>Accepted</v>
      </c>
      <c r="F2427" s="155" t="str">
        <v>240</v>
      </c>
      <c r="G2427" s="153" t="n">
        <v>240</v>
      </c>
      <c r="H2427" s="155" t="str">
        <v>SW</v>
      </c>
      <c r="I2427" s="153" t="n">
        <v>60</v>
      </c>
      <c r="J2427" s="155" t="str">
        <v>NE</v>
      </c>
      <c r="K2427" s="153" t="n">
        <v>17</v>
      </c>
      <c r="L2427" s="153" t="n">
        <f>IF(E2427="Accepted",K2427*1.150779448,"")</f>
        <v>19.563250616</v>
      </c>
      <c r="M2427" s="153" t="n">
        <v>23</v>
      </c>
      <c r="N2427" s="153" t="n">
        <f>IF(AND(E2427="Accepted",ISNUMBER(M2427)),M2427*1.150779448,"")</f>
        <v>26.467927304</v>
      </c>
      <c r="O2427" s="153" t="n">
        <v>30</v>
      </c>
      <c r="P2427" s="153" t="n">
        <f>IF(AND(E2427="Accepted",ISNUMBER(O2427)),O2427*1.150779448,"")</f>
        <v>34.523383439999996</v>
      </c>
      <c r="Q2427" s="153" t="n">
        <v>240</v>
      </c>
      <c r="R2427" s="155" t="str">
        <v>52</v>
      </c>
      <c r="S2427" s="155" t="str">
        <v>2026-06-03 23:52 UTC</v>
      </c>
      <c r="T2427" s="155" t="str">
        <v>2026-06-03 16:52 PDT</v>
      </c>
      <c r="U2427" s="153" t="n">
        <f>IF(E2427&lt;&gt;"Accepted","",IF(AND(N2427="",P2427=""),"",MAX(N2427,P2427)))</f>
        <v>34.523383439999996</v>
      </c>
      <c r="V2427" s="155" t="str">
        <v>2026-06-03 16:52 PDT</v>
      </c>
      <c r="W2427" s="153" t="n">
        <v>17</v>
      </c>
      <c r="X2427" s="153" t="n">
        <v>23</v>
      </c>
      <c r="Y2427" s="153" t="n">
        <v>30</v>
      </c>
      <c r="Z2427" s="153" t="n">
        <v>240</v>
      </c>
      <c r="AA2427" s="153" t="n">
        <v>-117.8837</v>
      </c>
      <c r="AB2427" s="153" t="n">
        <v>34.9054</v>
      </c>
      <c r="AC2427" s="153" t="n">
        <v>702</v>
      </c>
      <c r="AD2427" s="175" t="str">
        <v>KEDW 032355Z 24017G23KT 50SM FEW300 37/M06 A2984 RMK AO2A PK WND 24030/52 SLP079 T03711065 10378 20314 57022</v>
      </c>
    </row>
    <row r="2428" hidden="0">
      <c r="A2428" s="150" t="str">
        <v>2026-06-03 23:59 UTC</v>
      </c>
      <c r="B2428" s="155" t="str">
        <v>2026-06-03 16:59 PDT</v>
      </c>
      <c r="C2428" s="155" t="str">
        <v>2026-06-03</v>
      </c>
      <c r="D2428" s="155" t="str">
        <v>June</v>
      </c>
      <c r="E2428" s="154" t="str">
        <v>Accepted</v>
      </c>
      <c r="F2428" s="155" t="str">
        <v>240</v>
      </c>
      <c r="G2428" s="153" t="n">
        <v>240</v>
      </c>
      <c r="H2428" s="155" t="str">
        <v>SW</v>
      </c>
      <c r="I2428" s="153" t="n">
        <v>60</v>
      </c>
      <c r="J2428" s="155" t="str">
        <v>NE</v>
      </c>
      <c r="K2428" s="153" t="n">
        <v>20</v>
      </c>
      <c r="L2428" s="153" t="n">
        <f>IF(E2428="Accepted",K2428*1.150779448,"")</f>
        <v>23.01558896</v>
      </c>
      <c r="M2428" s="153" t="n">
        <v>26</v>
      </c>
      <c r="N2428" s="153" t="n">
        <f>IF(AND(E2428="Accepted",ISNUMBER(M2428)),M2428*1.150779448,"")</f>
        <v>29.920265648</v>
      </c>
      <c r="O2428" s="163"/>
      <c r="P2428" s="163" t="str">
        <f>IF(AND(E2428="Accepted",ISNUMBER(O2428)),O2428*1.150779448,"")</f>
      </c>
      <c r="Q2428" s="163"/>
      <c r="R2428" s="155" t="str"/>
      <c r="S2428" s="155" t="str"/>
      <c r="T2428" s="155" t="str"/>
      <c r="U2428" s="153" t="n">
        <f>IF(E2428&lt;&gt;"Accepted","",IF(AND(N2428="",P2428=""),"",MAX(N2428,P2428)))</f>
        <v>29.920265648</v>
      </c>
      <c r="V2428" s="155" t="str">
        <v>2026-06-03 16:59 PDT</v>
      </c>
      <c r="W2428" s="153" t="n">
        <v>20</v>
      </c>
      <c r="X2428" s="153" t="n">
        <v>26</v>
      </c>
      <c r="Y2428" s="163"/>
      <c r="Z2428" s="163"/>
      <c r="AA2428" s="153" t="n">
        <v>-117.8837</v>
      </c>
      <c r="AB2428" s="153" t="n">
        <v>34.9054</v>
      </c>
      <c r="AC2428" s="153" t="n">
        <v>702</v>
      </c>
      <c r="AD2428" s="175" t="str">
        <v>KEDW 032359Z 24020G26KT 50SM FEW300 37/M06 A2985 RMK AO2A SLP083</v>
      </c>
    </row>
    <row r="2429" hidden="0">
      <c r="A2429" s="150" t="str">
        <v>2026-06-04 00:55 UTC</v>
      </c>
      <c r="B2429" s="155" t="str">
        <v>2026-06-03 17:55 PDT</v>
      </c>
      <c r="C2429" s="155" t="str">
        <v>2026-06-03</v>
      </c>
      <c r="D2429" s="155" t="str">
        <v>June</v>
      </c>
      <c r="E2429" s="154" t="str">
        <v>Accepted</v>
      </c>
      <c r="F2429" s="155" t="str">
        <v>280</v>
      </c>
      <c r="G2429" s="153" t="n">
        <v>280</v>
      </c>
      <c r="H2429" s="155" t="str">
        <v>W</v>
      </c>
      <c r="I2429" s="153" t="n">
        <v>100</v>
      </c>
      <c r="J2429" s="155" t="str">
        <v>E</v>
      </c>
      <c r="K2429" s="153" t="n">
        <v>17</v>
      </c>
      <c r="L2429" s="153" t="n">
        <f>IF(E2429="Accepted",K2429*1.150779448,"")</f>
        <v>19.563250616</v>
      </c>
      <c r="M2429" s="153" t="n">
        <v>22</v>
      </c>
      <c r="N2429" s="153" t="n">
        <f>IF(AND(E2429="Accepted",ISNUMBER(M2429)),M2429*1.150779448,"")</f>
        <v>25.317147856</v>
      </c>
      <c r="O2429" s="153" t="n">
        <v>31</v>
      </c>
      <c r="P2429" s="153" t="n">
        <f>IF(AND(E2429="Accepted",ISNUMBER(O2429)),O2429*1.150779448,"")</f>
        <v>35.674162888</v>
      </c>
      <c r="Q2429" s="153" t="n">
        <v>280</v>
      </c>
      <c r="R2429" s="155" t="str">
        <v>40</v>
      </c>
      <c r="S2429" s="155" t="str">
        <v>2026-06-04 00:40 UTC</v>
      </c>
      <c r="T2429" s="155" t="str">
        <v>2026-06-03 17:40 PDT</v>
      </c>
      <c r="U2429" s="153" t="n">
        <f>IF(E2429&lt;&gt;"Accepted","",IF(AND(N2429="",P2429=""),"",MAX(N2429,P2429)))</f>
        <v>35.674162888</v>
      </c>
      <c r="V2429" s="155" t="str">
        <v>2026-06-03 17:40 PDT</v>
      </c>
      <c r="W2429" s="153" t="n">
        <v>17</v>
      </c>
      <c r="X2429" s="153" t="n">
        <v>22</v>
      </c>
      <c r="Y2429" s="153" t="n">
        <v>31</v>
      </c>
      <c r="Z2429" s="153" t="n">
        <v>280</v>
      </c>
      <c r="AA2429" s="153" t="n">
        <v>-117.8837</v>
      </c>
      <c r="AB2429" s="153" t="n">
        <v>34.9054</v>
      </c>
      <c r="AC2429" s="153" t="n">
        <v>702</v>
      </c>
      <c r="AD2429" s="175" t="str">
        <v>KEDW 040055Z 28017G22KT 50SM FEW300 35/M02 A2985 RMK AO2A PK WND 28031/40 SLP084 T03521025</v>
      </c>
    </row>
    <row r="2430" hidden="0">
      <c r="A2430" s="150" t="str">
        <v>2026-06-04 01:55 UTC</v>
      </c>
      <c r="B2430" s="155" t="str">
        <v>2026-06-03 18:55 PDT</v>
      </c>
      <c r="C2430" s="155" t="str">
        <v>2026-06-03</v>
      </c>
      <c r="D2430" s="155" t="str">
        <v>June</v>
      </c>
      <c r="E2430" s="154" t="str">
        <v>Accepted</v>
      </c>
      <c r="F2430" s="155" t="str">
        <v>280</v>
      </c>
      <c r="G2430" s="153" t="n">
        <v>280</v>
      </c>
      <c r="H2430" s="155" t="str">
        <v>W</v>
      </c>
      <c r="I2430" s="153" t="n">
        <v>100</v>
      </c>
      <c r="J2430" s="155" t="str">
        <v>E</v>
      </c>
      <c r="K2430" s="153" t="n">
        <v>17</v>
      </c>
      <c r="L2430" s="153" t="n">
        <f>IF(E2430="Accepted",K2430*1.150779448,"")</f>
        <v>19.563250616</v>
      </c>
      <c r="M2430" s="153" t="n">
        <v>21</v>
      </c>
      <c r="N2430" s="153" t="n">
        <f>IF(AND(E2430="Accepted",ISNUMBER(M2430)),M2430*1.150779448,"")</f>
        <v>24.166368408</v>
      </c>
      <c r="O2430" s="153" t="n">
        <v>26</v>
      </c>
      <c r="P2430" s="153" t="n">
        <f>IF(AND(E2430="Accepted",ISNUMBER(O2430)),O2430*1.150779448,"")</f>
        <v>29.920265648</v>
      </c>
      <c r="Q2430" s="153" t="n">
        <v>300</v>
      </c>
      <c r="R2430" s="155" t="str">
        <v>14</v>
      </c>
      <c r="S2430" s="155" t="str">
        <v>2026-06-04 01:14 UTC</v>
      </c>
      <c r="T2430" s="155" t="str">
        <v>2026-06-03 18:14 PDT</v>
      </c>
      <c r="U2430" s="153" t="n">
        <f>IF(E2430&lt;&gt;"Accepted","",IF(AND(N2430="",P2430=""),"",MAX(N2430,P2430)))</f>
        <v>29.920265648</v>
      </c>
      <c r="V2430" s="155" t="str">
        <v>2026-06-03 18:14 PDT</v>
      </c>
      <c r="W2430" s="153" t="n">
        <v>17</v>
      </c>
      <c r="X2430" s="153" t="n">
        <v>21</v>
      </c>
      <c r="Y2430" s="153" t="n">
        <v>26</v>
      </c>
      <c r="Z2430" s="153" t="n">
        <v>300</v>
      </c>
      <c r="AA2430" s="153" t="n">
        <v>-117.8837</v>
      </c>
      <c r="AB2430" s="153" t="n">
        <v>34.9054</v>
      </c>
      <c r="AC2430" s="153" t="n">
        <v>702</v>
      </c>
      <c r="AD2430" s="175" t="str">
        <v>KEDW 040155Z 28017G21KT 50SM CLR 33/01 A2987 RMK AO2A PK WND 30026/14 SLP091 T03250005</v>
      </c>
    </row>
    <row r="2431" hidden="0">
      <c r="A2431" s="150" t="str">
        <v>2026-06-04 02:55 UTC</v>
      </c>
      <c r="B2431" s="155" t="str">
        <v>2026-06-03 19:55 PDT</v>
      </c>
      <c r="C2431" s="155" t="str">
        <v>2026-06-03</v>
      </c>
      <c r="D2431" s="155" t="str">
        <v>June</v>
      </c>
      <c r="E2431" s="154" t="str">
        <v>Accepted</v>
      </c>
      <c r="F2431" s="155" t="str">
        <v>270</v>
      </c>
      <c r="G2431" s="153" t="n">
        <v>270</v>
      </c>
      <c r="H2431" s="155" t="str">
        <v>W</v>
      </c>
      <c r="I2431" s="153" t="n">
        <v>90</v>
      </c>
      <c r="J2431" s="155" t="str">
        <v>E</v>
      </c>
      <c r="K2431" s="153" t="n">
        <v>18</v>
      </c>
      <c r="L2431" s="153" t="n">
        <f>IF(E2431="Accepted",K2431*1.150779448,"")</f>
        <v>20.714030064</v>
      </c>
      <c r="M2431" s="163"/>
      <c r="N2431" s="163" t="str">
        <f>IF(AND(E2431="Accepted",ISNUMBER(M2431)),M2431*1.150779448,"")</f>
      </c>
      <c r="O2431" s="163"/>
      <c r="P2431" s="163" t="str">
        <f>IF(AND(E2431="Accepted",ISNUMBER(O2431)),O2431*1.150779448,"")</f>
      </c>
      <c r="Q2431" s="163"/>
      <c r="R2431" s="155" t="str"/>
      <c r="S2431" s="155" t="str"/>
      <c r="T2431" s="155" t="str"/>
      <c r="U2431" s="163" t="str">
        <f>IF(E2431&lt;&gt;"Accepted","",IF(AND(N2431="",P2431=""),"",MAX(N2431,P2431)))</f>
      </c>
      <c r="V2431" s="155" t="str">
        <v>2026-06-03 19:55 PDT</v>
      </c>
      <c r="W2431" s="153" t="n">
        <v>18</v>
      </c>
      <c r="X2431" s="163"/>
      <c r="Y2431" s="163"/>
      <c r="Z2431" s="163"/>
      <c r="AA2431" s="153" t="n">
        <v>-117.8837</v>
      </c>
      <c r="AB2431" s="153" t="n">
        <v>34.9054</v>
      </c>
      <c r="AC2431" s="153" t="n">
        <v>702</v>
      </c>
      <c r="AD2431" s="175" t="str">
        <v>KEDW 040255Z 27018KT 50SM CLR 30/03 A2988 RMK AO2A SLP093 T02980029 53009</v>
      </c>
    </row>
    <row r="2432" hidden="0">
      <c r="A2432" s="150" t="str">
        <v>2026-06-04 03:55 UTC</v>
      </c>
      <c r="B2432" s="155" t="str">
        <v>2026-06-03 20:55 PDT</v>
      </c>
      <c r="C2432" s="155" t="str">
        <v>2026-06-03</v>
      </c>
      <c r="D2432" s="155" t="str">
        <v>June</v>
      </c>
      <c r="E2432" s="154" t="str">
        <v>Accepted</v>
      </c>
      <c r="F2432" s="155" t="str">
        <v>260</v>
      </c>
      <c r="G2432" s="153" t="n">
        <v>260</v>
      </c>
      <c r="H2432" s="155" t="str">
        <v>W</v>
      </c>
      <c r="I2432" s="153" t="n">
        <v>80</v>
      </c>
      <c r="J2432" s="155" t="str">
        <v>E</v>
      </c>
      <c r="K2432" s="153" t="n">
        <v>17</v>
      </c>
      <c r="L2432" s="153" t="n">
        <f>IF(E2432="Accepted",K2432*1.150779448,"")</f>
        <v>19.563250616</v>
      </c>
      <c r="M2432" s="153" t="n">
        <v>22</v>
      </c>
      <c r="N2432" s="153" t="n">
        <f>IF(AND(E2432="Accepted",ISNUMBER(M2432)),M2432*1.150779448,"")</f>
        <v>25.317147856</v>
      </c>
      <c r="O2432" s="163"/>
      <c r="P2432" s="163" t="str">
        <f>IF(AND(E2432="Accepted",ISNUMBER(O2432)),O2432*1.150779448,"")</f>
      </c>
      <c r="Q2432" s="163"/>
      <c r="R2432" s="155" t="str"/>
      <c r="S2432" s="155" t="str"/>
      <c r="T2432" s="155" t="str"/>
      <c r="U2432" s="153" t="n">
        <f>IF(E2432&lt;&gt;"Accepted","",IF(AND(N2432="",P2432=""),"",MAX(N2432,P2432)))</f>
        <v>25.317147856</v>
      </c>
      <c r="V2432" s="155" t="str">
        <v>2026-06-03 20:55 PDT</v>
      </c>
      <c r="W2432" s="153" t="n">
        <v>17</v>
      </c>
      <c r="X2432" s="153" t="n">
        <v>22</v>
      </c>
      <c r="Y2432" s="163"/>
      <c r="Z2432" s="163"/>
      <c r="AA2432" s="153" t="n">
        <v>-117.8837</v>
      </c>
      <c r="AB2432" s="153" t="n">
        <v>34.9054</v>
      </c>
      <c r="AC2432" s="153" t="n">
        <v>702</v>
      </c>
      <c r="AD2432" s="175" t="str">
        <v>KEDW 040355Z 26017G22KT 40SM CLR 28/03 A2989 RMK AO2A SLP095 T02820031</v>
      </c>
    </row>
    <row r="2433" hidden="0">
      <c r="A2433" s="150" t="str">
        <v>2026-06-04 04:55 UTC</v>
      </c>
      <c r="B2433" s="155" t="str">
        <v>2026-06-03 21:55 PDT</v>
      </c>
      <c r="C2433" s="155" t="str">
        <v>2026-06-03</v>
      </c>
      <c r="D2433" s="155" t="str">
        <v>June</v>
      </c>
      <c r="E2433" s="154" t="str">
        <v>Accepted</v>
      </c>
      <c r="F2433" s="155" t="str">
        <v>250</v>
      </c>
      <c r="G2433" s="153" t="n">
        <v>250</v>
      </c>
      <c r="H2433" s="155" t="str">
        <v>W</v>
      </c>
      <c r="I2433" s="153" t="n">
        <v>70</v>
      </c>
      <c r="J2433" s="155" t="str">
        <v>E</v>
      </c>
      <c r="K2433" s="153" t="n">
        <v>14</v>
      </c>
      <c r="L2433" s="153" t="n">
        <f>IF(E2433="Accepted",K2433*1.150779448,"")</f>
        <v>16.110912272</v>
      </c>
      <c r="M2433" s="163"/>
      <c r="N2433" s="163" t="str">
        <f>IF(AND(E2433="Accepted",ISNUMBER(M2433)),M2433*1.150779448,"")</f>
      </c>
      <c r="O2433" s="163"/>
      <c r="P2433" s="163" t="str">
        <f>IF(AND(E2433="Accepted",ISNUMBER(O2433)),O2433*1.150779448,"")</f>
      </c>
      <c r="Q2433" s="163"/>
      <c r="R2433" s="155" t="str"/>
      <c r="S2433" s="155" t="str"/>
      <c r="T2433" s="155" t="str"/>
      <c r="U2433" s="163" t="str">
        <f>IF(E2433&lt;&gt;"Accepted","",IF(AND(N2433="",P2433=""),"",MAX(N2433,P2433)))</f>
      </c>
      <c r="V2433" s="155" t="str">
        <v>2026-06-03 21:55 PDT</v>
      </c>
      <c r="W2433" s="153" t="n">
        <v>14</v>
      </c>
      <c r="X2433" s="163"/>
      <c r="Y2433" s="163"/>
      <c r="Z2433" s="163"/>
      <c r="AA2433" s="153" t="n">
        <v>-117.8837</v>
      </c>
      <c r="AB2433" s="153" t="n">
        <v>34.9054</v>
      </c>
      <c r="AC2433" s="153" t="n">
        <v>702</v>
      </c>
      <c r="AD2433" s="175" t="str">
        <v>KEDW 040455Z 25014KT 40SM CLR 27/03 A2991 RMK AO2A SLP102 T02680033</v>
      </c>
    </row>
    <row r="2434" hidden="0">
      <c r="A2434" s="150" t="str">
        <v>2026-06-04 05:55 UTC</v>
      </c>
      <c r="B2434" s="155" t="str">
        <v>2026-06-03 22:55 PDT</v>
      </c>
      <c r="C2434" s="155" t="str">
        <v>2026-06-03</v>
      </c>
      <c r="D2434" s="155" t="str">
        <v>June</v>
      </c>
      <c r="E2434" s="154" t="str">
        <v>Accepted</v>
      </c>
      <c r="F2434" s="155" t="str">
        <v>190</v>
      </c>
      <c r="G2434" s="153" t="n">
        <v>190</v>
      </c>
      <c r="H2434" s="155" t="str">
        <v>S</v>
      </c>
      <c r="I2434" s="153" t="n">
        <v>10</v>
      </c>
      <c r="J2434" s="155" t="str">
        <v>N</v>
      </c>
      <c r="K2434" s="153" t="n">
        <v>7</v>
      </c>
      <c r="L2434" s="153" t="n">
        <f>IF(E2434="Accepted",K2434*1.150779448,"")</f>
        <v>8.055456136</v>
      </c>
      <c r="M2434" s="163"/>
      <c r="N2434" s="163" t="str">
        <f>IF(AND(E2434="Accepted",ISNUMBER(M2434)),M2434*1.150779448,"")</f>
      </c>
      <c r="O2434" s="163"/>
      <c r="P2434" s="163" t="str">
        <f>IF(AND(E2434="Accepted",ISNUMBER(O2434)),O2434*1.150779448,"")</f>
      </c>
      <c r="Q2434" s="163"/>
      <c r="R2434" s="155" t="str"/>
      <c r="S2434" s="155" t="str"/>
      <c r="T2434" s="155" t="str"/>
      <c r="U2434" s="163" t="str">
        <f>IF(E2434&lt;&gt;"Accepted","",IF(AND(N2434="",P2434=""),"",MAX(N2434,P2434)))</f>
      </c>
      <c r="V2434" s="155" t="str">
        <v>2026-06-03 22:55 PDT</v>
      </c>
      <c r="W2434" s="153" t="n">
        <v>7</v>
      </c>
      <c r="X2434" s="163"/>
      <c r="Y2434" s="163"/>
      <c r="Z2434" s="163"/>
      <c r="AA2434" s="153" t="n">
        <v>-117.8837</v>
      </c>
      <c r="AB2434" s="153" t="n">
        <v>34.9054</v>
      </c>
      <c r="AC2434" s="153" t="n">
        <v>702</v>
      </c>
      <c r="AD2434" s="175" t="str">
        <v>KEDW 040555Z 19007KT 40SM CLR 24/02 A2991 RMK AO2A SLP102 T02360018 10372 20236 52010</v>
      </c>
    </row>
    <row r="2435" hidden="0">
      <c r="A2435" s="150" t="str">
        <v>2026-06-04 06:55 UTC</v>
      </c>
      <c r="B2435" s="155" t="str">
        <v>2026-06-03 23:55 PDT</v>
      </c>
      <c r="C2435" s="155" t="str">
        <v>2026-06-03</v>
      </c>
      <c r="D2435" s="155" t="str">
        <v>June</v>
      </c>
      <c r="E2435" s="154" t="str">
        <v>Accepted</v>
      </c>
      <c r="F2435" s="155" t="str">
        <v>200</v>
      </c>
      <c r="G2435" s="153" t="n">
        <v>200</v>
      </c>
      <c r="H2435" s="155" t="str">
        <v>S</v>
      </c>
      <c r="I2435" s="153" t="n">
        <v>20</v>
      </c>
      <c r="J2435" s="155" t="str">
        <v>N</v>
      </c>
      <c r="K2435" s="153" t="n">
        <v>11</v>
      </c>
      <c r="L2435" s="153" t="n">
        <f>IF(E2435="Accepted",K2435*1.150779448,"")</f>
        <v>12.658573928</v>
      </c>
      <c r="M2435" s="163"/>
      <c r="N2435" s="163" t="str">
        <f>IF(AND(E2435="Accepted",ISNUMBER(M2435)),M2435*1.150779448,"")</f>
      </c>
      <c r="O2435" s="163"/>
      <c r="P2435" s="163" t="str">
        <f>IF(AND(E2435="Accepted",ISNUMBER(O2435)),O2435*1.150779448,"")</f>
      </c>
      <c r="Q2435" s="163"/>
      <c r="R2435" s="155" t="str"/>
      <c r="S2435" s="155" t="str"/>
      <c r="T2435" s="155" t="str"/>
      <c r="U2435" s="163" t="str">
        <f>IF(E2435&lt;&gt;"Accepted","",IF(AND(N2435="",P2435=""),"",MAX(N2435,P2435)))</f>
      </c>
      <c r="V2435" s="155" t="str">
        <v>2026-06-03 23:55 PDT</v>
      </c>
      <c r="W2435" s="153" t="n">
        <v>11</v>
      </c>
      <c r="X2435" s="163"/>
      <c r="Y2435" s="163"/>
      <c r="Z2435" s="163"/>
      <c r="AA2435" s="153" t="n">
        <v>-117.8837</v>
      </c>
      <c r="AB2435" s="153" t="n">
        <v>34.9054</v>
      </c>
      <c r="AC2435" s="153" t="n">
        <v>702</v>
      </c>
      <c r="AD2435" s="175" t="str">
        <v>KEDW 040655Z AUTO 20011KT 10SM CLR 23/01 A2990 RMK AO2 SLP099 T02300013 $</v>
      </c>
    </row>
    <row r="2436" hidden="0">
      <c r="A2436" s="150" t="str">
        <v>2026-06-04 07:55 UTC</v>
      </c>
      <c r="B2436" s="155" t="str">
        <v>2026-06-04 00:55 PDT</v>
      </c>
      <c r="C2436" s="155" t="str">
        <v>2026-06-04</v>
      </c>
      <c r="D2436" s="155" t="str">
        <v>June</v>
      </c>
      <c r="E2436" s="154" t="str">
        <v>Accepted</v>
      </c>
      <c r="F2436" s="155" t="str">
        <v>210</v>
      </c>
      <c r="G2436" s="153" t="n">
        <v>210</v>
      </c>
      <c r="H2436" s="155" t="str">
        <v>SW</v>
      </c>
      <c r="I2436" s="153" t="n">
        <v>30</v>
      </c>
      <c r="J2436" s="155" t="str">
        <v>NE</v>
      </c>
      <c r="K2436" s="153" t="n">
        <v>11</v>
      </c>
      <c r="L2436" s="153" t="n">
        <f>IF(E2436="Accepted",K2436*1.150779448,"")</f>
        <v>12.658573928</v>
      </c>
      <c r="M2436" s="163"/>
      <c r="N2436" s="163" t="str">
        <f>IF(AND(E2436="Accepted",ISNUMBER(M2436)),M2436*1.150779448,"")</f>
      </c>
      <c r="O2436" s="163"/>
      <c r="P2436" s="163" t="str">
        <f>IF(AND(E2436="Accepted",ISNUMBER(O2436)),O2436*1.150779448,"")</f>
      </c>
      <c r="Q2436" s="163"/>
      <c r="R2436" s="155" t="str"/>
      <c r="S2436" s="155" t="str"/>
      <c r="T2436" s="155" t="str"/>
      <c r="U2436" s="163" t="str">
        <f>IF(E2436&lt;&gt;"Accepted","",IF(AND(N2436="",P2436=""),"",MAX(N2436,P2436)))</f>
      </c>
      <c r="V2436" s="155" t="str">
        <v>2026-06-04 00:55 PDT</v>
      </c>
      <c r="W2436" s="153" t="n">
        <v>11</v>
      </c>
      <c r="X2436" s="163"/>
      <c r="Y2436" s="163"/>
      <c r="Z2436" s="163"/>
      <c r="AA2436" s="153" t="n">
        <v>-117.8837</v>
      </c>
      <c r="AB2436" s="153" t="n">
        <v>34.9054</v>
      </c>
      <c r="AC2436" s="153" t="n">
        <v>702</v>
      </c>
      <c r="AD2436" s="175" t="str">
        <v>KEDW 040755Z AUTO 21011KT 10SM CLR 23/02 A2989 RMK AO2 SLP094 T02260016 403780161 $</v>
      </c>
    </row>
    <row r="2437" hidden="0">
      <c r="A2437" s="150" t="str">
        <v>2026-06-04 08:55 UTC</v>
      </c>
      <c r="B2437" s="155" t="str">
        <v>2026-06-04 01:55 PDT</v>
      </c>
      <c r="C2437" s="155" t="str">
        <v>2026-06-04</v>
      </c>
      <c r="D2437" s="155" t="str">
        <v>June</v>
      </c>
      <c r="E2437" s="154" t="str">
        <v>Accepted</v>
      </c>
      <c r="F2437" s="155" t="str">
        <v>210</v>
      </c>
      <c r="G2437" s="153" t="n">
        <v>210</v>
      </c>
      <c r="H2437" s="155" t="str">
        <v>SW</v>
      </c>
      <c r="I2437" s="153" t="n">
        <v>30</v>
      </c>
      <c r="J2437" s="155" t="str">
        <v>NE</v>
      </c>
      <c r="K2437" s="153" t="n">
        <v>10</v>
      </c>
      <c r="L2437" s="153" t="n">
        <f>IF(E2437="Accepted",K2437*1.150779448,"")</f>
        <v>11.50779448</v>
      </c>
      <c r="M2437" s="163"/>
      <c r="N2437" s="163" t="str">
        <f>IF(AND(E2437="Accepted",ISNUMBER(M2437)),M2437*1.150779448,"")</f>
      </c>
      <c r="O2437" s="163"/>
      <c r="P2437" s="163" t="str">
        <f>IF(AND(E2437="Accepted",ISNUMBER(O2437)),O2437*1.150779448,"")</f>
      </c>
      <c r="Q2437" s="163"/>
      <c r="R2437" s="155" t="str"/>
      <c r="S2437" s="155" t="str"/>
      <c r="T2437" s="155" t="str"/>
      <c r="U2437" s="163" t="str">
        <f>IF(E2437&lt;&gt;"Accepted","",IF(AND(N2437="",P2437=""),"",MAX(N2437,P2437)))</f>
      </c>
      <c r="V2437" s="155" t="str">
        <v>2026-06-04 01:55 PDT</v>
      </c>
      <c r="W2437" s="153" t="n">
        <v>10</v>
      </c>
      <c r="X2437" s="163"/>
      <c r="Y2437" s="163"/>
      <c r="Z2437" s="163"/>
      <c r="AA2437" s="153" t="n">
        <v>-117.8837</v>
      </c>
      <c r="AB2437" s="153" t="n">
        <v>34.9054</v>
      </c>
      <c r="AC2437" s="153" t="n">
        <v>702</v>
      </c>
      <c r="AD2437" s="175" t="str">
        <v>KEDW 040855Z AUTO 21010KT 10SM CLR 22/01 A2988 RMK AO2 SLP091 T02230007 57010 $</v>
      </c>
    </row>
    <row r="2438" hidden="0">
      <c r="A2438" s="150" t="str">
        <v>2026-06-04 09:55 UTC</v>
      </c>
      <c r="B2438" s="155" t="str">
        <v>2026-06-04 02:55 PDT</v>
      </c>
      <c r="C2438" s="155" t="str">
        <v>2026-06-04</v>
      </c>
      <c r="D2438" s="155" t="str">
        <v>June</v>
      </c>
      <c r="E2438" s="154" t="str">
        <v>Accepted</v>
      </c>
      <c r="F2438" s="155" t="str">
        <v>220</v>
      </c>
      <c r="G2438" s="153" t="n">
        <v>220</v>
      </c>
      <c r="H2438" s="155" t="str">
        <v>SW</v>
      </c>
      <c r="I2438" s="153" t="n">
        <v>40</v>
      </c>
      <c r="J2438" s="155" t="str">
        <v>NE</v>
      </c>
      <c r="K2438" s="153" t="n">
        <v>10</v>
      </c>
      <c r="L2438" s="153" t="n">
        <f>IF(E2438="Accepted",K2438*1.150779448,"")</f>
        <v>11.50779448</v>
      </c>
      <c r="M2438" s="163"/>
      <c r="N2438" s="163" t="str">
        <f>IF(AND(E2438="Accepted",ISNUMBER(M2438)),M2438*1.150779448,"")</f>
      </c>
      <c r="O2438" s="163"/>
      <c r="P2438" s="163" t="str">
        <f>IF(AND(E2438="Accepted",ISNUMBER(O2438)),O2438*1.150779448,"")</f>
      </c>
      <c r="Q2438" s="163"/>
      <c r="R2438" s="155" t="str"/>
      <c r="S2438" s="155" t="str"/>
      <c r="T2438" s="155" t="str"/>
      <c r="U2438" s="163" t="str">
        <f>IF(E2438&lt;&gt;"Accepted","",IF(AND(N2438="",P2438=""),"",MAX(N2438,P2438)))</f>
      </c>
      <c r="V2438" s="155" t="str">
        <v>2026-06-04 02:55 PDT</v>
      </c>
      <c r="W2438" s="153" t="n">
        <v>10</v>
      </c>
      <c r="X2438" s="163"/>
      <c r="Y2438" s="163"/>
      <c r="Z2438" s="163"/>
      <c r="AA2438" s="153" t="n">
        <v>-117.8837</v>
      </c>
      <c r="AB2438" s="153" t="n">
        <v>34.9054</v>
      </c>
      <c r="AC2438" s="153" t="n">
        <v>702</v>
      </c>
      <c r="AD2438" s="175" t="str">
        <v>KEDW 040955Z AUTO 22010KT 10SM CLR 21/00 A2987 RMK AO2 SLP087 T02060004 $</v>
      </c>
    </row>
    <row r="2439" hidden="0">
      <c r="A2439" s="150" t="str">
        <v>2026-06-04 10:55 UTC</v>
      </c>
      <c r="B2439" s="155" t="str">
        <v>2026-06-04 03:55 PDT</v>
      </c>
      <c r="C2439" s="155" t="str">
        <v>2026-06-04</v>
      </c>
      <c r="D2439" s="155" t="str">
        <v>June</v>
      </c>
      <c r="E2439" s="154" t="str">
        <v>Accepted</v>
      </c>
      <c r="F2439" s="155" t="str">
        <v>220</v>
      </c>
      <c r="G2439" s="153" t="n">
        <v>220</v>
      </c>
      <c r="H2439" s="155" t="str">
        <v>SW</v>
      </c>
      <c r="I2439" s="153" t="n">
        <v>40</v>
      </c>
      <c r="J2439" s="155" t="str">
        <v>NE</v>
      </c>
      <c r="K2439" s="153" t="n">
        <v>9</v>
      </c>
      <c r="L2439" s="153" t="n">
        <f>IF(E2439="Accepted",K2439*1.150779448,"")</f>
        <v>10.357015032</v>
      </c>
      <c r="M2439" s="163"/>
      <c r="N2439" s="163" t="str">
        <f>IF(AND(E2439="Accepted",ISNUMBER(M2439)),M2439*1.150779448,"")</f>
      </c>
      <c r="O2439" s="163"/>
      <c r="P2439" s="163" t="str">
        <f>IF(AND(E2439="Accepted",ISNUMBER(O2439)),O2439*1.150779448,"")</f>
      </c>
      <c r="Q2439" s="163"/>
      <c r="R2439" s="155" t="str"/>
      <c r="S2439" s="155" t="str"/>
      <c r="T2439" s="155" t="str"/>
      <c r="U2439" s="163" t="str">
        <f>IF(E2439&lt;&gt;"Accepted","",IF(AND(N2439="",P2439=""),"",MAX(N2439,P2439)))</f>
      </c>
      <c r="V2439" s="155" t="str">
        <v>2026-06-04 03:55 PDT</v>
      </c>
      <c r="W2439" s="153" t="n">
        <v>9</v>
      </c>
      <c r="X2439" s="163"/>
      <c r="Y2439" s="163"/>
      <c r="Z2439" s="163"/>
      <c r="AA2439" s="153" t="n">
        <v>-117.8837</v>
      </c>
      <c r="AB2439" s="153" t="n">
        <v>34.9054</v>
      </c>
      <c r="AC2439" s="153" t="n">
        <v>702</v>
      </c>
      <c r="AD2439" s="175" t="str">
        <v>KEDW 041055Z AUTO 22009KT 10SM CLR 20/00 A2987 RMK AO2 SLP087 T02040002 $</v>
      </c>
    </row>
    <row r="2440" hidden="0">
      <c r="A2440" s="150" t="str">
        <v>2026-06-04 11:55 UTC</v>
      </c>
      <c r="B2440" s="155" t="str">
        <v>2026-06-04 04:55 PDT</v>
      </c>
      <c r="C2440" s="155" t="str">
        <v>2026-06-04</v>
      </c>
      <c r="D2440" s="155" t="str">
        <v>June</v>
      </c>
      <c r="E2440" s="154" t="str">
        <v>Accepted</v>
      </c>
      <c r="F2440" s="155" t="str">
        <v>210</v>
      </c>
      <c r="G2440" s="153" t="n">
        <v>210</v>
      </c>
      <c r="H2440" s="155" t="str">
        <v>SW</v>
      </c>
      <c r="I2440" s="153" t="n">
        <v>30</v>
      </c>
      <c r="J2440" s="155" t="str">
        <v>NE</v>
      </c>
      <c r="K2440" s="153" t="n">
        <v>10</v>
      </c>
      <c r="L2440" s="153" t="n">
        <f>IF(E2440="Accepted",K2440*1.150779448,"")</f>
        <v>11.50779448</v>
      </c>
      <c r="M2440" s="163"/>
      <c r="N2440" s="163" t="str">
        <f>IF(AND(E2440="Accepted",ISNUMBER(M2440)),M2440*1.150779448,"")</f>
      </c>
      <c r="O2440" s="163"/>
      <c r="P2440" s="163" t="str">
        <f>IF(AND(E2440="Accepted",ISNUMBER(O2440)),O2440*1.150779448,"")</f>
      </c>
      <c r="Q2440" s="163"/>
      <c r="R2440" s="155" t="str"/>
      <c r="S2440" s="155" t="str"/>
      <c r="T2440" s="155" t="str"/>
      <c r="U2440" s="163" t="str">
        <f>IF(E2440&lt;&gt;"Accepted","",IF(AND(N2440="",P2440=""),"",MAX(N2440,P2440)))</f>
      </c>
      <c r="V2440" s="155" t="str">
        <v>2026-06-04 04:55 PDT</v>
      </c>
      <c r="W2440" s="153" t="n">
        <v>10</v>
      </c>
      <c r="X2440" s="163"/>
      <c r="Y2440" s="163"/>
      <c r="Z2440" s="163"/>
      <c r="AA2440" s="153" t="n">
        <v>-117.8837</v>
      </c>
      <c r="AB2440" s="153" t="n">
        <v>34.9054</v>
      </c>
      <c r="AC2440" s="153" t="n">
        <v>702</v>
      </c>
      <c r="AD2440" s="175" t="str">
        <v>KEDW 041155Z AUTO 21010KT 10SM CLR 20/02 A2986 RMK AO2 SLP084 T02020016 10236 20195 57005 $</v>
      </c>
    </row>
    <row r="2441" hidden="0">
      <c r="A2441" s="150" t="str">
        <v>2026-06-04 12:55 UTC</v>
      </c>
      <c r="B2441" s="155" t="str">
        <v>2026-06-04 05:55 PDT</v>
      </c>
      <c r="C2441" s="155" t="str">
        <v>2026-06-04</v>
      </c>
      <c r="D2441" s="155" t="str">
        <v>June</v>
      </c>
      <c r="E2441" s="154" t="str">
        <v>Accepted</v>
      </c>
      <c r="F2441" s="155" t="str">
        <v>200</v>
      </c>
      <c r="G2441" s="153" t="n">
        <v>200</v>
      </c>
      <c r="H2441" s="155" t="str">
        <v>S</v>
      </c>
      <c r="I2441" s="153" t="n">
        <v>20</v>
      </c>
      <c r="J2441" s="155" t="str">
        <v>N</v>
      </c>
      <c r="K2441" s="153" t="n">
        <v>7</v>
      </c>
      <c r="L2441" s="153" t="n">
        <f>IF(E2441="Accepted",K2441*1.150779448,"")</f>
        <v>8.055456136</v>
      </c>
      <c r="M2441" s="163"/>
      <c r="N2441" s="163" t="str">
        <f>IF(AND(E2441="Accepted",ISNUMBER(M2441)),M2441*1.150779448,"")</f>
      </c>
      <c r="O2441" s="163"/>
      <c r="P2441" s="163" t="str">
        <f>IF(AND(E2441="Accepted",ISNUMBER(O2441)),O2441*1.150779448,"")</f>
      </c>
      <c r="Q2441" s="163"/>
      <c r="R2441" s="155" t="str"/>
      <c r="S2441" s="155" t="str"/>
      <c r="T2441" s="155" t="str"/>
      <c r="U2441" s="163" t="str">
        <f>IF(E2441&lt;&gt;"Accepted","",IF(AND(N2441="",P2441=""),"",MAX(N2441,P2441)))</f>
      </c>
      <c r="V2441" s="155" t="str">
        <v>2026-06-04 05:55 PDT</v>
      </c>
      <c r="W2441" s="153" t="n">
        <v>7</v>
      </c>
      <c r="X2441" s="163"/>
      <c r="Y2441" s="163"/>
      <c r="Z2441" s="163"/>
      <c r="AA2441" s="153" t="n">
        <v>-117.8837</v>
      </c>
      <c r="AB2441" s="153" t="n">
        <v>34.9054</v>
      </c>
      <c r="AC2441" s="153" t="n">
        <v>702</v>
      </c>
      <c r="AD2441" s="175" t="str">
        <v>KEDW 041255Z 20007KT 90SM CLR 19/03 A2987 RMK AO2A SLP089 T01860032</v>
      </c>
    </row>
    <row r="2442" hidden="0">
      <c r="A2442" s="150" t="str">
        <v>2026-06-04 13:55 UTC</v>
      </c>
      <c r="B2442" s="155" t="str">
        <v>2026-06-04 06:55 PDT</v>
      </c>
      <c r="C2442" s="155" t="str">
        <v>2026-06-04</v>
      </c>
      <c r="D2442" s="155" t="str">
        <v>June</v>
      </c>
      <c r="E2442" s="154" t="str">
        <v>Accepted</v>
      </c>
      <c r="F2442" s="155" t="str">
        <v>200</v>
      </c>
      <c r="G2442" s="153" t="n">
        <v>200</v>
      </c>
      <c r="H2442" s="155" t="str">
        <v>S</v>
      </c>
      <c r="I2442" s="153" t="n">
        <v>20</v>
      </c>
      <c r="J2442" s="155" t="str">
        <v>N</v>
      </c>
      <c r="K2442" s="153" t="n">
        <v>7</v>
      </c>
      <c r="L2442" s="153" t="n">
        <f>IF(E2442="Accepted",K2442*1.150779448,"")</f>
        <v>8.055456136</v>
      </c>
      <c r="M2442" s="163"/>
      <c r="N2442" s="163" t="str">
        <f>IF(AND(E2442="Accepted",ISNUMBER(M2442)),M2442*1.150779448,"")</f>
      </c>
      <c r="O2442" s="163"/>
      <c r="P2442" s="163" t="str">
        <f>IF(AND(E2442="Accepted",ISNUMBER(O2442)),O2442*1.150779448,"")</f>
      </c>
      <c r="Q2442" s="163"/>
      <c r="R2442" s="155" t="str"/>
      <c r="S2442" s="155" t="str"/>
      <c r="T2442" s="155" t="str"/>
      <c r="U2442" s="163" t="str">
        <f>IF(E2442&lt;&gt;"Accepted","",IF(AND(N2442="",P2442=""),"",MAX(N2442,P2442)))</f>
      </c>
      <c r="V2442" s="155" t="str">
        <v>2026-06-04 06:55 PDT</v>
      </c>
      <c r="W2442" s="153" t="n">
        <v>7</v>
      </c>
      <c r="X2442" s="163"/>
      <c r="Y2442" s="163"/>
      <c r="Z2442" s="163"/>
      <c r="AA2442" s="153" t="n">
        <v>-117.8837</v>
      </c>
      <c r="AB2442" s="153" t="n">
        <v>34.9054</v>
      </c>
      <c r="AC2442" s="153" t="n">
        <v>702</v>
      </c>
      <c r="AD2442" s="175" t="str">
        <v>KEDW 041355Z 20007KT 90SM CLR 20/04 A2988 RMK AO2A SLP094 T01970038</v>
      </c>
    </row>
    <row r="2443" hidden="0">
      <c r="A2443" s="150" t="str">
        <v>2026-06-04 14:55 UTC</v>
      </c>
      <c r="B2443" s="155" t="str">
        <v>2026-06-04 07:55 PDT</v>
      </c>
      <c r="C2443" s="155" t="str">
        <v>2026-06-04</v>
      </c>
      <c r="D2443" s="155" t="str">
        <v>June</v>
      </c>
      <c r="E2443" s="154" t="str">
        <v>Accepted</v>
      </c>
      <c r="F2443" s="155" t="str">
        <v>230</v>
      </c>
      <c r="G2443" s="153" t="n">
        <v>230</v>
      </c>
      <c r="H2443" s="155" t="str">
        <v>SW</v>
      </c>
      <c r="I2443" s="153" t="n">
        <v>50</v>
      </c>
      <c r="J2443" s="155" t="str">
        <v>NE</v>
      </c>
      <c r="K2443" s="153" t="n">
        <v>5</v>
      </c>
      <c r="L2443" s="153" t="n">
        <f>IF(E2443="Accepted",K2443*1.150779448,"")</f>
        <v>5.75389724</v>
      </c>
      <c r="M2443" s="163"/>
      <c r="N2443" s="163" t="str">
        <f>IF(AND(E2443="Accepted",ISNUMBER(M2443)),M2443*1.150779448,"")</f>
      </c>
      <c r="O2443" s="163"/>
      <c r="P2443" s="163" t="str">
        <f>IF(AND(E2443="Accepted",ISNUMBER(O2443)),O2443*1.150779448,"")</f>
      </c>
      <c r="Q2443" s="163"/>
      <c r="R2443" s="155" t="str"/>
      <c r="S2443" s="155" t="str"/>
      <c r="T2443" s="155" t="str"/>
      <c r="U2443" s="163" t="str">
        <f>IF(E2443&lt;&gt;"Accepted","",IF(AND(N2443="",P2443=""),"",MAX(N2443,P2443)))</f>
      </c>
      <c r="V2443" s="155" t="str">
        <v>2026-06-04 07:55 PDT</v>
      </c>
      <c r="W2443" s="153" t="n">
        <v>5</v>
      </c>
      <c r="X2443" s="163"/>
      <c r="Y2443" s="163"/>
      <c r="Z2443" s="163"/>
      <c r="AA2443" s="153" t="n">
        <v>-117.8837</v>
      </c>
      <c r="AB2443" s="153" t="n">
        <v>34.9054</v>
      </c>
      <c r="AC2443" s="153" t="n">
        <v>702</v>
      </c>
      <c r="AD2443" s="175" t="str">
        <v>KEDW 041455Z 23005KT 90SM CLR 24/04 A2989 RMK AO2A SLP096 T02370041 52009</v>
      </c>
    </row>
    <row r="2444" hidden="0">
      <c r="A2444" s="150" t="str">
        <v>2026-06-04 15:55 UTC</v>
      </c>
      <c r="B2444" s="155" t="str">
        <v>2026-06-04 08:55 PDT</v>
      </c>
      <c r="C2444" s="155" t="str">
        <v>2026-06-04</v>
      </c>
      <c r="D2444" s="155" t="str">
        <v>June</v>
      </c>
      <c r="E2444" s="154" t="str">
        <v>Accepted</v>
      </c>
      <c r="F2444" s="155" t="str">
        <v>000</v>
      </c>
      <c r="G2444" s="153" t="n">
        <v>0</v>
      </c>
      <c r="H2444" s="155" t="str">
        <v>Calm</v>
      </c>
      <c r="I2444" s="153" t="n">
        <v>180</v>
      </c>
      <c r="J2444" s="155" t="str">
        <v>Calm</v>
      </c>
      <c r="K2444" s="153" t="n">
        <v>0</v>
      </c>
      <c r="L2444" s="153" t="n">
        <f>IF(E2444="Accepted",K2444*1.150779448,"")</f>
        <v>0</v>
      </c>
      <c r="M2444" s="163"/>
      <c r="N2444" s="163" t="str">
        <f>IF(AND(E2444="Accepted",ISNUMBER(M2444)),M2444*1.150779448,"")</f>
      </c>
      <c r="O2444" s="163"/>
      <c r="P2444" s="163" t="str">
        <f>IF(AND(E2444="Accepted",ISNUMBER(O2444)),O2444*1.150779448,"")</f>
      </c>
      <c r="Q2444" s="163"/>
      <c r="R2444" s="155" t="str"/>
      <c r="S2444" s="155" t="str"/>
      <c r="T2444" s="155" t="str"/>
      <c r="U2444" s="163" t="str">
        <f>IF(E2444&lt;&gt;"Accepted","",IF(AND(N2444="",P2444=""),"",MAX(N2444,P2444)))</f>
      </c>
      <c r="V2444" s="155" t="str">
        <v>2026-06-04 08:55 PDT</v>
      </c>
      <c r="W2444" s="153" t="n">
        <v>0</v>
      </c>
      <c r="X2444" s="163"/>
      <c r="Y2444" s="163"/>
      <c r="Z2444" s="163"/>
      <c r="AA2444" s="153" t="n">
        <v>-117.8837</v>
      </c>
      <c r="AB2444" s="153" t="n">
        <v>34.9054</v>
      </c>
      <c r="AC2444" s="153" t="n">
        <v>702</v>
      </c>
      <c r="AD2444" s="175" t="str">
        <v>KEDW 041555Z 00000KT 60SM CLR 26/03 A2989 RMK AO2A SLP096 T02630029</v>
      </c>
    </row>
    <row r="2445" hidden="0">
      <c r="A2445" s="150" t="str">
        <v>2026-06-04 16:55 UTC</v>
      </c>
      <c r="B2445" s="155" t="str">
        <v>2026-06-04 09:55 PDT</v>
      </c>
      <c r="C2445" s="155" t="str">
        <v>2026-06-04</v>
      </c>
      <c r="D2445" s="155" t="str">
        <v>June</v>
      </c>
      <c r="E2445" s="154" t="str">
        <v>Accepted</v>
      </c>
      <c r="F2445" s="155" t="str">
        <v>000</v>
      </c>
      <c r="G2445" s="153" t="n">
        <v>0</v>
      </c>
      <c r="H2445" s="155" t="str">
        <v>Calm</v>
      </c>
      <c r="I2445" s="153" t="n">
        <v>180</v>
      </c>
      <c r="J2445" s="155" t="str">
        <v>Calm</v>
      </c>
      <c r="K2445" s="153" t="n">
        <v>0</v>
      </c>
      <c r="L2445" s="153" t="n">
        <f>IF(E2445="Accepted",K2445*1.150779448,"")</f>
        <v>0</v>
      </c>
      <c r="M2445" s="163"/>
      <c r="N2445" s="163" t="str">
        <f>IF(AND(E2445="Accepted",ISNUMBER(M2445)),M2445*1.150779448,"")</f>
      </c>
      <c r="O2445" s="163"/>
      <c r="P2445" s="163" t="str">
        <f>IF(AND(E2445="Accepted",ISNUMBER(O2445)),O2445*1.150779448,"")</f>
      </c>
      <c r="Q2445" s="163"/>
      <c r="R2445" s="155" t="str"/>
      <c r="S2445" s="155" t="str"/>
      <c r="T2445" s="155" t="str"/>
      <c r="U2445" s="163" t="str">
        <f>IF(E2445&lt;&gt;"Accepted","",IF(AND(N2445="",P2445=""),"",MAX(N2445,P2445)))</f>
      </c>
      <c r="V2445" s="155" t="str">
        <v>2026-06-04 09:55 PDT</v>
      </c>
      <c r="W2445" s="153" t="n">
        <v>0</v>
      </c>
      <c r="X2445" s="163"/>
      <c r="Y2445" s="163"/>
      <c r="Z2445" s="163"/>
      <c r="AA2445" s="153" t="n">
        <v>-117.8837</v>
      </c>
      <c r="AB2445" s="153" t="n">
        <v>34.9054</v>
      </c>
      <c r="AC2445" s="153" t="n">
        <v>702</v>
      </c>
      <c r="AD2445" s="175" t="str">
        <v>KEDW 041655Z 00000KT 50SM CLR 29/02 A2988 RMK AO2A SLP092 T02920024</v>
      </c>
    </row>
    <row r="2446" hidden="0">
      <c r="A2446" s="150" t="str">
        <v>2026-06-04 17:55 UTC</v>
      </c>
      <c r="B2446" s="155" t="str">
        <v>2026-06-04 10:55 PDT</v>
      </c>
      <c r="C2446" s="155" t="str">
        <v>2026-06-04</v>
      </c>
      <c r="D2446" s="155" t="str">
        <v>June</v>
      </c>
      <c r="E2446" s="154" t="str">
        <v>Accepted</v>
      </c>
      <c r="F2446" s="155" t="str">
        <v>000</v>
      </c>
      <c r="G2446" s="153" t="n">
        <v>0</v>
      </c>
      <c r="H2446" s="155" t="str">
        <v>Calm</v>
      </c>
      <c r="I2446" s="153" t="n">
        <v>180</v>
      </c>
      <c r="J2446" s="155" t="str">
        <v>Calm</v>
      </c>
      <c r="K2446" s="153" t="n">
        <v>0</v>
      </c>
      <c r="L2446" s="153" t="n">
        <f>IF(E2446="Accepted",K2446*1.150779448,"")</f>
        <v>0</v>
      </c>
      <c r="M2446" s="163"/>
      <c r="N2446" s="163" t="str">
        <f>IF(AND(E2446="Accepted",ISNUMBER(M2446)),M2446*1.150779448,"")</f>
      </c>
      <c r="O2446" s="163"/>
      <c r="P2446" s="163" t="str">
        <f>IF(AND(E2446="Accepted",ISNUMBER(O2446)),O2446*1.150779448,"")</f>
      </c>
      <c r="Q2446" s="163"/>
      <c r="R2446" s="155" t="str"/>
      <c r="S2446" s="155" t="str"/>
      <c r="T2446" s="155" t="str"/>
      <c r="U2446" s="163" t="str">
        <f>IF(E2446&lt;&gt;"Accepted","",IF(AND(N2446="",P2446=""),"",MAX(N2446,P2446)))</f>
      </c>
      <c r="V2446" s="155" t="str">
        <v>2026-06-04 10:55 PDT</v>
      </c>
      <c r="W2446" s="153" t="n">
        <v>0</v>
      </c>
      <c r="X2446" s="163"/>
      <c r="Y2446" s="163"/>
      <c r="Z2446" s="163"/>
      <c r="AA2446" s="153" t="n">
        <v>-117.8837</v>
      </c>
      <c r="AB2446" s="153" t="n">
        <v>34.9054</v>
      </c>
      <c r="AC2446" s="153" t="n">
        <v>702</v>
      </c>
      <c r="AD2446" s="175" t="str">
        <v>KEDW 041755Z 00000KT 50SM CLR 31/02 A2988 RMK AO2A SLP093 T03120015 10312 20185 57004</v>
      </c>
    </row>
    <row r="2447" hidden="0">
      <c r="A2447" s="150" t="str">
        <v>2026-06-04 18:55 UTC</v>
      </c>
      <c r="B2447" s="155" t="str">
        <v>2026-06-04 11:55 PDT</v>
      </c>
      <c r="C2447" s="155" t="str">
        <v>2026-06-04</v>
      </c>
      <c r="D2447" s="155" t="str">
        <v>June</v>
      </c>
      <c r="E2447" s="154" t="str">
        <v>Accepted</v>
      </c>
      <c r="F2447" s="155" t="str">
        <v>080</v>
      </c>
      <c r="G2447" s="153" t="n">
        <v>80</v>
      </c>
      <c r="H2447" s="155" t="str">
        <v>E</v>
      </c>
      <c r="I2447" s="153" t="n">
        <v>260</v>
      </c>
      <c r="J2447" s="155" t="str">
        <v>W</v>
      </c>
      <c r="K2447" s="153" t="n">
        <v>3</v>
      </c>
      <c r="L2447" s="153" t="n">
        <f>IF(E2447="Accepted",K2447*1.150779448,"")</f>
        <v>3.452338344</v>
      </c>
      <c r="M2447" s="163"/>
      <c r="N2447" s="163" t="str">
        <f>IF(AND(E2447="Accepted",ISNUMBER(M2447)),M2447*1.150779448,"")</f>
      </c>
      <c r="O2447" s="163"/>
      <c r="P2447" s="163" t="str">
        <f>IF(AND(E2447="Accepted",ISNUMBER(O2447)),O2447*1.150779448,"")</f>
      </c>
      <c r="Q2447" s="163"/>
      <c r="R2447" s="155" t="str"/>
      <c r="S2447" s="155" t="str"/>
      <c r="T2447" s="155" t="str"/>
      <c r="U2447" s="163" t="str">
        <f>IF(E2447&lt;&gt;"Accepted","",IF(AND(N2447="",P2447=""),"",MAX(N2447,P2447)))</f>
      </c>
      <c r="V2447" s="155" t="str">
        <v>2026-06-04 11:55 PDT</v>
      </c>
      <c r="W2447" s="153" t="n">
        <v>3</v>
      </c>
      <c r="X2447" s="163"/>
      <c r="Y2447" s="163"/>
      <c r="Z2447" s="163"/>
      <c r="AA2447" s="153" t="n">
        <v>-117.8837</v>
      </c>
      <c r="AB2447" s="153" t="n">
        <v>34.9054</v>
      </c>
      <c r="AC2447" s="153" t="n">
        <v>702</v>
      </c>
      <c r="AD2447" s="175" t="str">
        <v>KEDW 041855Z 08003KT 50SM CLR 33/01 A2987 RMK AO2A SLP088 T03290008</v>
      </c>
    </row>
    <row r="2448" hidden="0">
      <c r="A2448" s="150" t="str">
        <v>2026-06-04 19:55 UTC</v>
      </c>
      <c r="B2448" s="155" t="str">
        <v>2026-06-04 12:55 PDT</v>
      </c>
      <c r="C2448" s="155" t="str">
        <v>2026-06-04</v>
      </c>
      <c r="D2448" s="155" t="str">
        <v>June</v>
      </c>
      <c r="E2448" s="154" t="str">
        <v>Accepted</v>
      </c>
      <c r="F2448" s="155" t="str">
        <v>000</v>
      </c>
      <c r="G2448" s="153" t="n">
        <v>0</v>
      </c>
      <c r="H2448" s="155" t="str">
        <v>Calm</v>
      </c>
      <c r="I2448" s="153" t="n">
        <v>180</v>
      </c>
      <c r="J2448" s="155" t="str">
        <v>Calm</v>
      </c>
      <c r="K2448" s="153" t="n">
        <v>0</v>
      </c>
      <c r="L2448" s="153" t="n">
        <f>IF(E2448="Accepted",K2448*1.150779448,"")</f>
        <v>0</v>
      </c>
      <c r="M2448" s="163"/>
      <c r="N2448" s="163" t="str">
        <f>IF(AND(E2448="Accepted",ISNUMBER(M2448)),M2448*1.150779448,"")</f>
      </c>
      <c r="O2448" s="163"/>
      <c r="P2448" s="163" t="str">
        <f>IF(AND(E2448="Accepted",ISNUMBER(O2448)),O2448*1.150779448,"")</f>
      </c>
      <c r="Q2448" s="163"/>
      <c r="R2448" s="155" t="str"/>
      <c r="S2448" s="155" t="str"/>
      <c r="T2448" s="155" t="str"/>
      <c r="U2448" s="163" t="str">
        <f>IF(E2448&lt;&gt;"Accepted","",IF(AND(N2448="",P2448=""),"",MAX(N2448,P2448)))</f>
      </c>
      <c r="V2448" s="155" t="str">
        <v>2026-06-04 12:55 PDT</v>
      </c>
      <c r="W2448" s="153" t="n">
        <v>0</v>
      </c>
      <c r="X2448" s="163"/>
      <c r="Y2448" s="163"/>
      <c r="Z2448" s="163"/>
      <c r="AA2448" s="153" t="n">
        <v>-117.8837</v>
      </c>
      <c r="AB2448" s="153" t="n">
        <v>34.9054</v>
      </c>
      <c r="AC2448" s="153" t="n">
        <v>702</v>
      </c>
      <c r="AD2448" s="175" t="str">
        <v>KEDW 041955Z 00000KT 50SM CLR 35/M01 A2985 RMK AO2A SLP080 T03491013</v>
      </c>
    </row>
    <row r="2449" hidden="0">
      <c r="A2449" s="150" t="str">
        <v>2026-06-04 20:55 UTC</v>
      </c>
      <c r="B2449" s="155" t="str">
        <v>2026-06-04 13:55 PDT</v>
      </c>
      <c r="C2449" s="155" t="str">
        <v>2026-06-04</v>
      </c>
      <c r="D2449" s="155" t="str">
        <v>June</v>
      </c>
      <c r="E2449" s="154" t="str">
        <v>Accepted</v>
      </c>
      <c r="F2449" s="155" t="str">
        <v>250</v>
      </c>
      <c r="G2449" s="153" t="n">
        <v>250</v>
      </c>
      <c r="H2449" s="155" t="str">
        <v>W</v>
      </c>
      <c r="I2449" s="153" t="n">
        <v>70</v>
      </c>
      <c r="J2449" s="155" t="str">
        <v>E</v>
      </c>
      <c r="K2449" s="153" t="n">
        <v>11</v>
      </c>
      <c r="L2449" s="153" t="n">
        <f>IF(E2449="Accepted",K2449*1.150779448,"")</f>
        <v>12.658573928</v>
      </c>
      <c r="M2449" s="163"/>
      <c r="N2449" s="163" t="str">
        <f>IF(AND(E2449="Accepted",ISNUMBER(M2449)),M2449*1.150779448,"")</f>
      </c>
      <c r="O2449" s="163"/>
      <c r="P2449" s="163" t="str">
        <f>IF(AND(E2449="Accepted",ISNUMBER(O2449)),O2449*1.150779448,"")</f>
      </c>
      <c r="Q2449" s="163"/>
      <c r="R2449" s="155" t="str"/>
      <c r="S2449" s="155" t="str"/>
      <c r="T2449" s="155" t="str"/>
      <c r="U2449" s="163" t="str">
        <f>IF(E2449&lt;&gt;"Accepted","",IF(AND(N2449="",P2449=""),"",MAX(N2449,P2449)))</f>
      </c>
      <c r="V2449" s="155" t="str">
        <v>2026-06-04 13:55 PDT</v>
      </c>
      <c r="W2449" s="153" t="n">
        <v>11</v>
      </c>
      <c r="X2449" s="163"/>
      <c r="Y2449" s="163"/>
      <c r="Z2449" s="163"/>
      <c r="AA2449" s="153" t="n">
        <v>-117.8837</v>
      </c>
      <c r="AB2449" s="153" t="n">
        <v>34.9054</v>
      </c>
      <c r="AC2449" s="153" t="n">
        <v>702</v>
      </c>
      <c r="AD2449" s="175" t="str">
        <v>KEDW 042055Z 25011KT 50SM CLR 37/M06 A2983 RMK AO2A SLP072 T03741063 57016</v>
      </c>
    </row>
    <row r="2450" hidden="0">
      <c r="A2450" s="150" t="str">
        <v>2026-06-04 21:55 UTC</v>
      </c>
      <c r="B2450" s="155" t="str">
        <v>2026-06-04 14:55 PDT</v>
      </c>
      <c r="C2450" s="155" t="str">
        <v>2026-06-04</v>
      </c>
      <c r="D2450" s="155" t="str">
        <v>June</v>
      </c>
      <c r="E2450" s="154" t="str">
        <v>Accepted</v>
      </c>
      <c r="F2450" s="155" t="str">
        <v>220</v>
      </c>
      <c r="G2450" s="153" t="n">
        <v>220</v>
      </c>
      <c r="H2450" s="155" t="str">
        <v>SW</v>
      </c>
      <c r="I2450" s="153" t="n">
        <v>40</v>
      </c>
      <c r="J2450" s="155" t="str">
        <v>NE</v>
      </c>
      <c r="K2450" s="153" t="n">
        <v>9</v>
      </c>
      <c r="L2450" s="153" t="n">
        <f>IF(E2450="Accepted",K2450*1.150779448,"")</f>
        <v>10.357015032</v>
      </c>
      <c r="M2450" s="153" t="n">
        <v>16</v>
      </c>
      <c r="N2450" s="153" t="n">
        <f>IF(AND(E2450="Accepted",ISNUMBER(M2450)),M2450*1.150779448,"")</f>
        <v>18.412471168</v>
      </c>
      <c r="O2450" s="163"/>
      <c r="P2450" s="163" t="str">
        <f>IF(AND(E2450="Accepted",ISNUMBER(O2450)),O2450*1.150779448,"")</f>
      </c>
      <c r="Q2450" s="163"/>
      <c r="R2450" s="155" t="str"/>
      <c r="S2450" s="155" t="str"/>
      <c r="T2450" s="155" t="str"/>
      <c r="U2450" s="153" t="n">
        <f>IF(E2450&lt;&gt;"Accepted","",IF(AND(N2450="",P2450=""),"",MAX(N2450,P2450)))</f>
        <v>18.412471168</v>
      </c>
      <c r="V2450" s="155" t="str">
        <v>2026-06-04 14:55 PDT</v>
      </c>
      <c r="W2450" s="153" t="n">
        <v>9</v>
      </c>
      <c r="X2450" s="153" t="n">
        <v>16</v>
      </c>
      <c r="Y2450" s="163"/>
      <c r="Z2450" s="163"/>
      <c r="AA2450" s="153" t="n">
        <v>-117.8837</v>
      </c>
      <c r="AB2450" s="153" t="n">
        <v>34.9054</v>
      </c>
      <c r="AC2450" s="153" t="n">
        <v>702</v>
      </c>
      <c r="AD2450" s="175" t="str">
        <v>KEDW 042155Z 22009G16KT 50SM CLR 38/M05 A2981 RMK AO2A SLP067 T03841055</v>
      </c>
    </row>
    <row r="2451" hidden="0">
      <c r="A2451" s="150" t="str">
        <v>2026-06-04 22:00 UTC</v>
      </c>
      <c r="B2451" s="155" t="str">
        <v>2026-06-04 15:00 PDT</v>
      </c>
      <c r="C2451" s="155" t="str">
        <v>2026-06-04</v>
      </c>
      <c r="D2451" s="155" t="str">
        <v>June</v>
      </c>
      <c r="E2451" s="154" t="str">
        <v>No coded wind group</v>
      </c>
      <c r="F2451" s="155" t="str"/>
      <c r="G2451" s="163"/>
      <c r="H2451" s="155" t="str">
        <v>Variable/unknown</v>
      </c>
      <c r="I2451" s="163"/>
      <c r="J2451" s="155" t="str">
        <v>Variable/unknown</v>
      </c>
      <c r="K2451" s="163"/>
      <c r="L2451" s="163" t="str">
        <f>IF(E2451="Accepted",K2451*1.150779448,"")</f>
      </c>
      <c r="M2451" s="163"/>
      <c r="N2451" s="163" t="str">
        <f>IF(AND(E2451="Accepted",ISNUMBER(M2451)),M2451*1.150779448,"")</f>
      </c>
      <c r="O2451" s="163"/>
      <c r="P2451" s="163" t="str">
        <f>IF(AND(E2451="Accepted",ISNUMBER(O2451)),O2451*1.150779448,"")</f>
      </c>
      <c r="Q2451" s="163"/>
      <c r="R2451" s="155" t="str"/>
      <c r="S2451" s="155" t="str"/>
      <c r="T2451" s="155" t="str"/>
      <c r="U2451" s="163" t="str">
        <f>IF(E2451&lt;&gt;"Accepted","",IF(AND(N2451="",P2451=""),"",MAX(N2451,P2451)))</f>
      </c>
      <c r="V2451" s="155" t="str">
        <v>2026-06-04 15:00 PDT</v>
      </c>
      <c r="W2451" s="163"/>
      <c r="X2451" s="163"/>
      <c r="Y2451" s="163"/>
      <c r="Z2451" s="163"/>
      <c r="AA2451" s="153" t="n">
        <v>-117.8837</v>
      </c>
      <c r="AB2451" s="153" t="n">
        <v>34.9054</v>
      </c>
      <c r="AC2451" s="153" t="n">
        <v>702</v>
      </c>
      <c r="AD2451" s="175" t="str">
        <v>KEDW 042200Z 24018KG20T 50SM CLR 38/M05 A2981 RMK AO2A SLP067</v>
      </c>
    </row>
    <row r="2452" hidden="0">
      <c r="A2452" s="150" t="str">
        <v>2026-06-04 22:55 UTC</v>
      </c>
      <c r="B2452" s="155" t="str">
        <v>2026-06-04 15:55 PDT</v>
      </c>
      <c r="C2452" s="155" t="str">
        <v>2026-06-04</v>
      </c>
      <c r="D2452" s="155" t="str">
        <v>June</v>
      </c>
      <c r="E2452" s="154" t="str">
        <v>Accepted</v>
      </c>
      <c r="F2452" s="155" t="str">
        <v>230</v>
      </c>
      <c r="G2452" s="153" t="n">
        <v>230</v>
      </c>
      <c r="H2452" s="155" t="str">
        <v>SW</v>
      </c>
      <c r="I2452" s="153" t="n">
        <v>50</v>
      </c>
      <c r="J2452" s="155" t="str">
        <v>NE</v>
      </c>
      <c r="K2452" s="153" t="n">
        <v>12</v>
      </c>
      <c r="L2452" s="153" t="n">
        <f>IF(E2452="Accepted",K2452*1.150779448,"")</f>
        <v>13.809353376</v>
      </c>
      <c r="M2452" s="153" t="n">
        <v>24</v>
      </c>
      <c r="N2452" s="153" t="n">
        <f>IF(AND(E2452="Accepted",ISNUMBER(M2452)),M2452*1.150779448,"")</f>
        <v>27.618706752</v>
      </c>
      <c r="O2452" s="153" t="n">
        <v>26</v>
      </c>
      <c r="P2452" s="153" t="n">
        <f>IF(AND(E2452="Accepted",ISNUMBER(O2452)),O2452*1.150779448,"")</f>
        <v>29.920265648</v>
      </c>
      <c r="Q2452" s="153" t="n">
        <v>230</v>
      </c>
      <c r="R2452" s="155" t="str">
        <v>52</v>
      </c>
      <c r="S2452" s="155" t="str">
        <v>2026-06-04 22:52 UTC</v>
      </c>
      <c r="T2452" s="155" t="str">
        <v>2026-06-04 15:52 PDT</v>
      </c>
      <c r="U2452" s="153" t="n">
        <f>IF(E2452&lt;&gt;"Accepted","",IF(AND(N2452="",P2452=""),"",MAX(N2452,P2452)))</f>
        <v>29.920265648</v>
      </c>
      <c r="V2452" s="155" t="str">
        <v>2026-06-04 15:52 PDT</v>
      </c>
      <c r="W2452" s="153" t="n">
        <v>12</v>
      </c>
      <c r="X2452" s="153" t="n">
        <v>24</v>
      </c>
      <c r="Y2452" s="153" t="n">
        <v>26</v>
      </c>
      <c r="Z2452" s="153" t="n">
        <v>230</v>
      </c>
      <c r="AA2452" s="153" t="n">
        <v>-117.8837</v>
      </c>
      <c r="AB2452" s="153" t="n">
        <v>34.9054</v>
      </c>
      <c r="AC2452" s="153" t="n">
        <v>702</v>
      </c>
      <c r="AD2452" s="175" t="str">
        <v>KEDW 042255Z 23012G24KT 50SM CLR 38/M08 A2980 RMK AO2A PK WND 23026/52 SLP063 T03761085</v>
      </c>
    </row>
    <row r="2453" hidden="0">
      <c r="A2453" s="150" t="str">
        <v>2026-06-04 23:55 UTC</v>
      </c>
      <c r="B2453" s="155" t="str">
        <v>2026-06-04 16:55 PDT</v>
      </c>
      <c r="C2453" s="155" t="str">
        <v>2026-06-04</v>
      </c>
      <c r="D2453" s="155" t="str">
        <v>June</v>
      </c>
      <c r="E2453" s="154" t="str">
        <v>Accepted</v>
      </c>
      <c r="F2453" s="155" t="str">
        <v>230</v>
      </c>
      <c r="G2453" s="153" t="n">
        <v>230</v>
      </c>
      <c r="H2453" s="155" t="str">
        <v>SW</v>
      </c>
      <c r="I2453" s="153" t="n">
        <v>50</v>
      </c>
      <c r="J2453" s="155" t="str">
        <v>NE</v>
      </c>
      <c r="K2453" s="153" t="n">
        <v>18</v>
      </c>
      <c r="L2453" s="153" t="n">
        <f>IF(E2453="Accepted",K2453*1.150779448,"")</f>
        <v>20.714030064</v>
      </c>
      <c r="M2453" s="153" t="n">
        <v>23</v>
      </c>
      <c r="N2453" s="153" t="n">
        <f>IF(AND(E2453="Accepted",ISNUMBER(M2453)),M2453*1.150779448,"")</f>
        <v>26.467927304</v>
      </c>
      <c r="O2453" s="153" t="n">
        <v>26</v>
      </c>
      <c r="P2453" s="153" t="n">
        <f>IF(AND(E2453="Accepted",ISNUMBER(O2453)),O2453*1.150779448,"")</f>
        <v>29.920265648</v>
      </c>
      <c r="Q2453" s="153" t="n">
        <v>210</v>
      </c>
      <c r="R2453" s="155" t="str">
        <v>28</v>
      </c>
      <c r="S2453" s="155" t="str">
        <v>2026-06-04 23:28 UTC</v>
      </c>
      <c r="T2453" s="155" t="str">
        <v>2026-06-04 16:28 PDT</v>
      </c>
      <c r="U2453" s="153" t="n">
        <f>IF(E2453&lt;&gt;"Accepted","",IF(AND(N2453="",P2453=""),"",MAX(N2453,P2453)))</f>
        <v>29.920265648</v>
      </c>
      <c r="V2453" s="155" t="str">
        <v>2026-06-04 16:28 PDT</v>
      </c>
      <c r="W2453" s="153" t="n">
        <v>18</v>
      </c>
      <c r="X2453" s="153" t="n">
        <v>23</v>
      </c>
      <c r="Y2453" s="153" t="n">
        <v>26</v>
      </c>
      <c r="Z2453" s="153" t="n">
        <v>210</v>
      </c>
      <c r="AA2453" s="153" t="n">
        <v>-117.8837</v>
      </c>
      <c r="AB2453" s="153" t="n">
        <v>34.9054</v>
      </c>
      <c r="AC2453" s="153" t="n">
        <v>702</v>
      </c>
      <c r="AD2453" s="175" t="str">
        <v>KEDW 042355Z 23018G23KT 60SM CLR 37/M09 A2980 RMK AO2A PK WND 21026/28 SLP063 T03701089 10385 20314 57011</v>
      </c>
    </row>
    <row r="2454" hidden="0">
      <c r="A2454" s="150" t="str">
        <v>2026-06-05 00:55 UTC</v>
      </c>
      <c r="B2454" s="155" t="str">
        <v>2026-06-04 17:55 PDT</v>
      </c>
      <c r="C2454" s="155" t="str">
        <v>2026-06-04</v>
      </c>
      <c r="D2454" s="155" t="str">
        <v>June</v>
      </c>
      <c r="E2454" s="154" t="str">
        <v>Accepted</v>
      </c>
      <c r="F2454" s="155" t="str">
        <v>230</v>
      </c>
      <c r="G2454" s="153" t="n">
        <v>230</v>
      </c>
      <c r="H2454" s="155" t="str">
        <v>SW</v>
      </c>
      <c r="I2454" s="153" t="n">
        <v>50</v>
      </c>
      <c r="J2454" s="155" t="str">
        <v>NE</v>
      </c>
      <c r="K2454" s="153" t="n">
        <v>18</v>
      </c>
      <c r="L2454" s="153" t="n">
        <f>IF(E2454="Accepted",K2454*1.150779448,"")</f>
        <v>20.714030064</v>
      </c>
      <c r="M2454" s="153" t="n">
        <v>26</v>
      </c>
      <c r="N2454" s="153" t="n">
        <f>IF(AND(E2454="Accepted",ISNUMBER(M2454)),M2454*1.150779448,"")</f>
        <v>29.920265648</v>
      </c>
      <c r="O2454" s="153" t="n">
        <v>27</v>
      </c>
      <c r="P2454" s="153" t="n">
        <f>IF(AND(E2454="Accepted",ISNUMBER(O2454)),O2454*1.150779448,"")</f>
        <v>31.071045096</v>
      </c>
      <c r="Q2454" s="153" t="n">
        <v>230</v>
      </c>
      <c r="R2454" s="155" t="str">
        <v>46</v>
      </c>
      <c r="S2454" s="155" t="str">
        <v>2026-06-05 00:46 UTC</v>
      </c>
      <c r="T2454" s="155" t="str">
        <v>2026-06-04 17:46 PDT</v>
      </c>
      <c r="U2454" s="153" t="n">
        <f>IF(E2454&lt;&gt;"Accepted","",IF(AND(N2454="",P2454=""),"",MAX(N2454,P2454)))</f>
        <v>31.071045096</v>
      </c>
      <c r="V2454" s="155" t="str">
        <v>2026-06-04 17:46 PDT</v>
      </c>
      <c r="W2454" s="153" t="n">
        <v>18</v>
      </c>
      <c r="X2454" s="153" t="n">
        <v>26</v>
      </c>
      <c r="Y2454" s="153" t="n">
        <v>27</v>
      </c>
      <c r="Z2454" s="153" t="n">
        <v>230</v>
      </c>
      <c r="AA2454" s="153" t="n">
        <v>-117.8837</v>
      </c>
      <c r="AB2454" s="153" t="n">
        <v>34.9054</v>
      </c>
      <c r="AC2454" s="153" t="n">
        <v>702</v>
      </c>
      <c r="AD2454" s="175" t="str">
        <v>KEDW 050055Z 23018G26KT 60SM CLR 35/M02 A2979 RMK AO2A PK WND 23027/46 SLP062 T03521025</v>
      </c>
    </row>
    <row r="2455" hidden="0">
      <c r="A2455" s="150" t="str">
        <v>2026-06-05 01:55 UTC</v>
      </c>
      <c r="B2455" s="155" t="str">
        <v>2026-06-04 18:55 PDT</v>
      </c>
      <c r="C2455" s="155" t="str">
        <v>2026-06-04</v>
      </c>
      <c r="D2455" s="155" t="str">
        <v>June</v>
      </c>
      <c r="E2455" s="154" t="str">
        <v>Accepted</v>
      </c>
      <c r="F2455" s="155" t="str">
        <v>240</v>
      </c>
      <c r="G2455" s="153" t="n">
        <v>240</v>
      </c>
      <c r="H2455" s="155" t="str">
        <v>SW</v>
      </c>
      <c r="I2455" s="153" t="n">
        <v>60</v>
      </c>
      <c r="J2455" s="155" t="str">
        <v>NE</v>
      </c>
      <c r="K2455" s="153" t="n">
        <v>20</v>
      </c>
      <c r="L2455" s="153" t="n">
        <f>IF(E2455="Accepted",K2455*1.150779448,"")</f>
        <v>23.01558896</v>
      </c>
      <c r="M2455" s="153" t="n">
        <v>27</v>
      </c>
      <c r="N2455" s="153" t="n">
        <f>IF(AND(E2455="Accepted",ISNUMBER(M2455)),M2455*1.150779448,"")</f>
        <v>31.071045096</v>
      </c>
      <c r="O2455" s="153" t="n">
        <v>28</v>
      </c>
      <c r="P2455" s="153" t="n">
        <f>IF(AND(E2455="Accepted",ISNUMBER(O2455)),O2455*1.150779448,"")</f>
        <v>32.221824544</v>
      </c>
      <c r="Q2455" s="153" t="n">
        <v>240</v>
      </c>
      <c r="R2455" s="155" t="str">
        <v>52</v>
      </c>
      <c r="S2455" s="155" t="str">
        <v>2026-06-05 01:52 UTC</v>
      </c>
      <c r="T2455" s="155" t="str">
        <v>2026-06-04 18:52 PDT</v>
      </c>
      <c r="U2455" s="153" t="n">
        <f>IF(E2455&lt;&gt;"Accepted","",IF(AND(N2455="",P2455=""),"",MAX(N2455,P2455)))</f>
        <v>32.221824544</v>
      </c>
      <c r="V2455" s="155" t="str">
        <v>2026-06-04 18:52 PDT</v>
      </c>
      <c r="W2455" s="153" t="n">
        <v>20</v>
      </c>
      <c r="X2455" s="153" t="n">
        <v>27</v>
      </c>
      <c r="Y2455" s="153" t="n">
        <v>28</v>
      </c>
      <c r="Z2455" s="153" t="n">
        <v>240</v>
      </c>
      <c r="AA2455" s="153" t="n">
        <v>-117.8837</v>
      </c>
      <c r="AB2455" s="153" t="n">
        <v>34.9054</v>
      </c>
      <c r="AC2455" s="153" t="n">
        <v>702</v>
      </c>
      <c r="AD2455" s="175" t="str">
        <v>KEDW 050155Z 24020G27KT 60SM CLR 33/03 A2980 RMK AO2A PK WND 24028/52 SLP067 T03250034</v>
      </c>
    </row>
    <row r="2456" hidden="0">
      <c r="A2456" s="150" t="str">
        <v>2026-06-05 02:55 UTC</v>
      </c>
      <c r="B2456" s="155" t="str">
        <v>2026-06-04 19:55 PDT</v>
      </c>
      <c r="C2456" s="155" t="str">
        <v>2026-06-04</v>
      </c>
      <c r="D2456" s="155" t="str">
        <v>June</v>
      </c>
      <c r="E2456" s="154" t="str">
        <v>Accepted</v>
      </c>
      <c r="F2456" s="155" t="str">
        <v>240</v>
      </c>
      <c r="G2456" s="153" t="n">
        <v>240</v>
      </c>
      <c r="H2456" s="155" t="str">
        <v>SW</v>
      </c>
      <c r="I2456" s="153" t="n">
        <v>60</v>
      </c>
      <c r="J2456" s="155" t="str">
        <v>NE</v>
      </c>
      <c r="K2456" s="153" t="n">
        <v>18</v>
      </c>
      <c r="L2456" s="153" t="n">
        <f>IF(E2456="Accepted",K2456*1.150779448,"")</f>
        <v>20.714030064</v>
      </c>
      <c r="M2456" s="153" t="n">
        <v>26</v>
      </c>
      <c r="N2456" s="153" t="n">
        <f>IF(AND(E2456="Accepted",ISNUMBER(M2456)),M2456*1.150779448,"")</f>
        <v>29.920265648</v>
      </c>
      <c r="O2456" s="153" t="n">
        <v>28</v>
      </c>
      <c r="P2456" s="153" t="n">
        <f>IF(AND(E2456="Accepted",ISNUMBER(O2456)),O2456*1.150779448,"")</f>
        <v>32.221824544</v>
      </c>
      <c r="Q2456" s="153" t="n">
        <v>250</v>
      </c>
      <c r="R2456" s="155" t="str">
        <v>11</v>
      </c>
      <c r="S2456" s="155" t="str">
        <v>2026-06-05 02:11 UTC</v>
      </c>
      <c r="T2456" s="155" t="str">
        <v>2026-06-04 19:11 PDT</v>
      </c>
      <c r="U2456" s="153" t="n">
        <f>IF(E2456&lt;&gt;"Accepted","",IF(AND(N2456="",P2456=""),"",MAX(N2456,P2456)))</f>
        <v>32.221824544</v>
      </c>
      <c r="V2456" s="155" t="str">
        <v>2026-06-04 19:11 PDT</v>
      </c>
      <c r="W2456" s="153" t="n">
        <v>18</v>
      </c>
      <c r="X2456" s="153" t="n">
        <v>26</v>
      </c>
      <c r="Y2456" s="153" t="n">
        <v>28</v>
      </c>
      <c r="Z2456" s="153" t="n">
        <v>250</v>
      </c>
      <c r="AA2456" s="153" t="n">
        <v>-117.8837</v>
      </c>
      <c r="AB2456" s="153" t="n">
        <v>34.9054</v>
      </c>
      <c r="AC2456" s="153" t="n">
        <v>702</v>
      </c>
      <c r="AD2456" s="175" t="str">
        <v>KEDW 050255Z 24018G26KT 50SM CLR 30/02 A2982 RMK AO2A PK WND 25028/11 SLP072 T02990022 53009</v>
      </c>
    </row>
    <row r="2457" hidden="0">
      <c r="A2457" s="150" t="str">
        <v>2026-06-05 03:55 UTC</v>
      </c>
      <c r="B2457" s="155" t="str">
        <v>2026-06-04 20:55 PDT</v>
      </c>
      <c r="C2457" s="155" t="str">
        <v>2026-06-04</v>
      </c>
      <c r="D2457" s="155" t="str">
        <v>June</v>
      </c>
      <c r="E2457" s="154" t="str">
        <v>Accepted</v>
      </c>
      <c r="F2457" s="155" t="str">
        <v>240</v>
      </c>
      <c r="G2457" s="153" t="n">
        <v>240</v>
      </c>
      <c r="H2457" s="155" t="str">
        <v>SW</v>
      </c>
      <c r="I2457" s="153" t="n">
        <v>60</v>
      </c>
      <c r="J2457" s="155" t="str">
        <v>NE</v>
      </c>
      <c r="K2457" s="153" t="n">
        <v>17</v>
      </c>
      <c r="L2457" s="153" t="n">
        <f>IF(E2457="Accepted",K2457*1.150779448,"")</f>
        <v>19.563250616</v>
      </c>
      <c r="M2457" s="163"/>
      <c r="N2457" s="163" t="str">
        <f>IF(AND(E2457="Accepted",ISNUMBER(M2457)),M2457*1.150779448,"")</f>
      </c>
      <c r="O2457" s="163"/>
      <c r="P2457" s="163" t="str">
        <f>IF(AND(E2457="Accepted",ISNUMBER(O2457)),O2457*1.150779448,"")</f>
      </c>
      <c r="Q2457" s="163"/>
      <c r="R2457" s="155" t="str"/>
      <c r="S2457" s="155" t="str"/>
      <c r="T2457" s="155" t="str"/>
      <c r="U2457" s="163" t="str">
        <f>IF(E2457&lt;&gt;"Accepted","",IF(AND(N2457="",P2457=""),"",MAX(N2457,P2457)))</f>
      </c>
      <c r="V2457" s="155" t="str">
        <v>2026-06-04 20:55 PDT</v>
      </c>
      <c r="W2457" s="153" t="n">
        <v>17</v>
      </c>
      <c r="X2457" s="163"/>
      <c r="Y2457" s="163"/>
      <c r="Z2457" s="163"/>
      <c r="AA2457" s="153" t="n">
        <v>-117.8837</v>
      </c>
      <c r="AB2457" s="153" t="n">
        <v>34.9054</v>
      </c>
      <c r="AC2457" s="153" t="n">
        <v>702</v>
      </c>
      <c r="AD2457" s="175" t="str">
        <v>KEDW 050355Z 24017KT 40SM CLR 28/03 A2983 RMK AO2A SLP076 T02830025</v>
      </c>
    </row>
    <row r="2458" hidden="0">
      <c r="A2458" s="150" t="str">
        <v>2026-06-05 04:55 UTC</v>
      </c>
      <c r="B2458" s="155" t="str">
        <v>2026-06-04 21:55 PDT</v>
      </c>
      <c r="C2458" s="155" t="str">
        <v>2026-06-04</v>
      </c>
      <c r="D2458" s="155" t="str">
        <v>June</v>
      </c>
      <c r="E2458" s="154" t="str">
        <v>Accepted</v>
      </c>
      <c r="F2458" s="155" t="str">
        <v>240</v>
      </c>
      <c r="G2458" s="153" t="n">
        <v>240</v>
      </c>
      <c r="H2458" s="155" t="str">
        <v>SW</v>
      </c>
      <c r="I2458" s="153" t="n">
        <v>60</v>
      </c>
      <c r="J2458" s="155" t="str">
        <v>NE</v>
      </c>
      <c r="K2458" s="153" t="n">
        <v>15</v>
      </c>
      <c r="L2458" s="153" t="n">
        <f>IF(E2458="Accepted",K2458*1.150779448,"")</f>
        <v>17.261691719999998</v>
      </c>
      <c r="M2458" s="163"/>
      <c r="N2458" s="163" t="str">
        <f>IF(AND(E2458="Accepted",ISNUMBER(M2458)),M2458*1.150779448,"")</f>
      </c>
      <c r="O2458" s="163"/>
      <c r="P2458" s="163" t="str">
        <f>IF(AND(E2458="Accepted",ISNUMBER(O2458)),O2458*1.150779448,"")</f>
      </c>
      <c r="Q2458" s="163"/>
      <c r="R2458" s="155" t="str"/>
      <c r="S2458" s="155" t="str"/>
      <c r="T2458" s="155" t="str"/>
      <c r="U2458" s="163" t="str">
        <f>IF(E2458&lt;&gt;"Accepted","",IF(AND(N2458="",P2458=""),"",MAX(N2458,P2458)))</f>
      </c>
      <c r="V2458" s="155" t="str">
        <v>2026-06-04 21:55 PDT</v>
      </c>
      <c r="W2458" s="153" t="n">
        <v>15</v>
      </c>
      <c r="X2458" s="163"/>
      <c r="Y2458" s="163"/>
      <c r="Z2458" s="163"/>
      <c r="AA2458" s="153" t="n">
        <v>-117.8837</v>
      </c>
      <c r="AB2458" s="153" t="n">
        <v>34.9054</v>
      </c>
      <c r="AC2458" s="153" t="n">
        <v>702</v>
      </c>
      <c r="AD2458" s="175" t="str">
        <v>KEDW 050455Z 24015KT 40SM CLR 26/06 A2985 RMK AO2A SLP081 T02630063</v>
      </c>
    </row>
    <row r="2459" hidden="0">
      <c r="A2459" s="150" t="str">
        <v>2026-06-05 05:55 UTC</v>
      </c>
      <c r="B2459" s="155" t="str">
        <v>2026-06-04 22:55 PDT</v>
      </c>
      <c r="C2459" s="155" t="str">
        <v>2026-06-04</v>
      </c>
      <c r="D2459" s="155" t="str">
        <v>June</v>
      </c>
      <c r="E2459" s="154" t="str">
        <v>Accepted</v>
      </c>
      <c r="F2459" s="155" t="str">
        <v>230</v>
      </c>
      <c r="G2459" s="153" t="n">
        <v>230</v>
      </c>
      <c r="H2459" s="155" t="str">
        <v>SW</v>
      </c>
      <c r="I2459" s="153" t="n">
        <v>50</v>
      </c>
      <c r="J2459" s="155" t="str">
        <v>NE</v>
      </c>
      <c r="K2459" s="153" t="n">
        <v>14</v>
      </c>
      <c r="L2459" s="153" t="n">
        <f>IF(E2459="Accepted",K2459*1.150779448,"")</f>
        <v>16.110912272</v>
      </c>
      <c r="M2459" s="163"/>
      <c r="N2459" s="163" t="str">
        <f>IF(AND(E2459="Accepted",ISNUMBER(M2459)),M2459*1.150779448,"")</f>
      </c>
      <c r="O2459" s="163"/>
      <c r="P2459" s="163" t="str">
        <f>IF(AND(E2459="Accepted",ISNUMBER(O2459)),O2459*1.150779448,"")</f>
      </c>
      <c r="Q2459" s="163"/>
      <c r="R2459" s="155" t="str"/>
      <c r="S2459" s="155" t="str"/>
      <c r="T2459" s="155" t="str"/>
      <c r="U2459" s="163" t="str">
        <f>IF(E2459&lt;&gt;"Accepted","",IF(AND(N2459="",P2459=""),"",MAX(N2459,P2459)))</f>
      </c>
      <c r="V2459" s="155" t="str">
        <v>2026-06-04 22:55 PDT</v>
      </c>
      <c r="W2459" s="153" t="n">
        <v>14</v>
      </c>
      <c r="X2459" s="163"/>
      <c r="Y2459" s="163"/>
      <c r="Z2459" s="163"/>
      <c r="AA2459" s="153" t="n">
        <v>-117.8837</v>
      </c>
      <c r="AB2459" s="153" t="n">
        <v>34.9054</v>
      </c>
      <c r="AC2459" s="153" t="n">
        <v>702</v>
      </c>
      <c r="AD2459" s="175" t="str">
        <v>KEDW 050555Z AUTO 23014KT 10SM CLR 25/06 A2985 RMK AO2 SLP081 T02470064 10369 20247 50008 $</v>
      </c>
    </row>
    <row r="2460" hidden="0">
      <c r="A2460" s="150" t="str">
        <v>2026-06-05 06:55 UTC</v>
      </c>
      <c r="B2460" s="155" t="str">
        <v>2026-06-04 23:55 PDT</v>
      </c>
      <c r="C2460" s="155" t="str">
        <v>2026-06-04</v>
      </c>
      <c r="D2460" s="155" t="str">
        <v>June</v>
      </c>
      <c r="E2460" s="154" t="str">
        <v>Accepted</v>
      </c>
      <c r="F2460" s="155" t="str">
        <v>220</v>
      </c>
      <c r="G2460" s="153" t="n">
        <v>220</v>
      </c>
      <c r="H2460" s="155" t="str">
        <v>SW</v>
      </c>
      <c r="I2460" s="153" t="n">
        <v>40</v>
      </c>
      <c r="J2460" s="155" t="str">
        <v>NE</v>
      </c>
      <c r="K2460" s="153" t="n">
        <v>10</v>
      </c>
      <c r="L2460" s="153" t="n">
        <f>IF(E2460="Accepted",K2460*1.150779448,"")</f>
        <v>11.50779448</v>
      </c>
      <c r="M2460" s="163"/>
      <c r="N2460" s="163" t="str">
        <f>IF(AND(E2460="Accepted",ISNUMBER(M2460)),M2460*1.150779448,"")</f>
      </c>
      <c r="O2460" s="163"/>
      <c r="P2460" s="163" t="str">
        <f>IF(AND(E2460="Accepted",ISNUMBER(O2460)),O2460*1.150779448,"")</f>
      </c>
      <c r="Q2460" s="163"/>
      <c r="R2460" s="155" t="str"/>
      <c r="S2460" s="155" t="str"/>
      <c r="T2460" s="155" t="str"/>
      <c r="U2460" s="163" t="str">
        <f>IF(E2460&lt;&gt;"Accepted","",IF(AND(N2460="",P2460=""),"",MAX(N2460,P2460)))</f>
      </c>
      <c r="V2460" s="155" t="str">
        <v>2026-06-04 23:55 PDT</v>
      </c>
      <c r="W2460" s="153" t="n">
        <v>10</v>
      </c>
      <c r="X2460" s="163"/>
      <c r="Y2460" s="163"/>
      <c r="Z2460" s="163"/>
      <c r="AA2460" s="153" t="n">
        <v>-117.8837</v>
      </c>
      <c r="AB2460" s="153" t="n">
        <v>34.9054</v>
      </c>
      <c r="AC2460" s="153" t="n">
        <v>702</v>
      </c>
      <c r="AD2460" s="175" t="str">
        <v>KEDW 050655Z AUTO 22010KT 10SM CLR 23/04 A2984 RMK AO2 SLP078 T02330043 $</v>
      </c>
    </row>
    <row r="2461" hidden="0">
      <c r="A2461" s="150" t="str">
        <v>2026-06-05 07:55 UTC</v>
      </c>
      <c r="B2461" s="155" t="str">
        <v>2026-06-05 00:55 PDT</v>
      </c>
      <c r="C2461" s="155" t="str">
        <v>2026-06-05</v>
      </c>
      <c r="D2461" s="155" t="str">
        <v>June</v>
      </c>
      <c r="E2461" s="154" t="str">
        <v>Accepted</v>
      </c>
      <c r="F2461" s="155" t="str">
        <v>210</v>
      </c>
      <c r="G2461" s="153" t="n">
        <v>210</v>
      </c>
      <c r="H2461" s="155" t="str">
        <v>SW</v>
      </c>
      <c r="I2461" s="153" t="n">
        <v>30</v>
      </c>
      <c r="J2461" s="155" t="str">
        <v>NE</v>
      </c>
      <c r="K2461" s="153" t="n">
        <v>12</v>
      </c>
      <c r="L2461" s="153" t="n">
        <f>IF(E2461="Accepted",K2461*1.150779448,"")</f>
        <v>13.809353376</v>
      </c>
      <c r="M2461" s="163"/>
      <c r="N2461" s="163" t="str">
        <f>IF(AND(E2461="Accepted",ISNUMBER(M2461)),M2461*1.150779448,"")</f>
      </c>
      <c r="O2461" s="163"/>
      <c r="P2461" s="163" t="str">
        <f>IF(AND(E2461="Accepted",ISNUMBER(O2461)),O2461*1.150779448,"")</f>
      </c>
      <c r="Q2461" s="163"/>
      <c r="R2461" s="155" t="str"/>
      <c r="S2461" s="155" t="str"/>
      <c r="T2461" s="155" t="str"/>
      <c r="U2461" s="163" t="str">
        <f>IF(E2461&lt;&gt;"Accepted","",IF(AND(N2461="",P2461=""),"",MAX(N2461,P2461)))</f>
      </c>
      <c r="V2461" s="155" t="str">
        <v>2026-06-05 00:55 PDT</v>
      </c>
      <c r="W2461" s="153" t="n">
        <v>12</v>
      </c>
      <c r="X2461" s="163"/>
      <c r="Y2461" s="163"/>
      <c r="Z2461" s="163"/>
      <c r="AA2461" s="153" t="n">
        <v>-117.8837</v>
      </c>
      <c r="AB2461" s="153" t="n">
        <v>34.9054</v>
      </c>
      <c r="AC2461" s="153" t="n">
        <v>702</v>
      </c>
      <c r="AD2461" s="175" t="str">
        <v>KEDW 050755Z AUTO 21012KT 10SM CLR 22/04 A2983 RMK AO2 SLP075 T02180044 403850185 $</v>
      </c>
    </row>
    <row r="2462" hidden="0">
      <c r="A2462" s="150" t="str">
        <v>2026-06-05 08:55 UTC</v>
      </c>
      <c r="B2462" s="155" t="str">
        <v>2026-06-05 01:55 PDT</v>
      </c>
      <c r="C2462" s="155" t="str">
        <v>2026-06-05</v>
      </c>
      <c r="D2462" s="155" t="str">
        <v>June</v>
      </c>
      <c r="E2462" s="154" t="str">
        <v>Accepted</v>
      </c>
      <c r="F2462" s="155" t="str">
        <v>210</v>
      </c>
      <c r="G2462" s="153" t="n">
        <v>210</v>
      </c>
      <c r="H2462" s="155" t="str">
        <v>SW</v>
      </c>
      <c r="I2462" s="153" t="n">
        <v>30</v>
      </c>
      <c r="J2462" s="155" t="str">
        <v>NE</v>
      </c>
      <c r="K2462" s="153" t="n">
        <v>10</v>
      </c>
      <c r="L2462" s="153" t="n">
        <f>IF(E2462="Accepted",K2462*1.150779448,"")</f>
        <v>11.50779448</v>
      </c>
      <c r="M2462" s="163"/>
      <c r="N2462" s="163" t="str">
        <f>IF(AND(E2462="Accepted",ISNUMBER(M2462)),M2462*1.150779448,"")</f>
      </c>
      <c r="O2462" s="163"/>
      <c r="P2462" s="163" t="str">
        <f>IF(AND(E2462="Accepted",ISNUMBER(O2462)),O2462*1.150779448,"")</f>
      </c>
      <c r="Q2462" s="163"/>
      <c r="R2462" s="155" t="str"/>
      <c r="S2462" s="155" t="str"/>
      <c r="T2462" s="155" t="str"/>
      <c r="U2462" s="163" t="str">
        <f>IF(E2462&lt;&gt;"Accepted","",IF(AND(N2462="",P2462=""),"",MAX(N2462,P2462)))</f>
      </c>
      <c r="V2462" s="155" t="str">
        <v>2026-06-05 01:55 PDT</v>
      </c>
      <c r="W2462" s="153" t="n">
        <v>10</v>
      </c>
      <c r="X2462" s="163"/>
      <c r="Y2462" s="163"/>
      <c r="Z2462" s="163"/>
      <c r="AA2462" s="153" t="n">
        <v>-117.8837</v>
      </c>
      <c r="AB2462" s="153" t="n">
        <v>34.9054</v>
      </c>
      <c r="AC2462" s="153" t="n">
        <v>702</v>
      </c>
      <c r="AD2462" s="175" t="str">
        <v>KEDW 050855Z AUTO 21010KT 10SM CLR 21/02 A2983 RMK AO2 SLP073 T02060019 57007 $</v>
      </c>
    </row>
    <row r="2463" hidden="0">
      <c r="A2463" s="150" t="str">
        <v>2026-06-05 09:55 UTC</v>
      </c>
      <c r="B2463" s="155" t="str">
        <v>2026-06-05 02:55 PDT</v>
      </c>
      <c r="C2463" s="155" t="str">
        <v>2026-06-05</v>
      </c>
      <c r="D2463" s="155" t="str">
        <v>June</v>
      </c>
      <c r="E2463" s="154" t="str">
        <v>Accepted</v>
      </c>
      <c r="F2463" s="155" t="str">
        <v>220</v>
      </c>
      <c r="G2463" s="153" t="n">
        <v>220</v>
      </c>
      <c r="H2463" s="155" t="str">
        <v>SW</v>
      </c>
      <c r="I2463" s="153" t="n">
        <v>40</v>
      </c>
      <c r="J2463" s="155" t="str">
        <v>NE</v>
      </c>
      <c r="K2463" s="153" t="n">
        <v>12</v>
      </c>
      <c r="L2463" s="153" t="n">
        <f>IF(E2463="Accepted",K2463*1.150779448,"")</f>
        <v>13.809353376</v>
      </c>
      <c r="M2463" s="163"/>
      <c r="N2463" s="163" t="str">
        <f>IF(AND(E2463="Accepted",ISNUMBER(M2463)),M2463*1.150779448,"")</f>
      </c>
      <c r="O2463" s="163"/>
      <c r="P2463" s="163" t="str">
        <f>IF(AND(E2463="Accepted",ISNUMBER(O2463)),O2463*1.150779448,"")</f>
      </c>
      <c r="Q2463" s="163"/>
      <c r="R2463" s="155" t="str"/>
      <c r="S2463" s="155" t="str"/>
      <c r="T2463" s="155" t="str"/>
      <c r="U2463" s="163" t="str">
        <f>IF(E2463&lt;&gt;"Accepted","",IF(AND(N2463="",P2463=""),"",MAX(N2463,P2463)))</f>
      </c>
      <c r="V2463" s="155" t="str">
        <v>2026-06-05 02:55 PDT</v>
      </c>
      <c r="W2463" s="153" t="n">
        <v>12</v>
      </c>
      <c r="X2463" s="163"/>
      <c r="Y2463" s="163"/>
      <c r="Z2463" s="163"/>
      <c r="AA2463" s="153" t="n">
        <v>-117.8837</v>
      </c>
      <c r="AB2463" s="153" t="n">
        <v>34.9054</v>
      </c>
      <c r="AC2463" s="153" t="n">
        <v>702</v>
      </c>
      <c r="AD2463" s="175" t="str">
        <v>KEDW 050955Z AUTO 22012KT 10SM CLR 21/M01 A2982 RMK AO2 SLP069 T02121014 $</v>
      </c>
    </row>
    <row r="2464" hidden="0">
      <c r="A2464" s="150" t="str">
        <v>2026-06-05 10:55 UTC</v>
      </c>
      <c r="B2464" s="155" t="str">
        <v>2026-06-05 03:55 PDT</v>
      </c>
      <c r="C2464" s="155" t="str">
        <v>2026-06-05</v>
      </c>
      <c r="D2464" s="155" t="str">
        <v>June</v>
      </c>
      <c r="E2464" s="154" t="str">
        <v>Accepted</v>
      </c>
      <c r="F2464" s="155" t="str">
        <v>220</v>
      </c>
      <c r="G2464" s="153" t="n">
        <v>220</v>
      </c>
      <c r="H2464" s="155" t="str">
        <v>SW</v>
      </c>
      <c r="I2464" s="153" t="n">
        <v>40</v>
      </c>
      <c r="J2464" s="155" t="str">
        <v>NE</v>
      </c>
      <c r="K2464" s="153" t="n">
        <v>10</v>
      </c>
      <c r="L2464" s="153" t="n">
        <f>IF(E2464="Accepted",K2464*1.150779448,"")</f>
        <v>11.50779448</v>
      </c>
      <c r="M2464" s="163"/>
      <c r="N2464" s="163" t="str">
        <f>IF(AND(E2464="Accepted",ISNUMBER(M2464)),M2464*1.150779448,"")</f>
      </c>
      <c r="O2464" s="163"/>
      <c r="P2464" s="163" t="str">
        <f>IF(AND(E2464="Accepted",ISNUMBER(O2464)),O2464*1.150779448,"")</f>
      </c>
      <c r="Q2464" s="163"/>
      <c r="R2464" s="155" t="str"/>
      <c r="S2464" s="155" t="str"/>
      <c r="T2464" s="155" t="str"/>
      <c r="U2464" s="163" t="str">
        <f>IF(E2464&lt;&gt;"Accepted","",IF(AND(N2464="",P2464=""),"",MAX(N2464,P2464)))</f>
      </c>
      <c r="V2464" s="155" t="str">
        <v>2026-06-05 03:55 PDT</v>
      </c>
      <c r="W2464" s="153" t="n">
        <v>10</v>
      </c>
      <c r="X2464" s="163"/>
      <c r="Y2464" s="163"/>
      <c r="Z2464" s="163"/>
      <c r="AA2464" s="153" t="n">
        <v>-117.8837</v>
      </c>
      <c r="AB2464" s="153" t="n">
        <v>34.9054</v>
      </c>
      <c r="AC2464" s="153" t="n">
        <v>702</v>
      </c>
      <c r="AD2464" s="175" t="str">
        <v>KEDW 051055Z AUTO 22010KT 10SM CLR 20/M01 A2981 RMK AO2 SLP067 T02001006 $</v>
      </c>
    </row>
    <row r="2465" hidden="0">
      <c r="A2465" s="150" t="str">
        <v>2026-06-05 11:55 UTC</v>
      </c>
      <c r="B2465" s="155" t="str">
        <v>2026-06-05 04:55 PDT</v>
      </c>
      <c r="C2465" s="155" t="str">
        <v>2026-06-05</v>
      </c>
      <c r="D2465" s="155" t="str">
        <v>June</v>
      </c>
      <c r="E2465" s="154" t="str">
        <v>Accepted</v>
      </c>
      <c r="F2465" s="155" t="str">
        <v>220</v>
      </c>
      <c r="G2465" s="153" t="n">
        <v>220</v>
      </c>
      <c r="H2465" s="155" t="str">
        <v>SW</v>
      </c>
      <c r="I2465" s="153" t="n">
        <v>40</v>
      </c>
      <c r="J2465" s="155" t="str">
        <v>NE</v>
      </c>
      <c r="K2465" s="153" t="n">
        <v>7</v>
      </c>
      <c r="L2465" s="153" t="n">
        <f>IF(E2465="Accepted",K2465*1.150779448,"")</f>
        <v>8.055456136</v>
      </c>
      <c r="M2465" s="163"/>
      <c r="N2465" s="163" t="str">
        <f>IF(AND(E2465="Accepted",ISNUMBER(M2465)),M2465*1.150779448,"")</f>
      </c>
      <c r="O2465" s="163"/>
      <c r="P2465" s="163" t="str">
        <f>IF(AND(E2465="Accepted",ISNUMBER(O2465)),O2465*1.150779448,"")</f>
      </c>
      <c r="Q2465" s="163"/>
      <c r="R2465" s="155" t="str"/>
      <c r="S2465" s="155" t="str"/>
      <c r="T2465" s="155" t="str"/>
      <c r="U2465" s="163" t="str">
        <f>IF(E2465&lt;&gt;"Accepted","",IF(AND(N2465="",P2465=""),"",MAX(N2465,P2465)))</f>
      </c>
      <c r="V2465" s="155" t="str">
        <v>2026-06-05 04:55 PDT</v>
      </c>
      <c r="W2465" s="153" t="n">
        <v>7</v>
      </c>
      <c r="X2465" s="163"/>
      <c r="Y2465" s="163"/>
      <c r="Z2465" s="163"/>
      <c r="AA2465" s="153" t="n">
        <v>-117.8837</v>
      </c>
      <c r="AB2465" s="153" t="n">
        <v>34.9054</v>
      </c>
      <c r="AC2465" s="153" t="n">
        <v>702</v>
      </c>
      <c r="AD2465" s="175" t="str">
        <v>KEDW 051155Z AUTO 22007KT 10SM CLR 18/M00 A2982 RMK AO2 SLP071 T01831001 10247 20183 55003 $</v>
      </c>
    </row>
    <row r="2466" hidden="0">
      <c r="A2466" s="150" t="str">
        <v>2026-06-05 12:55 UTC</v>
      </c>
      <c r="B2466" s="155" t="str">
        <v>2026-06-05 05:55 PDT</v>
      </c>
      <c r="C2466" s="155" t="str">
        <v>2026-06-05</v>
      </c>
      <c r="D2466" s="155" t="str">
        <v>June</v>
      </c>
      <c r="E2466" s="154" t="str">
        <v>Accepted</v>
      </c>
      <c r="F2466" s="155" t="str">
        <v>250</v>
      </c>
      <c r="G2466" s="153" t="n">
        <v>250</v>
      </c>
      <c r="H2466" s="155" t="str">
        <v>W</v>
      </c>
      <c r="I2466" s="153" t="n">
        <v>70</v>
      </c>
      <c r="J2466" s="155" t="str">
        <v>E</v>
      </c>
      <c r="K2466" s="153" t="n">
        <v>4</v>
      </c>
      <c r="L2466" s="153" t="n">
        <f>IF(E2466="Accepted",K2466*1.150779448,"")</f>
        <v>4.603117792</v>
      </c>
      <c r="M2466" s="163"/>
      <c r="N2466" s="163" t="str">
        <f>IF(AND(E2466="Accepted",ISNUMBER(M2466)),M2466*1.150779448,"")</f>
      </c>
      <c r="O2466" s="163"/>
      <c r="P2466" s="163" t="str">
        <f>IF(AND(E2466="Accepted",ISNUMBER(O2466)),O2466*1.150779448,"")</f>
      </c>
      <c r="Q2466" s="163"/>
      <c r="R2466" s="155" t="str"/>
      <c r="S2466" s="155" t="str"/>
      <c r="T2466" s="155" t="str"/>
      <c r="U2466" s="163" t="str">
        <f>IF(E2466&lt;&gt;"Accepted","",IF(AND(N2466="",P2466=""),"",MAX(N2466,P2466)))</f>
      </c>
      <c r="V2466" s="155" t="str">
        <v>2026-06-05 05:55 PDT</v>
      </c>
      <c r="W2466" s="153" t="n">
        <v>4</v>
      </c>
      <c r="X2466" s="163"/>
      <c r="Y2466" s="163"/>
      <c r="Z2466" s="163"/>
      <c r="AA2466" s="153" t="n">
        <v>-117.8837</v>
      </c>
      <c r="AB2466" s="153" t="n">
        <v>34.9054</v>
      </c>
      <c r="AC2466" s="153" t="n">
        <v>702</v>
      </c>
      <c r="AD2466" s="175" t="str">
        <v>KEDW 051255Z 25004KT 80SM CLR 18/01 A2983 RMK AO2A SLP076 T01760007</v>
      </c>
    </row>
    <row r="2467" hidden="0">
      <c r="A2467" s="150" t="str">
        <v>2026-06-05 13:55 UTC</v>
      </c>
      <c r="B2467" s="155" t="str">
        <v>2026-06-05 06:55 PDT</v>
      </c>
      <c r="C2467" s="155" t="str">
        <v>2026-06-05</v>
      </c>
      <c r="D2467" s="155" t="str">
        <v>June</v>
      </c>
      <c r="E2467" s="154" t="str">
        <v>Accepted</v>
      </c>
      <c r="F2467" s="155" t="str">
        <v>210</v>
      </c>
      <c r="G2467" s="153" t="n">
        <v>210</v>
      </c>
      <c r="H2467" s="155" t="str">
        <v>SW</v>
      </c>
      <c r="I2467" s="153" t="n">
        <v>30</v>
      </c>
      <c r="J2467" s="155" t="str">
        <v>NE</v>
      </c>
      <c r="K2467" s="153" t="n">
        <v>6</v>
      </c>
      <c r="L2467" s="153" t="n">
        <f>IF(E2467="Accepted",K2467*1.150779448,"")</f>
        <v>6.904676688</v>
      </c>
      <c r="M2467" s="163"/>
      <c r="N2467" s="163" t="str">
        <f>IF(AND(E2467="Accepted",ISNUMBER(M2467)),M2467*1.150779448,"")</f>
      </c>
      <c r="O2467" s="163"/>
      <c r="P2467" s="163" t="str">
        <f>IF(AND(E2467="Accepted",ISNUMBER(O2467)),O2467*1.150779448,"")</f>
      </c>
      <c r="Q2467" s="163"/>
      <c r="R2467" s="155" t="str"/>
      <c r="S2467" s="155" t="str"/>
      <c r="T2467" s="155" t="str"/>
      <c r="U2467" s="163" t="str">
        <f>IF(E2467&lt;&gt;"Accepted","",IF(AND(N2467="",P2467=""),"",MAX(N2467,P2467)))</f>
      </c>
      <c r="V2467" s="155" t="str">
        <v>2026-06-05 06:55 PDT</v>
      </c>
      <c r="W2467" s="153" t="n">
        <v>6</v>
      </c>
      <c r="X2467" s="163"/>
      <c r="Y2467" s="163"/>
      <c r="Z2467" s="163"/>
      <c r="AA2467" s="153" t="n">
        <v>-117.8837</v>
      </c>
      <c r="AB2467" s="153" t="n">
        <v>34.9054</v>
      </c>
      <c r="AC2467" s="153" t="n">
        <v>702</v>
      </c>
      <c r="AD2467" s="175" t="str">
        <v>KEDW 051355Z 21006KT 80SM CLR 21/03 A2984 RMK AO2A SLP079 T02050028</v>
      </c>
    </row>
    <row r="2468" hidden="0">
      <c r="A2468" s="150" t="str">
        <v>2026-06-05 14:55 UTC</v>
      </c>
      <c r="B2468" s="155" t="str">
        <v>2026-06-05 07:55 PDT</v>
      </c>
      <c r="C2468" s="155" t="str">
        <v>2026-06-05</v>
      </c>
      <c r="D2468" s="155" t="str">
        <v>June</v>
      </c>
      <c r="E2468" s="154" t="str">
        <v>Accepted</v>
      </c>
      <c r="F2468" s="155" t="str">
        <v>230</v>
      </c>
      <c r="G2468" s="153" t="n">
        <v>230</v>
      </c>
      <c r="H2468" s="155" t="str">
        <v>SW</v>
      </c>
      <c r="I2468" s="153" t="n">
        <v>50</v>
      </c>
      <c r="J2468" s="155" t="str">
        <v>NE</v>
      </c>
      <c r="K2468" s="153" t="n">
        <v>6</v>
      </c>
      <c r="L2468" s="153" t="n">
        <f>IF(E2468="Accepted",K2468*1.150779448,"")</f>
        <v>6.904676688</v>
      </c>
      <c r="M2468" s="163"/>
      <c r="N2468" s="163" t="str">
        <f>IF(AND(E2468="Accepted",ISNUMBER(M2468)),M2468*1.150779448,"")</f>
      </c>
      <c r="O2468" s="163"/>
      <c r="P2468" s="163" t="str">
        <f>IF(AND(E2468="Accepted",ISNUMBER(O2468)),O2468*1.150779448,"")</f>
      </c>
      <c r="Q2468" s="163"/>
      <c r="R2468" s="155" t="str"/>
      <c r="S2468" s="155" t="str"/>
      <c r="T2468" s="155" t="str"/>
      <c r="U2468" s="163" t="str">
        <f>IF(E2468&lt;&gt;"Accepted","",IF(AND(N2468="",P2468=""),"",MAX(N2468,P2468)))</f>
      </c>
      <c r="V2468" s="155" t="str">
        <v>2026-06-05 07:55 PDT</v>
      </c>
      <c r="W2468" s="153" t="n">
        <v>6</v>
      </c>
      <c r="X2468" s="163"/>
      <c r="Y2468" s="163"/>
      <c r="Z2468" s="163"/>
      <c r="AA2468" s="153" t="n">
        <v>-117.8837</v>
      </c>
      <c r="AB2468" s="153" t="n">
        <v>34.9054</v>
      </c>
      <c r="AC2468" s="153" t="n">
        <v>702</v>
      </c>
      <c r="AD2468" s="175" t="str">
        <v>KEDW 051455Z 23006KT 70SM CLR 25/03 A2985 RMK AO2A SLP083 T02480028 52010 $</v>
      </c>
    </row>
    <row r="2469" hidden="0">
      <c r="A2469" s="150" t="str">
        <v>2026-06-05 15:55 UTC</v>
      </c>
      <c r="B2469" s="155" t="str">
        <v>2026-06-05 08:55 PDT</v>
      </c>
      <c r="C2469" s="155" t="str">
        <v>2026-06-05</v>
      </c>
      <c r="D2469" s="155" t="str">
        <v>June</v>
      </c>
      <c r="E2469" s="154" t="str">
        <v>Accepted</v>
      </c>
      <c r="F2469" s="155" t="str">
        <v>000</v>
      </c>
      <c r="G2469" s="153" t="n">
        <v>0</v>
      </c>
      <c r="H2469" s="155" t="str">
        <v>Calm</v>
      </c>
      <c r="I2469" s="153" t="n">
        <v>180</v>
      </c>
      <c r="J2469" s="155" t="str">
        <v>Calm</v>
      </c>
      <c r="K2469" s="153" t="n">
        <v>0</v>
      </c>
      <c r="L2469" s="153" t="n">
        <f>IF(E2469="Accepted",K2469*1.150779448,"")</f>
        <v>0</v>
      </c>
      <c r="M2469" s="163"/>
      <c r="N2469" s="163" t="str">
        <f>IF(AND(E2469="Accepted",ISNUMBER(M2469)),M2469*1.150779448,"")</f>
      </c>
      <c r="O2469" s="163"/>
      <c r="P2469" s="163" t="str">
        <f>IF(AND(E2469="Accepted",ISNUMBER(O2469)),O2469*1.150779448,"")</f>
      </c>
      <c r="Q2469" s="163"/>
      <c r="R2469" s="155" t="str"/>
      <c r="S2469" s="155" t="str"/>
      <c r="T2469" s="155" t="str"/>
      <c r="U2469" s="163" t="str">
        <f>IF(E2469&lt;&gt;"Accepted","",IF(AND(N2469="",P2469=""),"",MAX(N2469,P2469)))</f>
      </c>
      <c r="V2469" s="155" t="str">
        <v>2026-06-05 08:55 PDT</v>
      </c>
      <c r="W2469" s="153" t="n">
        <v>0</v>
      </c>
      <c r="X2469" s="163"/>
      <c r="Y2469" s="163"/>
      <c r="Z2469" s="163"/>
      <c r="AA2469" s="153" t="n">
        <v>-117.8837</v>
      </c>
      <c r="AB2469" s="153" t="n">
        <v>34.9054</v>
      </c>
      <c r="AC2469" s="153" t="n">
        <v>702</v>
      </c>
      <c r="AD2469" s="175" t="str">
        <v>KEDW 051555Z 00000KT 70SM CLR 28/02 A2985 RMK AO2A SLP081 T02840018</v>
      </c>
    </row>
    <row r="2470" hidden="0">
      <c r="A2470" s="150" t="str">
        <v>2026-06-05 16:55 UTC</v>
      </c>
      <c r="B2470" s="155" t="str">
        <v>2026-06-05 09:55 PDT</v>
      </c>
      <c r="C2470" s="155" t="str">
        <v>2026-06-05</v>
      </c>
      <c r="D2470" s="155" t="str">
        <v>June</v>
      </c>
      <c r="E2470" s="154" t="str">
        <v>Accepted</v>
      </c>
      <c r="F2470" s="155" t="str">
        <v>240</v>
      </c>
      <c r="G2470" s="153" t="n">
        <v>240</v>
      </c>
      <c r="H2470" s="155" t="str">
        <v>SW</v>
      </c>
      <c r="I2470" s="153" t="n">
        <v>60</v>
      </c>
      <c r="J2470" s="155" t="str">
        <v>NE</v>
      </c>
      <c r="K2470" s="153" t="n">
        <v>10</v>
      </c>
      <c r="L2470" s="153" t="n">
        <f>IF(E2470="Accepted",K2470*1.150779448,"")</f>
        <v>11.50779448</v>
      </c>
      <c r="M2470" s="163"/>
      <c r="N2470" s="163" t="str">
        <f>IF(AND(E2470="Accepted",ISNUMBER(M2470)),M2470*1.150779448,"")</f>
      </c>
      <c r="O2470" s="163"/>
      <c r="P2470" s="163" t="str">
        <f>IF(AND(E2470="Accepted",ISNUMBER(O2470)),O2470*1.150779448,"")</f>
      </c>
      <c r="Q2470" s="163"/>
      <c r="R2470" s="155" t="str"/>
      <c r="S2470" s="155" t="str"/>
      <c r="T2470" s="155" t="str"/>
      <c r="U2470" s="163" t="str">
        <f>IF(E2470&lt;&gt;"Accepted","",IF(AND(N2470="",P2470=""),"",MAX(N2470,P2470)))</f>
      </c>
      <c r="V2470" s="155" t="str">
        <v>2026-06-05 09:55 PDT</v>
      </c>
      <c r="W2470" s="153" t="n">
        <v>10</v>
      </c>
      <c r="X2470" s="163"/>
      <c r="Y2470" s="163"/>
      <c r="Z2470" s="163"/>
      <c r="AA2470" s="153" t="n">
        <v>-117.8837</v>
      </c>
      <c r="AB2470" s="153" t="n">
        <v>34.9054</v>
      </c>
      <c r="AC2470" s="153" t="n">
        <v>702</v>
      </c>
      <c r="AD2470" s="175" t="str">
        <v>KEDW 051655Z 24010KT 60SM CLR 32/01 A2984 RMK AO2A SLP077 T03160008</v>
      </c>
    </row>
    <row r="2471" hidden="0">
      <c r="A2471" s="150" t="str">
        <v>2026-06-05 17:50 UTC</v>
      </c>
      <c r="B2471" s="155" t="str">
        <v>2026-06-05 10:50 PDT</v>
      </c>
      <c r="C2471" s="155" t="str">
        <v>2026-06-05</v>
      </c>
      <c r="D2471" s="155" t="str">
        <v>June</v>
      </c>
      <c r="E2471" s="154" t="str">
        <v>Accepted</v>
      </c>
      <c r="F2471" s="155" t="str">
        <v>210</v>
      </c>
      <c r="G2471" s="153" t="n">
        <v>210</v>
      </c>
      <c r="H2471" s="155" t="str">
        <v>SW</v>
      </c>
      <c r="I2471" s="153" t="n">
        <v>30</v>
      </c>
      <c r="J2471" s="155" t="str">
        <v>NE</v>
      </c>
      <c r="K2471" s="153" t="n">
        <v>14</v>
      </c>
      <c r="L2471" s="153" t="n">
        <f>IF(E2471="Accepted",K2471*1.150779448,"")</f>
        <v>16.110912272</v>
      </c>
      <c r="M2471" s="153" t="n">
        <v>20</v>
      </c>
      <c r="N2471" s="153" t="n">
        <f>IF(AND(E2471="Accepted",ISNUMBER(M2471)),M2471*1.150779448,"")</f>
        <v>23.01558896</v>
      </c>
      <c r="O2471" s="163"/>
      <c r="P2471" s="163" t="str">
        <f>IF(AND(E2471="Accepted",ISNUMBER(O2471)),O2471*1.150779448,"")</f>
      </c>
      <c r="Q2471" s="163"/>
      <c r="R2471" s="155" t="str"/>
      <c r="S2471" s="155" t="str"/>
      <c r="T2471" s="155" t="str"/>
      <c r="U2471" s="153" t="n">
        <f>IF(E2471&lt;&gt;"Accepted","",IF(AND(N2471="",P2471=""),"",MAX(N2471,P2471)))</f>
        <v>23.01558896</v>
      </c>
      <c r="V2471" s="155" t="str">
        <v>2026-06-05 10:50 PDT</v>
      </c>
      <c r="W2471" s="153" t="n">
        <v>14</v>
      </c>
      <c r="X2471" s="153" t="n">
        <v>20</v>
      </c>
      <c r="Y2471" s="163"/>
      <c r="Z2471" s="163"/>
      <c r="AA2471" s="153" t="n">
        <v>-117.8837</v>
      </c>
      <c r="AB2471" s="153" t="n">
        <v>34.9054</v>
      </c>
      <c r="AC2471" s="153" t="n">
        <v>702</v>
      </c>
      <c r="AD2471" s="175" t="str">
        <v>KEDW 051750Z COR 21014G20KT 60SM CLR 34/M03 A2984 RMK AO2A SLP077 COR 1756</v>
      </c>
    </row>
    <row r="2472" hidden="0">
      <c r="A2472" s="150" t="str">
        <v>2026-06-05 17:55 UTC</v>
      </c>
      <c r="B2472" s="155" t="str">
        <v>2026-06-05 10:55 PDT</v>
      </c>
      <c r="C2472" s="155" t="str">
        <v>2026-06-05</v>
      </c>
      <c r="D2472" s="155" t="str">
        <v>June</v>
      </c>
      <c r="E2472" s="154" t="str">
        <v>Accepted</v>
      </c>
      <c r="F2472" s="155" t="str">
        <v>210</v>
      </c>
      <c r="G2472" s="153" t="n">
        <v>210</v>
      </c>
      <c r="H2472" s="155" t="str">
        <v>SW</v>
      </c>
      <c r="I2472" s="153" t="n">
        <v>30</v>
      </c>
      <c r="J2472" s="155" t="str">
        <v>NE</v>
      </c>
      <c r="K2472" s="153" t="n">
        <v>14</v>
      </c>
      <c r="L2472" s="153" t="n">
        <f>IF(E2472="Accepted",K2472*1.150779448,"")</f>
        <v>16.110912272</v>
      </c>
      <c r="M2472" s="153" t="n">
        <v>20</v>
      </c>
      <c r="N2472" s="153" t="n">
        <f>IF(AND(E2472="Accepted",ISNUMBER(M2472)),M2472*1.150779448,"")</f>
        <v>23.01558896</v>
      </c>
      <c r="O2472" s="163"/>
      <c r="P2472" s="163" t="str">
        <f>IF(AND(E2472="Accepted",ISNUMBER(O2472)),O2472*1.150779448,"")</f>
      </c>
      <c r="Q2472" s="163"/>
      <c r="R2472" s="155" t="str"/>
      <c r="S2472" s="155" t="str"/>
      <c r="T2472" s="155" t="str"/>
      <c r="U2472" s="153" t="n">
        <f>IF(E2472&lt;&gt;"Accepted","",IF(AND(N2472="",P2472=""),"",MAX(N2472,P2472)))</f>
        <v>23.01558896</v>
      </c>
      <c r="V2472" s="155" t="str">
        <v>2026-06-05 10:55 PDT</v>
      </c>
      <c r="W2472" s="153" t="n">
        <v>14</v>
      </c>
      <c r="X2472" s="153" t="n">
        <v>20</v>
      </c>
      <c r="Y2472" s="163"/>
      <c r="Z2472" s="163"/>
      <c r="AA2472" s="153" t="n">
        <v>-117.8837</v>
      </c>
      <c r="AB2472" s="153" t="n">
        <v>34.9054</v>
      </c>
      <c r="AC2472" s="153" t="n">
        <v>702</v>
      </c>
      <c r="AD2472" s="175" t="str">
        <v>KEDW 051755Z 21014G20KT 60SM CLR 34/M02 A2984 RMK AO2A SLP077 T03381021 10338 20170 57004</v>
      </c>
    </row>
    <row r="2473" hidden="0">
      <c r="A2473" s="150" t="str">
        <v>2026-06-05 18:55 UTC</v>
      </c>
      <c r="B2473" s="155" t="str">
        <v>2026-06-05 11:55 PDT</v>
      </c>
      <c r="C2473" s="155" t="str">
        <v>2026-06-05</v>
      </c>
      <c r="D2473" s="155" t="str">
        <v>June</v>
      </c>
      <c r="E2473" s="154" t="str">
        <v>Accepted</v>
      </c>
      <c r="F2473" s="155" t="str">
        <v>240</v>
      </c>
      <c r="G2473" s="153" t="n">
        <v>240</v>
      </c>
      <c r="H2473" s="155" t="str">
        <v>SW</v>
      </c>
      <c r="I2473" s="153" t="n">
        <v>60</v>
      </c>
      <c r="J2473" s="155" t="str">
        <v>NE</v>
      </c>
      <c r="K2473" s="153" t="n">
        <v>11</v>
      </c>
      <c r="L2473" s="153" t="n">
        <f>IF(E2473="Accepted",K2473*1.150779448,"")</f>
        <v>12.658573928</v>
      </c>
      <c r="M2473" s="153" t="n">
        <v>15</v>
      </c>
      <c r="N2473" s="153" t="n">
        <f>IF(AND(E2473="Accepted",ISNUMBER(M2473)),M2473*1.150779448,"")</f>
        <v>17.261691719999998</v>
      </c>
      <c r="O2473" s="163"/>
      <c r="P2473" s="163" t="str">
        <f>IF(AND(E2473="Accepted",ISNUMBER(O2473)),O2473*1.150779448,"")</f>
      </c>
      <c r="Q2473" s="163"/>
      <c r="R2473" s="155" t="str"/>
      <c r="S2473" s="155" t="str"/>
      <c r="T2473" s="155" t="str"/>
      <c r="U2473" s="153" t="n">
        <f>IF(E2473&lt;&gt;"Accepted","",IF(AND(N2473="",P2473=""),"",MAX(N2473,P2473)))</f>
        <v>17.261691719999998</v>
      </c>
      <c r="V2473" s="155" t="str">
        <v>2026-06-05 11:55 PDT</v>
      </c>
      <c r="W2473" s="153" t="n">
        <v>11</v>
      </c>
      <c r="X2473" s="153" t="n">
        <v>15</v>
      </c>
      <c r="Y2473" s="163"/>
      <c r="Z2473" s="163"/>
      <c r="AA2473" s="153" t="n">
        <v>-117.8837</v>
      </c>
      <c r="AB2473" s="153" t="n">
        <v>34.9054</v>
      </c>
      <c r="AC2473" s="153" t="n">
        <v>702</v>
      </c>
      <c r="AD2473" s="175" t="str">
        <v>KEDW 051855Z 24011G15KT 70SM CLR 35/M06 A2982 RMK AO2A SLP070 T03511059</v>
      </c>
    </row>
    <row r="2474" hidden="0">
      <c r="A2474" s="150" t="str">
        <v>2026-06-05 19:55 UTC</v>
      </c>
      <c r="B2474" s="155" t="str">
        <v>2026-06-05 12:55 PDT</v>
      </c>
      <c r="C2474" s="155" t="str">
        <v>2026-06-05</v>
      </c>
      <c r="D2474" s="155" t="str">
        <v>June</v>
      </c>
      <c r="E2474" s="154" t="str">
        <v>Accepted</v>
      </c>
      <c r="F2474" s="155" t="str">
        <v>230</v>
      </c>
      <c r="G2474" s="153" t="n">
        <v>230</v>
      </c>
      <c r="H2474" s="155" t="str">
        <v>SW</v>
      </c>
      <c r="I2474" s="153" t="n">
        <v>50</v>
      </c>
      <c r="J2474" s="155" t="str">
        <v>NE</v>
      </c>
      <c r="K2474" s="153" t="n">
        <v>12</v>
      </c>
      <c r="L2474" s="153" t="n">
        <f>IF(E2474="Accepted",K2474*1.150779448,"")</f>
        <v>13.809353376</v>
      </c>
      <c r="M2474" s="153" t="n">
        <v>22</v>
      </c>
      <c r="N2474" s="153" t="n">
        <f>IF(AND(E2474="Accepted",ISNUMBER(M2474)),M2474*1.150779448,"")</f>
        <v>25.317147856</v>
      </c>
      <c r="O2474" s="163"/>
      <c r="P2474" s="163" t="str">
        <f>IF(AND(E2474="Accepted",ISNUMBER(O2474)),O2474*1.150779448,"")</f>
      </c>
      <c r="Q2474" s="163"/>
      <c r="R2474" s="155" t="str"/>
      <c r="S2474" s="155" t="str"/>
      <c r="T2474" s="155" t="str"/>
      <c r="U2474" s="153" t="n">
        <f>IF(E2474&lt;&gt;"Accepted","",IF(AND(N2474="",P2474=""),"",MAX(N2474,P2474)))</f>
        <v>25.317147856</v>
      </c>
      <c r="V2474" s="155" t="str">
        <v>2026-06-05 12:55 PDT</v>
      </c>
      <c r="W2474" s="153" t="n">
        <v>12</v>
      </c>
      <c r="X2474" s="153" t="n">
        <v>22</v>
      </c>
      <c r="Y2474" s="163"/>
      <c r="Z2474" s="163"/>
      <c r="AA2474" s="153" t="n">
        <v>-117.8837</v>
      </c>
      <c r="AB2474" s="153" t="n">
        <v>34.9054</v>
      </c>
      <c r="AC2474" s="153" t="n">
        <v>702</v>
      </c>
      <c r="AD2474" s="175" t="str">
        <v>KEDW 051955Z 23012G22KT 60SM CLR 36/M07 A2980 RMK AO2A SLP063 T03591073</v>
      </c>
    </row>
    <row r="2475" hidden="0">
      <c r="A2475" s="150" t="str">
        <v>2026-06-05 20:55 UTC</v>
      </c>
      <c r="B2475" s="155" t="str">
        <v>2026-06-05 13:55 PDT</v>
      </c>
      <c r="C2475" s="155" t="str">
        <v>2026-06-05</v>
      </c>
      <c r="D2475" s="155" t="str">
        <v>June</v>
      </c>
      <c r="E2475" s="154" t="str">
        <v>Accepted</v>
      </c>
      <c r="F2475" s="155" t="str">
        <v>240</v>
      </c>
      <c r="G2475" s="153" t="n">
        <v>240</v>
      </c>
      <c r="H2475" s="155" t="str">
        <v>SW</v>
      </c>
      <c r="I2475" s="153" t="n">
        <v>60</v>
      </c>
      <c r="J2475" s="155" t="str">
        <v>NE</v>
      </c>
      <c r="K2475" s="153" t="n">
        <v>16</v>
      </c>
      <c r="L2475" s="153" t="n">
        <f>IF(E2475="Accepted",K2475*1.150779448,"")</f>
        <v>18.412471168</v>
      </c>
      <c r="M2475" s="153" t="n">
        <v>21</v>
      </c>
      <c r="N2475" s="153" t="n">
        <f>IF(AND(E2475="Accepted",ISNUMBER(M2475)),M2475*1.150779448,"")</f>
        <v>24.166368408</v>
      </c>
      <c r="O2475" s="163"/>
      <c r="P2475" s="163" t="str">
        <f>IF(AND(E2475="Accepted",ISNUMBER(O2475)),O2475*1.150779448,"")</f>
      </c>
      <c r="Q2475" s="163"/>
      <c r="R2475" s="155" t="str"/>
      <c r="S2475" s="155" t="str"/>
      <c r="T2475" s="155" t="str"/>
      <c r="U2475" s="153" t="n">
        <f>IF(E2475&lt;&gt;"Accepted","",IF(AND(N2475="",P2475=""),"",MAX(N2475,P2475)))</f>
        <v>24.166368408</v>
      </c>
      <c r="V2475" s="155" t="str">
        <v>2026-06-05 13:55 PDT</v>
      </c>
      <c r="W2475" s="153" t="n">
        <v>16</v>
      </c>
      <c r="X2475" s="153" t="n">
        <v>21</v>
      </c>
      <c r="Y2475" s="163"/>
      <c r="Z2475" s="163"/>
      <c r="AA2475" s="153" t="n">
        <v>-117.8837</v>
      </c>
      <c r="AB2475" s="153" t="n">
        <v>34.9054</v>
      </c>
      <c r="AC2475" s="153" t="n">
        <v>702</v>
      </c>
      <c r="AD2475" s="175" t="str">
        <v>KEDW 052055Z 24016G21KT 50SM CLR 37/M07 A2978 RMK AO2A SLP056 T03661068 57016</v>
      </c>
    </row>
    <row r="2476" hidden="0">
      <c r="A2476" s="150" t="str">
        <v>2026-06-05 21:20 UTC</v>
      </c>
      <c r="B2476" s="155" t="str">
        <v>2026-06-05 14:20 PDT</v>
      </c>
      <c r="C2476" s="155" t="str">
        <v>2026-06-05</v>
      </c>
      <c r="D2476" s="155" t="str">
        <v>June</v>
      </c>
      <c r="E2476" s="154" t="str">
        <v>Accepted</v>
      </c>
      <c r="F2476" s="155" t="str">
        <v>250</v>
      </c>
      <c r="G2476" s="153" t="n">
        <v>250</v>
      </c>
      <c r="H2476" s="155" t="str">
        <v>W</v>
      </c>
      <c r="I2476" s="153" t="n">
        <v>70</v>
      </c>
      <c r="J2476" s="155" t="str">
        <v>E</v>
      </c>
      <c r="K2476" s="153" t="n">
        <v>19</v>
      </c>
      <c r="L2476" s="153" t="n">
        <f>IF(E2476="Accepted",K2476*1.150779448,"")</f>
        <v>21.864809512</v>
      </c>
      <c r="M2476" s="153" t="n">
        <v>25</v>
      </c>
      <c r="N2476" s="153" t="n">
        <f>IF(AND(E2476="Accepted",ISNUMBER(M2476)),M2476*1.150779448,"")</f>
        <v>28.7694862</v>
      </c>
      <c r="O2476" s="163"/>
      <c r="P2476" s="163" t="str">
        <f>IF(AND(E2476="Accepted",ISNUMBER(O2476)),O2476*1.150779448,"")</f>
      </c>
      <c r="Q2476" s="163"/>
      <c r="R2476" s="155" t="str"/>
      <c r="S2476" s="155" t="str"/>
      <c r="T2476" s="155" t="str"/>
      <c r="U2476" s="153" t="n">
        <f>IF(E2476&lt;&gt;"Accepted","",IF(AND(N2476="",P2476=""),"",MAX(N2476,P2476)))</f>
        <v>28.7694862</v>
      </c>
      <c r="V2476" s="155" t="str">
        <v>2026-06-05 14:20 PDT</v>
      </c>
      <c r="W2476" s="153" t="n">
        <v>19</v>
      </c>
      <c r="X2476" s="153" t="n">
        <v>25</v>
      </c>
      <c r="Y2476" s="163"/>
      <c r="Z2476" s="163"/>
      <c r="AA2476" s="153" t="n">
        <v>-117.8837</v>
      </c>
      <c r="AB2476" s="153" t="n">
        <v>34.9054</v>
      </c>
      <c r="AC2476" s="153" t="n">
        <v>702</v>
      </c>
      <c r="AD2476" s="175" t="str">
        <v>KEDW 052120Z 25019G25KT 60SM CLR 37/M07 A2977 RMK AO2A SLP053</v>
      </c>
    </row>
    <row r="2477" hidden="0">
      <c r="A2477" s="150" t="str">
        <v>2026-06-05 21:55 UTC</v>
      </c>
      <c r="B2477" s="155" t="str">
        <v>2026-06-05 14:55 PDT</v>
      </c>
      <c r="C2477" s="155" t="str">
        <v>2026-06-05</v>
      </c>
      <c r="D2477" s="155" t="str">
        <v>June</v>
      </c>
      <c r="E2477" s="154" t="str">
        <v>Accepted</v>
      </c>
      <c r="F2477" s="155" t="str">
        <v>250</v>
      </c>
      <c r="G2477" s="153" t="n">
        <v>250</v>
      </c>
      <c r="H2477" s="155" t="str">
        <v>W</v>
      </c>
      <c r="I2477" s="153" t="n">
        <v>70</v>
      </c>
      <c r="J2477" s="155" t="str">
        <v>E</v>
      </c>
      <c r="K2477" s="153" t="n">
        <v>21</v>
      </c>
      <c r="L2477" s="153" t="n">
        <f>IF(E2477="Accepted",K2477*1.150779448,"")</f>
        <v>24.166368408</v>
      </c>
      <c r="M2477" s="153" t="n">
        <v>26</v>
      </c>
      <c r="N2477" s="153" t="n">
        <f>IF(AND(E2477="Accepted",ISNUMBER(M2477)),M2477*1.150779448,"")</f>
        <v>29.920265648</v>
      </c>
      <c r="O2477" s="153" t="n">
        <v>28</v>
      </c>
      <c r="P2477" s="153" t="n">
        <f>IF(AND(E2477="Accepted",ISNUMBER(O2477)),O2477*1.150779448,"")</f>
        <v>32.221824544</v>
      </c>
      <c r="Q2477" s="153" t="n">
        <v>250</v>
      </c>
      <c r="R2477" s="155" t="str">
        <v>46</v>
      </c>
      <c r="S2477" s="155" t="str">
        <v>2026-06-05 21:46 UTC</v>
      </c>
      <c r="T2477" s="155" t="str">
        <v>2026-06-05 14:46 PDT</v>
      </c>
      <c r="U2477" s="153" t="n">
        <f>IF(E2477&lt;&gt;"Accepted","",IF(AND(N2477="",P2477=""),"",MAX(N2477,P2477)))</f>
        <v>32.221824544</v>
      </c>
      <c r="V2477" s="155" t="str">
        <v>2026-06-05 14:46 PDT</v>
      </c>
      <c r="W2477" s="153" t="n">
        <v>21</v>
      </c>
      <c r="X2477" s="153" t="n">
        <v>26</v>
      </c>
      <c r="Y2477" s="153" t="n">
        <v>28</v>
      </c>
      <c r="Z2477" s="153" t="n">
        <v>250</v>
      </c>
      <c r="AA2477" s="153" t="n">
        <v>-117.8837</v>
      </c>
      <c r="AB2477" s="153" t="n">
        <v>34.9054</v>
      </c>
      <c r="AC2477" s="153" t="n">
        <v>702</v>
      </c>
      <c r="AD2477" s="175" t="str">
        <v>KEDW 052155Z 25021G26KT 60SM CLR 37/M07 A2977 RMK AO2A PK WND 25028/46 SLP053 T03651069</v>
      </c>
    </row>
    <row r="2478" hidden="0">
      <c r="A2478" s="150" t="str">
        <v>2026-06-05 22:55 UTC</v>
      </c>
      <c r="B2478" s="155" t="str">
        <v>2026-06-05 15:55 PDT</v>
      </c>
      <c r="C2478" s="155" t="str">
        <v>2026-06-05</v>
      </c>
      <c r="D2478" s="155" t="str">
        <v>June</v>
      </c>
      <c r="E2478" s="154" t="str">
        <v>Accepted</v>
      </c>
      <c r="F2478" s="155" t="str">
        <v>250</v>
      </c>
      <c r="G2478" s="153" t="n">
        <v>250</v>
      </c>
      <c r="H2478" s="155" t="str">
        <v>W</v>
      </c>
      <c r="I2478" s="153" t="n">
        <v>70</v>
      </c>
      <c r="J2478" s="155" t="str">
        <v>E</v>
      </c>
      <c r="K2478" s="153" t="n">
        <v>22</v>
      </c>
      <c r="L2478" s="153" t="n">
        <f>IF(E2478="Accepted",K2478*1.150779448,"")</f>
        <v>25.317147856</v>
      </c>
      <c r="M2478" s="153" t="n">
        <v>29</v>
      </c>
      <c r="N2478" s="153" t="n">
        <f>IF(AND(E2478="Accepted",ISNUMBER(M2478)),M2478*1.150779448,"")</f>
        <v>33.372603992</v>
      </c>
      <c r="O2478" s="153" t="n">
        <v>29</v>
      </c>
      <c r="P2478" s="153" t="n">
        <f>IF(AND(E2478="Accepted",ISNUMBER(O2478)),O2478*1.150779448,"")</f>
        <v>33.372603992</v>
      </c>
      <c r="Q2478" s="153" t="n">
        <v>250</v>
      </c>
      <c r="R2478" s="155" t="str">
        <v>19</v>
      </c>
      <c r="S2478" s="155" t="str">
        <v>2026-06-05 22:19 UTC</v>
      </c>
      <c r="T2478" s="155" t="str">
        <v>2026-06-05 15:19 PDT</v>
      </c>
      <c r="U2478" s="153" t="n">
        <f>IF(E2478&lt;&gt;"Accepted","",IF(AND(N2478="",P2478=""),"",MAX(N2478,P2478)))</f>
        <v>33.372603992</v>
      </c>
      <c r="V2478" s="155" t="str">
        <v>2026-06-05 15:19 PDT</v>
      </c>
      <c r="W2478" s="153" t="n">
        <v>22</v>
      </c>
      <c r="X2478" s="153" t="n">
        <v>29</v>
      </c>
      <c r="Y2478" s="153" t="n">
        <v>29</v>
      </c>
      <c r="Z2478" s="153" t="n">
        <v>250</v>
      </c>
      <c r="AA2478" s="153" t="n">
        <v>-117.8837</v>
      </c>
      <c r="AB2478" s="153" t="n">
        <v>34.9054</v>
      </c>
      <c r="AC2478" s="153" t="n">
        <v>702</v>
      </c>
      <c r="AD2478" s="175" t="str">
        <v>KEDW 052255Z 25022G29KT 50SM CLR 36/M07 A2976 RMK AO2A PK WND 25029/19 SLP051 T03611072</v>
      </c>
    </row>
    <row r="2479" hidden="0">
      <c r="A2479" s="150" t="str">
        <v>2026-06-05 23:55 UTC</v>
      </c>
      <c r="B2479" s="155" t="str">
        <v>2026-06-05 16:55 PDT</v>
      </c>
      <c r="C2479" s="155" t="str">
        <v>2026-06-05</v>
      </c>
      <c r="D2479" s="155" t="str">
        <v>June</v>
      </c>
      <c r="E2479" s="154" t="str">
        <v>Accepted</v>
      </c>
      <c r="F2479" s="155" t="str">
        <v>230</v>
      </c>
      <c r="G2479" s="153" t="n">
        <v>230</v>
      </c>
      <c r="H2479" s="155" t="str">
        <v>SW</v>
      </c>
      <c r="I2479" s="153" t="n">
        <v>50</v>
      </c>
      <c r="J2479" s="155" t="str">
        <v>NE</v>
      </c>
      <c r="K2479" s="153" t="n">
        <v>21</v>
      </c>
      <c r="L2479" s="153" t="n">
        <f>IF(E2479="Accepted",K2479*1.150779448,"")</f>
        <v>24.166368408</v>
      </c>
      <c r="M2479" s="153" t="n">
        <v>28</v>
      </c>
      <c r="N2479" s="153" t="n">
        <f>IF(AND(E2479="Accepted",ISNUMBER(M2479)),M2479*1.150779448,"")</f>
        <v>32.221824544</v>
      </c>
      <c r="O2479" s="153" t="n">
        <v>29</v>
      </c>
      <c r="P2479" s="153" t="n">
        <f>IF(AND(E2479="Accepted",ISNUMBER(O2479)),O2479*1.150779448,"")</f>
        <v>33.372603992</v>
      </c>
      <c r="Q2479" s="153" t="n">
        <v>230</v>
      </c>
      <c r="R2479" s="155" t="str">
        <v>48</v>
      </c>
      <c r="S2479" s="155" t="str">
        <v>2026-06-05 23:48 UTC</v>
      </c>
      <c r="T2479" s="155" t="str">
        <v>2026-06-05 16:48 PDT</v>
      </c>
      <c r="U2479" s="153" t="n">
        <f>IF(E2479&lt;&gt;"Accepted","",IF(AND(N2479="",P2479=""),"",MAX(N2479,P2479)))</f>
        <v>33.372603992</v>
      </c>
      <c r="V2479" s="155" t="str">
        <v>2026-06-05 16:48 PDT</v>
      </c>
      <c r="W2479" s="153" t="n">
        <v>21</v>
      </c>
      <c r="X2479" s="153" t="n">
        <v>28</v>
      </c>
      <c r="Y2479" s="153" t="n">
        <v>29</v>
      </c>
      <c r="Z2479" s="153" t="n">
        <v>230</v>
      </c>
      <c r="AA2479" s="153" t="n">
        <v>-117.8837</v>
      </c>
      <c r="AB2479" s="153" t="n">
        <v>34.9054</v>
      </c>
      <c r="AC2479" s="153" t="n">
        <v>702</v>
      </c>
      <c r="AD2479" s="175" t="str">
        <v>KEDW 052355Z 23021G28KT 50SM CLR 35/M06 A2975 RMK AO2A PK WND 23029/48 SLP048 T03521058 10368 20336 57009</v>
      </c>
    </row>
    <row r="2480" hidden="0">
      <c r="A2480" s="150" t="str">
        <v>2026-06-06 00:55 UTC</v>
      </c>
      <c r="B2480" s="155" t="str">
        <v>2026-06-05 17:55 PDT</v>
      </c>
      <c r="C2480" s="155" t="str">
        <v>2026-06-05</v>
      </c>
      <c r="D2480" s="155" t="str">
        <v>June</v>
      </c>
      <c r="E2480" s="154" t="str">
        <v>Accepted</v>
      </c>
      <c r="F2480" s="155" t="str">
        <v>230</v>
      </c>
      <c r="G2480" s="153" t="n">
        <v>230</v>
      </c>
      <c r="H2480" s="155" t="str">
        <v>SW</v>
      </c>
      <c r="I2480" s="153" t="n">
        <v>50</v>
      </c>
      <c r="J2480" s="155" t="str">
        <v>NE</v>
      </c>
      <c r="K2480" s="153" t="n">
        <v>20</v>
      </c>
      <c r="L2480" s="153" t="n">
        <f>IF(E2480="Accepted",K2480*1.150779448,"")</f>
        <v>23.01558896</v>
      </c>
      <c r="M2480" s="153" t="n">
        <v>27</v>
      </c>
      <c r="N2480" s="153" t="n">
        <f>IF(AND(E2480="Accepted",ISNUMBER(M2480)),M2480*1.150779448,"")</f>
        <v>31.071045096</v>
      </c>
      <c r="O2480" s="153" t="n">
        <v>30</v>
      </c>
      <c r="P2480" s="153" t="n">
        <f>IF(AND(E2480="Accepted",ISNUMBER(O2480)),O2480*1.150779448,"")</f>
        <v>34.523383439999996</v>
      </c>
      <c r="Q2480" s="153" t="n">
        <v>240</v>
      </c>
      <c r="R2480" s="155" t="str">
        <v>24</v>
      </c>
      <c r="S2480" s="155" t="str">
        <v>2026-06-06 00:24 UTC</v>
      </c>
      <c r="T2480" s="155" t="str">
        <v>2026-06-05 17:24 PDT</v>
      </c>
      <c r="U2480" s="153" t="n">
        <f>IF(E2480&lt;&gt;"Accepted","",IF(AND(N2480="",P2480=""),"",MAX(N2480,P2480)))</f>
        <v>34.523383439999996</v>
      </c>
      <c r="V2480" s="155" t="str">
        <v>2026-06-05 17:24 PDT</v>
      </c>
      <c r="W2480" s="153" t="n">
        <v>20</v>
      </c>
      <c r="X2480" s="153" t="n">
        <v>27</v>
      </c>
      <c r="Y2480" s="153" t="n">
        <v>30</v>
      </c>
      <c r="Z2480" s="153" t="n">
        <v>240</v>
      </c>
      <c r="AA2480" s="153" t="n">
        <v>-117.8837</v>
      </c>
      <c r="AB2480" s="153" t="n">
        <v>34.9054</v>
      </c>
      <c r="AC2480" s="153" t="n">
        <v>702</v>
      </c>
      <c r="AD2480" s="175" t="str">
        <v>KEDW 060055Z 23020G27KT 50SM CLR 33/M05 A2975 RMK AO2A PK WND 24030/24 SLP051 T03341054</v>
      </c>
    </row>
    <row r="2481" hidden="0">
      <c r="A2481" s="150" t="str">
        <v>2026-06-06 01:55 UTC</v>
      </c>
      <c r="B2481" s="155" t="str">
        <v>2026-06-05 18:55 PDT</v>
      </c>
      <c r="C2481" s="155" t="str">
        <v>2026-06-05</v>
      </c>
      <c r="D2481" s="155" t="str">
        <v>June</v>
      </c>
      <c r="E2481" s="154" t="str">
        <v>Accepted</v>
      </c>
      <c r="F2481" s="155" t="str">
        <v>240</v>
      </c>
      <c r="G2481" s="153" t="n">
        <v>240</v>
      </c>
      <c r="H2481" s="155" t="str">
        <v>SW</v>
      </c>
      <c r="I2481" s="153" t="n">
        <v>60</v>
      </c>
      <c r="J2481" s="155" t="str">
        <v>NE</v>
      </c>
      <c r="K2481" s="153" t="n">
        <v>19</v>
      </c>
      <c r="L2481" s="153" t="n">
        <f>IF(E2481="Accepted",K2481*1.150779448,"")</f>
        <v>21.864809512</v>
      </c>
      <c r="M2481" s="153" t="n">
        <v>26</v>
      </c>
      <c r="N2481" s="153" t="n">
        <f>IF(AND(E2481="Accepted",ISNUMBER(M2481)),M2481*1.150779448,"")</f>
        <v>29.920265648</v>
      </c>
      <c r="O2481" s="153" t="n">
        <v>28</v>
      </c>
      <c r="P2481" s="153" t="n">
        <f>IF(AND(E2481="Accepted",ISNUMBER(O2481)),O2481*1.150779448,"")</f>
        <v>32.221824544</v>
      </c>
      <c r="Q2481" s="153" t="n">
        <v>220</v>
      </c>
      <c r="R2481" s="155" t="str">
        <v>22</v>
      </c>
      <c r="S2481" s="155" t="str">
        <v>2026-06-06 01:22 UTC</v>
      </c>
      <c r="T2481" s="155" t="str">
        <v>2026-06-05 18:22 PDT</v>
      </c>
      <c r="U2481" s="153" t="n">
        <f>IF(E2481&lt;&gt;"Accepted","",IF(AND(N2481="",P2481=""),"",MAX(N2481,P2481)))</f>
        <v>32.221824544</v>
      </c>
      <c r="V2481" s="155" t="str">
        <v>2026-06-05 18:22 PDT</v>
      </c>
      <c r="W2481" s="153" t="n">
        <v>19</v>
      </c>
      <c r="X2481" s="153" t="n">
        <v>26</v>
      </c>
      <c r="Y2481" s="153" t="n">
        <v>28</v>
      </c>
      <c r="Z2481" s="153" t="n">
        <v>220</v>
      </c>
      <c r="AA2481" s="153" t="n">
        <v>-117.8837</v>
      </c>
      <c r="AB2481" s="153" t="n">
        <v>34.9054</v>
      </c>
      <c r="AC2481" s="153" t="n">
        <v>702</v>
      </c>
      <c r="AD2481" s="175" t="str">
        <v>KEDW 060155Z 24019G26KT 50SM FEW280 31/M05 A2976 RMK AO2A PK WND 22028/22 SLP053 T03131054</v>
      </c>
    </row>
    <row r="2482" hidden="0">
      <c r="A2482" s="150" t="str">
        <v>2026-06-06 02:55 UTC</v>
      </c>
      <c r="B2482" s="155" t="str">
        <v>2026-06-05 19:55 PDT</v>
      </c>
      <c r="C2482" s="155" t="str">
        <v>2026-06-05</v>
      </c>
      <c r="D2482" s="155" t="str">
        <v>June</v>
      </c>
      <c r="E2482" s="154" t="str">
        <v>Accepted</v>
      </c>
      <c r="F2482" s="155" t="str">
        <v>240</v>
      </c>
      <c r="G2482" s="153" t="n">
        <v>240</v>
      </c>
      <c r="H2482" s="155" t="str">
        <v>SW</v>
      </c>
      <c r="I2482" s="153" t="n">
        <v>60</v>
      </c>
      <c r="J2482" s="155" t="str">
        <v>NE</v>
      </c>
      <c r="K2482" s="153" t="n">
        <v>16</v>
      </c>
      <c r="L2482" s="153" t="n">
        <f>IF(E2482="Accepted",K2482*1.150779448,"")</f>
        <v>18.412471168</v>
      </c>
      <c r="M2482" s="163"/>
      <c r="N2482" s="163" t="str">
        <f>IF(AND(E2482="Accepted",ISNUMBER(M2482)),M2482*1.150779448,"")</f>
      </c>
      <c r="O2482" s="163"/>
      <c r="P2482" s="163" t="str">
        <f>IF(AND(E2482="Accepted",ISNUMBER(O2482)),O2482*1.150779448,"")</f>
      </c>
      <c r="Q2482" s="163"/>
      <c r="R2482" s="155" t="str"/>
      <c r="S2482" s="155" t="str"/>
      <c r="T2482" s="155" t="str"/>
      <c r="U2482" s="163" t="str">
        <f>IF(E2482&lt;&gt;"Accepted","",IF(AND(N2482="",P2482=""),"",MAX(N2482,P2482)))</f>
      </c>
      <c r="V2482" s="155" t="str">
        <v>2026-06-05 19:55 PDT</v>
      </c>
      <c r="W2482" s="153" t="n">
        <v>16</v>
      </c>
      <c r="X2482" s="163"/>
      <c r="Y2482" s="163"/>
      <c r="Z2482" s="163"/>
      <c r="AA2482" s="153" t="n">
        <v>-117.8837</v>
      </c>
      <c r="AB2482" s="153" t="n">
        <v>34.9054</v>
      </c>
      <c r="AC2482" s="153" t="n">
        <v>702</v>
      </c>
      <c r="AD2482" s="175" t="str">
        <v>KEDW 060255Z 24016KT 60SM CLR 28/02 A2977 RMK AO2A SLP056 T02810015 53005</v>
      </c>
    </row>
    <row r="2483" hidden="0">
      <c r="A2483" s="150" t="str">
        <v>2026-06-06 03:55 UTC</v>
      </c>
      <c r="B2483" s="155" t="str">
        <v>2026-06-05 20:55 PDT</v>
      </c>
      <c r="C2483" s="155" t="str">
        <v>2026-06-05</v>
      </c>
      <c r="D2483" s="155" t="str">
        <v>June</v>
      </c>
      <c r="E2483" s="154" t="str">
        <v>Accepted</v>
      </c>
      <c r="F2483" s="155" t="str">
        <v>240</v>
      </c>
      <c r="G2483" s="153" t="n">
        <v>240</v>
      </c>
      <c r="H2483" s="155" t="str">
        <v>SW</v>
      </c>
      <c r="I2483" s="153" t="n">
        <v>60</v>
      </c>
      <c r="J2483" s="155" t="str">
        <v>NE</v>
      </c>
      <c r="K2483" s="153" t="n">
        <v>17</v>
      </c>
      <c r="L2483" s="153" t="n">
        <f>IF(E2483="Accepted",K2483*1.150779448,"")</f>
        <v>19.563250616</v>
      </c>
      <c r="M2483" s="153" t="n">
        <v>20</v>
      </c>
      <c r="N2483" s="153" t="n">
        <f>IF(AND(E2483="Accepted",ISNUMBER(M2483)),M2483*1.150779448,"")</f>
        <v>23.01558896</v>
      </c>
      <c r="O2483" s="163"/>
      <c r="P2483" s="163" t="str">
        <f>IF(AND(E2483="Accepted",ISNUMBER(O2483)),O2483*1.150779448,"")</f>
      </c>
      <c r="Q2483" s="163"/>
      <c r="R2483" s="155" t="str"/>
      <c r="S2483" s="155" t="str"/>
      <c r="T2483" s="155" t="str"/>
      <c r="U2483" s="153" t="n">
        <f>IF(E2483&lt;&gt;"Accepted","",IF(AND(N2483="",P2483=""),"",MAX(N2483,P2483)))</f>
        <v>23.01558896</v>
      </c>
      <c r="V2483" s="155" t="str">
        <v>2026-06-05 20:55 PDT</v>
      </c>
      <c r="W2483" s="153" t="n">
        <v>17</v>
      </c>
      <c r="X2483" s="153" t="n">
        <v>20</v>
      </c>
      <c r="Y2483" s="163"/>
      <c r="Z2483" s="163"/>
      <c r="AA2483" s="153" t="n">
        <v>-117.8837</v>
      </c>
      <c r="AB2483" s="153" t="n">
        <v>34.9054</v>
      </c>
      <c r="AC2483" s="153" t="n">
        <v>702</v>
      </c>
      <c r="AD2483" s="175" t="str">
        <v>KEDW 060355Z 24017G20KT 40SM CLR 26/05 A2978 RMK AO2A SLP059 T02570047</v>
      </c>
    </row>
    <row r="2484" hidden="0">
      <c r="A2484" s="150" t="str">
        <v>2026-06-06 04:55 UTC</v>
      </c>
      <c r="B2484" s="155" t="str">
        <v>2026-06-05 21:55 PDT</v>
      </c>
      <c r="C2484" s="155" t="str">
        <v>2026-06-05</v>
      </c>
      <c r="D2484" s="155" t="str">
        <v>June</v>
      </c>
      <c r="E2484" s="154" t="str">
        <v>Accepted</v>
      </c>
      <c r="F2484" s="155" t="str">
        <v>240</v>
      </c>
      <c r="G2484" s="153" t="n">
        <v>240</v>
      </c>
      <c r="H2484" s="155" t="str">
        <v>SW</v>
      </c>
      <c r="I2484" s="153" t="n">
        <v>60</v>
      </c>
      <c r="J2484" s="155" t="str">
        <v>NE</v>
      </c>
      <c r="K2484" s="153" t="n">
        <v>16</v>
      </c>
      <c r="L2484" s="153" t="n">
        <f>IF(E2484="Accepted",K2484*1.150779448,"")</f>
        <v>18.412471168</v>
      </c>
      <c r="M2484" s="163"/>
      <c r="N2484" s="163" t="str">
        <f>IF(AND(E2484="Accepted",ISNUMBER(M2484)),M2484*1.150779448,"")</f>
      </c>
      <c r="O2484" s="163"/>
      <c r="P2484" s="163" t="str">
        <f>IF(AND(E2484="Accepted",ISNUMBER(O2484)),O2484*1.150779448,"")</f>
      </c>
      <c r="Q2484" s="163"/>
      <c r="R2484" s="155" t="str"/>
      <c r="S2484" s="155" t="str"/>
      <c r="T2484" s="155" t="str"/>
      <c r="U2484" s="163" t="str">
        <f>IF(E2484&lt;&gt;"Accepted","",IF(AND(N2484="",P2484=""),"",MAX(N2484,P2484)))</f>
      </c>
      <c r="V2484" s="155" t="str">
        <v>2026-06-05 21:55 PDT</v>
      </c>
      <c r="W2484" s="153" t="n">
        <v>16</v>
      </c>
      <c r="X2484" s="163"/>
      <c r="Y2484" s="163"/>
      <c r="Z2484" s="163"/>
      <c r="AA2484" s="153" t="n">
        <v>-117.8837</v>
      </c>
      <c r="AB2484" s="153" t="n">
        <v>34.9054</v>
      </c>
      <c r="AC2484" s="153" t="n">
        <v>702</v>
      </c>
      <c r="AD2484" s="175" t="str">
        <v>KEDW 060455Z 24016KT 40SM CLR 24/06 A2979 RMK AO2A SLP061 T02400063</v>
      </c>
    </row>
    <row r="2485" hidden="0">
      <c r="A2485" s="150" t="str">
        <v>2026-06-06 05:55 UTC</v>
      </c>
      <c r="B2485" s="155" t="str">
        <v>2026-06-05 22:55 PDT</v>
      </c>
      <c r="C2485" s="155" t="str">
        <v>2026-06-05</v>
      </c>
      <c r="D2485" s="155" t="str">
        <v>June</v>
      </c>
      <c r="E2485" s="154" t="str">
        <v>Accepted</v>
      </c>
      <c r="F2485" s="155" t="str">
        <v>240</v>
      </c>
      <c r="G2485" s="153" t="n">
        <v>240</v>
      </c>
      <c r="H2485" s="155" t="str">
        <v>SW</v>
      </c>
      <c r="I2485" s="153" t="n">
        <v>60</v>
      </c>
      <c r="J2485" s="155" t="str">
        <v>NE</v>
      </c>
      <c r="K2485" s="153" t="n">
        <v>14</v>
      </c>
      <c r="L2485" s="153" t="n">
        <f>IF(E2485="Accepted",K2485*1.150779448,"")</f>
        <v>16.110912272</v>
      </c>
      <c r="M2485" s="163"/>
      <c r="N2485" s="163" t="str">
        <f>IF(AND(E2485="Accepted",ISNUMBER(M2485)),M2485*1.150779448,"")</f>
      </c>
      <c r="O2485" s="163"/>
      <c r="P2485" s="163" t="str">
        <f>IF(AND(E2485="Accepted",ISNUMBER(O2485)),O2485*1.150779448,"")</f>
      </c>
      <c r="Q2485" s="163"/>
      <c r="R2485" s="155" t="str"/>
      <c r="S2485" s="155" t="str"/>
      <c r="T2485" s="155" t="str"/>
      <c r="U2485" s="163" t="str">
        <f>IF(E2485&lt;&gt;"Accepted","",IF(AND(N2485="",P2485=""),"",MAX(N2485,P2485)))</f>
      </c>
      <c r="V2485" s="155" t="str">
        <v>2026-06-05 22:55 PDT</v>
      </c>
      <c r="W2485" s="153" t="n">
        <v>14</v>
      </c>
      <c r="X2485" s="163"/>
      <c r="Y2485" s="163"/>
      <c r="Z2485" s="163"/>
      <c r="AA2485" s="153" t="n">
        <v>-117.8837</v>
      </c>
      <c r="AB2485" s="153" t="n">
        <v>34.9054</v>
      </c>
      <c r="AC2485" s="153" t="n">
        <v>702</v>
      </c>
      <c r="AD2485" s="175" t="str">
        <v>KEDW 060555Z AUTO 24014KT 10SM CLR 24/01 A2980 RMK AO2 SLP063 T02420011 10353 20239 52010 $</v>
      </c>
    </row>
    <row r="2486" hidden="0">
      <c r="A2486" s="150" t="str">
        <v>2026-06-06 06:55 UTC</v>
      </c>
      <c r="B2486" s="155" t="str">
        <v>2026-06-05 23:55 PDT</v>
      </c>
      <c r="C2486" s="155" t="str">
        <v>2026-06-05</v>
      </c>
      <c r="D2486" s="155" t="str">
        <v>June</v>
      </c>
      <c r="E2486" s="154" t="str">
        <v>Accepted</v>
      </c>
      <c r="F2486" s="155" t="str">
        <v>240</v>
      </c>
      <c r="G2486" s="153" t="n">
        <v>240</v>
      </c>
      <c r="H2486" s="155" t="str">
        <v>SW</v>
      </c>
      <c r="I2486" s="153" t="n">
        <v>60</v>
      </c>
      <c r="J2486" s="155" t="str">
        <v>NE</v>
      </c>
      <c r="K2486" s="153" t="n">
        <v>10</v>
      </c>
      <c r="L2486" s="153" t="n">
        <f>IF(E2486="Accepted",K2486*1.150779448,"")</f>
        <v>11.50779448</v>
      </c>
      <c r="M2486" s="163"/>
      <c r="N2486" s="163" t="str">
        <f>IF(AND(E2486="Accepted",ISNUMBER(M2486)),M2486*1.150779448,"")</f>
      </c>
      <c r="O2486" s="163"/>
      <c r="P2486" s="163" t="str">
        <f>IF(AND(E2486="Accepted",ISNUMBER(O2486)),O2486*1.150779448,"")</f>
      </c>
      <c r="Q2486" s="163"/>
      <c r="R2486" s="155" t="str"/>
      <c r="S2486" s="155" t="str"/>
      <c r="T2486" s="155" t="str"/>
      <c r="U2486" s="163" t="str">
        <f>IF(E2486&lt;&gt;"Accepted","",IF(AND(N2486="",P2486=""),"",MAX(N2486,P2486)))</f>
      </c>
      <c r="V2486" s="155" t="str">
        <v>2026-06-05 23:55 PDT</v>
      </c>
      <c r="W2486" s="153" t="n">
        <v>10</v>
      </c>
      <c r="X2486" s="163"/>
      <c r="Y2486" s="163"/>
      <c r="Z2486" s="163"/>
      <c r="AA2486" s="153" t="n">
        <v>-117.8837</v>
      </c>
      <c r="AB2486" s="153" t="n">
        <v>34.9054</v>
      </c>
      <c r="AC2486" s="153" t="n">
        <v>702</v>
      </c>
      <c r="AD2486" s="175" t="str">
        <v>KEDW 060655Z AUTO 24010KT 10SM CLR 23/02 A2979 RMK AO2 SLP060 T02300019 $</v>
      </c>
    </row>
    <row r="2487" hidden="0">
      <c r="A2487" s="150" t="str">
        <v>2026-06-06 07:55 UTC</v>
      </c>
      <c r="B2487" s="155" t="str">
        <v>2026-06-06 00:55 PDT</v>
      </c>
      <c r="C2487" s="155" t="str">
        <v>2026-06-06</v>
      </c>
      <c r="D2487" s="155" t="str">
        <v>June</v>
      </c>
      <c r="E2487" s="154" t="str">
        <v>Accepted</v>
      </c>
      <c r="F2487" s="155" t="str">
        <v>240</v>
      </c>
      <c r="G2487" s="153" t="n">
        <v>240</v>
      </c>
      <c r="H2487" s="155" t="str">
        <v>SW</v>
      </c>
      <c r="I2487" s="153" t="n">
        <v>60</v>
      </c>
      <c r="J2487" s="155" t="str">
        <v>NE</v>
      </c>
      <c r="K2487" s="153" t="n">
        <v>10</v>
      </c>
      <c r="L2487" s="153" t="n">
        <f>IF(E2487="Accepted",K2487*1.150779448,"")</f>
        <v>11.50779448</v>
      </c>
      <c r="M2487" s="163"/>
      <c r="N2487" s="163" t="str">
        <f>IF(AND(E2487="Accepted",ISNUMBER(M2487)),M2487*1.150779448,"")</f>
      </c>
      <c r="O2487" s="163"/>
      <c r="P2487" s="163" t="str">
        <f>IF(AND(E2487="Accepted",ISNUMBER(O2487)),O2487*1.150779448,"")</f>
      </c>
      <c r="Q2487" s="163"/>
      <c r="R2487" s="155" t="str"/>
      <c r="S2487" s="155" t="str"/>
      <c r="T2487" s="155" t="str"/>
      <c r="U2487" s="163" t="str">
        <f>IF(E2487&lt;&gt;"Accepted","",IF(AND(N2487="",P2487=""),"",MAX(N2487,P2487)))</f>
      </c>
      <c r="V2487" s="155" t="str">
        <v>2026-06-06 00:55 PDT</v>
      </c>
      <c r="W2487" s="153" t="n">
        <v>10</v>
      </c>
      <c r="X2487" s="163"/>
      <c r="Y2487" s="163"/>
      <c r="Z2487" s="163"/>
      <c r="AA2487" s="153" t="n">
        <v>-117.8837</v>
      </c>
      <c r="AB2487" s="153" t="n">
        <v>34.9054</v>
      </c>
      <c r="AC2487" s="153" t="n">
        <v>702</v>
      </c>
      <c r="AD2487" s="175" t="str">
        <v>KEDW 060755Z AUTO 24010KT 10SM CLR 23/M01 A2980 RMK AO2 SLP063 T02251009 403680170 $</v>
      </c>
    </row>
    <row r="2488" hidden="0">
      <c r="A2488" s="150" t="str">
        <v>2026-06-06 08:55 UTC</v>
      </c>
      <c r="B2488" s="155" t="str">
        <v>2026-06-06 01:55 PDT</v>
      </c>
      <c r="C2488" s="155" t="str">
        <v>2026-06-06</v>
      </c>
      <c r="D2488" s="155" t="str">
        <v>June</v>
      </c>
      <c r="E2488" s="154" t="str">
        <v>Accepted</v>
      </c>
      <c r="F2488" s="155" t="str">
        <v>210</v>
      </c>
      <c r="G2488" s="153" t="n">
        <v>210</v>
      </c>
      <c r="H2488" s="155" t="str">
        <v>SW</v>
      </c>
      <c r="I2488" s="153" t="n">
        <v>30</v>
      </c>
      <c r="J2488" s="155" t="str">
        <v>NE</v>
      </c>
      <c r="K2488" s="153" t="n">
        <v>8</v>
      </c>
      <c r="L2488" s="153" t="n">
        <f>IF(E2488="Accepted",K2488*1.150779448,"")</f>
        <v>9.206235584</v>
      </c>
      <c r="M2488" s="163"/>
      <c r="N2488" s="163" t="str">
        <f>IF(AND(E2488="Accepted",ISNUMBER(M2488)),M2488*1.150779448,"")</f>
      </c>
      <c r="O2488" s="163"/>
      <c r="P2488" s="163" t="str">
        <f>IF(AND(E2488="Accepted",ISNUMBER(O2488)),O2488*1.150779448,"")</f>
      </c>
      <c r="Q2488" s="163"/>
      <c r="R2488" s="155" t="str"/>
      <c r="S2488" s="155" t="str"/>
      <c r="T2488" s="155" t="str"/>
      <c r="U2488" s="163" t="str">
        <f>IF(E2488&lt;&gt;"Accepted","",IF(AND(N2488="",P2488=""),"",MAX(N2488,P2488)))</f>
      </c>
      <c r="V2488" s="155" t="str">
        <v>2026-06-06 01:55 PDT</v>
      </c>
      <c r="W2488" s="153" t="n">
        <v>8</v>
      </c>
      <c r="X2488" s="163"/>
      <c r="Y2488" s="163"/>
      <c r="Z2488" s="163"/>
      <c r="AA2488" s="153" t="n">
        <v>-117.8837</v>
      </c>
      <c r="AB2488" s="153" t="n">
        <v>34.9054</v>
      </c>
      <c r="AC2488" s="153" t="n">
        <v>702</v>
      </c>
      <c r="AD2488" s="175" t="str">
        <v>KEDW 060855Z AUTO 21008KT 10SM CLR 21/M00 A2979 RMK AO2 SLP060 T02121002 55003 $</v>
      </c>
    </row>
    <row r="2489" hidden="0">
      <c r="A2489" s="150" t="str">
        <v>2026-06-06 09:55 UTC</v>
      </c>
      <c r="B2489" s="155" t="str">
        <v>2026-06-06 02:55 PDT</v>
      </c>
      <c r="C2489" s="155" t="str">
        <v>2026-06-06</v>
      </c>
      <c r="D2489" s="155" t="str">
        <v>June</v>
      </c>
      <c r="E2489" s="154" t="str">
        <v>Accepted</v>
      </c>
      <c r="F2489" s="155" t="str">
        <v>210</v>
      </c>
      <c r="G2489" s="153" t="n">
        <v>210</v>
      </c>
      <c r="H2489" s="155" t="str">
        <v>SW</v>
      </c>
      <c r="I2489" s="153" t="n">
        <v>30</v>
      </c>
      <c r="J2489" s="155" t="str">
        <v>NE</v>
      </c>
      <c r="K2489" s="153" t="n">
        <v>9</v>
      </c>
      <c r="L2489" s="153" t="n">
        <f>IF(E2489="Accepted",K2489*1.150779448,"")</f>
        <v>10.357015032</v>
      </c>
      <c r="M2489" s="163"/>
      <c r="N2489" s="163" t="str">
        <f>IF(AND(E2489="Accepted",ISNUMBER(M2489)),M2489*1.150779448,"")</f>
      </c>
      <c r="O2489" s="163"/>
      <c r="P2489" s="163" t="str">
        <f>IF(AND(E2489="Accepted",ISNUMBER(O2489)),O2489*1.150779448,"")</f>
      </c>
      <c r="Q2489" s="163"/>
      <c r="R2489" s="155" t="str"/>
      <c r="S2489" s="155" t="str"/>
      <c r="T2489" s="155" t="str"/>
      <c r="U2489" s="163" t="str">
        <f>IF(E2489&lt;&gt;"Accepted","",IF(AND(N2489="",P2489=""),"",MAX(N2489,P2489)))</f>
      </c>
      <c r="V2489" s="155" t="str">
        <v>2026-06-06 02:55 PDT</v>
      </c>
      <c r="W2489" s="153" t="n">
        <v>9</v>
      </c>
      <c r="X2489" s="163"/>
      <c r="Y2489" s="163"/>
      <c r="Z2489" s="163"/>
      <c r="AA2489" s="153" t="n">
        <v>-117.8837</v>
      </c>
      <c r="AB2489" s="153" t="n">
        <v>34.9054</v>
      </c>
      <c r="AC2489" s="153" t="n">
        <v>702</v>
      </c>
      <c r="AD2489" s="175" t="str">
        <v>KEDW 060955Z AUTO 21009KT 10SM CLR 21/M01 A2978 RMK AO2 SLP056 T02091010 $</v>
      </c>
    </row>
    <row r="2490" hidden="0">
      <c r="A2490" s="150" t="str">
        <v>2026-06-06 10:55 UTC</v>
      </c>
      <c r="B2490" s="155" t="str">
        <v>2026-06-06 03:55 PDT</v>
      </c>
      <c r="C2490" s="155" t="str">
        <v>2026-06-06</v>
      </c>
      <c r="D2490" s="155" t="str">
        <v>June</v>
      </c>
      <c r="E2490" s="154" t="str">
        <v>Accepted</v>
      </c>
      <c r="F2490" s="155" t="str">
        <v>210</v>
      </c>
      <c r="G2490" s="153" t="n">
        <v>210</v>
      </c>
      <c r="H2490" s="155" t="str">
        <v>SW</v>
      </c>
      <c r="I2490" s="153" t="n">
        <v>30</v>
      </c>
      <c r="J2490" s="155" t="str">
        <v>NE</v>
      </c>
      <c r="K2490" s="153" t="n">
        <v>11</v>
      </c>
      <c r="L2490" s="153" t="n">
        <f>IF(E2490="Accepted",K2490*1.150779448,"")</f>
        <v>12.658573928</v>
      </c>
      <c r="M2490" s="163"/>
      <c r="N2490" s="163" t="str">
        <f>IF(AND(E2490="Accepted",ISNUMBER(M2490)),M2490*1.150779448,"")</f>
      </c>
      <c r="O2490" s="163"/>
      <c r="P2490" s="163" t="str">
        <f>IF(AND(E2490="Accepted",ISNUMBER(O2490)),O2490*1.150779448,"")</f>
      </c>
      <c r="Q2490" s="163"/>
      <c r="R2490" s="155" t="str"/>
      <c r="S2490" s="155" t="str"/>
      <c r="T2490" s="155" t="str"/>
      <c r="U2490" s="163" t="str">
        <f>IF(E2490&lt;&gt;"Accepted","",IF(AND(N2490="",P2490=""),"",MAX(N2490,P2490)))</f>
      </c>
      <c r="V2490" s="155" t="str">
        <v>2026-06-06 03:55 PDT</v>
      </c>
      <c r="W2490" s="153" t="n">
        <v>11</v>
      </c>
      <c r="X2490" s="163"/>
      <c r="Y2490" s="163"/>
      <c r="Z2490" s="163"/>
      <c r="AA2490" s="153" t="n">
        <v>-117.8837</v>
      </c>
      <c r="AB2490" s="153" t="n">
        <v>34.9054</v>
      </c>
      <c r="AC2490" s="153" t="n">
        <v>702</v>
      </c>
      <c r="AD2490" s="175" t="str">
        <v>KEDW 061055Z AUTO 21011KT 10SM CLR 21/00 A2978 RMK AO2 SLP056 T02050003 $</v>
      </c>
    </row>
    <row r="2491" hidden="0">
      <c r="A2491" s="150" t="str">
        <v>2026-06-06 11:55 UTC</v>
      </c>
      <c r="B2491" s="155" t="str">
        <v>2026-06-06 04:55 PDT</v>
      </c>
      <c r="C2491" s="155" t="str">
        <v>2026-06-06</v>
      </c>
      <c r="D2491" s="155" t="str">
        <v>June</v>
      </c>
      <c r="E2491" s="154" t="str">
        <v>Accepted</v>
      </c>
      <c r="F2491" s="155" t="str">
        <v>210</v>
      </c>
      <c r="G2491" s="153" t="n">
        <v>210</v>
      </c>
      <c r="H2491" s="155" t="str">
        <v>SW</v>
      </c>
      <c r="I2491" s="153" t="n">
        <v>30</v>
      </c>
      <c r="J2491" s="155" t="str">
        <v>NE</v>
      </c>
      <c r="K2491" s="153" t="n">
        <v>11</v>
      </c>
      <c r="L2491" s="153" t="n">
        <f>IF(E2491="Accepted",K2491*1.150779448,"")</f>
        <v>12.658573928</v>
      </c>
      <c r="M2491" s="163"/>
      <c r="N2491" s="163" t="str">
        <f>IF(AND(E2491="Accepted",ISNUMBER(M2491)),M2491*1.150779448,"")</f>
      </c>
      <c r="O2491" s="163"/>
      <c r="P2491" s="163" t="str">
        <f>IF(AND(E2491="Accepted",ISNUMBER(O2491)),O2491*1.150779448,"")</f>
      </c>
      <c r="Q2491" s="163"/>
      <c r="R2491" s="155" t="str"/>
      <c r="S2491" s="155" t="str"/>
      <c r="T2491" s="155" t="str"/>
      <c r="U2491" s="163" t="str">
        <f>IF(E2491&lt;&gt;"Accepted","",IF(AND(N2491="",P2491=""),"",MAX(N2491,P2491)))</f>
      </c>
      <c r="V2491" s="155" t="str">
        <v>2026-06-06 04:55 PDT</v>
      </c>
      <c r="W2491" s="153" t="n">
        <v>11</v>
      </c>
      <c r="X2491" s="163"/>
      <c r="Y2491" s="163"/>
      <c r="Z2491" s="163"/>
      <c r="AA2491" s="153" t="n">
        <v>-117.8837</v>
      </c>
      <c r="AB2491" s="153" t="n">
        <v>34.9054</v>
      </c>
      <c r="AC2491" s="153" t="n">
        <v>702</v>
      </c>
      <c r="AD2491" s="175" t="str">
        <v>KEDW 061155Z AUTO 21011KT 10SM CLR 19/01 A2978 RMK AO2 SLP059 T01940009 10241 20194 56004 $</v>
      </c>
    </row>
    <row r="2492" hidden="0">
      <c r="A2492" s="150" t="str">
        <v>2026-06-06 12:55 UTC</v>
      </c>
      <c r="B2492" s="155" t="str">
        <v>2026-06-06 05:55 PDT</v>
      </c>
      <c r="C2492" s="155" t="str">
        <v>2026-06-06</v>
      </c>
      <c r="D2492" s="155" t="str">
        <v>June</v>
      </c>
      <c r="E2492" s="154" t="str">
        <v>Accepted</v>
      </c>
      <c r="F2492" s="155" t="str">
        <v>230</v>
      </c>
      <c r="G2492" s="153" t="n">
        <v>230</v>
      </c>
      <c r="H2492" s="155" t="str">
        <v>SW</v>
      </c>
      <c r="I2492" s="153" t="n">
        <v>50</v>
      </c>
      <c r="J2492" s="155" t="str">
        <v>NE</v>
      </c>
      <c r="K2492" s="153" t="n">
        <v>10</v>
      </c>
      <c r="L2492" s="153" t="n">
        <f>IF(E2492="Accepted",K2492*1.150779448,"")</f>
        <v>11.50779448</v>
      </c>
      <c r="M2492" s="163"/>
      <c r="N2492" s="163" t="str">
        <f>IF(AND(E2492="Accepted",ISNUMBER(M2492)),M2492*1.150779448,"")</f>
      </c>
      <c r="O2492" s="163"/>
      <c r="P2492" s="163" t="str">
        <f>IF(AND(E2492="Accepted",ISNUMBER(O2492)),O2492*1.150779448,"")</f>
      </c>
      <c r="Q2492" s="163"/>
      <c r="R2492" s="155" t="str"/>
      <c r="S2492" s="155" t="str"/>
      <c r="T2492" s="155" t="str"/>
      <c r="U2492" s="163" t="str">
        <f>IF(E2492&lt;&gt;"Accepted","",IF(AND(N2492="",P2492=""),"",MAX(N2492,P2492)))</f>
      </c>
      <c r="V2492" s="155" t="str">
        <v>2026-06-06 05:55 PDT</v>
      </c>
      <c r="W2492" s="153" t="n">
        <v>10</v>
      </c>
      <c r="X2492" s="163"/>
      <c r="Y2492" s="163"/>
      <c r="Z2492" s="163"/>
      <c r="AA2492" s="153" t="n">
        <v>-117.8837</v>
      </c>
      <c r="AB2492" s="153" t="n">
        <v>34.9054</v>
      </c>
      <c r="AC2492" s="153" t="n">
        <v>702</v>
      </c>
      <c r="AD2492" s="175" t="str">
        <v>KEDW 061255Z AUTO 23010KT 10SM CLR 19/01 A2979 RMK AO2 SLP063 T01910006 $</v>
      </c>
    </row>
    <row r="2493" hidden="0">
      <c r="A2493" s="150" t="str">
        <v>2026-06-06 13:55 UTC</v>
      </c>
      <c r="B2493" s="155" t="str">
        <v>2026-06-06 06:55 PDT</v>
      </c>
      <c r="C2493" s="155" t="str">
        <v>2026-06-06</v>
      </c>
      <c r="D2493" s="155" t="str">
        <v>June</v>
      </c>
      <c r="E2493" s="154" t="str">
        <v>Accepted</v>
      </c>
      <c r="F2493" s="155" t="str">
        <v>220</v>
      </c>
      <c r="G2493" s="153" t="n">
        <v>220</v>
      </c>
      <c r="H2493" s="155" t="str">
        <v>SW</v>
      </c>
      <c r="I2493" s="153" t="n">
        <v>40</v>
      </c>
      <c r="J2493" s="155" t="str">
        <v>NE</v>
      </c>
      <c r="K2493" s="153" t="n">
        <v>10</v>
      </c>
      <c r="L2493" s="153" t="n">
        <f>IF(E2493="Accepted",K2493*1.150779448,"")</f>
        <v>11.50779448</v>
      </c>
      <c r="M2493" s="163"/>
      <c r="N2493" s="163" t="str">
        <f>IF(AND(E2493="Accepted",ISNUMBER(M2493)),M2493*1.150779448,"")</f>
      </c>
      <c r="O2493" s="163"/>
      <c r="P2493" s="163" t="str">
        <f>IF(AND(E2493="Accepted",ISNUMBER(O2493)),O2493*1.150779448,"")</f>
      </c>
      <c r="Q2493" s="163"/>
      <c r="R2493" s="155" t="str"/>
      <c r="S2493" s="155" t="str"/>
      <c r="T2493" s="155" t="str"/>
      <c r="U2493" s="163" t="str">
        <f>IF(E2493&lt;&gt;"Accepted","",IF(AND(N2493="",P2493=""),"",MAX(N2493,P2493)))</f>
      </c>
      <c r="V2493" s="155" t="str">
        <v>2026-06-06 06:55 PDT</v>
      </c>
      <c r="W2493" s="153" t="n">
        <v>10</v>
      </c>
      <c r="X2493" s="163"/>
      <c r="Y2493" s="163"/>
      <c r="Z2493" s="163"/>
      <c r="AA2493" s="153" t="n">
        <v>-117.8837</v>
      </c>
      <c r="AB2493" s="153" t="n">
        <v>34.9054</v>
      </c>
      <c r="AC2493" s="153" t="n">
        <v>702</v>
      </c>
      <c r="AD2493" s="175" t="str">
        <v>KEDW 061355Z AUTO 22010KT 10SM CLR 21/02 A2980 RMK AO2 SLP067 T02080016 $</v>
      </c>
    </row>
    <row r="2494" hidden="0">
      <c r="A2494" s="150" t="str">
        <v>2026-06-06 14:55 UTC</v>
      </c>
      <c r="B2494" s="155" t="str">
        <v>2026-06-06 07:55 PDT</v>
      </c>
      <c r="C2494" s="155" t="str">
        <v>2026-06-06</v>
      </c>
      <c r="D2494" s="155" t="str">
        <v>June</v>
      </c>
      <c r="E2494" s="154" t="str">
        <v>Accepted</v>
      </c>
      <c r="F2494" s="155" t="str">
        <v>220</v>
      </c>
      <c r="G2494" s="153" t="n">
        <v>220</v>
      </c>
      <c r="H2494" s="155" t="str">
        <v>SW</v>
      </c>
      <c r="I2494" s="153" t="n">
        <v>40</v>
      </c>
      <c r="J2494" s="155" t="str">
        <v>NE</v>
      </c>
      <c r="K2494" s="153" t="n">
        <v>10</v>
      </c>
      <c r="L2494" s="153" t="n">
        <f>IF(E2494="Accepted",K2494*1.150779448,"")</f>
        <v>11.50779448</v>
      </c>
      <c r="M2494" s="163"/>
      <c r="N2494" s="163" t="str">
        <f>IF(AND(E2494="Accepted",ISNUMBER(M2494)),M2494*1.150779448,"")</f>
      </c>
      <c r="O2494" s="163"/>
      <c r="P2494" s="163" t="str">
        <f>IF(AND(E2494="Accepted",ISNUMBER(O2494)),O2494*1.150779448,"")</f>
      </c>
      <c r="Q2494" s="163"/>
      <c r="R2494" s="155" t="str"/>
      <c r="S2494" s="155" t="str"/>
      <c r="T2494" s="155" t="str"/>
      <c r="U2494" s="163" t="str">
        <f>IF(E2494&lt;&gt;"Accepted","",IF(AND(N2494="",P2494=""),"",MAX(N2494,P2494)))</f>
      </c>
      <c r="V2494" s="155" t="str">
        <v>2026-06-06 07:55 PDT</v>
      </c>
      <c r="W2494" s="153" t="n">
        <v>10</v>
      </c>
      <c r="X2494" s="163"/>
      <c r="Y2494" s="163"/>
      <c r="Z2494" s="163"/>
      <c r="AA2494" s="153" t="n">
        <v>-117.8837</v>
      </c>
      <c r="AB2494" s="153" t="n">
        <v>34.9054</v>
      </c>
      <c r="AC2494" s="153" t="n">
        <v>702</v>
      </c>
      <c r="AD2494" s="175" t="str">
        <v>KEDW 061455Z AUTO 22010KT 10SM CLR 23/01 A2980 RMK AO2 SLP067 T02300013 51007 $</v>
      </c>
    </row>
    <row r="2495" hidden="0">
      <c r="A2495" s="150" t="str">
        <v>2026-06-06 15:55 UTC</v>
      </c>
      <c r="B2495" s="155" t="str">
        <v>2026-06-06 08:55 PDT</v>
      </c>
      <c r="C2495" s="155" t="str">
        <v>2026-06-06</v>
      </c>
      <c r="D2495" s="155" t="str">
        <v>June</v>
      </c>
      <c r="E2495" s="154" t="str">
        <v>Accepted</v>
      </c>
      <c r="F2495" s="155" t="str">
        <v>220</v>
      </c>
      <c r="G2495" s="153" t="n">
        <v>220</v>
      </c>
      <c r="H2495" s="155" t="str">
        <v>SW</v>
      </c>
      <c r="I2495" s="153" t="n">
        <v>40</v>
      </c>
      <c r="J2495" s="155" t="str">
        <v>NE</v>
      </c>
      <c r="K2495" s="153" t="n">
        <v>14</v>
      </c>
      <c r="L2495" s="153" t="n">
        <f>IF(E2495="Accepted",K2495*1.150779448,"")</f>
        <v>16.110912272</v>
      </c>
      <c r="M2495" s="163"/>
      <c r="N2495" s="163" t="str">
        <f>IF(AND(E2495="Accepted",ISNUMBER(M2495)),M2495*1.150779448,"")</f>
      </c>
      <c r="O2495" s="163"/>
      <c r="P2495" s="163" t="str">
        <f>IF(AND(E2495="Accepted",ISNUMBER(O2495)),O2495*1.150779448,"")</f>
      </c>
      <c r="Q2495" s="163"/>
      <c r="R2495" s="155" t="str"/>
      <c r="S2495" s="155" t="str"/>
      <c r="T2495" s="155" t="str"/>
      <c r="U2495" s="163" t="str">
        <f>IF(E2495&lt;&gt;"Accepted","",IF(AND(N2495="",P2495=""),"",MAX(N2495,P2495)))</f>
      </c>
      <c r="V2495" s="155" t="str">
        <v>2026-06-06 08:55 PDT</v>
      </c>
      <c r="W2495" s="153" t="n">
        <v>14</v>
      </c>
      <c r="X2495" s="163"/>
      <c r="Y2495" s="163"/>
      <c r="Z2495" s="163"/>
      <c r="AA2495" s="153" t="n">
        <v>-117.8837</v>
      </c>
      <c r="AB2495" s="153" t="n">
        <v>34.9054</v>
      </c>
      <c r="AC2495" s="153" t="n">
        <v>702</v>
      </c>
      <c r="AD2495" s="175" t="str">
        <v>KEDW 061555Z AUTO 22014KT 10SM CLR 27/02 A2981 RMK AO2 SLP070 T02730024 $</v>
      </c>
    </row>
    <row r="2496" hidden="0">
      <c r="A2496" s="150" t="str">
        <v>2026-06-06 16:55 UTC</v>
      </c>
      <c r="B2496" s="155" t="str">
        <v>2026-06-06 09:55 PDT</v>
      </c>
      <c r="C2496" s="155" t="str">
        <v>2026-06-06</v>
      </c>
      <c r="D2496" s="155" t="str">
        <v>June</v>
      </c>
      <c r="E2496" s="154" t="str">
        <v>Accepted</v>
      </c>
      <c r="F2496" s="155" t="str">
        <v>230</v>
      </c>
      <c r="G2496" s="153" t="n">
        <v>230</v>
      </c>
      <c r="H2496" s="155" t="str">
        <v>SW</v>
      </c>
      <c r="I2496" s="153" t="n">
        <v>50</v>
      </c>
      <c r="J2496" s="155" t="str">
        <v>NE</v>
      </c>
      <c r="K2496" s="153" t="n">
        <v>15</v>
      </c>
      <c r="L2496" s="153" t="n">
        <f>IF(E2496="Accepted",K2496*1.150779448,"")</f>
        <v>17.261691719999998</v>
      </c>
      <c r="M2496" s="153" t="n">
        <v>21</v>
      </c>
      <c r="N2496" s="153" t="n">
        <f>IF(AND(E2496="Accepted",ISNUMBER(M2496)),M2496*1.150779448,"")</f>
        <v>24.166368408</v>
      </c>
      <c r="O2496" s="163"/>
      <c r="P2496" s="163" t="str">
        <f>IF(AND(E2496="Accepted",ISNUMBER(O2496)),O2496*1.150779448,"")</f>
      </c>
      <c r="Q2496" s="163"/>
      <c r="R2496" s="155" t="str"/>
      <c r="S2496" s="155" t="str"/>
      <c r="T2496" s="155" t="str"/>
      <c r="U2496" s="153" t="n">
        <f>IF(E2496&lt;&gt;"Accepted","",IF(AND(N2496="",P2496=""),"",MAX(N2496,P2496)))</f>
        <v>24.166368408</v>
      </c>
      <c r="V2496" s="155" t="str">
        <v>2026-06-06 09:55 PDT</v>
      </c>
      <c r="W2496" s="153" t="n">
        <v>15</v>
      </c>
      <c r="X2496" s="153" t="n">
        <v>21</v>
      </c>
      <c r="Y2496" s="163"/>
      <c r="Z2496" s="163"/>
      <c r="AA2496" s="153" t="n">
        <v>-117.8837</v>
      </c>
      <c r="AB2496" s="153" t="n">
        <v>34.9054</v>
      </c>
      <c r="AC2496" s="153" t="n">
        <v>702</v>
      </c>
      <c r="AD2496" s="175" t="str">
        <v>KEDW 061655Z 23015G21KT 60SM BKN250 30/05 A2979 RMK AO2A SLP062 T03040049</v>
      </c>
    </row>
    <row r="2497" hidden="0">
      <c r="A2497" s="150" t="str">
        <v>2026-06-06 17:48 UTC</v>
      </c>
      <c r="B2497" s="155" t="str">
        <v>2026-06-06 10:48 PDT</v>
      </c>
      <c r="C2497" s="155" t="str">
        <v>2026-06-06</v>
      </c>
      <c r="D2497" s="155" t="str">
        <v>June</v>
      </c>
      <c r="E2497" s="154" t="str">
        <v>Accepted</v>
      </c>
      <c r="F2497" s="155" t="str">
        <v>240</v>
      </c>
      <c r="G2497" s="153" t="n">
        <v>240</v>
      </c>
      <c r="H2497" s="155" t="str">
        <v>SW</v>
      </c>
      <c r="I2497" s="153" t="n">
        <v>60</v>
      </c>
      <c r="J2497" s="155" t="str">
        <v>NE</v>
      </c>
      <c r="K2497" s="153" t="n">
        <v>17</v>
      </c>
      <c r="L2497" s="153" t="n">
        <f>IF(E2497="Accepted",K2497*1.150779448,"")</f>
        <v>19.563250616</v>
      </c>
      <c r="M2497" s="153" t="n">
        <v>26</v>
      </c>
      <c r="N2497" s="153" t="n">
        <f>IF(AND(E2497="Accepted",ISNUMBER(M2497)),M2497*1.150779448,"")</f>
        <v>29.920265648</v>
      </c>
      <c r="O2497" s="163"/>
      <c r="P2497" s="163" t="str">
        <f>IF(AND(E2497="Accepted",ISNUMBER(O2497)),O2497*1.150779448,"")</f>
      </c>
      <c r="Q2497" s="163"/>
      <c r="R2497" s="155" t="str"/>
      <c r="S2497" s="155" t="str"/>
      <c r="T2497" s="155" t="str"/>
      <c r="U2497" s="153" t="n">
        <f>IF(E2497&lt;&gt;"Accepted","",IF(AND(N2497="",P2497=""),"",MAX(N2497,P2497)))</f>
        <v>29.920265648</v>
      </c>
      <c r="V2497" s="155" t="str">
        <v>2026-06-06 10:48 PDT</v>
      </c>
      <c r="W2497" s="153" t="n">
        <v>17</v>
      </c>
      <c r="X2497" s="153" t="n">
        <v>26</v>
      </c>
      <c r="Y2497" s="163"/>
      <c r="Z2497" s="163"/>
      <c r="AA2497" s="153" t="n">
        <v>-117.8837</v>
      </c>
      <c r="AB2497" s="153" t="n">
        <v>34.9054</v>
      </c>
      <c r="AC2497" s="153" t="n">
        <v>702</v>
      </c>
      <c r="AD2497" s="175" t="str">
        <v>KEDW 061748Z 24017G26KT 60SM BKN250 31/04 A2979 RMK AO2A SLP061</v>
      </c>
    </row>
    <row r="2498" hidden="0">
      <c r="A2498" s="150" t="str">
        <v>2026-06-06 17:55 UTC</v>
      </c>
      <c r="B2498" s="155" t="str">
        <v>2026-06-06 10:55 PDT</v>
      </c>
      <c r="C2498" s="155" t="str">
        <v>2026-06-06</v>
      </c>
      <c r="D2498" s="155" t="str">
        <v>June</v>
      </c>
      <c r="E2498" s="154" t="str">
        <v>Accepted</v>
      </c>
      <c r="F2498" s="155" t="str">
        <v>230</v>
      </c>
      <c r="G2498" s="153" t="n">
        <v>230</v>
      </c>
      <c r="H2498" s="155" t="str">
        <v>SW</v>
      </c>
      <c r="I2498" s="153" t="n">
        <v>50</v>
      </c>
      <c r="J2498" s="155" t="str">
        <v>NE</v>
      </c>
      <c r="K2498" s="153" t="n">
        <v>16</v>
      </c>
      <c r="L2498" s="153" t="n">
        <f>IF(E2498="Accepted",K2498*1.150779448,"")</f>
        <v>18.412471168</v>
      </c>
      <c r="M2498" s="153" t="n">
        <v>22</v>
      </c>
      <c r="N2498" s="153" t="n">
        <f>IF(AND(E2498="Accepted",ISNUMBER(M2498)),M2498*1.150779448,"")</f>
        <v>25.317147856</v>
      </c>
      <c r="O2498" s="163"/>
      <c r="P2498" s="163" t="str">
        <f>IF(AND(E2498="Accepted",ISNUMBER(O2498)),O2498*1.150779448,"")</f>
      </c>
      <c r="Q2498" s="163"/>
      <c r="R2498" s="155" t="str"/>
      <c r="S2498" s="155" t="str"/>
      <c r="T2498" s="155" t="str"/>
      <c r="U2498" s="153" t="n">
        <f>IF(E2498&lt;&gt;"Accepted","",IF(AND(N2498="",P2498=""),"",MAX(N2498,P2498)))</f>
        <v>25.317147856</v>
      </c>
      <c r="V2498" s="155" t="str">
        <v>2026-06-06 10:55 PDT</v>
      </c>
      <c r="W2498" s="153" t="n">
        <v>16</v>
      </c>
      <c r="X2498" s="153" t="n">
        <v>22</v>
      </c>
      <c r="Y2498" s="163"/>
      <c r="Z2498" s="163"/>
      <c r="AA2498" s="153" t="n">
        <v>-117.8837</v>
      </c>
      <c r="AB2498" s="153" t="n">
        <v>34.9054</v>
      </c>
      <c r="AC2498" s="153" t="n">
        <v>702</v>
      </c>
      <c r="AD2498" s="175" t="str">
        <v>KEDW 061755Z 23016G22KT 70SM BKN250 31/04 A2979 RMK AO2A SLP061 T03130041 10313 20190 58003</v>
      </c>
    </row>
    <row r="2499" hidden="0">
      <c r="A2499" s="150" t="str">
        <v>2026-06-06 18:55 UTC</v>
      </c>
      <c r="B2499" s="155" t="str">
        <v>2026-06-06 11:55 PDT</v>
      </c>
      <c r="C2499" s="155" t="str">
        <v>2026-06-06</v>
      </c>
      <c r="D2499" s="155" t="str">
        <v>June</v>
      </c>
      <c r="E2499" s="154" t="str">
        <v>Accepted</v>
      </c>
      <c r="F2499" s="155" t="str">
        <v>230</v>
      </c>
      <c r="G2499" s="153" t="n">
        <v>230</v>
      </c>
      <c r="H2499" s="155" t="str">
        <v>SW</v>
      </c>
      <c r="I2499" s="153" t="n">
        <v>50</v>
      </c>
      <c r="J2499" s="155" t="str">
        <v>NE</v>
      </c>
      <c r="K2499" s="153" t="n">
        <v>14</v>
      </c>
      <c r="L2499" s="153" t="n">
        <f>IF(E2499="Accepted",K2499*1.150779448,"")</f>
        <v>16.110912272</v>
      </c>
      <c r="M2499" s="153" t="n">
        <v>23</v>
      </c>
      <c r="N2499" s="153" t="n">
        <f>IF(AND(E2499="Accepted",ISNUMBER(M2499)),M2499*1.150779448,"")</f>
        <v>26.467927304</v>
      </c>
      <c r="O2499" s="153" t="n">
        <v>26</v>
      </c>
      <c r="P2499" s="153" t="n">
        <f>IF(AND(E2499="Accepted",ISNUMBER(O2499)),O2499*1.150779448,"")</f>
        <v>29.920265648</v>
      </c>
      <c r="Q2499" s="153" t="n">
        <v>230</v>
      </c>
      <c r="R2499" s="155" t="str">
        <v>52</v>
      </c>
      <c r="S2499" s="155" t="str">
        <v>2026-06-06 18:52 UTC</v>
      </c>
      <c r="T2499" s="155" t="str">
        <v>2026-06-06 11:52 PDT</v>
      </c>
      <c r="U2499" s="153" t="n">
        <f>IF(E2499&lt;&gt;"Accepted","",IF(AND(N2499="",P2499=""),"",MAX(N2499,P2499)))</f>
        <v>29.920265648</v>
      </c>
      <c r="V2499" s="155" t="str">
        <v>2026-06-06 11:52 PDT</v>
      </c>
      <c r="W2499" s="153" t="n">
        <v>14</v>
      </c>
      <c r="X2499" s="153" t="n">
        <v>23</v>
      </c>
      <c r="Y2499" s="153" t="n">
        <v>26</v>
      </c>
      <c r="Z2499" s="153" t="n">
        <v>230</v>
      </c>
      <c r="AA2499" s="153" t="n">
        <v>-117.8837</v>
      </c>
      <c r="AB2499" s="153" t="n">
        <v>34.9054</v>
      </c>
      <c r="AC2499" s="153" t="n">
        <v>702</v>
      </c>
      <c r="AD2499" s="175" t="str">
        <v>KEDW 061855Z 23014G23KT 70SM SCT280 32/04 A2978 RMK AO2A PK WND 23026/52 SLP057 T03230041</v>
      </c>
    </row>
    <row r="2500" hidden="0">
      <c r="A2500" s="150" t="str">
        <v>2026-06-06 19:55 UTC</v>
      </c>
      <c r="B2500" s="155" t="str">
        <v>2026-06-06 12:55 PDT</v>
      </c>
      <c r="C2500" s="155" t="str">
        <v>2026-06-06</v>
      </c>
      <c r="D2500" s="155" t="str">
        <v>June</v>
      </c>
      <c r="E2500" s="154" t="str">
        <v>Accepted</v>
      </c>
      <c r="F2500" s="155" t="str">
        <v>240</v>
      </c>
      <c r="G2500" s="153" t="n">
        <v>240</v>
      </c>
      <c r="H2500" s="155" t="str">
        <v>SW</v>
      </c>
      <c r="I2500" s="153" t="n">
        <v>60</v>
      </c>
      <c r="J2500" s="155" t="str">
        <v>NE</v>
      </c>
      <c r="K2500" s="153" t="n">
        <v>16</v>
      </c>
      <c r="L2500" s="153" t="n">
        <f>IF(E2500="Accepted",K2500*1.150779448,"")</f>
        <v>18.412471168</v>
      </c>
      <c r="M2500" s="153" t="n">
        <v>23</v>
      </c>
      <c r="N2500" s="153" t="n">
        <f>IF(AND(E2500="Accepted",ISNUMBER(M2500)),M2500*1.150779448,"")</f>
        <v>26.467927304</v>
      </c>
      <c r="O2500" s="153" t="n">
        <v>27</v>
      </c>
      <c r="P2500" s="153" t="n">
        <f>IF(AND(E2500="Accepted",ISNUMBER(O2500)),O2500*1.150779448,"")</f>
        <v>31.071045096</v>
      </c>
      <c r="Q2500" s="153" t="n">
        <v>230</v>
      </c>
      <c r="R2500" s="155" t="str">
        <v>41</v>
      </c>
      <c r="S2500" s="155" t="str">
        <v>2026-06-06 19:41 UTC</v>
      </c>
      <c r="T2500" s="155" t="str">
        <v>2026-06-06 12:41 PDT</v>
      </c>
      <c r="U2500" s="153" t="n">
        <f>IF(E2500&lt;&gt;"Accepted","",IF(AND(N2500="",P2500=""),"",MAX(N2500,P2500)))</f>
        <v>31.071045096</v>
      </c>
      <c r="V2500" s="155" t="str">
        <v>2026-06-06 12:41 PDT</v>
      </c>
      <c r="W2500" s="153" t="n">
        <v>16</v>
      </c>
      <c r="X2500" s="153" t="n">
        <v>23</v>
      </c>
      <c r="Y2500" s="153" t="n">
        <v>27</v>
      </c>
      <c r="Z2500" s="153" t="n">
        <v>230</v>
      </c>
      <c r="AA2500" s="153" t="n">
        <v>-117.8837</v>
      </c>
      <c r="AB2500" s="153" t="n">
        <v>34.9054</v>
      </c>
      <c r="AC2500" s="153" t="n">
        <v>702</v>
      </c>
      <c r="AD2500" s="175" t="str">
        <v>KEDW 061955Z 24016G23KT 70SM SCT300 33/03 A2976 RMK AO2A PK WND 23027/41 SLP051 T03330031</v>
      </c>
    </row>
    <row r="2501" hidden="0">
      <c r="A2501" s="150" t="str">
        <v>2026-06-06 20:55 UTC</v>
      </c>
      <c r="B2501" s="155" t="str">
        <v>2026-06-06 13:55 PDT</v>
      </c>
      <c r="C2501" s="155" t="str">
        <v>2026-06-06</v>
      </c>
      <c r="D2501" s="155" t="str">
        <v>June</v>
      </c>
      <c r="E2501" s="154" t="str">
        <v>Accepted</v>
      </c>
      <c r="F2501" s="155" t="str">
        <v>230</v>
      </c>
      <c r="G2501" s="153" t="n">
        <v>230</v>
      </c>
      <c r="H2501" s="155" t="str">
        <v>SW</v>
      </c>
      <c r="I2501" s="153" t="n">
        <v>50</v>
      </c>
      <c r="J2501" s="155" t="str">
        <v>NE</v>
      </c>
      <c r="K2501" s="153" t="n">
        <v>20</v>
      </c>
      <c r="L2501" s="153" t="n">
        <f>IF(E2501="Accepted",K2501*1.150779448,"")</f>
        <v>23.01558896</v>
      </c>
      <c r="M2501" s="153" t="n">
        <v>26</v>
      </c>
      <c r="N2501" s="153" t="n">
        <f>IF(AND(E2501="Accepted",ISNUMBER(M2501)),M2501*1.150779448,"")</f>
        <v>29.920265648</v>
      </c>
      <c r="O2501" s="153" t="n">
        <v>28</v>
      </c>
      <c r="P2501" s="153" t="n">
        <f>IF(AND(E2501="Accepted",ISNUMBER(O2501)),O2501*1.150779448,"")</f>
        <v>32.221824544</v>
      </c>
      <c r="Q2501" s="153" t="n">
        <v>220</v>
      </c>
      <c r="R2501" s="155" t="str">
        <v>42</v>
      </c>
      <c r="S2501" s="155" t="str">
        <v>2026-06-06 20:42 UTC</v>
      </c>
      <c r="T2501" s="155" t="str">
        <v>2026-06-06 13:42 PDT</v>
      </c>
      <c r="U2501" s="153" t="n">
        <f>IF(E2501&lt;&gt;"Accepted","",IF(AND(N2501="",P2501=""),"",MAX(N2501,P2501)))</f>
        <v>32.221824544</v>
      </c>
      <c r="V2501" s="155" t="str">
        <v>2026-06-06 13:42 PDT</v>
      </c>
      <c r="W2501" s="153" t="n">
        <v>20</v>
      </c>
      <c r="X2501" s="153" t="n">
        <v>26</v>
      </c>
      <c r="Y2501" s="153" t="n">
        <v>28</v>
      </c>
      <c r="Z2501" s="153" t="n">
        <v>220</v>
      </c>
      <c r="AA2501" s="153" t="n">
        <v>-117.8837</v>
      </c>
      <c r="AB2501" s="153" t="n">
        <v>34.9054</v>
      </c>
      <c r="AC2501" s="153" t="n">
        <v>702</v>
      </c>
      <c r="AD2501" s="175" t="str">
        <v>KEDW 062055Z 23020G26KT 70SM SCT250 34/04 A2974 RMK AO2A PK WND 22028/42 SLP044 T03390036 57015</v>
      </c>
    </row>
    <row r="2502" hidden="0">
      <c r="A2502" s="150" t="str">
        <v>2026-06-06 21:46 UTC</v>
      </c>
      <c r="B2502" s="155" t="str">
        <v>2026-06-06 14:46 PDT</v>
      </c>
      <c r="C2502" s="155" t="str">
        <v>2026-06-06</v>
      </c>
      <c r="D2502" s="155" t="str">
        <v>June</v>
      </c>
      <c r="E2502" s="154" t="str">
        <v>Accepted</v>
      </c>
      <c r="F2502" s="155" t="str">
        <v>240</v>
      </c>
      <c r="G2502" s="153" t="n">
        <v>240</v>
      </c>
      <c r="H2502" s="155" t="str">
        <v>SW</v>
      </c>
      <c r="I2502" s="153" t="n">
        <v>60</v>
      </c>
      <c r="J2502" s="155" t="str">
        <v>NE</v>
      </c>
      <c r="K2502" s="153" t="n">
        <v>21</v>
      </c>
      <c r="L2502" s="153" t="n">
        <f>IF(E2502="Accepted",K2502*1.150779448,"")</f>
        <v>24.166368408</v>
      </c>
      <c r="M2502" s="153" t="n">
        <v>31</v>
      </c>
      <c r="N2502" s="153" t="n">
        <f>IF(AND(E2502="Accepted",ISNUMBER(M2502)),M2502*1.150779448,"")</f>
        <v>35.674162888</v>
      </c>
      <c r="O2502" s="163"/>
      <c r="P2502" s="163" t="str">
        <f>IF(AND(E2502="Accepted",ISNUMBER(O2502)),O2502*1.150779448,"")</f>
      </c>
      <c r="Q2502" s="163"/>
      <c r="R2502" s="155" t="str"/>
      <c r="S2502" s="155" t="str"/>
      <c r="T2502" s="155" t="str"/>
      <c r="U2502" s="153" t="n">
        <f>IF(E2502&lt;&gt;"Accepted","",IF(AND(N2502="",P2502=""),"",MAX(N2502,P2502)))</f>
        <v>35.674162888</v>
      </c>
      <c r="V2502" s="155" t="str">
        <v>2026-06-06 14:46 PDT</v>
      </c>
      <c r="W2502" s="153" t="n">
        <v>21</v>
      </c>
      <c r="X2502" s="153" t="n">
        <v>31</v>
      </c>
      <c r="Y2502" s="163"/>
      <c r="Z2502" s="163"/>
      <c r="AA2502" s="153" t="n">
        <v>-117.8837</v>
      </c>
      <c r="AB2502" s="153" t="n">
        <v>34.9054</v>
      </c>
      <c r="AC2502" s="153" t="n">
        <v>702</v>
      </c>
      <c r="AD2502" s="175" t="str">
        <v>KEDW 062146Z 24021G31KT 70SM SCT250 34/04 A2974 RMK AO2A SLP044</v>
      </c>
    </row>
    <row r="2503" hidden="0">
      <c r="A2503" s="150" t="str">
        <v>2026-06-06 21:55 UTC</v>
      </c>
      <c r="B2503" s="155" t="str">
        <v>2026-06-06 14:55 PDT</v>
      </c>
      <c r="C2503" s="155" t="str">
        <v>2026-06-06</v>
      </c>
      <c r="D2503" s="155" t="str">
        <v>June</v>
      </c>
      <c r="E2503" s="154" t="str">
        <v>Accepted</v>
      </c>
      <c r="F2503" s="155" t="str">
        <v>250</v>
      </c>
      <c r="G2503" s="153" t="n">
        <v>250</v>
      </c>
      <c r="H2503" s="155" t="str">
        <v>W</v>
      </c>
      <c r="I2503" s="153" t="n">
        <v>70</v>
      </c>
      <c r="J2503" s="155" t="str">
        <v>E</v>
      </c>
      <c r="K2503" s="153" t="n">
        <v>20</v>
      </c>
      <c r="L2503" s="153" t="n">
        <f>IF(E2503="Accepted",K2503*1.150779448,"")</f>
        <v>23.01558896</v>
      </c>
      <c r="M2503" s="153" t="n">
        <v>27</v>
      </c>
      <c r="N2503" s="153" t="n">
        <f>IF(AND(E2503="Accepted",ISNUMBER(M2503)),M2503*1.150779448,"")</f>
        <v>31.071045096</v>
      </c>
      <c r="O2503" s="153" t="n">
        <v>31</v>
      </c>
      <c r="P2503" s="153" t="n">
        <f>IF(AND(E2503="Accepted",ISNUMBER(O2503)),O2503*1.150779448,"")</f>
        <v>35.674162888</v>
      </c>
      <c r="Q2503" s="153" t="n">
        <v>220</v>
      </c>
      <c r="R2503" s="155" t="str">
        <v>39</v>
      </c>
      <c r="S2503" s="155" t="str">
        <v>2026-06-06 21:39 UTC</v>
      </c>
      <c r="T2503" s="155" t="str">
        <v>2026-06-06 14:39 PDT</v>
      </c>
      <c r="U2503" s="153" t="n">
        <f>IF(E2503&lt;&gt;"Accepted","",IF(AND(N2503="",P2503=""),"",MAX(N2503,P2503)))</f>
        <v>35.674162888</v>
      </c>
      <c r="V2503" s="155" t="str">
        <v>2026-06-06 14:39 PDT</v>
      </c>
      <c r="W2503" s="153" t="n">
        <v>20</v>
      </c>
      <c r="X2503" s="153" t="n">
        <v>27</v>
      </c>
      <c r="Y2503" s="153" t="n">
        <v>31</v>
      </c>
      <c r="Z2503" s="153" t="n">
        <v>220</v>
      </c>
      <c r="AA2503" s="153" t="n">
        <v>-117.8837</v>
      </c>
      <c r="AB2503" s="153" t="n">
        <v>34.9054</v>
      </c>
      <c r="AC2503" s="153" t="n">
        <v>702</v>
      </c>
      <c r="AD2503" s="175" t="str">
        <v>KEDW 062155Z 25020G27KT 70SM SCT250 34/04 A2974 RMK AO2A PK WND 22031/39 SLP045 T03390036</v>
      </c>
    </row>
    <row r="2504" hidden="0">
      <c r="A2504" s="150" t="str">
        <v>2026-06-06 22:55 UTC</v>
      </c>
      <c r="B2504" s="155" t="str">
        <v>2026-06-06 15:55 PDT</v>
      </c>
      <c r="C2504" s="155" t="str">
        <v>2026-06-06</v>
      </c>
      <c r="D2504" s="155" t="str">
        <v>June</v>
      </c>
      <c r="E2504" s="154" t="str">
        <v>Accepted</v>
      </c>
      <c r="F2504" s="155" t="str">
        <v>230</v>
      </c>
      <c r="G2504" s="153" t="n">
        <v>230</v>
      </c>
      <c r="H2504" s="155" t="str">
        <v>SW</v>
      </c>
      <c r="I2504" s="153" t="n">
        <v>50</v>
      </c>
      <c r="J2504" s="155" t="str">
        <v>NE</v>
      </c>
      <c r="K2504" s="153" t="n">
        <v>23</v>
      </c>
      <c r="L2504" s="153" t="n">
        <f>IF(E2504="Accepted",K2504*1.150779448,"")</f>
        <v>26.467927304</v>
      </c>
      <c r="M2504" s="153" t="n">
        <v>30</v>
      </c>
      <c r="N2504" s="153" t="n">
        <f>IF(AND(E2504="Accepted",ISNUMBER(M2504)),M2504*1.150779448,"")</f>
        <v>34.523383439999996</v>
      </c>
      <c r="O2504" s="153" t="n">
        <v>32</v>
      </c>
      <c r="P2504" s="153" t="n">
        <f>IF(AND(E2504="Accepted",ISNUMBER(O2504)),O2504*1.150779448,"")</f>
        <v>36.824942336</v>
      </c>
      <c r="Q2504" s="153" t="n">
        <v>240</v>
      </c>
      <c r="R2504" s="155" t="str">
        <v>31</v>
      </c>
      <c r="S2504" s="155" t="str">
        <v>2026-06-06 22:31 UTC</v>
      </c>
      <c r="T2504" s="155" t="str">
        <v>2026-06-06 15:31 PDT</v>
      </c>
      <c r="U2504" s="153" t="n">
        <f>IF(E2504&lt;&gt;"Accepted","",IF(AND(N2504="",P2504=""),"",MAX(N2504,P2504)))</f>
        <v>36.824942336</v>
      </c>
      <c r="V2504" s="155" t="str">
        <v>2026-06-06 15:31 PDT</v>
      </c>
      <c r="W2504" s="153" t="n">
        <v>23</v>
      </c>
      <c r="X2504" s="153" t="n">
        <v>30</v>
      </c>
      <c r="Y2504" s="153" t="n">
        <v>32</v>
      </c>
      <c r="Z2504" s="153" t="n">
        <v>240</v>
      </c>
      <c r="AA2504" s="153" t="n">
        <v>-117.8837</v>
      </c>
      <c r="AB2504" s="153" t="n">
        <v>34.9054</v>
      </c>
      <c r="AC2504" s="153" t="n">
        <v>702</v>
      </c>
      <c r="AD2504" s="175" t="str">
        <v>KEDW 062255Z 23023G30KT 60SM SCT250 33/05 A2973 RMK AO2A PK WND 24032/31 SLP041 T03280053</v>
      </c>
    </row>
    <row r="2505" hidden="0">
      <c r="A2505" s="150" t="str">
        <v>2026-06-06 23:55 UTC</v>
      </c>
      <c r="B2505" s="155" t="str">
        <v>2026-06-06 16:55 PDT</v>
      </c>
      <c r="C2505" s="155" t="str">
        <v>2026-06-06</v>
      </c>
      <c r="D2505" s="155" t="str">
        <v>June</v>
      </c>
      <c r="E2505" s="154" t="str">
        <v>Accepted</v>
      </c>
      <c r="F2505" s="155" t="str">
        <v>230</v>
      </c>
      <c r="G2505" s="153" t="n">
        <v>230</v>
      </c>
      <c r="H2505" s="155" t="str">
        <v>SW</v>
      </c>
      <c r="I2505" s="153" t="n">
        <v>50</v>
      </c>
      <c r="J2505" s="155" t="str">
        <v>NE</v>
      </c>
      <c r="K2505" s="153" t="n">
        <v>23</v>
      </c>
      <c r="L2505" s="153" t="n">
        <f>IF(E2505="Accepted",K2505*1.150779448,"")</f>
        <v>26.467927304</v>
      </c>
      <c r="M2505" s="153" t="n">
        <v>29</v>
      </c>
      <c r="N2505" s="153" t="n">
        <f>IF(AND(E2505="Accepted",ISNUMBER(M2505)),M2505*1.150779448,"")</f>
        <v>33.372603992</v>
      </c>
      <c r="O2505" s="153" t="n">
        <v>33</v>
      </c>
      <c r="P2505" s="153" t="n">
        <f>IF(AND(E2505="Accepted",ISNUMBER(O2505)),O2505*1.150779448,"")</f>
        <v>37.975721784</v>
      </c>
      <c r="Q2505" s="153" t="n">
        <v>220</v>
      </c>
      <c r="R2505" s="155" t="str">
        <v>21</v>
      </c>
      <c r="S2505" s="155" t="str">
        <v>2026-06-06 23:21 UTC</v>
      </c>
      <c r="T2505" s="155" t="str">
        <v>2026-06-06 16:21 PDT</v>
      </c>
      <c r="U2505" s="153" t="n">
        <f>IF(E2505&lt;&gt;"Accepted","",IF(AND(N2505="",P2505=""),"",MAX(N2505,P2505)))</f>
        <v>37.975721784</v>
      </c>
      <c r="V2505" s="155" t="str">
        <v>2026-06-06 16:21 PDT</v>
      </c>
      <c r="W2505" s="153" t="n">
        <v>23</v>
      </c>
      <c r="X2505" s="153" t="n">
        <v>29</v>
      </c>
      <c r="Y2505" s="153" t="n">
        <v>33</v>
      </c>
      <c r="Z2505" s="153" t="n">
        <v>220</v>
      </c>
      <c r="AA2505" s="153" t="n">
        <v>-117.8837</v>
      </c>
      <c r="AB2505" s="153" t="n">
        <v>34.9054</v>
      </c>
      <c r="AC2505" s="153" t="n">
        <v>702</v>
      </c>
      <c r="AD2505" s="175" t="str">
        <v>KEDW 062355Z 23023G29KT 70SM SCT250 32/05 A2972 RMK AO2A PK WND 22033/21 SLP039 T03180053 10343 20314 57007</v>
      </c>
    </row>
    <row r="2506" hidden="0">
      <c r="A2506" s="150" t="str">
        <v>2026-06-07 00:55 UTC</v>
      </c>
      <c r="B2506" s="155" t="str">
        <v>2026-06-06 17:55 PDT</v>
      </c>
      <c r="C2506" s="155" t="str">
        <v>2026-06-06</v>
      </c>
      <c r="D2506" s="155" t="str">
        <v>June</v>
      </c>
      <c r="E2506" s="154" t="str">
        <v>Accepted</v>
      </c>
      <c r="F2506" s="155" t="str">
        <v>230</v>
      </c>
      <c r="G2506" s="153" t="n">
        <v>230</v>
      </c>
      <c r="H2506" s="155" t="str">
        <v>SW</v>
      </c>
      <c r="I2506" s="153" t="n">
        <v>50</v>
      </c>
      <c r="J2506" s="155" t="str">
        <v>NE</v>
      </c>
      <c r="K2506" s="153" t="n">
        <v>20</v>
      </c>
      <c r="L2506" s="153" t="n">
        <f>IF(E2506="Accepted",K2506*1.150779448,"")</f>
        <v>23.01558896</v>
      </c>
      <c r="M2506" s="153" t="n">
        <v>28</v>
      </c>
      <c r="N2506" s="153" t="n">
        <f>IF(AND(E2506="Accepted",ISNUMBER(M2506)),M2506*1.150779448,"")</f>
        <v>32.221824544</v>
      </c>
      <c r="O2506" s="153" t="n">
        <v>32</v>
      </c>
      <c r="P2506" s="153" t="n">
        <f>IF(AND(E2506="Accepted",ISNUMBER(O2506)),O2506*1.150779448,"")</f>
        <v>36.824942336</v>
      </c>
      <c r="Q2506" s="153" t="n">
        <v>220</v>
      </c>
      <c r="R2506" s="155" t="str">
        <v>46</v>
      </c>
      <c r="S2506" s="155" t="str">
        <v>2026-06-07 00:46 UTC</v>
      </c>
      <c r="T2506" s="155" t="str">
        <v>2026-06-06 17:46 PDT</v>
      </c>
      <c r="U2506" s="153" t="n">
        <f>IF(E2506&lt;&gt;"Accepted","",IF(AND(N2506="",P2506=""),"",MAX(N2506,P2506)))</f>
        <v>36.824942336</v>
      </c>
      <c r="V2506" s="155" t="str">
        <v>2026-06-06 17:46 PDT</v>
      </c>
      <c r="W2506" s="153" t="n">
        <v>20</v>
      </c>
      <c r="X2506" s="153" t="n">
        <v>28</v>
      </c>
      <c r="Y2506" s="153" t="n">
        <v>32</v>
      </c>
      <c r="Z2506" s="153" t="n">
        <v>220</v>
      </c>
      <c r="AA2506" s="153" t="n">
        <v>-117.8837</v>
      </c>
      <c r="AB2506" s="153" t="n">
        <v>34.9054</v>
      </c>
      <c r="AC2506" s="153" t="n">
        <v>702</v>
      </c>
      <c r="AD2506" s="175" t="str">
        <v>KEDW 070055Z 23020G28KT 70SM SCT250 30/06 A2972 RMK AO2A PK WND 22032/46 SLP040 T03040063</v>
      </c>
    </row>
    <row r="2507" hidden="0">
      <c r="A2507" s="150" t="str">
        <v>2026-06-07 01:55 UTC</v>
      </c>
      <c r="B2507" s="155" t="str">
        <v>2026-06-06 18:55 PDT</v>
      </c>
      <c r="C2507" s="155" t="str">
        <v>2026-06-06</v>
      </c>
      <c r="D2507" s="155" t="str">
        <v>June</v>
      </c>
      <c r="E2507" s="154" t="str">
        <v>Accepted</v>
      </c>
      <c r="F2507" s="155" t="str">
        <v>240</v>
      </c>
      <c r="G2507" s="153" t="n">
        <v>240</v>
      </c>
      <c r="H2507" s="155" t="str">
        <v>SW</v>
      </c>
      <c r="I2507" s="153" t="n">
        <v>60</v>
      </c>
      <c r="J2507" s="155" t="str">
        <v>NE</v>
      </c>
      <c r="K2507" s="153" t="n">
        <v>21</v>
      </c>
      <c r="L2507" s="153" t="n">
        <f>IF(E2507="Accepted",K2507*1.150779448,"")</f>
        <v>24.166368408</v>
      </c>
      <c r="M2507" s="153" t="n">
        <v>26</v>
      </c>
      <c r="N2507" s="153" t="n">
        <f>IF(AND(E2507="Accepted",ISNUMBER(M2507)),M2507*1.150779448,"")</f>
        <v>29.920265648</v>
      </c>
      <c r="O2507" s="153" t="n">
        <v>31</v>
      </c>
      <c r="P2507" s="153" t="n">
        <f>IF(AND(E2507="Accepted",ISNUMBER(O2507)),O2507*1.150779448,"")</f>
        <v>35.674162888</v>
      </c>
      <c r="Q2507" s="153" t="n">
        <v>230</v>
      </c>
      <c r="R2507" s="155" t="str">
        <v>39</v>
      </c>
      <c r="S2507" s="155" t="str">
        <v>2026-06-07 01:39 UTC</v>
      </c>
      <c r="T2507" s="155" t="str">
        <v>2026-06-06 18:39 PDT</v>
      </c>
      <c r="U2507" s="153" t="n">
        <f>IF(E2507&lt;&gt;"Accepted","",IF(AND(N2507="",P2507=""),"",MAX(N2507,P2507)))</f>
        <v>35.674162888</v>
      </c>
      <c r="V2507" s="155" t="str">
        <v>2026-06-06 18:39 PDT</v>
      </c>
      <c r="W2507" s="153" t="n">
        <v>21</v>
      </c>
      <c r="X2507" s="153" t="n">
        <v>26</v>
      </c>
      <c r="Y2507" s="153" t="n">
        <v>31</v>
      </c>
      <c r="Z2507" s="153" t="n">
        <v>230</v>
      </c>
      <c r="AA2507" s="153" t="n">
        <v>-117.8837</v>
      </c>
      <c r="AB2507" s="153" t="n">
        <v>34.9054</v>
      </c>
      <c r="AC2507" s="153" t="n">
        <v>702</v>
      </c>
      <c r="AD2507" s="175" t="str">
        <v>KEDW 070155Z AUTO 24021G26KT 10SM CLR 28/07 A2972 RMK AO2 PK WND 23031/39 SLP041 T02840070 $</v>
      </c>
    </row>
    <row r="2508" hidden="0">
      <c r="A2508" s="150" t="str">
        <v>2026-06-07 02:55 UTC</v>
      </c>
      <c r="B2508" s="155" t="str">
        <v>2026-06-06 19:55 PDT</v>
      </c>
      <c r="C2508" s="155" t="str">
        <v>2026-06-06</v>
      </c>
      <c r="D2508" s="155" t="str">
        <v>June</v>
      </c>
      <c r="E2508" s="154" t="str">
        <v>Accepted</v>
      </c>
      <c r="F2508" s="155" t="str">
        <v>230</v>
      </c>
      <c r="G2508" s="153" t="n">
        <v>230</v>
      </c>
      <c r="H2508" s="155" t="str">
        <v>SW</v>
      </c>
      <c r="I2508" s="153" t="n">
        <v>50</v>
      </c>
      <c r="J2508" s="155" t="str">
        <v>NE</v>
      </c>
      <c r="K2508" s="153" t="n">
        <v>18</v>
      </c>
      <c r="L2508" s="153" t="n">
        <f>IF(E2508="Accepted",K2508*1.150779448,"")</f>
        <v>20.714030064</v>
      </c>
      <c r="M2508" s="163"/>
      <c r="N2508" s="163" t="str">
        <f>IF(AND(E2508="Accepted",ISNUMBER(M2508)),M2508*1.150779448,"")</f>
      </c>
      <c r="O2508" s="153" t="n">
        <v>30</v>
      </c>
      <c r="P2508" s="153" t="n">
        <f>IF(AND(E2508="Accepted",ISNUMBER(O2508)),O2508*1.150779448,"")</f>
        <v>34.523383439999996</v>
      </c>
      <c r="Q2508" s="153" t="n">
        <v>230</v>
      </c>
      <c r="R2508" s="155" t="str">
        <v>05</v>
      </c>
      <c r="S2508" s="155" t="str">
        <v>2026-06-07 02:05 UTC</v>
      </c>
      <c r="T2508" s="155" t="str">
        <v>2026-06-06 19:05 PDT</v>
      </c>
      <c r="U2508" s="153" t="n">
        <f>IF(E2508&lt;&gt;"Accepted","",IF(AND(N2508="",P2508=""),"",MAX(N2508,P2508)))</f>
        <v>34.523383439999996</v>
      </c>
      <c r="V2508" s="155" t="str">
        <v>2026-06-06 19:05 PDT</v>
      </c>
      <c r="W2508" s="153" t="n">
        <v>18</v>
      </c>
      <c r="X2508" s="163"/>
      <c r="Y2508" s="153" t="n">
        <v>30</v>
      </c>
      <c r="Z2508" s="153" t="n">
        <v>230</v>
      </c>
      <c r="AA2508" s="153" t="n">
        <v>-117.8837</v>
      </c>
      <c r="AB2508" s="153" t="n">
        <v>34.9054</v>
      </c>
      <c r="AC2508" s="153" t="n">
        <v>702</v>
      </c>
      <c r="AD2508" s="175" t="str">
        <v>KEDW 070255Z AUTO 23018KT 10SM CLR 26/07 A2973 RMK AO2 PK WND 23030/05 SLP044 T02610067 53004 $</v>
      </c>
    </row>
    <row r="2509" hidden="0">
      <c r="A2509" s="150" t="str">
        <v>2026-06-07 03:55 UTC</v>
      </c>
      <c r="B2509" s="155" t="str">
        <v>2026-06-06 20:55 PDT</v>
      </c>
      <c r="C2509" s="155" t="str">
        <v>2026-06-06</v>
      </c>
      <c r="D2509" s="155" t="str">
        <v>June</v>
      </c>
      <c r="E2509" s="154" t="str">
        <v>Accepted</v>
      </c>
      <c r="F2509" s="155" t="str">
        <v>230</v>
      </c>
      <c r="G2509" s="153" t="n">
        <v>230</v>
      </c>
      <c r="H2509" s="155" t="str">
        <v>SW</v>
      </c>
      <c r="I2509" s="153" t="n">
        <v>50</v>
      </c>
      <c r="J2509" s="155" t="str">
        <v>NE</v>
      </c>
      <c r="K2509" s="153" t="n">
        <v>16</v>
      </c>
      <c r="L2509" s="153" t="n">
        <f>IF(E2509="Accepted",K2509*1.150779448,"")</f>
        <v>18.412471168</v>
      </c>
      <c r="M2509" s="153" t="n">
        <v>22</v>
      </c>
      <c r="N2509" s="153" t="n">
        <f>IF(AND(E2509="Accepted",ISNUMBER(M2509)),M2509*1.150779448,"")</f>
        <v>25.317147856</v>
      </c>
      <c r="O2509" s="153" t="n">
        <v>26</v>
      </c>
      <c r="P2509" s="153" t="n">
        <f>IF(AND(E2509="Accepted",ISNUMBER(O2509)),O2509*1.150779448,"")</f>
        <v>29.920265648</v>
      </c>
      <c r="Q2509" s="153" t="n">
        <v>230</v>
      </c>
      <c r="R2509" s="155" t="str">
        <v>0256</v>
      </c>
      <c r="S2509" s="155" t="str">
        <v>2026-06-07 02:56 UTC</v>
      </c>
      <c r="T2509" s="155" t="str">
        <v>2026-06-06 19:56 PDT</v>
      </c>
      <c r="U2509" s="153" t="n">
        <f>IF(E2509&lt;&gt;"Accepted","",IF(AND(N2509="",P2509=""),"",MAX(N2509,P2509)))</f>
        <v>29.920265648</v>
      </c>
      <c r="V2509" s="155" t="str">
        <v>2026-06-06 19:56 PDT</v>
      </c>
      <c r="W2509" s="153" t="n">
        <v>16</v>
      </c>
      <c r="X2509" s="153" t="n">
        <v>22</v>
      </c>
      <c r="Y2509" s="153" t="n">
        <v>26</v>
      </c>
      <c r="Z2509" s="153" t="n">
        <v>230</v>
      </c>
      <c r="AA2509" s="153" t="n">
        <v>-117.8837</v>
      </c>
      <c r="AB2509" s="153" t="n">
        <v>34.9054</v>
      </c>
      <c r="AC2509" s="153" t="n">
        <v>702</v>
      </c>
      <c r="AD2509" s="175" t="str">
        <v>KEDW 070355Z AUTO 23016G22KT 10SM CLR 23/07 A2974 RMK AO2 PK WND 23026/0256 SLP047 T02320069 $</v>
      </c>
    </row>
    <row r="2510" hidden="0">
      <c r="A2510" s="150" t="str">
        <v>2026-06-07 04:55 UTC</v>
      </c>
      <c r="B2510" s="155" t="str">
        <v>2026-06-06 21:55 PDT</v>
      </c>
      <c r="C2510" s="155" t="str">
        <v>2026-06-06</v>
      </c>
      <c r="D2510" s="155" t="str">
        <v>June</v>
      </c>
      <c r="E2510" s="154" t="str">
        <v>Accepted</v>
      </c>
      <c r="F2510" s="155" t="str">
        <v>240</v>
      </c>
      <c r="G2510" s="153" t="n">
        <v>240</v>
      </c>
      <c r="H2510" s="155" t="str">
        <v>SW</v>
      </c>
      <c r="I2510" s="153" t="n">
        <v>60</v>
      </c>
      <c r="J2510" s="155" t="str">
        <v>NE</v>
      </c>
      <c r="K2510" s="153" t="n">
        <v>17</v>
      </c>
      <c r="L2510" s="153" t="n">
        <f>IF(E2510="Accepted",K2510*1.150779448,"")</f>
        <v>19.563250616</v>
      </c>
      <c r="M2510" s="163"/>
      <c r="N2510" s="163" t="str">
        <f>IF(AND(E2510="Accepted",ISNUMBER(M2510)),M2510*1.150779448,"")</f>
      </c>
      <c r="O2510" s="163"/>
      <c r="P2510" s="163" t="str">
        <f>IF(AND(E2510="Accepted",ISNUMBER(O2510)),O2510*1.150779448,"")</f>
      </c>
      <c r="Q2510" s="163"/>
      <c r="R2510" s="155" t="str"/>
      <c r="S2510" s="155" t="str"/>
      <c r="T2510" s="155" t="str"/>
      <c r="U2510" s="163" t="str">
        <f>IF(E2510&lt;&gt;"Accepted","",IF(AND(N2510="",P2510=""),"",MAX(N2510,P2510)))</f>
      </c>
      <c r="V2510" s="155" t="str">
        <v>2026-06-06 21:55 PDT</v>
      </c>
      <c r="W2510" s="153" t="n">
        <v>17</v>
      </c>
      <c r="X2510" s="163"/>
      <c r="Y2510" s="163"/>
      <c r="Z2510" s="163"/>
      <c r="AA2510" s="153" t="n">
        <v>-117.8837</v>
      </c>
      <c r="AB2510" s="153" t="n">
        <v>34.9054</v>
      </c>
      <c r="AC2510" s="153" t="n">
        <v>702</v>
      </c>
      <c r="AD2510" s="175" t="str">
        <v>KEDW 070455Z AUTO 24017KT 10SM CLR 22/06 A2976 RMK AO2 SLP053 T02230057 $</v>
      </c>
    </row>
    <row r="2511" hidden="0">
      <c r="A2511" s="150" t="str">
        <v>2026-06-07 05:55 UTC</v>
      </c>
      <c r="B2511" s="155" t="str">
        <v>2026-06-06 22:55 PDT</v>
      </c>
      <c r="C2511" s="155" t="str">
        <v>2026-06-06</v>
      </c>
      <c r="D2511" s="155" t="str">
        <v>June</v>
      </c>
      <c r="E2511" s="154" t="str">
        <v>Accepted</v>
      </c>
      <c r="F2511" s="155" t="str">
        <v>240</v>
      </c>
      <c r="G2511" s="153" t="n">
        <v>240</v>
      </c>
      <c r="H2511" s="155" t="str">
        <v>SW</v>
      </c>
      <c r="I2511" s="153" t="n">
        <v>60</v>
      </c>
      <c r="J2511" s="155" t="str">
        <v>NE</v>
      </c>
      <c r="K2511" s="153" t="n">
        <v>13</v>
      </c>
      <c r="L2511" s="153" t="n">
        <f>IF(E2511="Accepted",K2511*1.150779448,"")</f>
        <v>14.960132824</v>
      </c>
      <c r="M2511" s="163"/>
      <c r="N2511" s="163" t="str">
        <f>IF(AND(E2511="Accepted",ISNUMBER(M2511)),M2511*1.150779448,"")</f>
      </c>
      <c r="O2511" s="163"/>
      <c r="P2511" s="163" t="str">
        <f>IF(AND(E2511="Accepted",ISNUMBER(O2511)),O2511*1.150779448,"")</f>
      </c>
      <c r="Q2511" s="163"/>
      <c r="R2511" s="155" t="str"/>
      <c r="S2511" s="155" t="str"/>
      <c r="T2511" s="155" t="str"/>
      <c r="U2511" s="163" t="str">
        <f>IF(E2511&lt;&gt;"Accepted","",IF(AND(N2511="",P2511=""),"",MAX(N2511,P2511)))</f>
      </c>
      <c r="V2511" s="155" t="str">
        <v>2026-06-06 22:55 PDT</v>
      </c>
      <c r="W2511" s="153" t="n">
        <v>13</v>
      </c>
      <c r="X2511" s="163"/>
      <c r="Y2511" s="163"/>
      <c r="Z2511" s="163"/>
      <c r="AA2511" s="153" t="n">
        <v>-117.8837</v>
      </c>
      <c r="AB2511" s="153" t="n">
        <v>34.9054</v>
      </c>
      <c r="AC2511" s="153" t="n">
        <v>702</v>
      </c>
      <c r="AD2511" s="175" t="str">
        <v>KEDW 070555Z AUTO 24013KT 10SM CLR 21/06 A2977 RMK AO2 SLP056 T02140057 10321 20214 52012 $</v>
      </c>
    </row>
    <row r="2512" hidden="0">
      <c r="A2512" s="150" t="str">
        <v>2026-06-07 06:55 UTC</v>
      </c>
      <c r="B2512" s="155" t="str">
        <v>2026-06-06 23:55 PDT</v>
      </c>
      <c r="C2512" s="155" t="str">
        <v>2026-06-06</v>
      </c>
      <c r="D2512" s="155" t="str">
        <v>June</v>
      </c>
      <c r="E2512" s="154" t="str">
        <v>Accepted</v>
      </c>
      <c r="F2512" s="155" t="str">
        <v>230</v>
      </c>
      <c r="G2512" s="153" t="n">
        <v>230</v>
      </c>
      <c r="H2512" s="155" t="str">
        <v>SW</v>
      </c>
      <c r="I2512" s="153" t="n">
        <v>50</v>
      </c>
      <c r="J2512" s="155" t="str">
        <v>NE</v>
      </c>
      <c r="K2512" s="153" t="n">
        <v>16</v>
      </c>
      <c r="L2512" s="153" t="n">
        <f>IF(E2512="Accepted",K2512*1.150779448,"")</f>
        <v>18.412471168</v>
      </c>
      <c r="M2512" s="163"/>
      <c r="N2512" s="163" t="str">
        <f>IF(AND(E2512="Accepted",ISNUMBER(M2512)),M2512*1.150779448,"")</f>
      </c>
      <c r="O2512" s="163"/>
      <c r="P2512" s="163" t="str">
        <f>IF(AND(E2512="Accepted",ISNUMBER(O2512)),O2512*1.150779448,"")</f>
      </c>
      <c r="Q2512" s="163"/>
      <c r="R2512" s="155" t="str"/>
      <c r="S2512" s="155" t="str"/>
      <c r="T2512" s="155" t="str"/>
      <c r="U2512" s="163" t="str">
        <f>IF(E2512&lt;&gt;"Accepted","",IF(AND(N2512="",P2512=""),"",MAX(N2512,P2512)))</f>
      </c>
      <c r="V2512" s="155" t="str">
        <v>2026-06-06 23:55 PDT</v>
      </c>
      <c r="W2512" s="153" t="n">
        <v>16</v>
      </c>
      <c r="X2512" s="163"/>
      <c r="Y2512" s="163"/>
      <c r="Z2512" s="163"/>
      <c r="AA2512" s="153" t="n">
        <v>-117.8837</v>
      </c>
      <c r="AB2512" s="153" t="n">
        <v>34.9054</v>
      </c>
      <c r="AC2512" s="153" t="n">
        <v>702</v>
      </c>
      <c r="AD2512" s="175" t="str">
        <v>KEDW 070655Z AUTO 23016KT 10SM CLR 21/05 A2977 RMK AO2 SLP055 T02080052 $</v>
      </c>
    </row>
    <row r="2513" hidden="0">
      <c r="A2513" s="150" t="str">
        <v>2026-06-07 07:55 UTC</v>
      </c>
      <c r="B2513" s="155" t="str">
        <v>2026-06-07 00:55 PDT</v>
      </c>
      <c r="C2513" s="155" t="str">
        <v>2026-06-07</v>
      </c>
      <c r="D2513" s="155" t="str">
        <v>June</v>
      </c>
      <c r="E2513" s="154" t="str">
        <v>Accepted</v>
      </c>
      <c r="F2513" s="155" t="str">
        <v>230</v>
      </c>
      <c r="G2513" s="153" t="n">
        <v>230</v>
      </c>
      <c r="H2513" s="155" t="str">
        <v>SW</v>
      </c>
      <c r="I2513" s="153" t="n">
        <v>50</v>
      </c>
      <c r="J2513" s="155" t="str">
        <v>NE</v>
      </c>
      <c r="K2513" s="153" t="n">
        <v>16</v>
      </c>
      <c r="L2513" s="153" t="n">
        <f>IF(E2513="Accepted",K2513*1.150779448,"")</f>
        <v>18.412471168</v>
      </c>
      <c r="M2513" s="163"/>
      <c r="N2513" s="163" t="str">
        <f>IF(AND(E2513="Accepted",ISNUMBER(M2513)),M2513*1.150779448,"")</f>
      </c>
      <c r="O2513" s="163"/>
      <c r="P2513" s="163" t="str">
        <f>IF(AND(E2513="Accepted",ISNUMBER(O2513)),O2513*1.150779448,"")</f>
      </c>
      <c r="Q2513" s="163"/>
      <c r="R2513" s="155" t="str"/>
      <c r="S2513" s="155" t="str"/>
      <c r="T2513" s="155" t="str"/>
      <c r="U2513" s="163" t="str">
        <f>IF(E2513&lt;&gt;"Accepted","",IF(AND(N2513="",P2513=""),"",MAX(N2513,P2513)))</f>
      </c>
      <c r="V2513" s="155" t="str">
        <v>2026-06-07 00:55 PDT</v>
      </c>
      <c r="W2513" s="153" t="n">
        <v>16</v>
      </c>
      <c r="X2513" s="163"/>
      <c r="Y2513" s="163"/>
      <c r="Z2513" s="163"/>
      <c r="AA2513" s="153" t="n">
        <v>-117.8837</v>
      </c>
      <c r="AB2513" s="153" t="n">
        <v>34.9054</v>
      </c>
      <c r="AC2513" s="153" t="n">
        <v>702</v>
      </c>
      <c r="AD2513" s="175" t="str">
        <v>KEDW 070755Z AUTO 23016KT 10SM CLR 20/06 A2976 RMK AO2 SLP052 T02030062 403430190 $</v>
      </c>
    </row>
    <row r="2514" hidden="0">
      <c r="A2514" s="150" t="str">
        <v>2026-06-07 08:55 UTC</v>
      </c>
      <c r="B2514" s="155" t="str">
        <v>2026-06-07 01:55 PDT</v>
      </c>
      <c r="C2514" s="155" t="str">
        <v>2026-06-07</v>
      </c>
      <c r="D2514" s="155" t="str">
        <v>June</v>
      </c>
      <c r="E2514" s="154" t="str">
        <v>Accepted</v>
      </c>
      <c r="F2514" s="155" t="str">
        <v>230</v>
      </c>
      <c r="G2514" s="153" t="n">
        <v>230</v>
      </c>
      <c r="H2514" s="155" t="str">
        <v>SW</v>
      </c>
      <c r="I2514" s="153" t="n">
        <v>50</v>
      </c>
      <c r="J2514" s="155" t="str">
        <v>NE</v>
      </c>
      <c r="K2514" s="153" t="n">
        <v>17</v>
      </c>
      <c r="L2514" s="153" t="n">
        <f>IF(E2514="Accepted",K2514*1.150779448,"")</f>
        <v>19.563250616</v>
      </c>
      <c r="M2514" s="163"/>
      <c r="N2514" s="163" t="str">
        <f>IF(AND(E2514="Accepted",ISNUMBER(M2514)),M2514*1.150779448,"")</f>
      </c>
      <c r="O2514" s="163"/>
      <c r="P2514" s="163" t="str">
        <f>IF(AND(E2514="Accepted",ISNUMBER(O2514)),O2514*1.150779448,"")</f>
      </c>
      <c r="Q2514" s="163"/>
      <c r="R2514" s="155" t="str"/>
      <c r="S2514" s="155" t="str"/>
      <c r="T2514" s="155" t="str"/>
      <c r="U2514" s="163" t="str">
        <f>IF(E2514&lt;&gt;"Accepted","",IF(AND(N2514="",P2514=""),"",MAX(N2514,P2514)))</f>
      </c>
      <c r="V2514" s="155" t="str">
        <v>2026-06-07 01:55 PDT</v>
      </c>
      <c r="W2514" s="153" t="n">
        <v>17</v>
      </c>
      <c r="X2514" s="163"/>
      <c r="Y2514" s="163"/>
      <c r="Z2514" s="163"/>
      <c r="AA2514" s="153" t="n">
        <v>-117.8837</v>
      </c>
      <c r="AB2514" s="153" t="n">
        <v>34.9054</v>
      </c>
      <c r="AC2514" s="153" t="n">
        <v>702</v>
      </c>
      <c r="AD2514" s="175" t="str">
        <v>KEDW 070855Z AUTO 23017KT 10SM CLR 20/06 A2976 RMK AO2 SLP052 T01980058 57004 $</v>
      </c>
    </row>
    <row r="2515" hidden="0">
      <c r="A2515" s="150" t="str">
        <v>2026-06-07 09:55 UTC</v>
      </c>
      <c r="B2515" s="155" t="str">
        <v>2026-06-07 02:55 PDT</v>
      </c>
      <c r="C2515" s="155" t="str">
        <v>2026-06-07</v>
      </c>
      <c r="D2515" s="155" t="str">
        <v>June</v>
      </c>
      <c r="E2515" s="154" t="str">
        <v>Accepted</v>
      </c>
      <c r="F2515" s="155" t="str">
        <v>230</v>
      </c>
      <c r="G2515" s="153" t="n">
        <v>230</v>
      </c>
      <c r="H2515" s="155" t="str">
        <v>SW</v>
      </c>
      <c r="I2515" s="153" t="n">
        <v>50</v>
      </c>
      <c r="J2515" s="155" t="str">
        <v>NE</v>
      </c>
      <c r="K2515" s="153" t="n">
        <v>15</v>
      </c>
      <c r="L2515" s="153" t="n">
        <f>IF(E2515="Accepted",K2515*1.150779448,"")</f>
        <v>17.261691719999998</v>
      </c>
      <c r="M2515" s="163"/>
      <c r="N2515" s="163" t="str">
        <f>IF(AND(E2515="Accepted",ISNUMBER(M2515)),M2515*1.150779448,"")</f>
      </c>
      <c r="O2515" s="163"/>
      <c r="P2515" s="163" t="str">
        <f>IF(AND(E2515="Accepted",ISNUMBER(O2515)),O2515*1.150779448,"")</f>
      </c>
      <c r="Q2515" s="163"/>
      <c r="R2515" s="155" t="str"/>
      <c r="S2515" s="155" t="str"/>
      <c r="T2515" s="155" t="str"/>
      <c r="U2515" s="163" t="str">
        <f>IF(E2515&lt;&gt;"Accepted","",IF(AND(N2515="",P2515=""),"",MAX(N2515,P2515)))</f>
      </c>
      <c r="V2515" s="155" t="str">
        <v>2026-06-07 02:55 PDT</v>
      </c>
      <c r="W2515" s="153" t="n">
        <v>15</v>
      </c>
      <c r="X2515" s="163"/>
      <c r="Y2515" s="163"/>
      <c r="Z2515" s="163"/>
      <c r="AA2515" s="153" t="n">
        <v>-117.8837</v>
      </c>
      <c r="AB2515" s="153" t="n">
        <v>34.9054</v>
      </c>
      <c r="AC2515" s="153" t="n">
        <v>702</v>
      </c>
      <c r="AD2515" s="175" t="str">
        <v>KEDW 070955Z AUTO 23015KT 10SM CLR 19/07 A2975 RMK AO2 SLP049 T01890070 $</v>
      </c>
    </row>
    <row r="2516" hidden="0">
      <c r="A2516" s="150" t="str">
        <v>2026-06-07 10:55 UTC</v>
      </c>
      <c r="B2516" s="155" t="str">
        <v>2026-06-07 03:55 PDT</v>
      </c>
      <c r="C2516" s="155" t="str">
        <v>2026-06-07</v>
      </c>
      <c r="D2516" s="155" t="str">
        <v>June</v>
      </c>
      <c r="E2516" s="154" t="str">
        <v>Accepted</v>
      </c>
      <c r="F2516" s="155" t="str">
        <v>220</v>
      </c>
      <c r="G2516" s="153" t="n">
        <v>220</v>
      </c>
      <c r="H2516" s="155" t="str">
        <v>SW</v>
      </c>
      <c r="I2516" s="153" t="n">
        <v>40</v>
      </c>
      <c r="J2516" s="155" t="str">
        <v>NE</v>
      </c>
      <c r="K2516" s="153" t="n">
        <v>13</v>
      </c>
      <c r="L2516" s="153" t="n">
        <f>IF(E2516="Accepted",K2516*1.150779448,"")</f>
        <v>14.960132824</v>
      </c>
      <c r="M2516" s="163"/>
      <c r="N2516" s="163" t="str">
        <f>IF(AND(E2516="Accepted",ISNUMBER(M2516)),M2516*1.150779448,"")</f>
      </c>
      <c r="O2516" s="163"/>
      <c r="P2516" s="163" t="str">
        <f>IF(AND(E2516="Accepted",ISNUMBER(O2516)),O2516*1.150779448,"")</f>
      </c>
      <c r="Q2516" s="163"/>
      <c r="R2516" s="155" t="str"/>
      <c r="S2516" s="155" t="str"/>
      <c r="T2516" s="155" t="str"/>
      <c r="U2516" s="163" t="str">
        <f>IF(E2516&lt;&gt;"Accepted","",IF(AND(N2516="",P2516=""),"",MAX(N2516,P2516)))</f>
      </c>
      <c r="V2516" s="155" t="str">
        <v>2026-06-07 03:55 PDT</v>
      </c>
      <c r="W2516" s="153" t="n">
        <v>13</v>
      </c>
      <c r="X2516" s="163"/>
      <c r="Y2516" s="163"/>
      <c r="Z2516" s="163"/>
      <c r="AA2516" s="153" t="n">
        <v>-117.8837</v>
      </c>
      <c r="AB2516" s="153" t="n">
        <v>34.9054</v>
      </c>
      <c r="AC2516" s="153" t="n">
        <v>702</v>
      </c>
      <c r="AD2516" s="175" t="str">
        <v>KEDW 071055Z AUTO 22013KT 10SM CLR 18/07 A2976 RMK AO2 SLP054 T01760070 $</v>
      </c>
    </row>
    <row r="2517" hidden="0">
      <c r="A2517" s="150" t="str">
        <v>2026-06-07 11:55 UTC</v>
      </c>
      <c r="B2517" s="155" t="str">
        <v>2026-06-07 04:55 PDT</v>
      </c>
      <c r="C2517" s="155" t="str">
        <v>2026-06-07</v>
      </c>
      <c r="D2517" s="155" t="str">
        <v>June</v>
      </c>
      <c r="E2517" s="154" t="str">
        <v>Accepted</v>
      </c>
      <c r="F2517" s="155" t="str">
        <v>210</v>
      </c>
      <c r="G2517" s="153" t="n">
        <v>210</v>
      </c>
      <c r="H2517" s="155" t="str">
        <v>SW</v>
      </c>
      <c r="I2517" s="153" t="n">
        <v>30</v>
      </c>
      <c r="J2517" s="155" t="str">
        <v>NE</v>
      </c>
      <c r="K2517" s="153" t="n">
        <v>14</v>
      </c>
      <c r="L2517" s="153" t="n">
        <f>IF(E2517="Accepted",K2517*1.150779448,"")</f>
        <v>16.110912272</v>
      </c>
      <c r="M2517" s="163"/>
      <c r="N2517" s="163" t="str">
        <f>IF(AND(E2517="Accepted",ISNUMBER(M2517)),M2517*1.150779448,"")</f>
      </c>
      <c r="O2517" s="163"/>
      <c r="P2517" s="163" t="str">
        <f>IF(AND(E2517="Accepted",ISNUMBER(O2517)),O2517*1.150779448,"")</f>
      </c>
      <c r="Q2517" s="163"/>
      <c r="R2517" s="155" t="str"/>
      <c r="S2517" s="155" t="str"/>
      <c r="T2517" s="155" t="str"/>
      <c r="U2517" s="163" t="str">
        <f>IF(E2517&lt;&gt;"Accepted","",IF(AND(N2517="",P2517=""),"",MAX(N2517,P2517)))</f>
      </c>
      <c r="V2517" s="155" t="str">
        <v>2026-06-07 04:55 PDT</v>
      </c>
      <c r="W2517" s="153" t="n">
        <v>14</v>
      </c>
      <c r="X2517" s="163"/>
      <c r="Y2517" s="163"/>
      <c r="Z2517" s="163"/>
      <c r="AA2517" s="153" t="n">
        <v>-117.8837</v>
      </c>
      <c r="AB2517" s="153" t="n">
        <v>34.9054</v>
      </c>
      <c r="AC2517" s="153" t="n">
        <v>702</v>
      </c>
      <c r="AD2517" s="175" t="str">
        <v>KEDW 071155Z AUTO 21014KT 10SM CLR 17/07 A2976 RMK AO2 SLP055 T01680072 10213 20168 53001 $</v>
      </c>
    </row>
    <row r="2518" hidden="0">
      <c r="A2518" s="150" t="str">
        <v>2026-06-07 12:55 UTC</v>
      </c>
      <c r="B2518" s="155" t="str">
        <v>2026-06-07 05:55 PDT</v>
      </c>
      <c r="C2518" s="155" t="str">
        <v>2026-06-07</v>
      </c>
      <c r="D2518" s="155" t="str">
        <v>June</v>
      </c>
      <c r="E2518" s="154" t="str">
        <v>Accepted</v>
      </c>
      <c r="F2518" s="155" t="str">
        <v>210</v>
      </c>
      <c r="G2518" s="153" t="n">
        <v>210</v>
      </c>
      <c r="H2518" s="155" t="str">
        <v>SW</v>
      </c>
      <c r="I2518" s="153" t="n">
        <v>30</v>
      </c>
      <c r="J2518" s="155" t="str">
        <v>NE</v>
      </c>
      <c r="K2518" s="153" t="n">
        <v>10</v>
      </c>
      <c r="L2518" s="153" t="n">
        <f>IF(E2518="Accepted",K2518*1.150779448,"")</f>
        <v>11.50779448</v>
      </c>
      <c r="M2518" s="163"/>
      <c r="N2518" s="163" t="str">
        <f>IF(AND(E2518="Accepted",ISNUMBER(M2518)),M2518*1.150779448,"")</f>
      </c>
      <c r="O2518" s="163"/>
      <c r="P2518" s="163" t="str">
        <f>IF(AND(E2518="Accepted",ISNUMBER(O2518)),O2518*1.150779448,"")</f>
      </c>
      <c r="Q2518" s="163"/>
      <c r="R2518" s="155" t="str"/>
      <c r="S2518" s="155" t="str"/>
      <c r="T2518" s="155" t="str"/>
      <c r="U2518" s="163" t="str">
        <f>IF(E2518&lt;&gt;"Accepted","",IF(AND(N2518="",P2518=""),"",MAX(N2518,P2518)))</f>
      </c>
      <c r="V2518" s="155" t="str">
        <v>2026-06-07 05:55 PDT</v>
      </c>
      <c r="W2518" s="153" t="n">
        <v>10</v>
      </c>
      <c r="X2518" s="163"/>
      <c r="Y2518" s="163"/>
      <c r="Z2518" s="163"/>
      <c r="AA2518" s="153" t="n">
        <v>-117.8837</v>
      </c>
      <c r="AB2518" s="153" t="n">
        <v>34.9054</v>
      </c>
      <c r="AC2518" s="153" t="n">
        <v>702</v>
      </c>
      <c r="AD2518" s="175" t="str">
        <v>KEDW 071255Z AUTO 21010KT 10SM CLR 16/07 A2977 RMK AO2 SLP060 T01570069 $</v>
      </c>
    </row>
    <row r="2519" hidden="0">
      <c r="A2519" s="150" t="str">
        <v>2026-06-07 13:55 UTC</v>
      </c>
      <c r="B2519" s="155" t="str">
        <v>2026-06-07 06:55 PDT</v>
      </c>
      <c r="C2519" s="155" t="str">
        <v>2026-06-07</v>
      </c>
      <c r="D2519" s="155" t="str">
        <v>June</v>
      </c>
      <c r="E2519" s="154" t="str">
        <v>Accepted</v>
      </c>
      <c r="F2519" s="155" t="str">
        <v>220</v>
      </c>
      <c r="G2519" s="153" t="n">
        <v>220</v>
      </c>
      <c r="H2519" s="155" t="str">
        <v>SW</v>
      </c>
      <c r="I2519" s="153" t="n">
        <v>40</v>
      </c>
      <c r="J2519" s="155" t="str">
        <v>NE</v>
      </c>
      <c r="K2519" s="153" t="n">
        <v>8</v>
      </c>
      <c r="L2519" s="153" t="n">
        <f>IF(E2519="Accepted",K2519*1.150779448,"")</f>
        <v>9.206235584</v>
      </c>
      <c r="M2519" s="163"/>
      <c r="N2519" s="163" t="str">
        <f>IF(AND(E2519="Accepted",ISNUMBER(M2519)),M2519*1.150779448,"")</f>
      </c>
      <c r="O2519" s="163"/>
      <c r="P2519" s="163" t="str">
        <f>IF(AND(E2519="Accepted",ISNUMBER(O2519)),O2519*1.150779448,"")</f>
      </c>
      <c r="Q2519" s="163"/>
      <c r="R2519" s="155" t="str"/>
      <c r="S2519" s="155" t="str"/>
      <c r="T2519" s="155" t="str"/>
      <c r="U2519" s="163" t="str">
        <f>IF(E2519&lt;&gt;"Accepted","",IF(AND(N2519="",P2519=""),"",MAX(N2519,P2519)))</f>
      </c>
      <c r="V2519" s="155" t="str">
        <v>2026-06-07 06:55 PDT</v>
      </c>
      <c r="W2519" s="153" t="n">
        <v>8</v>
      </c>
      <c r="X2519" s="163"/>
      <c r="Y2519" s="163"/>
      <c r="Z2519" s="163"/>
      <c r="AA2519" s="153" t="n">
        <v>-117.8837</v>
      </c>
      <c r="AB2519" s="153" t="n">
        <v>34.9054</v>
      </c>
      <c r="AC2519" s="153" t="n">
        <v>702</v>
      </c>
      <c r="AD2519" s="175" t="str">
        <v>KEDW 071355Z AUTO 22008KT 10SM CLR 17/06 A2977 RMK AO2 SLP060 T01690064 $</v>
      </c>
    </row>
    <row r="2520" hidden="0">
      <c r="A2520" s="150" t="str">
        <v>2026-06-07 14:55 UTC</v>
      </c>
      <c r="B2520" s="155" t="str">
        <v>2026-06-07 07:55 PDT</v>
      </c>
      <c r="C2520" s="155" t="str">
        <v>2026-06-07</v>
      </c>
      <c r="D2520" s="155" t="str">
        <v>June</v>
      </c>
      <c r="E2520" s="154" t="str">
        <v>Accepted</v>
      </c>
      <c r="F2520" s="155" t="str">
        <v>230</v>
      </c>
      <c r="G2520" s="153" t="n">
        <v>230</v>
      </c>
      <c r="H2520" s="155" t="str">
        <v>SW</v>
      </c>
      <c r="I2520" s="153" t="n">
        <v>50</v>
      </c>
      <c r="J2520" s="155" t="str">
        <v>NE</v>
      </c>
      <c r="K2520" s="153" t="n">
        <v>14</v>
      </c>
      <c r="L2520" s="153" t="n">
        <f>IF(E2520="Accepted",K2520*1.150779448,"")</f>
        <v>16.110912272</v>
      </c>
      <c r="M2520" s="163"/>
      <c r="N2520" s="163" t="str">
        <f>IF(AND(E2520="Accepted",ISNUMBER(M2520)),M2520*1.150779448,"")</f>
      </c>
      <c r="O2520" s="163"/>
      <c r="P2520" s="163" t="str">
        <f>IF(AND(E2520="Accepted",ISNUMBER(O2520)),O2520*1.150779448,"")</f>
      </c>
      <c r="Q2520" s="163"/>
      <c r="R2520" s="155" t="str"/>
      <c r="S2520" s="155" t="str"/>
      <c r="T2520" s="155" t="str"/>
      <c r="U2520" s="163" t="str">
        <f>IF(E2520&lt;&gt;"Accepted","",IF(AND(N2520="",P2520=""),"",MAX(N2520,P2520)))</f>
      </c>
      <c r="V2520" s="155" t="str">
        <v>2026-06-07 07:55 PDT</v>
      </c>
      <c r="W2520" s="153" t="n">
        <v>14</v>
      </c>
      <c r="X2520" s="163"/>
      <c r="Y2520" s="163"/>
      <c r="Z2520" s="163"/>
      <c r="AA2520" s="153" t="n">
        <v>-117.8837</v>
      </c>
      <c r="AB2520" s="153" t="n">
        <v>34.9054</v>
      </c>
      <c r="AC2520" s="153" t="n">
        <v>702</v>
      </c>
      <c r="AD2520" s="175" t="str">
        <v>KEDW 071455Z AUTO 23014KT 10SM CLR 21/02 A2977 RMK AO2 SLP059 T02050023 51004 $</v>
      </c>
    </row>
    <row r="2521" hidden="0">
      <c r="A2521" s="150" t="str">
        <v>2026-06-07 15:55 UTC</v>
      </c>
      <c r="B2521" s="155" t="str">
        <v>2026-06-07 08:55 PDT</v>
      </c>
      <c r="C2521" s="155" t="str">
        <v>2026-06-07</v>
      </c>
      <c r="D2521" s="155" t="str">
        <v>June</v>
      </c>
      <c r="E2521" s="154" t="str">
        <v>Accepted</v>
      </c>
      <c r="F2521" s="155" t="str">
        <v>220</v>
      </c>
      <c r="G2521" s="153" t="n">
        <v>220</v>
      </c>
      <c r="H2521" s="155" t="str">
        <v>SW</v>
      </c>
      <c r="I2521" s="153" t="n">
        <v>40</v>
      </c>
      <c r="J2521" s="155" t="str">
        <v>NE</v>
      </c>
      <c r="K2521" s="153" t="n">
        <v>11</v>
      </c>
      <c r="L2521" s="153" t="n">
        <f>IF(E2521="Accepted",K2521*1.150779448,"")</f>
        <v>12.658573928</v>
      </c>
      <c r="M2521" s="163"/>
      <c r="N2521" s="163" t="str">
        <f>IF(AND(E2521="Accepted",ISNUMBER(M2521)),M2521*1.150779448,"")</f>
      </c>
      <c r="O2521" s="163"/>
      <c r="P2521" s="163" t="str">
        <f>IF(AND(E2521="Accepted",ISNUMBER(O2521)),O2521*1.150779448,"")</f>
      </c>
      <c r="Q2521" s="163"/>
      <c r="R2521" s="155" t="str"/>
      <c r="S2521" s="155" t="str"/>
      <c r="T2521" s="155" t="str"/>
      <c r="U2521" s="163" t="str">
        <f>IF(E2521&lt;&gt;"Accepted","",IF(AND(N2521="",P2521=""),"",MAX(N2521,P2521)))</f>
      </c>
      <c r="V2521" s="155" t="str">
        <v>2026-06-07 08:55 PDT</v>
      </c>
      <c r="W2521" s="153" t="n">
        <v>11</v>
      </c>
      <c r="X2521" s="163"/>
      <c r="Y2521" s="163"/>
      <c r="Z2521" s="163"/>
      <c r="AA2521" s="153" t="n">
        <v>-117.8837</v>
      </c>
      <c r="AB2521" s="153" t="n">
        <v>34.9054</v>
      </c>
      <c r="AC2521" s="153" t="n">
        <v>702</v>
      </c>
      <c r="AD2521" s="175" t="str">
        <v>KEDW 071555Z AUTO 22011KT 10SM CLR 24/02 A2977 RMK AO2 SLP059 T02390015 $</v>
      </c>
    </row>
    <row r="2522" hidden="0">
      <c r="A2522" s="150" t="str">
        <v>2026-06-07 16:55 UTC</v>
      </c>
      <c r="B2522" s="155" t="str">
        <v>2026-06-07 09:55 PDT</v>
      </c>
      <c r="C2522" s="155" t="str">
        <v>2026-06-07</v>
      </c>
      <c r="D2522" s="155" t="str">
        <v>June</v>
      </c>
      <c r="E2522" s="154" t="str">
        <v>Accepted</v>
      </c>
      <c r="F2522" s="155" t="str">
        <v>250</v>
      </c>
      <c r="G2522" s="153" t="n">
        <v>250</v>
      </c>
      <c r="H2522" s="155" t="str">
        <v>W</v>
      </c>
      <c r="I2522" s="153" t="n">
        <v>70</v>
      </c>
      <c r="J2522" s="155" t="str">
        <v>E</v>
      </c>
      <c r="K2522" s="153" t="n">
        <v>12</v>
      </c>
      <c r="L2522" s="153" t="n">
        <f>IF(E2522="Accepted",K2522*1.150779448,"")</f>
        <v>13.809353376</v>
      </c>
      <c r="M2522" s="153" t="n">
        <v>17</v>
      </c>
      <c r="N2522" s="153" t="n">
        <f>IF(AND(E2522="Accepted",ISNUMBER(M2522)),M2522*1.150779448,"")</f>
        <v>19.563250616</v>
      </c>
      <c r="O2522" s="163"/>
      <c r="P2522" s="163" t="str">
        <f>IF(AND(E2522="Accepted",ISNUMBER(O2522)),O2522*1.150779448,"")</f>
      </c>
      <c r="Q2522" s="163"/>
      <c r="R2522" s="155" t="str"/>
      <c r="S2522" s="155" t="str"/>
      <c r="T2522" s="155" t="str"/>
      <c r="U2522" s="153" t="n">
        <f>IF(E2522&lt;&gt;"Accepted","",IF(AND(N2522="",P2522=""),"",MAX(N2522,P2522)))</f>
        <v>19.563250616</v>
      </c>
      <c r="V2522" s="155" t="str">
        <v>2026-06-07 09:55 PDT</v>
      </c>
      <c r="W2522" s="153" t="n">
        <v>12</v>
      </c>
      <c r="X2522" s="153" t="n">
        <v>17</v>
      </c>
      <c r="Y2522" s="163"/>
      <c r="Z2522" s="163"/>
      <c r="AA2522" s="153" t="n">
        <v>-117.8837</v>
      </c>
      <c r="AB2522" s="153" t="n">
        <v>34.9054</v>
      </c>
      <c r="AC2522" s="153" t="n">
        <v>702</v>
      </c>
      <c r="AD2522" s="175" t="str">
        <v>KEDW 071655Z 25012G17KT 60SM CLR 27/M01 A2976 RMK AO2A SLP054 T02711009</v>
      </c>
    </row>
    <row r="2523" hidden="0">
      <c r="A2523" s="150" t="str">
        <v>2026-06-07 17:55 UTC</v>
      </c>
      <c r="B2523" s="155" t="str">
        <v>2026-06-07 10:55 PDT</v>
      </c>
      <c r="C2523" s="155" t="str">
        <v>2026-06-07</v>
      </c>
      <c r="D2523" s="155" t="str">
        <v>June</v>
      </c>
      <c r="E2523" s="154" t="str">
        <v>Accepted</v>
      </c>
      <c r="F2523" s="155" t="str">
        <v>230</v>
      </c>
      <c r="G2523" s="153" t="n">
        <v>230</v>
      </c>
      <c r="H2523" s="155" t="str">
        <v>SW</v>
      </c>
      <c r="I2523" s="153" t="n">
        <v>50</v>
      </c>
      <c r="J2523" s="155" t="str">
        <v>NE</v>
      </c>
      <c r="K2523" s="153" t="n">
        <v>13</v>
      </c>
      <c r="L2523" s="153" t="n">
        <f>IF(E2523="Accepted",K2523*1.150779448,"")</f>
        <v>14.960132824</v>
      </c>
      <c r="M2523" s="153" t="n">
        <v>18</v>
      </c>
      <c r="N2523" s="153" t="n">
        <f>IF(AND(E2523="Accepted",ISNUMBER(M2523)),M2523*1.150779448,"")</f>
        <v>20.714030064</v>
      </c>
      <c r="O2523" s="163"/>
      <c r="P2523" s="163" t="str">
        <f>IF(AND(E2523="Accepted",ISNUMBER(O2523)),O2523*1.150779448,"")</f>
      </c>
      <c r="Q2523" s="163"/>
      <c r="R2523" s="155" t="str"/>
      <c r="S2523" s="155" t="str"/>
      <c r="T2523" s="155" t="str"/>
      <c r="U2523" s="153" t="n">
        <f>IF(E2523&lt;&gt;"Accepted","",IF(AND(N2523="",P2523=""),"",MAX(N2523,P2523)))</f>
        <v>20.714030064</v>
      </c>
      <c r="V2523" s="155" t="str">
        <v>2026-06-07 10:55 PDT</v>
      </c>
      <c r="W2523" s="153" t="n">
        <v>13</v>
      </c>
      <c r="X2523" s="153" t="n">
        <v>18</v>
      </c>
      <c r="Y2523" s="163"/>
      <c r="Z2523" s="163"/>
      <c r="AA2523" s="153" t="n">
        <v>-117.8837</v>
      </c>
      <c r="AB2523" s="153" t="n">
        <v>34.9054</v>
      </c>
      <c r="AC2523" s="153" t="n">
        <v>702</v>
      </c>
      <c r="AD2523" s="175" t="str">
        <v>KEDW 071755Z 23013G18KT 70SM CLR 29/M03 A2976 RMK AO2A SLP054 T02891034 10290 20157 58004</v>
      </c>
    </row>
    <row r="2524" hidden="0">
      <c r="A2524" s="150" t="str">
        <v>2026-06-07 18:13 UTC</v>
      </c>
      <c r="B2524" s="155" t="str">
        <v>2026-06-07 11:13 PDT</v>
      </c>
      <c r="C2524" s="155" t="str">
        <v>2026-06-07</v>
      </c>
      <c r="D2524" s="155" t="str">
        <v>June</v>
      </c>
      <c r="E2524" s="154" t="str">
        <v>Accepted</v>
      </c>
      <c r="F2524" s="155" t="str">
        <v>240</v>
      </c>
      <c r="G2524" s="153" t="n">
        <v>240</v>
      </c>
      <c r="H2524" s="155" t="str">
        <v>SW</v>
      </c>
      <c r="I2524" s="153" t="n">
        <v>60</v>
      </c>
      <c r="J2524" s="155" t="str">
        <v>NE</v>
      </c>
      <c r="K2524" s="153" t="n">
        <v>10</v>
      </c>
      <c r="L2524" s="153" t="n">
        <f>IF(E2524="Accepted",K2524*1.150779448,"")</f>
        <v>11.50779448</v>
      </c>
      <c r="M2524" s="153" t="n">
        <v>20</v>
      </c>
      <c r="N2524" s="153" t="n">
        <f>IF(AND(E2524="Accepted",ISNUMBER(M2524)),M2524*1.150779448,"")</f>
        <v>23.01558896</v>
      </c>
      <c r="O2524" s="163"/>
      <c r="P2524" s="163" t="str">
        <f>IF(AND(E2524="Accepted",ISNUMBER(O2524)),O2524*1.150779448,"")</f>
      </c>
      <c r="Q2524" s="163"/>
      <c r="R2524" s="155" t="str"/>
      <c r="S2524" s="155" t="str"/>
      <c r="T2524" s="155" t="str"/>
      <c r="U2524" s="153" t="n">
        <f>IF(E2524&lt;&gt;"Accepted","",IF(AND(N2524="",P2524=""),"",MAX(N2524,P2524)))</f>
        <v>23.01558896</v>
      </c>
      <c r="V2524" s="155" t="str">
        <v>2026-06-07 11:13 PDT</v>
      </c>
      <c r="W2524" s="153" t="n">
        <v>10</v>
      </c>
      <c r="X2524" s="153" t="n">
        <v>20</v>
      </c>
      <c r="Y2524" s="163"/>
      <c r="Z2524" s="163"/>
      <c r="AA2524" s="153" t="n">
        <v>-117.8837</v>
      </c>
      <c r="AB2524" s="153" t="n">
        <v>34.9054</v>
      </c>
      <c r="AC2524" s="153" t="n">
        <v>702</v>
      </c>
      <c r="AD2524" s="175" t="str">
        <v>KEDW 071813Z 24010G20KT 70SM CLR 30/M03 A2975 RMK AO2A SLP049</v>
      </c>
    </row>
    <row r="2525" hidden="0">
      <c r="A2525" s="150" t="str">
        <v>2026-06-07 18:55 UTC</v>
      </c>
      <c r="B2525" s="155" t="str">
        <v>2026-06-07 11:55 PDT</v>
      </c>
      <c r="C2525" s="155" t="str">
        <v>2026-06-07</v>
      </c>
      <c r="D2525" s="155" t="str">
        <v>June</v>
      </c>
      <c r="E2525" s="154" t="str">
        <v>Accepted</v>
      </c>
      <c r="F2525" s="155" t="str">
        <v>220</v>
      </c>
      <c r="G2525" s="153" t="n">
        <v>220</v>
      </c>
      <c r="H2525" s="155" t="str">
        <v>SW</v>
      </c>
      <c r="I2525" s="153" t="n">
        <v>40</v>
      </c>
      <c r="J2525" s="155" t="str">
        <v>NE</v>
      </c>
      <c r="K2525" s="153" t="n">
        <v>12</v>
      </c>
      <c r="L2525" s="153" t="n">
        <f>IF(E2525="Accepted",K2525*1.150779448,"")</f>
        <v>13.809353376</v>
      </c>
      <c r="M2525" s="153" t="n">
        <v>18</v>
      </c>
      <c r="N2525" s="153" t="n">
        <f>IF(AND(E2525="Accepted",ISNUMBER(M2525)),M2525*1.150779448,"")</f>
        <v>20.714030064</v>
      </c>
      <c r="O2525" s="163"/>
      <c r="P2525" s="163" t="str">
        <f>IF(AND(E2525="Accepted",ISNUMBER(O2525)),O2525*1.150779448,"")</f>
      </c>
      <c r="Q2525" s="163"/>
      <c r="R2525" s="155" t="str"/>
      <c r="S2525" s="155" t="str"/>
      <c r="T2525" s="155" t="str"/>
      <c r="U2525" s="153" t="n">
        <f>IF(E2525&lt;&gt;"Accepted","",IF(AND(N2525="",P2525=""),"",MAX(N2525,P2525)))</f>
        <v>20.714030064</v>
      </c>
      <c r="V2525" s="155" t="str">
        <v>2026-06-07 11:55 PDT</v>
      </c>
      <c r="W2525" s="153" t="n">
        <v>12</v>
      </c>
      <c r="X2525" s="153" t="n">
        <v>18</v>
      </c>
      <c r="Y2525" s="163"/>
      <c r="Z2525" s="163"/>
      <c r="AA2525" s="153" t="n">
        <v>-117.8837</v>
      </c>
      <c r="AB2525" s="153" t="n">
        <v>34.9054</v>
      </c>
      <c r="AC2525" s="153" t="n">
        <v>702</v>
      </c>
      <c r="AD2525" s="175" t="str">
        <v>KEDW 071855Z 22012G18KT 80SM CLR 30/M01 A2975 RMK AO2A SLP051 T03031012</v>
      </c>
    </row>
    <row r="2526" hidden="0">
      <c r="A2526" s="150" t="str">
        <v>2026-06-07 19:24 UTC</v>
      </c>
      <c r="B2526" s="155" t="str">
        <v>2026-06-07 12:24 PDT</v>
      </c>
      <c r="C2526" s="155" t="str">
        <v>2026-06-07</v>
      </c>
      <c r="D2526" s="155" t="str">
        <v>June</v>
      </c>
      <c r="E2526" s="154" t="str">
        <v>Accepted</v>
      </c>
      <c r="F2526" s="155" t="str">
        <v>210</v>
      </c>
      <c r="G2526" s="153" t="n">
        <v>210</v>
      </c>
      <c r="H2526" s="155" t="str">
        <v>SW</v>
      </c>
      <c r="I2526" s="153" t="n">
        <v>30</v>
      </c>
      <c r="J2526" s="155" t="str">
        <v>NE</v>
      </c>
      <c r="K2526" s="153" t="n">
        <v>13</v>
      </c>
      <c r="L2526" s="153" t="n">
        <f>IF(E2526="Accepted",K2526*1.150779448,"")</f>
        <v>14.960132824</v>
      </c>
      <c r="M2526" s="153" t="n">
        <v>18</v>
      </c>
      <c r="N2526" s="153" t="n">
        <f>IF(AND(E2526="Accepted",ISNUMBER(M2526)),M2526*1.150779448,"")</f>
        <v>20.714030064</v>
      </c>
      <c r="O2526" s="163"/>
      <c r="P2526" s="163" t="str">
        <f>IF(AND(E2526="Accepted",ISNUMBER(O2526)),O2526*1.150779448,"")</f>
      </c>
      <c r="Q2526" s="163"/>
      <c r="R2526" s="155" t="str"/>
      <c r="S2526" s="155" t="str"/>
      <c r="T2526" s="155" t="str"/>
      <c r="U2526" s="153" t="n">
        <f>IF(E2526&lt;&gt;"Accepted","",IF(AND(N2526="",P2526=""),"",MAX(N2526,P2526)))</f>
        <v>20.714030064</v>
      </c>
      <c r="V2526" s="155" t="str">
        <v>2026-06-07 12:24 PDT</v>
      </c>
      <c r="W2526" s="153" t="n">
        <v>13</v>
      </c>
      <c r="X2526" s="153" t="n">
        <v>18</v>
      </c>
      <c r="Y2526" s="163"/>
      <c r="Z2526" s="163"/>
      <c r="AA2526" s="153" t="n">
        <v>-117.8837</v>
      </c>
      <c r="AB2526" s="153" t="n">
        <v>34.9054</v>
      </c>
      <c r="AC2526" s="153" t="n">
        <v>702</v>
      </c>
      <c r="AD2526" s="175" t="str">
        <v>KEDW 071924Z AUTO 21013G18KT 10SM CLR 31/M02 A2974 RMK AO2 WSHFT 19 SLP046 $</v>
      </c>
    </row>
    <row r="2527" hidden="0">
      <c r="A2527" s="150" t="str">
        <v>2026-06-07 19:55 UTC</v>
      </c>
      <c r="B2527" s="155" t="str">
        <v>2026-06-07 12:55 PDT</v>
      </c>
      <c r="C2527" s="155" t="str">
        <v>2026-06-07</v>
      </c>
      <c r="D2527" s="155" t="str">
        <v>June</v>
      </c>
      <c r="E2527" s="154" t="str">
        <v>Accepted</v>
      </c>
      <c r="F2527" s="155" t="str">
        <v>220</v>
      </c>
      <c r="G2527" s="153" t="n">
        <v>220</v>
      </c>
      <c r="H2527" s="155" t="str">
        <v>SW</v>
      </c>
      <c r="I2527" s="153" t="n">
        <v>40</v>
      </c>
      <c r="J2527" s="155" t="str">
        <v>NE</v>
      </c>
      <c r="K2527" s="153" t="n">
        <v>13</v>
      </c>
      <c r="L2527" s="153" t="n">
        <f>IF(E2527="Accepted",K2527*1.150779448,"")</f>
        <v>14.960132824</v>
      </c>
      <c r="M2527" s="153" t="n">
        <v>17</v>
      </c>
      <c r="N2527" s="153" t="n">
        <f>IF(AND(E2527="Accepted",ISNUMBER(M2527)),M2527*1.150779448,"")</f>
        <v>19.563250616</v>
      </c>
      <c r="O2527" s="163"/>
      <c r="P2527" s="163" t="str">
        <f>IF(AND(E2527="Accepted",ISNUMBER(O2527)),O2527*1.150779448,"")</f>
      </c>
      <c r="Q2527" s="163"/>
      <c r="R2527" s="155" t="str"/>
      <c r="S2527" s="155" t="str"/>
      <c r="T2527" s="155" t="str"/>
      <c r="U2527" s="153" t="n">
        <f>IF(E2527&lt;&gt;"Accepted","",IF(AND(N2527="",P2527=""),"",MAX(N2527,P2527)))</f>
        <v>19.563250616</v>
      </c>
      <c r="V2527" s="155" t="str">
        <v>2026-06-07 12:55 PDT</v>
      </c>
      <c r="W2527" s="153" t="n">
        <v>13</v>
      </c>
      <c r="X2527" s="153" t="n">
        <v>17</v>
      </c>
      <c r="Y2527" s="163"/>
      <c r="Z2527" s="163"/>
      <c r="AA2527" s="153" t="n">
        <v>-117.8837</v>
      </c>
      <c r="AB2527" s="153" t="n">
        <v>34.9054</v>
      </c>
      <c r="AC2527" s="153" t="n">
        <v>702</v>
      </c>
      <c r="AD2527" s="175" t="str">
        <v>KEDW 071955Z AUTO 22013G17KT 10SM CLR 32/M01 A2974 RMK AO2 SLP046 T03151014 $</v>
      </c>
    </row>
    <row r="2528" hidden="0">
      <c r="A2528" s="150" t="str">
        <v>2026-06-07 20:42 UTC</v>
      </c>
      <c r="B2528" s="155" t="str">
        <v>2026-06-07 13:42 PDT</v>
      </c>
      <c r="C2528" s="155" t="str">
        <v>2026-06-07</v>
      </c>
      <c r="D2528" s="155" t="str">
        <v>June</v>
      </c>
      <c r="E2528" s="154" t="str">
        <v>Accepted</v>
      </c>
      <c r="F2528" s="155" t="str">
        <v>250</v>
      </c>
      <c r="G2528" s="153" t="n">
        <v>250</v>
      </c>
      <c r="H2528" s="155" t="str">
        <v>W</v>
      </c>
      <c r="I2528" s="153" t="n">
        <v>70</v>
      </c>
      <c r="J2528" s="155" t="str">
        <v>E</v>
      </c>
      <c r="K2528" s="153" t="n">
        <v>15</v>
      </c>
      <c r="L2528" s="153" t="n">
        <f>IF(E2528="Accepted",K2528*1.150779448,"")</f>
        <v>17.261691719999998</v>
      </c>
      <c r="M2528" s="153" t="n">
        <v>18</v>
      </c>
      <c r="N2528" s="153" t="n">
        <f>IF(AND(E2528="Accepted",ISNUMBER(M2528)),M2528*1.150779448,"")</f>
        <v>20.714030064</v>
      </c>
      <c r="O2528" s="163"/>
      <c r="P2528" s="163" t="str">
        <f>IF(AND(E2528="Accepted",ISNUMBER(O2528)),O2528*1.150779448,"")</f>
      </c>
      <c r="Q2528" s="163"/>
      <c r="R2528" s="155" t="str"/>
      <c r="S2528" s="155" t="str"/>
      <c r="T2528" s="155" t="str"/>
      <c r="U2528" s="153" t="n">
        <f>IF(E2528&lt;&gt;"Accepted","",IF(AND(N2528="",P2528=""),"",MAX(N2528,P2528)))</f>
        <v>20.714030064</v>
      </c>
      <c r="V2528" s="155" t="str">
        <v>2026-06-07 13:42 PDT</v>
      </c>
      <c r="W2528" s="153" t="n">
        <v>15</v>
      </c>
      <c r="X2528" s="153" t="n">
        <v>18</v>
      </c>
      <c r="Y2528" s="163"/>
      <c r="Z2528" s="163"/>
      <c r="AA2528" s="153" t="n">
        <v>-117.8837</v>
      </c>
      <c r="AB2528" s="153" t="n">
        <v>34.9054</v>
      </c>
      <c r="AC2528" s="153" t="n">
        <v>702</v>
      </c>
      <c r="AD2528" s="175" t="str">
        <v>KEDW 072042Z AUTO 25015G18KT 10SM CLR 32/M02 A2973 RMK AO2 WSHFT 38 SLP043 $</v>
      </c>
    </row>
    <row r="2529" hidden="0">
      <c r="A2529" s="150" t="str">
        <v>2026-06-07 20:55 UTC</v>
      </c>
      <c r="B2529" s="155" t="str">
        <v>2026-06-07 13:55 PDT</v>
      </c>
      <c r="C2529" s="155" t="str">
        <v>2026-06-07</v>
      </c>
      <c r="D2529" s="155" t="str">
        <v>June</v>
      </c>
      <c r="E2529" s="154" t="str">
        <v>Accepted</v>
      </c>
      <c r="F2529" s="155" t="str">
        <v>220</v>
      </c>
      <c r="G2529" s="153" t="n">
        <v>220</v>
      </c>
      <c r="H2529" s="155" t="str">
        <v>SW</v>
      </c>
      <c r="I2529" s="153" t="n">
        <v>40</v>
      </c>
      <c r="J2529" s="155" t="str">
        <v>NE</v>
      </c>
      <c r="K2529" s="153" t="n">
        <v>13</v>
      </c>
      <c r="L2529" s="153" t="n">
        <f>IF(E2529="Accepted",K2529*1.150779448,"")</f>
        <v>14.960132824</v>
      </c>
      <c r="M2529" s="153" t="n">
        <v>18</v>
      </c>
      <c r="N2529" s="153" t="n">
        <f>IF(AND(E2529="Accepted",ISNUMBER(M2529)),M2529*1.150779448,"")</f>
        <v>20.714030064</v>
      </c>
      <c r="O2529" s="163"/>
      <c r="P2529" s="163" t="str">
        <f>IF(AND(E2529="Accepted",ISNUMBER(O2529)),O2529*1.150779448,"")</f>
      </c>
      <c r="Q2529" s="163"/>
      <c r="R2529" s="155" t="str"/>
      <c r="S2529" s="155" t="str"/>
      <c r="T2529" s="155" t="str"/>
      <c r="U2529" s="153" t="n">
        <f>IF(E2529&lt;&gt;"Accepted","",IF(AND(N2529="",P2529=""),"",MAX(N2529,P2529)))</f>
        <v>20.714030064</v>
      </c>
      <c r="V2529" s="155" t="str">
        <v>2026-06-07 13:55 PDT</v>
      </c>
      <c r="W2529" s="153" t="n">
        <v>13</v>
      </c>
      <c r="X2529" s="153" t="n">
        <v>18</v>
      </c>
      <c r="Y2529" s="163"/>
      <c r="Z2529" s="163"/>
      <c r="AA2529" s="153" t="n">
        <v>-117.8837</v>
      </c>
      <c r="AB2529" s="153" t="n">
        <v>34.9054</v>
      </c>
      <c r="AC2529" s="153" t="n">
        <v>702</v>
      </c>
      <c r="AD2529" s="175" t="str">
        <v>KEDW 072055Z 22013G18KT 80SM CLR 32/M03 A2972 RMK AO2A SLP039 T03231032 57011</v>
      </c>
    </row>
    <row r="2530" hidden="0">
      <c r="A2530" s="150" t="str">
        <v>2026-06-07 21:55 UTC</v>
      </c>
      <c r="B2530" s="155" t="str">
        <v>2026-06-07 14:55 PDT</v>
      </c>
      <c r="C2530" s="155" t="str">
        <v>2026-06-07</v>
      </c>
      <c r="D2530" s="155" t="str">
        <v>June</v>
      </c>
      <c r="E2530" s="154" t="str">
        <v>Accepted</v>
      </c>
      <c r="F2530" s="155" t="str">
        <v>220</v>
      </c>
      <c r="G2530" s="153" t="n">
        <v>220</v>
      </c>
      <c r="H2530" s="155" t="str">
        <v>SW</v>
      </c>
      <c r="I2530" s="153" t="n">
        <v>40</v>
      </c>
      <c r="J2530" s="155" t="str">
        <v>NE</v>
      </c>
      <c r="K2530" s="153" t="n">
        <v>17</v>
      </c>
      <c r="L2530" s="153" t="n">
        <f>IF(E2530="Accepted",K2530*1.150779448,"")</f>
        <v>19.563250616</v>
      </c>
      <c r="M2530" s="153" t="n">
        <v>21</v>
      </c>
      <c r="N2530" s="153" t="n">
        <f>IF(AND(E2530="Accepted",ISNUMBER(M2530)),M2530*1.150779448,"")</f>
        <v>24.166368408</v>
      </c>
      <c r="O2530" s="163"/>
      <c r="P2530" s="163" t="str">
        <f>IF(AND(E2530="Accepted",ISNUMBER(O2530)),O2530*1.150779448,"")</f>
      </c>
      <c r="Q2530" s="163"/>
      <c r="R2530" s="155" t="str"/>
      <c r="S2530" s="155" t="str"/>
      <c r="T2530" s="155" t="str"/>
      <c r="U2530" s="153" t="n">
        <f>IF(E2530&lt;&gt;"Accepted","",IF(AND(N2530="",P2530=""),"",MAX(N2530,P2530)))</f>
        <v>24.166368408</v>
      </c>
      <c r="V2530" s="155" t="str">
        <v>2026-06-07 14:55 PDT</v>
      </c>
      <c r="W2530" s="153" t="n">
        <v>17</v>
      </c>
      <c r="X2530" s="153" t="n">
        <v>21</v>
      </c>
      <c r="Y2530" s="163"/>
      <c r="Z2530" s="163"/>
      <c r="AA2530" s="153" t="n">
        <v>-117.8837</v>
      </c>
      <c r="AB2530" s="153" t="n">
        <v>34.9054</v>
      </c>
      <c r="AC2530" s="153" t="n">
        <v>702</v>
      </c>
      <c r="AD2530" s="175" t="str">
        <v>KEDW 072155Z 22017G21KT 80SM CLR 33/M00 A2971 RMK AO2A SLP036 T03261005</v>
      </c>
    </row>
    <row r="2531" hidden="0">
      <c r="A2531" s="150" t="str">
        <v>2026-06-07 22:51 UTC</v>
      </c>
      <c r="B2531" s="155" t="str">
        <v>2026-06-07 15:51 PDT</v>
      </c>
      <c r="C2531" s="155" t="str">
        <v>2026-06-07</v>
      </c>
      <c r="D2531" s="155" t="str">
        <v>June</v>
      </c>
      <c r="E2531" s="154" t="str">
        <v>Accepted</v>
      </c>
      <c r="F2531" s="155" t="str">
        <v>240</v>
      </c>
      <c r="G2531" s="153" t="n">
        <v>240</v>
      </c>
      <c r="H2531" s="155" t="str">
        <v>SW</v>
      </c>
      <c r="I2531" s="153" t="n">
        <v>60</v>
      </c>
      <c r="J2531" s="155" t="str">
        <v>NE</v>
      </c>
      <c r="K2531" s="153" t="n">
        <v>20</v>
      </c>
      <c r="L2531" s="153" t="n">
        <f>IF(E2531="Accepted",K2531*1.150779448,"")</f>
        <v>23.01558896</v>
      </c>
      <c r="M2531" s="153" t="n">
        <v>25</v>
      </c>
      <c r="N2531" s="153" t="n">
        <f>IF(AND(E2531="Accepted",ISNUMBER(M2531)),M2531*1.150779448,"")</f>
        <v>28.7694862</v>
      </c>
      <c r="O2531" s="163"/>
      <c r="P2531" s="163" t="str">
        <f>IF(AND(E2531="Accepted",ISNUMBER(O2531)),O2531*1.150779448,"")</f>
      </c>
      <c r="Q2531" s="163"/>
      <c r="R2531" s="155" t="str"/>
      <c r="S2531" s="155" t="str"/>
      <c r="T2531" s="155" t="str"/>
      <c r="U2531" s="153" t="n">
        <f>IF(E2531&lt;&gt;"Accepted","",IF(AND(N2531="",P2531=""),"",MAX(N2531,P2531)))</f>
        <v>28.7694862</v>
      </c>
      <c r="V2531" s="155" t="str">
        <v>2026-06-07 15:51 PDT</v>
      </c>
      <c r="W2531" s="153" t="n">
        <v>20</v>
      </c>
      <c r="X2531" s="153" t="n">
        <v>25</v>
      </c>
      <c r="Y2531" s="163"/>
      <c r="Z2531" s="163"/>
      <c r="AA2531" s="153" t="n">
        <v>-117.8837</v>
      </c>
      <c r="AB2531" s="153" t="n">
        <v>34.9054</v>
      </c>
      <c r="AC2531" s="153" t="n">
        <v>702</v>
      </c>
      <c r="AD2531" s="175" t="str">
        <v>KEDW 072251Z 24020G25KT 60SM CLR 32/03 A2971 RMK AO2A SLP037</v>
      </c>
    </row>
    <row r="2532" hidden="0">
      <c r="A2532" s="150" t="str">
        <v>2026-06-07 22:55 UTC</v>
      </c>
      <c r="B2532" s="155" t="str">
        <v>2026-06-07 15:55 PDT</v>
      </c>
      <c r="C2532" s="155" t="str">
        <v>2026-06-07</v>
      </c>
      <c r="D2532" s="155" t="str">
        <v>June</v>
      </c>
      <c r="E2532" s="154" t="str">
        <v>Accepted</v>
      </c>
      <c r="F2532" s="155" t="str">
        <v>240</v>
      </c>
      <c r="G2532" s="153" t="n">
        <v>240</v>
      </c>
      <c r="H2532" s="155" t="str">
        <v>SW</v>
      </c>
      <c r="I2532" s="153" t="n">
        <v>60</v>
      </c>
      <c r="J2532" s="155" t="str">
        <v>NE</v>
      </c>
      <c r="K2532" s="153" t="n">
        <v>21</v>
      </c>
      <c r="L2532" s="153" t="n">
        <f>IF(E2532="Accepted",K2532*1.150779448,"")</f>
        <v>24.166368408</v>
      </c>
      <c r="M2532" s="153" t="n">
        <v>25</v>
      </c>
      <c r="N2532" s="153" t="n">
        <f>IF(AND(E2532="Accepted",ISNUMBER(M2532)),M2532*1.150779448,"")</f>
        <v>28.7694862</v>
      </c>
      <c r="O2532" s="153" t="n">
        <v>29</v>
      </c>
      <c r="P2532" s="153" t="n">
        <f>IF(AND(E2532="Accepted",ISNUMBER(O2532)),O2532*1.150779448,"")</f>
        <v>33.372603992</v>
      </c>
      <c r="Q2532" s="153" t="n">
        <v>230</v>
      </c>
      <c r="R2532" s="155" t="str">
        <v>54</v>
      </c>
      <c r="S2532" s="155" t="str">
        <v>2026-06-07 22:54 UTC</v>
      </c>
      <c r="T2532" s="155" t="str">
        <v>2026-06-07 15:54 PDT</v>
      </c>
      <c r="U2532" s="153" t="n">
        <f>IF(E2532&lt;&gt;"Accepted","",IF(AND(N2532="",P2532=""),"",MAX(N2532,P2532)))</f>
        <v>33.372603992</v>
      </c>
      <c r="V2532" s="155" t="str">
        <v>2026-06-07 15:54 PDT</v>
      </c>
      <c r="W2532" s="153" t="n">
        <v>21</v>
      </c>
      <c r="X2532" s="153" t="n">
        <v>25</v>
      </c>
      <c r="Y2532" s="153" t="n">
        <v>29</v>
      </c>
      <c r="Z2532" s="153" t="n">
        <v>230</v>
      </c>
      <c r="AA2532" s="153" t="n">
        <v>-117.8837</v>
      </c>
      <c r="AB2532" s="153" t="n">
        <v>34.9054</v>
      </c>
      <c r="AC2532" s="153" t="n">
        <v>702</v>
      </c>
      <c r="AD2532" s="175" t="str">
        <v>KEDW 072255Z 24021G25KT 60SM CLR 32/03 A2971 RMK AO2A PK WND 23029/54 SLP037 T03160027</v>
      </c>
    </row>
    <row r="2533" hidden="0">
      <c r="A2533" s="150" t="str">
        <v>2026-06-07 23:24 UTC</v>
      </c>
      <c r="B2533" s="155" t="str">
        <v>2026-06-07 16:24 PDT</v>
      </c>
      <c r="C2533" s="155" t="str">
        <v>2026-06-07</v>
      </c>
      <c r="D2533" s="155" t="str">
        <v>June</v>
      </c>
      <c r="E2533" s="154" t="str">
        <v>Accepted</v>
      </c>
      <c r="F2533" s="155" t="str">
        <v>240</v>
      </c>
      <c r="G2533" s="153" t="n">
        <v>240</v>
      </c>
      <c r="H2533" s="155" t="str">
        <v>SW</v>
      </c>
      <c r="I2533" s="153" t="n">
        <v>60</v>
      </c>
      <c r="J2533" s="155" t="str">
        <v>NE</v>
      </c>
      <c r="K2533" s="153" t="n">
        <v>23</v>
      </c>
      <c r="L2533" s="153" t="n">
        <f>IF(E2533="Accepted",K2533*1.150779448,"")</f>
        <v>26.467927304</v>
      </c>
      <c r="M2533" s="153" t="n">
        <v>31</v>
      </c>
      <c r="N2533" s="153" t="n">
        <f>IF(AND(E2533="Accepted",ISNUMBER(M2533)),M2533*1.150779448,"")</f>
        <v>35.674162888</v>
      </c>
      <c r="O2533" s="163"/>
      <c r="P2533" s="163" t="str">
        <f>IF(AND(E2533="Accepted",ISNUMBER(O2533)),O2533*1.150779448,"")</f>
      </c>
      <c r="Q2533" s="163"/>
      <c r="R2533" s="155" t="str"/>
      <c r="S2533" s="155" t="str"/>
      <c r="T2533" s="155" t="str"/>
      <c r="U2533" s="153" t="n">
        <f>IF(E2533&lt;&gt;"Accepted","",IF(AND(N2533="",P2533=""),"",MAX(N2533,P2533)))</f>
        <v>35.674162888</v>
      </c>
      <c r="V2533" s="155" t="str">
        <v>2026-06-07 16:24 PDT</v>
      </c>
      <c r="W2533" s="153" t="n">
        <v>23</v>
      </c>
      <c r="X2533" s="153" t="n">
        <v>31</v>
      </c>
      <c r="Y2533" s="163"/>
      <c r="Z2533" s="163"/>
      <c r="AA2533" s="153" t="n">
        <v>-117.8837</v>
      </c>
      <c r="AB2533" s="153" t="n">
        <v>34.9054</v>
      </c>
      <c r="AC2533" s="153" t="n">
        <v>702</v>
      </c>
      <c r="AD2533" s="175" t="str">
        <v>KEDW 072324Z 24023G31KT 60SM CLR 31/05 A2971 RMK AO2A SLP038</v>
      </c>
    </row>
    <row r="2534" hidden="0">
      <c r="A2534" s="150" t="str">
        <v>2026-06-07 23:55 UTC</v>
      </c>
      <c r="B2534" s="155" t="str">
        <v>2026-06-07 16:55 PDT</v>
      </c>
      <c r="C2534" s="155" t="str">
        <v>2026-06-07</v>
      </c>
      <c r="D2534" s="155" t="str">
        <v>June</v>
      </c>
      <c r="E2534" s="154" t="str">
        <v>Accepted</v>
      </c>
      <c r="F2534" s="155" t="str">
        <v>240</v>
      </c>
      <c r="G2534" s="153" t="n">
        <v>240</v>
      </c>
      <c r="H2534" s="155" t="str">
        <v>SW</v>
      </c>
      <c r="I2534" s="153" t="n">
        <v>60</v>
      </c>
      <c r="J2534" s="155" t="str">
        <v>NE</v>
      </c>
      <c r="K2534" s="153" t="n">
        <v>24</v>
      </c>
      <c r="L2534" s="153" t="n">
        <f>IF(E2534="Accepted",K2534*1.150779448,"")</f>
        <v>27.618706752</v>
      </c>
      <c r="M2534" s="153" t="n">
        <v>30</v>
      </c>
      <c r="N2534" s="153" t="n">
        <f>IF(AND(E2534="Accepted",ISNUMBER(M2534)),M2534*1.150779448,"")</f>
        <v>34.523383439999996</v>
      </c>
      <c r="O2534" s="153" t="n">
        <v>33</v>
      </c>
      <c r="P2534" s="153" t="n">
        <f>IF(AND(E2534="Accepted",ISNUMBER(O2534)),O2534*1.150779448,"")</f>
        <v>37.975721784</v>
      </c>
      <c r="Q2534" s="153" t="n">
        <v>230</v>
      </c>
      <c r="R2534" s="155" t="str">
        <v>19</v>
      </c>
      <c r="S2534" s="155" t="str">
        <v>2026-06-07 23:19 UTC</v>
      </c>
      <c r="T2534" s="155" t="str">
        <v>2026-06-07 16:19 PDT</v>
      </c>
      <c r="U2534" s="153" t="n">
        <f>IF(E2534&lt;&gt;"Accepted","",IF(AND(N2534="",P2534=""),"",MAX(N2534,P2534)))</f>
        <v>37.975721784</v>
      </c>
      <c r="V2534" s="155" t="str">
        <v>2026-06-07 16:19 PDT</v>
      </c>
      <c r="W2534" s="153" t="n">
        <v>24</v>
      </c>
      <c r="X2534" s="153" t="n">
        <v>30</v>
      </c>
      <c r="Y2534" s="153" t="n">
        <v>33</v>
      </c>
      <c r="Z2534" s="153" t="n">
        <v>230</v>
      </c>
      <c r="AA2534" s="153" t="n">
        <v>-117.8837</v>
      </c>
      <c r="AB2534" s="153" t="n">
        <v>34.9054</v>
      </c>
      <c r="AC2534" s="153" t="n">
        <v>702</v>
      </c>
      <c r="AD2534" s="175" t="str">
        <v>KEDW 072355Z 24024G30KT 60SM CLR 30/05 A2971 RMK AO2A PK WND 23033/19 SLP039 T03000053 10327 20290 55003</v>
      </c>
    </row>
    <row r="2535" hidden="0">
      <c r="A2535" s="150" t="str">
        <v>2026-06-08 00:55 UTC</v>
      </c>
      <c r="B2535" s="155" t="str">
        <v>2026-06-07 17:55 PDT</v>
      </c>
      <c r="C2535" s="155" t="str">
        <v>2026-06-07</v>
      </c>
      <c r="D2535" s="155" t="str">
        <v>June</v>
      </c>
      <c r="E2535" s="154" t="str">
        <v>Accepted</v>
      </c>
      <c r="F2535" s="155" t="str">
        <v>230</v>
      </c>
      <c r="G2535" s="153" t="n">
        <v>230</v>
      </c>
      <c r="H2535" s="155" t="str">
        <v>SW</v>
      </c>
      <c r="I2535" s="153" t="n">
        <v>50</v>
      </c>
      <c r="J2535" s="155" t="str">
        <v>NE</v>
      </c>
      <c r="K2535" s="153" t="n">
        <v>21</v>
      </c>
      <c r="L2535" s="153" t="n">
        <f>IF(E2535="Accepted",K2535*1.150779448,"")</f>
        <v>24.166368408</v>
      </c>
      <c r="M2535" s="153" t="n">
        <v>30</v>
      </c>
      <c r="N2535" s="153" t="n">
        <f>IF(AND(E2535="Accepted",ISNUMBER(M2535)),M2535*1.150779448,"")</f>
        <v>34.523383439999996</v>
      </c>
      <c r="O2535" s="153" t="n">
        <v>31</v>
      </c>
      <c r="P2535" s="153" t="n">
        <f>IF(AND(E2535="Accepted",ISNUMBER(O2535)),O2535*1.150779448,"")</f>
        <v>35.674162888</v>
      </c>
      <c r="Q2535" s="153" t="n">
        <v>230</v>
      </c>
      <c r="R2535" s="155" t="str">
        <v>33</v>
      </c>
      <c r="S2535" s="155" t="str">
        <v>2026-06-08 00:33 UTC</v>
      </c>
      <c r="T2535" s="155" t="str">
        <v>2026-06-07 17:33 PDT</v>
      </c>
      <c r="U2535" s="153" t="n">
        <f>IF(E2535&lt;&gt;"Accepted","",IF(AND(N2535="",P2535=""),"",MAX(N2535,P2535)))</f>
        <v>35.674162888</v>
      </c>
      <c r="V2535" s="155" t="str">
        <v>2026-06-07 17:33 PDT</v>
      </c>
      <c r="W2535" s="153" t="n">
        <v>21</v>
      </c>
      <c r="X2535" s="153" t="n">
        <v>30</v>
      </c>
      <c r="Y2535" s="153" t="n">
        <v>31</v>
      </c>
      <c r="Z2535" s="153" t="n">
        <v>230</v>
      </c>
      <c r="AA2535" s="153" t="n">
        <v>-117.8837</v>
      </c>
      <c r="AB2535" s="153" t="n">
        <v>34.9054</v>
      </c>
      <c r="AC2535" s="153" t="n">
        <v>702</v>
      </c>
      <c r="AD2535" s="175" t="str">
        <v>KEDW 080055Z 23021G30KT 70SM FEW250 29/06 A2971 RMK AO2A PK WND 23031/33 SLP040 T02880056</v>
      </c>
    </row>
    <row r="2536" hidden="0">
      <c r="A2536" s="150" t="str">
        <v>2026-06-08 01:55 UTC</v>
      </c>
      <c r="B2536" s="155" t="str">
        <v>2026-06-07 18:55 PDT</v>
      </c>
      <c r="C2536" s="155" t="str">
        <v>2026-06-07</v>
      </c>
      <c r="D2536" s="155" t="str">
        <v>June</v>
      </c>
      <c r="E2536" s="154" t="str">
        <v>Accepted</v>
      </c>
      <c r="F2536" s="155" t="str">
        <v>230</v>
      </c>
      <c r="G2536" s="153" t="n">
        <v>230</v>
      </c>
      <c r="H2536" s="155" t="str">
        <v>SW</v>
      </c>
      <c r="I2536" s="153" t="n">
        <v>50</v>
      </c>
      <c r="J2536" s="155" t="str">
        <v>NE</v>
      </c>
      <c r="K2536" s="153" t="n">
        <v>21</v>
      </c>
      <c r="L2536" s="153" t="n">
        <f>IF(E2536="Accepted",K2536*1.150779448,"")</f>
        <v>24.166368408</v>
      </c>
      <c r="M2536" s="153" t="n">
        <v>29</v>
      </c>
      <c r="N2536" s="153" t="n">
        <f>IF(AND(E2536="Accepted",ISNUMBER(M2536)),M2536*1.150779448,"")</f>
        <v>33.372603992</v>
      </c>
      <c r="O2536" s="153" t="n">
        <v>30</v>
      </c>
      <c r="P2536" s="153" t="n">
        <f>IF(AND(E2536="Accepted",ISNUMBER(O2536)),O2536*1.150779448,"")</f>
        <v>34.523383439999996</v>
      </c>
      <c r="Q2536" s="153" t="n">
        <v>230</v>
      </c>
      <c r="R2536" s="155" t="str">
        <v>09</v>
      </c>
      <c r="S2536" s="155" t="str">
        <v>2026-06-08 01:09 UTC</v>
      </c>
      <c r="T2536" s="155" t="str">
        <v>2026-06-07 18:09 PDT</v>
      </c>
      <c r="U2536" s="153" t="n">
        <f>IF(E2536&lt;&gt;"Accepted","",IF(AND(N2536="",P2536=""),"",MAX(N2536,P2536)))</f>
        <v>34.523383439999996</v>
      </c>
      <c r="V2536" s="155" t="str">
        <v>2026-06-07 18:09 PDT</v>
      </c>
      <c r="W2536" s="153" t="n">
        <v>21</v>
      </c>
      <c r="X2536" s="153" t="n">
        <v>29</v>
      </c>
      <c r="Y2536" s="153" t="n">
        <v>30</v>
      </c>
      <c r="Z2536" s="153" t="n">
        <v>230</v>
      </c>
      <c r="AA2536" s="153" t="n">
        <v>-117.8837</v>
      </c>
      <c r="AB2536" s="153" t="n">
        <v>34.9054</v>
      </c>
      <c r="AC2536" s="153" t="n">
        <v>702</v>
      </c>
      <c r="AD2536" s="175" t="str">
        <v>KEDW 080155Z AUTO 23021G29KT 10SM CLR 27/06 A2972 RMK AO2 PK WND 23030/09 SLP044 T02680062 $</v>
      </c>
    </row>
    <row r="2537" hidden="0">
      <c r="A2537" s="150" t="str">
        <v>2026-06-08 02:55 UTC</v>
      </c>
      <c r="B2537" s="155" t="str">
        <v>2026-06-07 19:55 PDT</v>
      </c>
      <c r="C2537" s="155" t="str">
        <v>2026-06-07</v>
      </c>
      <c r="D2537" s="155" t="str">
        <v>June</v>
      </c>
      <c r="E2537" s="154" t="str">
        <v>Accepted</v>
      </c>
      <c r="F2537" s="155" t="str">
        <v>230</v>
      </c>
      <c r="G2537" s="153" t="n">
        <v>230</v>
      </c>
      <c r="H2537" s="155" t="str">
        <v>SW</v>
      </c>
      <c r="I2537" s="153" t="n">
        <v>50</v>
      </c>
      <c r="J2537" s="155" t="str">
        <v>NE</v>
      </c>
      <c r="K2537" s="153" t="n">
        <v>16</v>
      </c>
      <c r="L2537" s="153" t="n">
        <f>IF(E2537="Accepted",K2537*1.150779448,"")</f>
        <v>18.412471168</v>
      </c>
      <c r="M2537" s="153" t="n">
        <v>25</v>
      </c>
      <c r="N2537" s="153" t="n">
        <f>IF(AND(E2537="Accepted",ISNUMBER(M2537)),M2537*1.150779448,"")</f>
        <v>28.7694862</v>
      </c>
      <c r="O2537" s="153" t="n">
        <v>29</v>
      </c>
      <c r="P2537" s="153" t="n">
        <f>IF(AND(E2537="Accepted",ISNUMBER(O2537)),O2537*1.150779448,"")</f>
        <v>33.372603992</v>
      </c>
      <c r="Q2537" s="153" t="n">
        <v>230</v>
      </c>
      <c r="R2537" s="155" t="str">
        <v>07</v>
      </c>
      <c r="S2537" s="155" t="str">
        <v>2026-06-08 02:07 UTC</v>
      </c>
      <c r="T2537" s="155" t="str">
        <v>2026-06-07 19:07 PDT</v>
      </c>
      <c r="U2537" s="153" t="n">
        <f>IF(E2537&lt;&gt;"Accepted","",IF(AND(N2537="",P2537=""),"",MAX(N2537,P2537)))</f>
        <v>33.372603992</v>
      </c>
      <c r="V2537" s="155" t="str">
        <v>2026-06-07 19:07 PDT</v>
      </c>
      <c r="W2537" s="153" t="n">
        <v>16</v>
      </c>
      <c r="X2537" s="153" t="n">
        <v>25</v>
      </c>
      <c r="Y2537" s="153" t="n">
        <v>29</v>
      </c>
      <c r="Z2537" s="153" t="n">
        <v>230</v>
      </c>
      <c r="AA2537" s="153" t="n">
        <v>-117.8837</v>
      </c>
      <c r="AB2537" s="153" t="n">
        <v>34.9054</v>
      </c>
      <c r="AC2537" s="153" t="n">
        <v>702</v>
      </c>
      <c r="AD2537" s="175" t="str">
        <v>KEDW 080255Z AUTO 23016G25KT 10SM CLR 24/07 A2975 RMK AO2 PK WND 23029/07 SLP054 T02440066 53012 $</v>
      </c>
    </row>
    <row r="2538" hidden="0">
      <c r="A2538" s="150" t="str">
        <v>2026-06-08 03:55 UTC</v>
      </c>
      <c r="B2538" s="155" t="str">
        <v>2026-06-07 20:55 PDT</v>
      </c>
      <c r="C2538" s="155" t="str">
        <v>2026-06-07</v>
      </c>
      <c r="D2538" s="155" t="str">
        <v>June</v>
      </c>
      <c r="E2538" s="154" t="str">
        <v>Accepted</v>
      </c>
      <c r="F2538" s="155" t="str">
        <v>230</v>
      </c>
      <c r="G2538" s="153" t="n">
        <v>230</v>
      </c>
      <c r="H2538" s="155" t="str">
        <v>SW</v>
      </c>
      <c r="I2538" s="153" t="n">
        <v>50</v>
      </c>
      <c r="J2538" s="155" t="str">
        <v>NE</v>
      </c>
      <c r="K2538" s="153" t="n">
        <v>15</v>
      </c>
      <c r="L2538" s="153" t="n">
        <f>IF(E2538="Accepted",K2538*1.150779448,"")</f>
        <v>17.261691719999998</v>
      </c>
      <c r="M2538" s="163"/>
      <c r="N2538" s="163" t="str">
        <f>IF(AND(E2538="Accepted",ISNUMBER(M2538)),M2538*1.150779448,"")</f>
      </c>
      <c r="O2538" s="153" t="n">
        <v>27</v>
      </c>
      <c r="P2538" s="153" t="n">
        <f>IF(AND(E2538="Accepted",ISNUMBER(O2538)),O2538*1.150779448,"")</f>
        <v>31.071045096</v>
      </c>
      <c r="Q2538" s="153" t="n">
        <v>230</v>
      </c>
      <c r="R2538" s="155" t="str">
        <v>13</v>
      </c>
      <c r="S2538" s="155" t="str">
        <v>2026-06-08 03:13 UTC</v>
      </c>
      <c r="T2538" s="155" t="str">
        <v>2026-06-07 20:13 PDT</v>
      </c>
      <c r="U2538" s="153" t="n">
        <f>IF(E2538&lt;&gt;"Accepted","",IF(AND(N2538="",P2538=""),"",MAX(N2538,P2538)))</f>
        <v>31.071045096</v>
      </c>
      <c r="V2538" s="155" t="str">
        <v>2026-06-07 20:13 PDT</v>
      </c>
      <c r="W2538" s="153" t="n">
        <v>15</v>
      </c>
      <c r="X2538" s="163"/>
      <c r="Y2538" s="153" t="n">
        <v>27</v>
      </c>
      <c r="Z2538" s="153" t="n">
        <v>230</v>
      </c>
      <c r="AA2538" s="153" t="n">
        <v>-117.8837</v>
      </c>
      <c r="AB2538" s="153" t="n">
        <v>34.9054</v>
      </c>
      <c r="AC2538" s="153" t="n">
        <v>702</v>
      </c>
      <c r="AD2538" s="175" t="str">
        <v>KEDW 080355Z AUTO 23015KT 10SM CLR 22/08 A2977 RMK AO2 PK WND 23027/13 SLP060 T02180080 $</v>
      </c>
    </row>
    <row r="2539" hidden="0">
      <c r="A2539" s="150" t="str">
        <v>2026-06-08 04:55 UTC</v>
      </c>
      <c r="B2539" s="155" t="str">
        <v>2026-06-07 21:55 PDT</v>
      </c>
      <c r="C2539" s="155" t="str">
        <v>2026-06-07</v>
      </c>
      <c r="D2539" s="155" t="str">
        <v>June</v>
      </c>
      <c r="E2539" s="154" t="str">
        <v>Accepted</v>
      </c>
      <c r="F2539" s="155" t="str">
        <v>230</v>
      </c>
      <c r="G2539" s="153" t="n">
        <v>230</v>
      </c>
      <c r="H2539" s="155" t="str">
        <v>SW</v>
      </c>
      <c r="I2539" s="153" t="n">
        <v>50</v>
      </c>
      <c r="J2539" s="155" t="str">
        <v>NE</v>
      </c>
      <c r="K2539" s="153" t="n">
        <v>13</v>
      </c>
      <c r="L2539" s="153" t="n">
        <f>IF(E2539="Accepted",K2539*1.150779448,"")</f>
        <v>14.960132824</v>
      </c>
      <c r="M2539" s="163"/>
      <c r="N2539" s="163" t="str">
        <f>IF(AND(E2539="Accepted",ISNUMBER(M2539)),M2539*1.150779448,"")</f>
      </c>
      <c r="O2539" s="163"/>
      <c r="P2539" s="163" t="str">
        <f>IF(AND(E2539="Accepted",ISNUMBER(O2539)),O2539*1.150779448,"")</f>
      </c>
      <c r="Q2539" s="163"/>
      <c r="R2539" s="155" t="str"/>
      <c r="S2539" s="155" t="str"/>
      <c r="T2539" s="155" t="str"/>
      <c r="U2539" s="163" t="str">
        <f>IF(E2539&lt;&gt;"Accepted","",IF(AND(N2539="",P2539=""),"",MAX(N2539,P2539)))</f>
      </c>
      <c r="V2539" s="155" t="str">
        <v>2026-06-07 21:55 PDT</v>
      </c>
      <c r="W2539" s="153" t="n">
        <v>13</v>
      </c>
      <c r="X2539" s="163"/>
      <c r="Y2539" s="163"/>
      <c r="Z2539" s="163"/>
      <c r="AA2539" s="153" t="n">
        <v>-117.8837</v>
      </c>
      <c r="AB2539" s="153" t="n">
        <v>34.9054</v>
      </c>
      <c r="AC2539" s="153" t="n">
        <v>702</v>
      </c>
      <c r="AD2539" s="175" t="str">
        <v>KEDW 080455Z AUTO 23013KT 10SM CLR 21/06 A2978 RMK AO2 SLP062 T02060058 $</v>
      </c>
    </row>
    <row r="2540" hidden="0">
      <c r="A2540" s="150" t="str">
        <v>2026-06-08 05:55 UTC</v>
      </c>
      <c r="B2540" s="155" t="str">
        <v>2026-06-07 22:55 PDT</v>
      </c>
      <c r="C2540" s="155" t="str">
        <v>2026-06-07</v>
      </c>
      <c r="D2540" s="155" t="str">
        <v>June</v>
      </c>
      <c r="E2540" s="154" t="str">
        <v>Accepted</v>
      </c>
      <c r="F2540" s="155" t="str">
        <v>220</v>
      </c>
      <c r="G2540" s="153" t="n">
        <v>220</v>
      </c>
      <c r="H2540" s="155" t="str">
        <v>SW</v>
      </c>
      <c r="I2540" s="153" t="n">
        <v>40</v>
      </c>
      <c r="J2540" s="155" t="str">
        <v>NE</v>
      </c>
      <c r="K2540" s="153" t="n">
        <v>11</v>
      </c>
      <c r="L2540" s="153" t="n">
        <f>IF(E2540="Accepted",K2540*1.150779448,"")</f>
        <v>12.658573928</v>
      </c>
      <c r="M2540" s="163"/>
      <c r="N2540" s="163" t="str">
        <f>IF(AND(E2540="Accepted",ISNUMBER(M2540)),M2540*1.150779448,"")</f>
      </c>
      <c r="O2540" s="163"/>
      <c r="P2540" s="163" t="str">
        <f>IF(AND(E2540="Accepted",ISNUMBER(O2540)),O2540*1.150779448,"")</f>
      </c>
      <c r="Q2540" s="163"/>
      <c r="R2540" s="155" t="str"/>
      <c r="S2540" s="155" t="str"/>
      <c r="T2540" s="155" t="str"/>
      <c r="U2540" s="163" t="str">
        <f>IF(E2540&lt;&gt;"Accepted","",IF(AND(N2540="",P2540=""),"",MAX(N2540,P2540)))</f>
      </c>
      <c r="V2540" s="155" t="str">
        <v>2026-06-07 22:55 PDT</v>
      </c>
      <c r="W2540" s="153" t="n">
        <v>11</v>
      </c>
      <c r="X2540" s="163"/>
      <c r="Y2540" s="163"/>
      <c r="Z2540" s="163"/>
      <c r="AA2540" s="153" t="n">
        <v>-117.8837</v>
      </c>
      <c r="AB2540" s="153" t="n">
        <v>34.9054</v>
      </c>
      <c r="AC2540" s="153" t="n">
        <v>702</v>
      </c>
      <c r="AD2540" s="175" t="str">
        <v>KEDW 080555Z AUTO 22011KT 10SM CLR 20/04 A2979 RMK AO2 SLP066 T01950044 10301 20195 51012 $</v>
      </c>
    </row>
    <row r="2541" hidden="0">
      <c r="A2541" s="150" t="str">
        <v>2026-06-08 06:55 UTC</v>
      </c>
      <c r="B2541" s="155" t="str">
        <v>2026-06-07 23:55 PDT</v>
      </c>
      <c r="C2541" s="155" t="str">
        <v>2026-06-07</v>
      </c>
      <c r="D2541" s="155" t="str">
        <v>June</v>
      </c>
      <c r="E2541" s="154" t="str">
        <v>Accepted</v>
      </c>
      <c r="F2541" s="155" t="str">
        <v>210</v>
      </c>
      <c r="G2541" s="153" t="n">
        <v>210</v>
      </c>
      <c r="H2541" s="155" t="str">
        <v>SW</v>
      </c>
      <c r="I2541" s="153" t="n">
        <v>30</v>
      </c>
      <c r="J2541" s="155" t="str">
        <v>NE</v>
      </c>
      <c r="K2541" s="153" t="n">
        <v>16</v>
      </c>
      <c r="L2541" s="153" t="n">
        <f>IF(E2541="Accepted",K2541*1.150779448,"")</f>
        <v>18.412471168</v>
      </c>
      <c r="M2541" s="163"/>
      <c r="N2541" s="163" t="str">
        <f>IF(AND(E2541="Accepted",ISNUMBER(M2541)),M2541*1.150779448,"")</f>
      </c>
      <c r="O2541" s="163"/>
      <c r="P2541" s="163" t="str">
        <f>IF(AND(E2541="Accepted",ISNUMBER(O2541)),O2541*1.150779448,"")</f>
      </c>
      <c r="Q2541" s="163"/>
      <c r="R2541" s="155" t="str"/>
      <c r="S2541" s="155" t="str"/>
      <c r="T2541" s="155" t="str"/>
      <c r="U2541" s="163" t="str">
        <f>IF(E2541&lt;&gt;"Accepted","",IF(AND(N2541="",P2541=""),"",MAX(N2541,P2541)))</f>
      </c>
      <c r="V2541" s="155" t="str">
        <v>2026-06-07 23:55 PDT</v>
      </c>
      <c r="W2541" s="153" t="n">
        <v>16</v>
      </c>
      <c r="X2541" s="163"/>
      <c r="Y2541" s="163"/>
      <c r="Z2541" s="163"/>
      <c r="AA2541" s="153" t="n">
        <v>-117.8837</v>
      </c>
      <c r="AB2541" s="153" t="n">
        <v>34.9054</v>
      </c>
      <c r="AC2541" s="153" t="n">
        <v>702</v>
      </c>
      <c r="AD2541" s="175" t="str">
        <v>KEDW 080655Z AUTO 21016KT 10SM CLR 19/03 A2977 RMK AO2 SLP058 T01940027 $</v>
      </c>
    </row>
    <row r="2542" hidden="0">
      <c r="A2542" s="150" t="str">
        <v>2026-06-08 07:55 UTC</v>
      </c>
      <c r="B2542" s="155" t="str">
        <v>2026-06-08 00:55 PDT</v>
      </c>
      <c r="C2542" s="155" t="str">
        <v>2026-06-08</v>
      </c>
      <c r="D2542" s="155" t="str">
        <v>June</v>
      </c>
      <c r="E2542" s="154" t="str">
        <v>Accepted</v>
      </c>
      <c r="F2542" s="155" t="str">
        <v>210</v>
      </c>
      <c r="G2542" s="153" t="n">
        <v>210</v>
      </c>
      <c r="H2542" s="155" t="str">
        <v>SW</v>
      </c>
      <c r="I2542" s="153" t="n">
        <v>30</v>
      </c>
      <c r="J2542" s="155" t="str">
        <v>NE</v>
      </c>
      <c r="K2542" s="153" t="n">
        <v>12</v>
      </c>
      <c r="L2542" s="153" t="n">
        <f>IF(E2542="Accepted",K2542*1.150779448,"")</f>
        <v>13.809353376</v>
      </c>
      <c r="M2542" s="163"/>
      <c r="N2542" s="163" t="str">
        <f>IF(AND(E2542="Accepted",ISNUMBER(M2542)),M2542*1.150779448,"")</f>
      </c>
      <c r="O2542" s="163"/>
      <c r="P2542" s="163" t="str">
        <f>IF(AND(E2542="Accepted",ISNUMBER(O2542)),O2542*1.150779448,"")</f>
      </c>
      <c r="Q2542" s="163"/>
      <c r="R2542" s="155" t="str"/>
      <c r="S2542" s="155" t="str"/>
      <c r="T2542" s="155" t="str"/>
      <c r="U2542" s="163" t="str">
        <f>IF(E2542&lt;&gt;"Accepted","",IF(AND(N2542="",P2542=""),"",MAX(N2542,P2542)))</f>
      </c>
      <c r="V2542" s="155" t="str">
        <v>2026-06-08 00:55 PDT</v>
      </c>
      <c r="W2542" s="153" t="n">
        <v>12</v>
      </c>
      <c r="X2542" s="163"/>
      <c r="Y2542" s="163"/>
      <c r="Z2542" s="163"/>
      <c r="AA2542" s="153" t="n">
        <v>-117.8837</v>
      </c>
      <c r="AB2542" s="153" t="n">
        <v>34.9054</v>
      </c>
      <c r="AC2542" s="153" t="n">
        <v>702</v>
      </c>
      <c r="AD2542" s="175" t="str">
        <v>KEDW 080755Z AUTO 21012KT 10SM CLR 18/02 A2977 RMK AO2 SLP058 T01780017 403270157 $</v>
      </c>
    </row>
    <row r="2543" hidden="0">
      <c r="A2543" s="150" t="str">
        <v>2026-06-08 08:55 UTC</v>
      </c>
      <c r="B2543" s="155" t="str">
        <v>2026-06-08 01:55 PDT</v>
      </c>
      <c r="C2543" s="155" t="str">
        <v>2026-06-08</v>
      </c>
      <c r="D2543" s="155" t="str">
        <v>June</v>
      </c>
      <c r="E2543" s="154" t="str">
        <v>Accepted</v>
      </c>
      <c r="F2543" s="155" t="str">
        <v>220</v>
      </c>
      <c r="G2543" s="153" t="n">
        <v>220</v>
      </c>
      <c r="H2543" s="155" t="str">
        <v>SW</v>
      </c>
      <c r="I2543" s="153" t="n">
        <v>40</v>
      </c>
      <c r="J2543" s="155" t="str">
        <v>NE</v>
      </c>
      <c r="K2543" s="153" t="n">
        <v>10</v>
      </c>
      <c r="L2543" s="153" t="n">
        <f>IF(E2543="Accepted",K2543*1.150779448,"")</f>
        <v>11.50779448</v>
      </c>
      <c r="M2543" s="163"/>
      <c r="N2543" s="163" t="str">
        <f>IF(AND(E2543="Accepted",ISNUMBER(M2543)),M2543*1.150779448,"")</f>
      </c>
      <c r="O2543" s="163"/>
      <c r="P2543" s="163" t="str">
        <f>IF(AND(E2543="Accepted",ISNUMBER(O2543)),O2543*1.150779448,"")</f>
      </c>
      <c r="Q2543" s="163"/>
      <c r="R2543" s="155" t="str"/>
      <c r="S2543" s="155" t="str"/>
      <c r="T2543" s="155" t="str"/>
      <c r="U2543" s="163" t="str">
        <f>IF(E2543&lt;&gt;"Accepted","",IF(AND(N2543="",P2543=""),"",MAX(N2543,P2543)))</f>
      </c>
      <c r="V2543" s="155" t="str">
        <v>2026-06-08 01:55 PDT</v>
      </c>
      <c r="W2543" s="153" t="n">
        <v>10</v>
      </c>
      <c r="X2543" s="163"/>
      <c r="Y2543" s="163"/>
      <c r="Z2543" s="163"/>
      <c r="AA2543" s="153" t="n">
        <v>-117.8837</v>
      </c>
      <c r="AB2543" s="153" t="n">
        <v>34.9054</v>
      </c>
      <c r="AC2543" s="153" t="n">
        <v>702</v>
      </c>
      <c r="AD2543" s="175" t="str">
        <v>KEDW 080855Z AUTO 22010KT 10SM CLR 17/02 A2977 RMK AO2 SLP058 T01670023 56006 $</v>
      </c>
    </row>
    <row r="2544" hidden="0">
      <c r="A2544" s="150" t="str">
        <v>2026-06-08 09:55 UTC</v>
      </c>
      <c r="B2544" s="155" t="str">
        <v>2026-06-08 02:55 PDT</v>
      </c>
      <c r="C2544" s="155" t="str">
        <v>2026-06-08</v>
      </c>
      <c r="D2544" s="155" t="str">
        <v>June</v>
      </c>
      <c r="E2544" s="154" t="str">
        <v>Accepted</v>
      </c>
      <c r="F2544" s="155" t="str">
        <v>220</v>
      </c>
      <c r="G2544" s="153" t="n">
        <v>220</v>
      </c>
      <c r="H2544" s="155" t="str">
        <v>SW</v>
      </c>
      <c r="I2544" s="153" t="n">
        <v>40</v>
      </c>
      <c r="J2544" s="155" t="str">
        <v>NE</v>
      </c>
      <c r="K2544" s="153" t="n">
        <v>10</v>
      </c>
      <c r="L2544" s="153" t="n">
        <f>IF(E2544="Accepted",K2544*1.150779448,"")</f>
        <v>11.50779448</v>
      </c>
      <c r="M2544" s="163"/>
      <c r="N2544" s="163" t="str">
        <f>IF(AND(E2544="Accepted",ISNUMBER(M2544)),M2544*1.150779448,"")</f>
      </c>
      <c r="O2544" s="163"/>
      <c r="P2544" s="163" t="str">
        <f>IF(AND(E2544="Accepted",ISNUMBER(O2544)),O2544*1.150779448,"")</f>
      </c>
      <c r="Q2544" s="163"/>
      <c r="R2544" s="155" t="str"/>
      <c r="S2544" s="155" t="str"/>
      <c r="T2544" s="155" t="str"/>
      <c r="U2544" s="163" t="str">
        <f>IF(E2544&lt;&gt;"Accepted","",IF(AND(N2544="",P2544=""),"",MAX(N2544,P2544)))</f>
      </c>
      <c r="V2544" s="155" t="str">
        <v>2026-06-08 02:55 PDT</v>
      </c>
      <c r="W2544" s="153" t="n">
        <v>10</v>
      </c>
      <c r="X2544" s="163"/>
      <c r="Y2544" s="163"/>
      <c r="Z2544" s="163"/>
      <c r="AA2544" s="153" t="n">
        <v>-117.8837</v>
      </c>
      <c r="AB2544" s="153" t="n">
        <v>34.9054</v>
      </c>
      <c r="AC2544" s="153" t="n">
        <v>702</v>
      </c>
      <c r="AD2544" s="175" t="str">
        <v>KEDW 080955Z AUTO 22010KT 10SM CLR 16/03 A2977 RMK AO2 SLP059 T01620026 $</v>
      </c>
    </row>
    <row r="2545" hidden="0">
      <c r="A2545" s="150" t="str">
        <v>2026-06-08 10:55 UTC</v>
      </c>
      <c r="B2545" s="155" t="str">
        <v>2026-06-08 03:55 PDT</v>
      </c>
      <c r="C2545" s="155" t="str">
        <v>2026-06-08</v>
      </c>
      <c r="D2545" s="155" t="str">
        <v>June</v>
      </c>
      <c r="E2545" s="154" t="str">
        <v>Accepted</v>
      </c>
      <c r="F2545" s="155" t="str">
        <v>210</v>
      </c>
      <c r="G2545" s="153" t="n">
        <v>210</v>
      </c>
      <c r="H2545" s="155" t="str">
        <v>SW</v>
      </c>
      <c r="I2545" s="153" t="n">
        <v>30</v>
      </c>
      <c r="J2545" s="155" t="str">
        <v>NE</v>
      </c>
      <c r="K2545" s="153" t="n">
        <v>13</v>
      </c>
      <c r="L2545" s="153" t="n">
        <f>IF(E2545="Accepted",K2545*1.150779448,"")</f>
        <v>14.960132824</v>
      </c>
      <c r="M2545" s="163"/>
      <c r="N2545" s="163" t="str">
        <f>IF(AND(E2545="Accepted",ISNUMBER(M2545)),M2545*1.150779448,"")</f>
      </c>
      <c r="O2545" s="163"/>
      <c r="P2545" s="163" t="str">
        <f>IF(AND(E2545="Accepted",ISNUMBER(O2545)),O2545*1.150779448,"")</f>
      </c>
      <c r="Q2545" s="163"/>
      <c r="R2545" s="155" t="str"/>
      <c r="S2545" s="155" t="str"/>
      <c r="T2545" s="155" t="str"/>
      <c r="U2545" s="163" t="str">
        <f>IF(E2545&lt;&gt;"Accepted","",IF(AND(N2545="",P2545=""),"",MAX(N2545,P2545)))</f>
      </c>
      <c r="V2545" s="155" t="str">
        <v>2026-06-08 03:55 PDT</v>
      </c>
      <c r="W2545" s="153" t="n">
        <v>13</v>
      </c>
      <c r="X2545" s="163"/>
      <c r="Y2545" s="163"/>
      <c r="Z2545" s="163"/>
      <c r="AA2545" s="153" t="n">
        <v>-117.8837</v>
      </c>
      <c r="AB2545" s="153" t="n">
        <v>34.9054</v>
      </c>
      <c r="AC2545" s="153" t="n">
        <v>702</v>
      </c>
      <c r="AD2545" s="175" t="str">
        <v>KEDW 081055Z AUTO 21013KT 10SM CLR 16/03 A2977 RMK AO2 SLP059 T01630030 $</v>
      </c>
    </row>
    <row r="2546" hidden="0">
      <c r="A2546" s="150" t="str">
        <v>2026-06-08 11:55 UTC</v>
      </c>
      <c r="B2546" s="155" t="str">
        <v>2026-06-08 04:55 PDT</v>
      </c>
      <c r="C2546" s="155" t="str">
        <v>2026-06-08</v>
      </c>
      <c r="D2546" s="155" t="str">
        <v>June</v>
      </c>
      <c r="E2546" s="154" t="str">
        <v>Accepted</v>
      </c>
      <c r="F2546" s="155" t="str">
        <v>220</v>
      </c>
      <c r="G2546" s="153" t="n">
        <v>220</v>
      </c>
      <c r="H2546" s="155" t="str">
        <v>SW</v>
      </c>
      <c r="I2546" s="153" t="n">
        <v>40</v>
      </c>
      <c r="J2546" s="155" t="str">
        <v>NE</v>
      </c>
      <c r="K2546" s="153" t="n">
        <v>10</v>
      </c>
      <c r="L2546" s="153" t="n">
        <f>IF(E2546="Accepted",K2546*1.150779448,"")</f>
        <v>11.50779448</v>
      </c>
      <c r="M2546" s="163"/>
      <c r="N2546" s="163" t="str">
        <f>IF(AND(E2546="Accepted",ISNUMBER(M2546)),M2546*1.150779448,"")</f>
      </c>
      <c r="O2546" s="163"/>
      <c r="P2546" s="163" t="str">
        <f>IF(AND(E2546="Accepted",ISNUMBER(O2546)),O2546*1.150779448,"")</f>
      </c>
      <c r="Q2546" s="163"/>
      <c r="R2546" s="155" t="str"/>
      <c r="S2546" s="155" t="str"/>
      <c r="T2546" s="155" t="str"/>
      <c r="U2546" s="163" t="str">
        <f>IF(E2546&lt;&gt;"Accepted","",IF(AND(N2546="",P2546=""),"",MAX(N2546,P2546)))</f>
      </c>
      <c r="V2546" s="155" t="str">
        <v>2026-06-08 04:55 PDT</v>
      </c>
      <c r="W2546" s="153" t="n">
        <v>10</v>
      </c>
      <c r="X2546" s="163"/>
      <c r="Y2546" s="163"/>
      <c r="Z2546" s="163"/>
      <c r="AA2546" s="153" t="n">
        <v>-117.8837</v>
      </c>
      <c r="AB2546" s="153" t="n">
        <v>34.9054</v>
      </c>
      <c r="AC2546" s="153" t="n">
        <v>702</v>
      </c>
      <c r="AD2546" s="175" t="str">
        <v>KEDW 081155Z AUTO 22010KT 10SM CLR 15/05 A2977 RMK AO2 SLP060 T01520051 10195 20151 53002 $</v>
      </c>
    </row>
    <row r="2547" hidden="0">
      <c r="A2547" s="150" t="str">
        <v>2026-06-08 12:55 UTC</v>
      </c>
      <c r="B2547" s="155" t="str">
        <v>2026-06-08 05:55 PDT</v>
      </c>
      <c r="C2547" s="155" t="str">
        <v>2026-06-08</v>
      </c>
      <c r="D2547" s="155" t="str">
        <v>June</v>
      </c>
      <c r="E2547" s="154" t="str">
        <v>Accepted</v>
      </c>
      <c r="F2547" s="155" t="str">
        <v>200</v>
      </c>
      <c r="G2547" s="153" t="n">
        <v>200</v>
      </c>
      <c r="H2547" s="155" t="str">
        <v>S</v>
      </c>
      <c r="I2547" s="153" t="n">
        <v>20</v>
      </c>
      <c r="J2547" s="155" t="str">
        <v>N</v>
      </c>
      <c r="K2547" s="153" t="n">
        <v>10</v>
      </c>
      <c r="L2547" s="153" t="n">
        <f>IF(E2547="Accepted",K2547*1.150779448,"")</f>
        <v>11.50779448</v>
      </c>
      <c r="M2547" s="163"/>
      <c r="N2547" s="163" t="str">
        <f>IF(AND(E2547="Accepted",ISNUMBER(M2547)),M2547*1.150779448,"")</f>
      </c>
      <c r="O2547" s="163"/>
      <c r="P2547" s="163" t="str">
        <f>IF(AND(E2547="Accepted",ISNUMBER(O2547)),O2547*1.150779448,"")</f>
      </c>
      <c r="Q2547" s="163"/>
      <c r="R2547" s="155" t="str"/>
      <c r="S2547" s="155" t="str"/>
      <c r="T2547" s="155" t="str"/>
      <c r="U2547" s="163" t="str">
        <f>IF(E2547&lt;&gt;"Accepted","",IF(AND(N2547="",P2547=""),"",MAX(N2547,P2547)))</f>
      </c>
      <c r="V2547" s="155" t="str">
        <v>2026-06-08 05:55 PDT</v>
      </c>
      <c r="W2547" s="153" t="n">
        <v>10</v>
      </c>
      <c r="X2547" s="163"/>
      <c r="Y2547" s="163"/>
      <c r="Z2547" s="163"/>
      <c r="AA2547" s="153" t="n">
        <v>-117.8837</v>
      </c>
      <c r="AB2547" s="153" t="n">
        <v>34.9054</v>
      </c>
      <c r="AC2547" s="153" t="n">
        <v>702</v>
      </c>
      <c r="AD2547" s="175" t="str">
        <v>KEDW 081255Z 20010KT 70SM SCT320 15/04 A2978 RMK AO2A SLP064 T01490043</v>
      </c>
    </row>
    <row r="2548" hidden="0">
      <c r="A2548" s="150" t="str">
        <v>2026-06-08 13:55 UTC</v>
      </c>
      <c r="B2548" s="155" t="str">
        <v>2026-06-08 06:55 PDT</v>
      </c>
      <c r="C2548" s="155" t="str">
        <v>2026-06-08</v>
      </c>
      <c r="D2548" s="155" t="str">
        <v>June</v>
      </c>
      <c r="E2548" s="154" t="str">
        <v>Accepted</v>
      </c>
      <c r="F2548" s="155" t="str">
        <v>210</v>
      </c>
      <c r="G2548" s="153" t="n">
        <v>210</v>
      </c>
      <c r="H2548" s="155" t="str">
        <v>SW</v>
      </c>
      <c r="I2548" s="153" t="n">
        <v>30</v>
      </c>
      <c r="J2548" s="155" t="str">
        <v>NE</v>
      </c>
      <c r="K2548" s="153" t="n">
        <v>8</v>
      </c>
      <c r="L2548" s="153" t="n">
        <f>IF(E2548="Accepted",K2548*1.150779448,"")</f>
        <v>9.206235584</v>
      </c>
      <c r="M2548" s="163"/>
      <c r="N2548" s="163" t="str">
        <f>IF(AND(E2548="Accepted",ISNUMBER(M2548)),M2548*1.150779448,"")</f>
      </c>
      <c r="O2548" s="163"/>
      <c r="P2548" s="163" t="str">
        <f>IF(AND(E2548="Accepted",ISNUMBER(O2548)),O2548*1.150779448,"")</f>
      </c>
      <c r="Q2548" s="163"/>
      <c r="R2548" s="155" t="str"/>
      <c r="S2548" s="155" t="str"/>
      <c r="T2548" s="155" t="str"/>
      <c r="U2548" s="163" t="str">
        <f>IF(E2548&lt;&gt;"Accepted","",IF(AND(N2548="",P2548=""),"",MAX(N2548,P2548)))</f>
      </c>
      <c r="V2548" s="155" t="str">
        <v>2026-06-08 06:55 PDT</v>
      </c>
      <c r="W2548" s="153" t="n">
        <v>8</v>
      </c>
      <c r="X2548" s="163"/>
      <c r="Y2548" s="163"/>
      <c r="Z2548" s="163"/>
      <c r="AA2548" s="153" t="n">
        <v>-117.8837</v>
      </c>
      <c r="AB2548" s="153" t="n">
        <v>34.9054</v>
      </c>
      <c r="AC2548" s="153" t="n">
        <v>702</v>
      </c>
      <c r="AD2548" s="175" t="str">
        <v>KEDW 081355Z 21008KT 70SM SCT360 16/05 A2980 RMK AO2A SLP072 T01620052</v>
      </c>
    </row>
    <row r="2549" hidden="0">
      <c r="A2549" s="150" t="str">
        <v>2026-06-08 14:55 UTC</v>
      </c>
      <c r="B2549" s="155" t="str">
        <v>2026-06-08 07:55 PDT</v>
      </c>
      <c r="C2549" s="155" t="str">
        <v>2026-06-08</v>
      </c>
      <c r="D2549" s="155" t="str">
        <v>June</v>
      </c>
      <c r="E2549" s="154" t="str">
        <v>Accepted</v>
      </c>
      <c r="F2549" s="155" t="str">
        <v>210</v>
      </c>
      <c r="G2549" s="153" t="n">
        <v>210</v>
      </c>
      <c r="H2549" s="155" t="str">
        <v>SW</v>
      </c>
      <c r="I2549" s="153" t="n">
        <v>30</v>
      </c>
      <c r="J2549" s="155" t="str">
        <v>NE</v>
      </c>
      <c r="K2549" s="153" t="n">
        <v>13</v>
      </c>
      <c r="L2549" s="153" t="n">
        <f>IF(E2549="Accepted",K2549*1.150779448,"")</f>
        <v>14.960132824</v>
      </c>
      <c r="M2549" s="163"/>
      <c r="N2549" s="163" t="str">
        <f>IF(AND(E2549="Accepted",ISNUMBER(M2549)),M2549*1.150779448,"")</f>
      </c>
      <c r="O2549" s="163"/>
      <c r="P2549" s="163" t="str">
        <f>IF(AND(E2549="Accepted",ISNUMBER(O2549)),O2549*1.150779448,"")</f>
      </c>
      <c r="Q2549" s="163"/>
      <c r="R2549" s="155" t="str"/>
      <c r="S2549" s="155" t="str"/>
      <c r="T2549" s="155" t="str"/>
      <c r="U2549" s="163" t="str">
        <f>IF(E2549&lt;&gt;"Accepted","",IF(AND(N2549="",P2549=""),"",MAX(N2549,P2549)))</f>
      </c>
      <c r="V2549" s="155" t="str">
        <v>2026-06-08 07:55 PDT</v>
      </c>
      <c r="W2549" s="153" t="n">
        <v>13</v>
      </c>
      <c r="X2549" s="163"/>
      <c r="Y2549" s="163"/>
      <c r="Z2549" s="163"/>
      <c r="AA2549" s="153" t="n">
        <v>-117.8837</v>
      </c>
      <c r="AB2549" s="153" t="n">
        <v>34.9054</v>
      </c>
      <c r="AC2549" s="153" t="n">
        <v>702</v>
      </c>
      <c r="AD2549" s="175" t="str">
        <v>KEDW 081455Z 21013KT 70SM SCT360 21/04 A2981 RMK AO2A SLP074 T02100037 52012</v>
      </c>
    </row>
    <row r="2550" hidden="0">
      <c r="A2550" s="150" t="str">
        <v>2026-06-08 15:55 UTC</v>
      </c>
      <c r="B2550" s="155" t="str">
        <v>2026-06-08 08:55 PDT</v>
      </c>
      <c r="C2550" s="155" t="str">
        <v>2026-06-08</v>
      </c>
      <c r="D2550" s="155" t="str">
        <v>June</v>
      </c>
      <c r="E2550" s="154" t="str">
        <v>Accepted</v>
      </c>
      <c r="F2550" s="155" t="str">
        <v>230</v>
      </c>
      <c r="G2550" s="153" t="n">
        <v>230</v>
      </c>
      <c r="H2550" s="155" t="str">
        <v>SW</v>
      </c>
      <c r="I2550" s="153" t="n">
        <v>50</v>
      </c>
      <c r="J2550" s="155" t="str">
        <v>NE</v>
      </c>
      <c r="K2550" s="153" t="n">
        <v>12</v>
      </c>
      <c r="L2550" s="153" t="n">
        <f>IF(E2550="Accepted",K2550*1.150779448,"")</f>
        <v>13.809353376</v>
      </c>
      <c r="M2550" s="163"/>
      <c r="N2550" s="163" t="str">
        <f>IF(AND(E2550="Accepted",ISNUMBER(M2550)),M2550*1.150779448,"")</f>
      </c>
      <c r="O2550" s="163"/>
      <c r="P2550" s="163" t="str">
        <f>IF(AND(E2550="Accepted",ISNUMBER(O2550)),O2550*1.150779448,"")</f>
      </c>
      <c r="Q2550" s="163"/>
      <c r="R2550" s="155" t="str"/>
      <c r="S2550" s="155" t="str"/>
      <c r="T2550" s="155" t="str"/>
      <c r="U2550" s="163" t="str">
        <f>IF(E2550&lt;&gt;"Accepted","",IF(AND(N2550="",P2550=""),"",MAX(N2550,P2550)))</f>
      </c>
      <c r="V2550" s="155" t="str">
        <v>2026-06-08 08:55 PDT</v>
      </c>
      <c r="W2550" s="153" t="n">
        <v>12</v>
      </c>
      <c r="X2550" s="163"/>
      <c r="Y2550" s="163"/>
      <c r="Z2550" s="163"/>
      <c r="AA2550" s="153" t="n">
        <v>-117.8837</v>
      </c>
      <c r="AB2550" s="153" t="n">
        <v>34.9054</v>
      </c>
      <c r="AC2550" s="153" t="n">
        <v>702</v>
      </c>
      <c r="AD2550" s="175" t="str">
        <v>KEDW 081555Z 23012KT 70SM SCT280 23/02 A2983 RMK AO2A SLP082 T02260016</v>
      </c>
    </row>
    <row r="2551" hidden="0">
      <c r="A2551" s="150" t="str">
        <v>2026-06-08 16:55 UTC</v>
      </c>
      <c r="B2551" s="155" t="str">
        <v>2026-06-08 09:55 PDT</v>
      </c>
      <c r="C2551" s="155" t="str">
        <v>2026-06-08</v>
      </c>
      <c r="D2551" s="155" t="str">
        <v>June</v>
      </c>
      <c r="E2551" s="154" t="str">
        <v>Accepted</v>
      </c>
      <c r="F2551" s="155" t="str">
        <v>220</v>
      </c>
      <c r="G2551" s="153" t="n">
        <v>220</v>
      </c>
      <c r="H2551" s="155" t="str">
        <v>SW</v>
      </c>
      <c r="I2551" s="153" t="n">
        <v>40</v>
      </c>
      <c r="J2551" s="155" t="str">
        <v>NE</v>
      </c>
      <c r="K2551" s="153" t="n">
        <v>11</v>
      </c>
      <c r="L2551" s="153" t="n">
        <f>IF(E2551="Accepted",K2551*1.150779448,"")</f>
        <v>12.658573928</v>
      </c>
      <c r="M2551" s="153" t="n">
        <v>16</v>
      </c>
      <c r="N2551" s="153" t="n">
        <f>IF(AND(E2551="Accepted",ISNUMBER(M2551)),M2551*1.150779448,"")</f>
        <v>18.412471168</v>
      </c>
      <c r="O2551" s="163"/>
      <c r="P2551" s="163" t="str">
        <f>IF(AND(E2551="Accepted",ISNUMBER(O2551)),O2551*1.150779448,"")</f>
      </c>
      <c r="Q2551" s="163"/>
      <c r="R2551" s="155" t="str"/>
      <c r="S2551" s="155" t="str"/>
      <c r="T2551" s="155" t="str"/>
      <c r="U2551" s="153" t="n">
        <f>IF(E2551&lt;&gt;"Accepted","",IF(AND(N2551="",P2551=""),"",MAX(N2551,P2551)))</f>
        <v>18.412471168</v>
      </c>
      <c r="V2551" s="155" t="str">
        <v>2026-06-08 09:55 PDT</v>
      </c>
      <c r="W2551" s="153" t="n">
        <v>11</v>
      </c>
      <c r="X2551" s="153" t="n">
        <v>16</v>
      </c>
      <c r="Y2551" s="163"/>
      <c r="Z2551" s="163"/>
      <c r="AA2551" s="153" t="n">
        <v>-117.8837</v>
      </c>
      <c r="AB2551" s="153" t="n">
        <v>34.9054</v>
      </c>
      <c r="AC2551" s="153" t="n">
        <v>702</v>
      </c>
      <c r="AD2551" s="175" t="str">
        <v>KEDW 081655Z 22011G16KT 70SM SCT320 26/M00 A2982 RMK AO2A SLP077 T02601002</v>
      </c>
    </row>
    <row r="2552" hidden="0">
      <c r="A2552" s="150" t="str">
        <v>2026-06-08 17:55 UTC</v>
      </c>
      <c r="B2552" s="155" t="str">
        <v>2026-06-08 10:55 PDT</v>
      </c>
      <c r="C2552" s="155" t="str">
        <v>2026-06-08</v>
      </c>
      <c r="D2552" s="155" t="str">
        <v>June</v>
      </c>
      <c r="E2552" s="154" t="str">
        <v>Accepted</v>
      </c>
      <c r="F2552" s="155" t="str">
        <v>250</v>
      </c>
      <c r="G2552" s="153" t="n">
        <v>250</v>
      </c>
      <c r="H2552" s="155" t="str">
        <v>W</v>
      </c>
      <c r="I2552" s="153" t="n">
        <v>70</v>
      </c>
      <c r="J2552" s="155" t="str">
        <v>E</v>
      </c>
      <c r="K2552" s="153" t="n">
        <v>12</v>
      </c>
      <c r="L2552" s="153" t="n">
        <f>IF(E2552="Accepted",K2552*1.150779448,"")</f>
        <v>13.809353376</v>
      </c>
      <c r="M2552" s="153" t="n">
        <v>18</v>
      </c>
      <c r="N2552" s="153" t="n">
        <f>IF(AND(E2552="Accepted",ISNUMBER(M2552)),M2552*1.150779448,"")</f>
        <v>20.714030064</v>
      </c>
      <c r="O2552" s="163"/>
      <c r="P2552" s="163" t="str">
        <f>IF(AND(E2552="Accepted",ISNUMBER(O2552)),O2552*1.150779448,"")</f>
      </c>
      <c r="Q2552" s="163"/>
      <c r="R2552" s="155" t="str"/>
      <c r="S2552" s="155" t="str"/>
      <c r="T2552" s="155" t="str"/>
      <c r="U2552" s="153" t="n">
        <f>IF(E2552&lt;&gt;"Accepted","",IF(AND(N2552="",P2552=""),"",MAX(N2552,P2552)))</f>
        <v>20.714030064</v>
      </c>
      <c r="V2552" s="155" t="str">
        <v>2026-06-08 10:55 PDT</v>
      </c>
      <c r="W2552" s="153" t="n">
        <v>12</v>
      </c>
      <c r="X2552" s="153" t="n">
        <v>18</v>
      </c>
      <c r="Y2552" s="163"/>
      <c r="Z2552" s="163"/>
      <c r="AA2552" s="153" t="n">
        <v>-117.8837</v>
      </c>
      <c r="AB2552" s="153" t="n">
        <v>34.9054</v>
      </c>
      <c r="AC2552" s="153" t="n">
        <v>702</v>
      </c>
      <c r="AD2552" s="175" t="str">
        <v>KEDW 081755Z 25012G18KT 70SM SCT320 29/M06 A2982 RMK AO2A SLP076 T02861060 10286 20143 50003</v>
      </c>
    </row>
    <row r="2553" hidden="0">
      <c r="A2553" s="150" t="str">
        <v>2026-06-08 18:55 UTC</v>
      </c>
      <c r="B2553" s="155" t="str">
        <v>2026-06-08 11:55 PDT</v>
      </c>
      <c r="C2553" s="155" t="str">
        <v>2026-06-08</v>
      </c>
      <c r="D2553" s="155" t="str">
        <v>June</v>
      </c>
      <c r="E2553" s="154" t="str">
        <v>Accepted</v>
      </c>
      <c r="F2553" s="155" t="str">
        <v>200</v>
      </c>
      <c r="G2553" s="153" t="n">
        <v>200</v>
      </c>
      <c r="H2553" s="155" t="str">
        <v>S</v>
      </c>
      <c r="I2553" s="153" t="n">
        <v>20</v>
      </c>
      <c r="J2553" s="155" t="str">
        <v>N</v>
      </c>
      <c r="K2553" s="153" t="n">
        <v>9</v>
      </c>
      <c r="L2553" s="153" t="n">
        <f>IF(E2553="Accepted",K2553*1.150779448,"")</f>
        <v>10.357015032</v>
      </c>
      <c r="M2553" s="153" t="n">
        <v>14</v>
      </c>
      <c r="N2553" s="153" t="n">
        <f>IF(AND(E2553="Accepted",ISNUMBER(M2553)),M2553*1.150779448,"")</f>
        <v>16.110912272</v>
      </c>
      <c r="O2553" s="163"/>
      <c r="P2553" s="163" t="str">
        <f>IF(AND(E2553="Accepted",ISNUMBER(O2553)),O2553*1.150779448,"")</f>
      </c>
      <c r="Q2553" s="163"/>
      <c r="R2553" s="155" t="str"/>
      <c r="S2553" s="155" t="str"/>
      <c r="T2553" s="155" t="str"/>
      <c r="U2553" s="153" t="n">
        <f>IF(E2553&lt;&gt;"Accepted","",IF(AND(N2553="",P2553=""),"",MAX(N2553,P2553)))</f>
        <v>16.110912272</v>
      </c>
      <c r="V2553" s="155" t="str">
        <v>2026-06-08 11:55 PDT</v>
      </c>
      <c r="W2553" s="153" t="n">
        <v>9</v>
      </c>
      <c r="X2553" s="153" t="n">
        <v>14</v>
      </c>
      <c r="Y2553" s="163"/>
      <c r="Z2553" s="163"/>
      <c r="AA2553" s="153" t="n">
        <v>-117.8837</v>
      </c>
      <c r="AB2553" s="153" t="n">
        <v>34.9054</v>
      </c>
      <c r="AC2553" s="153" t="n">
        <v>702</v>
      </c>
      <c r="AD2553" s="175" t="str">
        <v>KEDW 081855Z 20009G14KT 70SM SCT320 30/M04 A2983 RMK AO2A SLP078 T02951041</v>
      </c>
    </row>
    <row r="2554" hidden="0">
      <c r="A2554" s="150" t="str">
        <v>2026-06-08 19:55 UTC</v>
      </c>
      <c r="B2554" s="155" t="str">
        <v>2026-06-08 12:55 PDT</v>
      </c>
      <c r="C2554" s="155" t="str">
        <v>2026-06-08</v>
      </c>
      <c r="D2554" s="155" t="str">
        <v>June</v>
      </c>
      <c r="E2554" s="154" t="str">
        <v>Accepted</v>
      </c>
      <c r="F2554" s="155" t="str">
        <v>230</v>
      </c>
      <c r="G2554" s="153" t="n">
        <v>230</v>
      </c>
      <c r="H2554" s="155" t="str">
        <v>SW</v>
      </c>
      <c r="I2554" s="153" t="n">
        <v>50</v>
      </c>
      <c r="J2554" s="155" t="str">
        <v>NE</v>
      </c>
      <c r="K2554" s="153" t="n">
        <v>12</v>
      </c>
      <c r="L2554" s="153" t="n">
        <f>IF(E2554="Accepted",K2554*1.150779448,"")</f>
        <v>13.809353376</v>
      </c>
      <c r="M2554" s="153" t="n">
        <v>17</v>
      </c>
      <c r="N2554" s="153" t="n">
        <f>IF(AND(E2554="Accepted",ISNUMBER(M2554)),M2554*1.150779448,"")</f>
        <v>19.563250616</v>
      </c>
      <c r="O2554" s="163"/>
      <c r="P2554" s="163" t="str">
        <f>IF(AND(E2554="Accepted",ISNUMBER(O2554)),O2554*1.150779448,"")</f>
      </c>
      <c r="Q2554" s="163"/>
      <c r="R2554" s="155" t="str"/>
      <c r="S2554" s="155" t="str"/>
      <c r="T2554" s="155" t="str"/>
      <c r="U2554" s="153" t="n">
        <f>IF(E2554&lt;&gt;"Accepted","",IF(AND(N2554="",P2554=""),"",MAX(N2554,P2554)))</f>
        <v>19.563250616</v>
      </c>
      <c r="V2554" s="155" t="str">
        <v>2026-06-08 12:55 PDT</v>
      </c>
      <c r="W2554" s="153" t="n">
        <v>12</v>
      </c>
      <c r="X2554" s="153" t="n">
        <v>17</v>
      </c>
      <c r="Y2554" s="163"/>
      <c r="Z2554" s="163"/>
      <c r="AA2554" s="153" t="n">
        <v>-117.8837</v>
      </c>
      <c r="AB2554" s="153" t="n">
        <v>34.9054</v>
      </c>
      <c r="AC2554" s="153" t="n">
        <v>702</v>
      </c>
      <c r="AD2554" s="175" t="str">
        <v>KEDW 081955Z 23012G17KT 70SM SCT300 31/00 A2982 RMK AO2A SLP076 T03060000 $</v>
      </c>
    </row>
    <row r="2555" hidden="0">
      <c r="A2555" s="150" t="str">
        <v>2026-06-08 20:55 UTC</v>
      </c>
      <c r="B2555" s="155" t="str">
        <v>2026-06-08 13:55 PDT</v>
      </c>
      <c r="C2555" s="155" t="str">
        <v>2026-06-08</v>
      </c>
      <c r="D2555" s="155" t="str">
        <v>June</v>
      </c>
      <c r="E2555" s="154" t="str">
        <v>Accepted</v>
      </c>
      <c r="F2555" s="155" t="str">
        <v>230</v>
      </c>
      <c r="G2555" s="153" t="n">
        <v>230</v>
      </c>
      <c r="H2555" s="155" t="str">
        <v>SW</v>
      </c>
      <c r="I2555" s="153" t="n">
        <v>50</v>
      </c>
      <c r="J2555" s="155" t="str">
        <v>NE</v>
      </c>
      <c r="K2555" s="153" t="n">
        <v>10</v>
      </c>
      <c r="L2555" s="153" t="n">
        <f>IF(E2555="Accepted",K2555*1.150779448,"")</f>
        <v>11.50779448</v>
      </c>
      <c r="M2555" s="153" t="n">
        <v>23</v>
      </c>
      <c r="N2555" s="153" t="n">
        <f>IF(AND(E2555="Accepted",ISNUMBER(M2555)),M2555*1.150779448,"")</f>
        <v>26.467927304</v>
      </c>
      <c r="O2555" s="153" t="n">
        <v>28</v>
      </c>
      <c r="P2555" s="153" t="n">
        <f>IF(AND(E2555="Accepted",ISNUMBER(O2555)),O2555*1.150779448,"")</f>
        <v>32.221824544</v>
      </c>
      <c r="Q2555" s="153" t="n">
        <v>250</v>
      </c>
      <c r="R2555" s="155" t="str">
        <v>13</v>
      </c>
      <c r="S2555" s="155" t="str">
        <v>2026-06-08 20:13 UTC</v>
      </c>
      <c r="T2555" s="155" t="str">
        <v>2026-06-08 13:13 PDT</v>
      </c>
      <c r="U2555" s="153" t="n">
        <f>IF(E2555&lt;&gt;"Accepted","",IF(AND(N2555="",P2555=""),"",MAX(N2555,P2555)))</f>
        <v>32.221824544</v>
      </c>
      <c r="V2555" s="155" t="str">
        <v>2026-06-08 13:13 PDT</v>
      </c>
      <c r="W2555" s="153" t="n">
        <v>10</v>
      </c>
      <c r="X2555" s="153" t="n">
        <v>23</v>
      </c>
      <c r="Y2555" s="153" t="n">
        <v>28</v>
      </c>
      <c r="Z2555" s="153" t="n">
        <v>250</v>
      </c>
      <c r="AA2555" s="153" t="n">
        <v>-117.8837</v>
      </c>
      <c r="AB2555" s="153" t="n">
        <v>34.9054</v>
      </c>
      <c r="AC2555" s="153" t="n">
        <v>702</v>
      </c>
      <c r="AD2555" s="175" t="str">
        <v>KEDW 082055Z 23010G23KT 70SM SCT320 32/M03 A2981 RMK AO2A PK WND 25028/13 SLP072 T03191035 58004</v>
      </c>
    </row>
    <row r="2556" hidden="0">
      <c r="A2556" s="150" t="str">
        <v>2026-06-08 21:55 UTC</v>
      </c>
      <c r="B2556" s="155" t="str">
        <v>2026-06-08 14:55 PDT</v>
      </c>
      <c r="C2556" s="155" t="str">
        <v>2026-06-08</v>
      </c>
      <c r="D2556" s="155" t="str">
        <v>June</v>
      </c>
      <c r="E2556" s="154" t="str">
        <v>Accepted</v>
      </c>
      <c r="F2556" s="155" t="str">
        <v>210</v>
      </c>
      <c r="G2556" s="153" t="n">
        <v>210</v>
      </c>
      <c r="H2556" s="155" t="str">
        <v>SW</v>
      </c>
      <c r="I2556" s="153" t="n">
        <v>30</v>
      </c>
      <c r="J2556" s="155" t="str">
        <v>NE</v>
      </c>
      <c r="K2556" s="153" t="n">
        <v>17</v>
      </c>
      <c r="L2556" s="153" t="n">
        <f>IF(E2556="Accepted",K2556*1.150779448,"")</f>
        <v>19.563250616</v>
      </c>
      <c r="M2556" s="153" t="n">
        <v>22</v>
      </c>
      <c r="N2556" s="153" t="n">
        <f>IF(AND(E2556="Accepted",ISNUMBER(M2556)),M2556*1.150779448,"")</f>
        <v>25.317147856</v>
      </c>
      <c r="O2556" s="153" t="n">
        <v>27</v>
      </c>
      <c r="P2556" s="153" t="n">
        <f>IF(AND(E2556="Accepted",ISNUMBER(O2556)),O2556*1.150779448,"")</f>
        <v>31.071045096</v>
      </c>
      <c r="Q2556" s="153" t="n">
        <v>230</v>
      </c>
      <c r="R2556" s="155" t="str">
        <v>49</v>
      </c>
      <c r="S2556" s="155" t="str">
        <v>2026-06-08 21:49 UTC</v>
      </c>
      <c r="T2556" s="155" t="str">
        <v>2026-06-08 14:49 PDT</v>
      </c>
      <c r="U2556" s="153" t="n">
        <f>IF(E2556&lt;&gt;"Accepted","",IF(AND(N2556="",P2556=""),"",MAX(N2556,P2556)))</f>
        <v>31.071045096</v>
      </c>
      <c r="V2556" s="155" t="str">
        <v>2026-06-08 14:49 PDT</v>
      </c>
      <c r="W2556" s="153" t="n">
        <v>17</v>
      </c>
      <c r="X2556" s="153" t="n">
        <v>22</v>
      </c>
      <c r="Y2556" s="153" t="n">
        <v>27</v>
      </c>
      <c r="Z2556" s="153" t="n">
        <v>230</v>
      </c>
      <c r="AA2556" s="153" t="n">
        <v>-117.8837</v>
      </c>
      <c r="AB2556" s="153" t="n">
        <v>34.9054</v>
      </c>
      <c r="AC2556" s="153" t="n">
        <v>702</v>
      </c>
      <c r="AD2556" s="175" t="str">
        <v>KEDW 082155Z 21017G22KT 70SM SCT320 32/M02 A2980 RMK AO2A PK WND 23027/49 SLP069 T03191022</v>
      </c>
    </row>
    <row r="2557" hidden="0">
      <c r="A2557" s="150" t="str">
        <v>2026-06-08 22:43 UTC</v>
      </c>
      <c r="B2557" s="155" t="str">
        <v>2026-06-08 15:43 PDT</v>
      </c>
      <c r="C2557" s="155" t="str">
        <v>2026-06-08</v>
      </c>
      <c r="D2557" s="155" t="str">
        <v>June</v>
      </c>
      <c r="E2557" s="154" t="str">
        <v>Accepted</v>
      </c>
      <c r="F2557" s="155" t="str">
        <v>240</v>
      </c>
      <c r="G2557" s="153" t="n">
        <v>240</v>
      </c>
      <c r="H2557" s="155" t="str">
        <v>SW</v>
      </c>
      <c r="I2557" s="153" t="n">
        <v>60</v>
      </c>
      <c r="J2557" s="155" t="str">
        <v>NE</v>
      </c>
      <c r="K2557" s="153" t="n">
        <v>19</v>
      </c>
      <c r="L2557" s="153" t="n">
        <f>IF(E2557="Accepted",K2557*1.150779448,"")</f>
        <v>21.864809512</v>
      </c>
      <c r="M2557" s="153" t="n">
        <v>25</v>
      </c>
      <c r="N2557" s="153" t="n">
        <f>IF(AND(E2557="Accepted",ISNUMBER(M2557)),M2557*1.150779448,"")</f>
        <v>28.7694862</v>
      </c>
      <c r="O2557" s="163"/>
      <c r="P2557" s="163" t="str">
        <f>IF(AND(E2557="Accepted",ISNUMBER(O2557)),O2557*1.150779448,"")</f>
      </c>
      <c r="Q2557" s="163"/>
      <c r="R2557" s="155" t="str"/>
      <c r="S2557" s="155" t="str"/>
      <c r="T2557" s="155" t="str"/>
      <c r="U2557" s="153" t="n">
        <f>IF(E2557&lt;&gt;"Accepted","",IF(AND(N2557="",P2557=""),"",MAX(N2557,P2557)))</f>
        <v>28.7694862</v>
      </c>
      <c r="V2557" s="155" t="str">
        <v>2026-06-08 15:43 PDT</v>
      </c>
      <c r="W2557" s="153" t="n">
        <v>19</v>
      </c>
      <c r="X2557" s="153" t="n">
        <v>25</v>
      </c>
      <c r="Y2557" s="163"/>
      <c r="Z2557" s="163"/>
      <c r="AA2557" s="153" t="n">
        <v>-117.8837</v>
      </c>
      <c r="AB2557" s="153" t="n">
        <v>34.9054</v>
      </c>
      <c r="AC2557" s="153" t="n">
        <v>702</v>
      </c>
      <c r="AD2557" s="175" t="str">
        <v>KEDW 082243Z 24019G25KT 70SM SCT320 31/03 A2981 RMK AO2A SLP072</v>
      </c>
    </row>
    <row r="2558" hidden="0">
      <c r="A2558" s="150" t="str">
        <v>2026-06-08 22:55 UTC</v>
      </c>
      <c r="B2558" s="155" t="str">
        <v>2026-06-08 15:55 PDT</v>
      </c>
      <c r="C2558" s="155" t="str">
        <v>2026-06-08</v>
      </c>
      <c r="D2558" s="155" t="str">
        <v>June</v>
      </c>
      <c r="E2558" s="154" t="str">
        <v>Accepted</v>
      </c>
      <c r="F2558" s="155" t="str">
        <v>230</v>
      </c>
      <c r="G2558" s="153" t="n">
        <v>230</v>
      </c>
      <c r="H2558" s="155" t="str">
        <v>SW</v>
      </c>
      <c r="I2558" s="153" t="n">
        <v>50</v>
      </c>
      <c r="J2558" s="155" t="str">
        <v>NE</v>
      </c>
      <c r="K2558" s="153" t="n">
        <v>21</v>
      </c>
      <c r="L2558" s="153" t="n">
        <f>IF(E2558="Accepted",K2558*1.150779448,"")</f>
        <v>24.166368408</v>
      </c>
      <c r="M2558" s="153" t="n">
        <v>24</v>
      </c>
      <c r="N2558" s="153" t="n">
        <f>IF(AND(E2558="Accepted",ISNUMBER(M2558)),M2558*1.150779448,"")</f>
        <v>27.618706752</v>
      </c>
      <c r="O2558" s="153" t="n">
        <v>28</v>
      </c>
      <c r="P2558" s="153" t="n">
        <f>IF(AND(E2558="Accepted",ISNUMBER(O2558)),O2558*1.150779448,"")</f>
        <v>32.221824544</v>
      </c>
      <c r="Q2558" s="153" t="n">
        <v>230</v>
      </c>
      <c r="R2558" s="155" t="str">
        <v>46</v>
      </c>
      <c r="S2558" s="155" t="str">
        <v>2026-06-08 22:46 UTC</v>
      </c>
      <c r="T2558" s="155" t="str">
        <v>2026-06-08 15:46 PDT</v>
      </c>
      <c r="U2558" s="153" t="n">
        <f>IF(E2558&lt;&gt;"Accepted","",IF(AND(N2558="",P2558=""),"",MAX(N2558,P2558)))</f>
        <v>32.221824544</v>
      </c>
      <c r="V2558" s="155" t="str">
        <v>2026-06-08 15:46 PDT</v>
      </c>
      <c r="W2558" s="153" t="n">
        <v>21</v>
      </c>
      <c r="X2558" s="153" t="n">
        <v>24</v>
      </c>
      <c r="Y2558" s="153" t="n">
        <v>28</v>
      </c>
      <c r="Z2558" s="153" t="n">
        <v>230</v>
      </c>
      <c r="AA2558" s="153" t="n">
        <v>-117.8837</v>
      </c>
      <c r="AB2558" s="153" t="n">
        <v>34.9054</v>
      </c>
      <c r="AC2558" s="153" t="n">
        <v>702</v>
      </c>
      <c r="AD2558" s="175" t="str">
        <v>KEDW 082255Z 23021G24KT 70SM BKN320 31/05 A2980 RMK AO2A PK WND 23028/46 SLP069 T03050050</v>
      </c>
    </row>
    <row r="2559" hidden="0">
      <c r="A2559" s="150" t="str">
        <v>2026-06-08 23:55 UTC</v>
      </c>
      <c r="B2559" s="155" t="str">
        <v>2026-06-08 16:55 PDT</v>
      </c>
      <c r="C2559" s="155" t="str">
        <v>2026-06-08</v>
      </c>
      <c r="D2559" s="155" t="str">
        <v>June</v>
      </c>
      <c r="E2559" s="154" t="str">
        <v>Accepted</v>
      </c>
      <c r="F2559" s="155" t="str">
        <v>230</v>
      </c>
      <c r="G2559" s="153" t="n">
        <v>230</v>
      </c>
      <c r="H2559" s="155" t="str">
        <v>SW</v>
      </c>
      <c r="I2559" s="153" t="n">
        <v>50</v>
      </c>
      <c r="J2559" s="155" t="str">
        <v>NE</v>
      </c>
      <c r="K2559" s="153" t="n">
        <v>23</v>
      </c>
      <c r="L2559" s="153" t="n">
        <f>IF(E2559="Accepted",K2559*1.150779448,"")</f>
        <v>26.467927304</v>
      </c>
      <c r="M2559" s="163"/>
      <c r="N2559" s="163" t="str">
        <f>IF(AND(E2559="Accepted",ISNUMBER(M2559)),M2559*1.150779448,"")</f>
      </c>
      <c r="O2559" s="153" t="n">
        <v>29</v>
      </c>
      <c r="P2559" s="153" t="n">
        <f>IF(AND(E2559="Accepted",ISNUMBER(O2559)),O2559*1.150779448,"")</f>
        <v>33.372603992</v>
      </c>
      <c r="Q2559" s="153" t="n">
        <v>230</v>
      </c>
      <c r="R2559" s="155" t="str">
        <v>31</v>
      </c>
      <c r="S2559" s="155" t="str">
        <v>2026-06-08 23:31 UTC</v>
      </c>
      <c r="T2559" s="155" t="str">
        <v>2026-06-08 16:31 PDT</v>
      </c>
      <c r="U2559" s="153" t="n">
        <f>IF(E2559&lt;&gt;"Accepted","",IF(AND(N2559="",P2559=""),"",MAX(N2559,P2559)))</f>
        <v>33.372603992</v>
      </c>
      <c r="V2559" s="155" t="str">
        <v>2026-06-08 16:31 PDT</v>
      </c>
      <c r="W2559" s="153" t="n">
        <v>23</v>
      </c>
      <c r="X2559" s="163"/>
      <c r="Y2559" s="153" t="n">
        <v>29</v>
      </c>
      <c r="Z2559" s="153" t="n">
        <v>230</v>
      </c>
      <c r="AA2559" s="153" t="n">
        <v>-117.8837</v>
      </c>
      <c r="AB2559" s="153" t="n">
        <v>34.9054</v>
      </c>
      <c r="AC2559" s="153" t="n">
        <v>702</v>
      </c>
      <c r="AD2559" s="175" t="str">
        <v>KEDW 082355Z 23023KT 40SM BKN250 29/05 A2981 RMK AO2A PK WND 23029/31 SLP075 T02900051 10323 20286 53000</v>
      </c>
    </row>
    <row r="2560" hidden="0">
      <c r="A2560" s="150" t="str">
        <v>2026-06-09 00:55 UTC</v>
      </c>
      <c r="B2560" s="155" t="str">
        <v>2026-06-08 17:55 PDT</v>
      </c>
      <c r="C2560" s="155" t="str">
        <v>2026-06-08</v>
      </c>
      <c r="D2560" s="155" t="str">
        <v>June</v>
      </c>
      <c r="E2560" s="154" t="str">
        <v>Accepted</v>
      </c>
      <c r="F2560" s="155" t="str">
        <v>230</v>
      </c>
      <c r="G2560" s="153" t="n">
        <v>230</v>
      </c>
      <c r="H2560" s="155" t="str">
        <v>SW</v>
      </c>
      <c r="I2560" s="153" t="n">
        <v>50</v>
      </c>
      <c r="J2560" s="155" t="str">
        <v>NE</v>
      </c>
      <c r="K2560" s="153" t="n">
        <v>19</v>
      </c>
      <c r="L2560" s="153" t="n">
        <f>IF(E2560="Accepted",K2560*1.150779448,"")</f>
        <v>21.864809512</v>
      </c>
      <c r="M2560" s="153" t="n">
        <v>23</v>
      </c>
      <c r="N2560" s="153" t="n">
        <f>IF(AND(E2560="Accepted",ISNUMBER(M2560)),M2560*1.150779448,"")</f>
        <v>26.467927304</v>
      </c>
      <c r="O2560" s="153" t="n">
        <v>28</v>
      </c>
      <c r="P2560" s="153" t="n">
        <f>IF(AND(E2560="Accepted",ISNUMBER(O2560)),O2560*1.150779448,"")</f>
        <v>32.221824544</v>
      </c>
      <c r="Q2560" s="153" t="n">
        <v>230</v>
      </c>
      <c r="R2560" s="155" t="str">
        <v>2359</v>
      </c>
      <c r="S2560" s="155" t="str">
        <v>2026-06-08 23:59 UTC</v>
      </c>
      <c r="T2560" s="155" t="str">
        <v>2026-06-08 16:59 PDT</v>
      </c>
      <c r="U2560" s="153" t="n">
        <f>IF(E2560&lt;&gt;"Accepted","",IF(AND(N2560="",P2560=""),"",MAX(N2560,P2560)))</f>
        <v>32.221824544</v>
      </c>
      <c r="V2560" s="155" t="str">
        <v>2026-06-08 16:59 PDT</v>
      </c>
      <c r="W2560" s="153" t="n">
        <v>19</v>
      </c>
      <c r="X2560" s="153" t="n">
        <v>23</v>
      </c>
      <c r="Y2560" s="153" t="n">
        <v>28</v>
      </c>
      <c r="Z2560" s="153" t="n">
        <v>230</v>
      </c>
      <c r="AA2560" s="153" t="n">
        <v>-117.8837</v>
      </c>
      <c r="AB2560" s="153" t="n">
        <v>34.9054</v>
      </c>
      <c r="AC2560" s="153" t="n">
        <v>702</v>
      </c>
      <c r="AD2560" s="175" t="str">
        <v>KEDW 090055Z 23019G23KT 40SM BKN250 28/05 A2981 RMK AO2A PK WND 23028/2359 SLP076 T02810050</v>
      </c>
    </row>
    <row r="2561" hidden="0">
      <c r="A2561" s="150" t="str">
        <v>2026-06-09 01:55 UTC</v>
      </c>
      <c r="B2561" s="155" t="str">
        <v>2026-06-08 18:55 PDT</v>
      </c>
      <c r="C2561" s="155" t="str">
        <v>2026-06-08</v>
      </c>
      <c r="D2561" s="155" t="str">
        <v>June</v>
      </c>
      <c r="E2561" s="154" t="str">
        <v>Accepted</v>
      </c>
      <c r="F2561" s="155" t="str">
        <v>230</v>
      </c>
      <c r="G2561" s="153" t="n">
        <v>230</v>
      </c>
      <c r="H2561" s="155" t="str">
        <v>SW</v>
      </c>
      <c r="I2561" s="153" t="n">
        <v>50</v>
      </c>
      <c r="J2561" s="155" t="str">
        <v>NE</v>
      </c>
      <c r="K2561" s="153" t="n">
        <v>17</v>
      </c>
      <c r="L2561" s="153" t="n">
        <f>IF(E2561="Accepted",K2561*1.150779448,"")</f>
        <v>19.563250616</v>
      </c>
      <c r="M2561" s="163"/>
      <c r="N2561" s="163" t="str">
        <f>IF(AND(E2561="Accepted",ISNUMBER(M2561)),M2561*1.150779448,"")</f>
      </c>
      <c r="O2561" s="153" t="n">
        <v>26</v>
      </c>
      <c r="P2561" s="153" t="n">
        <f>IF(AND(E2561="Accepted",ISNUMBER(O2561)),O2561*1.150779448,"")</f>
        <v>29.920265648</v>
      </c>
      <c r="Q2561" s="153" t="n">
        <v>240</v>
      </c>
      <c r="R2561" s="155" t="str">
        <v>15</v>
      </c>
      <c r="S2561" s="155" t="str">
        <v>2026-06-09 01:15 UTC</v>
      </c>
      <c r="T2561" s="155" t="str">
        <v>2026-06-08 18:15 PDT</v>
      </c>
      <c r="U2561" s="153" t="n">
        <f>IF(E2561&lt;&gt;"Accepted","",IF(AND(N2561="",P2561=""),"",MAX(N2561,P2561)))</f>
        <v>29.920265648</v>
      </c>
      <c r="V2561" s="155" t="str">
        <v>2026-06-08 18:15 PDT</v>
      </c>
      <c r="W2561" s="153" t="n">
        <v>17</v>
      </c>
      <c r="X2561" s="163"/>
      <c r="Y2561" s="153" t="n">
        <v>26</v>
      </c>
      <c r="Z2561" s="153" t="n">
        <v>240</v>
      </c>
      <c r="AA2561" s="153" t="n">
        <v>-117.8837</v>
      </c>
      <c r="AB2561" s="153" t="n">
        <v>34.9054</v>
      </c>
      <c r="AC2561" s="153" t="n">
        <v>702</v>
      </c>
      <c r="AD2561" s="175" t="str">
        <v>KEDW 090155Z 23017KT 40SM FEW250 27/06 A2983 RMK AO2A PK WND 24026/15 SLP082 T02720060</v>
      </c>
    </row>
    <row r="2562" hidden="0">
      <c r="A2562" s="150" t="str">
        <v>2026-06-09 02:55 UTC</v>
      </c>
      <c r="B2562" s="155" t="str">
        <v>2026-06-08 19:55 PDT</v>
      </c>
      <c r="C2562" s="155" t="str">
        <v>2026-06-08</v>
      </c>
      <c r="D2562" s="155" t="str">
        <v>June</v>
      </c>
      <c r="E2562" s="154" t="str">
        <v>Accepted</v>
      </c>
      <c r="F2562" s="155" t="str">
        <v>220</v>
      </c>
      <c r="G2562" s="153" t="n">
        <v>220</v>
      </c>
      <c r="H2562" s="155" t="str">
        <v>SW</v>
      </c>
      <c r="I2562" s="153" t="n">
        <v>40</v>
      </c>
      <c r="J2562" s="155" t="str">
        <v>NE</v>
      </c>
      <c r="K2562" s="153" t="n">
        <v>15</v>
      </c>
      <c r="L2562" s="153" t="n">
        <f>IF(E2562="Accepted",K2562*1.150779448,"")</f>
        <v>17.261691719999998</v>
      </c>
      <c r="M2562" s="163"/>
      <c r="N2562" s="163" t="str">
        <f>IF(AND(E2562="Accepted",ISNUMBER(M2562)),M2562*1.150779448,"")</f>
      </c>
      <c r="O2562" s="153" t="n">
        <v>26</v>
      </c>
      <c r="P2562" s="153" t="n">
        <f>IF(AND(E2562="Accepted",ISNUMBER(O2562)),O2562*1.150779448,"")</f>
        <v>29.920265648</v>
      </c>
      <c r="Q2562" s="153" t="n">
        <v>230</v>
      </c>
      <c r="R2562" s="155" t="str">
        <v>10</v>
      </c>
      <c r="S2562" s="155" t="str">
        <v>2026-06-09 02:10 UTC</v>
      </c>
      <c r="T2562" s="155" t="str">
        <v>2026-06-08 19:10 PDT</v>
      </c>
      <c r="U2562" s="153" t="n">
        <f>IF(E2562&lt;&gt;"Accepted","",IF(AND(N2562="",P2562=""),"",MAX(N2562,P2562)))</f>
        <v>29.920265648</v>
      </c>
      <c r="V2562" s="155" t="str">
        <v>2026-06-08 19:10 PDT</v>
      </c>
      <c r="W2562" s="153" t="n">
        <v>15</v>
      </c>
      <c r="X2562" s="163"/>
      <c r="Y2562" s="153" t="n">
        <v>26</v>
      </c>
      <c r="Z2562" s="153" t="n">
        <v>230</v>
      </c>
      <c r="AA2562" s="153" t="n">
        <v>-117.8837</v>
      </c>
      <c r="AB2562" s="153" t="n">
        <v>34.9054</v>
      </c>
      <c r="AC2562" s="153" t="n">
        <v>702</v>
      </c>
      <c r="AD2562" s="175" t="str">
        <v>KEDW 090255Z 22015KT 40SM FEW250 25/05 A2984 RMK AO2A PK WND 23026/10 SLP084 T02500052 52012</v>
      </c>
    </row>
    <row r="2563" hidden="0">
      <c r="A2563" s="150" t="str">
        <v>2026-06-09 03:55 UTC</v>
      </c>
      <c r="B2563" s="155" t="str">
        <v>2026-06-08 20:55 PDT</v>
      </c>
      <c r="C2563" s="155" t="str">
        <v>2026-06-08</v>
      </c>
      <c r="D2563" s="155" t="str">
        <v>June</v>
      </c>
      <c r="E2563" s="154" t="str">
        <v>Accepted</v>
      </c>
      <c r="F2563" s="155" t="str">
        <v>230</v>
      </c>
      <c r="G2563" s="153" t="n">
        <v>230</v>
      </c>
      <c r="H2563" s="155" t="str">
        <v>SW</v>
      </c>
      <c r="I2563" s="153" t="n">
        <v>50</v>
      </c>
      <c r="J2563" s="155" t="str">
        <v>NE</v>
      </c>
      <c r="K2563" s="153" t="n">
        <v>12</v>
      </c>
      <c r="L2563" s="153" t="n">
        <f>IF(E2563="Accepted",K2563*1.150779448,"")</f>
        <v>13.809353376</v>
      </c>
      <c r="M2563" s="163"/>
      <c r="N2563" s="163" t="str">
        <f>IF(AND(E2563="Accepted",ISNUMBER(M2563)),M2563*1.150779448,"")</f>
      </c>
      <c r="O2563" s="163"/>
      <c r="P2563" s="163" t="str">
        <f>IF(AND(E2563="Accepted",ISNUMBER(O2563)),O2563*1.150779448,"")</f>
      </c>
      <c r="Q2563" s="163"/>
      <c r="R2563" s="155" t="str"/>
      <c r="S2563" s="155" t="str"/>
      <c r="T2563" s="155" t="str"/>
      <c r="U2563" s="163" t="str">
        <f>IF(E2563&lt;&gt;"Accepted","",IF(AND(N2563="",P2563=""),"",MAX(N2563,P2563)))</f>
      </c>
      <c r="V2563" s="155" t="str">
        <v>2026-06-08 20:55 PDT</v>
      </c>
      <c r="W2563" s="153" t="n">
        <v>12</v>
      </c>
      <c r="X2563" s="163"/>
      <c r="Y2563" s="163"/>
      <c r="Z2563" s="163"/>
      <c r="AA2563" s="153" t="n">
        <v>-117.8837</v>
      </c>
      <c r="AB2563" s="153" t="n">
        <v>34.9054</v>
      </c>
      <c r="AC2563" s="153" t="n">
        <v>702</v>
      </c>
      <c r="AD2563" s="175" t="str">
        <v>KEDW 090355Z 23012KT 40SM FEW250 23/05 A2985 RMK AO2A SLP087 T02340053</v>
      </c>
    </row>
    <row r="2564" hidden="0">
      <c r="A2564" s="150" t="str">
        <v>2026-06-09 04:55 UTC</v>
      </c>
      <c r="B2564" s="155" t="str">
        <v>2026-06-08 21:55 PDT</v>
      </c>
      <c r="C2564" s="155" t="str">
        <v>2026-06-08</v>
      </c>
      <c r="D2564" s="155" t="str">
        <v>June</v>
      </c>
      <c r="E2564" s="154" t="str">
        <v>Accepted</v>
      </c>
      <c r="F2564" s="155" t="str">
        <v>220</v>
      </c>
      <c r="G2564" s="153" t="n">
        <v>220</v>
      </c>
      <c r="H2564" s="155" t="str">
        <v>SW</v>
      </c>
      <c r="I2564" s="153" t="n">
        <v>40</v>
      </c>
      <c r="J2564" s="155" t="str">
        <v>NE</v>
      </c>
      <c r="K2564" s="153" t="n">
        <v>14</v>
      </c>
      <c r="L2564" s="153" t="n">
        <f>IF(E2564="Accepted",K2564*1.150779448,"")</f>
        <v>16.110912272</v>
      </c>
      <c r="M2564" s="163"/>
      <c r="N2564" s="163" t="str">
        <f>IF(AND(E2564="Accepted",ISNUMBER(M2564)),M2564*1.150779448,"")</f>
      </c>
      <c r="O2564" s="163"/>
      <c r="P2564" s="163" t="str">
        <f>IF(AND(E2564="Accepted",ISNUMBER(O2564)),O2564*1.150779448,"")</f>
      </c>
      <c r="Q2564" s="163"/>
      <c r="R2564" s="155" t="str"/>
      <c r="S2564" s="155" t="str"/>
      <c r="T2564" s="155" t="str"/>
      <c r="U2564" s="163" t="str">
        <f>IF(E2564&lt;&gt;"Accepted","",IF(AND(N2564="",P2564=""),"",MAX(N2564,P2564)))</f>
      </c>
      <c r="V2564" s="155" t="str">
        <v>2026-06-08 21:55 PDT</v>
      </c>
      <c r="W2564" s="153" t="n">
        <v>14</v>
      </c>
      <c r="X2564" s="163"/>
      <c r="Y2564" s="163"/>
      <c r="Z2564" s="163"/>
      <c r="AA2564" s="153" t="n">
        <v>-117.8837</v>
      </c>
      <c r="AB2564" s="153" t="n">
        <v>34.9054</v>
      </c>
      <c r="AC2564" s="153" t="n">
        <v>702</v>
      </c>
      <c r="AD2564" s="175" t="str">
        <v>KEDW 090455Z 22014KT 40SM FEW250 23/01 A2985 RMK AO2A SLP085 T02310008</v>
      </c>
    </row>
    <row r="2565" hidden="0">
      <c r="A2565" s="150" t="str">
        <v>2026-06-09 05:55 UTC</v>
      </c>
      <c r="B2565" s="155" t="str">
        <v>2026-06-08 22:55 PDT</v>
      </c>
      <c r="C2565" s="155" t="str">
        <v>2026-06-08</v>
      </c>
      <c r="D2565" s="155" t="str">
        <v>June</v>
      </c>
      <c r="E2565" s="154" t="str">
        <v>Accepted</v>
      </c>
      <c r="F2565" s="155" t="str">
        <v>210</v>
      </c>
      <c r="G2565" s="153" t="n">
        <v>210</v>
      </c>
      <c r="H2565" s="155" t="str">
        <v>SW</v>
      </c>
      <c r="I2565" s="153" t="n">
        <v>30</v>
      </c>
      <c r="J2565" s="155" t="str">
        <v>NE</v>
      </c>
      <c r="K2565" s="153" t="n">
        <v>11</v>
      </c>
      <c r="L2565" s="153" t="n">
        <f>IF(E2565="Accepted",K2565*1.150779448,"")</f>
        <v>12.658573928</v>
      </c>
      <c r="M2565" s="163"/>
      <c r="N2565" s="163" t="str">
        <f>IF(AND(E2565="Accepted",ISNUMBER(M2565)),M2565*1.150779448,"")</f>
      </c>
      <c r="O2565" s="163"/>
      <c r="P2565" s="163" t="str">
        <f>IF(AND(E2565="Accepted",ISNUMBER(O2565)),O2565*1.150779448,"")</f>
      </c>
      <c r="Q2565" s="163"/>
      <c r="R2565" s="155" t="str"/>
      <c r="S2565" s="155" t="str"/>
      <c r="T2565" s="155" t="str"/>
      <c r="U2565" s="163" t="str">
        <f>IF(E2565&lt;&gt;"Accepted","",IF(AND(N2565="",P2565=""),"",MAX(N2565,P2565)))</f>
      </c>
      <c r="V2565" s="155" t="str">
        <v>2026-06-08 22:55 PDT</v>
      </c>
      <c r="W2565" s="153" t="n">
        <v>11</v>
      </c>
      <c r="X2565" s="163"/>
      <c r="Y2565" s="163"/>
      <c r="Z2565" s="163"/>
      <c r="AA2565" s="153" t="n">
        <v>-117.8837</v>
      </c>
      <c r="AB2565" s="153" t="n">
        <v>34.9054</v>
      </c>
      <c r="AC2565" s="153" t="n">
        <v>702</v>
      </c>
      <c r="AD2565" s="175" t="str">
        <v>KEDW 090555Z AUTO 21011KT 10SM M 22/M01 A2986 RMK AO2 SLP088 T02211006 10289 20219 50004 $</v>
      </c>
    </row>
    <row r="2566" hidden="0">
      <c r="A2566" s="150" t="str">
        <v>2026-06-09 06:34 UTC</v>
      </c>
      <c r="B2566" s="155" t="str">
        <v>2026-06-08 23:34 PDT</v>
      </c>
      <c r="C2566" s="155" t="str">
        <v>2026-06-08</v>
      </c>
      <c r="D2566" s="155" t="str">
        <v>June</v>
      </c>
      <c r="E2566" s="154" t="str">
        <v>Accepted</v>
      </c>
      <c r="F2566" s="155" t="str">
        <v>220</v>
      </c>
      <c r="G2566" s="153" t="n">
        <v>220</v>
      </c>
      <c r="H2566" s="155" t="str">
        <v>SW</v>
      </c>
      <c r="I2566" s="153" t="n">
        <v>40</v>
      </c>
      <c r="J2566" s="155" t="str">
        <v>NE</v>
      </c>
      <c r="K2566" s="153" t="n">
        <v>13</v>
      </c>
      <c r="L2566" s="153" t="n">
        <f>IF(E2566="Accepted",K2566*1.150779448,"")</f>
        <v>14.960132824</v>
      </c>
      <c r="M2566" s="163"/>
      <c r="N2566" s="163" t="str">
        <f>IF(AND(E2566="Accepted",ISNUMBER(M2566)),M2566*1.150779448,"")</f>
      </c>
      <c r="O2566" s="163"/>
      <c r="P2566" s="163" t="str">
        <f>IF(AND(E2566="Accepted",ISNUMBER(O2566)),O2566*1.150779448,"")</f>
      </c>
      <c r="Q2566" s="163"/>
      <c r="R2566" s="155" t="str"/>
      <c r="S2566" s="155" t="str"/>
      <c r="T2566" s="155" t="str"/>
      <c r="U2566" s="163" t="str">
        <f>IF(E2566&lt;&gt;"Accepted","",IF(AND(N2566="",P2566=""),"",MAX(N2566,P2566)))</f>
      </c>
      <c r="V2566" s="155" t="str">
        <v>2026-06-08 23:34 PDT</v>
      </c>
      <c r="W2566" s="153" t="n">
        <v>13</v>
      </c>
      <c r="X2566" s="163"/>
      <c r="Y2566" s="163"/>
      <c r="Z2566" s="163"/>
      <c r="AA2566" s="153" t="n">
        <v>-117.8837</v>
      </c>
      <c r="AB2566" s="153" t="n">
        <v>34.9054</v>
      </c>
      <c r="AC2566" s="153" t="n">
        <v>702</v>
      </c>
      <c r="AD2566" s="175" t="str">
        <v>KEDW 090634Z AUTO 22013KT 10SM M 22/M04 A2986 RMK AO2 WSHFT 19 SLP087 $</v>
      </c>
    </row>
    <row r="2567" hidden="0">
      <c r="A2567" s="150" t="str">
        <v>2026-06-09 06:55 UTC</v>
      </c>
      <c r="B2567" s="155" t="str">
        <v>2026-06-08 23:55 PDT</v>
      </c>
      <c r="C2567" s="155" t="str">
        <v>2026-06-08</v>
      </c>
      <c r="D2567" s="155" t="str">
        <v>June</v>
      </c>
      <c r="E2567" s="154" t="str">
        <v>Accepted</v>
      </c>
      <c r="F2567" s="155" t="str">
        <v>210</v>
      </c>
      <c r="G2567" s="153" t="n">
        <v>210</v>
      </c>
      <c r="H2567" s="155" t="str">
        <v>SW</v>
      </c>
      <c r="I2567" s="153" t="n">
        <v>30</v>
      </c>
      <c r="J2567" s="155" t="str">
        <v>NE</v>
      </c>
      <c r="K2567" s="153" t="n">
        <v>9</v>
      </c>
      <c r="L2567" s="153" t="n">
        <f>IF(E2567="Accepted",K2567*1.150779448,"")</f>
        <v>10.357015032</v>
      </c>
      <c r="M2567" s="163"/>
      <c r="N2567" s="163" t="str">
        <f>IF(AND(E2567="Accepted",ISNUMBER(M2567)),M2567*1.150779448,"")</f>
      </c>
      <c r="O2567" s="163"/>
      <c r="P2567" s="163" t="str">
        <f>IF(AND(E2567="Accepted",ISNUMBER(O2567)),O2567*1.150779448,"")</f>
      </c>
      <c r="Q2567" s="163"/>
      <c r="R2567" s="155" t="str"/>
      <c r="S2567" s="155" t="str"/>
      <c r="T2567" s="155" t="str"/>
      <c r="U2567" s="163" t="str">
        <f>IF(E2567&lt;&gt;"Accepted","",IF(AND(N2567="",P2567=""),"",MAX(N2567,P2567)))</f>
      </c>
      <c r="V2567" s="155" t="str">
        <v>2026-06-08 23:55 PDT</v>
      </c>
      <c r="W2567" s="153" t="n">
        <v>9</v>
      </c>
      <c r="X2567" s="163"/>
      <c r="Y2567" s="163"/>
      <c r="Z2567" s="163"/>
      <c r="AA2567" s="153" t="n">
        <v>-117.8837</v>
      </c>
      <c r="AB2567" s="153" t="n">
        <v>34.9054</v>
      </c>
      <c r="AC2567" s="153" t="n">
        <v>702</v>
      </c>
      <c r="AD2567" s="175" t="str">
        <v>KEDW 090655Z AUTO 21009KT 10SM M 22/M06 A2986 RMK AO2 SLP087 T02201058 $</v>
      </c>
    </row>
    <row r="2568" hidden="0">
      <c r="A2568" s="150" t="str">
        <v>2026-06-09 07:07 UTC</v>
      </c>
      <c r="B2568" s="155" t="str">
        <v>2026-06-09 00:07 PDT</v>
      </c>
      <c r="C2568" s="155" t="str">
        <v>2026-06-09</v>
      </c>
      <c r="D2568" s="155" t="str">
        <v>June</v>
      </c>
      <c r="E2568" s="154" t="str">
        <v>Accepted</v>
      </c>
      <c r="F2568" s="155" t="str">
        <v>260</v>
      </c>
      <c r="G2568" s="153" t="n">
        <v>260</v>
      </c>
      <c r="H2568" s="155" t="str">
        <v>W</v>
      </c>
      <c r="I2568" s="153" t="n">
        <v>80</v>
      </c>
      <c r="J2568" s="155" t="str">
        <v>E</v>
      </c>
      <c r="K2568" s="153" t="n">
        <v>14</v>
      </c>
      <c r="L2568" s="153" t="n">
        <f>IF(E2568="Accepted",K2568*1.150779448,"")</f>
        <v>16.110912272</v>
      </c>
      <c r="M2568" s="163"/>
      <c r="N2568" s="163" t="str">
        <f>IF(AND(E2568="Accepted",ISNUMBER(M2568)),M2568*1.150779448,"")</f>
      </c>
      <c r="O2568" s="163"/>
      <c r="P2568" s="163" t="str">
        <f>IF(AND(E2568="Accepted",ISNUMBER(O2568)),O2568*1.150779448,"")</f>
      </c>
      <c r="Q2568" s="163"/>
      <c r="R2568" s="155" t="str"/>
      <c r="S2568" s="155" t="str"/>
      <c r="T2568" s="155" t="str"/>
      <c r="U2568" s="163" t="str">
        <f>IF(E2568&lt;&gt;"Accepted","",IF(AND(N2568="",P2568=""),"",MAX(N2568,P2568)))</f>
      </c>
      <c r="V2568" s="155" t="str">
        <v>2026-06-09 00:07 PDT</v>
      </c>
      <c r="W2568" s="153" t="n">
        <v>14</v>
      </c>
      <c r="X2568" s="163"/>
      <c r="Y2568" s="163"/>
      <c r="Z2568" s="163"/>
      <c r="AA2568" s="153" t="n">
        <v>-117.8837</v>
      </c>
      <c r="AB2568" s="153" t="n">
        <v>34.9054</v>
      </c>
      <c r="AC2568" s="153" t="n">
        <v>702</v>
      </c>
      <c r="AD2568" s="175" t="str">
        <v>KEDW 090707Z AUTO 26014KT 10SM M 23/M07 A2986 RMK AO2 WSHFT 0657 SLP087 $</v>
      </c>
    </row>
    <row r="2569" hidden="0">
      <c r="A2569" s="150" t="str">
        <v>2026-06-09 07:25 UTC</v>
      </c>
      <c r="B2569" s="155" t="str">
        <v>2026-06-09 00:25 PDT</v>
      </c>
      <c r="C2569" s="155" t="str">
        <v>2026-06-09</v>
      </c>
      <c r="D2569" s="155" t="str">
        <v>June</v>
      </c>
      <c r="E2569" s="154" t="str">
        <v>Accepted</v>
      </c>
      <c r="F2569" s="155" t="str">
        <v>240</v>
      </c>
      <c r="G2569" s="153" t="n">
        <v>240</v>
      </c>
      <c r="H2569" s="155" t="str">
        <v>SW</v>
      </c>
      <c r="I2569" s="153" t="n">
        <v>60</v>
      </c>
      <c r="J2569" s="155" t="str">
        <v>NE</v>
      </c>
      <c r="K2569" s="153" t="n">
        <v>21</v>
      </c>
      <c r="L2569" s="153" t="n">
        <f>IF(E2569="Accepted",K2569*1.150779448,"")</f>
        <v>24.166368408</v>
      </c>
      <c r="M2569" s="153" t="n">
        <v>27</v>
      </c>
      <c r="N2569" s="153" t="n">
        <f>IF(AND(E2569="Accepted",ISNUMBER(M2569)),M2569*1.150779448,"")</f>
        <v>31.071045096</v>
      </c>
      <c r="O2569" s="163"/>
      <c r="P2569" s="163" t="str">
        <f>IF(AND(E2569="Accepted",ISNUMBER(O2569)),O2569*1.150779448,"")</f>
      </c>
      <c r="Q2569" s="163"/>
      <c r="R2569" s="155" t="str"/>
      <c r="S2569" s="155" t="str"/>
      <c r="T2569" s="155" t="str"/>
      <c r="U2569" s="153" t="n">
        <f>IF(E2569&lt;&gt;"Accepted","",IF(AND(N2569="",P2569=""),"",MAX(N2569,P2569)))</f>
        <v>31.071045096</v>
      </c>
      <c r="V2569" s="155" t="str">
        <v>2026-06-09 00:25 PDT</v>
      </c>
      <c r="W2569" s="153" t="n">
        <v>21</v>
      </c>
      <c r="X2569" s="153" t="n">
        <v>27</v>
      </c>
      <c r="Y2569" s="163"/>
      <c r="Z2569" s="163"/>
      <c r="AA2569" s="153" t="n">
        <v>-117.8837</v>
      </c>
      <c r="AB2569" s="153" t="n">
        <v>34.9054</v>
      </c>
      <c r="AC2569" s="153" t="n">
        <v>702</v>
      </c>
      <c r="AD2569" s="175" t="str">
        <v>KEDW 090725Z AUTO 24021G27KT 10SM M 23/M07 A2986 RMK AO2 WSHFT 15 SLP087 $</v>
      </c>
    </row>
    <row r="2570" hidden="0">
      <c r="A2570" s="150" t="str">
        <v>2026-06-09 07:32 UTC</v>
      </c>
      <c r="B2570" s="155" t="str">
        <v>2026-06-09 00:32 PDT</v>
      </c>
      <c r="C2570" s="155" t="str">
        <v>2026-06-09</v>
      </c>
      <c r="D2570" s="155" t="str">
        <v>June</v>
      </c>
      <c r="E2570" s="154" t="str">
        <v>Accepted</v>
      </c>
      <c r="F2570" s="155" t="str">
        <v>200</v>
      </c>
      <c r="G2570" s="153" t="n">
        <v>200</v>
      </c>
      <c r="H2570" s="155" t="str">
        <v>S</v>
      </c>
      <c r="I2570" s="153" t="n">
        <v>20</v>
      </c>
      <c r="J2570" s="155" t="str">
        <v>N</v>
      </c>
      <c r="K2570" s="153" t="n">
        <v>19</v>
      </c>
      <c r="L2570" s="153" t="n">
        <f>IF(E2570="Accepted",K2570*1.150779448,"")</f>
        <v>21.864809512</v>
      </c>
      <c r="M2570" s="153" t="n">
        <v>28</v>
      </c>
      <c r="N2570" s="153" t="n">
        <f>IF(AND(E2570="Accepted",ISNUMBER(M2570)),M2570*1.150779448,"")</f>
        <v>32.221824544</v>
      </c>
      <c r="O2570" s="163"/>
      <c r="P2570" s="163" t="str">
        <f>IF(AND(E2570="Accepted",ISNUMBER(O2570)),O2570*1.150779448,"")</f>
      </c>
      <c r="Q2570" s="163"/>
      <c r="R2570" s="155" t="str"/>
      <c r="S2570" s="155" t="str"/>
      <c r="T2570" s="155" t="str"/>
      <c r="U2570" s="153" t="n">
        <f>IF(E2570&lt;&gt;"Accepted","",IF(AND(N2570="",P2570=""),"",MAX(N2570,P2570)))</f>
        <v>32.221824544</v>
      </c>
      <c r="V2570" s="155" t="str">
        <v>2026-06-09 00:32 PDT</v>
      </c>
      <c r="W2570" s="153" t="n">
        <v>19</v>
      </c>
      <c r="X2570" s="153" t="n">
        <v>28</v>
      </c>
      <c r="Y2570" s="163"/>
      <c r="Z2570" s="163"/>
      <c r="AA2570" s="153" t="n">
        <v>-117.8837</v>
      </c>
      <c r="AB2570" s="153" t="n">
        <v>34.9054</v>
      </c>
      <c r="AC2570" s="153" t="n">
        <v>702</v>
      </c>
      <c r="AD2570" s="175" t="str">
        <v>KEDW 090732Z AUTO 20019G28KT 10SM M 22/M05 A2986 RMK AO2 WSHFT 25 SLP087 $</v>
      </c>
    </row>
    <row r="2571" hidden="0">
      <c r="A2571" s="150" t="str">
        <v>2026-06-09 07:55 UTC</v>
      </c>
      <c r="B2571" s="155" t="str">
        <v>2026-06-09 00:55 PDT</v>
      </c>
      <c r="C2571" s="155" t="str">
        <v>2026-06-09</v>
      </c>
      <c r="D2571" s="155" t="str">
        <v>June</v>
      </c>
      <c r="E2571" s="154" t="str">
        <v>Accepted</v>
      </c>
      <c r="F2571" s="155" t="str">
        <v>210</v>
      </c>
      <c r="G2571" s="153" t="n">
        <v>210</v>
      </c>
      <c r="H2571" s="155" t="str">
        <v>SW</v>
      </c>
      <c r="I2571" s="153" t="n">
        <v>30</v>
      </c>
      <c r="J2571" s="155" t="str">
        <v>NE</v>
      </c>
      <c r="K2571" s="153" t="n">
        <v>13</v>
      </c>
      <c r="L2571" s="153" t="n">
        <f>IF(E2571="Accepted",K2571*1.150779448,"")</f>
        <v>14.960132824</v>
      </c>
      <c r="M2571" s="163"/>
      <c r="N2571" s="163" t="str">
        <f>IF(AND(E2571="Accepted",ISNUMBER(M2571)),M2571*1.150779448,"")</f>
      </c>
      <c r="O2571" s="153" t="n">
        <v>29</v>
      </c>
      <c r="P2571" s="153" t="n">
        <f>IF(AND(E2571="Accepted",ISNUMBER(O2571)),O2571*1.150779448,"")</f>
        <v>33.372603992</v>
      </c>
      <c r="Q2571" s="153" t="n">
        <v>230</v>
      </c>
      <c r="R2571" s="155" t="str">
        <v>23</v>
      </c>
      <c r="S2571" s="155" t="str">
        <v>2026-06-09 07:23 UTC</v>
      </c>
      <c r="T2571" s="155" t="str">
        <v>2026-06-09 00:23 PDT</v>
      </c>
      <c r="U2571" s="153" t="n">
        <f>IF(E2571&lt;&gt;"Accepted","",IF(AND(N2571="",P2571=""),"",MAX(N2571,P2571)))</f>
        <v>33.372603992</v>
      </c>
      <c r="V2571" s="155" t="str">
        <v>2026-06-09 00:23 PDT</v>
      </c>
      <c r="W2571" s="153" t="n">
        <v>13</v>
      </c>
      <c r="X2571" s="163"/>
      <c r="Y2571" s="153" t="n">
        <v>29</v>
      </c>
      <c r="Z2571" s="153" t="n">
        <v>230</v>
      </c>
      <c r="AA2571" s="153" t="n">
        <v>-117.8837</v>
      </c>
      <c r="AB2571" s="153" t="n">
        <v>34.9054</v>
      </c>
      <c r="AC2571" s="153" t="n">
        <v>702</v>
      </c>
      <c r="AD2571" s="175" t="str">
        <v>KEDW 090755Z AUTO 21013KT 10SM M 22/M04 A2986 RMK AO2 PK WND 23029/23 SLP087 T02191043 403230143 $</v>
      </c>
    </row>
    <row r="2572" hidden="0">
      <c r="A2572" s="150" t="str">
        <v>2026-06-09 08:16 UTC</v>
      </c>
      <c r="B2572" s="155" t="str">
        <v>2026-06-09 01:16 PDT</v>
      </c>
      <c r="C2572" s="155" t="str">
        <v>2026-06-09</v>
      </c>
      <c r="D2572" s="155" t="str">
        <v>June</v>
      </c>
      <c r="E2572" s="154" t="str">
        <v>Accepted</v>
      </c>
      <c r="F2572" s="155" t="str">
        <v>260</v>
      </c>
      <c r="G2572" s="153" t="n">
        <v>260</v>
      </c>
      <c r="H2572" s="155" t="str">
        <v>W</v>
      </c>
      <c r="I2572" s="153" t="n">
        <v>80</v>
      </c>
      <c r="J2572" s="155" t="str">
        <v>E</v>
      </c>
      <c r="K2572" s="153" t="n">
        <v>17</v>
      </c>
      <c r="L2572" s="153" t="n">
        <f>IF(E2572="Accepted",K2572*1.150779448,"")</f>
        <v>19.563250616</v>
      </c>
      <c r="M2572" s="153" t="n">
        <v>25</v>
      </c>
      <c r="N2572" s="153" t="n">
        <f>IF(AND(E2572="Accepted",ISNUMBER(M2572)),M2572*1.150779448,"")</f>
        <v>28.7694862</v>
      </c>
      <c r="O2572" s="163"/>
      <c r="P2572" s="163" t="str">
        <f>IF(AND(E2572="Accepted",ISNUMBER(O2572)),O2572*1.150779448,"")</f>
      </c>
      <c r="Q2572" s="163"/>
      <c r="R2572" s="155" t="str"/>
      <c r="S2572" s="155" t="str"/>
      <c r="T2572" s="155" t="str"/>
      <c r="U2572" s="153" t="n">
        <f>IF(E2572&lt;&gt;"Accepted","",IF(AND(N2572="",P2572=""),"",MAX(N2572,P2572)))</f>
        <v>28.7694862</v>
      </c>
      <c r="V2572" s="155" t="str">
        <v>2026-06-09 01:16 PDT</v>
      </c>
      <c r="W2572" s="153" t="n">
        <v>17</v>
      </c>
      <c r="X2572" s="153" t="n">
        <v>25</v>
      </c>
      <c r="Y2572" s="163"/>
      <c r="Z2572" s="163"/>
      <c r="AA2572" s="153" t="n">
        <v>-117.8837</v>
      </c>
      <c r="AB2572" s="153" t="n">
        <v>34.9054</v>
      </c>
      <c r="AC2572" s="153" t="n">
        <v>702</v>
      </c>
      <c r="AD2572" s="175" t="str">
        <v>KEDW 090816Z AUTO 26017G25KT 10SM M 22/M02 A2985 RMK AO2 WSHFT 01 SLP083 $</v>
      </c>
    </row>
    <row r="2573" hidden="0">
      <c r="A2573" s="150" t="str">
        <v>2026-06-09 08:30 UTC</v>
      </c>
      <c r="B2573" s="155" t="str">
        <v>2026-06-09 01:30 PDT</v>
      </c>
      <c r="C2573" s="155" t="str">
        <v>2026-06-09</v>
      </c>
      <c r="D2573" s="155" t="str">
        <v>June</v>
      </c>
      <c r="E2573" s="154" t="str">
        <v>Accepted</v>
      </c>
      <c r="F2573" s="155" t="str">
        <v>220</v>
      </c>
      <c r="G2573" s="153" t="n">
        <v>220</v>
      </c>
      <c r="H2573" s="155" t="str">
        <v>SW</v>
      </c>
      <c r="I2573" s="153" t="n">
        <v>40</v>
      </c>
      <c r="J2573" s="155" t="str">
        <v>NE</v>
      </c>
      <c r="K2573" s="153" t="n">
        <v>24</v>
      </c>
      <c r="L2573" s="153" t="n">
        <f>IF(E2573="Accepted",K2573*1.150779448,"")</f>
        <v>27.618706752</v>
      </c>
      <c r="M2573" s="153" t="n">
        <v>30</v>
      </c>
      <c r="N2573" s="153" t="n">
        <f>IF(AND(E2573="Accepted",ISNUMBER(M2573)),M2573*1.150779448,"")</f>
        <v>34.523383439999996</v>
      </c>
      <c r="O2573" s="163"/>
      <c r="P2573" s="163" t="str">
        <f>IF(AND(E2573="Accepted",ISNUMBER(O2573)),O2573*1.150779448,"")</f>
      </c>
      <c r="Q2573" s="163"/>
      <c r="R2573" s="155" t="str"/>
      <c r="S2573" s="155" t="str"/>
      <c r="T2573" s="155" t="str"/>
      <c r="U2573" s="153" t="n">
        <f>IF(E2573&lt;&gt;"Accepted","",IF(AND(N2573="",P2573=""),"",MAX(N2573,P2573)))</f>
        <v>34.523383439999996</v>
      </c>
      <c r="V2573" s="155" t="str">
        <v>2026-06-09 01:30 PDT</v>
      </c>
      <c r="W2573" s="153" t="n">
        <v>24</v>
      </c>
      <c r="X2573" s="153" t="n">
        <v>30</v>
      </c>
      <c r="Y2573" s="163"/>
      <c r="Z2573" s="163"/>
      <c r="AA2573" s="153" t="n">
        <v>-117.8837</v>
      </c>
      <c r="AB2573" s="153" t="n">
        <v>34.9054</v>
      </c>
      <c r="AC2573" s="153" t="n">
        <v>702</v>
      </c>
      <c r="AD2573" s="175" t="str">
        <v>KEDW 090830Z AUTO 22024G30KT 10SM M 22/M04 A2984 RMK AO2 WSHFT 16 SLP079 $</v>
      </c>
    </row>
    <row r="2574" hidden="0">
      <c r="A2574" s="150" t="str">
        <v>2026-06-09 08:55 UTC</v>
      </c>
      <c r="B2574" s="155" t="str">
        <v>2026-06-09 01:55 PDT</v>
      </c>
      <c r="C2574" s="155" t="str">
        <v>2026-06-09</v>
      </c>
      <c r="D2574" s="155" t="str">
        <v>June</v>
      </c>
      <c r="E2574" s="154" t="str">
        <v>Accepted</v>
      </c>
      <c r="F2574" s="155" t="str">
        <v>250</v>
      </c>
      <c r="G2574" s="153" t="n">
        <v>250</v>
      </c>
      <c r="H2574" s="155" t="str">
        <v>W</v>
      </c>
      <c r="I2574" s="153" t="n">
        <v>70</v>
      </c>
      <c r="J2574" s="155" t="str">
        <v>E</v>
      </c>
      <c r="K2574" s="153" t="n">
        <v>20</v>
      </c>
      <c r="L2574" s="153" t="n">
        <f>IF(E2574="Accepted",K2574*1.150779448,"")</f>
        <v>23.01558896</v>
      </c>
      <c r="M2574" s="153" t="n">
        <v>25</v>
      </c>
      <c r="N2574" s="153" t="n">
        <f>IF(AND(E2574="Accepted",ISNUMBER(M2574)),M2574*1.150779448,"")</f>
        <v>28.7694862</v>
      </c>
      <c r="O2574" s="153" t="n">
        <v>30</v>
      </c>
      <c r="P2574" s="153" t="n">
        <f>IF(AND(E2574="Accepted",ISNUMBER(O2574)),O2574*1.150779448,"")</f>
        <v>34.523383439999996</v>
      </c>
      <c r="Q2574" s="153" t="n">
        <v>220</v>
      </c>
      <c r="R2574" s="155" t="str">
        <v>28</v>
      </c>
      <c r="S2574" s="155" t="str">
        <v>2026-06-09 08:28 UTC</v>
      </c>
      <c r="T2574" s="155" t="str">
        <v>2026-06-09 01:28 PDT</v>
      </c>
      <c r="U2574" s="153" t="n">
        <f>IF(E2574&lt;&gt;"Accepted","",IF(AND(N2574="",P2574=""),"",MAX(N2574,P2574)))</f>
        <v>34.523383439999996</v>
      </c>
      <c r="V2574" s="155" t="str">
        <v>2026-06-09 01:28 PDT</v>
      </c>
      <c r="W2574" s="153" t="n">
        <v>20</v>
      </c>
      <c r="X2574" s="153" t="n">
        <v>25</v>
      </c>
      <c r="Y2574" s="153" t="n">
        <v>30</v>
      </c>
      <c r="Z2574" s="153" t="n">
        <v>220</v>
      </c>
      <c r="AA2574" s="153" t="n">
        <v>-117.8837</v>
      </c>
      <c r="AB2574" s="153" t="n">
        <v>34.9054</v>
      </c>
      <c r="AC2574" s="153" t="n">
        <v>702</v>
      </c>
      <c r="AD2574" s="175" t="str">
        <v>KEDW 090855Z AUTO 25020G25KT 10SM M 22/M01 A2983 RMK AO2 PK WND 22030/28 SLP076 T02191008 58008 $</v>
      </c>
    </row>
    <row r="2575" hidden="0">
      <c r="A2575" s="150" t="str">
        <v>2026-06-09 09:55 UTC</v>
      </c>
      <c r="B2575" s="155" t="str">
        <v>2026-06-09 02:55 PDT</v>
      </c>
      <c r="C2575" s="155" t="str">
        <v>2026-06-09</v>
      </c>
      <c r="D2575" s="155" t="str">
        <v>June</v>
      </c>
      <c r="E2575" s="154" t="str">
        <v>Accepted</v>
      </c>
      <c r="F2575" s="155" t="str">
        <v>260</v>
      </c>
      <c r="G2575" s="153" t="n">
        <v>260</v>
      </c>
      <c r="H2575" s="155" t="str">
        <v>W</v>
      </c>
      <c r="I2575" s="153" t="n">
        <v>80</v>
      </c>
      <c r="J2575" s="155" t="str">
        <v>E</v>
      </c>
      <c r="K2575" s="153" t="n">
        <v>15</v>
      </c>
      <c r="L2575" s="153" t="n">
        <f>IF(E2575="Accepted",K2575*1.150779448,"")</f>
        <v>17.261691719999998</v>
      </c>
      <c r="M2575" s="163"/>
      <c r="N2575" s="163" t="str">
        <f>IF(AND(E2575="Accepted",ISNUMBER(M2575)),M2575*1.150779448,"")</f>
      </c>
      <c r="O2575" s="153" t="n">
        <v>26</v>
      </c>
      <c r="P2575" s="153" t="n">
        <f>IF(AND(E2575="Accepted",ISNUMBER(O2575)),O2575*1.150779448,"")</f>
        <v>29.920265648</v>
      </c>
      <c r="Q2575" s="153" t="n">
        <v>230</v>
      </c>
      <c r="R2575" s="155" t="str">
        <v>30</v>
      </c>
      <c r="S2575" s="155" t="str">
        <v>2026-06-09 09:30 UTC</v>
      </c>
      <c r="T2575" s="155" t="str">
        <v>2026-06-09 02:30 PDT</v>
      </c>
      <c r="U2575" s="153" t="n">
        <f>IF(E2575&lt;&gt;"Accepted","",IF(AND(N2575="",P2575=""),"",MAX(N2575,P2575)))</f>
        <v>29.920265648</v>
      </c>
      <c r="V2575" s="155" t="str">
        <v>2026-06-09 02:30 PDT</v>
      </c>
      <c r="W2575" s="153" t="n">
        <v>15</v>
      </c>
      <c r="X2575" s="163"/>
      <c r="Y2575" s="153" t="n">
        <v>26</v>
      </c>
      <c r="Z2575" s="153" t="n">
        <v>230</v>
      </c>
      <c r="AA2575" s="153" t="n">
        <v>-117.8837</v>
      </c>
      <c r="AB2575" s="153" t="n">
        <v>34.9054</v>
      </c>
      <c r="AC2575" s="153" t="n">
        <v>702</v>
      </c>
      <c r="AD2575" s="175" t="str">
        <v>KEDW 090955Z AUTO 26015KT 10SM M 21/02 A2984 RMK AO2 PK WND 23026/30 SLP080 T02060019 $</v>
      </c>
    </row>
    <row r="2576" hidden="0">
      <c r="A2576" s="150" t="str">
        <v>2026-06-09 10:55 UTC</v>
      </c>
      <c r="B2576" s="155" t="str">
        <v>2026-06-09 03:55 PDT</v>
      </c>
      <c r="C2576" s="155" t="str">
        <v>2026-06-09</v>
      </c>
      <c r="D2576" s="155" t="str">
        <v>June</v>
      </c>
      <c r="E2576" s="154" t="str">
        <v>Accepted</v>
      </c>
      <c r="F2576" s="155" t="str">
        <v>220</v>
      </c>
      <c r="G2576" s="153" t="n">
        <v>220</v>
      </c>
      <c r="H2576" s="155" t="str">
        <v>SW</v>
      </c>
      <c r="I2576" s="153" t="n">
        <v>40</v>
      </c>
      <c r="J2576" s="155" t="str">
        <v>NE</v>
      </c>
      <c r="K2576" s="153" t="n">
        <v>10</v>
      </c>
      <c r="L2576" s="153" t="n">
        <f>IF(E2576="Accepted",K2576*1.150779448,"")</f>
        <v>11.50779448</v>
      </c>
      <c r="M2576" s="163"/>
      <c r="N2576" s="163" t="str">
        <f>IF(AND(E2576="Accepted",ISNUMBER(M2576)),M2576*1.150779448,"")</f>
      </c>
      <c r="O2576" s="153" t="n">
        <v>29</v>
      </c>
      <c r="P2576" s="153" t="n">
        <f>IF(AND(E2576="Accepted",ISNUMBER(O2576)),O2576*1.150779448,"")</f>
        <v>33.372603992</v>
      </c>
      <c r="Q2576" s="153" t="n">
        <v>270</v>
      </c>
      <c r="R2576" s="155" t="str">
        <v>15</v>
      </c>
      <c r="S2576" s="155" t="str">
        <v>2026-06-09 10:15 UTC</v>
      </c>
      <c r="T2576" s="155" t="str">
        <v>2026-06-09 03:15 PDT</v>
      </c>
      <c r="U2576" s="153" t="n">
        <f>IF(E2576&lt;&gt;"Accepted","",IF(AND(N2576="",P2576=""),"",MAX(N2576,P2576)))</f>
        <v>33.372603992</v>
      </c>
      <c r="V2576" s="155" t="str">
        <v>2026-06-09 03:15 PDT</v>
      </c>
      <c r="W2576" s="153" t="n">
        <v>10</v>
      </c>
      <c r="X2576" s="163"/>
      <c r="Y2576" s="153" t="n">
        <v>29</v>
      </c>
      <c r="Z2576" s="153" t="n">
        <v>270</v>
      </c>
      <c r="AA2576" s="153" t="n">
        <v>-117.8837</v>
      </c>
      <c r="AB2576" s="153" t="n">
        <v>34.9054</v>
      </c>
      <c r="AC2576" s="153" t="n">
        <v>702</v>
      </c>
      <c r="AD2576" s="175" t="str">
        <v>KEDW 091055Z AUTO 22010KT 10SM CLR 18/07 A2985 RMK AO2 PK WND 27029/15 SLP086 T01810066 $</v>
      </c>
    </row>
    <row r="2577" hidden="0">
      <c r="A2577" s="150" t="str">
        <v>2026-06-09 11:55 UTC</v>
      </c>
      <c r="B2577" s="155" t="str">
        <v>2026-06-09 04:55 PDT</v>
      </c>
      <c r="C2577" s="155" t="str">
        <v>2026-06-09</v>
      </c>
      <c r="D2577" s="155" t="str">
        <v>June</v>
      </c>
      <c r="E2577" s="154" t="str">
        <v>Accepted</v>
      </c>
      <c r="F2577" s="155" t="str">
        <v>210</v>
      </c>
      <c r="G2577" s="153" t="n">
        <v>210</v>
      </c>
      <c r="H2577" s="155" t="str">
        <v>SW</v>
      </c>
      <c r="I2577" s="153" t="n">
        <v>30</v>
      </c>
      <c r="J2577" s="155" t="str">
        <v>NE</v>
      </c>
      <c r="K2577" s="153" t="n">
        <v>12</v>
      </c>
      <c r="L2577" s="153" t="n">
        <f>IF(E2577="Accepted",K2577*1.150779448,"")</f>
        <v>13.809353376</v>
      </c>
      <c r="M2577" s="163"/>
      <c r="N2577" s="163" t="str">
        <f>IF(AND(E2577="Accepted",ISNUMBER(M2577)),M2577*1.150779448,"")</f>
      </c>
      <c r="O2577" s="163"/>
      <c r="P2577" s="163" t="str">
        <f>IF(AND(E2577="Accepted",ISNUMBER(O2577)),O2577*1.150779448,"")</f>
      </c>
      <c r="Q2577" s="163"/>
      <c r="R2577" s="155" t="str"/>
      <c r="S2577" s="155" t="str"/>
      <c r="T2577" s="155" t="str"/>
      <c r="U2577" s="163" t="str">
        <f>IF(E2577&lt;&gt;"Accepted","",IF(AND(N2577="",P2577=""),"",MAX(N2577,P2577)))</f>
      </c>
      <c r="V2577" s="155" t="str">
        <v>2026-06-09 04:55 PDT</v>
      </c>
      <c r="W2577" s="153" t="n">
        <v>12</v>
      </c>
      <c r="X2577" s="163"/>
      <c r="Y2577" s="163"/>
      <c r="Z2577" s="163"/>
      <c r="AA2577" s="153" t="n">
        <v>-117.8837</v>
      </c>
      <c r="AB2577" s="153" t="n">
        <v>34.9054</v>
      </c>
      <c r="AC2577" s="153" t="n">
        <v>702</v>
      </c>
      <c r="AD2577" s="175" t="str">
        <v>KEDW 091155Z AUTO 21012KT 10SM CLR 17/08 A2985 RMK AO2 SLP087 T01720075 10235 20171 52007 $</v>
      </c>
    </row>
    <row r="2578" hidden="0">
      <c r="A2578" s="150" t="str">
        <v>2026-06-09 12:55 UTC</v>
      </c>
      <c r="B2578" s="155" t="str">
        <v>2026-06-09 05:55 PDT</v>
      </c>
      <c r="C2578" s="155" t="str">
        <v>2026-06-09</v>
      </c>
      <c r="D2578" s="155" t="str">
        <v>June</v>
      </c>
      <c r="E2578" s="154" t="str">
        <v>Accepted</v>
      </c>
      <c r="F2578" s="155" t="str">
        <v>210</v>
      </c>
      <c r="G2578" s="153" t="n">
        <v>210</v>
      </c>
      <c r="H2578" s="155" t="str">
        <v>SW</v>
      </c>
      <c r="I2578" s="153" t="n">
        <v>30</v>
      </c>
      <c r="J2578" s="155" t="str">
        <v>NE</v>
      </c>
      <c r="K2578" s="153" t="n">
        <v>14</v>
      </c>
      <c r="L2578" s="153" t="n">
        <f>IF(E2578="Accepted",K2578*1.150779448,"")</f>
        <v>16.110912272</v>
      </c>
      <c r="M2578" s="163"/>
      <c r="N2578" s="163" t="str">
        <f>IF(AND(E2578="Accepted",ISNUMBER(M2578)),M2578*1.150779448,"")</f>
      </c>
      <c r="O2578" s="163"/>
      <c r="P2578" s="163" t="str">
        <f>IF(AND(E2578="Accepted",ISNUMBER(O2578)),O2578*1.150779448,"")</f>
      </c>
      <c r="Q2578" s="163"/>
      <c r="R2578" s="155" t="str"/>
      <c r="S2578" s="155" t="str"/>
      <c r="T2578" s="155" t="str"/>
      <c r="U2578" s="163" t="str">
        <f>IF(E2578&lt;&gt;"Accepted","",IF(AND(N2578="",P2578=""),"",MAX(N2578,P2578)))</f>
      </c>
      <c r="V2578" s="155" t="str">
        <v>2026-06-09 05:55 PDT</v>
      </c>
      <c r="W2578" s="153" t="n">
        <v>14</v>
      </c>
      <c r="X2578" s="163"/>
      <c r="Y2578" s="163"/>
      <c r="Z2578" s="163"/>
      <c r="AA2578" s="153" t="n">
        <v>-117.8837</v>
      </c>
      <c r="AB2578" s="153" t="n">
        <v>34.9054</v>
      </c>
      <c r="AC2578" s="153" t="n">
        <v>702</v>
      </c>
      <c r="AD2578" s="175" t="str">
        <v>KEDW 091255Z 21014KT 80SM CLR 17/08 A2986 RMK AO2A SLP091 T01660075</v>
      </c>
    </row>
    <row r="2579" hidden="0">
      <c r="A2579" s="150" t="str">
        <v>2026-06-09 13:55 UTC</v>
      </c>
      <c r="B2579" s="155" t="str">
        <v>2026-06-09 06:55 PDT</v>
      </c>
      <c r="C2579" s="155" t="str">
        <v>2026-06-09</v>
      </c>
      <c r="D2579" s="155" t="str">
        <v>June</v>
      </c>
      <c r="E2579" s="154" t="str">
        <v>Accepted</v>
      </c>
      <c r="F2579" s="155" t="str">
        <v>230</v>
      </c>
      <c r="G2579" s="153" t="n">
        <v>230</v>
      </c>
      <c r="H2579" s="155" t="str">
        <v>SW</v>
      </c>
      <c r="I2579" s="153" t="n">
        <v>50</v>
      </c>
      <c r="J2579" s="155" t="str">
        <v>NE</v>
      </c>
      <c r="K2579" s="153" t="n">
        <v>13</v>
      </c>
      <c r="L2579" s="153" t="n">
        <f>IF(E2579="Accepted",K2579*1.150779448,"")</f>
        <v>14.960132824</v>
      </c>
      <c r="M2579" s="163"/>
      <c r="N2579" s="163" t="str">
        <f>IF(AND(E2579="Accepted",ISNUMBER(M2579)),M2579*1.150779448,"")</f>
      </c>
      <c r="O2579" s="163"/>
      <c r="P2579" s="163" t="str">
        <f>IF(AND(E2579="Accepted",ISNUMBER(O2579)),O2579*1.150779448,"")</f>
      </c>
      <c r="Q2579" s="163"/>
      <c r="R2579" s="155" t="str"/>
      <c r="S2579" s="155" t="str"/>
      <c r="T2579" s="155" t="str"/>
      <c r="U2579" s="163" t="str">
        <f>IF(E2579&lt;&gt;"Accepted","",IF(AND(N2579="",P2579=""),"",MAX(N2579,P2579)))</f>
      </c>
      <c r="V2579" s="155" t="str">
        <v>2026-06-09 06:55 PDT</v>
      </c>
      <c r="W2579" s="153" t="n">
        <v>13</v>
      </c>
      <c r="X2579" s="163"/>
      <c r="Y2579" s="163"/>
      <c r="Z2579" s="163"/>
      <c r="AA2579" s="153" t="n">
        <v>-117.8837</v>
      </c>
      <c r="AB2579" s="153" t="n">
        <v>34.9054</v>
      </c>
      <c r="AC2579" s="153" t="n">
        <v>702</v>
      </c>
      <c r="AD2579" s="175" t="str">
        <v>KEDW 091355Z 23013KT 70SM CLR 18/08 A2986 RMK AO2A SLP091 T01840084</v>
      </c>
    </row>
    <row r="2580" hidden="0">
      <c r="A2580" s="150" t="str">
        <v>2026-06-09 14:55 UTC</v>
      </c>
      <c r="B2580" s="155" t="str">
        <v>2026-06-09 07:55 PDT</v>
      </c>
      <c r="C2580" s="155" t="str">
        <v>2026-06-09</v>
      </c>
      <c r="D2580" s="155" t="str">
        <v>June</v>
      </c>
      <c r="E2580" s="154" t="str">
        <v>Accepted</v>
      </c>
      <c r="F2580" s="155" t="str">
        <v>250</v>
      </c>
      <c r="G2580" s="153" t="n">
        <v>250</v>
      </c>
      <c r="H2580" s="155" t="str">
        <v>W</v>
      </c>
      <c r="I2580" s="153" t="n">
        <v>70</v>
      </c>
      <c r="J2580" s="155" t="str">
        <v>E</v>
      </c>
      <c r="K2580" s="153" t="n">
        <v>14</v>
      </c>
      <c r="L2580" s="153" t="n">
        <f>IF(E2580="Accepted",K2580*1.150779448,"")</f>
        <v>16.110912272</v>
      </c>
      <c r="M2580" s="153" t="n">
        <v>19</v>
      </c>
      <c r="N2580" s="153" t="n">
        <f>IF(AND(E2580="Accepted",ISNUMBER(M2580)),M2580*1.150779448,"")</f>
        <v>21.864809512</v>
      </c>
      <c r="O2580" s="153" t="n">
        <v>27</v>
      </c>
      <c r="P2580" s="153" t="n">
        <f>IF(AND(E2580="Accepted",ISNUMBER(O2580)),O2580*1.150779448,"")</f>
        <v>31.071045096</v>
      </c>
      <c r="Q2580" s="153" t="n">
        <v>260</v>
      </c>
      <c r="R2580" s="155" t="str">
        <v>53</v>
      </c>
      <c r="S2580" s="155" t="str">
        <v>2026-06-09 14:53 UTC</v>
      </c>
      <c r="T2580" s="155" t="str">
        <v>2026-06-09 07:53 PDT</v>
      </c>
      <c r="U2580" s="153" t="n">
        <f>IF(E2580&lt;&gt;"Accepted","",IF(AND(N2580="",P2580=""),"",MAX(N2580,P2580)))</f>
        <v>31.071045096</v>
      </c>
      <c r="V2580" s="155" t="str">
        <v>2026-06-09 07:53 PDT</v>
      </c>
      <c r="W2580" s="153" t="n">
        <v>14</v>
      </c>
      <c r="X2580" s="153" t="n">
        <v>19</v>
      </c>
      <c r="Y2580" s="153" t="n">
        <v>27</v>
      </c>
      <c r="Z2580" s="153" t="n">
        <v>260</v>
      </c>
      <c r="AA2580" s="153" t="n">
        <v>-117.8837</v>
      </c>
      <c r="AB2580" s="153" t="n">
        <v>34.9054</v>
      </c>
      <c r="AC2580" s="153" t="n">
        <v>702</v>
      </c>
      <c r="AD2580" s="175" t="str">
        <v>KEDW 091455Z 25014G19KT 70SM CLR 22/07 A2987 RMK AO2A PK WND 26027/53 SLP093 T02200070 52007</v>
      </c>
    </row>
    <row r="2581" hidden="0">
      <c r="A2581" s="150" t="str">
        <v>2026-06-09 15:55 UTC</v>
      </c>
      <c r="B2581" s="155" t="str">
        <v>2026-06-09 08:55 PDT</v>
      </c>
      <c r="C2581" s="155" t="str">
        <v>2026-06-09</v>
      </c>
      <c r="D2581" s="155" t="str">
        <v>June</v>
      </c>
      <c r="E2581" s="154" t="str">
        <v>Accepted</v>
      </c>
      <c r="F2581" s="155" t="str">
        <v>230</v>
      </c>
      <c r="G2581" s="153" t="n">
        <v>230</v>
      </c>
      <c r="H2581" s="155" t="str">
        <v>SW</v>
      </c>
      <c r="I2581" s="153" t="n">
        <v>50</v>
      </c>
      <c r="J2581" s="155" t="str">
        <v>NE</v>
      </c>
      <c r="K2581" s="153" t="n">
        <v>16</v>
      </c>
      <c r="L2581" s="153" t="n">
        <f>IF(E2581="Accepted",K2581*1.150779448,"")</f>
        <v>18.412471168</v>
      </c>
      <c r="M2581" s="163"/>
      <c r="N2581" s="163" t="str">
        <f>IF(AND(E2581="Accepted",ISNUMBER(M2581)),M2581*1.150779448,"")</f>
      </c>
      <c r="O2581" s="153" t="n">
        <v>26</v>
      </c>
      <c r="P2581" s="153" t="n">
        <f>IF(AND(E2581="Accepted",ISNUMBER(O2581)),O2581*1.150779448,"")</f>
        <v>29.920265648</v>
      </c>
      <c r="Q2581" s="153" t="n">
        <v>270</v>
      </c>
      <c r="R2581" s="155" t="str">
        <v>03</v>
      </c>
      <c r="S2581" s="155" t="str">
        <v>2026-06-09 15:03 UTC</v>
      </c>
      <c r="T2581" s="155" t="str">
        <v>2026-06-09 08:03 PDT</v>
      </c>
      <c r="U2581" s="153" t="n">
        <f>IF(E2581&lt;&gt;"Accepted","",IF(AND(N2581="",P2581=""),"",MAX(N2581,P2581)))</f>
        <v>29.920265648</v>
      </c>
      <c r="V2581" s="155" t="str">
        <v>2026-06-09 08:03 PDT</v>
      </c>
      <c r="W2581" s="153" t="n">
        <v>16</v>
      </c>
      <c r="X2581" s="163"/>
      <c r="Y2581" s="153" t="n">
        <v>26</v>
      </c>
      <c r="Z2581" s="153" t="n">
        <v>270</v>
      </c>
      <c r="AA2581" s="153" t="n">
        <v>-117.8837</v>
      </c>
      <c r="AB2581" s="153" t="n">
        <v>34.9054</v>
      </c>
      <c r="AC2581" s="153" t="n">
        <v>702</v>
      </c>
      <c r="AD2581" s="175" t="str">
        <v>KEDW 091555Z 23016KT 80SM CLR 24/07 A2988 RMK AO2A PK WND 27026/03 SLP096 T02370069</v>
      </c>
    </row>
    <row r="2582" hidden="0">
      <c r="A2582" s="150" t="str">
        <v>2026-06-09 16:55 UTC</v>
      </c>
      <c r="B2582" s="155" t="str">
        <v>2026-06-09 09:55 PDT</v>
      </c>
      <c r="C2582" s="155" t="str">
        <v>2026-06-09</v>
      </c>
      <c r="D2582" s="155" t="str">
        <v>June</v>
      </c>
      <c r="E2582" s="154" t="str">
        <v>Accepted</v>
      </c>
      <c r="F2582" s="155" t="str">
        <v>230</v>
      </c>
      <c r="G2582" s="153" t="n">
        <v>230</v>
      </c>
      <c r="H2582" s="155" t="str">
        <v>SW</v>
      </c>
      <c r="I2582" s="153" t="n">
        <v>50</v>
      </c>
      <c r="J2582" s="155" t="str">
        <v>NE</v>
      </c>
      <c r="K2582" s="153" t="n">
        <v>14</v>
      </c>
      <c r="L2582" s="153" t="n">
        <f>IF(E2582="Accepted",K2582*1.150779448,"")</f>
        <v>16.110912272</v>
      </c>
      <c r="M2582" s="163"/>
      <c r="N2582" s="163" t="str">
        <f>IF(AND(E2582="Accepted",ISNUMBER(M2582)),M2582*1.150779448,"")</f>
      </c>
      <c r="O2582" s="163"/>
      <c r="P2582" s="163" t="str">
        <f>IF(AND(E2582="Accepted",ISNUMBER(O2582)),O2582*1.150779448,"")</f>
      </c>
      <c r="Q2582" s="163"/>
      <c r="R2582" s="155" t="str"/>
      <c r="S2582" s="155" t="str"/>
      <c r="T2582" s="155" t="str"/>
      <c r="U2582" s="163" t="str">
        <f>IF(E2582&lt;&gt;"Accepted","",IF(AND(N2582="",P2582=""),"",MAX(N2582,P2582)))</f>
      </c>
      <c r="V2582" s="155" t="str">
        <v>2026-06-09 09:55 PDT</v>
      </c>
      <c r="W2582" s="153" t="n">
        <v>14</v>
      </c>
      <c r="X2582" s="163"/>
      <c r="Y2582" s="163"/>
      <c r="Z2582" s="163"/>
      <c r="AA2582" s="153" t="n">
        <v>-117.8837</v>
      </c>
      <c r="AB2582" s="153" t="n">
        <v>34.9054</v>
      </c>
      <c r="AC2582" s="153" t="n">
        <v>702</v>
      </c>
      <c r="AD2582" s="175" t="str">
        <v>KEDW 091655Z 23014KT 70SM CLR 26/07 A2987 RMK AO2A SLP092 T02580069</v>
      </c>
    </row>
    <row r="2583" hidden="0">
      <c r="A2583" s="150" t="str">
        <v>2026-06-09 17:55 UTC</v>
      </c>
      <c r="B2583" s="155" t="str">
        <v>2026-06-09 10:55 PDT</v>
      </c>
      <c r="C2583" s="155" t="str">
        <v>2026-06-09</v>
      </c>
      <c r="D2583" s="155" t="str">
        <v>June</v>
      </c>
      <c r="E2583" s="154" t="str">
        <v>Accepted</v>
      </c>
      <c r="F2583" s="155" t="str">
        <v>240</v>
      </c>
      <c r="G2583" s="153" t="n">
        <v>240</v>
      </c>
      <c r="H2583" s="155" t="str">
        <v>SW</v>
      </c>
      <c r="I2583" s="153" t="n">
        <v>60</v>
      </c>
      <c r="J2583" s="155" t="str">
        <v>NE</v>
      </c>
      <c r="K2583" s="153" t="n">
        <v>12</v>
      </c>
      <c r="L2583" s="153" t="n">
        <f>IF(E2583="Accepted",K2583*1.150779448,"")</f>
        <v>13.809353376</v>
      </c>
      <c r="M2583" s="163"/>
      <c r="N2583" s="163" t="str">
        <f>IF(AND(E2583="Accepted",ISNUMBER(M2583)),M2583*1.150779448,"")</f>
      </c>
      <c r="O2583" s="163"/>
      <c r="P2583" s="163" t="str">
        <f>IF(AND(E2583="Accepted",ISNUMBER(O2583)),O2583*1.150779448,"")</f>
      </c>
      <c r="Q2583" s="163"/>
      <c r="R2583" s="155" t="str"/>
      <c r="S2583" s="155" t="str"/>
      <c r="T2583" s="155" t="str"/>
      <c r="U2583" s="163" t="str">
        <f>IF(E2583&lt;&gt;"Accepted","",IF(AND(N2583="",P2583=""),"",MAX(N2583,P2583)))</f>
      </c>
      <c r="V2583" s="155" t="str">
        <v>2026-06-09 10:55 PDT</v>
      </c>
      <c r="W2583" s="153" t="n">
        <v>12</v>
      </c>
      <c r="X2583" s="163"/>
      <c r="Y2583" s="163"/>
      <c r="Z2583" s="163"/>
      <c r="AA2583" s="153" t="n">
        <v>-117.8837</v>
      </c>
      <c r="AB2583" s="153" t="n">
        <v>34.9054</v>
      </c>
      <c r="AC2583" s="153" t="n">
        <v>702</v>
      </c>
      <c r="AD2583" s="175" t="str">
        <v>KEDW 091755Z 24012KT 80SM CLR 28/07 A2986 RMK AO2A SLP088 T02790066 10279 20164 58006</v>
      </c>
    </row>
    <row r="2584" hidden="0">
      <c r="A2584" s="150" t="str">
        <v>2026-06-09 18:55 UTC</v>
      </c>
      <c r="B2584" s="155" t="str">
        <v>2026-06-09 11:55 PDT</v>
      </c>
      <c r="C2584" s="155" t="str">
        <v>2026-06-09</v>
      </c>
      <c r="D2584" s="155" t="str">
        <v>June</v>
      </c>
      <c r="E2584" s="154" t="str">
        <v>Accepted</v>
      </c>
      <c r="F2584" s="155" t="str">
        <v>230</v>
      </c>
      <c r="G2584" s="153" t="n">
        <v>230</v>
      </c>
      <c r="H2584" s="155" t="str">
        <v>SW</v>
      </c>
      <c r="I2584" s="153" t="n">
        <v>50</v>
      </c>
      <c r="J2584" s="155" t="str">
        <v>NE</v>
      </c>
      <c r="K2584" s="153" t="n">
        <v>12</v>
      </c>
      <c r="L2584" s="153" t="n">
        <f>IF(E2584="Accepted",K2584*1.150779448,"")</f>
        <v>13.809353376</v>
      </c>
      <c r="M2584" s="153" t="n">
        <v>19</v>
      </c>
      <c r="N2584" s="153" t="n">
        <f>IF(AND(E2584="Accepted",ISNUMBER(M2584)),M2584*1.150779448,"")</f>
        <v>21.864809512</v>
      </c>
      <c r="O2584" s="163"/>
      <c r="P2584" s="163" t="str">
        <f>IF(AND(E2584="Accepted",ISNUMBER(O2584)),O2584*1.150779448,"")</f>
      </c>
      <c r="Q2584" s="163"/>
      <c r="R2584" s="155" t="str"/>
      <c r="S2584" s="155" t="str"/>
      <c r="T2584" s="155" t="str"/>
      <c r="U2584" s="153" t="n">
        <f>IF(E2584&lt;&gt;"Accepted","",IF(AND(N2584="",P2584=""),"",MAX(N2584,P2584)))</f>
        <v>21.864809512</v>
      </c>
      <c r="V2584" s="155" t="str">
        <v>2026-06-09 11:55 PDT</v>
      </c>
      <c r="W2584" s="153" t="n">
        <v>12</v>
      </c>
      <c r="X2584" s="153" t="n">
        <v>19</v>
      </c>
      <c r="Y2584" s="163"/>
      <c r="Z2584" s="163"/>
      <c r="AA2584" s="153" t="n">
        <v>-117.8837</v>
      </c>
      <c r="AB2584" s="153" t="n">
        <v>34.9054</v>
      </c>
      <c r="AC2584" s="153" t="n">
        <v>702</v>
      </c>
      <c r="AD2584" s="175" t="str">
        <v>KEDW 091855Z 23012G19KT 70SM CLR 31/06 A2985 RMK AO2A SLP083 T03050064</v>
      </c>
    </row>
    <row r="2585" hidden="0">
      <c r="A2585" s="150" t="str">
        <v>2026-06-09 19:55 UTC</v>
      </c>
      <c r="B2585" s="155" t="str">
        <v>2026-06-09 12:55 PDT</v>
      </c>
      <c r="C2585" s="155" t="str">
        <v>2026-06-09</v>
      </c>
      <c r="D2585" s="155" t="str">
        <v>June</v>
      </c>
      <c r="E2585" s="154" t="str">
        <v>Accepted</v>
      </c>
      <c r="F2585" s="155" t="str">
        <v>240</v>
      </c>
      <c r="G2585" s="153" t="n">
        <v>240</v>
      </c>
      <c r="H2585" s="155" t="str">
        <v>SW</v>
      </c>
      <c r="I2585" s="153" t="n">
        <v>60</v>
      </c>
      <c r="J2585" s="155" t="str">
        <v>NE</v>
      </c>
      <c r="K2585" s="153" t="n">
        <v>12</v>
      </c>
      <c r="L2585" s="153" t="n">
        <f>IF(E2585="Accepted",K2585*1.150779448,"")</f>
        <v>13.809353376</v>
      </c>
      <c r="M2585" s="153" t="n">
        <v>19</v>
      </c>
      <c r="N2585" s="153" t="n">
        <f>IF(AND(E2585="Accepted",ISNUMBER(M2585)),M2585*1.150779448,"")</f>
        <v>21.864809512</v>
      </c>
      <c r="O2585" s="163"/>
      <c r="P2585" s="163" t="str">
        <f>IF(AND(E2585="Accepted",ISNUMBER(O2585)),O2585*1.150779448,"")</f>
      </c>
      <c r="Q2585" s="163"/>
      <c r="R2585" s="155" t="str"/>
      <c r="S2585" s="155" t="str"/>
      <c r="T2585" s="155" t="str"/>
      <c r="U2585" s="153" t="n">
        <f>IF(E2585&lt;&gt;"Accepted","",IF(AND(N2585="",P2585=""),"",MAX(N2585,P2585)))</f>
        <v>21.864809512</v>
      </c>
      <c r="V2585" s="155" t="str">
        <v>2026-06-09 12:55 PDT</v>
      </c>
      <c r="W2585" s="153" t="n">
        <v>12</v>
      </c>
      <c r="X2585" s="153" t="n">
        <v>19</v>
      </c>
      <c r="Y2585" s="163"/>
      <c r="Z2585" s="163"/>
      <c r="AA2585" s="153" t="n">
        <v>-117.8837</v>
      </c>
      <c r="AB2585" s="153" t="n">
        <v>34.9054</v>
      </c>
      <c r="AC2585" s="153" t="n">
        <v>702</v>
      </c>
      <c r="AD2585" s="175" t="str">
        <v>KEDW 091955Z 24012G19KT 70SM CLR 32/06 A2984 RMK AO2A SLP079 T03190061</v>
      </c>
    </row>
    <row r="2586" hidden="0">
      <c r="A2586" s="150" t="str">
        <v>2026-06-09 20:55 UTC</v>
      </c>
      <c r="B2586" s="155" t="str">
        <v>2026-06-09 13:55 PDT</v>
      </c>
      <c r="C2586" s="155" t="str">
        <v>2026-06-09</v>
      </c>
      <c r="D2586" s="155" t="str">
        <v>June</v>
      </c>
      <c r="E2586" s="154" t="str">
        <v>Accepted</v>
      </c>
      <c r="F2586" s="155" t="str">
        <v>300</v>
      </c>
      <c r="G2586" s="153" t="n">
        <v>300</v>
      </c>
      <c r="H2586" s="155" t="str">
        <v>NW</v>
      </c>
      <c r="I2586" s="153" t="n">
        <v>120</v>
      </c>
      <c r="J2586" s="155" t="str">
        <v>SE</v>
      </c>
      <c r="K2586" s="153" t="n">
        <v>9</v>
      </c>
      <c r="L2586" s="153" t="n">
        <f>IF(E2586="Accepted",K2586*1.150779448,"")</f>
        <v>10.357015032</v>
      </c>
      <c r="M2586" s="153" t="n">
        <v>17</v>
      </c>
      <c r="N2586" s="153" t="n">
        <f>IF(AND(E2586="Accepted",ISNUMBER(M2586)),M2586*1.150779448,"")</f>
        <v>19.563250616</v>
      </c>
      <c r="O2586" s="163"/>
      <c r="P2586" s="163" t="str">
        <f>IF(AND(E2586="Accepted",ISNUMBER(O2586)),O2586*1.150779448,"")</f>
      </c>
      <c r="Q2586" s="163"/>
      <c r="R2586" s="155" t="str"/>
      <c r="S2586" s="155" t="str"/>
      <c r="T2586" s="155" t="str"/>
      <c r="U2586" s="153" t="n">
        <f>IF(E2586&lt;&gt;"Accepted","",IF(AND(N2586="",P2586=""),"",MAX(N2586,P2586)))</f>
        <v>19.563250616</v>
      </c>
      <c r="V2586" s="155" t="str">
        <v>2026-06-09 13:55 PDT</v>
      </c>
      <c r="W2586" s="153" t="n">
        <v>9</v>
      </c>
      <c r="X2586" s="153" t="n">
        <v>17</v>
      </c>
      <c r="Y2586" s="163"/>
      <c r="Z2586" s="163"/>
      <c r="AA2586" s="153" t="n">
        <v>-117.8837</v>
      </c>
      <c r="AB2586" s="153" t="n">
        <v>34.9054</v>
      </c>
      <c r="AC2586" s="153" t="n">
        <v>702</v>
      </c>
      <c r="AD2586" s="175" t="str">
        <v>KEDW 092055Z 30009G17KT 60SM CLR 33/07 A2982 RMK AO2A SLP072 T03250066 57010</v>
      </c>
    </row>
    <row r="2587" hidden="0">
      <c r="A2587" s="150" t="str">
        <v>2026-06-09 21:55 UTC</v>
      </c>
      <c r="B2587" s="155" t="str">
        <v>2026-06-09 14:55 PDT</v>
      </c>
      <c r="C2587" s="155" t="str">
        <v>2026-06-09</v>
      </c>
      <c r="D2587" s="155" t="str">
        <v>June</v>
      </c>
      <c r="E2587" s="154" t="str">
        <v>Accepted</v>
      </c>
      <c r="F2587" s="155" t="str">
        <v>270</v>
      </c>
      <c r="G2587" s="153" t="n">
        <v>270</v>
      </c>
      <c r="H2587" s="155" t="str">
        <v>W</v>
      </c>
      <c r="I2587" s="153" t="n">
        <v>90</v>
      </c>
      <c r="J2587" s="155" t="str">
        <v>E</v>
      </c>
      <c r="K2587" s="153" t="n">
        <v>15</v>
      </c>
      <c r="L2587" s="153" t="n">
        <f>IF(E2587="Accepted",K2587*1.150779448,"")</f>
        <v>17.261691719999998</v>
      </c>
      <c r="M2587" s="153" t="n">
        <v>20</v>
      </c>
      <c r="N2587" s="153" t="n">
        <f>IF(AND(E2587="Accepted",ISNUMBER(M2587)),M2587*1.150779448,"")</f>
        <v>23.01558896</v>
      </c>
      <c r="O2587" s="163"/>
      <c r="P2587" s="163" t="str">
        <f>IF(AND(E2587="Accepted",ISNUMBER(O2587)),O2587*1.150779448,"")</f>
      </c>
      <c r="Q2587" s="163"/>
      <c r="R2587" s="155" t="str"/>
      <c r="S2587" s="155" t="str"/>
      <c r="T2587" s="155" t="str"/>
      <c r="U2587" s="153" t="n">
        <f>IF(E2587&lt;&gt;"Accepted","",IF(AND(N2587="",P2587=""),"",MAX(N2587,P2587)))</f>
        <v>23.01558896</v>
      </c>
      <c r="V2587" s="155" t="str">
        <v>2026-06-09 14:55 PDT</v>
      </c>
      <c r="W2587" s="153" t="n">
        <v>15</v>
      </c>
      <c r="X2587" s="153" t="n">
        <v>20</v>
      </c>
      <c r="Y2587" s="163"/>
      <c r="Z2587" s="163"/>
      <c r="AA2587" s="153" t="n">
        <v>-117.8837</v>
      </c>
      <c r="AB2587" s="153" t="n">
        <v>34.9054</v>
      </c>
      <c r="AC2587" s="153" t="n">
        <v>702</v>
      </c>
      <c r="AD2587" s="175" t="str">
        <v>KEDW 092155Z 27015G20KT 60SM CLR 34/07 A2981 RMK AO2A SLP069 T03380069</v>
      </c>
    </row>
    <row r="2588" hidden="0">
      <c r="A2588" s="150" t="str">
        <v>2026-06-09 22:55 UTC</v>
      </c>
      <c r="B2588" s="155" t="str">
        <v>2026-06-09 15:55 PDT</v>
      </c>
      <c r="C2588" s="155" t="str">
        <v>2026-06-09</v>
      </c>
      <c r="D2588" s="155" t="str">
        <v>June</v>
      </c>
      <c r="E2588" s="154" t="str">
        <v>Accepted</v>
      </c>
      <c r="F2588" s="155" t="str">
        <v>290</v>
      </c>
      <c r="G2588" s="153" t="n">
        <v>290</v>
      </c>
      <c r="H2588" s="155" t="str">
        <v>W</v>
      </c>
      <c r="I2588" s="153" t="n">
        <v>110</v>
      </c>
      <c r="J2588" s="155" t="str">
        <v>E</v>
      </c>
      <c r="K2588" s="153" t="n">
        <v>14</v>
      </c>
      <c r="L2588" s="153" t="n">
        <f>IF(E2588="Accepted",K2588*1.150779448,"")</f>
        <v>16.110912272</v>
      </c>
      <c r="M2588" s="153" t="n">
        <v>21</v>
      </c>
      <c r="N2588" s="153" t="n">
        <f>IF(AND(E2588="Accepted",ISNUMBER(M2588)),M2588*1.150779448,"")</f>
        <v>24.166368408</v>
      </c>
      <c r="O2588" s="163"/>
      <c r="P2588" s="163" t="str">
        <f>IF(AND(E2588="Accepted",ISNUMBER(O2588)),O2588*1.150779448,"")</f>
      </c>
      <c r="Q2588" s="163"/>
      <c r="R2588" s="155" t="str"/>
      <c r="S2588" s="155" t="str"/>
      <c r="T2588" s="155" t="str"/>
      <c r="U2588" s="153" t="n">
        <f>IF(E2588&lt;&gt;"Accepted","",IF(AND(N2588="",P2588=""),"",MAX(N2588,P2588)))</f>
        <v>24.166368408</v>
      </c>
      <c r="V2588" s="155" t="str">
        <v>2026-06-09 15:55 PDT</v>
      </c>
      <c r="W2588" s="153" t="n">
        <v>14</v>
      </c>
      <c r="X2588" s="153" t="n">
        <v>21</v>
      </c>
      <c r="Y2588" s="163"/>
      <c r="Z2588" s="163"/>
      <c r="AA2588" s="153" t="n">
        <v>-117.8837</v>
      </c>
      <c r="AB2588" s="153" t="n">
        <v>34.9054</v>
      </c>
      <c r="AC2588" s="153" t="n">
        <v>702</v>
      </c>
      <c r="AD2588" s="175" t="str">
        <v>KEDW 092255Z 29014G21KT 70SM CLR 33/07 A2979 RMK AO2A SLP063 T03330065</v>
      </c>
    </row>
    <row r="2589" hidden="0">
      <c r="A2589" s="150" t="str">
        <v>2026-06-09 23:55 UTC</v>
      </c>
      <c r="B2589" s="155" t="str">
        <v>2026-06-09 16:55 PDT</v>
      </c>
      <c r="C2589" s="155" t="str">
        <v>2026-06-09</v>
      </c>
      <c r="D2589" s="155" t="str">
        <v>June</v>
      </c>
      <c r="E2589" s="154" t="str">
        <v>Accepted</v>
      </c>
      <c r="F2589" s="155" t="str">
        <v>290</v>
      </c>
      <c r="G2589" s="153" t="n">
        <v>290</v>
      </c>
      <c r="H2589" s="155" t="str">
        <v>W</v>
      </c>
      <c r="I2589" s="153" t="n">
        <v>110</v>
      </c>
      <c r="J2589" s="155" t="str">
        <v>E</v>
      </c>
      <c r="K2589" s="153" t="n">
        <v>17</v>
      </c>
      <c r="L2589" s="153" t="n">
        <f>IF(E2589="Accepted",K2589*1.150779448,"")</f>
        <v>19.563250616</v>
      </c>
      <c r="M2589" s="153" t="n">
        <v>23</v>
      </c>
      <c r="N2589" s="153" t="n">
        <f>IF(AND(E2589="Accepted",ISNUMBER(M2589)),M2589*1.150779448,"")</f>
        <v>26.467927304</v>
      </c>
      <c r="O2589" s="163"/>
      <c r="P2589" s="163" t="str">
        <f>IF(AND(E2589="Accepted",ISNUMBER(O2589)),O2589*1.150779448,"")</f>
      </c>
      <c r="Q2589" s="163"/>
      <c r="R2589" s="155" t="str"/>
      <c r="S2589" s="155" t="str"/>
      <c r="T2589" s="155" t="str"/>
      <c r="U2589" s="153" t="n">
        <f>IF(E2589&lt;&gt;"Accepted","",IF(AND(N2589="",P2589=""),"",MAX(N2589,P2589)))</f>
        <v>26.467927304</v>
      </c>
      <c r="V2589" s="155" t="str">
        <v>2026-06-09 16:55 PDT</v>
      </c>
      <c r="W2589" s="153" t="n">
        <v>17</v>
      </c>
      <c r="X2589" s="153" t="n">
        <v>23</v>
      </c>
      <c r="Y2589" s="163"/>
      <c r="Z2589" s="163"/>
      <c r="AA2589" s="153" t="n">
        <v>-117.8837</v>
      </c>
      <c r="AB2589" s="153" t="n">
        <v>34.9054</v>
      </c>
      <c r="AC2589" s="153" t="n">
        <v>702</v>
      </c>
      <c r="AD2589" s="175" t="str">
        <v>KEDW 092355Z 29017G23KT 60SM CLR 32/07 A2978 RMK AO2A SLP061 T03220071 10338 20280 57014</v>
      </c>
    </row>
    <row r="2590" hidden="0">
      <c r="A2590" s="150" t="str">
        <v>2026-06-10 00:55 UTC</v>
      </c>
      <c r="B2590" s="155" t="str">
        <v>2026-06-09 17:55 PDT</v>
      </c>
      <c r="C2590" s="155" t="str">
        <v>2026-06-09</v>
      </c>
      <c r="D2590" s="155" t="str">
        <v>June</v>
      </c>
      <c r="E2590" s="154" t="str">
        <v>Accepted</v>
      </c>
      <c r="F2590" s="155" t="str">
        <v>280</v>
      </c>
      <c r="G2590" s="153" t="n">
        <v>280</v>
      </c>
      <c r="H2590" s="155" t="str">
        <v>W</v>
      </c>
      <c r="I2590" s="153" t="n">
        <v>100</v>
      </c>
      <c r="J2590" s="155" t="str">
        <v>E</v>
      </c>
      <c r="K2590" s="153" t="n">
        <v>20</v>
      </c>
      <c r="L2590" s="153" t="n">
        <f>IF(E2590="Accepted",K2590*1.150779448,"")</f>
        <v>23.01558896</v>
      </c>
      <c r="M2590" s="163"/>
      <c r="N2590" s="163" t="str">
        <f>IF(AND(E2590="Accepted",ISNUMBER(M2590)),M2590*1.150779448,"")</f>
      </c>
      <c r="O2590" s="153" t="n">
        <v>27</v>
      </c>
      <c r="P2590" s="153" t="n">
        <f>IF(AND(E2590="Accepted",ISNUMBER(O2590)),O2590*1.150779448,"")</f>
        <v>31.071045096</v>
      </c>
      <c r="Q2590" s="153" t="n">
        <v>290</v>
      </c>
      <c r="R2590" s="155" t="str">
        <v>23</v>
      </c>
      <c r="S2590" s="155" t="str">
        <v>2026-06-10 00:23 UTC</v>
      </c>
      <c r="T2590" s="155" t="str">
        <v>2026-06-09 17:23 PDT</v>
      </c>
      <c r="U2590" s="153" t="n">
        <f>IF(E2590&lt;&gt;"Accepted","",IF(AND(N2590="",P2590=""),"",MAX(N2590,P2590)))</f>
        <v>31.071045096</v>
      </c>
      <c r="V2590" s="155" t="str">
        <v>2026-06-09 17:23 PDT</v>
      </c>
      <c r="W2590" s="153" t="n">
        <v>20</v>
      </c>
      <c r="X2590" s="163"/>
      <c r="Y2590" s="153" t="n">
        <v>27</v>
      </c>
      <c r="Z2590" s="153" t="n">
        <v>290</v>
      </c>
      <c r="AA2590" s="153" t="n">
        <v>-117.8837</v>
      </c>
      <c r="AB2590" s="153" t="n">
        <v>34.9054</v>
      </c>
      <c r="AC2590" s="153" t="n">
        <v>702</v>
      </c>
      <c r="AD2590" s="175" t="str">
        <v>KEDW 100055Z 28020KT 50SM CLR 31/07 A2979 RMK AO2A PK WND 29027/23 SLP066 T03100068</v>
      </c>
    </row>
    <row r="2591" hidden="0">
      <c r="A2591" s="150" t="str">
        <v>2026-06-10 01:55 UTC</v>
      </c>
      <c r="B2591" s="155" t="str">
        <v>2026-06-09 18:55 PDT</v>
      </c>
      <c r="C2591" s="155" t="str">
        <v>2026-06-09</v>
      </c>
      <c r="D2591" s="155" t="str">
        <v>June</v>
      </c>
      <c r="E2591" s="154" t="str">
        <v>Accepted</v>
      </c>
      <c r="F2591" s="155" t="str">
        <v>280</v>
      </c>
      <c r="G2591" s="153" t="n">
        <v>280</v>
      </c>
      <c r="H2591" s="155" t="str">
        <v>W</v>
      </c>
      <c r="I2591" s="153" t="n">
        <v>100</v>
      </c>
      <c r="J2591" s="155" t="str">
        <v>E</v>
      </c>
      <c r="K2591" s="153" t="n">
        <v>18</v>
      </c>
      <c r="L2591" s="153" t="n">
        <f>IF(E2591="Accepted",K2591*1.150779448,"")</f>
        <v>20.714030064</v>
      </c>
      <c r="M2591" s="163"/>
      <c r="N2591" s="163" t="str">
        <f>IF(AND(E2591="Accepted",ISNUMBER(M2591)),M2591*1.150779448,"")</f>
      </c>
      <c r="O2591" s="153" t="n">
        <v>27</v>
      </c>
      <c r="P2591" s="153" t="n">
        <f>IF(AND(E2591="Accepted",ISNUMBER(O2591)),O2591*1.150779448,"")</f>
        <v>31.071045096</v>
      </c>
      <c r="Q2591" s="153" t="n">
        <v>290</v>
      </c>
      <c r="R2591" s="155" t="str">
        <v>09</v>
      </c>
      <c r="S2591" s="155" t="str">
        <v>2026-06-10 01:09 UTC</v>
      </c>
      <c r="T2591" s="155" t="str">
        <v>2026-06-09 18:09 PDT</v>
      </c>
      <c r="U2591" s="153" t="n">
        <f>IF(E2591&lt;&gt;"Accepted","",IF(AND(N2591="",P2591=""),"",MAX(N2591,P2591)))</f>
        <v>31.071045096</v>
      </c>
      <c r="V2591" s="155" t="str">
        <v>2026-06-09 18:09 PDT</v>
      </c>
      <c r="W2591" s="153" t="n">
        <v>18</v>
      </c>
      <c r="X2591" s="163"/>
      <c r="Y2591" s="153" t="n">
        <v>27</v>
      </c>
      <c r="Z2591" s="153" t="n">
        <v>290</v>
      </c>
      <c r="AA2591" s="153" t="n">
        <v>-117.8837</v>
      </c>
      <c r="AB2591" s="153" t="n">
        <v>34.9054</v>
      </c>
      <c r="AC2591" s="153" t="n">
        <v>702</v>
      </c>
      <c r="AD2591" s="175" t="str">
        <v>KEDW 100155Z 28018KT 50SM CLR 29/07 A2979 RMK AO2A PK WND 29027/09 SLP066 T02880074</v>
      </c>
    </row>
    <row r="2592" hidden="0">
      <c r="A2592" s="150" t="str">
        <v>2026-06-10 02:55 UTC</v>
      </c>
      <c r="B2592" s="155" t="str">
        <v>2026-06-09 19:55 PDT</v>
      </c>
      <c r="C2592" s="155" t="str">
        <v>2026-06-09</v>
      </c>
      <c r="D2592" s="155" t="str">
        <v>June</v>
      </c>
      <c r="E2592" s="154" t="str">
        <v>Accepted</v>
      </c>
      <c r="F2592" s="155" t="str">
        <v>260</v>
      </c>
      <c r="G2592" s="153" t="n">
        <v>260</v>
      </c>
      <c r="H2592" s="155" t="str">
        <v>W</v>
      </c>
      <c r="I2592" s="153" t="n">
        <v>80</v>
      </c>
      <c r="J2592" s="155" t="str">
        <v>E</v>
      </c>
      <c r="K2592" s="153" t="n">
        <v>17</v>
      </c>
      <c r="L2592" s="153" t="n">
        <f>IF(E2592="Accepted",K2592*1.150779448,"")</f>
        <v>19.563250616</v>
      </c>
      <c r="M2592" s="163"/>
      <c r="N2592" s="163" t="str">
        <f>IF(AND(E2592="Accepted",ISNUMBER(M2592)),M2592*1.150779448,"")</f>
      </c>
      <c r="O2592" s="163"/>
      <c r="P2592" s="163" t="str">
        <f>IF(AND(E2592="Accepted",ISNUMBER(O2592)),O2592*1.150779448,"")</f>
      </c>
      <c r="Q2592" s="163"/>
      <c r="R2592" s="155" t="str"/>
      <c r="S2592" s="155" t="str"/>
      <c r="T2592" s="155" t="str"/>
      <c r="U2592" s="163" t="str">
        <f>IF(E2592&lt;&gt;"Accepted","",IF(AND(N2592="",P2592=""),"",MAX(N2592,P2592)))</f>
      </c>
      <c r="V2592" s="155" t="str">
        <v>2026-06-09 19:55 PDT</v>
      </c>
      <c r="W2592" s="153" t="n">
        <v>17</v>
      </c>
      <c r="X2592" s="163"/>
      <c r="Y2592" s="163"/>
      <c r="Z2592" s="163"/>
      <c r="AA2592" s="153" t="n">
        <v>-117.8837</v>
      </c>
      <c r="AB2592" s="153" t="n">
        <v>34.9054</v>
      </c>
      <c r="AC2592" s="153" t="n">
        <v>702</v>
      </c>
      <c r="AD2592" s="175" t="str">
        <v>KEDW 100255Z 26017KT 40SM CLR 27/08 A2980 RMK AO2A SLP068 T02720076 52008</v>
      </c>
    </row>
    <row r="2593" hidden="0">
      <c r="A2593" s="150" t="str">
        <v>2026-06-10 03:55 UTC</v>
      </c>
      <c r="B2593" s="155" t="str">
        <v>2026-06-09 20:55 PDT</v>
      </c>
      <c r="C2593" s="155" t="str">
        <v>2026-06-09</v>
      </c>
      <c r="D2593" s="155" t="str">
        <v>June</v>
      </c>
      <c r="E2593" s="154" t="str">
        <v>Accepted</v>
      </c>
      <c r="F2593" s="155" t="str">
        <v>260</v>
      </c>
      <c r="G2593" s="153" t="n">
        <v>260</v>
      </c>
      <c r="H2593" s="155" t="str">
        <v>W</v>
      </c>
      <c r="I2593" s="153" t="n">
        <v>80</v>
      </c>
      <c r="J2593" s="155" t="str">
        <v>E</v>
      </c>
      <c r="K2593" s="153" t="n">
        <v>19</v>
      </c>
      <c r="L2593" s="153" t="n">
        <f>IF(E2593="Accepted",K2593*1.150779448,"")</f>
        <v>21.864809512</v>
      </c>
      <c r="M2593" s="163"/>
      <c r="N2593" s="163" t="str">
        <f>IF(AND(E2593="Accepted",ISNUMBER(M2593)),M2593*1.150779448,"")</f>
      </c>
      <c r="O2593" s="163"/>
      <c r="P2593" s="163" t="str">
        <f>IF(AND(E2593="Accepted",ISNUMBER(O2593)),O2593*1.150779448,"")</f>
      </c>
      <c r="Q2593" s="163"/>
      <c r="R2593" s="155" t="str"/>
      <c r="S2593" s="155" t="str"/>
      <c r="T2593" s="155" t="str"/>
      <c r="U2593" s="163" t="str">
        <f>IF(E2593&lt;&gt;"Accepted","",IF(AND(N2593="",P2593=""),"",MAX(N2593,P2593)))</f>
      </c>
      <c r="V2593" s="155" t="str">
        <v>2026-06-09 20:55 PDT</v>
      </c>
      <c r="W2593" s="153" t="n">
        <v>19</v>
      </c>
      <c r="X2593" s="163"/>
      <c r="Y2593" s="163"/>
      <c r="Z2593" s="163"/>
      <c r="AA2593" s="153" t="n">
        <v>-117.8837</v>
      </c>
      <c r="AB2593" s="153" t="n">
        <v>34.9054</v>
      </c>
      <c r="AC2593" s="153" t="n">
        <v>702</v>
      </c>
      <c r="AD2593" s="175" t="str">
        <v>KEDW 100355Z 26019KT 40SM CLR 25/08 A2982 RMK AO2A SLP076 T02470082</v>
      </c>
    </row>
    <row r="2594" hidden="0">
      <c r="A2594" s="150" t="str">
        <v>2026-06-10 04:55 UTC</v>
      </c>
      <c r="B2594" s="155" t="str">
        <v>2026-06-09 21:55 PDT</v>
      </c>
      <c r="C2594" s="155" t="str">
        <v>2026-06-09</v>
      </c>
      <c r="D2594" s="155" t="str">
        <v>June</v>
      </c>
      <c r="E2594" s="154" t="str">
        <v>Accepted</v>
      </c>
      <c r="F2594" s="155" t="str">
        <v>260</v>
      </c>
      <c r="G2594" s="153" t="n">
        <v>260</v>
      </c>
      <c r="H2594" s="155" t="str">
        <v>W</v>
      </c>
      <c r="I2594" s="153" t="n">
        <v>80</v>
      </c>
      <c r="J2594" s="155" t="str">
        <v>E</v>
      </c>
      <c r="K2594" s="153" t="n">
        <v>15</v>
      </c>
      <c r="L2594" s="153" t="n">
        <f>IF(E2594="Accepted",K2594*1.150779448,"")</f>
        <v>17.261691719999998</v>
      </c>
      <c r="M2594" s="153" t="n">
        <v>18</v>
      </c>
      <c r="N2594" s="153" t="n">
        <f>IF(AND(E2594="Accepted",ISNUMBER(M2594)),M2594*1.150779448,"")</f>
        <v>20.714030064</v>
      </c>
      <c r="O2594" s="163"/>
      <c r="P2594" s="163" t="str">
        <f>IF(AND(E2594="Accepted",ISNUMBER(O2594)),O2594*1.150779448,"")</f>
      </c>
      <c r="Q2594" s="163"/>
      <c r="R2594" s="155" t="str"/>
      <c r="S2594" s="155" t="str"/>
      <c r="T2594" s="155" t="str"/>
      <c r="U2594" s="153" t="n">
        <f>IF(E2594&lt;&gt;"Accepted","",IF(AND(N2594="",P2594=""),"",MAX(N2594,P2594)))</f>
        <v>20.714030064</v>
      </c>
      <c r="V2594" s="155" t="str">
        <v>2026-06-09 21:55 PDT</v>
      </c>
      <c r="W2594" s="153" t="n">
        <v>15</v>
      </c>
      <c r="X2594" s="153" t="n">
        <v>18</v>
      </c>
      <c r="Y2594" s="163"/>
      <c r="Z2594" s="163"/>
      <c r="AA2594" s="153" t="n">
        <v>-117.8837</v>
      </c>
      <c r="AB2594" s="153" t="n">
        <v>34.9054</v>
      </c>
      <c r="AC2594" s="153" t="n">
        <v>702</v>
      </c>
      <c r="AD2594" s="175" t="str">
        <v>KEDW 100455Z 26015G18KT 40SM CLR 23/09 A2985 RMK AO2A SLP086 T02330089</v>
      </c>
    </row>
    <row r="2595" hidden="0">
      <c r="A2595" s="150" t="str">
        <v>2026-06-10 06:55 UTC</v>
      </c>
      <c r="B2595" s="155" t="str">
        <v>2026-06-09 23:55 PDT</v>
      </c>
      <c r="C2595" s="155" t="str">
        <v>2026-06-09</v>
      </c>
      <c r="D2595" s="155" t="str">
        <v>June</v>
      </c>
      <c r="E2595" s="154" t="str">
        <v>Accepted</v>
      </c>
      <c r="F2595" s="155" t="str">
        <v>220</v>
      </c>
      <c r="G2595" s="153" t="n">
        <v>220</v>
      </c>
      <c r="H2595" s="155" t="str">
        <v>SW</v>
      </c>
      <c r="I2595" s="153" t="n">
        <v>40</v>
      </c>
      <c r="J2595" s="155" t="str">
        <v>NE</v>
      </c>
      <c r="K2595" s="153" t="n">
        <v>10</v>
      </c>
      <c r="L2595" s="153" t="n">
        <f>IF(E2595="Accepted",K2595*1.150779448,"")</f>
        <v>11.50779448</v>
      </c>
      <c r="M2595" s="163"/>
      <c r="N2595" s="163" t="str">
        <f>IF(AND(E2595="Accepted",ISNUMBER(M2595)),M2595*1.150779448,"")</f>
      </c>
      <c r="O2595" s="163"/>
      <c r="P2595" s="163" t="str">
        <f>IF(AND(E2595="Accepted",ISNUMBER(O2595)),O2595*1.150779448,"")</f>
      </c>
      <c r="Q2595" s="163"/>
      <c r="R2595" s="155" t="str"/>
      <c r="S2595" s="155" t="str"/>
      <c r="T2595" s="155" t="str"/>
      <c r="U2595" s="163" t="str">
        <f>IF(E2595&lt;&gt;"Accepted","",IF(AND(N2595="",P2595=""),"",MAX(N2595,P2595)))</f>
      </c>
      <c r="V2595" s="155" t="str">
        <v>2026-06-09 23:55 PDT</v>
      </c>
      <c r="W2595" s="153" t="n">
        <v>10</v>
      </c>
      <c r="X2595" s="163"/>
      <c r="Y2595" s="163"/>
      <c r="Z2595" s="163"/>
      <c r="AA2595" s="153" t="n">
        <v>-117.8837</v>
      </c>
      <c r="AB2595" s="153" t="n">
        <v>34.9054</v>
      </c>
      <c r="AC2595" s="153" t="n">
        <v>702</v>
      </c>
      <c r="AD2595" s="175" t="str">
        <v>KEDW 100655Z AUTO 22010KT 10SM CLR 21/09 A2985 RMK AO2 SLP084 T02140086 $</v>
      </c>
    </row>
    <row r="2596" hidden="0">
      <c r="A2596" s="150" t="str">
        <v>2026-06-10 07:55 UTC</v>
      </c>
      <c r="B2596" s="155" t="str">
        <v>2026-06-10 00:55 PDT</v>
      </c>
      <c r="C2596" s="155" t="str">
        <v>2026-06-10</v>
      </c>
      <c r="D2596" s="155" t="str">
        <v>June</v>
      </c>
      <c r="E2596" s="154" t="str">
        <v>Accepted</v>
      </c>
      <c r="F2596" s="155" t="str">
        <v>230</v>
      </c>
      <c r="G2596" s="153" t="n">
        <v>230</v>
      </c>
      <c r="H2596" s="155" t="str">
        <v>SW</v>
      </c>
      <c r="I2596" s="153" t="n">
        <v>50</v>
      </c>
      <c r="J2596" s="155" t="str">
        <v>NE</v>
      </c>
      <c r="K2596" s="153" t="n">
        <v>11</v>
      </c>
      <c r="L2596" s="153" t="n">
        <f>IF(E2596="Accepted",K2596*1.150779448,"")</f>
        <v>12.658573928</v>
      </c>
      <c r="M2596" s="163"/>
      <c r="N2596" s="163" t="str">
        <f>IF(AND(E2596="Accepted",ISNUMBER(M2596)),M2596*1.150779448,"")</f>
      </c>
      <c r="O2596" s="163"/>
      <c r="P2596" s="163" t="str">
        <f>IF(AND(E2596="Accepted",ISNUMBER(O2596)),O2596*1.150779448,"")</f>
      </c>
      <c r="Q2596" s="163"/>
      <c r="R2596" s="155" t="str"/>
      <c r="S2596" s="155" t="str"/>
      <c r="T2596" s="155" t="str"/>
      <c r="U2596" s="163" t="str">
        <f>IF(E2596&lt;&gt;"Accepted","",IF(AND(N2596="",P2596=""),"",MAX(N2596,P2596)))</f>
      </c>
      <c r="V2596" s="155" t="str">
        <v>2026-06-10 00:55 PDT</v>
      </c>
      <c r="W2596" s="153" t="n">
        <v>11</v>
      </c>
      <c r="X2596" s="163"/>
      <c r="Y2596" s="163"/>
      <c r="Z2596" s="163"/>
      <c r="AA2596" s="153" t="n">
        <v>-117.8837</v>
      </c>
      <c r="AB2596" s="153" t="n">
        <v>34.9054</v>
      </c>
      <c r="AC2596" s="153" t="n">
        <v>702</v>
      </c>
      <c r="AD2596" s="175" t="str">
        <v>KEDW 100755Z AUTO 23011KT 10SM CLR 21/10 A2985 RMK AO2 SLP084 T02110100 403380164 $</v>
      </c>
    </row>
    <row r="2597" hidden="0">
      <c r="A2597" s="150" t="str">
        <v>2026-06-10 08:55 UTC</v>
      </c>
      <c r="B2597" s="155" t="str">
        <v>2026-06-10 01:55 PDT</v>
      </c>
      <c r="C2597" s="155" t="str">
        <v>2026-06-10</v>
      </c>
      <c r="D2597" s="155" t="str">
        <v>June</v>
      </c>
      <c r="E2597" s="154" t="str">
        <v>Accepted</v>
      </c>
      <c r="F2597" s="155" t="str">
        <v>220</v>
      </c>
      <c r="G2597" s="153" t="n">
        <v>220</v>
      </c>
      <c r="H2597" s="155" t="str">
        <v>SW</v>
      </c>
      <c r="I2597" s="153" t="n">
        <v>40</v>
      </c>
      <c r="J2597" s="155" t="str">
        <v>NE</v>
      </c>
      <c r="K2597" s="153" t="n">
        <v>7</v>
      </c>
      <c r="L2597" s="153" t="n">
        <f>IF(E2597="Accepted",K2597*1.150779448,"")</f>
        <v>8.055456136</v>
      </c>
      <c r="M2597" s="163"/>
      <c r="N2597" s="163" t="str">
        <f>IF(AND(E2597="Accepted",ISNUMBER(M2597)),M2597*1.150779448,"")</f>
      </c>
      <c r="O2597" s="163"/>
      <c r="P2597" s="163" t="str">
        <f>IF(AND(E2597="Accepted",ISNUMBER(O2597)),O2597*1.150779448,"")</f>
      </c>
      <c r="Q2597" s="163"/>
      <c r="R2597" s="155" t="str"/>
      <c r="S2597" s="155" t="str"/>
      <c r="T2597" s="155" t="str"/>
      <c r="U2597" s="163" t="str">
        <f>IF(E2597&lt;&gt;"Accepted","",IF(AND(N2597="",P2597=""),"",MAX(N2597,P2597)))</f>
      </c>
      <c r="V2597" s="155" t="str">
        <v>2026-06-10 01:55 PDT</v>
      </c>
      <c r="W2597" s="153" t="n">
        <v>7</v>
      </c>
      <c r="X2597" s="163"/>
      <c r="Y2597" s="163"/>
      <c r="Z2597" s="163"/>
      <c r="AA2597" s="153" t="n">
        <v>-117.8837</v>
      </c>
      <c r="AB2597" s="153" t="n">
        <v>34.9054</v>
      </c>
      <c r="AC2597" s="153" t="n">
        <v>702</v>
      </c>
      <c r="AD2597" s="175" t="str">
        <v>KEDW 100855Z AUTO 22007KT 10SM CLR 20/10 A2984 RMK AO2 SLP080 T02030101 57003 $</v>
      </c>
    </row>
    <row r="2598" hidden="0">
      <c r="A2598" s="150" t="str">
        <v>2026-06-10 09:55 UTC</v>
      </c>
      <c r="B2598" s="155" t="str">
        <v>2026-06-10 02:55 PDT</v>
      </c>
      <c r="C2598" s="155" t="str">
        <v>2026-06-10</v>
      </c>
      <c r="D2598" s="155" t="str">
        <v>June</v>
      </c>
      <c r="E2598" s="154" t="str">
        <v>Accepted</v>
      </c>
      <c r="F2598" s="155" t="str">
        <v>230</v>
      </c>
      <c r="G2598" s="153" t="n">
        <v>230</v>
      </c>
      <c r="H2598" s="155" t="str">
        <v>SW</v>
      </c>
      <c r="I2598" s="153" t="n">
        <v>50</v>
      </c>
      <c r="J2598" s="155" t="str">
        <v>NE</v>
      </c>
      <c r="K2598" s="153" t="n">
        <v>8</v>
      </c>
      <c r="L2598" s="153" t="n">
        <f>IF(E2598="Accepted",K2598*1.150779448,"")</f>
        <v>9.206235584</v>
      </c>
      <c r="M2598" s="163"/>
      <c r="N2598" s="163" t="str">
        <f>IF(AND(E2598="Accepted",ISNUMBER(M2598)),M2598*1.150779448,"")</f>
      </c>
      <c r="O2598" s="163"/>
      <c r="P2598" s="163" t="str">
        <f>IF(AND(E2598="Accepted",ISNUMBER(O2598)),O2598*1.150779448,"")</f>
      </c>
      <c r="Q2598" s="163"/>
      <c r="R2598" s="155" t="str"/>
      <c r="S2598" s="155" t="str"/>
      <c r="T2598" s="155" t="str"/>
      <c r="U2598" s="163" t="str">
        <f>IF(E2598&lt;&gt;"Accepted","",IF(AND(N2598="",P2598=""),"",MAX(N2598,P2598)))</f>
      </c>
      <c r="V2598" s="155" t="str">
        <v>2026-06-10 02:55 PDT</v>
      </c>
      <c r="W2598" s="153" t="n">
        <v>8</v>
      </c>
      <c r="X2598" s="163"/>
      <c r="Y2598" s="163"/>
      <c r="Z2598" s="163"/>
      <c r="AA2598" s="153" t="n">
        <v>-117.8837</v>
      </c>
      <c r="AB2598" s="153" t="n">
        <v>34.9054</v>
      </c>
      <c r="AC2598" s="153" t="n">
        <v>702</v>
      </c>
      <c r="AD2598" s="175" t="str">
        <v>KEDW 100955Z AUTO 23008KT 10SM CLR 20/11 A2985 RMK AO2 SLP083 T01950107 $</v>
      </c>
    </row>
    <row r="2599" hidden="0">
      <c r="A2599" s="150" t="str">
        <v>2026-06-10 10:55 UTC</v>
      </c>
      <c r="B2599" s="155" t="str">
        <v>2026-06-10 03:55 PDT</v>
      </c>
      <c r="C2599" s="155" t="str">
        <v>2026-06-10</v>
      </c>
      <c r="D2599" s="155" t="str">
        <v>June</v>
      </c>
      <c r="E2599" s="154" t="str">
        <v>Accepted</v>
      </c>
      <c r="F2599" s="155" t="str">
        <v>200</v>
      </c>
      <c r="G2599" s="153" t="n">
        <v>200</v>
      </c>
      <c r="H2599" s="155" t="str">
        <v>S</v>
      </c>
      <c r="I2599" s="153" t="n">
        <v>20</v>
      </c>
      <c r="J2599" s="155" t="str">
        <v>N</v>
      </c>
      <c r="K2599" s="153" t="n">
        <v>8</v>
      </c>
      <c r="L2599" s="153" t="n">
        <f>IF(E2599="Accepted",K2599*1.150779448,"")</f>
        <v>9.206235584</v>
      </c>
      <c r="M2599" s="163"/>
      <c r="N2599" s="163" t="str">
        <f>IF(AND(E2599="Accepted",ISNUMBER(M2599)),M2599*1.150779448,"")</f>
      </c>
      <c r="O2599" s="163"/>
      <c r="P2599" s="163" t="str">
        <f>IF(AND(E2599="Accepted",ISNUMBER(O2599)),O2599*1.150779448,"")</f>
      </c>
      <c r="Q2599" s="163"/>
      <c r="R2599" s="155" t="str"/>
      <c r="S2599" s="155" t="str"/>
      <c r="T2599" s="155" t="str"/>
      <c r="U2599" s="163" t="str">
        <f>IF(E2599&lt;&gt;"Accepted","",IF(AND(N2599="",P2599=""),"",MAX(N2599,P2599)))</f>
      </c>
      <c r="V2599" s="155" t="str">
        <v>2026-06-10 03:55 PDT</v>
      </c>
      <c r="W2599" s="153" t="n">
        <v>8</v>
      </c>
      <c r="X2599" s="163"/>
      <c r="Y2599" s="163"/>
      <c r="Z2599" s="163"/>
      <c r="AA2599" s="153" t="n">
        <v>-117.8837</v>
      </c>
      <c r="AB2599" s="153" t="n">
        <v>34.9054</v>
      </c>
      <c r="AC2599" s="153" t="n">
        <v>702</v>
      </c>
      <c r="AD2599" s="175" t="str">
        <v>KEDW 101055Z AUTO 20008KT 10SM CLR 18/11 A2985 RMK AO2 SLP084 T01820105 $</v>
      </c>
    </row>
    <row r="2600" hidden="0">
      <c r="A2600" s="150" t="str">
        <v>2026-06-10 11:55 UTC</v>
      </c>
      <c r="B2600" s="155" t="str">
        <v>2026-06-10 04:55 PDT</v>
      </c>
      <c r="C2600" s="155" t="str">
        <v>2026-06-10</v>
      </c>
      <c r="D2600" s="155" t="str">
        <v>June</v>
      </c>
      <c r="E2600" s="154" t="str">
        <v>Accepted</v>
      </c>
      <c r="F2600" s="155" t="str">
        <v>200</v>
      </c>
      <c r="G2600" s="153" t="n">
        <v>200</v>
      </c>
      <c r="H2600" s="155" t="str">
        <v>S</v>
      </c>
      <c r="I2600" s="153" t="n">
        <v>20</v>
      </c>
      <c r="J2600" s="155" t="str">
        <v>N</v>
      </c>
      <c r="K2600" s="153" t="n">
        <v>7</v>
      </c>
      <c r="L2600" s="153" t="n">
        <f>IF(E2600="Accepted",K2600*1.150779448,"")</f>
        <v>8.055456136</v>
      </c>
      <c r="M2600" s="163"/>
      <c r="N2600" s="163" t="str">
        <f>IF(AND(E2600="Accepted",ISNUMBER(M2600)),M2600*1.150779448,"")</f>
      </c>
      <c r="O2600" s="163"/>
      <c r="P2600" s="163" t="str">
        <f>IF(AND(E2600="Accepted",ISNUMBER(O2600)),O2600*1.150779448,"")</f>
      </c>
      <c r="Q2600" s="163"/>
      <c r="R2600" s="155" t="str"/>
      <c r="S2600" s="155" t="str"/>
      <c r="T2600" s="155" t="str"/>
      <c r="U2600" s="163" t="str">
        <f>IF(E2600&lt;&gt;"Accepted","",IF(AND(N2600="",P2600=""),"",MAX(N2600,P2600)))</f>
      </c>
      <c r="V2600" s="155" t="str">
        <v>2026-06-10 04:55 PDT</v>
      </c>
      <c r="W2600" s="153" t="n">
        <v>7</v>
      </c>
      <c r="X2600" s="163"/>
      <c r="Y2600" s="163"/>
      <c r="Z2600" s="163"/>
      <c r="AA2600" s="153" t="n">
        <v>-117.8837</v>
      </c>
      <c r="AB2600" s="153" t="n">
        <v>34.9054</v>
      </c>
      <c r="AC2600" s="153" t="n">
        <v>702</v>
      </c>
      <c r="AD2600" s="175" t="str">
        <v>KEDW 101155Z AUTO 20007KT 10SM CLR 18/11 A2985 RMK AO2 SLP085 T01750106 10225 20175 52002 $</v>
      </c>
    </row>
    <row r="2601" hidden="0">
      <c r="A2601" s="150" t="str">
        <v>2026-06-10 12:55 UTC</v>
      </c>
      <c r="B2601" s="155" t="str">
        <v>2026-06-10 05:55 PDT</v>
      </c>
      <c r="C2601" s="155" t="str">
        <v>2026-06-10</v>
      </c>
      <c r="D2601" s="155" t="str">
        <v>June</v>
      </c>
      <c r="E2601" s="154" t="str">
        <v>Accepted</v>
      </c>
      <c r="F2601" s="155" t="str">
        <v>190</v>
      </c>
      <c r="G2601" s="153" t="n">
        <v>190</v>
      </c>
      <c r="H2601" s="155" t="str">
        <v>S</v>
      </c>
      <c r="I2601" s="153" t="n">
        <v>10</v>
      </c>
      <c r="J2601" s="155" t="str">
        <v>N</v>
      </c>
      <c r="K2601" s="153" t="n">
        <v>5</v>
      </c>
      <c r="L2601" s="153" t="n">
        <f>IF(E2601="Accepted",K2601*1.150779448,"")</f>
        <v>5.75389724</v>
      </c>
      <c r="M2601" s="163"/>
      <c r="N2601" s="163" t="str">
        <f>IF(AND(E2601="Accepted",ISNUMBER(M2601)),M2601*1.150779448,"")</f>
      </c>
      <c r="O2601" s="163"/>
      <c r="P2601" s="163" t="str">
        <f>IF(AND(E2601="Accepted",ISNUMBER(O2601)),O2601*1.150779448,"")</f>
      </c>
      <c r="Q2601" s="163"/>
      <c r="R2601" s="155" t="str"/>
      <c r="S2601" s="155" t="str"/>
      <c r="T2601" s="155" t="str"/>
      <c r="U2601" s="163" t="str">
        <f>IF(E2601&lt;&gt;"Accepted","",IF(AND(N2601="",P2601=""),"",MAX(N2601,P2601)))</f>
      </c>
      <c r="V2601" s="155" t="str">
        <v>2026-06-10 05:55 PDT</v>
      </c>
      <c r="W2601" s="153" t="n">
        <v>5</v>
      </c>
      <c r="X2601" s="163"/>
      <c r="Y2601" s="163"/>
      <c r="Z2601" s="163"/>
      <c r="AA2601" s="153" t="n">
        <v>-117.8837</v>
      </c>
      <c r="AB2601" s="153" t="n">
        <v>34.9054</v>
      </c>
      <c r="AC2601" s="153" t="n">
        <v>702</v>
      </c>
      <c r="AD2601" s="175" t="str">
        <v>KEDW 101255Z 19005KT 70SM CLR 17/11 A2987 RMK AO2A SLP093 T01650106</v>
      </c>
    </row>
    <row r="2602" hidden="0">
      <c r="A2602" s="150" t="str">
        <v>2026-06-10 13:55 UTC</v>
      </c>
      <c r="B2602" s="155" t="str">
        <v>2026-06-10 06:55 PDT</v>
      </c>
      <c r="C2602" s="155" t="str">
        <v>2026-06-10</v>
      </c>
      <c r="D2602" s="155" t="str">
        <v>June</v>
      </c>
      <c r="E2602" s="154" t="str">
        <v>Accepted</v>
      </c>
      <c r="F2602" s="155" t="str">
        <v>220</v>
      </c>
      <c r="G2602" s="153" t="n">
        <v>220</v>
      </c>
      <c r="H2602" s="155" t="str">
        <v>SW</v>
      </c>
      <c r="I2602" s="153" t="n">
        <v>40</v>
      </c>
      <c r="J2602" s="155" t="str">
        <v>NE</v>
      </c>
      <c r="K2602" s="153" t="n">
        <v>6</v>
      </c>
      <c r="L2602" s="153" t="n">
        <f>IF(E2602="Accepted",K2602*1.150779448,"")</f>
        <v>6.904676688</v>
      </c>
      <c r="M2602" s="163"/>
      <c r="N2602" s="163" t="str">
        <f>IF(AND(E2602="Accepted",ISNUMBER(M2602)),M2602*1.150779448,"")</f>
      </c>
      <c r="O2602" s="163"/>
      <c r="P2602" s="163" t="str">
        <f>IF(AND(E2602="Accepted",ISNUMBER(O2602)),O2602*1.150779448,"")</f>
      </c>
      <c r="Q2602" s="163"/>
      <c r="R2602" s="155" t="str"/>
      <c r="S2602" s="155" t="str"/>
      <c r="T2602" s="155" t="str"/>
      <c r="U2602" s="163" t="str">
        <f>IF(E2602&lt;&gt;"Accepted","",IF(AND(N2602="",P2602=""),"",MAX(N2602,P2602)))</f>
      </c>
      <c r="V2602" s="155" t="str">
        <v>2026-06-10 06:55 PDT</v>
      </c>
      <c r="W2602" s="153" t="n">
        <v>6</v>
      </c>
      <c r="X2602" s="163"/>
      <c r="Y2602" s="163"/>
      <c r="Z2602" s="163"/>
      <c r="AA2602" s="153" t="n">
        <v>-117.8837</v>
      </c>
      <c r="AB2602" s="153" t="n">
        <v>34.9054</v>
      </c>
      <c r="AC2602" s="153" t="n">
        <v>702</v>
      </c>
      <c r="AD2602" s="175" t="str">
        <v>KEDW 101355Z 22006KT 70SM CLR 19/11 A2989 RMK AO2A SLP100 T01880109</v>
      </c>
    </row>
    <row r="2603" hidden="0">
      <c r="A2603" s="150" t="str">
        <v>2026-06-10 14:55 UTC</v>
      </c>
      <c r="B2603" s="155" t="str">
        <v>2026-06-10 07:55 PDT</v>
      </c>
      <c r="C2603" s="155" t="str">
        <v>2026-06-10</v>
      </c>
      <c r="D2603" s="155" t="str">
        <v>June</v>
      </c>
      <c r="E2603" s="154" t="str">
        <v>Accepted</v>
      </c>
      <c r="F2603" s="155" t="str">
        <v>220</v>
      </c>
      <c r="G2603" s="153" t="n">
        <v>220</v>
      </c>
      <c r="H2603" s="155" t="str">
        <v>SW</v>
      </c>
      <c r="I2603" s="153" t="n">
        <v>40</v>
      </c>
      <c r="J2603" s="155" t="str">
        <v>NE</v>
      </c>
      <c r="K2603" s="153" t="n">
        <v>4</v>
      </c>
      <c r="L2603" s="153" t="n">
        <f>IF(E2603="Accepted",K2603*1.150779448,"")</f>
        <v>4.603117792</v>
      </c>
      <c r="M2603" s="163"/>
      <c r="N2603" s="163" t="str">
        <f>IF(AND(E2603="Accepted",ISNUMBER(M2603)),M2603*1.150779448,"")</f>
      </c>
      <c r="O2603" s="163"/>
      <c r="P2603" s="163" t="str">
        <f>IF(AND(E2603="Accepted",ISNUMBER(O2603)),O2603*1.150779448,"")</f>
      </c>
      <c r="Q2603" s="163"/>
      <c r="R2603" s="155" t="str"/>
      <c r="S2603" s="155" t="str"/>
      <c r="T2603" s="155" t="str"/>
      <c r="U2603" s="163" t="str">
        <f>IF(E2603&lt;&gt;"Accepted","",IF(AND(N2603="",P2603=""),"",MAX(N2603,P2603)))</f>
      </c>
      <c r="V2603" s="155" t="str">
        <v>2026-06-10 07:55 PDT</v>
      </c>
      <c r="W2603" s="153" t="n">
        <v>4</v>
      </c>
      <c r="X2603" s="163"/>
      <c r="Y2603" s="163"/>
      <c r="Z2603" s="163"/>
      <c r="AA2603" s="153" t="n">
        <v>-117.8837</v>
      </c>
      <c r="AB2603" s="153" t="n">
        <v>34.9054</v>
      </c>
      <c r="AC2603" s="153" t="n">
        <v>702</v>
      </c>
      <c r="AD2603" s="175" t="str">
        <v>KEDW 101455Z 22004KT 70SM CLR 21/11 A2990 RMK AO2A SLP103 T02120109 52015</v>
      </c>
    </row>
    <row r="2604" hidden="0">
      <c r="A2604" s="150" t="str">
        <v>2026-06-10 15:55 UTC</v>
      </c>
      <c r="B2604" s="155" t="str">
        <v>2026-06-10 08:55 PDT</v>
      </c>
      <c r="C2604" s="155" t="str">
        <v>2026-06-10</v>
      </c>
      <c r="D2604" s="155" t="str">
        <v>June</v>
      </c>
      <c r="E2604" s="154" t="str">
        <v>Accepted</v>
      </c>
      <c r="F2604" s="155" t="str">
        <v>210</v>
      </c>
      <c r="G2604" s="153" t="n">
        <v>210</v>
      </c>
      <c r="H2604" s="155" t="str">
        <v>SW</v>
      </c>
      <c r="I2604" s="153" t="n">
        <v>30</v>
      </c>
      <c r="J2604" s="155" t="str">
        <v>NE</v>
      </c>
      <c r="K2604" s="153" t="n">
        <v>4</v>
      </c>
      <c r="L2604" s="153" t="n">
        <f>IF(E2604="Accepted",K2604*1.150779448,"")</f>
        <v>4.603117792</v>
      </c>
      <c r="M2604" s="163"/>
      <c r="N2604" s="163" t="str">
        <f>IF(AND(E2604="Accepted",ISNUMBER(M2604)),M2604*1.150779448,"")</f>
      </c>
      <c r="O2604" s="163"/>
      <c r="P2604" s="163" t="str">
        <f>IF(AND(E2604="Accepted",ISNUMBER(O2604)),O2604*1.150779448,"")</f>
      </c>
      <c r="Q2604" s="163"/>
      <c r="R2604" s="155" t="str"/>
      <c r="S2604" s="155" t="str"/>
      <c r="T2604" s="155" t="str"/>
      <c r="U2604" s="163" t="str">
        <f>IF(E2604&lt;&gt;"Accepted","",IF(AND(N2604="",P2604=""),"",MAX(N2604,P2604)))</f>
      </c>
      <c r="V2604" s="155" t="str">
        <v>2026-06-10 08:55 PDT</v>
      </c>
      <c r="W2604" s="153" t="n">
        <v>4</v>
      </c>
      <c r="X2604" s="163"/>
      <c r="Y2604" s="163"/>
      <c r="Z2604" s="163"/>
      <c r="AA2604" s="153" t="n">
        <v>-117.8837</v>
      </c>
      <c r="AB2604" s="153" t="n">
        <v>34.9054</v>
      </c>
      <c r="AC2604" s="153" t="n">
        <v>702</v>
      </c>
      <c r="AD2604" s="175" t="str">
        <v>KEDW 101555Z 21004KT 60SM CLR 24/11 A2990 RMK AO2A SLP103 T02420108</v>
      </c>
    </row>
    <row r="2605" hidden="0">
      <c r="A2605" s="150" t="str">
        <v>2026-06-10 16:55 UTC</v>
      </c>
      <c r="B2605" s="155" t="str">
        <v>2026-06-10 09:55 PDT</v>
      </c>
      <c r="C2605" s="155" t="str">
        <v>2026-06-10</v>
      </c>
      <c r="D2605" s="155" t="str">
        <v>June</v>
      </c>
      <c r="E2605" s="154" t="str">
        <v>Accepted</v>
      </c>
      <c r="F2605" s="155" t="str">
        <v>000</v>
      </c>
      <c r="G2605" s="153" t="n">
        <v>0</v>
      </c>
      <c r="H2605" s="155" t="str">
        <v>Calm</v>
      </c>
      <c r="I2605" s="153" t="n">
        <v>180</v>
      </c>
      <c r="J2605" s="155" t="str">
        <v>Calm</v>
      </c>
      <c r="K2605" s="153" t="n">
        <v>0</v>
      </c>
      <c r="L2605" s="153" t="n">
        <f>IF(E2605="Accepted",K2605*1.150779448,"")</f>
        <v>0</v>
      </c>
      <c r="M2605" s="163"/>
      <c r="N2605" s="163" t="str">
        <f>IF(AND(E2605="Accepted",ISNUMBER(M2605)),M2605*1.150779448,"")</f>
      </c>
      <c r="O2605" s="163"/>
      <c r="P2605" s="163" t="str">
        <f>IF(AND(E2605="Accepted",ISNUMBER(O2605)),O2605*1.150779448,"")</f>
      </c>
      <c r="Q2605" s="163"/>
      <c r="R2605" s="155" t="str"/>
      <c r="S2605" s="155" t="str"/>
      <c r="T2605" s="155" t="str"/>
      <c r="U2605" s="163" t="str">
        <f>IF(E2605&lt;&gt;"Accepted","",IF(AND(N2605="",P2605=""),"",MAX(N2605,P2605)))</f>
      </c>
      <c r="V2605" s="155" t="str">
        <v>2026-06-10 09:55 PDT</v>
      </c>
      <c r="W2605" s="153" t="n">
        <v>0</v>
      </c>
      <c r="X2605" s="163"/>
      <c r="Y2605" s="163"/>
      <c r="Z2605" s="163"/>
      <c r="AA2605" s="153" t="n">
        <v>-117.8837</v>
      </c>
      <c r="AB2605" s="153" t="n">
        <v>34.9054</v>
      </c>
      <c r="AC2605" s="153" t="n">
        <v>702</v>
      </c>
      <c r="AD2605" s="175" t="str">
        <v>KEDW 101655Z 00000KT 60SM CLR 27/10 A2990 RMK AO2A SLP102 T02700102</v>
      </c>
    </row>
    <row r="2606" hidden="0">
      <c r="A2606" s="150" t="str">
        <v>2026-06-10 17:55 UTC</v>
      </c>
      <c r="B2606" s="155" t="str">
        <v>2026-06-10 10:55 PDT</v>
      </c>
      <c r="C2606" s="155" t="str">
        <v>2026-06-10</v>
      </c>
      <c r="D2606" s="155" t="str">
        <v>June</v>
      </c>
      <c r="E2606" s="154" t="str">
        <v>Accepted</v>
      </c>
      <c r="F2606" s="155" t="str">
        <v>000</v>
      </c>
      <c r="G2606" s="153" t="n">
        <v>0</v>
      </c>
      <c r="H2606" s="155" t="str">
        <v>Calm</v>
      </c>
      <c r="I2606" s="153" t="n">
        <v>180</v>
      </c>
      <c r="J2606" s="155" t="str">
        <v>Calm</v>
      </c>
      <c r="K2606" s="153" t="n">
        <v>0</v>
      </c>
      <c r="L2606" s="153" t="n">
        <f>IF(E2606="Accepted",K2606*1.150779448,"")</f>
        <v>0</v>
      </c>
      <c r="M2606" s="163"/>
      <c r="N2606" s="163" t="str">
        <f>IF(AND(E2606="Accepted",ISNUMBER(M2606)),M2606*1.150779448,"")</f>
      </c>
      <c r="O2606" s="163"/>
      <c r="P2606" s="163" t="str">
        <f>IF(AND(E2606="Accepted",ISNUMBER(O2606)),O2606*1.150779448,"")</f>
      </c>
      <c r="Q2606" s="163"/>
      <c r="R2606" s="155" t="str"/>
      <c r="S2606" s="155" t="str"/>
      <c r="T2606" s="155" t="str"/>
      <c r="U2606" s="163" t="str">
        <f>IF(E2606&lt;&gt;"Accepted","",IF(AND(N2606="",P2606=""),"",MAX(N2606,P2606)))</f>
      </c>
      <c r="V2606" s="155" t="str">
        <v>2026-06-10 10:55 PDT</v>
      </c>
      <c r="W2606" s="153" t="n">
        <v>0</v>
      </c>
      <c r="X2606" s="163"/>
      <c r="Y2606" s="163"/>
      <c r="Z2606" s="163"/>
      <c r="AA2606" s="153" t="n">
        <v>-117.8837</v>
      </c>
      <c r="AB2606" s="153" t="n">
        <v>34.9054</v>
      </c>
      <c r="AC2606" s="153" t="n">
        <v>702</v>
      </c>
      <c r="AD2606" s="175" t="str">
        <v>KEDW 101755Z 00000KT 70SM CLR 28/09 A2989 RMK AO2A SLP099 T02830090 10287 20164 58004</v>
      </c>
    </row>
    <row r="2607" hidden="0">
      <c r="A2607" s="150" t="str">
        <v>2026-06-10 18:55 UTC</v>
      </c>
      <c r="B2607" s="155" t="str">
        <v>2026-06-10 11:55 PDT</v>
      </c>
      <c r="C2607" s="155" t="str">
        <v>2026-06-10</v>
      </c>
      <c r="D2607" s="155" t="str">
        <v>June</v>
      </c>
      <c r="E2607" s="154" t="str">
        <v>Accepted</v>
      </c>
      <c r="F2607" s="155" t="str">
        <v>010</v>
      </c>
      <c r="G2607" s="153" t="n">
        <v>10</v>
      </c>
      <c r="H2607" s="155" t="str">
        <v>N</v>
      </c>
      <c r="I2607" s="153" t="n">
        <v>190</v>
      </c>
      <c r="J2607" s="155" t="str">
        <v>S</v>
      </c>
      <c r="K2607" s="153" t="n">
        <v>3</v>
      </c>
      <c r="L2607" s="153" t="n">
        <f>IF(E2607="Accepted",K2607*1.150779448,"")</f>
        <v>3.452338344</v>
      </c>
      <c r="M2607" s="163"/>
      <c r="N2607" s="163" t="str">
        <f>IF(AND(E2607="Accepted",ISNUMBER(M2607)),M2607*1.150779448,"")</f>
      </c>
      <c r="O2607" s="163"/>
      <c r="P2607" s="163" t="str">
        <f>IF(AND(E2607="Accepted",ISNUMBER(O2607)),O2607*1.150779448,"")</f>
      </c>
      <c r="Q2607" s="163"/>
      <c r="R2607" s="155" t="str"/>
      <c r="S2607" s="155" t="str"/>
      <c r="T2607" s="155" t="str"/>
      <c r="U2607" s="163" t="str">
        <f>IF(E2607&lt;&gt;"Accepted","",IF(AND(N2607="",P2607=""),"",MAX(N2607,P2607)))</f>
      </c>
      <c r="V2607" s="155" t="str">
        <v>2026-06-10 11:55 PDT</v>
      </c>
      <c r="W2607" s="153" t="n">
        <v>3</v>
      </c>
      <c r="X2607" s="163"/>
      <c r="Y2607" s="163"/>
      <c r="Z2607" s="163"/>
      <c r="AA2607" s="153" t="n">
        <v>-117.8837</v>
      </c>
      <c r="AB2607" s="153" t="n">
        <v>34.9054</v>
      </c>
      <c r="AC2607" s="153" t="n">
        <v>702</v>
      </c>
      <c r="AD2607" s="175" t="str">
        <v>KEDW 101855Z 01003KT 70SM CLR 31/08 A2987 RMK AO2A SLP091 T03100080</v>
      </c>
    </row>
    <row r="2608" hidden="0">
      <c r="A2608" s="150" t="str">
        <v>2026-06-10 19:55 UTC</v>
      </c>
      <c r="B2608" s="155" t="str">
        <v>2026-06-10 12:55 PDT</v>
      </c>
      <c r="C2608" s="155" t="str">
        <v>2026-06-10</v>
      </c>
      <c r="D2608" s="155" t="str">
        <v>June</v>
      </c>
      <c r="E2608" s="154" t="str">
        <v>Accepted</v>
      </c>
      <c r="F2608" s="155" t="str">
        <v>000</v>
      </c>
      <c r="G2608" s="153" t="n">
        <v>0</v>
      </c>
      <c r="H2608" s="155" t="str">
        <v>Calm</v>
      </c>
      <c r="I2608" s="153" t="n">
        <v>180</v>
      </c>
      <c r="J2608" s="155" t="str">
        <v>Calm</v>
      </c>
      <c r="K2608" s="153" t="n">
        <v>0</v>
      </c>
      <c r="L2608" s="153" t="n">
        <f>IF(E2608="Accepted",K2608*1.150779448,"")</f>
        <v>0</v>
      </c>
      <c r="M2608" s="163"/>
      <c r="N2608" s="163" t="str">
        <f>IF(AND(E2608="Accepted",ISNUMBER(M2608)),M2608*1.150779448,"")</f>
      </c>
      <c r="O2608" s="163"/>
      <c r="P2608" s="163" t="str">
        <f>IF(AND(E2608="Accepted",ISNUMBER(O2608)),O2608*1.150779448,"")</f>
      </c>
      <c r="Q2608" s="163"/>
      <c r="R2608" s="155" t="str"/>
      <c r="S2608" s="155" t="str"/>
      <c r="T2608" s="155" t="str"/>
      <c r="U2608" s="163" t="str">
        <f>IF(E2608&lt;&gt;"Accepted","",IF(AND(N2608="",P2608=""),"",MAX(N2608,P2608)))</f>
      </c>
      <c r="V2608" s="155" t="str">
        <v>2026-06-10 12:55 PDT</v>
      </c>
      <c r="W2608" s="153" t="n">
        <v>0</v>
      </c>
      <c r="X2608" s="163"/>
      <c r="Y2608" s="163"/>
      <c r="Z2608" s="163"/>
      <c r="AA2608" s="153" t="n">
        <v>-117.8837</v>
      </c>
      <c r="AB2608" s="153" t="n">
        <v>34.9054</v>
      </c>
      <c r="AC2608" s="153" t="n">
        <v>702</v>
      </c>
      <c r="AD2608" s="175" t="str">
        <v>KEDW 101955Z 00000KT 70SM CLR 32/05 A2985 RMK AO2A SLP083 T03230049</v>
      </c>
    </row>
    <row r="2609" hidden="0">
      <c r="A2609" s="150" t="str">
        <v>2026-06-10 21:55 UTC</v>
      </c>
      <c r="B2609" s="155" t="str">
        <v>2026-06-10 14:55 PDT</v>
      </c>
      <c r="C2609" s="155" t="str">
        <v>2026-06-10</v>
      </c>
      <c r="D2609" s="155" t="str">
        <v>June</v>
      </c>
      <c r="E2609" s="154" t="str">
        <v>Accepted</v>
      </c>
      <c r="F2609" s="155" t="str">
        <v>220</v>
      </c>
      <c r="G2609" s="153" t="n">
        <v>220</v>
      </c>
      <c r="H2609" s="155" t="str">
        <v>SW</v>
      </c>
      <c r="I2609" s="153" t="n">
        <v>40</v>
      </c>
      <c r="J2609" s="155" t="str">
        <v>NE</v>
      </c>
      <c r="K2609" s="153" t="n">
        <v>7</v>
      </c>
      <c r="L2609" s="153" t="n">
        <f>IF(E2609="Accepted",K2609*1.150779448,"")</f>
        <v>8.055456136</v>
      </c>
      <c r="M2609" s="163"/>
      <c r="N2609" s="163" t="str">
        <f>IF(AND(E2609="Accepted",ISNUMBER(M2609)),M2609*1.150779448,"")</f>
      </c>
      <c r="O2609" s="163"/>
      <c r="P2609" s="163" t="str">
        <f>IF(AND(E2609="Accepted",ISNUMBER(O2609)),O2609*1.150779448,"")</f>
      </c>
      <c r="Q2609" s="163"/>
      <c r="R2609" s="155" t="str"/>
      <c r="S2609" s="155" t="str"/>
      <c r="T2609" s="155" t="str"/>
      <c r="U2609" s="163" t="str">
        <f>IF(E2609&lt;&gt;"Accepted","",IF(AND(N2609="",P2609=""),"",MAX(N2609,P2609)))</f>
      </c>
      <c r="V2609" s="155" t="str">
        <v>2026-06-10 14:55 PDT</v>
      </c>
      <c r="W2609" s="153" t="n">
        <v>7</v>
      </c>
      <c r="X2609" s="163"/>
      <c r="Y2609" s="163"/>
      <c r="Z2609" s="163"/>
      <c r="AA2609" s="153" t="n">
        <v>-117.8837</v>
      </c>
      <c r="AB2609" s="153" t="n">
        <v>34.9054</v>
      </c>
      <c r="AC2609" s="153" t="n">
        <v>702</v>
      </c>
      <c r="AD2609" s="175" t="str">
        <v>KEDW 102155Z 22007KT 70SM CLR 37/05 A2979 RMK AO2A SLP061 T03650047</v>
      </c>
    </row>
    <row r="2610" hidden="0">
      <c r="A2610" s="150" t="str">
        <v>2026-06-10 22:55 UTC</v>
      </c>
      <c r="B2610" s="155" t="str">
        <v>2026-06-10 15:55 PDT</v>
      </c>
      <c r="C2610" s="155" t="str">
        <v>2026-06-10</v>
      </c>
      <c r="D2610" s="155" t="str">
        <v>June</v>
      </c>
      <c r="E2610" s="154" t="str">
        <v>Accepted</v>
      </c>
      <c r="F2610" s="155" t="str">
        <v>250</v>
      </c>
      <c r="G2610" s="153" t="n">
        <v>250</v>
      </c>
      <c r="H2610" s="155" t="str">
        <v>W</v>
      </c>
      <c r="I2610" s="153" t="n">
        <v>70</v>
      </c>
      <c r="J2610" s="155" t="str">
        <v>E</v>
      </c>
      <c r="K2610" s="153" t="n">
        <v>7</v>
      </c>
      <c r="L2610" s="153" t="n">
        <f>IF(E2610="Accepted",K2610*1.150779448,"")</f>
        <v>8.055456136</v>
      </c>
      <c r="M2610" s="163"/>
      <c r="N2610" s="163" t="str">
        <f>IF(AND(E2610="Accepted",ISNUMBER(M2610)),M2610*1.150779448,"")</f>
      </c>
      <c r="O2610" s="163"/>
      <c r="P2610" s="163" t="str">
        <f>IF(AND(E2610="Accepted",ISNUMBER(O2610)),O2610*1.150779448,"")</f>
      </c>
      <c r="Q2610" s="163"/>
      <c r="R2610" s="155" t="str"/>
      <c r="S2610" s="155" t="str"/>
      <c r="T2610" s="155" t="str"/>
      <c r="U2610" s="163" t="str">
        <f>IF(E2610&lt;&gt;"Accepted","",IF(AND(N2610="",P2610=""),"",MAX(N2610,P2610)))</f>
      </c>
      <c r="V2610" s="155" t="str">
        <v>2026-06-10 15:55 PDT</v>
      </c>
      <c r="W2610" s="153" t="n">
        <v>7</v>
      </c>
      <c r="X2610" s="163"/>
      <c r="Y2610" s="163"/>
      <c r="Z2610" s="163"/>
      <c r="AA2610" s="153" t="n">
        <v>-117.8837</v>
      </c>
      <c r="AB2610" s="153" t="n">
        <v>34.9054</v>
      </c>
      <c r="AC2610" s="153" t="n">
        <v>702</v>
      </c>
      <c r="AD2610" s="175" t="str">
        <v>KEDW 102255Z 25007KT 70SM CLR 38/05 A2977 RMK AO2A SLP054 T03770045</v>
      </c>
    </row>
    <row r="2611" hidden="0">
      <c r="A2611" s="150" t="str">
        <v>2026-06-10 23:55 UTC</v>
      </c>
      <c r="B2611" s="155" t="str">
        <v>2026-06-10 16:55 PDT</v>
      </c>
      <c r="C2611" s="155" t="str">
        <v>2026-06-10</v>
      </c>
      <c r="D2611" s="155" t="str">
        <v>June</v>
      </c>
      <c r="E2611" s="154" t="str">
        <v>Accepted</v>
      </c>
      <c r="F2611" s="155" t="str">
        <v>230</v>
      </c>
      <c r="G2611" s="153" t="n">
        <v>230</v>
      </c>
      <c r="H2611" s="155" t="str">
        <v>SW</v>
      </c>
      <c r="I2611" s="153" t="n">
        <v>50</v>
      </c>
      <c r="J2611" s="155" t="str">
        <v>NE</v>
      </c>
      <c r="K2611" s="153" t="n">
        <v>6</v>
      </c>
      <c r="L2611" s="153" t="n">
        <f>IF(E2611="Accepted",K2611*1.150779448,"")</f>
        <v>6.904676688</v>
      </c>
      <c r="M2611" s="163"/>
      <c r="N2611" s="163" t="str">
        <f>IF(AND(E2611="Accepted",ISNUMBER(M2611)),M2611*1.150779448,"")</f>
      </c>
      <c r="O2611" s="163"/>
      <c r="P2611" s="163" t="str">
        <f>IF(AND(E2611="Accepted",ISNUMBER(O2611)),O2611*1.150779448,"")</f>
      </c>
      <c r="Q2611" s="163"/>
      <c r="R2611" s="155" t="str"/>
      <c r="S2611" s="155" t="str"/>
      <c r="T2611" s="155" t="str"/>
      <c r="U2611" s="163" t="str">
        <f>IF(E2611&lt;&gt;"Accepted","",IF(AND(N2611="",P2611=""),"",MAX(N2611,P2611)))</f>
      </c>
      <c r="V2611" s="155" t="str">
        <v>2026-06-10 16:55 PDT</v>
      </c>
      <c r="W2611" s="153" t="n">
        <v>6</v>
      </c>
      <c r="X2611" s="163"/>
      <c r="Y2611" s="163"/>
      <c r="Z2611" s="163"/>
      <c r="AA2611" s="153" t="n">
        <v>-117.8837</v>
      </c>
      <c r="AB2611" s="153" t="n">
        <v>34.9054</v>
      </c>
      <c r="AC2611" s="153" t="n">
        <v>702</v>
      </c>
      <c r="AD2611" s="175" t="str">
        <v>KEDW 102355Z 23006KT 60SM CLR 39/00 A2975 RMK AO2A SLP047 T03850000 10389 20284 57023</v>
      </c>
    </row>
    <row r="2612" hidden="0">
      <c r="A2612" s="150" t="str">
        <v>2026-06-11 00:55 UTC</v>
      </c>
      <c r="B2612" s="155" t="str">
        <v>2026-06-10 17:55 PDT</v>
      </c>
      <c r="C2612" s="155" t="str">
        <v>2026-06-10</v>
      </c>
      <c r="D2612" s="155" t="str">
        <v>June</v>
      </c>
      <c r="E2612" s="154" t="str">
        <v>Accepted</v>
      </c>
      <c r="F2612" s="155" t="str">
        <v>240</v>
      </c>
      <c r="G2612" s="153" t="n">
        <v>240</v>
      </c>
      <c r="H2612" s="155" t="str">
        <v>SW</v>
      </c>
      <c r="I2612" s="153" t="n">
        <v>60</v>
      </c>
      <c r="J2612" s="155" t="str">
        <v>NE</v>
      </c>
      <c r="K2612" s="153" t="n">
        <v>19</v>
      </c>
      <c r="L2612" s="153" t="n">
        <f>IF(E2612="Accepted",K2612*1.150779448,"")</f>
        <v>21.864809512</v>
      </c>
      <c r="M2612" s="153" t="n">
        <v>27</v>
      </c>
      <c r="N2612" s="153" t="n">
        <f>IF(AND(E2612="Accepted",ISNUMBER(M2612)),M2612*1.150779448,"")</f>
        <v>31.071045096</v>
      </c>
      <c r="O2612" s="153" t="n">
        <v>28</v>
      </c>
      <c r="P2612" s="153" t="n">
        <f>IF(AND(E2612="Accepted",ISNUMBER(O2612)),O2612*1.150779448,"")</f>
        <v>32.221824544</v>
      </c>
      <c r="Q2612" s="153" t="n">
        <v>240</v>
      </c>
      <c r="R2612" s="155" t="str">
        <v>50</v>
      </c>
      <c r="S2612" s="155" t="str">
        <v>2026-06-11 00:50 UTC</v>
      </c>
      <c r="T2612" s="155" t="str">
        <v>2026-06-10 17:50 PDT</v>
      </c>
      <c r="U2612" s="153" t="n">
        <f>IF(E2612&lt;&gt;"Accepted","",IF(AND(N2612="",P2612=""),"",MAX(N2612,P2612)))</f>
        <v>32.221824544</v>
      </c>
      <c r="V2612" s="155" t="str">
        <v>2026-06-10 17:50 PDT</v>
      </c>
      <c r="W2612" s="153" t="n">
        <v>19</v>
      </c>
      <c r="X2612" s="153" t="n">
        <v>27</v>
      </c>
      <c r="Y2612" s="153" t="n">
        <v>28</v>
      </c>
      <c r="Z2612" s="153" t="n">
        <v>240</v>
      </c>
      <c r="AA2612" s="153" t="n">
        <v>-117.8837</v>
      </c>
      <c r="AB2612" s="153" t="n">
        <v>34.9054</v>
      </c>
      <c r="AC2612" s="153" t="n">
        <v>702</v>
      </c>
      <c r="AD2612" s="175" t="str">
        <v>KEDW 110055Z 24019G27KT 60SM CLR 36/08 A2975 RMK AO2A PK WND 24028/50 SLP049 T03640082</v>
      </c>
    </row>
    <row r="2613" hidden="0">
      <c r="A2613" s="150" t="str">
        <v>2026-06-11 01:55 UTC</v>
      </c>
      <c r="B2613" s="155" t="str">
        <v>2026-06-10 18:55 PDT</v>
      </c>
      <c r="C2613" s="155" t="str">
        <v>2026-06-10</v>
      </c>
      <c r="D2613" s="155" t="str">
        <v>June</v>
      </c>
      <c r="E2613" s="154" t="str">
        <v>Accepted</v>
      </c>
      <c r="F2613" s="155" t="str">
        <v>240</v>
      </c>
      <c r="G2613" s="153" t="n">
        <v>240</v>
      </c>
      <c r="H2613" s="155" t="str">
        <v>SW</v>
      </c>
      <c r="I2613" s="153" t="n">
        <v>60</v>
      </c>
      <c r="J2613" s="155" t="str">
        <v>NE</v>
      </c>
      <c r="K2613" s="153" t="n">
        <v>20</v>
      </c>
      <c r="L2613" s="153" t="n">
        <f>IF(E2613="Accepted",K2613*1.150779448,"")</f>
        <v>23.01558896</v>
      </c>
      <c r="M2613" s="163"/>
      <c r="N2613" s="163" t="str">
        <f>IF(AND(E2613="Accepted",ISNUMBER(M2613)),M2613*1.150779448,"")</f>
      </c>
      <c r="O2613" s="153" t="n">
        <v>31</v>
      </c>
      <c r="P2613" s="153" t="n">
        <f>IF(AND(E2613="Accepted",ISNUMBER(O2613)),O2613*1.150779448,"")</f>
        <v>35.674162888</v>
      </c>
      <c r="Q2613" s="153" t="n">
        <v>240</v>
      </c>
      <c r="R2613" s="155" t="str">
        <v>19</v>
      </c>
      <c r="S2613" s="155" t="str">
        <v>2026-06-11 01:19 UTC</v>
      </c>
      <c r="T2613" s="155" t="str">
        <v>2026-06-10 18:19 PDT</v>
      </c>
      <c r="U2613" s="153" t="n">
        <f>IF(E2613&lt;&gt;"Accepted","",IF(AND(N2613="",P2613=""),"",MAX(N2613,P2613)))</f>
        <v>35.674162888</v>
      </c>
      <c r="V2613" s="155" t="str">
        <v>2026-06-10 18:19 PDT</v>
      </c>
      <c r="W2613" s="153" t="n">
        <v>20</v>
      </c>
      <c r="X2613" s="163"/>
      <c r="Y2613" s="153" t="n">
        <v>31</v>
      </c>
      <c r="Z2613" s="153" t="n">
        <v>240</v>
      </c>
      <c r="AA2613" s="153" t="n">
        <v>-117.8837</v>
      </c>
      <c r="AB2613" s="153" t="n">
        <v>34.9054</v>
      </c>
      <c r="AC2613" s="153" t="n">
        <v>702</v>
      </c>
      <c r="AD2613" s="175" t="str">
        <v>KEDW 110155Z 24020KT 50SM CLR 35/09 A2976 RMK AO2A PK WND 24031/19 SLP052 T03470091</v>
      </c>
    </row>
    <row r="2614" hidden="0">
      <c r="A2614" s="150" t="str">
        <v>2026-06-11 02:55 UTC</v>
      </c>
      <c r="B2614" s="155" t="str">
        <v>2026-06-10 19:55 PDT</v>
      </c>
      <c r="C2614" s="155" t="str">
        <v>2026-06-10</v>
      </c>
      <c r="D2614" s="155" t="str">
        <v>June</v>
      </c>
      <c r="E2614" s="154" t="str">
        <v>Accepted</v>
      </c>
      <c r="F2614" s="155" t="str">
        <v>260</v>
      </c>
      <c r="G2614" s="153" t="n">
        <v>260</v>
      </c>
      <c r="H2614" s="155" t="str">
        <v>W</v>
      </c>
      <c r="I2614" s="153" t="n">
        <v>80</v>
      </c>
      <c r="J2614" s="155" t="str">
        <v>E</v>
      </c>
      <c r="K2614" s="153" t="n">
        <v>14</v>
      </c>
      <c r="L2614" s="153" t="n">
        <f>IF(E2614="Accepted",K2614*1.150779448,"")</f>
        <v>16.110912272</v>
      </c>
      <c r="M2614" s="163"/>
      <c r="N2614" s="163" t="str">
        <f>IF(AND(E2614="Accepted",ISNUMBER(M2614)),M2614*1.150779448,"")</f>
      </c>
      <c r="O2614" s="153" t="n">
        <v>26</v>
      </c>
      <c r="P2614" s="153" t="n">
        <f>IF(AND(E2614="Accepted",ISNUMBER(O2614)),O2614*1.150779448,"")</f>
        <v>29.920265648</v>
      </c>
      <c r="Q2614" s="153" t="n">
        <v>260</v>
      </c>
      <c r="R2614" s="155" t="str">
        <v>08</v>
      </c>
      <c r="S2614" s="155" t="str">
        <v>2026-06-11 02:08 UTC</v>
      </c>
      <c r="T2614" s="155" t="str">
        <v>2026-06-10 19:08 PDT</v>
      </c>
      <c r="U2614" s="153" t="n">
        <f>IF(E2614&lt;&gt;"Accepted","",IF(AND(N2614="",P2614=""),"",MAX(N2614,P2614)))</f>
        <v>29.920265648</v>
      </c>
      <c r="V2614" s="155" t="str">
        <v>2026-06-10 19:08 PDT</v>
      </c>
      <c r="W2614" s="153" t="n">
        <v>14</v>
      </c>
      <c r="X2614" s="163"/>
      <c r="Y2614" s="153" t="n">
        <v>26</v>
      </c>
      <c r="Z2614" s="153" t="n">
        <v>260</v>
      </c>
      <c r="AA2614" s="153" t="n">
        <v>-117.8837</v>
      </c>
      <c r="AB2614" s="153" t="n">
        <v>34.9054</v>
      </c>
      <c r="AC2614" s="153" t="n">
        <v>702</v>
      </c>
      <c r="AD2614" s="175" t="str">
        <v>KEDW 110255Z 26014KT 40SM CLR 32/11 A2977 RMK AO2A PK WND 26026/08 SLP055 T03220108 52006</v>
      </c>
    </row>
    <row r="2615" hidden="0">
      <c r="A2615" s="150" t="str">
        <v>2026-06-11 03:55 UTC</v>
      </c>
      <c r="B2615" s="155" t="str">
        <v>2026-06-10 20:55 PDT</v>
      </c>
      <c r="C2615" s="155" t="str">
        <v>2026-06-10</v>
      </c>
      <c r="D2615" s="155" t="str">
        <v>June</v>
      </c>
      <c r="E2615" s="154" t="str">
        <v>Accepted</v>
      </c>
      <c r="F2615" s="155" t="str">
        <v>250</v>
      </c>
      <c r="G2615" s="153" t="n">
        <v>250</v>
      </c>
      <c r="H2615" s="155" t="str">
        <v>W</v>
      </c>
      <c r="I2615" s="153" t="n">
        <v>70</v>
      </c>
      <c r="J2615" s="155" t="str">
        <v>E</v>
      </c>
      <c r="K2615" s="153" t="n">
        <v>7</v>
      </c>
      <c r="L2615" s="153" t="n">
        <f>IF(E2615="Accepted",K2615*1.150779448,"")</f>
        <v>8.055456136</v>
      </c>
      <c r="M2615" s="163"/>
      <c r="N2615" s="163" t="str">
        <f>IF(AND(E2615="Accepted",ISNUMBER(M2615)),M2615*1.150779448,"")</f>
      </c>
      <c r="O2615" s="163"/>
      <c r="P2615" s="163" t="str">
        <f>IF(AND(E2615="Accepted",ISNUMBER(O2615)),O2615*1.150779448,"")</f>
      </c>
      <c r="Q2615" s="163"/>
      <c r="R2615" s="155" t="str"/>
      <c r="S2615" s="155" t="str"/>
      <c r="T2615" s="155" t="str"/>
      <c r="U2615" s="163" t="str">
        <f>IF(E2615&lt;&gt;"Accepted","",IF(AND(N2615="",P2615=""),"",MAX(N2615,P2615)))</f>
      </c>
      <c r="V2615" s="155" t="str">
        <v>2026-06-10 20:55 PDT</v>
      </c>
      <c r="W2615" s="153" t="n">
        <v>7</v>
      </c>
      <c r="X2615" s="163"/>
      <c r="Y2615" s="163"/>
      <c r="Z2615" s="163"/>
      <c r="AA2615" s="153" t="n">
        <v>-117.8837</v>
      </c>
      <c r="AB2615" s="153" t="n">
        <v>34.9054</v>
      </c>
      <c r="AC2615" s="153" t="n">
        <v>702</v>
      </c>
      <c r="AD2615" s="175" t="str">
        <v>KEDW 110355Z 25007KT 40SM CLR 29/11 A2978 RMK AO2A SLP059 T02930109</v>
      </c>
    </row>
    <row r="2616" hidden="0">
      <c r="A2616" s="150" t="str">
        <v>2026-06-11 04:55 UTC</v>
      </c>
      <c r="B2616" s="155" t="str">
        <v>2026-06-10 21:55 PDT</v>
      </c>
      <c r="C2616" s="155" t="str">
        <v>2026-06-10</v>
      </c>
      <c r="D2616" s="155" t="str">
        <v>June</v>
      </c>
      <c r="E2616" s="154" t="str">
        <v>Accepted</v>
      </c>
      <c r="F2616" s="155" t="str">
        <v>230</v>
      </c>
      <c r="G2616" s="153" t="n">
        <v>230</v>
      </c>
      <c r="H2616" s="155" t="str">
        <v>SW</v>
      </c>
      <c r="I2616" s="153" t="n">
        <v>50</v>
      </c>
      <c r="J2616" s="155" t="str">
        <v>NE</v>
      </c>
      <c r="K2616" s="153" t="n">
        <v>8</v>
      </c>
      <c r="L2616" s="153" t="n">
        <f>IF(E2616="Accepted",K2616*1.150779448,"")</f>
        <v>9.206235584</v>
      </c>
      <c r="M2616" s="163"/>
      <c r="N2616" s="163" t="str">
        <f>IF(AND(E2616="Accepted",ISNUMBER(M2616)),M2616*1.150779448,"")</f>
      </c>
      <c r="O2616" s="163"/>
      <c r="P2616" s="163" t="str">
        <f>IF(AND(E2616="Accepted",ISNUMBER(O2616)),O2616*1.150779448,"")</f>
      </c>
      <c r="Q2616" s="163"/>
      <c r="R2616" s="155" t="str"/>
      <c r="S2616" s="155" t="str"/>
      <c r="T2616" s="155" t="str"/>
      <c r="U2616" s="163" t="str">
        <f>IF(E2616&lt;&gt;"Accepted","",IF(AND(N2616="",P2616=""),"",MAX(N2616,P2616)))</f>
      </c>
      <c r="V2616" s="155" t="str">
        <v>2026-06-10 21:55 PDT</v>
      </c>
      <c r="W2616" s="153" t="n">
        <v>8</v>
      </c>
      <c r="X2616" s="163"/>
      <c r="Y2616" s="163"/>
      <c r="Z2616" s="163"/>
      <c r="AA2616" s="153" t="n">
        <v>-117.8837</v>
      </c>
      <c r="AB2616" s="153" t="n">
        <v>34.9054</v>
      </c>
      <c r="AC2616" s="153" t="n">
        <v>702</v>
      </c>
      <c r="AD2616" s="175" t="str">
        <v>KEDW 110455Z 23008KT 40SM CLR 27/11 A2980 RMK AO2A SLP065 T02680105</v>
      </c>
    </row>
    <row r="2617" hidden="0">
      <c r="A2617" s="150" t="str">
        <v>2026-06-11 05:55 UTC</v>
      </c>
      <c r="B2617" s="155" t="str">
        <v>2026-06-10 22:55 PDT</v>
      </c>
      <c r="C2617" s="155" t="str">
        <v>2026-06-10</v>
      </c>
      <c r="D2617" s="155" t="str">
        <v>June</v>
      </c>
      <c r="E2617" s="154" t="str">
        <v>Accepted</v>
      </c>
      <c r="F2617" s="155" t="str">
        <v>220</v>
      </c>
      <c r="G2617" s="153" t="n">
        <v>220</v>
      </c>
      <c r="H2617" s="155" t="str">
        <v>SW</v>
      </c>
      <c r="I2617" s="153" t="n">
        <v>40</v>
      </c>
      <c r="J2617" s="155" t="str">
        <v>NE</v>
      </c>
      <c r="K2617" s="153" t="n">
        <v>12</v>
      </c>
      <c r="L2617" s="153" t="n">
        <f>IF(E2617="Accepted",K2617*1.150779448,"")</f>
        <v>13.809353376</v>
      </c>
      <c r="M2617" s="163"/>
      <c r="N2617" s="163" t="str">
        <f>IF(AND(E2617="Accepted",ISNUMBER(M2617)),M2617*1.150779448,"")</f>
      </c>
      <c r="O2617" s="163"/>
      <c r="P2617" s="163" t="str">
        <f>IF(AND(E2617="Accepted",ISNUMBER(O2617)),O2617*1.150779448,"")</f>
      </c>
      <c r="Q2617" s="163"/>
      <c r="R2617" s="155" t="str"/>
      <c r="S2617" s="155" t="str"/>
      <c r="T2617" s="155" t="str"/>
      <c r="U2617" s="163" t="str">
        <f>IF(E2617&lt;&gt;"Accepted","",IF(AND(N2617="",P2617=""),"",MAX(N2617,P2617)))</f>
      </c>
      <c r="V2617" s="155" t="str">
        <v>2026-06-10 22:55 PDT</v>
      </c>
      <c r="W2617" s="153" t="n">
        <v>12</v>
      </c>
      <c r="X2617" s="163"/>
      <c r="Y2617" s="163"/>
      <c r="Z2617" s="163"/>
      <c r="AA2617" s="153" t="n">
        <v>-117.8837</v>
      </c>
      <c r="AB2617" s="153" t="n">
        <v>34.9054</v>
      </c>
      <c r="AC2617" s="153" t="n">
        <v>702</v>
      </c>
      <c r="AD2617" s="175" t="str">
        <v>KEDW 110555Z AUTO 22012KT 10SM CLR 25/11 A2980 RMK AO2 SLP065 T02520106 10390 20252 52012 $</v>
      </c>
    </row>
    <row r="2618" hidden="0">
      <c r="A2618" s="150" t="str">
        <v>2026-06-11 06:55 UTC</v>
      </c>
      <c r="B2618" s="155" t="str">
        <v>2026-06-10 23:55 PDT</v>
      </c>
      <c r="C2618" s="155" t="str">
        <v>2026-06-10</v>
      </c>
      <c r="D2618" s="155" t="str">
        <v>June</v>
      </c>
      <c r="E2618" s="154" t="str">
        <v>Accepted</v>
      </c>
      <c r="F2618" s="155" t="str">
        <v>230</v>
      </c>
      <c r="G2618" s="153" t="n">
        <v>230</v>
      </c>
      <c r="H2618" s="155" t="str">
        <v>SW</v>
      </c>
      <c r="I2618" s="153" t="n">
        <v>50</v>
      </c>
      <c r="J2618" s="155" t="str">
        <v>NE</v>
      </c>
      <c r="K2618" s="153" t="n">
        <v>9</v>
      </c>
      <c r="L2618" s="153" t="n">
        <f>IF(E2618="Accepted",K2618*1.150779448,"")</f>
        <v>10.357015032</v>
      </c>
      <c r="M2618" s="163"/>
      <c r="N2618" s="163" t="str">
        <f>IF(AND(E2618="Accepted",ISNUMBER(M2618)),M2618*1.150779448,"")</f>
      </c>
      <c r="O2618" s="163"/>
      <c r="P2618" s="163" t="str">
        <f>IF(AND(E2618="Accepted",ISNUMBER(O2618)),O2618*1.150779448,"")</f>
      </c>
      <c r="Q2618" s="163"/>
      <c r="R2618" s="155" t="str"/>
      <c r="S2618" s="155" t="str"/>
      <c r="T2618" s="155" t="str"/>
      <c r="U2618" s="163" t="str">
        <f>IF(E2618&lt;&gt;"Accepted","",IF(AND(N2618="",P2618=""),"",MAX(N2618,P2618)))</f>
      </c>
      <c r="V2618" s="155" t="str">
        <v>2026-06-10 23:55 PDT</v>
      </c>
      <c r="W2618" s="153" t="n">
        <v>9</v>
      </c>
      <c r="X2618" s="163"/>
      <c r="Y2618" s="163"/>
      <c r="Z2618" s="163"/>
      <c r="AA2618" s="153" t="n">
        <v>-117.8837</v>
      </c>
      <c r="AB2618" s="153" t="n">
        <v>34.9054</v>
      </c>
      <c r="AC2618" s="153" t="n">
        <v>702</v>
      </c>
      <c r="AD2618" s="175" t="str">
        <v>KEDW 110655Z AUTO 23009KT 10SM CLR 24/09 A2980 RMK AO2 SLP064 T02410085 $</v>
      </c>
    </row>
    <row r="2619" hidden="0">
      <c r="A2619" s="150" t="str">
        <v>2026-06-11 07:55 UTC</v>
      </c>
      <c r="B2619" s="155" t="str">
        <v>2026-06-11 00:55 PDT</v>
      </c>
      <c r="C2619" s="155" t="str">
        <v>2026-06-11</v>
      </c>
      <c r="D2619" s="155" t="str">
        <v>June</v>
      </c>
      <c r="E2619" s="154" t="str">
        <v>Accepted</v>
      </c>
      <c r="F2619" s="155" t="str">
        <v>230</v>
      </c>
      <c r="G2619" s="153" t="n">
        <v>230</v>
      </c>
      <c r="H2619" s="155" t="str">
        <v>SW</v>
      </c>
      <c r="I2619" s="153" t="n">
        <v>50</v>
      </c>
      <c r="J2619" s="155" t="str">
        <v>NE</v>
      </c>
      <c r="K2619" s="153" t="n">
        <v>14</v>
      </c>
      <c r="L2619" s="153" t="n">
        <f>IF(E2619="Accepted",K2619*1.150779448,"")</f>
        <v>16.110912272</v>
      </c>
      <c r="M2619" s="163"/>
      <c r="N2619" s="163" t="str">
        <f>IF(AND(E2619="Accepted",ISNUMBER(M2619)),M2619*1.150779448,"")</f>
      </c>
      <c r="O2619" s="163"/>
      <c r="P2619" s="163" t="str">
        <f>IF(AND(E2619="Accepted",ISNUMBER(O2619)),O2619*1.150779448,"")</f>
      </c>
      <c r="Q2619" s="163"/>
      <c r="R2619" s="155" t="str"/>
      <c r="S2619" s="155" t="str"/>
      <c r="T2619" s="155" t="str"/>
      <c r="U2619" s="163" t="str">
        <f>IF(E2619&lt;&gt;"Accepted","",IF(AND(N2619="",P2619=""),"",MAX(N2619,P2619)))</f>
      </c>
      <c r="V2619" s="155" t="str">
        <v>2026-06-11 00:55 PDT</v>
      </c>
      <c r="W2619" s="153" t="n">
        <v>14</v>
      </c>
      <c r="X2619" s="163"/>
      <c r="Y2619" s="163"/>
      <c r="Z2619" s="163"/>
      <c r="AA2619" s="153" t="n">
        <v>-117.8837</v>
      </c>
      <c r="AB2619" s="153" t="n">
        <v>34.9054</v>
      </c>
      <c r="AC2619" s="153" t="n">
        <v>702</v>
      </c>
      <c r="AD2619" s="175" t="str">
        <v>KEDW 110755Z AUTO 23014KT 10SM CLR 24/06 A2979 RMK AO2 SLP061 T02420055 403900164 $</v>
      </c>
    </row>
    <row r="2620" hidden="0">
      <c r="A2620" s="150" t="str">
        <v>2026-06-11 08:55 UTC</v>
      </c>
      <c r="B2620" s="155" t="str">
        <v>2026-06-11 01:55 PDT</v>
      </c>
      <c r="C2620" s="155" t="str">
        <v>2026-06-11</v>
      </c>
      <c r="D2620" s="155" t="str">
        <v>June</v>
      </c>
      <c r="E2620" s="154" t="str">
        <v>Accepted</v>
      </c>
      <c r="F2620" s="155" t="str">
        <v>240</v>
      </c>
      <c r="G2620" s="153" t="n">
        <v>240</v>
      </c>
      <c r="H2620" s="155" t="str">
        <v>SW</v>
      </c>
      <c r="I2620" s="153" t="n">
        <v>60</v>
      </c>
      <c r="J2620" s="155" t="str">
        <v>NE</v>
      </c>
      <c r="K2620" s="153" t="n">
        <v>8</v>
      </c>
      <c r="L2620" s="153" t="n">
        <f>IF(E2620="Accepted",K2620*1.150779448,"")</f>
        <v>9.206235584</v>
      </c>
      <c r="M2620" s="163"/>
      <c r="N2620" s="163" t="str">
        <f>IF(AND(E2620="Accepted",ISNUMBER(M2620)),M2620*1.150779448,"")</f>
      </c>
      <c r="O2620" s="163"/>
      <c r="P2620" s="163" t="str">
        <f>IF(AND(E2620="Accepted",ISNUMBER(O2620)),O2620*1.150779448,"")</f>
      </c>
      <c r="Q2620" s="163"/>
      <c r="R2620" s="155" t="str"/>
      <c r="S2620" s="155" t="str"/>
      <c r="T2620" s="155" t="str"/>
      <c r="U2620" s="163" t="str">
        <f>IF(E2620&lt;&gt;"Accepted","",IF(AND(N2620="",P2620=""),"",MAX(N2620,P2620)))</f>
      </c>
      <c r="V2620" s="155" t="str">
        <v>2026-06-11 01:55 PDT</v>
      </c>
      <c r="W2620" s="153" t="n">
        <v>8</v>
      </c>
      <c r="X2620" s="163"/>
      <c r="Y2620" s="163"/>
      <c r="Z2620" s="163"/>
      <c r="AA2620" s="153" t="n">
        <v>-117.8837</v>
      </c>
      <c r="AB2620" s="153" t="n">
        <v>34.9054</v>
      </c>
      <c r="AC2620" s="153" t="n">
        <v>702</v>
      </c>
      <c r="AD2620" s="175" t="str">
        <v>KEDW 110855Z AUTO 24008KT 10SM CLR 23/07 A2979 RMK AO2 SLP060 T02340066 58004 $</v>
      </c>
    </row>
    <row r="2621" hidden="0">
      <c r="A2621" s="150" t="str">
        <v>2026-06-11 09:55 UTC</v>
      </c>
      <c r="B2621" s="155" t="str">
        <v>2026-06-11 02:55 PDT</v>
      </c>
      <c r="C2621" s="155" t="str">
        <v>2026-06-11</v>
      </c>
      <c r="D2621" s="155" t="str">
        <v>June</v>
      </c>
      <c r="E2621" s="154" t="str">
        <v>Accepted</v>
      </c>
      <c r="F2621" s="155" t="str">
        <v>200</v>
      </c>
      <c r="G2621" s="153" t="n">
        <v>200</v>
      </c>
      <c r="H2621" s="155" t="str">
        <v>S</v>
      </c>
      <c r="I2621" s="153" t="n">
        <v>20</v>
      </c>
      <c r="J2621" s="155" t="str">
        <v>N</v>
      </c>
      <c r="K2621" s="153" t="n">
        <v>8</v>
      </c>
      <c r="L2621" s="153" t="n">
        <f>IF(E2621="Accepted",K2621*1.150779448,"")</f>
        <v>9.206235584</v>
      </c>
      <c r="M2621" s="163"/>
      <c r="N2621" s="163" t="str">
        <f>IF(AND(E2621="Accepted",ISNUMBER(M2621)),M2621*1.150779448,"")</f>
      </c>
      <c r="O2621" s="163"/>
      <c r="P2621" s="163" t="str">
        <f>IF(AND(E2621="Accepted",ISNUMBER(O2621)),O2621*1.150779448,"")</f>
      </c>
      <c r="Q2621" s="163"/>
      <c r="R2621" s="155" t="str"/>
      <c r="S2621" s="155" t="str"/>
      <c r="T2621" s="155" t="str"/>
      <c r="U2621" s="163" t="str">
        <f>IF(E2621&lt;&gt;"Accepted","",IF(AND(N2621="",P2621=""),"",MAX(N2621,P2621)))</f>
      </c>
      <c r="V2621" s="155" t="str">
        <v>2026-06-11 02:55 PDT</v>
      </c>
      <c r="W2621" s="153" t="n">
        <v>8</v>
      </c>
      <c r="X2621" s="163"/>
      <c r="Y2621" s="163"/>
      <c r="Z2621" s="163"/>
      <c r="AA2621" s="153" t="n">
        <v>-117.8837</v>
      </c>
      <c r="AB2621" s="153" t="n">
        <v>34.9054</v>
      </c>
      <c r="AC2621" s="153" t="n">
        <v>702</v>
      </c>
      <c r="AD2621" s="175" t="str">
        <v>KEDW 110955Z AUTO 20008KT 10SM CLR 22/07 A2978 RMK AO2 SLP056 T02190065 $</v>
      </c>
    </row>
    <row r="2622" hidden="0">
      <c r="A2622" s="150" t="str">
        <v>2026-06-11 10:55 UTC</v>
      </c>
      <c r="B2622" s="155" t="str">
        <v>2026-06-11 03:55 PDT</v>
      </c>
      <c r="C2622" s="155" t="str">
        <v>2026-06-11</v>
      </c>
      <c r="D2622" s="155" t="str">
        <v>June</v>
      </c>
      <c r="E2622" s="154" t="str">
        <v>Accepted</v>
      </c>
      <c r="F2622" s="155" t="str">
        <v>220</v>
      </c>
      <c r="G2622" s="153" t="n">
        <v>220</v>
      </c>
      <c r="H2622" s="155" t="str">
        <v>SW</v>
      </c>
      <c r="I2622" s="153" t="n">
        <v>40</v>
      </c>
      <c r="J2622" s="155" t="str">
        <v>NE</v>
      </c>
      <c r="K2622" s="153" t="n">
        <v>7</v>
      </c>
      <c r="L2622" s="153" t="n">
        <f>IF(E2622="Accepted",K2622*1.150779448,"")</f>
        <v>8.055456136</v>
      </c>
      <c r="M2622" s="163"/>
      <c r="N2622" s="163" t="str">
        <f>IF(AND(E2622="Accepted",ISNUMBER(M2622)),M2622*1.150779448,"")</f>
      </c>
      <c r="O2622" s="163"/>
      <c r="P2622" s="163" t="str">
        <f>IF(AND(E2622="Accepted",ISNUMBER(O2622)),O2622*1.150779448,"")</f>
      </c>
      <c r="Q2622" s="163"/>
      <c r="R2622" s="155" t="str"/>
      <c r="S2622" s="155" t="str"/>
      <c r="T2622" s="155" t="str"/>
      <c r="U2622" s="163" t="str">
        <f>IF(E2622&lt;&gt;"Accepted","",IF(AND(N2622="",P2622=""),"",MAX(N2622,P2622)))</f>
      </c>
      <c r="V2622" s="155" t="str">
        <v>2026-06-11 03:55 PDT</v>
      </c>
      <c r="W2622" s="153" t="n">
        <v>7</v>
      </c>
      <c r="X2622" s="163"/>
      <c r="Y2622" s="163"/>
      <c r="Z2622" s="163"/>
      <c r="AA2622" s="153" t="n">
        <v>-117.8837</v>
      </c>
      <c r="AB2622" s="153" t="n">
        <v>34.9054</v>
      </c>
      <c r="AC2622" s="153" t="n">
        <v>702</v>
      </c>
      <c r="AD2622" s="175" t="str">
        <v>KEDW 111055Z AUTO 22007KT 10SM CLR 20/06 A2979 RMK AO2 SLP060 T01970061 $</v>
      </c>
    </row>
    <row r="2623" hidden="0">
      <c r="A2623" s="150" t="str">
        <v>2026-06-11 11:55 UTC</v>
      </c>
      <c r="B2623" s="155" t="str">
        <v>2026-06-11 04:55 PDT</v>
      </c>
      <c r="C2623" s="155" t="str">
        <v>2026-06-11</v>
      </c>
      <c r="D2623" s="155" t="str">
        <v>June</v>
      </c>
      <c r="E2623" s="154" t="str">
        <v>Accepted</v>
      </c>
      <c r="F2623" s="155" t="str">
        <v>230</v>
      </c>
      <c r="G2623" s="153" t="n">
        <v>230</v>
      </c>
      <c r="H2623" s="155" t="str">
        <v>SW</v>
      </c>
      <c r="I2623" s="153" t="n">
        <v>50</v>
      </c>
      <c r="J2623" s="155" t="str">
        <v>NE</v>
      </c>
      <c r="K2623" s="153" t="n">
        <v>9</v>
      </c>
      <c r="L2623" s="153" t="n">
        <f>IF(E2623="Accepted",K2623*1.150779448,"")</f>
        <v>10.357015032</v>
      </c>
      <c r="M2623" s="163"/>
      <c r="N2623" s="163" t="str">
        <f>IF(AND(E2623="Accepted",ISNUMBER(M2623)),M2623*1.150779448,"")</f>
      </c>
      <c r="O2623" s="163"/>
      <c r="P2623" s="163" t="str">
        <f>IF(AND(E2623="Accepted",ISNUMBER(O2623)),O2623*1.150779448,"")</f>
      </c>
      <c r="Q2623" s="163"/>
      <c r="R2623" s="155" t="str"/>
      <c r="S2623" s="155" t="str"/>
      <c r="T2623" s="155" t="str"/>
      <c r="U2623" s="163" t="str">
        <f>IF(E2623&lt;&gt;"Accepted","",IF(AND(N2623="",P2623=""),"",MAX(N2623,P2623)))</f>
      </c>
      <c r="V2623" s="155" t="str">
        <v>2026-06-11 04:55 PDT</v>
      </c>
      <c r="W2623" s="153" t="n">
        <v>9</v>
      </c>
      <c r="X2623" s="163"/>
      <c r="Y2623" s="163"/>
      <c r="Z2623" s="163"/>
      <c r="AA2623" s="153" t="n">
        <v>-117.8837</v>
      </c>
      <c r="AB2623" s="153" t="n">
        <v>34.9054</v>
      </c>
      <c r="AC2623" s="153" t="n">
        <v>702</v>
      </c>
      <c r="AD2623" s="175" t="str">
        <v>KEDW 111155Z 23009KT 40SM CLR 20/06 A2980 RMK AO2A SLP063 T01970057 10252 20194 53004</v>
      </c>
    </row>
    <row r="2624" hidden="0">
      <c r="A2624" s="150" t="str">
        <v>2026-06-11 12:55 UTC</v>
      </c>
      <c r="B2624" s="155" t="str">
        <v>2026-06-11 05:55 PDT</v>
      </c>
      <c r="C2624" s="155" t="str">
        <v>2026-06-11</v>
      </c>
      <c r="D2624" s="155" t="str">
        <v>June</v>
      </c>
      <c r="E2624" s="154" t="str">
        <v>Accepted</v>
      </c>
      <c r="F2624" s="155" t="str">
        <v>200</v>
      </c>
      <c r="G2624" s="153" t="n">
        <v>200</v>
      </c>
      <c r="H2624" s="155" t="str">
        <v>S</v>
      </c>
      <c r="I2624" s="153" t="n">
        <v>20</v>
      </c>
      <c r="J2624" s="155" t="str">
        <v>N</v>
      </c>
      <c r="K2624" s="153" t="n">
        <v>6</v>
      </c>
      <c r="L2624" s="153" t="n">
        <f>IF(E2624="Accepted",K2624*1.150779448,"")</f>
        <v>6.904676688</v>
      </c>
      <c r="M2624" s="163"/>
      <c r="N2624" s="163" t="str">
        <f>IF(AND(E2624="Accepted",ISNUMBER(M2624)),M2624*1.150779448,"")</f>
      </c>
      <c r="O2624" s="163"/>
      <c r="P2624" s="163" t="str">
        <f>IF(AND(E2624="Accepted",ISNUMBER(O2624)),O2624*1.150779448,"")</f>
      </c>
      <c r="Q2624" s="163"/>
      <c r="R2624" s="155" t="str"/>
      <c r="S2624" s="155" t="str"/>
      <c r="T2624" s="155" t="str"/>
      <c r="U2624" s="163" t="str">
        <f>IF(E2624&lt;&gt;"Accepted","",IF(AND(N2624="",P2624=""),"",MAX(N2624,P2624)))</f>
      </c>
      <c r="V2624" s="155" t="str">
        <v>2026-06-11 05:55 PDT</v>
      </c>
      <c r="W2624" s="153" t="n">
        <v>6</v>
      </c>
      <c r="X2624" s="163"/>
      <c r="Y2624" s="163"/>
      <c r="Z2624" s="163"/>
      <c r="AA2624" s="153" t="n">
        <v>-117.8837</v>
      </c>
      <c r="AB2624" s="153" t="n">
        <v>34.9054</v>
      </c>
      <c r="AC2624" s="153" t="n">
        <v>702</v>
      </c>
      <c r="AD2624" s="175" t="str">
        <v>KEDW 111255Z 20006KT 50SM CLR 20/06 A2983 RMK AO2A SLP075 T01990062</v>
      </c>
    </row>
    <row r="2625" hidden="0">
      <c r="A2625" s="150" t="str">
        <v>2026-06-11 13:55 UTC</v>
      </c>
      <c r="B2625" s="155" t="str">
        <v>2026-06-11 06:55 PDT</v>
      </c>
      <c r="C2625" s="155" t="str">
        <v>2026-06-11</v>
      </c>
      <c r="D2625" s="155" t="str">
        <v>June</v>
      </c>
      <c r="E2625" s="154" t="str">
        <v>Accepted</v>
      </c>
      <c r="F2625" s="155" t="str">
        <v>000</v>
      </c>
      <c r="G2625" s="153" t="n">
        <v>0</v>
      </c>
      <c r="H2625" s="155" t="str">
        <v>Calm</v>
      </c>
      <c r="I2625" s="153" t="n">
        <v>180</v>
      </c>
      <c r="J2625" s="155" t="str">
        <v>Calm</v>
      </c>
      <c r="K2625" s="153" t="n">
        <v>0</v>
      </c>
      <c r="L2625" s="153" t="n">
        <f>IF(E2625="Accepted",K2625*1.150779448,"")</f>
        <v>0</v>
      </c>
      <c r="M2625" s="163"/>
      <c r="N2625" s="163" t="str">
        <f>IF(AND(E2625="Accepted",ISNUMBER(M2625)),M2625*1.150779448,"")</f>
      </c>
      <c r="O2625" s="163"/>
      <c r="P2625" s="163" t="str">
        <f>IF(AND(E2625="Accepted",ISNUMBER(O2625)),O2625*1.150779448,"")</f>
      </c>
      <c r="Q2625" s="163"/>
      <c r="R2625" s="155" t="str"/>
      <c r="S2625" s="155" t="str"/>
      <c r="T2625" s="155" t="str"/>
      <c r="U2625" s="163" t="str">
        <f>IF(E2625&lt;&gt;"Accepted","",IF(AND(N2625="",P2625=""),"",MAX(N2625,P2625)))</f>
      </c>
      <c r="V2625" s="155" t="str">
        <v>2026-06-11 06:55 PDT</v>
      </c>
      <c r="W2625" s="153" t="n">
        <v>0</v>
      </c>
      <c r="X2625" s="163"/>
      <c r="Y2625" s="163"/>
      <c r="Z2625" s="163"/>
      <c r="AA2625" s="153" t="n">
        <v>-117.8837</v>
      </c>
      <c r="AB2625" s="153" t="n">
        <v>34.9054</v>
      </c>
      <c r="AC2625" s="153" t="n">
        <v>702</v>
      </c>
      <c r="AD2625" s="175" t="str">
        <v>KEDW 111355Z 00000KT 70SM CLR 21/07 A2985 RMK AO2A SLP081 T02100065</v>
      </c>
    </row>
    <row r="2626" hidden="0">
      <c r="A2626" s="150" t="str">
        <v>2026-06-11 14:55 UTC</v>
      </c>
      <c r="B2626" s="155" t="str">
        <v>2026-06-11 07:55 PDT</v>
      </c>
      <c r="C2626" s="155" t="str">
        <v>2026-06-11</v>
      </c>
      <c r="D2626" s="155" t="str">
        <v>June</v>
      </c>
      <c r="E2626" s="154" t="str">
        <v>Accepted</v>
      </c>
      <c r="F2626" s="155" t="str">
        <v>200</v>
      </c>
      <c r="G2626" s="153" t="n">
        <v>200</v>
      </c>
      <c r="H2626" s="155" t="str">
        <v>S</v>
      </c>
      <c r="I2626" s="153" t="n">
        <v>20</v>
      </c>
      <c r="J2626" s="155" t="str">
        <v>N</v>
      </c>
      <c r="K2626" s="153" t="n">
        <v>6</v>
      </c>
      <c r="L2626" s="153" t="n">
        <f>IF(E2626="Accepted",K2626*1.150779448,"")</f>
        <v>6.904676688</v>
      </c>
      <c r="M2626" s="163"/>
      <c r="N2626" s="163" t="str">
        <f>IF(AND(E2626="Accepted",ISNUMBER(M2626)),M2626*1.150779448,"")</f>
      </c>
      <c r="O2626" s="163"/>
      <c r="P2626" s="163" t="str">
        <f>IF(AND(E2626="Accepted",ISNUMBER(O2626)),O2626*1.150779448,"")</f>
      </c>
      <c r="Q2626" s="163"/>
      <c r="R2626" s="155" t="str"/>
      <c r="S2626" s="155" t="str"/>
      <c r="T2626" s="155" t="str"/>
      <c r="U2626" s="163" t="str">
        <f>IF(E2626&lt;&gt;"Accepted","",IF(AND(N2626="",P2626=""),"",MAX(N2626,P2626)))</f>
      </c>
      <c r="V2626" s="155" t="str">
        <v>2026-06-11 07:55 PDT</v>
      </c>
      <c r="W2626" s="153" t="n">
        <v>6</v>
      </c>
      <c r="X2626" s="163"/>
      <c r="Y2626" s="163"/>
      <c r="Z2626" s="163"/>
      <c r="AA2626" s="153" t="n">
        <v>-117.8837</v>
      </c>
      <c r="AB2626" s="153" t="n">
        <v>34.9054</v>
      </c>
      <c r="AC2626" s="153" t="n">
        <v>702</v>
      </c>
      <c r="AD2626" s="175" t="str">
        <v>KEDW 111455Z 20006KT 70SM FEW300 25/08 A2986 RMK AO2A SLP084 T02450084 52018</v>
      </c>
    </row>
    <row r="2627" hidden="0">
      <c r="A2627" s="150" t="str">
        <v>2026-06-11 15:55 UTC</v>
      </c>
      <c r="B2627" s="155" t="str">
        <v>2026-06-11 08:55 PDT</v>
      </c>
      <c r="C2627" s="155" t="str">
        <v>2026-06-11</v>
      </c>
      <c r="D2627" s="155" t="str">
        <v>June</v>
      </c>
      <c r="E2627" s="154" t="str">
        <v>Accepted</v>
      </c>
      <c r="F2627" s="155" t="str">
        <v>270</v>
      </c>
      <c r="G2627" s="153" t="n">
        <v>270</v>
      </c>
      <c r="H2627" s="155" t="str">
        <v>W</v>
      </c>
      <c r="I2627" s="153" t="n">
        <v>90</v>
      </c>
      <c r="J2627" s="155" t="str">
        <v>E</v>
      </c>
      <c r="K2627" s="153" t="n">
        <v>3</v>
      </c>
      <c r="L2627" s="153" t="n">
        <f>IF(E2627="Accepted",K2627*1.150779448,"")</f>
        <v>3.452338344</v>
      </c>
      <c r="M2627" s="163"/>
      <c r="N2627" s="163" t="str">
        <f>IF(AND(E2627="Accepted",ISNUMBER(M2627)),M2627*1.150779448,"")</f>
      </c>
      <c r="O2627" s="163"/>
      <c r="P2627" s="163" t="str">
        <f>IF(AND(E2627="Accepted",ISNUMBER(O2627)),O2627*1.150779448,"")</f>
      </c>
      <c r="Q2627" s="163"/>
      <c r="R2627" s="155" t="str"/>
      <c r="S2627" s="155" t="str"/>
      <c r="T2627" s="155" t="str"/>
      <c r="U2627" s="163" t="str">
        <f>IF(E2627&lt;&gt;"Accepted","",IF(AND(N2627="",P2627=""),"",MAX(N2627,P2627)))</f>
      </c>
      <c r="V2627" s="155" t="str">
        <v>2026-06-11 08:55 PDT</v>
      </c>
      <c r="W2627" s="153" t="n">
        <v>3</v>
      </c>
      <c r="X2627" s="163"/>
      <c r="Y2627" s="163"/>
      <c r="Z2627" s="163"/>
      <c r="AA2627" s="153" t="n">
        <v>-117.8837</v>
      </c>
      <c r="AB2627" s="153" t="n">
        <v>34.9054</v>
      </c>
      <c r="AC2627" s="153" t="n">
        <v>702</v>
      </c>
      <c r="AD2627" s="175" t="str">
        <v>KEDW 111555Z 27003KT 50SM FEW300 28/05 A2986 RMK AO2A SLP084 T02750045</v>
      </c>
    </row>
    <row r="2628" hidden="0">
      <c r="A2628" s="150" t="str">
        <v>2026-06-11 16:55 UTC</v>
      </c>
      <c r="B2628" s="155" t="str">
        <v>2026-06-11 09:55 PDT</v>
      </c>
      <c r="C2628" s="155" t="str">
        <v>2026-06-11</v>
      </c>
      <c r="D2628" s="155" t="str">
        <v>June</v>
      </c>
      <c r="E2628" s="154" t="str">
        <v>Accepted</v>
      </c>
      <c r="F2628" s="155" t="str">
        <v>300</v>
      </c>
      <c r="G2628" s="153" t="n">
        <v>300</v>
      </c>
      <c r="H2628" s="155" t="str">
        <v>NW</v>
      </c>
      <c r="I2628" s="153" t="n">
        <v>120</v>
      </c>
      <c r="J2628" s="155" t="str">
        <v>SE</v>
      </c>
      <c r="K2628" s="153" t="n">
        <v>3</v>
      </c>
      <c r="L2628" s="153" t="n">
        <f>IF(E2628="Accepted",K2628*1.150779448,"")</f>
        <v>3.452338344</v>
      </c>
      <c r="M2628" s="163"/>
      <c r="N2628" s="163" t="str">
        <f>IF(AND(E2628="Accepted",ISNUMBER(M2628)),M2628*1.150779448,"")</f>
      </c>
      <c r="O2628" s="163"/>
      <c r="P2628" s="163" t="str">
        <f>IF(AND(E2628="Accepted",ISNUMBER(O2628)),O2628*1.150779448,"")</f>
      </c>
      <c r="Q2628" s="163"/>
      <c r="R2628" s="155" t="str"/>
      <c r="S2628" s="155" t="str"/>
      <c r="T2628" s="155" t="str"/>
      <c r="U2628" s="163" t="str">
        <f>IF(E2628&lt;&gt;"Accepted","",IF(AND(N2628="",P2628=""),"",MAX(N2628,P2628)))</f>
      </c>
      <c r="V2628" s="155" t="str">
        <v>2026-06-11 09:55 PDT</v>
      </c>
      <c r="W2628" s="153" t="n">
        <v>3</v>
      </c>
      <c r="X2628" s="163"/>
      <c r="Y2628" s="163"/>
      <c r="Z2628" s="163"/>
      <c r="AA2628" s="153" t="n">
        <v>-117.8837</v>
      </c>
      <c r="AB2628" s="153" t="n">
        <v>34.9054</v>
      </c>
      <c r="AC2628" s="153" t="n">
        <v>702</v>
      </c>
      <c r="AD2628" s="175" t="str">
        <v>KEDW 111655Z 30003KT 50SM FEW300 30/03 A2986 RMK AO2A SLP085 T03040034</v>
      </c>
    </row>
    <row r="2629" hidden="0">
      <c r="A2629" s="150" t="str">
        <v>2026-06-11 17:55 UTC</v>
      </c>
      <c r="B2629" s="155" t="str">
        <v>2026-06-11 10:55 PDT</v>
      </c>
      <c r="C2629" s="155" t="str">
        <v>2026-06-11</v>
      </c>
      <c r="D2629" s="155" t="str">
        <v>June</v>
      </c>
      <c r="E2629" s="154" t="str">
        <v>Accepted</v>
      </c>
      <c r="F2629" s="155" t="str">
        <v>340</v>
      </c>
      <c r="G2629" s="153" t="n">
        <v>340</v>
      </c>
      <c r="H2629" s="155" t="str">
        <v>N</v>
      </c>
      <c r="I2629" s="153" t="n">
        <v>160</v>
      </c>
      <c r="J2629" s="155" t="str">
        <v>S</v>
      </c>
      <c r="K2629" s="153" t="n">
        <v>4</v>
      </c>
      <c r="L2629" s="153" t="n">
        <f>IF(E2629="Accepted",K2629*1.150779448,"")</f>
        <v>4.603117792</v>
      </c>
      <c r="M2629" s="163"/>
      <c r="N2629" s="163" t="str">
        <f>IF(AND(E2629="Accepted",ISNUMBER(M2629)),M2629*1.150779448,"")</f>
      </c>
      <c r="O2629" s="163"/>
      <c r="P2629" s="163" t="str">
        <f>IF(AND(E2629="Accepted",ISNUMBER(O2629)),O2629*1.150779448,"")</f>
      </c>
      <c r="Q2629" s="163"/>
      <c r="R2629" s="155" t="str"/>
      <c r="S2629" s="155" t="str"/>
      <c r="T2629" s="155" t="str"/>
      <c r="U2629" s="163" t="str">
        <f>IF(E2629&lt;&gt;"Accepted","",IF(AND(N2629="",P2629=""),"",MAX(N2629,P2629)))</f>
      </c>
      <c r="V2629" s="155" t="str">
        <v>2026-06-11 10:55 PDT</v>
      </c>
      <c r="W2629" s="153" t="n">
        <v>4</v>
      </c>
      <c r="X2629" s="163"/>
      <c r="Y2629" s="163"/>
      <c r="Z2629" s="163"/>
      <c r="AA2629" s="153" t="n">
        <v>-117.8837</v>
      </c>
      <c r="AB2629" s="153" t="n">
        <v>34.9054</v>
      </c>
      <c r="AC2629" s="153" t="n">
        <v>702</v>
      </c>
      <c r="AD2629" s="175" t="str">
        <v>KEDW 111755Z 34004KT 50SM FEW300 32/01 A2986 RMK AO2A SLP084 T03230014 10323 20189 50000</v>
      </c>
    </row>
    <row r="2630" hidden="0">
      <c r="A2630" s="150" t="str">
        <v>2026-06-11 18:55 UTC</v>
      </c>
      <c r="B2630" s="155" t="str">
        <v>2026-06-11 11:55 PDT</v>
      </c>
      <c r="C2630" s="155" t="str">
        <v>2026-06-11</v>
      </c>
      <c r="D2630" s="155" t="str">
        <v>June</v>
      </c>
      <c r="E2630" s="154" t="str">
        <v>Accepted</v>
      </c>
      <c r="F2630" s="155" t="str">
        <v>230</v>
      </c>
      <c r="G2630" s="153" t="n">
        <v>230</v>
      </c>
      <c r="H2630" s="155" t="str">
        <v>SW</v>
      </c>
      <c r="I2630" s="153" t="n">
        <v>50</v>
      </c>
      <c r="J2630" s="155" t="str">
        <v>NE</v>
      </c>
      <c r="K2630" s="153" t="n">
        <v>3</v>
      </c>
      <c r="L2630" s="153" t="n">
        <f>IF(E2630="Accepted",K2630*1.150779448,"")</f>
        <v>3.452338344</v>
      </c>
      <c r="M2630" s="163"/>
      <c r="N2630" s="163" t="str">
        <f>IF(AND(E2630="Accepted",ISNUMBER(M2630)),M2630*1.150779448,"")</f>
      </c>
      <c r="O2630" s="163"/>
      <c r="P2630" s="163" t="str">
        <f>IF(AND(E2630="Accepted",ISNUMBER(O2630)),O2630*1.150779448,"")</f>
      </c>
      <c r="Q2630" s="163"/>
      <c r="R2630" s="155" t="str"/>
      <c r="S2630" s="155" t="str"/>
      <c r="T2630" s="155" t="str"/>
      <c r="U2630" s="163" t="str">
        <f>IF(E2630&lt;&gt;"Accepted","",IF(AND(N2630="",P2630=""),"",MAX(N2630,P2630)))</f>
      </c>
      <c r="V2630" s="155" t="str">
        <v>2026-06-11 11:55 PDT</v>
      </c>
      <c r="W2630" s="153" t="n">
        <v>3</v>
      </c>
      <c r="X2630" s="163"/>
      <c r="Y2630" s="163"/>
      <c r="Z2630" s="163"/>
      <c r="AA2630" s="153" t="n">
        <v>-117.8837</v>
      </c>
      <c r="AB2630" s="153" t="n">
        <v>34.9054</v>
      </c>
      <c r="AC2630" s="153" t="n">
        <v>702</v>
      </c>
      <c r="AD2630" s="175" t="str">
        <v>KEDW 111855Z 23003KT 60SM FEW300 35/M00 A2985 RMK AO2A SLP079 T03461002</v>
      </c>
    </row>
    <row r="2631" hidden="0">
      <c r="A2631" s="150" t="str">
        <v>2026-06-11 19:55 UTC</v>
      </c>
      <c r="B2631" s="155" t="str">
        <v>2026-06-11 12:55 PDT</v>
      </c>
      <c r="C2631" s="155" t="str">
        <v>2026-06-11</v>
      </c>
      <c r="D2631" s="155" t="str">
        <v>June</v>
      </c>
      <c r="E2631" s="154" t="str">
        <v>Accepted</v>
      </c>
      <c r="F2631" s="155" t="str">
        <v>000</v>
      </c>
      <c r="G2631" s="153" t="n">
        <v>0</v>
      </c>
      <c r="H2631" s="155" t="str">
        <v>Calm</v>
      </c>
      <c r="I2631" s="153" t="n">
        <v>180</v>
      </c>
      <c r="J2631" s="155" t="str">
        <v>Calm</v>
      </c>
      <c r="K2631" s="153" t="n">
        <v>0</v>
      </c>
      <c r="L2631" s="153" t="n">
        <f>IF(E2631="Accepted",K2631*1.150779448,"")</f>
        <v>0</v>
      </c>
      <c r="M2631" s="163"/>
      <c r="N2631" s="163" t="str">
        <f>IF(AND(E2631="Accepted",ISNUMBER(M2631)),M2631*1.150779448,"")</f>
      </c>
      <c r="O2631" s="163"/>
      <c r="P2631" s="163" t="str">
        <f>IF(AND(E2631="Accepted",ISNUMBER(O2631)),O2631*1.150779448,"")</f>
      </c>
      <c r="Q2631" s="163"/>
      <c r="R2631" s="155" t="str"/>
      <c r="S2631" s="155" t="str"/>
      <c r="T2631" s="155" t="str"/>
      <c r="U2631" s="163" t="str">
        <f>IF(E2631&lt;&gt;"Accepted","",IF(AND(N2631="",P2631=""),"",MAX(N2631,P2631)))</f>
      </c>
      <c r="V2631" s="155" t="str">
        <v>2026-06-11 12:55 PDT</v>
      </c>
      <c r="W2631" s="153" t="n">
        <v>0</v>
      </c>
      <c r="X2631" s="163"/>
      <c r="Y2631" s="163"/>
      <c r="Z2631" s="163"/>
      <c r="AA2631" s="153" t="n">
        <v>-117.8837</v>
      </c>
      <c r="AB2631" s="153" t="n">
        <v>34.9054</v>
      </c>
      <c r="AC2631" s="153" t="n">
        <v>702</v>
      </c>
      <c r="AD2631" s="175" t="str">
        <v>KEDW 111955Z 00000KT 60SM FEW300 35/M02 A2984 RMK AO2A SLP076 T03541023</v>
      </c>
    </row>
    <row r="2632" hidden="0">
      <c r="A2632" s="150" t="str">
        <v>2026-06-11 20:55 UTC</v>
      </c>
      <c r="B2632" s="155" t="str">
        <v>2026-06-11 13:55 PDT</v>
      </c>
      <c r="C2632" s="155" t="str">
        <v>2026-06-11</v>
      </c>
      <c r="D2632" s="155" t="str">
        <v>June</v>
      </c>
      <c r="E2632" s="154" t="str">
        <v>Accepted</v>
      </c>
      <c r="F2632" s="155" t="str">
        <v>200</v>
      </c>
      <c r="G2632" s="153" t="n">
        <v>200</v>
      </c>
      <c r="H2632" s="155" t="str">
        <v>S</v>
      </c>
      <c r="I2632" s="153" t="n">
        <v>20</v>
      </c>
      <c r="J2632" s="155" t="str">
        <v>N</v>
      </c>
      <c r="K2632" s="153" t="n">
        <v>6</v>
      </c>
      <c r="L2632" s="153" t="n">
        <f>IF(E2632="Accepted",K2632*1.150779448,"")</f>
        <v>6.904676688</v>
      </c>
      <c r="M2632" s="163"/>
      <c r="N2632" s="163" t="str">
        <f>IF(AND(E2632="Accepted",ISNUMBER(M2632)),M2632*1.150779448,"")</f>
      </c>
      <c r="O2632" s="163"/>
      <c r="P2632" s="163" t="str">
        <f>IF(AND(E2632="Accepted",ISNUMBER(O2632)),O2632*1.150779448,"")</f>
      </c>
      <c r="Q2632" s="163"/>
      <c r="R2632" s="155" t="str"/>
      <c r="S2632" s="155" t="str"/>
      <c r="T2632" s="155" t="str"/>
      <c r="U2632" s="163" t="str">
        <f>IF(E2632&lt;&gt;"Accepted","",IF(AND(N2632="",P2632=""),"",MAX(N2632,P2632)))</f>
      </c>
      <c r="V2632" s="155" t="str">
        <v>2026-06-11 13:55 PDT</v>
      </c>
      <c r="W2632" s="153" t="n">
        <v>6</v>
      </c>
      <c r="X2632" s="163"/>
      <c r="Y2632" s="163"/>
      <c r="Z2632" s="163"/>
      <c r="AA2632" s="153" t="n">
        <v>-117.8837</v>
      </c>
      <c r="AB2632" s="153" t="n">
        <v>34.9054</v>
      </c>
      <c r="AC2632" s="153" t="n">
        <v>702</v>
      </c>
      <c r="AD2632" s="175" t="str">
        <v>KEDW 112055Z 20006KT 70SM FEW300 37/M02 A2982 RMK AO2A SLP069 T03741024 57012</v>
      </c>
    </row>
    <row r="2633" hidden="0">
      <c r="A2633" s="150" t="str">
        <v>2026-06-11 21:55 UTC</v>
      </c>
      <c r="B2633" s="155" t="str">
        <v>2026-06-11 14:55 PDT</v>
      </c>
      <c r="C2633" s="155" t="str">
        <v>2026-06-11</v>
      </c>
      <c r="D2633" s="155" t="str">
        <v>June</v>
      </c>
      <c r="E2633" s="154" t="str">
        <v>Accepted</v>
      </c>
      <c r="F2633" s="155" t="str">
        <v>130</v>
      </c>
      <c r="G2633" s="153" t="n">
        <v>130</v>
      </c>
      <c r="H2633" s="155" t="str">
        <v>SE</v>
      </c>
      <c r="I2633" s="153" t="n">
        <v>310</v>
      </c>
      <c r="J2633" s="155" t="str">
        <v>NW</v>
      </c>
      <c r="K2633" s="153" t="n">
        <v>7</v>
      </c>
      <c r="L2633" s="153" t="n">
        <f>IF(E2633="Accepted",K2633*1.150779448,"")</f>
        <v>8.055456136</v>
      </c>
      <c r="M2633" s="163"/>
      <c r="N2633" s="163" t="str">
        <f>IF(AND(E2633="Accepted",ISNUMBER(M2633)),M2633*1.150779448,"")</f>
      </c>
      <c r="O2633" s="163"/>
      <c r="P2633" s="163" t="str">
        <f>IF(AND(E2633="Accepted",ISNUMBER(O2633)),O2633*1.150779448,"")</f>
      </c>
      <c r="Q2633" s="163"/>
      <c r="R2633" s="155" t="str"/>
      <c r="S2633" s="155" t="str"/>
      <c r="T2633" s="155" t="str"/>
      <c r="U2633" s="163" t="str">
        <f>IF(E2633&lt;&gt;"Accepted","",IF(AND(N2633="",P2633=""),"",MAX(N2633,P2633)))</f>
      </c>
      <c r="V2633" s="155" t="str">
        <v>2026-06-11 14:55 PDT</v>
      </c>
      <c r="W2633" s="153" t="n">
        <v>7</v>
      </c>
      <c r="X2633" s="163"/>
      <c r="Y2633" s="163"/>
      <c r="Z2633" s="163"/>
      <c r="AA2633" s="153" t="n">
        <v>-117.8837</v>
      </c>
      <c r="AB2633" s="153" t="n">
        <v>34.9054</v>
      </c>
      <c r="AC2633" s="153" t="n">
        <v>702</v>
      </c>
      <c r="AD2633" s="175" t="str">
        <v>KEDW 112155Z 13007KT 70SM FEW300 38/01 A2980 RMK AO2A SLP062 T03750007</v>
      </c>
    </row>
    <row r="2634" hidden="0">
      <c r="A2634" s="150" t="str">
        <v>2026-06-11 22:55 UTC</v>
      </c>
      <c r="B2634" s="155" t="str">
        <v>2026-06-11 15:55 PDT</v>
      </c>
      <c r="C2634" s="155" t="str">
        <v>2026-06-11</v>
      </c>
      <c r="D2634" s="155" t="str">
        <v>June</v>
      </c>
      <c r="E2634" s="154" t="str">
        <v>Accepted</v>
      </c>
      <c r="F2634" s="155" t="str">
        <v>260</v>
      </c>
      <c r="G2634" s="153" t="n">
        <v>260</v>
      </c>
      <c r="H2634" s="155" t="str">
        <v>W</v>
      </c>
      <c r="I2634" s="153" t="n">
        <v>80</v>
      </c>
      <c r="J2634" s="155" t="str">
        <v>E</v>
      </c>
      <c r="K2634" s="153" t="n">
        <v>13</v>
      </c>
      <c r="L2634" s="153" t="n">
        <f>IF(E2634="Accepted",K2634*1.150779448,"")</f>
        <v>14.960132824</v>
      </c>
      <c r="M2634" s="153" t="n">
        <v>18</v>
      </c>
      <c r="N2634" s="153" t="n">
        <f>IF(AND(E2634="Accepted",ISNUMBER(M2634)),M2634*1.150779448,"")</f>
        <v>20.714030064</v>
      </c>
      <c r="O2634" s="163"/>
      <c r="P2634" s="163" t="str">
        <f>IF(AND(E2634="Accepted",ISNUMBER(O2634)),O2634*1.150779448,"")</f>
      </c>
      <c r="Q2634" s="163"/>
      <c r="R2634" s="155" t="str"/>
      <c r="S2634" s="155" t="str"/>
      <c r="T2634" s="155" t="str"/>
      <c r="U2634" s="153" t="n">
        <f>IF(E2634&lt;&gt;"Accepted","",IF(AND(N2634="",P2634=""),"",MAX(N2634,P2634)))</f>
        <v>20.714030064</v>
      </c>
      <c r="V2634" s="155" t="str">
        <v>2026-06-11 15:55 PDT</v>
      </c>
      <c r="W2634" s="153" t="n">
        <v>13</v>
      </c>
      <c r="X2634" s="153" t="n">
        <v>18</v>
      </c>
      <c r="Y2634" s="163"/>
      <c r="Z2634" s="163"/>
      <c r="AA2634" s="153" t="n">
        <v>-117.8837</v>
      </c>
      <c r="AB2634" s="153" t="n">
        <v>34.9054</v>
      </c>
      <c r="AC2634" s="153" t="n">
        <v>702</v>
      </c>
      <c r="AD2634" s="175" t="str">
        <v>KEDW 112255Z 26013G18KT 70SM CLR 39/05 A2979 RMK AO2A SLP060 T03880054</v>
      </c>
    </row>
    <row r="2635" hidden="0">
      <c r="A2635" s="150" t="str">
        <v>2026-06-11 23:10 UTC</v>
      </c>
      <c r="B2635" s="155" t="str">
        <v>2026-06-11 16:10 PDT</v>
      </c>
      <c r="C2635" s="155" t="str">
        <v>2026-06-11</v>
      </c>
      <c r="D2635" s="155" t="str">
        <v>June</v>
      </c>
      <c r="E2635" s="154" t="str">
        <v>Accepted</v>
      </c>
      <c r="F2635" s="155" t="str">
        <v>240</v>
      </c>
      <c r="G2635" s="153" t="n">
        <v>240</v>
      </c>
      <c r="H2635" s="155" t="str">
        <v>SW</v>
      </c>
      <c r="I2635" s="153" t="n">
        <v>60</v>
      </c>
      <c r="J2635" s="155" t="str">
        <v>NE</v>
      </c>
      <c r="K2635" s="153" t="n">
        <v>8</v>
      </c>
      <c r="L2635" s="153" t="n">
        <f>IF(E2635="Accepted",K2635*1.150779448,"")</f>
        <v>9.206235584</v>
      </c>
      <c r="M2635" s="153" t="n">
        <v>21</v>
      </c>
      <c r="N2635" s="153" t="n">
        <f>IF(AND(E2635="Accepted",ISNUMBER(M2635)),M2635*1.150779448,"")</f>
        <v>24.166368408</v>
      </c>
      <c r="O2635" s="163"/>
      <c r="P2635" s="163" t="str">
        <f>IF(AND(E2635="Accepted",ISNUMBER(O2635)),O2635*1.150779448,"")</f>
      </c>
      <c r="Q2635" s="163"/>
      <c r="R2635" s="155" t="str"/>
      <c r="S2635" s="155" t="str"/>
      <c r="T2635" s="155" t="str"/>
      <c r="U2635" s="153" t="n">
        <f>IF(E2635&lt;&gt;"Accepted","",IF(AND(N2635="",P2635=""),"",MAX(N2635,P2635)))</f>
        <v>24.166368408</v>
      </c>
      <c r="V2635" s="155" t="str">
        <v>2026-06-11 16:10 PDT</v>
      </c>
      <c r="W2635" s="153" t="n">
        <v>8</v>
      </c>
      <c r="X2635" s="153" t="n">
        <v>21</v>
      </c>
      <c r="Y2635" s="163"/>
      <c r="Z2635" s="163"/>
      <c r="AA2635" s="153" t="n">
        <v>-117.8837</v>
      </c>
      <c r="AB2635" s="153" t="n">
        <v>34.9054</v>
      </c>
      <c r="AC2635" s="153" t="n">
        <v>702</v>
      </c>
      <c r="AD2635" s="175" t="str">
        <v>KEDW 112310Z 24008G21KT 70SM FEW300 39/05 A2979 RMK AO2A SLP060</v>
      </c>
    </row>
    <row r="2636" hidden="0">
      <c r="A2636" s="150" t="str">
        <v>2026-06-11 23:40 UTC</v>
      </c>
      <c r="B2636" s="155" t="str">
        <v>2026-06-11 16:40 PDT</v>
      </c>
      <c r="C2636" s="155" t="str">
        <v>2026-06-11</v>
      </c>
      <c r="D2636" s="155" t="str">
        <v>June</v>
      </c>
      <c r="E2636" s="154" t="str">
        <v>Accepted</v>
      </c>
      <c r="F2636" s="155" t="str">
        <v>250</v>
      </c>
      <c r="G2636" s="153" t="n">
        <v>250</v>
      </c>
      <c r="H2636" s="155" t="str">
        <v>W</v>
      </c>
      <c r="I2636" s="153" t="n">
        <v>70</v>
      </c>
      <c r="J2636" s="155" t="str">
        <v>E</v>
      </c>
      <c r="K2636" s="153" t="n">
        <v>17</v>
      </c>
      <c r="L2636" s="153" t="n">
        <f>IF(E2636="Accepted",K2636*1.150779448,"")</f>
        <v>19.563250616</v>
      </c>
      <c r="M2636" s="153" t="n">
        <v>25</v>
      </c>
      <c r="N2636" s="153" t="n">
        <f>IF(AND(E2636="Accepted",ISNUMBER(M2636)),M2636*1.150779448,"")</f>
        <v>28.7694862</v>
      </c>
      <c r="O2636" s="163"/>
      <c r="P2636" s="163" t="str">
        <f>IF(AND(E2636="Accepted",ISNUMBER(O2636)),O2636*1.150779448,"")</f>
      </c>
      <c r="Q2636" s="163"/>
      <c r="R2636" s="155" t="str"/>
      <c r="S2636" s="155" t="str"/>
      <c r="T2636" s="155" t="str"/>
      <c r="U2636" s="153" t="n">
        <f>IF(E2636&lt;&gt;"Accepted","",IF(AND(N2636="",P2636=""),"",MAX(N2636,P2636)))</f>
        <v>28.7694862</v>
      </c>
      <c r="V2636" s="155" t="str">
        <v>2026-06-11 16:40 PDT</v>
      </c>
      <c r="W2636" s="153" t="n">
        <v>17</v>
      </c>
      <c r="X2636" s="153" t="n">
        <v>25</v>
      </c>
      <c r="Y2636" s="163"/>
      <c r="Z2636" s="163"/>
      <c r="AA2636" s="153" t="n">
        <v>-117.8837</v>
      </c>
      <c r="AB2636" s="153" t="n">
        <v>34.9054</v>
      </c>
      <c r="AC2636" s="153" t="n">
        <v>702</v>
      </c>
      <c r="AD2636" s="175" t="str">
        <v>KEDW 112340Z 25017G25KT 50SM FEW300 38/06 A2978 RMK AO2A SLP056</v>
      </c>
    </row>
    <row r="2637" hidden="0">
      <c r="A2637" s="150" t="str">
        <v>2026-06-11 23:55 UTC</v>
      </c>
      <c r="B2637" s="155" t="str">
        <v>2026-06-11 16:55 PDT</v>
      </c>
      <c r="C2637" s="155" t="str">
        <v>2026-06-11</v>
      </c>
      <c r="D2637" s="155" t="str">
        <v>June</v>
      </c>
      <c r="E2637" s="154" t="str">
        <v>Accepted</v>
      </c>
      <c r="F2637" s="155" t="str">
        <v>240</v>
      </c>
      <c r="G2637" s="153" t="n">
        <v>240</v>
      </c>
      <c r="H2637" s="155" t="str">
        <v>SW</v>
      </c>
      <c r="I2637" s="153" t="n">
        <v>60</v>
      </c>
      <c r="J2637" s="155" t="str">
        <v>NE</v>
      </c>
      <c r="K2637" s="153" t="n">
        <v>18</v>
      </c>
      <c r="L2637" s="153" t="n">
        <f>IF(E2637="Accepted",K2637*1.150779448,"")</f>
        <v>20.714030064</v>
      </c>
      <c r="M2637" s="153" t="n">
        <v>25</v>
      </c>
      <c r="N2637" s="153" t="n">
        <f>IF(AND(E2637="Accepted",ISNUMBER(M2637)),M2637*1.150779448,"")</f>
        <v>28.7694862</v>
      </c>
      <c r="O2637" s="163"/>
      <c r="P2637" s="163" t="str">
        <f>IF(AND(E2637="Accepted",ISNUMBER(O2637)),O2637*1.150779448,"")</f>
      </c>
      <c r="Q2637" s="163"/>
      <c r="R2637" s="155" t="str"/>
      <c r="S2637" s="155" t="str"/>
      <c r="T2637" s="155" t="str"/>
      <c r="U2637" s="153" t="n">
        <f>IF(E2637&lt;&gt;"Accepted","",IF(AND(N2637="",P2637=""),"",MAX(N2637,P2637)))</f>
        <v>28.7694862</v>
      </c>
      <c r="V2637" s="155" t="str">
        <v>2026-06-11 16:55 PDT</v>
      </c>
      <c r="W2637" s="153" t="n">
        <v>18</v>
      </c>
      <c r="X2637" s="153" t="n">
        <v>25</v>
      </c>
      <c r="Y2637" s="163"/>
      <c r="Z2637" s="163"/>
      <c r="AA2637" s="153" t="n">
        <v>-117.8837</v>
      </c>
      <c r="AB2637" s="153" t="n">
        <v>34.9054</v>
      </c>
      <c r="AC2637" s="153" t="n">
        <v>702</v>
      </c>
      <c r="AD2637" s="175" t="str">
        <v>KEDW 112355Z 24018G25KT 50SM FEW300 38/05 A2978 RMK AO2A SLP056 T03750054 10390 20323 56014</v>
      </c>
    </row>
    <row r="2638" hidden="0">
      <c r="A2638" s="150" t="str">
        <v>2026-06-12 00:55 UTC</v>
      </c>
      <c r="B2638" s="155" t="str">
        <v>2026-06-11 17:55 PDT</v>
      </c>
      <c r="C2638" s="155" t="str">
        <v>2026-06-11</v>
      </c>
      <c r="D2638" s="155" t="str">
        <v>June</v>
      </c>
      <c r="E2638" s="154" t="str">
        <v>Accepted</v>
      </c>
      <c r="F2638" s="155" t="str">
        <v>240</v>
      </c>
      <c r="G2638" s="153" t="n">
        <v>240</v>
      </c>
      <c r="H2638" s="155" t="str">
        <v>SW</v>
      </c>
      <c r="I2638" s="153" t="n">
        <v>60</v>
      </c>
      <c r="J2638" s="155" t="str">
        <v>NE</v>
      </c>
      <c r="K2638" s="153" t="n">
        <v>20</v>
      </c>
      <c r="L2638" s="153" t="n">
        <f>IF(E2638="Accepted",K2638*1.150779448,"")</f>
        <v>23.01558896</v>
      </c>
      <c r="M2638" s="153" t="n">
        <v>25</v>
      </c>
      <c r="N2638" s="153" t="n">
        <f>IF(AND(E2638="Accepted",ISNUMBER(M2638)),M2638*1.150779448,"")</f>
        <v>28.7694862</v>
      </c>
      <c r="O2638" s="153" t="n">
        <v>26</v>
      </c>
      <c r="P2638" s="153" t="n">
        <f>IF(AND(E2638="Accepted",ISNUMBER(O2638)),O2638*1.150779448,"")</f>
        <v>29.920265648</v>
      </c>
      <c r="Q2638" s="153" t="n">
        <v>240</v>
      </c>
      <c r="R2638" s="155" t="str">
        <v>02</v>
      </c>
      <c r="S2638" s="155" t="str">
        <v>2026-06-12 00:02 UTC</v>
      </c>
      <c r="T2638" s="155" t="str">
        <v>2026-06-11 17:02 PDT</v>
      </c>
      <c r="U2638" s="153" t="n">
        <f>IF(E2638&lt;&gt;"Accepted","",IF(AND(N2638="",P2638=""),"",MAX(N2638,P2638)))</f>
        <v>29.920265648</v>
      </c>
      <c r="V2638" s="155" t="str">
        <v>2026-06-11 17:02 PDT</v>
      </c>
      <c r="W2638" s="153" t="n">
        <v>20</v>
      </c>
      <c r="X2638" s="153" t="n">
        <v>25</v>
      </c>
      <c r="Y2638" s="153" t="n">
        <v>26</v>
      </c>
      <c r="Z2638" s="153" t="n">
        <v>240</v>
      </c>
      <c r="AA2638" s="153" t="n">
        <v>-117.8837</v>
      </c>
      <c r="AB2638" s="153" t="n">
        <v>34.9054</v>
      </c>
      <c r="AC2638" s="153" t="n">
        <v>702</v>
      </c>
      <c r="AD2638" s="175" t="str">
        <v>KEDW 120055Z 24020G25KT 60SM FEW300 36/04 A2979 RMK AO2A PK WND 24026/02 SLP061 T03580041</v>
      </c>
    </row>
    <row r="2639" hidden="0">
      <c r="A2639" s="150" t="str">
        <v>2026-06-12 01:55 UTC</v>
      </c>
      <c r="B2639" s="155" t="str">
        <v>2026-06-11 18:55 PDT</v>
      </c>
      <c r="C2639" s="155" t="str">
        <v>2026-06-11</v>
      </c>
      <c r="D2639" s="155" t="str">
        <v>June</v>
      </c>
      <c r="E2639" s="154" t="str">
        <v>Accepted</v>
      </c>
      <c r="F2639" s="155" t="str">
        <v>230</v>
      </c>
      <c r="G2639" s="153" t="n">
        <v>230</v>
      </c>
      <c r="H2639" s="155" t="str">
        <v>SW</v>
      </c>
      <c r="I2639" s="153" t="n">
        <v>50</v>
      </c>
      <c r="J2639" s="155" t="str">
        <v>NE</v>
      </c>
      <c r="K2639" s="153" t="n">
        <v>17</v>
      </c>
      <c r="L2639" s="153" t="n">
        <f>IF(E2639="Accepted",K2639*1.150779448,"")</f>
        <v>19.563250616</v>
      </c>
      <c r="M2639" s="153" t="n">
        <v>24</v>
      </c>
      <c r="N2639" s="153" t="n">
        <f>IF(AND(E2639="Accepted",ISNUMBER(M2639)),M2639*1.150779448,"")</f>
        <v>27.618706752</v>
      </c>
      <c r="O2639" s="153" t="n">
        <v>26</v>
      </c>
      <c r="P2639" s="153" t="n">
        <f>IF(AND(E2639="Accepted",ISNUMBER(O2639)),O2639*1.150779448,"")</f>
        <v>29.920265648</v>
      </c>
      <c r="Q2639" s="153" t="n">
        <v>240</v>
      </c>
      <c r="R2639" s="155" t="str">
        <v>41</v>
      </c>
      <c r="S2639" s="155" t="str">
        <v>2026-06-12 01:41 UTC</v>
      </c>
      <c r="T2639" s="155" t="str">
        <v>2026-06-11 18:41 PDT</v>
      </c>
      <c r="U2639" s="153" t="n">
        <f>IF(E2639&lt;&gt;"Accepted","",IF(AND(N2639="",P2639=""),"",MAX(N2639,P2639)))</f>
        <v>29.920265648</v>
      </c>
      <c r="V2639" s="155" t="str">
        <v>2026-06-11 18:41 PDT</v>
      </c>
      <c r="W2639" s="153" t="n">
        <v>17</v>
      </c>
      <c r="X2639" s="153" t="n">
        <v>24</v>
      </c>
      <c r="Y2639" s="153" t="n">
        <v>26</v>
      </c>
      <c r="Z2639" s="153" t="n">
        <v>240</v>
      </c>
      <c r="AA2639" s="153" t="n">
        <v>-117.8837</v>
      </c>
      <c r="AB2639" s="153" t="n">
        <v>34.9054</v>
      </c>
      <c r="AC2639" s="153" t="n">
        <v>702</v>
      </c>
      <c r="AD2639" s="175" t="str">
        <v>KEDW 120155Z 23017G24KT 50SM FEW300 34/05 A2980 RMK AO2A PK WND 24026/41 SLP064 T03400046</v>
      </c>
    </row>
    <row r="2640" hidden="0">
      <c r="A2640" s="150" t="str">
        <v>2026-06-12 02:55 UTC</v>
      </c>
      <c r="B2640" s="155" t="str">
        <v>2026-06-11 19:55 PDT</v>
      </c>
      <c r="C2640" s="155" t="str">
        <v>2026-06-11</v>
      </c>
      <c r="D2640" s="155" t="str">
        <v>June</v>
      </c>
      <c r="E2640" s="154" t="str">
        <v>Accepted</v>
      </c>
      <c r="F2640" s="155" t="str">
        <v>240</v>
      </c>
      <c r="G2640" s="153" t="n">
        <v>240</v>
      </c>
      <c r="H2640" s="155" t="str">
        <v>SW</v>
      </c>
      <c r="I2640" s="153" t="n">
        <v>60</v>
      </c>
      <c r="J2640" s="155" t="str">
        <v>NE</v>
      </c>
      <c r="K2640" s="153" t="n">
        <v>20</v>
      </c>
      <c r="L2640" s="153" t="n">
        <f>IF(E2640="Accepted",K2640*1.150779448,"")</f>
        <v>23.01558896</v>
      </c>
      <c r="M2640" s="153" t="n">
        <v>25</v>
      </c>
      <c r="N2640" s="153" t="n">
        <f>IF(AND(E2640="Accepted",ISNUMBER(M2640)),M2640*1.150779448,"")</f>
        <v>28.7694862</v>
      </c>
      <c r="O2640" s="163"/>
      <c r="P2640" s="163" t="str">
        <f>IF(AND(E2640="Accepted",ISNUMBER(O2640)),O2640*1.150779448,"")</f>
      </c>
      <c r="Q2640" s="163"/>
      <c r="R2640" s="155" t="str"/>
      <c r="S2640" s="155" t="str"/>
      <c r="T2640" s="155" t="str"/>
      <c r="U2640" s="153" t="n">
        <f>IF(E2640&lt;&gt;"Accepted","",IF(AND(N2640="",P2640=""),"",MAX(N2640,P2640)))</f>
        <v>28.7694862</v>
      </c>
      <c r="V2640" s="155" t="str">
        <v>2026-06-11 19:55 PDT</v>
      </c>
      <c r="W2640" s="153" t="n">
        <v>20</v>
      </c>
      <c r="X2640" s="153" t="n">
        <v>25</v>
      </c>
      <c r="Y2640" s="163"/>
      <c r="Z2640" s="163"/>
      <c r="AA2640" s="153" t="n">
        <v>-117.8837</v>
      </c>
      <c r="AB2640" s="153" t="n">
        <v>34.9054</v>
      </c>
      <c r="AC2640" s="153" t="n">
        <v>702</v>
      </c>
      <c r="AD2640" s="175" t="str">
        <v>KEDW 120255Z 24020G25KT 50SM FEW300 31/10 A2980 RMK AO2A SLP064 T03090102 52005</v>
      </c>
    </row>
    <row r="2641" hidden="0">
      <c r="A2641" s="150" t="str">
        <v>2026-06-12 03:55 UTC</v>
      </c>
      <c r="B2641" s="155" t="str">
        <v>2026-06-11 20:55 PDT</v>
      </c>
      <c r="C2641" s="155" t="str">
        <v>2026-06-11</v>
      </c>
      <c r="D2641" s="155" t="str">
        <v>June</v>
      </c>
      <c r="E2641" s="154" t="str">
        <v>Accepted</v>
      </c>
      <c r="F2641" s="155" t="str">
        <v>230</v>
      </c>
      <c r="G2641" s="153" t="n">
        <v>230</v>
      </c>
      <c r="H2641" s="155" t="str">
        <v>SW</v>
      </c>
      <c r="I2641" s="153" t="n">
        <v>50</v>
      </c>
      <c r="J2641" s="155" t="str">
        <v>NE</v>
      </c>
      <c r="K2641" s="153" t="n">
        <v>13</v>
      </c>
      <c r="L2641" s="153" t="n">
        <f>IF(E2641="Accepted",K2641*1.150779448,"")</f>
        <v>14.960132824</v>
      </c>
      <c r="M2641" s="163"/>
      <c r="N2641" s="163" t="str">
        <f>IF(AND(E2641="Accepted",ISNUMBER(M2641)),M2641*1.150779448,"")</f>
      </c>
      <c r="O2641" s="163"/>
      <c r="P2641" s="163" t="str">
        <f>IF(AND(E2641="Accepted",ISNUMBER(O2641)),O2641*1.150779448,"")</f>
      </c>
      <c r="Q2641" s="163"/>
      <c r="R2641" s="155" t="str"/>
      <c r="S2641" s="155" t="str"/>
      <c r="T2641" s="155" t="str"/>
      <c r="U2641" s="163" t="str">
        <f>IF(E2641&lt;&gt;"Accepted","",IF(AND(N2641="",P2641=""),"",MAX(N2641,P2641)))</f>
      </c>
      <c r="V2641" s="155" t="str">
        <v>2026-06-11 20:55 PDT</v>
      </c>
      <c r="W2641" s="153" t="n">
        <v>13</v>
      </c>
      <c r="X2641" s="163"/>
      <c r="Y2641" s="163"/>
      <c r="Z2641" s="163"/>
      <c r="AA2641" s="153" t="n">
        <v>-117.8837</v>
      </c>
      <c r="AB2641" s="153" t="n">
        <v>34.9054</v>
      </c>
      <c r="AC2641" s="153" t="n">
        <v>702</v>
      </c>
      <c r="AD2641" s="175" t="str">
        <v>KEDW 120355Z 23013KT 40SM FEW300 28/12 A2982 RMK AO2A SLP071 T02790118</v>
      </c>
    </row>
    <row r="2642" hidden="0">
      <c r="A2642" s="150" t="str">
        <v>2026-06-12 04:55 UTC</v>
      </c>
      <c r="B2642" s="155" t="str">
        <v>2026-06-11 21:55 PDT</v>
      </c>
      <c r="C2642" s="155" t="str">
        <v>2026-06-11</v>
      </c>
      <c r="D2642" s="155" t="str">
        <v>June</v>
      </c>
      <c r="E2642" s="154" t="str">
        <v>Accepted</v>
      </c>
      <c r="F2642" s="155" t="str">
        <v>230</v>
      </c>
      <c r="G2642" s="153" t="n">
        <v>230</v>
      </c>
      <c r="H2642" s="155" t="str">
        <v>SW</v>
      </c>
      <c r="I2642" s="153" t="n">
        <v>50</v>
      </c>
      <c r="J2642" s="155" t="str">
        <v>NE</v>
      </c>
      <c r="K2642" s="153" t="n">
        <v>16</v>
      </c>
      <c r="L2642" s="153" t="n">
        <f>IF(E2642="Accepted",K2642*1.150779448,"")</f>
        <v>18.412471168</v>
      </c>
      <c r="M2642" s="163"/>
      <c r="N2642" s="163" t="str">
        <f>IF(AND(E2642="Accepted",ISNUMBER(M2642)),M2642*1.150779448,"")</f>
      </c>
      <c r="O2642" s="163"/>
      <c r="P2642" s="163" t="str">
        <f>IF(AND(E2642="Accepted",ISNUMBER(O2642)),O2642*1.150779448,"")</f>
      </c>
      <c r="Q2642" s="163"/>
      <c r="R2642" s="155" t="str"/>
      <c r="S2642" s="155" t="str"/>
      <c r="T2642" s="155" t="str"/>
      <c r="U2642" s="163" t="str">
        <f>IF(E2642&lt;&gt;"Accepted","",IF(AND(N2642="",P2642=""),"",MAX(N2642,P2642)))</f>
      </c>
      <c r="V2642" s="155" t="str">
        <v>2026-06-11 21:55 PDT</v>
      </c>
      <c r="W2642" s="153" t="n">
        <v>16</v>
      </c>
      <c r="X2642" s="163"/>
      <c r="Y2642" s="163"/>
      <c r="Z2642" s="163"/>
      <c r="AA2642" s="153" t="n">
        <v>-117.8837</v>
      </c>
      <c r="AB2642" s="153" t="n">
        <v>34.9054</v>
      </c>
      <c r="AC2642" s="153" t="n">
        <v>702</v>
      </c>
      <c r="AD2642" s="175" t="str">
        <v>KEDW 120455Z 23016KT 40SM FEW300 26/12 A2984 RMK AO2A SLP078 T02640117</v>
      </c>
    </row>
    <row r="2643" hidden="0">
      <c r="A2643" s="150" t="str">
        <v>2026-06-12 05:55 UTC</v>
      </c>
      <c r="B2643" s="155" t="str">
        <v>2026-06-11 22:55 PDT</v>
      </c>
      <c r="C2643" s="155" t="str">
        <v>2026-06-11</v>
      </c>
      <c r="D2643" s="155" t="str">
        <v>June</v>
      </c>
      <c r="E2643" s="154" t="str">
        <v>Accepted</v>
      </c>
      <c r="F2643" s="155" t="str">
        <v>230</v>
      </c>
      <c r="G2643" s="153" t="n">
        <v>230</v>
      </c>
      <c r="H2643" s="155" t="str">
        <v>SW</v>
      </c>
      <c r="I2643" s="153" t="n">
        <v>50</v>
      </c>
      <c r="J2643" s="155" t="str">
        <v>NE</v>
      </c>
      <c r="K2643" s="153" t="n">
        <v>13</v>
      </c>
      <c r="L2643" s="153" t="n">
        <f>IF(E2643="Accepted",K2643*1.150779448,"")</f>
        <v>14.960132824</v>
      </c>
      <c r="M2643" s="163"/>
      <c r="N2643" s="163" t="str">
        <f>IF(AND(E2643="Accepted",ISNUMBER(M2643)),M2643*1.150779448,"")</f>
      </c>
      <c r="O2643" s="163"/>
      <c r="P2643" s="163" t="str">
        <f>IF(AND(E2643="Accepted",ISNUMBER(O2643)),O2643*1.150779448,"")</f>
      </c>
      <c r="Q2643" s="163"/>
      <c r="R2643" s="155" t="str"/>
      <c r="S2643" s="155" t="str"/>
      <c r="T2643" s="155" t="str"/>
      <c r="U2643" s="163" t="str">
        <f>IF(E2643&lt;&gt;"Accepted","",IF(AND(N2643="",P2643=""),"",MAX(N2643,P2643)))</f>
      </c>
      <c r="V2643" s="155" t="str">
        <v>2026-06-11 22:55 PDT</v>
      </c>
      <c r="W2643" s="153" t="n">
        <v>13</v>
      </c>
      <c r="X2643" s="163"/>
      <c r="Y2643" s="163"/>
      <c r="Z2643" s="163"/>
      <c r="AA2643" s="153" t="n">
        <v>-117.8837</v>
      </c>
      <c r="AB2643" s="153" t="n">
        <v>34.9054</v>
      </c>
      <c r="AC2643" s="153" t="n">
        <v>702</v>
      </c>
      <c r="AD2643" s="175" t="str">
        <v>KEDW 120555Z AUTO 23013KT 10SM CLR 25/12 A2986 RMK AO2 SLP084 T02510116 10375 20251 52020 $</v>
      </c>
    </row>
    <row r="2644" hidden="0">
      <c r="A2644" s="150" t="str">
        <v>2026-06-12 06:55 UTC</v>
      </c>
      <c r="B2644" s="155" t="str">
        <v>2026-06-11 23:55 PDT</v>
      </c>
      <c r="C2644" s="155" t="str">
        <v>2026-06-11</v>
      </c>
      <c r="D2644" s="155" t="str">
        <v>June</v>
      </c>
      <c r="E2644" s="154" t="str">
        <v>Accepted</v>
      </c>
      <c r="F2644" s="155" t="str">
        <v>220</v>
      </c>
      <c r="G2644" s="153" t="n">
        <v>220</v>
      </c>
      <c r="H2644" s="155" t="str">
        <v>SW</v>
      </c>
      <c r="I2644" s="153" t="n">
        <v>40</v>
      </c>
      <c r="J2644" s="155" t="str">
        <v>NE</v>
      </c>
      <c r="K2644" s="153" t="n">
        <v>12</v>
      </c>
      <c r="L2644" s="153" t="n">
        <f>IF(E2644="Accepted",K2644*1.150779448,"")</f>
        <v>13.809353376</v>
      </c>
      <c r="M2644" s="163"/>
      <c r="N2644" s="163" t="str">
        <f>IF(AND(E2644="Accepted",ISNUMBER(M2644)),M2644*1.150779448,"")</f>
      </c>
      <c r="O2644" s="163"/>
      <c r="P2644" s="163" t="str">
        <f>IF(AND(E2644="Accepted",ISNUMBER(O2644)),O2644*1.150779448,"")</f>
      </c>
      <c r="Q2644" s="163"/>
      <c r="R2644" s="155" t="str"/>
      <c r="S2644" s="155" t="str"/>
      <c r="T2644" s="155" t="str"/>
      <c r="U2644" s="163" t="str">
        <f>IF(E2644&lt;&gt;"Accepted","",IF(AND(N2644="",P2644=""),"",MAX(N2644,P2644)))</f>
      </c>
      <c r="V2644" s="155" t="str">
        <v>2026-06-11 23:55 PDT</v>
      </c>
      <c r="W2644" s="153" t="n">
        <v>12</v>
      </c>
      <c r="X2644" s="163"/>
      <c r="Y2644" s="163"/>
      <c r="Z2644" s="163"/>
      <c r="AA2644" s="153" t="n">
        <v>-117.8837</v>
      </c>
      <c r="AB2644" s="153" t="n">
        <v>34.9054</v>
      </c>
      <c r="AC2644" s="153" t="n">
        <v>702</v>
      </c>
      <c r="AD2644" s="175" t="str">
        <v>KEDW 120655Z AUTO 22012KT 10SM CLR 24/11 A2986 RMK AO2 SLP084 T02390105 $</v>
      </c>
    </row>
    <row r="2645" hidden="0">
      <c r="A2645" s="150" t="str">
        <v>2026-06-12 07:55 UTC</v>
      </c>
      <c r="B2645" s="155" t="str">
        <v>2026-06-12 00:55 PDT</v>
      </c>
      <c r="C2645" s="155" t="str">
        <v>2026-06-12</v>
      </c>
      <c r="D2645" s="155" t="str">
        <v>June</v>
      </c>
      <c r="E2645" s="154" t="str">
        <v>Accepted</v>
      </c>
      <c r="F2645" s="155" t="str">
        <v>220</v>
      </c>
      <c r="G2645" s="153" t="n">
        <v>220</v>
      </c>
      <c r="H2645" s="155" t="str">
        <v>SW</v>
      </c>
      <c r="I2645" s="153" t="n">
        <v>40</v>
      </c>
      <c r="J2645" s="155" t="str">
        <v>NE</v>
      </c>
      <c r="K2645" s="153" t="n">
        <v>9</v>
      </c>
      <c r="L2645" s="153" t="n">
        <f>IF(E2645="Accepted",K2645*1.150779448,"")</f>
        <v>10.357015032</v>
      </c>
      <c r="M2645" s="163"/>
      <c r="N2645" s="163" t="str">
        <f>IF(AND(E2645="Accepted",ISNUMBER(M2645)),M2645*1.150779448,"")</f>
      </c>
      <c r="O2645" s="163"/>
      <c r="P2645" s="163" t="str">
        <f>IF(AND(E2645="Accepted",ISNUMBER(O2645)),O2645*1.150779448,"")</f>
      </c>
      <c r="Q2645" s="163"/>
      <c r="R2645" s="155" t="str"/>
      <c r="S2645" s="155" t="str"/>
      <c r="T2645" s="155" t="str"/>
      <c r="U2645" s="163" t="str">
        <f>IF(E2645&lt;&gt;"Accepted","",IF(AND(N2645="",P2645=""),"",MAX(N2645,P2645)))</f>
      </c>
      <c r="V2645" s="155" t="str">
        <v>2026-06-12 00:55 PDT</v>
      </c>
      <c r="W2645" s="153" t="n">
        <v>9</v>
      </c>
      <c r="X2645" s="163"/>
      <c r="Y2645" s="163"/>
      <c r="Z2645" s="163"/>
      <c r="AA2645" s="153" t="n">
        <v>-117.8837</v>
      </c>
      <c r="AB2645" s="153" t="n">
        <v>34.9054</v>
      </c>
      <c r="AC2645" s="153" t="n">
        <v>702</v>
      </c>
      <c r="AD2645" s="175" t="str">
        <v>KEDW 120755Z AUTO 22009KT 10SM CLR 23/10 A2986 RMK AO2 SLP084 T02320099 403900189 $</v>
      </c>
    </row>
    <row r="2646" hidden="0">
      <c r="A2646" s="150" t="str">
        <v>2026-06-12 08:55 UTC</v>
      </c>
      <c r="B2646" s="155" t="str">
        <v>2026-06-12 01:55 PDT</v>
      </c>
      <c r="C2646" s="155" t="str">
        <v>2026-06-12</v>
      </c>
      <c r="D2646" s="155" t="str">
        <v>June</v>
      </c>
      <c r="E2646" s="154" t="str">
        <v>Accepted</v>
      </c>
      <c r="F2646" s="155" t="str">
        <v>220</v>
      </c>
      <c r="G2646" s="153" t="n">
        <v>220</v>
      </c>
      <c r="H2646" s="155" t="str">
        <v>SW</v>
      </c>
      <c r="I2646" s="153" t="n">
        <v>40</v>
      </c>
      <c r="J2646" s="155" t="str">
        <v>NE</v>
      </c>
      <c r="K2646" s="153" t="n">
        <v>11</v>
      </c>
      <c r="L2646" s="153" t="n">
        <f>IF(E2646="Accepted",K2646*1.150779448,"")</f>
        <v>12.658573928</v>
      </c>
      <c r="M2646" s="163"/>
      <c r="N2646" s="163" t="str">
        <f>IF(AND(E2646="Accepted",ISNUMBER(M2646)),M2646*1.150779448,"")</f>
      </c>
      <c r="O2646" s="163"/>
      <c r="P2646" s="163" t="str">
        <f>IF(AND(E2646="Accepted",ISNUMBER(O2646)),O2646*1.150779448,"")</f>
      </c>
      <c r="Q2646" s="163"/>
      <c r="R2646" s="155" t="str"/>
      <c r="S2646" s="155" t="str"/>
      <c r="T2646" s="155" t="str"/>
      <c r="U2646" s="163" t="str">
        <f>IF(E2646&lt;&gt;"Accepted","",IF(AND(N2646="",P2646=""),"",MAX(N2646,P2646)))</f>
      </c>
      <c r="V2646" s="155" t="str">
        <v>2026-06-12 01:55 PDT</v>
      </c>
      <c r="W2646" s="153" t="n">
        <v>11</v>
      </c>
      <c r="X2646" s="163"/>
      <c r="Y2646" s="163"/>
      <c r="Z2646" s="163"/>
      <c r="AA2646" s="153" t="n">
        <v>-117.8837</v>
      </c>
      <c r="AB2646" s="153" t="n">
        <v>34.9054</v>
      </c>
      <c r="AC2646" s="153" t="n">
        <v>702</v>
      </c>
      <c r="AD2646" s="175" t="str">
        <v>KEDW 120855Z AUTO 22011KT 10SM CLR 23/09 A2986 RMK AO2 SLP083 T02260094 58001 $</v>
      </c>
    </row>
    <row r="2647" hidden="0">
      <c r="A2647" s="150" t="str">
        <v>2026-06-12 09:55 UTC</v>
      </c>
      <c r="B2647" s="155" t="str">
        <v>2026-06-12 02:55 PDT</v>
      </c>
      <c r="C2647" s="155" t="str">
        <v>2026-06-12</v>
      </c>
      <c r="D2647" s="155" t="str">
        <v>June</v>
      </c>
      <c r="E2647" s="154" t="str">
        <v>Accepted</v>
      </c>
      <c r="F2647" s="155" t="str">
        <v>230</v>
      </c>
      <c r="G2647" s="153" t="n">
        <v>230</v>
      </c>
      <c r="H2647" s="155" t="str">
        <v>SW</v>
      </c>
      <c r="I2647" s="153" t="n">
        <v>50</v>
      </c>
      <c r="J2647" s="155" t="str">
        <v>NE</v>
      </c>
      <c r="K2647" s="153" t="n">
        <v>9</v>
      </c>
      <c r="L2647" s="153" t="n">
        <f>IF(E2647="Accepted",K2647*1.150779448,"")</f>
        <v>10.357015032</v>
      </c>
      <c r="M2647" s="163"/>
      <c r="N2647" s="163" t="str">
        <f>IF(AND(E2647="Accepted",ISNUMBER(M2647)),M2647*1.150779448,"")</f>
      </c>
      <c r="O2647" s="163"/>
      <c r="P2647" s="163" t="str">
        <f>IF(AND(E2647="Accepted",ISNUMBER(O2647)),O2647*1.150779448,"")</f>
      </c>
      <c r="Q2647" s="163"/>
      <c r="R2647" s="155" t="str"/>
      <c r="S2647" s="155" t="str"/>
      <c r="T2647" s="155" t="str"/>
      <c r="U2647" s="163" t="str">
        <f>IF(E2647&lt;&gt;"Accepted","",IF(AND(N2647="",P2647=""),"",MAX(N2647,P2647)))</f>
      </c>
      <c r="V2647" s="155" t="str">
        <v>2026-06-12 02:55 PDT</v>
      </c>
      <c r="W2647" s="153" t="n">
        <v>9</v>
      </c>
      <c r="X2647" s="163"/>
      <c r="Y2647" s="163"/>
      <c r="Z2647" s="163"/>
      <c r="AA2647" s="153" t="n">
        <v>-117.8837</v>
      </c>
      <c r="AB2647" s="153" t="n">
        <v>34.9054</v>
      </c>
      <c r="AC2647" s="153" t="n">
        <v>702</v>
      </c>
      <c r="AD2647" s="175" t="str">
        <v>KEDW 120955Z AUTO 23009KT 10SM CLR 21/09 A2985 RMK AO2 SLP080 T02130085 $</v>
      </c>
    </row>
    <row r="2648" hidden="0">
      <c r="A2648" s="150" t="str">
        <v>2026-06-12 10:55 UTC</v>
      </c>
      <c r="B2648" s="155" t="str">
        <v>2026-06-12 03:55 PDT</v>
      </c>
      <c r="C2648" s="155" t="str">
        <v>2026-06-12</v>
      </c>
      <c r="D2648" s="155" t="str">
        <v>June</v>
      </c>
      <c r="E2648" s="154" t="str">
        <v>Accepted</v>
      </c>
      <c r="F2648" s="155" t="str">
        <v>210</v>
      </c>
      <c r="G2648" s="153" t="n">
        <v>210</v>
      </c>
      <c r="H2648" s="155" t="str">
        <v>SW</v>
      </c>
      <c r="I2648" s="153" t="n">
        <v>30</v>
      </c>
      <c r="J2648" s="155" t="str">
        <v>NE</v>
      </c>
      <c r="K2648" s="153" t="n">
        <v>9</v>
      </c>
      <c r="L2648" s="153" t="n">
        <f>IF(E2648="Accepted",K2648*1.150779448,"")</f>
        <v>10.357015032</v>
      </c>
      <c r="M2648" s="163"/>
      <c r="N2648" s="163" t="str">
        <f>IF(AND(E2648="Accepted",ISNUMBER(M2648)),M2648*1.150779448,"")</f>
      </c>
      <c r="O2648" s="163"/>
      <c r="P2648" s="163" t="str">
        <f>IF(AND(E2648="Accepted",ISNUMBER(O2648)),O2648*1.150779448,"")</f>
      </c>
      <c r="Q2648" s="163"/>
      <c r="R2648" s="155" t="str"/>
      <c r="S2648" s="155" t="str"/>
      <c r="T2648" s="155" t="str"/>
      <c r="U2648" s="163" t="str">
        <f>IF(E2648&lt;&gt;"Accepted","",IF(AND(N2648="",P2648=""),"",MAX(N2648,P2648)))</f>
      </c>
      <c r="V2648" s="155" t="str">
        <v>2026-06-12 03:55 PDT</v>
      </c>
      <c r="W2648" s="153" t="n">
        <v>9</v>
      </c>
      <c r="X2648" s="163"/>
      <c r="Y2648" s="163"/>
      <c r="Z2648" s="163"/>
      <c r="AA2648" s="153" t="n">
        <v>-117.8837</v>
      </c>
      <c r="AB2648" s="153" t="n">
        <v>34.9054</v>
      </c>
      <c r="AC2648" s="153" t="n">
        <v>702</v>
      </c>
      <c r="AD2648" s="175" t="str">
        <v>KEDW 121055Z AUTO 21009KT 10SM CLR 22/09 A2984 RMK AO2 SLP076 T02180087 $</v>
      </c>
    </row>
    <row r="2649" hidden="0">
      <c r="A2649" s="150" t="str">
        <v>2026-06-12 11:55 UTC</v>
      </c>
      <c r="B2649" s="155" t="str">
        <v>2026-06-12 04:55 PDT</v>
      </c>
      <c r="C2649" s="155" t="str">
        <v>2026-06-12</v>
      </c>
      <c r="D2649" s="155" t="str">
        <v>June</v>
      </c>
      <c r="E2649" s="154" t="str">
        <v>Accepted</v>
      </c>
      <c r="F2649" s="155" t="str">
        <v>200</v>
      </c>
      <c r="G2649" s="153" t="n">
        <v>200</v>
      </c>
      <c r="H2649" s="155" t="str">
        <v>S</v>
      </c>
      <c r="I2649" s="153" t="n">
        <v>20</v>
      </c>
      <c r="J2649" s="155" t="str">
        <v>N</v>
      </c>
      <c r="K2649" s="153" t="n">
        <v>8</v>
      </c>
      <c r="L2649" s="153" t="n">
        <f>IF(E2649="Accepted",K2649*1.150779448,"")</f>
        <v>9.206235584</v>
      </c>
      <c r="M2649" s="163"/>
      <c r="N2649" s="163" t="str">
        <f>IF(AND(E2649="Accepted",ISNUMBER(M2649)),M2649*1.150779448,"")</f>
      </c>
      <c r="O2649" s="163"/>
      <c r="P2649" s="163" t="str">
        <f>IF(AND(E2649="Accepted",ISNUMBER(O2649)),O2649*1.150779448,"")</f>
      </c>
      <c r="Q2649" s="163"/>
      <c r="R2649" s="155" t="str"/>
      <c r="S2649" s="155" t="str"/>
      <c r="T2649" s="155" t="str"/>
      <c r="U2649" s="163" t="str">
        <f>IF(E2649&lt;&gt;"Accepted","",IF(AND(N2649="",P2649=""),"",MAX(N2649,P2649)))</f>
      </c>
      <c r="V2649" s="155" t="str">
        <v>2026-06-12 04:55 PDT</v>
      </c>
      <c r="W2649" s="153" t="n">
        <v>8</v>
      </c>
      <c r="X2649" s="163"/>
      <c r="Y2649" s="163"/>
      <c r="Z2649" s="163"/>
      <c r="AA2649" s="153" t="n">
        <v>-117.8837</v>
      </c>
      <c r="AB2649" s="153" t="n">
        <v>34.9054</v>
      </c>
      <c r="AC2649" s="153" t="n">
        <v>702</v>
      </c>
      <c r="AD2649" s="175" t="str">
        <v>KEDW 121155Z AUTO 20008KT 10SM CLR 21/09 A2985 RMK AO2 SLP080 T02090092 10250 20204 55002 $</v>
      </c>
    </row>
    <row r="2650" hidden="0">
      <c r="A2650" s="150" t="str">
        <v>2026-06-12 12:55 UTC</v>
      </c>
      <c r="B2650" s="155" t="str">
        <v>2026-06-12 05:55 PDT</v>
      </c>
      <c r="C2650" s="155" t="str">
        <v>2026-06-12</v>
      </c>
      <c r="D2650" s="155" t="str">
        <v>June</v>
      </c>
      <c r="E2650" s="154" t="str">
        <v>Accepted</v>
      </c>
      <c r="F2650" s="155" t="str">
        <v>200</v>
      </c>
      <c r="G2650" s="153" t="n">
        <v>200</v>
      </c>
      <c r="H2650" s="155" t="str">
        <v>S</v>
      </c>
      <c r="I2650" s="153" t="n">
        <v>20</v>
      </c>
      <c r="J2650" s="155" t="str">
        <v>N</v>
      </c>
      <c r="K2650" s="153" t="n">
        <v>11</v>
      </c>
      <c r="L2650" s="153" t="n">
        <f>IF(E2650="Accepted",K2650*1.150779448,"")</f>
        <v>12.658573928</v>
      </c>
      <c r="M2650" s="163"/>
      <c r="N2650" s="163" t="str">
        <f>IF(AND(E2650="Accepted",ISNUMBER(M2650)),M2650*1.150779448,"")</f>
      </c>
      <c r="O2650" s="163"/>
      <c r="P2650" s="163" t="str">
        <f>IF(AND(E2650="Accepted",ISNUMBER(O2650)),O2650*1.150779448,"")</f>
      </c>
      <c r="Q2650" s="163"/>
      <c r="R2650" s="155" t="str"/>
      <c r="S2650" s="155" t="str"/>
      <c r="T2650" s="155" t="str"/>
      <c r="U2650" s="163" t="str">
        <f>IF(E2650&lt;&gt;"Accepted","",IF(AND(N2650="",P2650=""),"",MAX(N2650,P2650)))</f>
      </c>
      <c r="V2650" s="155" t="str">
        <v>2026-06-12 05:55 PDT</v>
      </c>
      <c r="W2650" s="153" t="n">
        <v>11</v>
      </c>
      <c r="X2650" s="163"/>
      <c r="Y2650" s="163"/>
      <c r="Z2650" s="163"/>
      <c r="AA2650" s="153" t="n">
        <v>-117.8837</v>
      </c>
      <c r="AB2650" s="153" t="n">
        <v>34.9054</v>
      </c>
      <c r="AC2650" s="153" t="n">
        <v>702</v>
      </c>
      <c r="AD2650" s="175" t="str">
        <v>KEDW 121255Z 20011KT 70SM FEW300 21/09 A2986 RMK AO2A SLP085 T02070090</v>
      </c>
    </row>
    <row r="2651" hidden="0">
      <c r="A2651" s="150" t="str">
        <v>2026-06-12 13:55 UTC</v>
      </c>
      <c r="B2651" s="155" t="str">
        <v>2026-06-12 06:55 PDT</v>
      </c>
      <c r="C2651" s="155" t="str">
        <v>2026-06-12</v>
      </c>
      <c r="D2651" s="155" t="str">
        <v>June</v>
      </c>
      <c r="E2651" s="154" t="str">
        <v>Accepted</v>
      </c>
      <c r="F2651" s="155" t="str">
        <v>210</v>
      </c>
      <c r="G2651" s="153" t="n">
        <v>210</v>
      </c>
      <c r="H2651" s="155" t="str">
        <v>SW</v>
      </c>
      <c r="I2651" s="153" t="n">
        <v>30</v>
      </c>
      <c r="J2651" s="155" t="str">
        <v>NE</v>
      </c>
      <c r="K2651" s="153" t="n">
        <v>10</v>
      </c>
      <c r="L2651" s="153" t="n">
        <f>IF(E2651="Accepted",K2651*1.150779448,"")</f>
        <v>11.50779448</v>
      </c>
      <c r="M2651" s="163"/>
      <c r="N2651" s="163" t="str">
        <f>IF(AND(E2651="Accepted",ISNUMBER(M2651)),M2651*1.150779448,"")</f>
      </c>
      <c r="O2651" s="163"/>
      <c r="P2651" s="163" t="str">
        <f>IF(AND(E2651="Accepted",ISNUMBER(O2651)),O2651*1.150779448,"")</f>
      </c>
      <c r="Q2651" s="163"/>
      <c r="R2651" s="155" t="str"/>
      <c r="S2651" s="155" t="str"/>
      <c r="T2651" s="155" t="str"/>
      <c r="U2651" s="163" t="str">
        <f>IF(E2651&lt;&gt;"Accepted","",IF(AND(N2651="",P2651=""),"",MAX(N2651,P2651)))</f>
      </c>
      <c r="V2651" s="155" t="str">
        <v>2026-06-12 06:55 PDT</v>
      </c>
      <c r="W2651" s="153" t="n">
        <v>10</v>
      </c>
      <c r="X2651" s="163"/>
      <c r="Y2651" s="163"/>
      <c r="Z2651" s="163"/>
      <c r="AA2651" s="153" t="n">
        <v>-117.8837</v>
      </c>
      <c r="AB2651" s="153" t="n">
        <v>34.9054</v>
      </c>
      <c r="AC2651" s="153" t="n">
        <v>702</v>
      </c>
      <c r="AD2651" s="175" t="str">
        <v>KEDW 121355Z 21010KT 70SM FEW300 23/09 A2988 RMK AO2A SLP091 T02270088</v>
      </c>
    </row>
    <row r="2652" hidden="0">
      <c r="A2652" s="150" t="str">
        <v>2026-06-12 14:55 UTC</v>
      </c>
      <c r="B2652" s="155" t="str">
        <v>2026-06-12 07:55 PDT</v>
      </c>
      <c r="C2652" s="155" t="str">
        <v>2026-06-12</v>
      </c>
      <c r="D2652" s="155" t="str">
        <v>June</v>
      </c>
      <c r="E2652" s="154" t="str">
        <v>Accepted</v>
      </c>
      <c r="F2652" s="155" t="str">
        <v>190</v>
      </c>
      <c r="G2652" s="153" t="n">
        <v>190</v>
      </c>
      <c r="H2652" s="155" t="str">
        <v>S</v>
      </c>
      <c r="I2652" s="153" t="n">
        <v>10</v>
      </c>
      <c r="J2652" s="155" t="str">
        <v>N</v>
      </c>
      <c r="K2652" s="153" t="n">
        <v>7</v>
      </c>
      <c r="L2652" s="153" t="n">
        <f>IF(E2652="Accepted",K2652*1.150779448,"")</f>
        <v>8.055456136</v>
      </c>
      <c r="M2652" s="163"/>
      <c r="N2652" s="163" t="str">
        <f>IF(AND(E2652="Accepted",ISNUMBER(M2652)),M2652*1.150779448,"")</f>
      </c>
      <c r="O2652" s="163"/>
      <c r="P2652" s="163" t="str">
        <f>IF(AND(E2652="Accepted",ISNUMBER(O2652)),O2652*1.150779448,"")</f>
      </c>
      <c r="Q2652" s="163"/>
      <c r="R2652" s="155" t="str"/>
      <c r="S2652" s="155" t="str"/>
      <c r="T2652" s="155" t="str"/>
      <c r="U2652" s="163" t="str">
        <f>IF(E2652&lt;&gt;"Accepted","",IF(AND(N2652="",P2652=""),"",MAX(N2652,P2652)))</f>
      </c>
      <c r="V2652" s="155" t="str">
        <v>2026-06-12 07:55 PDT</v>
      </c>
      <c r="W2652" s="153" t="n">
        <v>7</v>
      </c>
      <c r="X2652" s="163"/>
      <c r="Y2652" s="163"/>
      <c r="Z2652" s="163"/>
      <c r="AA2652" s="153" t="n">
        <v>-117.8837</v>
      </c>
      <c r="AB2652" s="153" t="n">
        <v>34.9054</v>
      </c>
      <c r="AC2652" s="153" t="n">
        <v>702</v>
      </c>
      <c r="AD2652" s="175" t="str">
        <v>KEDW 121455Z 19007KT 70SM FEW300 26/09 A2989 RMK AO2A SLP095 T02630087 52013</v>
      </c>
    </row>
    <row r="2653" hidden="0">
      <c r="A2653" s="150" t="str">
        <v>2026-06-12 15:55 UTC</v>
      </c>
      <c r="B2653" s="155" t="str">
        <v>2026-06-12 08:55 PDT</v>
      </c>
      <c r="C2653" s="155" t="str">
        <v>2026-06-12</v>
      </c>
      <c r="D2653" s="155" t="str">
        <v>June</v>
      </c>
      <c r="E2653" s="154" t="str">
        <v>Accepted</v>
      </c>
      <c r="F2653" s="155" t="str">
        <v>230</v>
      </c>
      <c r="G2653" s="153" t="n">
        <v>230</v>
      </c>
      <c r="H2653" s="155" t="str">
        <v>SW</v>
      </c>
      <c r="I2653" s="153" t="n">
        <v>50</v>
      </c>
      <c r="J2653" s="155" t="str">
        <v>NE</v>
      </c>
      <c r="K2653" s="153" t="n">
        <v>12</v>
      </c>
      <c r="L2653" s="153" t="n">
        <f>IF(E2653="Accepted",K2653*1.150779448,"")</f>
        <v>13.809353376</v>
      </c>
      <c r="M2653" s="163"/>
      <c r="N2653" s="163" t="str">
        <f>IF(AND(E2653="Accepted",ISNUMBER(M2653)),M2653*1.150779448,"")</f>
      </c>
      <c r="O2653" s="163"/>
      <c r="P2653" s="163" t="str">
        <f>IF(AND(E2653="Accepted",ISNUMBER(O2653)),O2653*1.150779448,"")</f>
      </c>
      <c r="Q2653" s="163"/>
      <c r="R2653" s="155" t="str"/>
      <c r="S2653" s="155" t="str"/>
      <c r="T2653" s="155" t="str"/>
      <c r="U2653" s="163" t="str">
        <f>IF(E2653&lt;&gt;"Accepted","",IF(AND(N2653="",P2653=""),"",MAX(N2653,P2653)))</f>
      </c>
      <c r="V2653" s="155" t="str">
        <v>2026-06-12 08:55 PDT</v>
      </c>
      <c r="W2653" s="153" t="n">
        <v>12</v>
      </c>
      <c r="X2653" s="163"/>
      <c r="Y2653" s="163"/>
      <c r="Z2653" s="163"/>
      <c r="AA2653" s="153" t="n">
        <v>-117.8837</v>
      </c>
      <c r="AB2653" s="153" t="n">
        <v>34.9054</v>
      </c>
      <c r="AC2653" s="153" t="n">
        <v>702</v>
      </c>
      <c r="AD2653" s="175" t="str">
        <v>KEDW 121555Z 23012KT 70SM FEW300 30/07 A2989 RMK AO2A SLP094 T02990071</v>
      </c>
    </row>
    <row r="2654" hidden="0">
      <c r="A2654" s="150" t="str">
        <v>2026-06-12 16:55 UTC</v>
      </c>
      <c r="B2654" s="155" t="str">
        <v>2026-06-12 09:55 PDT</v>
      </c>
      <c r="C2654" s="155" t="str">
        <v>2026-06-12</v>
      </c>
      <c r="D2654" s="155" t="str">
        <v>June</v>
      </c>
      <c r="E2654" s="154" t="str">
        <v>Accepted</v>
      </c>
      <c r="F2654" s="155" t="str">
        <v>240</v>
      </c>
      <c r="G2654" s="153" t="n">
        <v>240</v>
      </c>
      <c r="H2654" s="155" t="str">
        <v>SW</v>
      </c>
      <c r="I2654" s="153" t="n">
        <v>60</v>
      </c>
      <c r="J2654" s="155" t="str">
        <v>NE</v>
      </c>
      <c r="K2654" s="153" t="n">
        <v>9</v>
      </c>
      <c r="L2654" s="153" t="n">
        <f>IF(E2654="Accepted",K2654*1.150779448,"")</f>
        <v>10.357015032</v>
      </c>
      <c r="M2654" s="163"/>
      <c r="N2654" s="163" t="str">
        <f>IF(AND(E2654="Accepted",ISNUMBER(M2654)),M2654*1.150779448,"")</f>
      </c>
      <c r="O2654" s="163"/>
      <c r="P2654" s="163" t="str">
        <f>IF(AND(E2654="Accepted",ISNUMBER(O2654)),O2654*1.150779448,"")</f>
      </c>
      <c r="Q2654" s="163"/>
      <c r="R2654" s="155" t="str"/>
      <c r="S2654" s="155" t="str"/>
      <c r="T2654" s="155" t="str"/>
      <c r="U2654" s="163" t="str">
        <f>IF(E2654&lt;&gt;"Accepted","",IF(AND(N2654="",P2654=""),"",MAX(N2654,P2654)))</f>
      </c>
      <c r="V2654" s="155" t="str">
        <v>2026-06-12 09:55 PDT</v>
      </c>
      <c r="W2654" s="153" t="n">
        <v>9</v>
      </c>
      <c r="X2654" s="163"/>
      <c r="Y2654" s="163"/>
      <c r="Z2654" s="163"/>
      <c r="AA2654" s="153" t="n">
        <v>-117.8837</v>
      </c>
      <c r="AB2654" s="153" t="n">
        <v>34.9054</v>
      </c>
      <c r="AC2654" s="153" t="n">
        <v>702</v>
      </c>
      <c r="AD2654" s="175" t="str">
        <v>KEDW 121655Z 24009KT 70SM FEW300 33/05 A2988 RMK AO2A SLP089 T03330049 $</v>
      </c>
    </row>
    <row r="2655" hidden="0">
      <c r="A2655" s="150" t="str">
        <v>2026-06-12 17:55 UTC</v>
      </c>
      <c r="B2655" s="155" t="str">
        <v>2026-06-12 10:55 PDT</v>
      </c>
      <c r="C2655" s="155" t="str">
        <v>2026-06-12</v>
      </c>
      <c r="D2655" s="155" t="str">
        <v>June</v>
      </c>
      <c r="E2655" s="154" t="str">
        <v>Accepted</v>
      </c>
      <c r="F2655" s="155" t="str">
        <v>220</v>
      </c>
      <c r="G2655" s="153" t="n">
        <v>220</v>
      </c>
      <c r="H2655" s="155" t="str">
        <v>SW</v>
      </c>
      <c r="I2655" s="153" t="n">
        <v>40</v>
      </c>
      <c r="J2655" s="155" t="str">
        <v>NE</v>
      </c>
      <c r="K2655" s="153" t="n">
        <v>8</v>
      </c>
      <c r="L2655" s="153" t="n">
        <f>IF(E2655="Accepted",K2655*1.150779448,"")</f>
        <v>9.206235584</v>
      </c>
      <c r="M2655" s="163"/>
      <c r="N2655" s="163" t="str">
        <f>IF(AND(E2655="Accepted",ISNUMBER(M2655)),M2655*1.150779448,"")</f>
      </c>
      <c r="O2655" s="163"/>
      <c r="P2655" s="163" t="str">
        <f>IF(AND(E2655="Accepted",ISNUMBER(O2655)),O2655*1.150779448,"")</f>
      </c>
      <c r="Q2655" s="163"/>
      <c r="R2655" s="155" t="str"/>
      <c r="S2655" s="155" t="str"/>
      <c r="T2655" s="155" t="str"/>
      <c r="U2655" s="163" t="str">
        <f>IF(E2655&lt;&gt;"Accepted","",IF(AND(N2655="",P2655=""),"",MAX(N2655,P2655)))</f>
      </c>
      <c r="V2655" s="155" t="str">
        <v>2026-06-12 10:55 PDT</v>
      </c>
      <c r="W2655" s="153" t="n">
        <v>8</v>
      </c>
      <c r="X2655" s="163"/>
      <c r="Y2655" s="163"/>
      <c r="Z2655" s="163"/>
      <c r="AA2655" s="153" t="n">
        <v>-117.8837</v>
      </c>
      <c r="AB2655" s="153" t="n">
        <v>34.9054</v>
      </c>
      <c r="AC2655" s="153" t="n">
        <v>702</v>
      </c>
      <c r="AD2655" s="175" t="str">
        <v>KEDW 121755Z 22008KT 70SM FEW300 35/04 A2987 RMK AO2A SLP086 T03510036 10351 20205 58006</v>
      </c>
    </row>
    <row r="2656" hidden="0">
      <c r="A2656" s="150" t="str">
        <v>2026-06-12 18:55 UTC</v>
      </c>
      <c r="B2656" s="155" t="str">
        <v>2026-06-12 11:55 PDT</v>
      </c>
      <c r="C2656" s="155" t="str">
        <v>2026-06-12</v>
      </c>
      <c r="D2656" s="155" t="str">
        <v>June</v>
      </c>
      <c r="E2656" s="154" t="str">
        <v>Accepted</v>
      </c>
      <c r="F2656" s="155" t="str">
        <v>230</v>
      </c>
      <c r="G2656" s="153" t="n">
        <v>230</v>
      </c>
      <c r="H2656" s="155" t="str">
        <v>SW</v>
      </c>
      <c r="I2656" s="153" t="n">
        <v>50</v>
      </c>
      <c r="J2656" s="155" t="str">
        <v>NE</v>
      </c>
      <c r="K2656" s="153" t="n">
        <v>6</v>
      </c>
      <c r="L2656" s="153" t="n">
        <f>IF(E2656="Accepted",K2656*1.150779448,"")</f>
        <v>6.904676688</v>
      </c>
      <c r="M2656" s="163"/>
      <c r="N2656" s="163" t="str">
        <f>IF(AND(E2656="Accepted",ISNUMBER(M2656)),M2656*1.150779448,"")</f>
      </c>
      <c r="O2656" s="163"/>
      <c r="P2656" s="163" t="str">
        <f>IF(AND(E2656="Accepted",ISNUMBER(O2656)),O2656*1.150779448,"")</f>
      </c>
      <c r="Q2656" s="163"/>
      <c r="R2656" s="155" t="str"/>
      <c r="S2656" s="155" t="str"/>
      <c r="T2656" s="155" t="str"/>
      <c r="U2656" s="163" t="str">
        <f>IF(E2656&lt;&gt;"Accepted","",IF(AND(N2656="",P2656=""),"",MAX(N2656,P2656)))</f>
      </c>
      <c r="V2656" s="155" t="str">
        <v>2026-06-12 11:55 PDT</v>
      </c>
      <c r="W2656" s="153" t="n">
        <v>6</v>
      </c>
      <c r="X2656" s="163"/>
      <c r="Y2656" s="163"/>
      <c r="Z2656" s="163"/>
      <c r="AA2656" s="153" t="n">
        <v>-117.8837</v>
      </c>
      <c r="AB2656" s="153" t="n">
        <v>34.9054</v>
      </c>
      <c r="AC2656" s="153" t="n">
        <v>702</v>
      </c>
      <c r="AD2656" s="175" t="str">
        <v>KEDW 121855Z 23006KT 70SM FEW300 37/02 A2986 RMK AO2A SLP083 T03690016</v>
      </c>
    </row>
    <row r="2657" hidden="0">
      <c r="A2657" s="150" t="str">
        <v>2026-06-12 19:55 UTC</v>
      </c>
      <c r="B2657" s="155" t="str">
        <v>2026-06-12 12:55 PDT</v>
      </c>
      <c r="C2657" s="155" t="str">
        <v>2026-06-12</v>
      </c>
      <c r="D2657" s="155" t="str">
        <v>June</v>
      </c>
      <c r="E2657" s="154" t="str">
        <v>Accepted</v>
      </c>
      <c r="F2657" s="155" t="str">
        <v>230</v>
      </c>
      <c r="G2657" s="153" t="n">
        <v>230</v>
      </c>
      <c r="H2657" s="155" t="str">
        <v>SW</v>
      </c>
      <c r="I2657" s="153" t="n">
        <v>50</v>
      </c>
      <c r="J2657" s="155" t="str">
        <v>NE</v>
      </c>
      <c r="K2657" s="153" t="n">
        <v>7</v>
      </c>
      <c r="L2657" s="153" t="n">
        <f>IF(E2657="Accepted",K2657*1.150779448,"")</f>
        <v>8.055456136</v>
      </c>
      <c r="M2657" s="163"/>
      <c r="N2657" s="163" t="str">
        <f>IF(AND(E2657="Accepted",ISNUMBER(M2657)),M2657*1.150779448,"")</f>
      </c>
      <c r="O2657" s="163"/>
      <c r="P2657" s="163" t="str">
        <f>IF(AND(E2657="Accepted",ISNUMBER(O2657)),O2657*1.150779448,"")</f>
      </c>
      <c r="Q2657" s="163"/>
      <c r="R2657" s="155" t="str"/>
      <c r="S2657" s="155" t="str"/>
      <c r="T2657" s="155" t="str"/>
      <c r="U2657" s="163" t="str">
        <f>IF(E2657&lt;&gt;"Accepted","",IF(AND(N2657="",P2657=""),"",MAX(N2657,P2657)))</f>
      </c>
      <c r="V2657" s="155" t="str">
        <v>2026-06-12 12:55 PDT</v>
      </c>
      <c r="W2657" s="153" t="n">
        <v>7</v>
      </c>
      <c r="X2657" s="163"/>
      <c r="Y2657" s="163"/>
      <c r="Z2657" s="163"/>
      <c r="AA2657" s="153" t="n">
        <v>-117.8837</v>
      </c>
      <c r="AB2657" s="153" t="n">
        <v>34.9054</v>
      </c>
      <c r="AC2657" s="153" t="n">
        <v>702</v>
      </c>
      <c r="AD2657" s="175" t="str">
        <v>KEDW 121955Z 23007KT 70SM FEW300 38/M00 A2984 RMK AO2A SLP075 T03821002</v>
      </c>
    </row>
    <row r="2658" hidden="0">
      <c r="A2658" s="150" t="str">
        <v>2026-06-12 20:34 UTC</v>
      </c>
      <c r="B2658" s="155" t="str">
        <v>2026-06-12 13:34 PDT</v>
      </c>
      <c r="C2658" s="155" t="str">
        <v>2026-06-12</v>
      </c>
      <c r="D2658" s="155" t="str">
        <v>June</v>
      </c>
      <c r="E2658" s="154" t="str">
        <v>Accepted</v>
      </c>
      <c r="F2658" s="155" t="str">
        <v>200</v>
      </c>
      <c r="G2658" s="153" t="n">
        <v>200</v>
      </c>
      <c r="H2658" s="155" t="str">
        <v>S</v>
      </c>
      <c r="I2658" s="153" t="n">
        <v>20</v>
      </c>
      <c r="J2658" s="155" t="str">
        <v>N</v>
      </c>
      <c r="K2658" s="153" t="n">
        <v>11</v>
      </c>
      <c r="L2658" s="153" t="n">
        <f>IF(E2658="Accepted",K2658*1.150779448,"")</f>
        <v>12.658573928</v>
      </c>
      <c r="M2658" s="153" t="n">
        <v>17</v>
      </c>
      <c r="N2658" s="153" t="n">
        <f>IF(AND(E2658="Accepted",ISNUMBER(M2658)),M2658*1.150779448,"")</f>
        <v>19.563250616</v>
      </c>
      <c r="O2658" s="163"/>
      <c r="P2658" s="163" t="str">
        <f>IF(AND(E2658="Accepted",ISNUMBER(O2658)),O2658*1.150779448,"")</f>
      </c>
      <c r="Q2658" s="163"/>
      <c r="R2658" s="155" t="str"/>
      <c r="S2658" s="155" t="str"/>
      <c r="T2658" s="155" t="str"/>
      <c r="U2658" s="153" t="n">
        <f>IF(E2658&lt;&gt;"Accepted","",IF(AND(N2658="",P2658=""),"",MAX(N2658,P2658)))</f>
        <v>19.563250616</v>
      </c>
      <c r="V2658" s="155" t="str">
        <v>2026-06-12 13:34 PDT</v>
      </c>
      <c r="W2658" s="153" t="n">
        <v>11</v>
      </c>
      <c r="X2658" s="153" t="n">
        <v>17</v>
      </c>
      <c r="Y2658" s="163"/>
      <c r="Z2658" s="163"/>
      <c r="AA2658" s="153" t="n">
        <v>-117.8837</v>
      </c>
      <c r="AB2658" s="153" t="n">
        <v>34.9054</v>
      </c>
      <c r="AC2658" s="153" t="n">
        <v>702</v>
      </c>
      <c r="AD2658" s="175" t="str">
        <v>KEDW 122034Z COR 20011G17KT 70SM FEW150 39/M03 A2983 RMK AO2A SLP071 COR 2035</v>
      </c>
    </row>
    <row r="2659" hidden="0">
      <c r="A2659" s="150" t="str">
        <v>2026-06-12 20:55 UTC</v>
      </c>
      <c r="B2659" s="155" t="str">
        <v>2026-06-12 13:55 PDT</v>
      </c>
      <c r="C2659" s="155" t="str">
        <v>2026-06-12</v>
      </c>
      <c r="D2659" s="155" t="str">
        <v>June</v>
      </c>
      <c r="E2659" s="154" t="str">
        <v>Accepted</v>
      </c>
      <c r="F2659" s="155" t="str">
        <v>260</v>
      </c>
      <c r="G2659" s="153" t="n">
        <v>260</v>
      </c>
      <c r="H2659" s="155" t="str">
        <v>W</v>
      </c>
      <c r="I2659" s="153" t="n">
        <v>80</v>
      </c>
      <c r="J2659" s="155" t="str">
        <v>E</v>
      </c>
      <c r="K2659" s="153" t="n">
        <v>7</v>
      </c>
      <c r="L2659" s="153" t="n">
        <f>IF(E2659="Accepted",K2659*1.150779448,"")</f>
        <v>8.055456136</v>
      </c>
      <c r="M2659" s="153" t="n">
        <v>16</v>
      </c>
      <c r="N2659" s="153" t="n">
        <f>IF(AND(E2659="Accepted",ISNUMBER(M2659)),M2659*1.150779448,"")</f>
        <v>18.412471168</v>
      </c>
      <c r="O2659" s="163"/>
      <c r="P2659" s="163" t="str">
        <f>IF(AND(E2659="Accepted",ISNUMBER(O2659)),O2659*1.150779448,"")</f>
      </c>
      <c r="Q2659" s="163"/>
      <c r="R2659" s="155" t="str"/>
      <c r="S2659" s="155" t="str"/>
      <c r="T2659" s="155" t="str"/>
      <c r="U2659" s="153" t="n">
        <f>IF(E2659&lt;&gt;"Accepted","",IF(AND(N2659="",P2659=""),"",MAX(N2659,P2659)))</f>
        <v>18.412471168</v>
      </c>
      <c r="V2659" s="155" t="str">
        <v>2026-06-12 13:55 PDT</v>
      </c>
      <c r="W2659" s="153" t="n">
        <v>7</v>
      </c>
      <c r="X2659" s="153" t="n">
        <v>16</v>
      </c>
      <c r="Y2659" s="163"/>
      <c r="Z2659" s="163"/>
      <c r="AA2659" s="153" t="n">
        <v>-117.8837</v>
      </c>
      <c r="AB2659" s="153" t="n">
        <v>34.9054</v>
      </c>
      <c r="AC2659" s="153" t="n">
        <v>702</v>
      </c>
      <c r="AD2659" s="175" t="str">
        <v>KEDW 122055Z AUTO 26007G16KT 10SM CLR 39/M01 A2982 RMK AO2 SLP068 T03891013</v>
      </c>
    </row>
    <row r="2660" hidden="0">
      <c r="A2660" s="150" t="str">
        <v>2026-06-12 21:00 UTC</v>
      </c>
      <c r="B2660" s="155" t="str">
        <v>2026-06-12 14:00 PDT</v>
      </c>
      <c r="C2660" s="155" t="str">
        <v>2026-06-12</v>
      </c>
      <c r="D2660" s="155" t="str">
        <v>June</v>
      </c>
      <c r="E2660" s="154" t="str">
        <v>Accepted</v>
      </c>
      <c r="F2660" s="155" t="str">
        <v>210</v>
      </c>
      <c r="G2660" s="153" t="n">
        <v>210</v>
      </c>
      <c r="H2660" s="155" t="str">
        <v>SW</v>
      </c>
      <c r="I2660" s="153" t="n">
        <v>30</v>
      </c>
      <c r="J2660" s="155" t="str">
        <v>NE</v>
      </c>
      <c r="K2660" s="153" t="n">
        <v>12</v>
      </c>
      <c r="L2660" s="153" t="n">
        <f>IF(E2660="Accepted",K2660*1.150779448,"")</f>
        <v>13.809353376</v>
      </c>
      <c r="M2660" s="153" t="n">
        <v>18</v>
      </c>
      <c r="N2660" s="153" t="n">
        <f>IF(AND(E2660="Accepted",ISNUMBER(M2660)),M2660*1.150779448,"")</f>
        <v>20.714030064</v>
      </c>
      <c r="O2660" s="163"/>
      <c r="P2660" s="163" t="str">
        <f>IF(AND(E2660="Accepted",ISNUMBER(O2660)),O2660*1.150779448,"")</f>
      </c>
      <c r="Q2660" s="163"/>
      <c r="R2660" s="155" t="str"/>
      <c r="S2660" s="155" t="str"/>
      <c r="T2660" s="155" t="str"/>
      <c r="U2660" s="153" t="n">
        <f>IF(E2660&lt;&gt;"Accepted","",IF(AND(N2660="",P2660=""),"",MAX(N2660,P2660)))</f>
        <v>20.714030064</v>
      </c>
      <c r="V2660" s="155" t="str">
        <v>2026-06-12 14:00 PDT</v>
      </c>
      <c r="W2660" s="153" t="n">
        <v>12</v>
      </c>
      <c r="X2660" s="153" t="n">
        <v>18</v>
      </c>
      <c r="Y2660" s="163"/>
      <c r="Z2660" s="163"/>
      <c r="AA2660" s="153" t="n">
        <v>-117.8837</v>
      </c>
      <c r="AB2660" s="153" t="n">
        <v>34.9054</v>
      </c>
      <c r="AC2660" s="153" t="n">
        <v>702</v>
      </c>
      <c r="AD2660" s="175" t="str">
        <v>KEDW 122100Z COR 21012G18KT 60SM FEW150 39/M01 A2982 RMK AO2A SLP068 COR 2103</v>
      </c>
    </row>
    <row r="2661" hidden="0">
      <c r="A2661" s="150" t="str">
        <v>2026-06-12 21:29 UTC</v>
      </c>
      <c r="B2661" s="155" t="str">
        <v>2026-06-12 14:29 PDT</v>
      </c>
      <c r="C2661" s="155" t="str">
        <v>2026-06-12</v>
      </c>
      <c r="D2661" s="155" t="str">
        <v>June</v>
      </c>
      <c r="E2661" s="154" t="str">
        <v>Accepted</v>
      </c>
      <c r="F2661" s="155" t="str">
        <v>260</v>
      </c>
      <c r="G2661" s="153" t="n">
        <v>260</v>
      </c>
      <c r="H2661" s="155" t="str">
        <v>W</v>
      </c>
      <c r="I2661" s="153" t="n">
        <v>80</v>
      </c>
      <c r="J2661" s="155" t="str">
        <v>E</v>
      </c>
      <c r="K2661" s="153" t="n">
        <v>14</v>
      </c>
      <c r="L2661" s="153" t="n">
        <f>IF(E2661="Accepted",K2661*1.150779448,"")</f>
        <v>16.110912272</v>
      </c>
      <c r="M2661" s="163"/>
      <c r="N2661" s="163" t="str">
        <f>IF(AND(E2661="Accepted",ISNUMBER(M2661)),M2661*1.150779448,"")</f>
      </c>
      <c r="O2661" s="163"/>
      <c r="P2661" s="163" t="str">
        <f>IF(AND(E2661="Accepted",ISNUMBER(O2661)),O2661*1.150779448,"")</f>
      </c>
      <c r="Q2661" s="163"/>
      <c r="R2661" s="155" t="str"/>
      <c r="S2661" s="155" t="str"/>
      <c r="T2661" s="155" t="str"/>
      <c r="U2661" s="163" t="str">
        <f>IF(E2661&lt;&gt;"Accepted","",IF(AND(N2661="",P2661=""),"",MAX(N2661,P2661)))</f>
      </c>
      <c r="V2661" s="155" t="str">
        <v>2026-06-12 14:29 PDT</v>
      </c>
      <c r="W2661" s="153" t="n">
        <v>14</v>
      </c>
      <c r="X2661" s="163"/>
      <c r="Y2661" s="163"/>
      <c r="Z2661" s="163"/>
      <c r="AA2661" s="153" t="n">
        <v>-117.8837</v>
      </c>
      <c r="AB2661" s="153" t="n">
        <v>34.9054</v>
      </c>
      <c r="AC2661" s="153" t="n">
        <v>702</v>
      </c>
      <c r="AD2661" s="175" t="str">
        <v>KEDW 122129Z COR 26014KT 70SM FEW150 40/01 A2981 RMK AO2A SLP064 COR 2145</v>
      </c>
    </row>
    <row r="2662" hidden="0">
      <c r="A2662" s="150" t="str">
        <v>2026-06-12 21:55 UTC</v>
      </c>
      <c r="B2662" s="155" t="str">
        <v>2026-06-12 14:55 PDT</v>
      </c>
      <c r="C2662" s="155" t="str">
        <v>2026-06-12</v>
      </c>
      <c r="D2662" s="155" t="str">
        <v>June</v>
      </c>
      <c r="E2662" s="154" t="str">
        <v>Accepted</v>
      </c>
      <c r="F2662" s="155" t="str">
        <v>240</v>
      </c>
      <c r="G2662" s="153" t="n">
        <v>240</v>
      </c>
      <c r="H2662" s="155" t="str">
        <v>SW</v>
      </c>
      <c r="I2662" s="153" t="n">
        <v>60</v>
      </c>
      <c r="J2662" s="155" t="str">
        <v>NE</v>
      </c>
      <c r="K2662" s="153" t="n">
        <v>11</v>
      </c>
      <c r="L2662" s="153" t="n">
        <f>IF(E2662="Accepted",K2662*1.150779448,"")</f>
        <v>12.658573928</v>
      </c>
      <c r="M2662" s="153" t="n">
        <v>20</v>
      </c>
      <c r="N2662" s="153" t="n">
        <f>IF(AND(E2662="Accepted",ISNUMBER(M2662)),M2662*1.150779448,"")</f>
        <v>23.01558896</v>
      </c>
      <c r="O2662" s="163"/>
      <c r="P2662" s="163" t="str">
        <f>IF(AND(E2662="Accepted",ISNUMBER(O2662)),O2662*1.150779448,"")</f>
      </c>
      <c r="Q2662" s="163"/>
      <c r="R2662" s="155" t="str"/>
      <c r="S2662" s="155" t="str"/>
      <c r="T2662" s="155" t="str"/>
      <c r="U2662" s="153" t="n">
        <f>IF(E2662&lt;&gt;"Accepted","",IF(AND(N2662="",P2662=""),"",MAX(N2662,P2662)))</f>
        <v>23.01558896</v>
      </c>
      <c r="V2662" s="155" t="str">
        <v>2026-06-12 14:55 PDT</v>
      </c>
      <c r="W2662" s="153" t="n">
        <v>11</v>
      </c>
      <c r="X2662" s="153" t="n">
        <v>20</v>
      </c>
      <c r="Y2662" s="163"/>
      <c r="Z2662" s="163"/>
      <c r="AA2662" s="153" t="n">
        <v>-117.8837</v>
      </c>
      <c r="AB2662" s="153" t="n">
        <v>34.9054</v>
      </c>
      <c r="AC2662" s="153" t="n">
        <v>702</v>
      </c>
      <c r="AD2662" s="175" t="str">
        <v>KEDW 122155Z COR 24011G20KT 70SM FEW150 40/01 A2981 RMK AO2A SLP064 T03950007 COR 2201</v>
      </c>
    </row>
    <row r="2663" hidden="0">
      <c r="A2663" s="150" t="str">
        <v>2026-06-12 22:09 UTC</v>
      </c>
      <c r="B2663" s="155" t="str">
        <v>2026-06-12 15:09 PDT</v>
      </c>
      <c r="C2663" s="155" t="str">
        <v>2026-06-12</v>
      </c>
      <c r="D2663" s="155" t="str">
        <v>June</v>
      </c>
      <c r="E2663" s="154" t="str">
        <v>Accepted</v>
      </c>
      <c r="F2663" s="155" t="str">
        <v>250</v>
      </c>
      <c r="G2663" s="153" t="n">
        <v>250</v>
      </c>
      <c r="H2663" s="155" t="str">
        <v>W</v>
      </c>
      <c r="I2663" s="153" t="n">
        <v>70</v>
      </c>
      <c r="J2663" s="155" t="str">
        <v>E</v>
      </c>
      <c r="K2663" s="153" t="n">
        <v>15</v>
      </c>
      <c r="L2663" s="153" t="n">
        <f>IF(E2663="Accepted",K2663*1.150779448,"")</f>
        <v>17.261691719999998</v>
      </c>
      <c r="M2663" s="163"/>
      <c r="N2663" s="163" t="str">
        <f>IF(AND(E2663="Accepted",ISNUMBER(M2663)),M2663*1.150779448,"")</f>
      </c>
      <c r="O2663" s="163"/>
      <c r="P2663" s="163" t="str">
        <f>IF(AND(E2663="Accepted",ISNUMBER(O2663)),O2663*1.150779448,"")</f>
      </c>
      <c r="Q2663" s="163"/>
      <c r="R2663" s="155" t="str"/>
      <c r="S2663" s="155" t="str"/>
      <c r="T2663" s="155" t="str"/>
      <c r="U2663" s="163" t="str">
        <f>IF(E2663&lt;&gt;"Accepted","",IF(AND(N2663="",P2663=""),"",MAX(N2663,P2663)))</f>
      </c>
      <c r="V2663" s="155" t="str">
        <v>2026-06-12 15:09 PDT</v>
      </c>
      <c r="W2663" s="153" t="n">
        <v>15</v>
      </c>
      <c r="X2663" s="163"/>
      <c r="Y2663" s="163"/>
      <c r="Z2663" s="163"/>
      <c r="AA2663" s="153" t="n">
        <v>-117.8837</v>
      </c>
      <c r="AB2663" s="153" t="n">
        <v>34.9054</v>
      </c>
      <c r="AC2663" s="153" t="n">
        <v>702</v>
      </c>
      <c r="AD2663" s="175" t="str">
        <v>KEDW 122209Z COR 25015KT 70SM FEW150 40/01 A2980 RMK AO2A SLP061 COR 2213</v>
      </c>
    </row>
    <row r="2664" hidden="0">
      <c r="A2664" s="150" t="str">
        <v>2026-06-12 22:19 UTC</v>
      </c>
      <c r="B2664" s="155" t="str">
        <v>2026-06-12 15:19 PDT</v>
      </c>
      <c r="C2664" s="155" t="str">
        <v>2026-06-12</v>
      </c>
      <c r="D2664" s="155" t="str">
        <v>June</v>
      </c>
      <c r="E2664" s="154" t="str">
        <v>Accepted</v>
      </c>
      <c r="F2664" s="155" t="str">
        <v>250</v>
      </c>
      <c r="G2664" s="153" t="n">
        <v>250</v>
      </c>
      <c r="H2664" s="155" t="str">
        <v>W</v>
      </c>
      <c r="I2664" s="153" t="n">
        <v>70</v>
      </c>
      <c r="J2664" s="155" t="str">
        <v>E</v>
      </c>
      <c r="K2664" s="153" t="n">
        <v>14</v>
      </c>
      <c r="L2664" s="153" t="n">
        <f>IF(E2664="Accepted",K2664*1.150779448,"")</f>
        <v>16.110912272</v>
      </c>
      <c r="M2664" s="153" t="n">
        <v>20</v>
      </c>
      <c r="N2664" s="153" t="n">
        <f>IF(AND(E2664="Accepted",ISNUMBER(M2664)),M2664*1.150779448,"")</f>
        <v>23.01558896</v>
      </c>
      <c r="O2664" s="163"/>
      <c r="P2664" s="163" t="str">
        <f>IF(AND(E2664="Accepted",ISNUMBER(O2664)),O2664*1.150779448,"")</f>
      </c>
      <c r="Q2664" s="163"/>
      <c r="R2664" s="155" t="str"/>
      <c r="S2664" s="155" t="str"/>
      <c r="T2664" s="155" t="str"/>
      <c r="U2664" s="153" t="n">
        <f>IF(E2664&lt;&gt;"Accepted","",IF(AND(N2664="",P2664=""),"",MAX(N2664,P2664)))</f>
        <v>23.01558896</v>
      </c>
      <c r="V2664" s="155" t="str">
        <v>2026-06-12 15:19 PDT</v>
      </c>
      <c r="W2664" s="153" t="n">
        <v>14</v>
      </c>
      <c r="X2664" s="153" t="n">
        <v>20</v>
      </c>
      <c r="Y2664" s="163"/>
      <c r="Z2664" s="163"/>
      <c r="AA2664" s="153" t="n">
        <v>-117.8837</v>
      </c>
      <c r="AB2664" s="153" t="n">
        <v>34.9054</v>
      </c>
      <c r="AC2664" s="153" t="n">
        <v>702</v>
      </c>
      <c r="AD2664" s="175" t="str">
        <v>KEDW 122219Z 25014G20KT 190V270 70SM FEW150 39/01 A2980 RMK AO2A SLP062</v>
      </c>
    </row>
    <row r="2665" hidden="0">
      <c r="A2665" s="150" t="str">
        <v>2026-06-12 22:55 UTC</v>
      </c>
      <c r="B2665" s="155" t="str">
        <v>2026-06-12 15:55 PDT</v>
      </c>
      <c r="C2665" s="155" t="str">
        <v>2026-06-12</v>
      </c>
      <c r="D2665" s="155" t="str">
        <v>June</v>
      </c>
      <c r="E2665" s="154" t="str">
        <v>Accepted</v>
      </c>
      <c r="F2665" s="155" t="str">
        <v>230</v>
      </c>
      <c r="G2665" s="153" t="n">
        <v>230</v>
      </c>
      <c r="H2665" s="155" t="str">
        <v>SW</v>
      </c>
      <c r="I2665" s="153" t="n">
        <v>50</v>
      </c>
      <c r="J2665" s="155" t="str">
        <v>NE</v>
      </c>
      <c r="K2665" s="153" t="n">
        <v>14</v>
      </c>
      <c r="L2665" s="153" t="n">
        <f>IF(E2665="Accepted",K2665*1.150779448,"")</f>
        <v>16.110912272</v>
      </c>
      <c r="M2665" s="153" t="n">
        <v>19</v>
      </c>
      <c r="N2665" s="153" t="n">
        <f>IF(AND(E2665="Accepted",ISNUMBER(M2665)),M2665*1.150779448,"")</f>
        <v>21.864809512</v>
      </c>
      <c r="O2665" s="163"/>
      <c r="P2665" s="163" t="str">
        <f>IF(AND(E2665="Accepted",ISNUMBER(O2665)),O2665*1.150779448,"")</f>
      </c>
      <c r="Q2665" s="163"/>
      <c r="R2665" s="155" t="str"/>
      <c r="S2665" s="155" t="str"/>
      <c r="T2665" s="155" t="str"/>
      <c r="U2665" s="153" t="n">
        <f>IF(E2665&lt;&gt;"Accepted","",IF(AND(N2665="",P2665=""),"",MAX(N2665,P2665)))</f>
        <v>21.864809512</v>
      </c>
      <c r="V2665" s="155" t="str">
        <v>2026-06-12 15:55 PDT</v>
      </c>
      <c r="W2665" s="153" t="n">
        <v>14</v>
      </c>
      <c r="X2665" s="153" t="n">
        <v>19</v>
      </c>
      <c r="Y2665" s="163"/>
      <c r="Z2665" s="163"/>
      <c r="AA2665" s="153" t="n">
        <v>-117.8837</v>
      </c>
      <c r="AB2665" s="153" t="n">
        <v>34.9054</v>
      </c>
      <c r="AC2665" s="153" t="n">
        <v>702</v>
      </c>
      <c r="AD2665" s="175" t="str">
        <v>KEDW 122255Z COR 23014G19KT 70SM FEW050 39/01 A2979 RMK AO2A SLP059 T03940007 COR 2254</v>
      </c>
    </row>
    <row r="2666" hidden="0">
      <c r="A2666" s="150" t="str">
        <v>2026-06-12 23:55 UTC</v>
      </c>
      <c r="B2666" s="155" t="str">
        <v>2026-06-12 16:55 PDT</v>
      </c>
      <c r="C2666" s="155" t="str">
        <v>2026-06-12</v>
      </c>
      <c r="D2666" s="155" t="str">
        <v>June</v>
      </c>
      <c r="E2666" s="154" t="str">
        <v>Accepted</v>
      </c>
      <c r="F2666" s="155" t="str">
        <v>240</v>
      </c>
      <c r="G2666" s="153" t="n">
        <v>240</v>
      </c>
      <c r="H2666" s="155" t="str">
        <v>SW</v>
      </c>
      <c r="I2666" s="153" t="n">
        <v>60</v>
      </c>
      <c r="J2666" s="155" t="str">
        <v>NE</v>
      </c>
      <c r="K2666" s="153" t="n">
        <v>15</v>
      </c>
      <c r="L2666" s="153" t="n">
        <f>IF(E2666="Accepted",K2666*1.150779448,"")</f>
        <v>17.261691719999998</v>
      </c>
      <c r="M2666" s="153" t="n">
        <v>22</v>
      </c>
      <c r="N2666" s="153" t="n">
        <f>IF(AND(E2666="Accepted",ISNUMBER(M2666)),M2666*1.150779448,"")</f>
        <v>25.317147856</v>
      </c>
      <c r="O2666" s="153" t="n">
        <v>26</v>
      </c>
      <c r="P2666" s="153" t="n">
        <f>IF(AND(E2666="Accepted",ISNUMBER(O2666)),O2666*1.150779448,"")</f>
        <v>29.920265648</v>
      </c>
      <c r="Q2666" s="153" t="n">
        <v>210</v>
      </c>
      <c r="R2666" s="155" t="str">
        <v>47</v>
      </c>
      <c r="S2666" s="155" t="str">
        <v>2026-06-12 23:47 UTC</v>
      </c>
      <c r="T2666" s="155" t="str">
        <v>2026-06-12 16:47 PDT</v>
      </c>
      <c r="U2666" s="153" t="n">
        <f>IF(E2666&lt;&gt;"Accepted","",IF(AND(N2666="",P2666=""),"",MAX(N2666,P2666)))</f>
        <v>29.920265648</v>
      </c>
      <c r="V2666" s="155" t="str">
        <v>2026-06-12 16:47 PDT</v>
      </c>
      <c r="W2666" s="153" t="n">
        <v>15</v>
      </c>
      <c r="X2666" s="153" t="n">
        <v>22</v>
      </c>
      <c r="Y2666" s="153" t="n">
        <v>26</v>
      </c>
      <c r="Z2666" s="153" t="n">
        <v>210</v>
      </c>
      <c r="AA2666" s="153" t="n">
        <v>-117.8837</v>
      </c>
      <c r="AB2666" s="153" t="n">
        <v>34.9054</v>
      </c>
      <c r="AC2666" s="153" t="n">
        <v>702</v>
      </c>
      <c r="AD2666" s="175" t="str">
        <v>KEDW 122355Z 24015G22KT 70SM FEW050 39/02 A2978 RMK AO2A PK WND 21026/47 SLP055 T03870016 10399 20350 57012</v>
      </c>
    </row>
    <row r="2667" hidden="0">
      <c r="A2667" s="150" t="str">
        <v>2026-06-13 00:12 UTC</v>
      </c>
      <c r="B2667" s="155" t="str">
        <v>2026-06-12 17:12 PDT</v>
      </c>
      <c r="C2667" s="155" t="str">
        <v>2026-06-12</v>
      </c>
      <c r="D2667" s="155" t="str">
        <v>June</v>
      </c>
      <c r="E2667" s="154" t="str">
        <v>Accepted</v>
      </c>
      <c r="F2667" s="155" t="str">
        <v>230</v>
      </c>
      <c r="G2667" s="153" t="n">
        <v>230</v>
      </c>
      <c r="H2667" s="155" t="str">
        <v>SW</v>
      </c>
      <c r="I2667" s="153" t="n">
        <v>50</v>
      </c>
      <c r="J2667" s="155" t="str">
        <v>NE</v>
      </c>
      <c r="K2667" s="153" t="n">
        <v>19</v>
      </c>
      <c r="L2667" s="153" t="n">
        <f>IF(E2667="Accepted",K2667*1.150779448,"")</f>
        <v>21.864809512</v>
      </c>
      <c r="M2667" s="153" t="n">
        <v>25</v>
      </c>
      <c r="N2667" s="153" t="n">
        <f>IF(AND(E2667="Accepted",ISNUMBER(M2667)),M2667*1.150779448,"")</f>
        <v>28.7694862</v>
      </c>
      <c r="O2667" s="163"/>
      <c r="P2667" s="163" t="str">
        <f>IF(AND(E2667="Accepted",ISNUMBER(O2667)),O2667*1.150779448,"")</f>
      </c>
      <c r="Q2667" s="163"/>
      <c r="R2667" s="155" t="str"/>
      <c r="S2667" s="155" t="str"/>
      <c r="T2667" s="155" t="str"/>
      <c r="U2667" s="153" t="n">
        <f>IF(E2667&lt;&gt;"Accepted","",IF(AND(N2667="",P2667=""),"",MAX(N2667,P2667)))</f>
        <v>28.7694862</v>
      </c>
      <c r="V2667" s="155" t="str">
        <v>2026-06-12 17:12 PDT</v>
      </c>
      <c r="W2667" s="153" t="n">
        <v>19</v>
      </c>
      <c r="X2667" s="153" t="n">
        <v>25</v>
      </c>
      <c r="Y2667" s="163"/>
      <c r="Z2667" s="163"/>
      <c r="AA2667" s="153" t="n">
        <v>-117.8837</v>
      </c>
      <c r="AB2667" s="153" t="n">
        <v>34.9054</v>
      </c>
      <c r="AC2667" s="153" t="n">
        <v>702</v>
      </c>
      <c r="AD2667" s="175" t="str">
        <v>KEDW 130012Z 23019G25KT 70SM FEW050 38/01 A2978 RMK AO2A SLP055</v>
      </c>
    </row>
    <row r="2668" hidden="0">
      <c r="A2668" s="150" t="str">
        <v>2026-06-13 00:55 UTC</v>
      </c>
      <c r="B2668" s="155" t="str">
        <v>2026-06-12 17:55 PDT</v>
      </c>
      <c r="C2668" s="155" t="str">
        <v>2026-06-12</v>
      </c>
      <c r="D2668" s="155" t="str">
        <v>June</v>
      </c>
      <c r="E2668" s="154" t="str">
        <v>Accepted</v>
      </c>
      <c r="F2668" s="155" t="str">
        <v>230</v>
      </c>
      <c r="G2668" s="153" t="n">
        <v>230</v>
      </c>
      <c r="H2668" s="155" t="str">
        <v>SW</v>
      </c>
      <c r="I2668" s="153" t="n">
        <v>50</v>
      </c>
      <c r="J2668" s="155" t="str">
        <v>NE</v>
      </c>
      <c r="K2668" s="153" t="n">
        <v>18</v>
      </c>
      <c r="L2668" s="153" t="n">
        <f>IF(E2668="Accepted",K2668*1.150779448,"")</f>
        <v>20.714030064</v>
      </c>
      <c r="M2668" s="153" t="n">
        <v>26</v>
      </c>
      <c r="N2668" s="153" t="n">
        <f>IF(AND(E2668="Accepted",ISNUMBER(M2668)),M2668*1.150779448,"")</f>
        <v>29.920265648</v>
      </c>
      <c r="O2668" s="153" t="n">
        <v>28</v>
      </c>
      <c r="P2668" s="153" t="n">
        <f>IF(AND(E2668="Accepted",ISNUMBER(O2668)),O2668*1.150779448,"")</f>
        <v>32.221824544</v>
      </c>
      <c r="Q2668" s="153" t="n">
        <v>250</v>
      </c>
      <c r="R2668" s="155" t="str">
        <v>22</v>
      </c>
      <c r="S2668" s="155" t="str">
        <v>2026-06-13 00:22 UTC</v>
      </c>
      <c r="T2668" s="155" t="str">
        <v>2026-06-12 17:22 PDT</v>
      </c>
      <c r="U2668" s="153" t="n">
        <f>IF(E2668&lt;&gt;"Accepted","",IF(AND(N2668="",P2668=""),"",MAX(N2668,P2668)))</f>
        <v>32.221824544</v>
      </c>
      <c r="V2668" s="155" t="str">
        <v>2026-06-12 17:22 PDT</v>
      </c>
      <c r="W2668" s="153" t="n">
        <v>18</v>
      </c>
      <c r="X2668" s="153" t="n">
        <v>26</v>
      </c>
      <c r="Y2668" s="153" t="n">
        <v>28</v>
      </c>
      <c r="Z2668" s="153" t="n">
        <v>250</v>
      </c>
      <c r="AA2668" s="153" t="n">
        <v>-117.8837</v>
      </c>
      <c r="AB2668" s="153" t="n">
        <v>34.9054</v>
      </c>
      <c r="AC2668" s="153" t="n">
        <v>702</v>
      </c>
      <c r="AD2668" s="175" t="str">
        <v>KEDW 130055Z COR 23018G26KT 70SM FEW030 37/03 A2978 RMK AO2A PK WND 25028/22 SLP056 T03740032 COR 0057</v>
      </c>
    </row>
    <row r="2669" hidden="0">
      <c r="A2669" s="150" t="str">
        <v>2026-06-13 01:55 UTC</v>
      </c>
      <c r="B2669" s="155" t="str">
        <v>2026-06-12 18:55 PDT</v>
      </c>
      <c r="C2669" s="155" t="str">
        <v>2026-06-12</v>
      </c>
      <c r="D2669" s="155" t="str">
        <v>June</v>
      </c>
      <c r="E2669" s="154" t="str">
        <v>Accepted</v>
      </c>
      <c r="F2669" s="155" t="str">
        <v>230</v>
      </c>
      <c r="G2669" s="153" t="n">
        <v>230</v>
      </c>
      <c r="H2669" s="155" t="str">
        <v>SW</v>
      </c>
      <c r="I2669" s="153" t="n">
        <v>50</v>
      </c>
      <c r="J2669" s="155" t="str">
        <v>NE</v>
      </c>
      <c r="K2669" s="153" t="n">
        <v>20</v>
      </c>
      <c r="L2669" s="153" t="n">
        <f>IF(E2669="Accepted",K2669*1.150779448,"")</f>
        <v>23.01558896</v>
      </c>
      <c r="M2669" s="153" t="n">
        <v>26</v>
      </c>
      <c r="N2669" s="153" t="n">
        <f>IF(AND(E2669="Accepted",ISNUMBER(M2669)),M2669*1.150779448,"")</f>
        <v>29.920265648</v>
      </c>
      <c r="O2669" s="153" t="n">
        <v>28</v>
      </c>
      <c r="P2669" s="153" t="n">
        <f>IF(AND(E2669="Accepted",ISNUMBER(O2669)),O2669*1.150779448,"")</f>
        <v>32.221824544</v>
      </c>
      <c r="Q2669" s="153" t="n">
        <v>240</v>
      </c>
      <c r="R2669" s="155" t="str">
        <v>49</v>
      </c>
      <c r="S2669" s="155" t="str">
        <v>2026-06-13 01:49 UTC</v>
      </c>
      <c r="T2669" s="155" t="str">
        <v>2026-06-12 18:49 PDT</v>
      </c>
      <c r="U2669" s="153" t="n">
        <f>IF(E2669&lt;&gt;"Accepted","",IF(AND(N2669="",P2669=""),"",MAX(N2669,P2669)))</f>
        <v>32.221824544</v>
      </c>
      <c r="V2669" s="155" t="str">
        <v>2026-06-12 18:49 PDT</v>
      </c>
      <c r="W2669" s="153" t="n">
        <v>20</v>
      </c>
      <c r="X2669" s="153" t="n">
        <v>26</v>
      </c>
      <c r="Y2669" s="153" t="n">
        <v>28</v>
      </c>
      <c r="Z2669" s="153" t="n">
        <v>240</v>
      </c>
      <c r="AA2669" s="153" t="n">
        <v>-117.8837</v>
      </c>
      <c r="AB2669" s="153" t="n">
        <v>34.9054</v>
      </c>
      <c r="AC2669" s="153" t="n">
        <v>702</v>
      </c>
      <c r="AD2669" s="175" t="str">
        <v>KEDW 130155Z COR 23020G26KT 80SM CLR 35/07 A2979 RMK AO2A PK WND 24028/49 SLP060 T03500071 COR 0156</v>
      </c>
    </row>
    <row r="2670" hidden="0">
      <c r="A2670" s="150" t="str">
        <v>2026-06-13 02:55 UTC</v>
      </c>
      <c r="B2670" s="155" t="str">
        <v>2026-06-12 19:55 PDT</v>
      </c>
      <c r="C2670" s="155" t="str">
        <v>2026-06-12</v>
      </c>
      <c r="D2670" s="155" t="str">
        <v>June</v>
      </c>
      <c r="E2670" s="154" t="str">
        <v>Accepted</v>
      </c>
      <c r="F2670" s="155" t="str">
        <v>230</v>
      </c>
      <c r="G2670" s="153" t="n">
        <v>230</v>
      </c>
      <c r="H2670" s="155" t="str">
        <v>SW</v>
      </c>
      <c r="I2670" s="153" t="n">
        <v>50</v>
      </c>
      <c r="J2670" s="155" t="str">
        <v>NE</v>
      </c>
      <c r="K2670" s="153" t="n">
        <v>13</v>
      </c>
      <c r="L2670" s="153" t="n">
        <f>IF(E2670="Accepted",K2670*1.150779448,"")</f>
        <v>14.960132824</v>
      </c>
      <c r="M2670" s="153" t="n">
        <v>19</v>
      </c>
      <c r="N2670" s="153" t="n">
        <f>IF(AND(E2670="Accepted",ISNUMBER(M2670)),M2670*1.150779448,"")</f>
        <v>21.864809512</v>
      </c>
      <c r="O2670" s="153" t="n">
        <v>28</v>
      </c>
      <c r="P2670" s="153" t="n">
        <f>IF(AND(E2670="Accepted",ISNUMBER(O2670)),O2670*1.150779448,"")</f>
        <v>32.221824544</v>
      </c>
      <c r="Q2670" s="153" t="n">
        <v>250</v>
      </c>
      <c r="R2670" s="155" t="str">
        <v>26</v>
      </c>
      <c r="S2670" s="155" t="str">
        <v>2026-06-13 02:26 UTC</v>
      </c>
      <c r="T2670" s="155" t="str">
        <v>2026-06-12 19:26 PDT</v>
      </c>
      <c r="U2670" s="153" t="n">
        <f>IF(E2670&lt;&gt;"Accepted","",IF(AND(N2670="",P2670=""),"",MAX(N2670,P2670)))</f>
        <v>32.221824544</v>
      </c>
      <c r="V2670" s="155" t="str">
        <v>2026-06-12 19:26 PDT</v>
      </c>
      <c r="W2670" s="153" t="n">
        <v>13</v>
      </c>
      <c r="X2670" s="153" t="n">
        <v>19</v>
      </c>
      <c r="Y2670" s="153" t="n">
        <v>28</v>
      </c>
      <c r="Z2670" s="153" t="n">
        <v>250</v>
      </c>
      <c r="AA2670" s="153" t="n">
        <v>-117.8837</v>
      </c>
      <c r="AB2670" s="153" t="n">
        <v>34.9054</v>
      </c>
      <c r="AC2670" s="153" t="n">
        <v>702</v>
      </c>
      <c r="AD2670" s="175" t="str">
        <v>KEDW 130255Z COR 23013G19KT 80SM CLR 32/08 A2981 RMK AO2A PK WND 25028/26 SLP067 T03200076 53010 COR 0255</v>
      </c>
    </row>
    <row r="2671" hidden="0">
      <c r="A2671" s="150" t="str">
        <v>2026-06-13 03:55 UTC</v>
      </c>
      <c r="B2671" s="155" t="str">
        <v>2026-06-12 20:55 PDT</v>
      </c>
      <c r="C2671" s="155" t="str">
        <v>2026-06-12</v>
      </c>
      <c r="D2671" s="155" t="str">
        <v>June</v>
      </c>
      <c r="E2671" s="154" t="str">
        <v>Accepted</v>
      </c>
      <c r="F2671" s="155" t="str">
        <v>230</v>
      </c>
      <c r="G2671" s="153" t="n">
        <v>230</v>
      </c>
      <c r="H2671" s="155" t="str">
        <v>SW</v>
      </c>
      <c r="I2671" s="153" t="n">
        <v>50</v>
      </c>
      <c r="J2671" s="155" t="str">
        <v>NE</v>
      </c>
      <c r="K2671" s="153" t="n">
        <v>14</v>
      </c>
      <c r="L2671" s="153" t="n">
        <f>IF(E2671="Accepted",K2671*1.150779448,"")</f>
        <v>16.110912272</v>
      </c>
      <c r="M2671" s="163"/>
      <c r="N2671" s="163" t="str">
        <f>IF(AND(E2671="Accepted",ISNUMBER(M2671)),M2671*1.150779448,"")</f>
      </c>
      <c r="O2671" s="163"/>
      <c r="P2671" s="163" t="str">
        <f>IF(AND(E2671="Accepted",ISNUMBER(O2671)),O2671*1.150779448,"")</f>
      </c>
      <c r="Q2671" s="163"/>
      <c r="R2671" s="155" t="str"/>
      <c r="S2671" s="155" t="str"/>
      <c r="T2671" s="155" t="str"/>
      <c r="U2671" s="163" t="str">
        <f>IF(E2671&lt;&gt;"Accepted","",IF(AND(N2671="",P2671=""),"",MAX(N2671,P2671)))</f>
      </c>
      <c r="V2671" s="155" t="str">
        <v>2026-06-12 20:55 PDT</v>
      </c>
      <c r="W2671" s="153" t="n">
        <v>14</v>
      </c>
      <c r="X2671" s="163"/>
      <c r="Y2671" s="163"/>
      <c r="Z2671" s="163"/>
      <c r="AA2671" s="153" t="n">
        <v>-117.8837</v>
      </c>
      <c r="AB2671" s="153" t="n">
        <v>34.9054</v>
      </c>
      <c r="AC2671" s="153" t="n">
        <v>702</v>
      </c>
      <c r="AD2671" s="175" t="str">
        <v>KEDW 130355Z AUTO 23014KT 10SM CLR 29/07 A2983 RMK AO2 SLP073 T02930072</v>
      </c>
    </row>
    <row r="2672" hidden="0">
      <c r="A2672" s="150" t="str">
        <v>2026-06-13 04:55 UTC</v>
      </c>
      <c r="B2672" s="155" t="str">
        <v>2026-06-12 21:55 PDT</v>
      </c>
      <c r="C2672" s="155" t="str">
        <v>2026-06-12</v>
      </c>
      <c r="D2672" s="155" t="str">
        <v>June</v>
      </c>
      <c r="E2672" s="154" t="str">
        <v>Accepted</v>
      </c>
      <c r="F2672" s="155" t="str">
        <v>230</v>
      </c>
      <c r="G2672" s="153" t="n">
        <v>230</v>
      </c>
      <c r="H2672" s="155" t="str">
        <v>SW</v>
      </c>
      <c r="I2672" s="153" t="n">
        <v>50</v>
      </c>
      <c r="J2672" s="155" t="str">
        <v>NE</v>
      </c>
      <c r="K2672" s="153" t="n">
        <v>9</v>
      </c>
      <c r="L2672" s="153" t="n">
        <f>IF(E2672="Accepted",K2672*1.150779448,"")</f>
        <v>10.357015032</v>
      </c>
      <c r="M2672" s="163"/>
      <c r="N2672" s="163" t="str">
        <f>IF(AND(E2672="Accepted",ISNUMBER(M2672)),M2672*1.150779448,"")</f>
      </c>
      <c r="O2672" s="163"/>
      <c r="P2672" s="163" t="str">
        <f>IF(AND(E2672="Accepted",ISNUMBER(O2672)),O2672*1.150779448,"")</f>
      </c>
      <c r="Q2672" s="163"/>
      <c r="R2672" s="155" t="str"/>
      <c r="S2672" s="155" t="str"/>
      <c r="T2672" s="155" t="str"/>
      <c r="U2672" s="163" t="str">
        <f>IF(E2672&lt;&gt;"Accepted","",IF(AND(N2672="",P2672=""),"",MAX(N2672,P2672)))</f>
      </c>
      <c r="V2672" s="155" t="str">
        <v>2026-06-12 21:55 PDT</v>
      </c>
      <c r="W2672" s="153" t="n">
        <v>9</v>
      </c>
      <c r="X2672" s="163"/>
      <c r="Y2672" s="163"/>
      <c r="Z2672" s="163"/>
      <c r="AA2672" s="153" t="n">
        <v>-117.8837</v>
      </c>
      <c r="AB2672" s="153" t="n">
        <v>34.9054</v>
      </c>
      <c r="AC2672" s="153" t="n">
        <v>702</v>
      </c>
      <c r="AD2672" s="175" t="str">
        <v>KEDW 130455Z COR 23009KT 40SM CLR 28/08 A2986 RMK AO2A SLP082 T02750079 COR 0456</v>
      </c>
    </row>
    <row r="2673" hidden="0">
      <c r="A2673" s="150" t="str">
        <v>2026-06-13 05:55 UTC</v>
      </c>
      <c r="B2673" s="155" t="str">
        <v>2026-06-12 22:55 PDT</v>
      </c>
      <c r="C2673" s="155" t="str">
        <v>2026-06-12</v>
      </c>
      <c r="D2673" s="155" t="str">
        <v>June</v>
      </c>
      <c r="E2673" s="154" t="str">
        <v>Accepted</v>
      </c>
      <c r="F2673" s="155" t="str">
        <v>230</v>
      </c>
      <c r="G2673" s="153" t="n">
        <v>230</v>
      </c>
      <c r="H2673" s="155" t="str">
        <v>SW</v>
      </c>
      <c r="I2673" s="153" t="n">
        <v>50</v>
      </c>
      <c r="J2673" s="155" t="str">
        <v>NE</v>
      </c>
      <c r="K2673" s="153" t="n">
        <v>10</v>
      </c>
      <c r="L2673" s="153" t="n">
        <f>IF(E2673="Accepted",K2673*1.150779448,"")</f>
        <v>11.50779448</v>
      </c>
      <c r="M2673" s="163"/>
      <c r="N2673" s="163" t="str">
        <f>IF(AND(E2673="Accepted",ISNUMBER(M2673)),M2673*1.150779448,"")</f>
      </c>
      <c r="O2673" s="163"/>
      <c r="P2673" s="163" t="str">
        <f>IF(AND(E2673="Accepted",ISNUMBER(O2673)),O2673*1.150779448,"")</f>
      </c>
      <c r="Q2673" s="163"/>
      <c r="R2673" s="155" t="str"/>
      <c r="S2673" s="155" t="str"/>
      <c r="T2673" s="155" t="str"/>
      <c r="U2673" s="163" t="str">
        <f>IF(E2673&lt;&gt;"Accepted","",IF(AND(N2673="",P2673=""),"",MAX(N2673,P2673)))</f>
      </c>
      <c r="V2673" s="155" t="str">
        <v>2026-06-12 22:55 PDT</v>
      </c>
      <c r="W2673" s="153" t="n">
        <v>10</v>
      </c>
      <c r="X2673" s="163"/>
      <c r="Y2673" s="163"/>
      <c r="Z2673" s="163"/>
      <c r="AA2673" s="153" t="n">
        <v>-117.8837</v>
      </c>
      <c r="AB2673" s="153" t="n">
        <v>34.9054</v>
      </c>
      <c r="AC2673" s="153" t="n">
        <v>702</v>
      </c>
      <c r="AD2673" s="175" t="str">
        <v>KEDW 130555Z AUTO 23010KT 10SM CLR 26/08 A2987 RMK AO2 SLP085 T02610076 10389 20261 52018</v>
      </c>
    </row>
    <row r="2674" hidden="0">
      <c r="A2674" s="150" t="str">
        <v>2026-06-13 06:55 UTC</v>
      </c>
      <c r="B2674" s="155" t="str">
        <v>2026-06-12 23:55 PDT</v>
      </c>
      <c r="C2674" s="155" t="str">
        <v>2026-06-12</v>
      </c>
      <c r="D2674" s="155" t="str">
        <v>June</v>
      </c>
      <c r="E2674" s="154" t="str">
        <v>Accepted</v>
      </c>
      <c r="F2674" s="155" t="str">
        <v>220</v>
      </c>
      <c r="G2674" s="153" t="n">
        <v>220</v>
      </c>
      <c r="H2674" s="155" t="str">
        <v>SW</v>
      </c>
      <c r="I2674" s="153" t="n">
        <v>40</v>
      </c>
      <c r="J2674" s="155" t="str">
        <v>NE</v>
      </c>
      <c r="K2674" s="153" t="n">
        <v>14</v>
      </c>
      <c r="L2674" s="153" t="n">
        <f>IF(E2674="Accepted",K2674*1.150779448,"")</f>
        <v>16.110912272</v>
      </c>
      <c r="M2674" s="163"/>
      <c r="N2674" s="163" t="str">
        <f>IF(AND(E2674="Accepted",ISNUMBER(M2674)),M2674*1.150779448,"")</f>
      </c>
      <c r="O2674" s="163"/>
      <c r="P2674" s="163" t="str">
        <f>IF(AND(E2674="Accepted",ISNUMBER(O2674)),O2674*1.150779448,"")</f>
      </c>
      <c r="Q2674" s="163"/>
      <c r="R2674" s="155" t="str"/>
      <c r="S2674" s="155" t="str"/>
      <c r="T2674" s="155" t="str"/>
      <c r="U2674" s="163" t="str">
        <f>IF(E2674&lt;&gt;"Accepted","",IF(AND(N2674="",P2674=""),"",MAX(N2674,P2674)))</f>
      </c>
      <c r="V2674" s="155" t="str">
        <v>2026-06-12 23:55 PDT</v>
      </c>
      <c r="W2674" s="153" t="n">
        <v>14</v>
      </c>
      <c r="X2674" s="163"/>
      <c r="Y2674" s="163"/>
      <c r="Z2674" s="163"/>
      <c r="AA2674" s="153" t="n">
        <v>-117.8837</v>
      </c>
      <c r="AB2674" s="153" t="n">
        <v>34.9054</v>
      </c>
      <c r="AC2674" s="153" t="n">
        <v>702</v>
      </c>
      <c r="AD2674" s="175" t="str">
        <v>KEDW 130655Z AUTO 22014KT 10SM CLR 26/09 A2987 RMK AO2 SLPNO T02590092</v>
      </c>
    </row>
    <row r="2675" hidden="0">
      <c r="A2675" s="150" t="str">
        <v>2026-06-13 07:55 UTC</v>
      </c>
      <c r="B2675" s="155" t="str">
        <v>2026-06-13 00:55 PDT</v>
      </c>
      <c r="C2675" s="155" t="str">
        <v>2026-06-13</v>
      </c>
      <c r="D2675" s="155" t="str">
        <v>June</v>
      </c>
      <c r="E2675" s="154" t="str">
        <v>Accepted</v>
      </c>
      <c r="F2675" s="155" t="str">
        <v>220</v>
      </c>
      <c r="G2675" s="153" t="n">
        <v>220</v>
      </c>
      <c r="H2675" s="155" t="str">
        <v>SW</v>
      </c>
      <c r="I2675" s="153" t="n">
        <v>40</v>
      </c>
      <c r="J2675" s="155" t="str">
        <v>NE</v>
      </c>
      <c r="K2675" s="153" t="n">
        <v>13</v>
      </c>
      <c r="L2675" s="153" t="n">
        <f>IF(E2675="Accepted",K2675*1.150779448,"")</f>
        <v>14.960132824</v>
      </c>
      <c r="M2675" s="163"/>
      <c r="N2675" s="163" t="str">
        <f>IF(AND(E2675="Accepted",ISNUMBER(M2675)),M2675*1.150779448,"")</f>
      </c>
      <c r="O2675" s="163"/>
      <c r="P2675" s="163" t="str">
        <f>IF(AND(E2675="Accepted",ISNUMBER(O2675)),O2675*1.150779448,"")</f>
      </c>
      <c r="Q2675" s="163"/>
      <c r="R2675" s="155" t="str"/>
      <c r="S2675" s="155" t="str"/>
      <c r="T2675" s="155" t="str"/>
      <c r="U2675" s="163" t="str">
        <f>IF(E2675&lt;&gt;"Accepted","",IF(AND(N2675="",P2675=""),"",MAX(N2675,P2675)))</f>
      </c>
      <c r="V2675" s="155" t="str">
        <v>2026-06-13 00:55 PDT</v>
      </c>
      <c r="W2675" s="153" t="n">
        <v>13</v>
      </c>
      <c r="X2675" s="163"/>
      <c r="Y2675" s="163"/>
      <c r="Z2675" s="163"/>
      <c r="AA2675" s="153" t="n">
        <v>-117.8837</v>
      </c>
      <c r="AB2675" s="153" t="n">
        <v>34.9054</v>
      </c>
      <c r="AC2675" s="153" t="n">
        <v>702</v>
      </c>
      <c r="AD2675" s="175" t="str">
        <v>KEDW 130755Z AUTO 22013KT 10SM CLR 25/10 A2986 RMK AO2 SLPNO T02530095 403990204</v>
      </c>
    </row>
    <row r="2676" hidden="0">
      <c r="A2676" s="150" t="str">
        <v>2026-06-13 08:55 UTC</v>
      </c>
      <c r="B2676" s="155" t="str">
        <v>2026-06-13 01:55 PDT</v>
      </c>
      <c r="C2676" s="155" t="str">
        <v>2026-06-13</v>
      </c>
      <c r="D2676" s="155" t="str">
        <v>June</v>
      </c>
      <c r="E2676" s="154" t="str">
        <v>Accepted</v>
      </c>
      <c r="F2676" s="155" t="str">
        <v>220</v>
      </c>
      <c r="G2676" s="153" t="n">
        <v>220</v>
      </c>
      <c r="H2676" s="155" t="str">
        <v>SW</v>
      </c>
      <c r="I2676" s="153" t="n">
        <v>40</v>
      </c>
      <c r="J2676" s="155" t="str">
        <v>NE</v>
      </c>
      <c r="K2676" s="153" t="n">
        <v>12</v>
      </c>
      <c r="L2676" s="153" t="n">
        <f>IF(E2676="Accepted",K2676*1.150779448,"")</f>
        <v>13.809353376</v>
      </c>
      <c r="M2676" s="163"/>
      <c r="N2676" s="163" t="str">
        <f>IF(AND(E2676="Accepted",ISNUMBER(M2676)),M2676*1.150779448,"")</f>
      </c>
      <c r="O2676" s="163"/>
      <c r="P2676" s="163" t="str">
        <f>IF(AND(E2676="Accepted",ISNUMBER(O2676)),O2676*1.150779448,"")</f>
      </c>
      <c r="Q2676" s="163"/>
      <c r="R2676" s="155" t="str"/>
      <c r="S2676" s="155" t="str"/>
      <c r="T2676" s="155" t="str"/>
      <c r="U2676" s="163" t="str">
        <f>IF(E2676&lt;&gt;"Accepted","",IF(AND(N2676="",P2676=""),"",MAX(N2676,P2676)))</f>
      </c>
      <c r="V2676" s="155" t="str">
        <v>2026-06-13 01:55 PDT</v>
      </c>
      <c r="W2676" s="153" t="n">
        <v>12</v>
      </c>
      <c r="X2676" s="163"/>
      <c r="Y2676" s="163"/>
      <c r="Z2676" s="163"/>
      <c r="AA2676" s="153" t="n">
        <v>-117.8837</v>
      </c>
      <c r="AB2676" s="153" t="n">
        <v>34.9054</v>
      </c>
      <c r="AC2676" s="153" t="n">
        <v>702</v>
      </c>
      <c r="AD2676" s="175" t="str">
        <v>KEDW 130855Z AUTO 22012KT 10SM CLR 24/10 A2985 RMK AO2 SLP078 T02430098 57007</v>
      </c>
    </row>
    <row r="2677" hidden="0">
      <c r="A2677" s="150" t="str">
        <v>2026-06-13 09:55 UTC</v>
      </c>
      <c r="B2677" s="155" t="str">
        <v>2026-06-13 02:55 PDT</v>
      </c>
      <c r="C2677" s="155" t="str">
        <v>2026-06-13</v>
      </c>
      <c r="D2677" s="155" t="str">
        <v>June</v>
      </c>
      <c r="E2677" s="154" t="str">
        <v>Accepted</v>
      </c>
      <c r="F2677" s="155" t="str">
        <v>200</v>
      </c>
      <c r="G2677" s="153" t="n">
        <v>200</v>
      </c>
      <c r="H2677" s="155" t="str">
        <v>S</v>
      </c>
      <c r="I2677" s="153" t="n">
        <v>20</v>
      </c>
      <c r="J2677" s="155" t="str">
        <v>N</v>
      </c>
      <c r="K2677" s="153" t="n">
        <v>12</v>
      </c>
      <c r="L2677" s="153" t="n">
        <f>IF(E2677="Accepted",K2677*1.150779448,"")</f>
        <v>13.809353376</v>
      </c>
      <c r="M2677" s="163"/>
      <c r="N2677" s="163" t="str">
        <f>IF(AND(E2677="Accepted",ISNUMBER(M2677)),M2677*1.150779448,"")</f>
      </c>
      <c r="O2677" s="163"/>
      <c r="P2677" s="163" t="str">
        <f>IF(AND(E2677="Accepted",ISNUMBER(O2677)),O2677*1.150779448,"")</f>
      </c>
      <c r="Q2677" s="163"/>
      <c r="R2677" s="155" t="str"/>
      <c r="S2677" s="155" t="str"/>
      <c r="T2677" s="155" t="str"/>
      <c r="U2677" s="163" t="str">
        <f>IF(E2677&lt;&gt;"Accepted","",IF(AND(N2677="",P2677=""),"",MAX(N2677,P2677)))</f>
      </c>
      <c r="V2677" s="155" t="str">
        <v>2026-06-13 02:55 PDT</v>
      </c>
      <c r="W2677" s="153" t="n">
        <v>12</v>
      </c>
      <c r="X2677" s="163"/>
      <c r="Y2677" s="163"/>
      <c r="Z2677" s="163"/>
      <c r="AA2677" s="153" t="n">
        <v>-117.8837</v>
      </c>
      <c r="AB2677" s="153" t="n">
        <v>34.9054</v>
      </c>
      <c r="AC2677" s="153" t="n">
        <v>702</v>
      </c>
      <c r="AD2677" s="175" t="str">
        <v>KEDW 130955Z AUTO 20012KT 10SM CLR 23/09 A2984 RMK AO2 SLP075 T02340090</v>
      </c>
    </row>
    <row r="2678" hidden="0">
      <c r="A2678" s="150" t="str">
        <v>2026-06-13 10:55 UTC</v>
      </c>
      <c r="B2678" s="155" t="str">
        <v>2026-06-13 03:55 PDT</v>
      </c>
      <c r="C2678" s="155" t="str">
        <v>2026-06-13</v>
      </c>
      <c r="D2678" s="155" t="str">
        <v>June</v>
      </c>
      <c r="E2678" s="154" t="str">
        <v>Accepted</v>
      </c>
      <c r="F2678" s="155" t="str">
        <v>210</v>
      </c>
      <c r="G2678" s="153" t="n">
        <v>210</v>
      </c>
      <c r="H2678" s="155" t="str">
        <v>SW</v>
      </c>
      <c r="I2678" s="153" t="n">
        <v>30</v>
      </c>
      <c r="J2678" s="155" t="str">
        <v>NE</v>
      </c>
      <c r="K2678" s="153" t="n">
        <v>12</v>
      </c>
      <c r="L2678" s="153" t="n">
        <f>IF(E2678="Accepted",K2678*1.150779448,"")</f>
        <v>13.809353376</v>
      </c>
      <c r="M2678" s="163"/>
      <c r="N2678" s="163" t="str">
        <f>IF(AND(E2678="Accepted",ISNUMBER(M2678)),M2678*1.150779448,"")</f>
      </c>
      <c r="O2678" s="163"/>
      <c r="P2678" s="163" t="str">
        <f>IF(AND(E2678="Accepted",ISNUMBER(O2678)),O2678*1.150779448,"")</f>
      </c>
      <c r="Q2678" s="163"/>
      <c r="R2678" s="155" t="str"/>
      <c r="S2678" s="155" t="str"/>
      <c r="T2678" s="155" t="str"/>
      <c r="U2678" s="163" t="str">
        <f>IF(E2678&lt;&gt;"Accepted","",IF(AND(N2678="",P2678=""),"",MAX(N2678,P2678)))</f>
      </c>
      <c r="V2678" s="155" t="str">
        <v>2026-06-13 03:55 PDT</v>
      </c>
      <c r="W2678" s="153" t="n">
        <v>12</v>
      </c>
      <c r="X2678" s="163"/>
      <c r="Y2678" s="163"/>
      <c r="Z2678" s="163"/>
      <c r="AA2678" s="153" t="n">
        <v>-117.8837</v>
      </c>
      <c r="AB2678" s="153" t="n">
        <v>34.9054</v>
      </c>
      <c r="AC2678" s="153" t="n">
        <v>702</v>
      </c>
      <c r="AD2678" s="175" t="str">
        <v>KEDW 131055Z AUTO 21012KT 10SM CLR 24/09 A2983 RMK AO2 SLP070 T02380086</v>
      </c>
    </row>
    <row r="2679" hidden="0">
      <c r="A2679" s="150" t="str">
        <v>2026-06-13 11:55 UTC</v>
      </c>
      <c r="B2679" s="155" t="str">
        <v>2026-06-13 04:55 PDT</v>
      </c>
      <c r="C2679" s="155" t="str">
        <v>2026-06-13</v>
      </c>
      <c r="D2679" s="155" t="str">
        <v>June</v>
      </c>
      <c r="E2679" s="154" t="str">
        <v>Accepted</v>
      </c>
      <c r="F2679" s="155" t="str">
        <v>210</v>
      </c>
      <c r="G2679" s="153" t="n">
        <v>210</v>
      </c>
      <c r="H2679" s="155" t="str">
        <v>SW</v>
      </c>
      <c r="I2679" s="153" t="n">
        <v>30</v>
      </c>
      <c r="J2679" s="155" t="str">
        <v>NE</v>
      </c>
      <c r="K2679" s="153" t="n">
        <v>7</v>
      </c>
      <c r="L2679" s="153" t="n">
        <f>IF(E2679="Accepted",K2679*1.150779448,"")</f>
        <v>8.055456136</v>
      </c>
      <c r="M2679" s="163"/>
      <c r="N2679" s="163" t="str">
        <f>IF(AND(E2679="Accepted",ISNUMBER(M2679)),M2679*1.150779448,"")</f>
      </c>
      <c r="O2679" s="163"/>
      <c r="P2679" s="163" t="str">
        <f>IF(AND(E2679="Accepted",ISNUMBER(O2679)),O2679*1.150779448,"")</f>
      </c>
      <c r="Q2679" s="163"/>
      <c r="R2679" s="155" t="str"/>
      <c r="S2679" s="155" t="str"/>
      <c r="T2679" s="155" t="str"/>
      <c r="U2679" s="163" t="str">
        <f>IF(E2679&lt;&gt;"Accepted","",IF(AND(N2679="",P2679=""),"",MAX(N2679,P2679)))</f>
      </c>
      <c r="V2679" s="155" t="str">
        <v>2026-06-13 04:55 PDT</v>
      </c>
      <c r="W2679" s="153" t="n">
        <v>7</v>
      </c>
      <c r="X2679" s="163"/>
      <c r="Y2679" s="163"/>
      <c r="Z2679" s="163"/>
      <c r="AA2679" s="153" t="n">
        <v>-117.8837</v>
      </c>
      <c r="AB2679" s="153" t="n">
        <v>34.9054</v>
      </c>
      <c r="AC2679" s="153" t="n">
        <v>702</v>
      </c>
      <c r="AD2679" s="175" t="str">
        <v>KEDW 131155Z AUTO 21007KT 10SM CLR 23/09 A2984 RMK AO2 SLP075 T02250086 10262 20225 55002</v>
      </c>
    </row>
    <row r="2680" hidden="0">
      <c r="A2680" s="150" t="str">
        <v>2026-06-13 12:55 UTC</v>
      </c>
      <c r="B2680" s="155" t="str">
        <v>2026-06-13 05:55 PDT</v>
      </c>
      <c r="C2680" s="155" t="str">
        <v>2026-06-13</v>
      </c>
      <c r="D2680" s="155" t="str">
        <v>June</v>
      </c>
      <c r="E2680" s="154" t="str">
        <v>Accepted</v>
      </c>
      <c r="F2680" s="155" t="str">
        <v>220</v>
      </c>
      <c r="G2680" s="153" t="n">
        <v>220</v>
      </c>
      <c r="H2680" s="155" t="str">
        <v>SW</v>
      </c>
      <c r="I2680" s="153" t="n">
        <v>40</v>
      </c>
      <c r="J2680" s="155" t="str">
        <v>NE</v>
      </c>
      <c r="K2680" s="153" t="n">
        <v>11</v>
      </c>
      <c r="L2680" s="153" t="n">
        <f>IF(E2680="Accepted",K2680*1.150779448,"")</f>
        <v>12.658573928</v>
      </c>
      <c r="M2680" s="163"/>
      <c r="N2680" s="163" t="str">
        <f>IF(AND(E2680="Accepted",ISNUMBER(M2680)),M2680*1.150779448,"")</f>
      </c>
      <c r="O2680" s="163"/>
      <c r="P2680" s="163" t="str">
        <f>IF(AND(E2680="Accepted",ISNUMBER(O2680)),O2680*1.150779448,"")</f>
      </c>
      <c r="Q2680" s="163"/>
      <c r="R2680" s="155" t="str"/>
      <c r="S2680" s="155" t="str"/>
      <c r="T2680" s="155" t="str"/>
      <c r="U2680" s="163" t="str">
        <f>IF(E2680&lt;&gt;"Accepted","",IF(AND(N2680="",P2680=""),"",MAX(N2680,P2680)))</f>
      </c>
      <c r="V2680" s="155" t="str">
        <v>2026-06-13 05:55 PDT</v>
      </c>
      <c r="W2680" s="153" t="n">
        <v>11</v>
      </c>
      <c r="X2680" s="163"/>
      <c r="Y2680" s="163"/>
      <c r="Z2680" s="163"/>
      <c r="AA2680" s="153" t="n">
        <v>-117.8837</v>
      </c>
      <c r="AB2680" s="153" t="n">
        <v>34.9054</v>
      </c>
      <c r="AC2680" s="153" t="n">
        <v>702</v>
      </c>
      <c r="AD2680" s="175" t="str">
        <v>KEDW 131255Z AUTO 22011KT 10SM CLR 22/09 A2985 RMK AO2 SLP079 T02180087</v>
      </c>
    </row>
    <row r="2681" hidden="0">
      <c r="A2681" s="150" t="str">
        <v>2026-06-13 13:55 UTC</v>
      </c>
      <c r="B2681" s="155" t="str">
        <v>2026-06-13 06:55 PDT</v>
      </c>
      <c r="C2681" s="155" t="str">
        <v>2026-06-13</v>
      </c>
      <c r="D2681" s="155" t="str">
        <v>June</v>
      </c>
      <c r="E2681" s="154" t="str">
        <v>Accepted</v>
      </c>
      <c r="F2681" s="155" t="str">
        <v>220</v>
      </c>
      <c r="G2681" s="153" t="n">
        <v>220</v>
      </c>
      <c r="H2681" s="155" t="str">
        <v>SW</v>
      </c>
      <c r="I2681" s="153" t="n">
        <v>40</v>
      </c>
      <c r="J2681" s="155" t="str">
        <v>NE</v>
      </c>
      <c r="K2681" s="153" t="n">
        <v>11</v>
      </c>
      <c r="L2681" s="153" t="n">
        <f>IF(E2681="Accepted",K2681*1.150779448,"")</f>
        <v>12.658573928</v>
      </c>
      <c r="M2681" s="163"/>
      <c r="N2681" s="163" t="str">
        <f>IF(AND(E2681="Accepted",ISNUMBER(M2681)),M2681*1.150779448,"")</f>
      </c>
      <c r="O2681" s="163"/>
      <c r="P2681" s="163" t="str">
        <f>IF(AND(E2681="Accepted",ISNUMBER(O2681)),O2681*1.150779448,"")</f>
      </c>
      <c r="Q2681" s="163"/>
      <c r="R2681" s="155" t="str"/>
      <c r="S2681" s="155" t="str"/>
      <c r="T2681" s="155" t="str"/>
      <c r="U2681" s="163" t="str">
        <f>IF(E2681&lt;&gt;"Accepted","",IF(AND(N2681="",P2681=""),"",MAX(N2681,P2681)))</f>
      </c>
      <c r="V2681" s="155" t="str">
        <v>2026-06-13 06:55 PDT</v>
      </c>
      <c r="W2681" s="153" t="n">
        <v>11</v>
      </c>
      <c r="X2681" s="163"/>
      <c r="Y2681" s="163"/>
      <c r="Z2681" s="163"/>
      <c r="AA2681" s="153" t="n">
        <v>-117.8837</v>
      </c>
      <c r="AB2681" s="153" t="n">
        <v>34.9054</v>
      </c>
      <c r="AC2681" s="153" t="n">
        <v>702</v>
      </c>
      <c r="AD2681" s="175" t="str">
        <v>KEDW 131355Z AUTO 22011KT 10SM CLR 24/08 A2986 RMK AO2 SLP084 T02360080</v>
      </c>
    </row>
    <row r="2682" hidden="0">
      <c r="A2682" s="150" t="str">
        <v>2026-06-13 14:55 UTC</v>
      </c>
      <c r="B2682" s="155" t="str">
        <v>2026-06-13 07:55 PDT</v>
      </c>
      <c r="C2682" s="155" t="str">
        <v>2026-06-13</v>
      </c>
      <c r="D2682" s="155" t="str">
        <v>June</v>
      </c>
      <c r="E2682" s="154" t="str">
        <v>Accepted</v>
      </c>
      <c r="F2682" s="155" t="str">
        <v>210</v>
      </c>
      <c r="G2682" s="153" t="n">
        <v>210</v>
      </c>
      <c r="H2682" s="155" t="str">
        <v>SW</v>
      </c>
      <c r="I2682" s="153" t="n">
        <v>30</v>
      </c>
      <c r="J2682" s="155" t="str">
        <v>NE</v>
      </c>
      <c r="K2682" s="153" t="n">
        <v>12</v>
      </c>
      <c r="L2682" s="153" t="n">
        <f>IF(E2682="Accepted",K2682*1.150779448,"")</f>
        <v>13.809353376</v>
      </c>
      <c r="M2682" s="163"/>
      <c r="N2682" s="163" t="str">
        <f>IF(AND(E2682="Accepted",ISNUMBER(M2682)),M2682*1.150779448,"")</f>
      </c>
      <c r="O2682" s="163"/>
      <c r="P2682" s="163" t="str">
        <f>IF(AND(E2682="Accepted",ISNUMBER(O2682)),O2682*1.150779448,"")</f>
      </c>
      <c r="Q2682" s="163"/>
      <c r="R2682" s="155" t="str"/>
      <c r="S2682" s="155" t="str"/>
      <c r="T2682" s="155" t="str"/>
      <c r="U2682" s="163" t="str">
        <f>IF(E2682&lt;&gt;"Accepted","",IF(AND(N2682="",P2682=""),"",MAX(N2682,P2682)))</f>
      </c>
      <c r="V2682" s="155" t="str">
        <v>2026-06-13 07:55 PDT</v>
      </c>
      <c r="W2682" s="153" t="n">
        <v>12</v>
      </c>
      <c r="X2682" s="163"/>
      <c r="Y2682" s="163"/>
      <c r="Z2682" s="163"/>
      <c r="AA2682" s="153" t="n">
        <v>-117.8837</v>
      </c>
      <c r="AB2682" s="153" t="n">
        <v>34.9054</v>
      </c>
      <c r="AC2682" s="153" t="n">
        <v>702</v>
      </c>
      <c r="AD2682" s="175" t="str">
        <v>KEDW 131455Z AUTO 21012KT 10SM CLR 27/08 A2987 RMK AO2 SLP087 T02740078 52008</v>
      </c>
    </row>
    <row r="2683" hidden="0">
      <c r="A2683" s="150" t="str">
        <v>2026-06-13 15:55 UTC</v>
      </c>
      <c r="B2683" s="155" t="str">
        <v>2026-06-13 08:55 PDT</v>
      </c>
      <c r="C2683" s="155" t="str">
        <v>2026-06-13</v>
      </c>
      <c r="D2683" s="155" t="str">
        <v>June</v>
      </c>
      <c r="E2683" s="154" t="str">
        <v>Accepted</v>
      </c>
      <c r="F2683" s="155" t="str">
        <v>220</v>
      </c>
      <c r="G2683" s="153" t="n">
        <v>220</v>
      </c>
      <c r="H2683" s="155" t="str">
        <v>SW</v>
      </c>
      <c r="I2683" s="153" t="n">
        <v>40</v>
      </c>
      <c r="J2683" s="155" t="str">
        <v>NE</v>
      </c>
      <c r="K2683" s="153" t="n">
        <v>10</v>
      </c>
      <c r="L2683" s="153" t="n">
        <f>IF(E2683="Accepted",K2683*1.150779448,"")</f>
        <v>11.50779448</v>
      </c>
      <c r="M2683" s="163"/>
      <c r="N2683" s="163" t="str">
        <f>IF(AND(E2683="Accepted",ISNUMBER(M2683)),M2683*1.150779448,"")</f>
      </c>
      <c r="O2683" s="163"/>
      <c r="P2683" s="163" t="str">
        <f>IF(AND(E2683="Accepted",ISNUMBER(O2683)),O2683*1.150779448,"")</f>
      </c>
      <c r="Q2683" s="163"/>
      <c r="R2683" s="155" t="str"/>
      <c r="S2683" s="155" t="str"/>
      <c r="T2683" s="155" t="str"/>
      <c r="U2683" s="163" t="str">
        <f>IF(E2683&lt;&gt;"Accepted","",IF(AND(N2683="",P2683=""),"",MAX(N2683,P2683)))</f>
      </c>
      <c r="V2683" s="155" t="str">
        <v>2026-06-13 08:55 PDT</v>
      </c>
      <c r="W2683" s="153" t="n">
        <v>10</v>
      </c>
      <c r="X2683" s="163"/>
      <c r="Y2683" s="163"/>
      <c r="Z2683" s="163"/>
      <c r="AA2683" s="153" t="n">
        <v>-117.8837</v>
      </c>
      <c r="AB2683" s="153" t="n">
        <v>34.9054</v>
      </c>
      <c r="AC2683" s="153" t="n">
        <v>702</v>
      </c>
      <c r="AD2683" s="175" t="str">
        <v>KEDW 131555Z AUTO 22010KT 10SM CLR 31/07 A2987 RMK AO2 SLP086 T03120069</v>
      </c>
    </row>
    <row r="2684" hidden="0">
      <c r="A2684" s="150" t="str">
        <v>2026-06-13 16:55 UTC</v>
      </c>
      <c r="B2684" s="155" t="str">
        <v>2026-06-13 09:55 PDT</v>
      </c>
      <c r="C2684" s="155" t="str">
        <v>2026-06-13</v>
      </c>
      <c r="D2684" s="155" t="str">
        <v>June</v>
      </c>
      <c r="E2684" s="154" t="str">
        <v>Accepted</v>
      </c>
      <c r="F2684" s="155" t="str">
        <v>240</v>
      </c>
      <c r="G2684" s="153" t="n">
        <v>240</v>
      </c>
      <c r="H2684" s="155" t="str">
        <v>SW</v>
      </c>
      <c r="I2684" s="153" t="n">
        <v>60</v>
      </c>
      <c r="J2684" s="155" t="str">
        <v>NE</v>
      </c>
      <c r="K2684" s="153" t="n">
        <v>10</v>
      </c>
      <c r="L2684" s="153" t="n">
        <f>IF(E2684="Accepted",K2684*1.150779448,"")</f>
        <v>11.50779448</v>
      </c>
      <c r="M2684" s="163"/>
      <c r="N2684" s="163" t="str">
        <f>IF(AND(E2684="Accepted",ISNUMBER(M2684)),M2684*1.150779448,"")</f>
      </c>
      <c r="O2684" s="163"/>
      <c r="P2684" s="163" t="str">
        <f>IF(AND(E2684="Accepted",ISNUMBER(O2684)),O2684*1.150779448,"")</f>
      </c>
      <c r="Q2684" s="163"/>
      <c r="R2684" s="155" t="str"/>
      <c r="S2684" s="155" t="str"/>
      <c r="T2684" s="155" t="str"/>
      <c r="U2684" s="163" t="str">
        <f>IF(E2684&lt;&gt;"Accepted","",IF(AND(N2684="",P2684=""),"",MAX(N2684,P2684)))</f>
      </c>
      <c r="V2684" s="155" t="str">
        <v>2026-06-13 09:55 PDT</v>
      </c>
      <c r="W2684" s="153" t="n">
        <v>10</v>
      </c>
      <c r="X2684" s="163"/>
      <c r="Y2684" s="163"/>
      <c r="Z2684" s="163"/>
      <c r="AA2684" s="153" t="n">
        <v>-117.8837</v>
      </c>
      <c r="AB2684" s="153" t="n">
        <v>34.9054</v>
      </c>
      <c r="AC2684" s="153" t="n">
        <v>702</v>
      </c>
      <c r="AD2684" s="175" t="str">
        <v>KEDW 131655Z COR 24010KT 50SM CLR 35/05 A2986 RMK AO2A SLP082 T03450050 COR 1657</v>
      </c>
    </row>
    <row r="2685" hidden="0">
      <c r="A2685" s="150" t="str">
        <v>2026-06-13 17:26 UTC</v>
      </c>
      <c r="B2685" s="155" t="str">
        <v>2026-06-13 10:26 PDT</v>
      </c>
      <c r="C2685" s="155" t="str">
        <v>2026-06-13</v>
      </c>
      <c r="D2685" s="155" t="str">
        <v>June</v>
      </c>
      <c r="E2685" s="154" t="str">
        <v>Accepted</v>
      </c>
      <c r="F2685" s="155" t="str">
        <v>270</v>
      </c>
      <c r="G2685" s="153" t="n">
        <v>270</v>
      </c>
      <c r="H2685" s="155" t="str">
        <v>W</v>
      </c>
      <c r="I2685" s="153" t="n">
        <v>90</v>
      </c>
      <c r="J2685" s="155" t="str">
        <v>E</v>
      </c>
      <c r="K2685" s="153" t="n">
        <v>12</v>
      </c>
      <c r="L2685" s="153" t="n">
        <f>IF(E2685="Accepted",K2685*1.150779448,"")</f>
        <v>13.809353376</v>
      </c>
      <c r="M2685" s="153" t="n">
        <v>16</v>
      </c>
      <c r="N2685" s="153" t="n">
        <f>IF(AND(E2685="Accepted",ISNUMBER(M2685)),M2685*1.150779448,"")</f>
        <v>18.412471168</v>
      </c>
      <c r="O2685" s="163"/>
      <c r="P2685" s="163" t="str">
        <f>IF(AND(E2685="Accepted",ISNUMBER(O2685)),O2685*1.150779448,"")</f>
      </c>
      <c r="Q2685" s="163"/>
      <c r="R2685" s="155" t="str"/>
      <c r="S2685" s="155" t="str"/>
      <c r="T2685" s="155" t="str"/>
      <c r="U2685" s="153" t="n">
        <f>IF(E2685&lt;&gt;"Accepted","",IF(AND(N2685="",P2685=""),"",MAX(N2685,P2685)))</f>
        <v>18.412471168</v>
      </c>
      <c r="V2685" s="155" t="str">
        <v>2026-06-13 10:26 PDT</v>
      </c>
      <c r="W2685" s="153" t="n">
        <v>12</v>
      </c>
      <c r="X2685" s="153" t="n">
        <v>16</v>
      </c>
      <c r="Y2685" s="163"/>
      <c r="Z2685" s="163"/>
      <c r="AA2685" s="153" t="n">
        <v>-117.8837</v>
      </c>
      <c r="AB2685" s="153" t="n">
        <v>34.9054</v>
      </c>
      <c r="AC2685" s="153" t="n">
        <v>702</v>
      </c>
      <c r="AD2685" s="175" t="str">
        <v>KEDW 131726Z AUTO 27012G16KT 10SM CLR 36/03 A2986 RMK AO2 WSHFT 24 SLP082 $</v>
      </c>
    </row>
    <row r="2686" hidden="0">
      <c r="A2686" s="150" t="str">
        <v>2026-06-13 17:28 UTC</v>
      </c>
      <c r="B2686" s="155" t="str">
        <v>2026-06-13 10:28 PDT</v>
      </c>
      <c r="C2686" s="155" t="str">
        <v>2026-06-13</v>
      </c>
      <c r="D2686" s="155" t="str">
        <v>June</v>
      </c>
      <c r="E2686" s="154" t="str">
        <v>Accepted</v>
      </c>
      <c r="F2686" s="155" t="str">
        <v>270</v>
      </c>
      <c r="G2686" s="153" t="n">
        <v>270</v>
      </c>
      <c r="H2686" s="155" t="str">
        <v>W</v>
      </c>
      <c r="I2686" s="153" t="n">
        <v>90</v>
      </c>
      <c r="J2686" s="155" t="str">
        <v>E</v>
      </c>
      <c r="K2686" s="153" t="n">
        <v>12</v>
      </c>
      <c r="L2686" s="153" t="n">
        <f>IF(E2686="Accepted",K2686*1.150779448,"")</f>
        <v>13.809353376</v>
      </c>
      <c r="M2686" s="153" t="n">
        <v>16</v>
      </c>
      <c r="N2686" s="153" t="n">
        <f>IF(AND(E2686="Accepted",ISNUMBER(M2686)),M2686*1.150779448,"")</f>
        <v>18.412471168</v>
      </c>
      <c r="O2686" s="163"/>
      <c r="P2686" s="163" t="str">
        <f>IF(AND(E2686="Accepted",ISNUMBER(O2686)),O2686*1.150779448,"")</f>
      </c>
      <c r="Q2686" s="163"/>
      <c r="R2686" s="155" t="str"/>
      <c r="S2686" s="155" t="str"/>
      <c r="T2686" s="155" t="str"/>
      <c r="U2686" s="153" t="n">
        <f>IF(E2686&lt;&gt;"Accepted","",IF(AND(N2686="",P2686=""),"",MAX(N2686,P2686)))</f>
        <v>18.412471168</v>
      </c>
      <c r="V2686" s="155" t="str">
        <v>2026-06-13 10:28 PDT</v>
      </c>
      <c r="W2686" s="153" t="n">
        <v>12</v>
      </c>
      <c r="X2686" s="153" t="n">
        <v>16</v>
      </c>
      <c r="Y2686" s="163"/>
      <c r="Z2686" s="163"/>
      <c r="AA2686" s="153" t="n">
        <v>-117.8837</v>
      </c>
      <c r="AB2686" s="153" t="n">
        <v>34.9054</v>
      </c>
      <c r="AC2686" s="153" t="n">
        <v>702</v>
      </c>
      <c r="AD2686" s="175" t="str">
        <v>KEDW 131728Z AUTO 27012G16KT 10SM CLR 36/03 A2986 RMK AO2 WSHFT 26 SLP082</v>
      </c>
    </row>
    <row r="2687" hidden="0">
      <c r="A2687" s="150" t="str">
        <v>2026-06-13 17:55 UTC</v>
      </c>
      <c r="B2687" s="155" t="str">
        <v>2026-06-13 10:55 PDT</v>
      </c>
      <c r="C2687" s="155" t="str">
        <v>2026-06-13</v>
      </c>
      <c r="D2687" s="155" t="str">
        <v>June</v>
      </c>
      <c r="E2687" s="154" t="str">
        <v>Accepted</v>
      </c>
      <c r="F2687" s="155" t="str">
        <v>230</v>
      </c>
      <c r="G2687" s="153" t="n">
        <v>230</v>
      </c>
      <c r="H2687" s="155" t="str">
        <v>SW</v>
      </c>
      <c r="I2687" s="153" t="n">
        <v>50</v>
      </c>
      <c r="J2687" s="155" t="str">
        <v>NE</v>
      </c>
      <c r="K2687" s="153" t="n">
        <v>16</v>
      </c>
      <c r="L2687" s="153" t="n">
        <f>IF(E2687="Accepted",K2687*1.150779448,"")</f>
        <v>18.412471168</v>
      </c>
      <c r="M2687" s="163"/>
      <c r="N2687" s="163" t="str">
        <f>IF(AND(E2687="Accepted",ISNUMBER(M2687)),M2687*1.150779448,"")</f>
      </c>
      <c r="O2687" s="163"/>
      <c r="P2687" s="163" t="str">
        <f>IF(AND(E2687="Accepted",ISNUMBER(O2687)),O2687*1.150779448,"")</f>
      </c>
      <c r="Q2687" s="163"/>
      <c r="R2687" s="155" t="str"/>
      <c r="S2687" s="155" t="str"/>
      <c r="T2687" s="155" t="str"/>
      <c r="U2687" s="163" t="str">
        <f>IF(E2687&lt;&gt;"Accepted","",IF(AND(N2687="",P2687=""),"",MAX(N2687,P2687)))</f>
      </c>
      <c r="V2687" s="155" t="str">
        <v>2026-06-13 10:55 PDT</v>
      </c>
      <c r="W2687" s="153" t="n">
        <v>16</v>
      </c>
      <c r="X2687" s="153" t="n">
        <v>16</v>
      </c>
      <c r="Y2687" s="163"/>
      <c r="Z2687" s="163"/>
      <c r="AA2687" s="153" t="n">
        <v>-117.8837</v>
      </c>
      <c r="AB2687" s="153" t="n">
        <v>34.9054</v>
      </c>
      <c r="AC2687" s="153" t="n">
        <v>702</v>
      </c>
      <c r="AD2687" s="175" t="str">
        <v>KEDW 131755Z COR 23016KT 50SM CLR 36/02 A2986 RMK AO2A SLP082 T03630023 10364 20216 58004 COR 1758</v>
      </c>
    </row>
    <row r="2688" hidden="0">
      <c r="A2688" s="150" t="str">
        <v>2026-06-13 18:10 UTC</v>
      </c>
      <c r="B2688" s="155" t="str">
        <v>2026-06-13 11:10 PDT</v>
      </c>
      <c r="C2688" s="155" t="str">
        <v>2026-06-13</v>
      </c>
      <c r="D2688" s="155" t="str">
        <v>June</v>
      </c>
      <c r="E2688" s="154" t="str">
        <v>Accepted</v>
      </c>
      <c r="F2688" s="155" t="str">
        <v>250</v>
      </c>
      <c r="G2688" s="153" t="n">
        <v>250</v>
      </c>
      <c r="H2688" s="155" t="str">
        <v>W</v>
      </c>
      <c r="I2688" s="153" t="n">
        <v>70</v>
      </c>
      <c r="J2688" s="155" t="str">
        <v>E</v>
      </c>
      <c r="K2688" s="153" t="n">
        <v>11</v>
      </c>
      <c r="L2688" s="153" t="n">
        <f>IF(E2688="Accepted",K2688*1.150779448,"")</f>
        <v>12.658573928</v>
      </c>
      <c r="M2688" s="163"/>
      <c r="N2688" s="163" t="str">
        <f>IF(AND(E2688="Accepted",ISNUMBER(M2688)),M2688*1.150779448,"")</f>
      </c>
      <c r="O2688" s="163"/>
      <c r="P2688" s="163" t="str">
        <f>IF(AND(E2688="Accepted",ISNUMBER(O2688)),O2688*1.150779448,"")</f>
      </c>
      <c r="Q2688" s="163"/>
      <c r="R2688" s="155" t="str"/>
      <c r="S2688" s="155" t="str"/>
      <c r="T2688" s="155" t="str"/>
      <c r="U2688" s="163" t="str">
        <f>IF(E2688&lt;&gt;"Accepted","",IF(AND(N2688="",P2688=""),"",MAX(N2688,P2688)))</f>
      </c>
      <c r="V2688" s="155" t="str">
        <v>2026-06-13 11:10 PDT</v>
      </c>
      <c r="W2688" s="153" t="n">
        <v>11</v>
      </c>
      <c r="X2688" s="163"/>
      <c r="Y2688" s="163"/>
      <c r="Z2688" s="163"/>
      <c r="AA2688" s="153" t="n">
        <v>-117.8837</v>
      </c>
      <c r="AB2688" s="153" t="n">
        <v>34.9054</v>
      </c>
      <c r="AC2688" s="153" t="n">
        <v>702</v>
      </c>
      <c r="AD2688" s="175" t="str">
        <v>KEDW 131810Z AUTO 25011KT 10SM CLR 37/02 A2985 RMK AO2 WSHFT 07 SLP078</v>
      </c>
    </row>
    <row r="2689" hidden="0">
      <c r="A2689" s="150" t="str">
        <v>2026-06-13 18:55 UTC</v>
      </c>
      <c r="B2689" s="155" t="str">
        <v>2026-06-13 11:55 PDT</v>
      </c>
      <c r="C2689" s="155" t="str">
        <v>2026-06-13</v>
      </c>
      <c r="D2689" s="155" t="str">
        <v>June</v>
      </c>
      <c r="E2689" s="154" t="str">
        <v>Accepted</v>
      </c>
      <c r="F2689" s="155" t="str">
        <v>230</v>
      </c>
      <c r="G2689" s="153" t="n">
        <v>230</v>
      </c>
      <c r="H2689" s="155" t="str">
        <v>SW</v>
      </c>
      <c r="I2689" s="153" t="n">
        <v>50</v>
      </c>
      <c r="J2689" s="155" t="str">
        <v>NE</v>
      </c>
      <c r="K2689" s="153" t="n">
        <v>11</v>
      </c>
      <c r="L2689" s="153" t="n">
        <f>IF(E2689="Accepted",K2689*1.150779448,"")</f>
        <v>12.658573928</v>
      </c>
      <c r="M2689" s="163"/>
      <c r="N2689" s="163" t="str">
        <f>IF(AND(E2689="Accepted",ISNUMBER(M2689)),M2689*1.150779448,"")</f>
      </c>
      <c r="O2689" s="163"/>
      <c r="P2689" s="163" t="str">
        <f>IF(AND(E2689="Accepted",ISNUMBER(O2689)),O2689*1.150779448,"")</f>
      </c>
      <c r="Q2689" s="163"/>
      <c r="R2689" s="155" t="str"/>
      <c r="S2689" s="155" t="str"/>
      <c r="T2689" s="155" t="str"/>
      <c r="U2689" s="163" t="str">
        <f>IF(E2689&lt;&gt;"Accepted","",IF(AND(N2689="",P2689=""),"",MAX(N2689,P2689)))</f>
      </c>
      <c r="V2689" s="155" t="str">
        <v>2026-06-13 11:55 PDT</v>
      </c>
      <c r="W2689" s="153" t="n">
        <v>11</v>
      </c>
      <c r="X2689" s="163"/>
      <c r="Y2689" s="163"/>
      <c r="Z2689" s="163"/>
      <c r="AA2689" s="153" t="n">
        <v>-117.8837</v>
      </c>
      <c r="AB2689" s="153" t="n">
        <v>34.9054</v>
      </c>
      <c r="AC2689" s="153" t="n">
        <v>702</v>
      </c>
      <c r="AD2689" s="175" t="str">
        <v>KEDW 131855Z COR 23011KT 50SM CLR 38/M02 A2985 RMK AO2A SLP077 T03751024 COR 1939</v>
      </c>
    </row>
    <row r="2690" hidden="0">
      <c r="A2690" s="150" t="str">
        <v>2026-06-13 19:55 UTC</v>
      </c>
      <c r="B2690" s="155" t="str">
        <v>2026-06-13 12:55 PDT</v>
      </c>
      <c r="C2690" s="155" t="str">
        <v>2026-06-13</v>
      </c>
      <c r="D2690" s="155" t="str">
        <v>June</v>
      </c>
      <c r="E2690" s="154" t="str">
        <v>Accepted</v>
      </c>
      <c r="F2690" s="155" t="str">
        <v>200</v>
      </c>
      <c r="G2690" s="153" t="n">
        <v>200</v>
      </c>
      <c r="H2690" s="155" t="str">
        <v>S</v>
      </c>
      <c r="I2690" s="153" t="n">
        <v>20</v>
      </c>
      <c r="J2690" s="155" t="str">
        <v>N</v>
      </c>
      <c r="K2690" s="153" t="n">
        <v>17</v>
      </c>
      <c r="L2690" s="153" t="n">
        <f>IF(E2690="Accepted",K2690*1.150779448,"")</f>
        <v>19.563250616</v>
      </c>
      <c r="M2690" s="153" t="n">
        <v>21</v>
      </c>
      <c r="N2690" s="153" t="n">
        <f>IF(AND(E2690="Accepted",ISNUMBER(M2690)),M2690*1.150779448,"")</f>
        <v>24.166368408</v>
      </c>
      <c r="O2690" s="163"/>
      <c r="P2690" s="163" t="str">
        <f>IF(AND(E2690="Accepted",ISNUMBER(O2690)),O2690*1.150779448,"")</f>
      </c>
      <c r="Q2690" s="163"/>
      <c r="R2690" s="155" t="str"/>
      <c r="S2690" s="155" t="str"/>
      <c r="T2690" s="155" t="str"/>
      <c r="U2690" s="153" t="n">
        <f>IF(E2690&lt;&gt;"Accepted","",IF(AND(N2690="",P2690=""),"",MAX(N2690,P2690)))</f>
        <v>24.166368408</v>
      </c>
      <c r="V2690" s="155" t="str">
        <v>2026-06-13 12:55 PDT</v>
      </c>
      <c r="W2690" s="153" t="n">
        <v>17</v>
      </c>
      <c r="X2690" s="153" t="n">
        <v>21</v>
      </c>
      <c r="Y2690" s="163"/>
      <c r="Z2690" s="163"/>
      <c r="AA2690" s="153" t="n">
        <v>-117.8837</v>
      </c>
      <c r="AB2690" s="153" t="n">
        <v>34.9054</v>
      </c>
      <c r="AC2690" s="153" t="n">
        <v>702</v>
      </c>
      <c r="AD2690" s="175" t="str">
        <v>KEDW 131955Z COR 20017G21KT 50SM CLR 39/02 A2984 RMK AO2A SLP074 T03880017 COR 1957</v>
      </c>
    </row>
    <row r="2691" hidden="0">
      <c r="A2691" s="150" t="str">
        <v>2026-06-13 20:09 UTC</v>
      </c>
      <c r="B2691" s="155" t="str">
        <v>2026-06-13 13:09 PDT</v>
      </c>
      <c r="C2691" s="155" t="str">
        <v>2026-06-13</v>
      </c>
      <c r="D2691" s="155" t="str">
        <v>June</v>
      </c>
      <c r="E2691" s="154" t="str">
        <v>Accepted</v>
      </c>
      <c r="F2691" s="155" t="str">
        <v>240</v>
      </c>
      <c r="G2691" s="153" t="n">
        <v>240</v>
      </c>
      <c r="H2691" s="155" t="str">
        <v>SW</v>
      </c>
      <c r="I2691" s="153" t="n">
        <v>60</v>
      </c>
      <c r="J2691" s="155" t="str">
        <v>NE</v>
      </c>
      <c r="K2691" s="153" t="n">
        <v>13</v>
      </c>
      <c r="L2691" s="153" t="n">
        <f>IF(E2691="Accepted",K2691*1.150779448,"")</f>
        <v>14.960132824</v>
      </c>
      <c r="M2691" s="153" t="n">
        <v>21</v>
      </c>
      <c r="N2691" s="153" t="n">
        <f>IF(AND(E2691="Accepted",ISNUMBER(M2691)),M2691*1.150779448,"")</f>
        <v>24.166368408</v>
      </c>
      <c r="O2691" s="163"/>
      <c r="P2691" s="163" t="str">
        <f>IF(AND(E2691="Accepted",ISNUMBER(O2691)),O2691*1.150779448,"")</f>
      </c>
      <c r="Q2691" s="163"/>
      <c r="R2691" s="155" t="str"/>
      <c r="S2691" s="155" t="str"/>
      <c r="T2691" s="155" t="str"/>
      <c r="U2691" s="153" t="n">
        <f>IF(E2691&lt;&gt;"Accepted","",IF(AND(N2691="",P2691=""),"",MAX(N2691,P2691)))</f>
        <v>24.166368408</v>
      </c>
      <c r="V2691" s="155" t="str">
        <v>2026-06-13 13:09 PDT</v>
      </c>
      <c r="W2691" s="153" t="n">
        <v>13</v>
      </c>
      <c r="X2691" s="153" t="n">
        <v>21</v>
      </c>
      <c r="Y2691" s="163"/>
      <c r="Z2691" s="163"/>
      <c r="AA2691" s="153" t="n">
        <v>-117.8837</v>
      </c>
      <c r="AB2691" s="153" t="n">
        <v>34.9054</v>
      </c>
      <c r="AC2691" s="153" t="n">
        <v>702</v>
      </c>
      <c r="AD2691" s="175" t="str">
        <v>KEDW 132009Z AUTO 24013G21KT 10SM CLR 38/03 A2984 RMK AO2 WSHFT 1955 SLP075 $</v>
      </c>
    </row>
    <row r="2692" hidden="0">
      <c r="A2692" s="150" t="str">
        <v>2026-06-13 20:12 UTC</v>
      </c>
      <c r="B2692" s="155" t="str">
        <v>2026-06-13 13:12 PDT</v>
      </c>
      <c r="C2692" s="155" t="str">
        <v>2026-06-13</v>
      </c>
      <c r="D2692" s="155" t="str">
        <v>June</v>
      </c>
      <c r="E2692" s="154" t="str">
        <v>Accepted</v>
      </c>
      <c r="F2692" s="155" t="str">
        <v>240</v>
      </c>
      <c r="G2692" s="153" t="n">
        <v>240</v>
      </c>
      <c r="H2692" s="155" t="str">
        <v>SW</v>
      </c>
      <c r="I2692" s="153" t="n">
        <v>60</v>
      </c>
      <c r="J2692" s="155" t="str">
        <v>NE</v>
      </c>
      <c r="K2692" s="153" t="n">
        <v>13</v>
      </c>
      <c r="L2692" s="153" t="n">
        <f>IF(E2692="Accepted",K2692*1.150779448,"")</f>
        <v>14.960132824</v>
      </c>
      <c r="M2692" s="153" t="n">
        <v>21</v>
      </c>
      <c r="N2692" s="153" t="n">
        <f>IF(AND(E2692="Accepted",ISNUMBER(M2692)),M2692*1.150779448,"")</f>
        <v>24.166368408</v>
      </c>
      <c r="O2692" s="163"/>
      <c r="P2692" s="163" t="str">
        <f>IF(AND(E2692="Accepted",ISNUMBER(O2692)),O2692*1.150779448,"")</f>
      </c>
      <c r="Q2692" s="163"/>
      <c r="R2692" s="155" t="str"/>
      <c r="S2692" s="155" t="str"/>
      <c r="T2692" s="155" t="str"/>
      <c r="U2692" s="153" t="n">
        <f>IF(E2692&lt;&gt;"Accepted","",IF(AND(N2692="",P2692=""),"",MAX(N2692,P2692)))</f>
        <v>24.166368408</v>
      </c>
      <c r="V2692" s="155" t="str">
        <v>2026-06-13 13:12 PDT</v>
      </c>
      <c r="W2692" s="153" t="n">
        <v>13</v>
      </c>
      <c r="X2692" s="153" t="n">
        <v>21</v>
      </c>
      <c r="Y2692" s="163"/>
      <c r="Z2692" s="163"/>
      <c r="AA2692" s="153" t="n">
        <v>-117.8837</v>
      </c>
      <c r="AB2692" s="153" t="n">
        <v>34.9054</v>
      </c>
      <c r="AC2692" s="153" t="n">
        <v>702</v>
      </c>
      <c r="AD2692" s="175" t="str">
        <v>KEDW 132012Z AUTO 24013G21KT 10SM CLR 38/03 A2984 RMK AO2 WSHFT 1957 SLP075</v>
      </c>
    </row>
    <row r="2693" hidden="0">
      <c r="A2693" s="150" t="str">
        <v>2026-06-13 20:50 UTC</v>
      </c>
      <c r="B2693" s="155" t="str">
        <v>2026-06-13 13:50 PDT</v>
      </c>
      <c r="C2693" s="155" t="str">
        <v>2026-06-13</v>
      </c>
      <c r="D2693" s="155" t="str">
        <v>June</v>
      </c>
      <c r="E2693" s="154" t="str">
        <v>Accepted</v>
      </c>
      <c r="F2693" s="155" t="str">
        <v>240</v>
      </c>
      <c r="G2693" s="153" t="n">
        <v>240</v>
      </c>
      <c r="H2693" s="155" t="str">
        <v>SW</v>
      </c>
      <c r="I2693" s="153" t="n">
        <v>60</v>
      </c>
      <c r="J2693" s="155" t="str">
        <v>NE</v>
      </c>
      <c r="K2693" s="153" t="n">
        <v>17</v>
      </c>
      <c r="L2693" s="153" t="n">
        <f>IF(E2693="Accepted",K2693*1.150779448,"")</f>
        <v>19.563250616</v>
      </c>
      <c r="M2693" s="153" t="n">
        <v>25</v>
      </c>
      <c r="N2693" s="153" t="n">
        <f>IF(AND(E2693="Accepted",ISNUMBER(M2693)),M2693*1.150779448,"")</f>
        <v>28.7694862</v>
      </c>
      <c r="O2693" s="163"/>
      <c r="P2693" s="163" t="str">
        <f>IF(AND(E2693="Accepted",ISNUMBER(O2693)),O2693*1.150779448,"")</f>
      </c>
      <c r="Q2693" s="163"/>
      <c r="R2693" s="155" t="str"/>
      <c r="S2693" s="155" t="str"/>
      <c r="T2693" s="155" t="str"/>
      <c r="U2693" s="153" t="n">
        <f>IF(E2693&lt;&gt;"Accepted","",IF(AND(N2693="",P2693=""),"",MAX(N2693,P2693)))</f>
        <v>28.7694862</v>
      </c>
      <c r="V2693" s="155" t="str">
        <v>2026-06-13 13:50 PDT</v>
      </c>
      <c r="W2693" s="153" t="n">
        <v>17</v>
      </c>
      <c r="X2693" s="153" t="n">
        <v>25</v>
      </c>
      <c r="Y2693" s="163"/>
      <c r="Z2693" s="163"/>
      <c r="AA2693" s="153" t="n">
        <v>-117.8837</v>
      </c>
      <c r="AB2693" s="153" t="n">
        <v>34.9054</v>
      </c>
      <c r="AC2693" s="153" t="n">
        <v>702</v>
      </c>
      <c r="AD2693" s="175" t="str">
        <v>KEDW 132050Z 24017G25KT 70SM CLR 38/03 A2983 RMK AO2A SLP071</v>
      </c>
    </row>
    <row r="2694" hidden="0">
      <c r="A2694" s="150" t="str">
        <v>2026-06-13 20:55 UTC</v>
      </c>
      <c r="B2694" s="155" t="str">
        <v>2026-06-13 13:55 PDT</v>
      </c>
      <c r="C2694" s="155" t="str">
        <v>2026-06-13</v>
      </c>
      <c r="D2694" s="155" t="str">
        <v>June</v>
      </c>
      <c r="E2694" s="154" t="str">
        <v>Accepted</v>
      </c>
      <c r="F2694" s="155" t="str">
        <v>220</v>
      </c>
      <c r="G2694" s="153" t="n">
        <v>220</v>
      </c>
      <c r="H2694" s="155" t="str">
        <v>SW</v>
      </c>
      <c r="I2694" s="153" t="n">
        <v>40</v>
      </c>
      <c r="J2694" s="155" t="str">
        <v>NE</v>
      </c>
      <c r="K2694" s="153" t="n">
        <v>16</v>
      </c>
      <c r="L2694" s="153" t="n">
        <f>IF(E2694="Accepted",K2694*1.150779448,"")</f>
        <v>18.412471168</v>
      </c>
      <c r="M2694" s="153" t="n">
        <v>25</v>
      </c>
      <c r="N2694" s="153" t="n">
        <f>IF(AND(E2694="Accepted",ISNUMBER(M2694)),M2694*1.150779448,"")</f>
        <v>28.7694862</v>
      </c>
      <c r="O2694" s="153" t="n">
        <v>31</v>
      </c>
      <c r="P2694" s="153" t="n">
        <f>IF(AND(E2694="Accepted",ISNUMBER(O2694)),O2694*1.150779448,"")</f>
        <v>35.674162888</v>
      </c>
      <c r="Q2694" s="153" t="n">
        <v>250</v>
      </c>
      <c r="R2694" s="155" t="str">
        <v>51</v>
      </c>
      <c r="S2694" s="155" t="str">
        <v>2026-06-13 20:51 UTC</v>
      </c>
      <c r="T2694" s="155" t="str">
        <v>2026-06-13 13:51 PDT</v>
      </c>
      <c r="U2694" s="153" t="n">
        <f>IF(E2694&lt;&gt;"Accepted","",IF(AND(N2694="",P2694=""),"",MAX(N2694,P2694)))</f>
        <v>35.674162888</v>
      </c>
      <c r="V2694" s="155" t="str">
        <v>2026-06-13 13:51 PDT</v>
      </c>
      <c r="W2694" s="153" t="n">
        <v>16</v>
      </c>
      <c r="X2694" s="153" t="n">
        <v>25</v>
      </c>
      <c r="Y2694" s="153" t="n">
        <v>31</v>
      </c>
      <c r="Z2694" s="153" t="n">
        <v>250</v>
      </c>
      <c r="AA2694" s="153" t="n">
        <v>-117.8837</v>
      </c>
      <c r="AB2694" s="153" t="n">
        <v>34.9054</v>
      </c>
      <c r="AC2694" s="153" t="n">
        <v>702</v>
      </c>
      <c r="AD2694" s="175" t="str">
        <v>KEDW 132055Z COR 22016G25KT 70SM CLR 38/01 A2983 RMK AO2A PK WND 25031/51 SLP071 T03830013 57007 COR 2101</v>
      </c>
    </row>
    <row r="2695" hidden="0">
      <c r="A2695" s="150" t="str">
        <v>2026-06-13 21:55 UTC</v>
      </c>
      <c r="B2695" s="155" t="str">
        <v>2026-06-13 14:55 PDT</v>
      </c>
      <c r="C2695" s="155" t="str">
        <v>2026-06-13</v>
      </c>
      <c r="D2695" s="155" t="str">
        <v>June</v>
      </c>
      <c r="E2695" s="154" t="str">
        <v>Accepted</v>
      </c>
      <c r="F2695" s="155" t="str">
        <v>230</v>
      </c>
      <c r="G2695" s="153" t="n">
        <v>230</v>
      </c>
      <c r="H2695" s="155" t="str">
        <v>SW</v>
      </c>
      <c r="I2695" s="153" t="n">
        <v>50</v>
      </c>
      <c r="J2695" s="155" t="str">
        <v>NE</v>
      </c>
      <c r="K2695" s="153" t="n">
        <v>20</v>
      </c>
      <c r="L2695" s="153" t="n">
        <f>IF(E2695="Accepted",K2695*1.150779448,"")</f>
        <v>23.01558896</v>
      </c>
      <c r="M2695" s="153" t="n">
        <v>27</v>
      </c>
      <c r="N2695" s="153" t="n">
        <f>IF(AND(E2695="Accepted",ISNUMBER(M2695)),M2695*1.150779448,"")</f>
        <v>31.071045096</v>
      </c>
      <c r="O2695" s="153" t="n">
        <v>29</v>
      </c>
      <c r="P2695" s="153" t="n">
        <f>IF(AND(E2695="Accepted",ISNUMBER(O2695)),O2695*1.150779448,"")</f>
        <v>33.372603992</v>
      </c>
      <c r="Q2695" s="153" t="n">
        <v>230</v>
      </c>
      <c r="R2695" s="155" t="str">
        <v>2059</v>
      </c>
      <c r="S2695" s="155" t="str">
        <v>2026-06-13 20:59 UTC</v>
      </c>
      <c r="T2695" s="155" t="str">
        <v>2026-06-13 13:59 PDT</v>
      </c>
      <c r="U2695" s="153" t="n">
        <f>IF(E2695&lt;&gt;"Accepted","",IF(AND(N2695="",P2695=""),"",MAX(N2695,P2695)))</f>
        <v>33.372603992</v>
      </c>
      <c r="V2695" s="155" t="str">
        <v>2026-06-13 13:59 PDT</v>
      </c>
      <c r="W2695" s="153" t="n">
        <v>20</v>
      </c>
      <c r="X2695" s="153" t="n">
        <v>27</v>
      </c>
      <c r="Y2695" s="153" t="n">
        <v>29</v>
      </c>
      <c r="Z2695" s="153" t="n">
        <v>230</v>
      </c>
      <c r="AA2695" s="153" t="n">
        <v>-117.8837</v>
      </c>
      <c r="AB2695" s="153" t="n">
        <v>34.9054</v>
      </c>
      <c r="AC2695" s="153" t="n">
        <v>702</v>
      </c>
      <c r="AD2695" s="175" t="str">
        <v>KEDW 132155Z COR 23020G27KT 80SM CLR 38/04 A2983 RMK AO2A PK WND 23029/2059 SLP071 T03810037 COR 2155</v>
      </c>
    </row>
    <row r="2696" hidden="0">
      <c r="A2696" s="150" t="str">
        <v>2026-06-13 22:55 UTC</v>
      </c>
      <c r="B2696" s="155" t="str">
        <v>2026-06-13 15:55 PDT</v>
      </c>
      <c r="C2696" s="155" t="str">
        <v>2026-06-13</v>
      </c>
      <c r="D2696" s="155" t="str">
        <v>June</v>
      </c>
      <c r="E2696" s="154" t="str">
        <v>Accepted</v>
      </c>
      <c r="F2696" s="155" t="str">
        <v>230</v>
      </c>
      <c r="G2696" s="153" t="n">
        <v>230</v>
      </c>
      <c r="H2696" s="155" t="str">
        <v>SW</v>
      </c>
      <c r="I2696" s="153" t="n">
        <v>50</v>
      </c>
      <c r="J2696" s="155" t="str">
        <v>NE</v>
      </c>
      <c r="K2696" s="153" t="n">
        <v>18</v>
      </c>
      <c r="L2696" s="153" t="n">
        <f>IF(E2696="Accepted",K2696*1.150779448,"")</f>
        <v>20.714030064</v>
      </c>
      <c r="M2696" s="153" t="n">
        <v>26</v>
      </c>
      <c r="N2696" s="153" t="n">
        <f>IF(AND(E2696="Accepted",ISNUMBER(M2696)),M2696*1.150779448,"")</f>
        <v>29.920265648</v>
      </c>
      <c r="O2696" s="153" t="n">
        <v>29</v>
      </c>
      <c r="P2696" s="153" t="n">
        <f>IF(AND(E2696="Accepted",ISNUMBER(O2696)),O2696*1.150779448,"")</f>
        <v>33.372603992</v>
      </c>
      <c r="Q2696" s="153" t="n">
        <v>240</v>
      </c>
      <c r="R2696" s="155" t="str">
        <v>02</v>
      </c>
      <c r="S2696" s="155" t="str">
        <v>2026-06-13 22:02 UTC</v>
      </c>
      <c r="T2696" s="155" t="str">
        <v>2026-06-13 15:02 PDT</v>
      </c>
      <c r="U2696" s="153" t="n">
        <f>IF(E2696&lt;&gt;"Accepted","",IF(AND(N2696="",P2696=""),"",MAX(N2696,P2696)))</f>
        <v>33.372603992</v>
      </c>
      <c r="V2696" s="155" t="str">
        <v>2026-06-13 15:02 PDT</v>
      </c>
      <c r="W2696" s="153" t="n">
        <v>18</v>
      </c>
      <c r="X2696" s="153" t="n">
        <v>26</v>
      </c>
      <c r="Y2696" s="153" t="n">
        <v>29</v>
      </c>
      <c r="Z2696" s="153" t="n">
        <v>240</v>
      </c>
      <c r="AA2696" s="153" t="n">
        <v>-117.8837</v>
      </c>
      <c r="AB2696" s="153" t="n">
        <v>34.9054</v>
      </c>
      <c r="AC2696" s="153" t="n">
        <v>702</v>
      </c>
      <c r="AD2696" s="175" t="str">
        <v>KEDW 132255Z AUTO 23018G26KT 10SM CLR 38/05 A2982 RMK AO2 PK WND 24029/02 SLP068 T03750054</v>
      </c>
    </row>
    <row r="2697" hidden="0">
      <c r="A2697" s="150" t="str">
        <v>2026-06-13 23:55 UTC</v>
      </c>
      <c r="B2697" s="155" t="str">
        <v>2026-06-13 16:55 PDT</v>
      </c>
      <c r="C2697" s="155" t="str">
        <v>2026-06-13</v>
      </c>
      <c r="D2697" s="155" t="str">
        <v>June</v>
      </c>
      <c r="E2697" s="154" t="str">
        <v>Accepted</v>
      </c>
      <c r="F2697" s="155" t="str">
        <v>220</v>
      </c>
      <c r="G2697" s="153" t="n">
        <v>220</v>
      </c>
      <c r="H2697" s="155" t="str">
        <v>SW</v>
      </c>
      <c r="I2697" s="153" t="n">
        <v>40</v>
      </c>
      <c r="J2697" s="155" t="str">
        <v>NE</v>
      </c>
      <c r="K2697" s="153" t="n">
        <v>19</v>
      </c>
      <c r="L2697" s="153" t="n">
        <f>IF(E2697="Accepted",K2697*1.150779448,"")</f>
        <v>21.864809512</v>
      </c>
      <c r="M2697" s="153" t="n">
        <v>28</v>
      </c>
      <c r="N2697" s="153" t="n">
        <f>IF(AND(E2697="Accepted",ISNUMBER(M2697)),M2697*1.150779448,"")</f>
        <v>32.221824544</v>
      </c>
      <c r="O2697" s="153" t="n">
        <v>30</v>
      </c>
      <c r="P2697" s="153" t="n">
        <f>IF(AND(E2697="Accepted",ISNUMBER(O2697)),O2697*1.150779448,"")</f>
        <v>34.523383439999996</v>
      </c>
      <c r="Q2697" s="153" t="n">
        <v>220</v>
      </c>
      <c r="R2697" s="155" t="str">
        <v>25</v>
      </c>
      <c r="S2697" s="155" t="str">
        <v>2026-06-13 23:25 UTC</v>
      </c>
      <c r="T2697" s="155" t="str">
        <v>2026-06-13 16:25 PDT</v>
      </c>
      <c r="U2697" s="153" t="n">
        <f>IF(E2697&lt;&gt;"Accepted","",IF(AND(N2697="",P2697=""),"",MAX(N2697,P2697)))</f>
        <v>34.523383439999996</v>
      </c>
      <c r="V2697" s="155" t="str">
        <v>2026-06-13 16:25 PDT</v>
      </c>
      <c r="W2697" s="153" t="n">
        <v>19</v>
      </c>
      <c r="X2697" s="153" t="n">
        <v>28</v>
      </c>
      <c r="Y2697" s="153" t="n">
        <v>30</v>
      </c>
      <c r="Z2697" s="153" t="n">
        <v>220</v>
      </c>
      <c r="AA2697" s="153" t="n">
        <v>-117.8837</v>
      </c>
      <c r="AB2697" s="153" t="n">
        <v>34.9054</v>
      </c>
      <c r="AC2697" s="153" t="n">
        <v>702</v>
      </c>
      <c r="AD2697" s="175" t="str">
        <v>KEDW 132355Z COR 22019G28KT 50SM CLR 37/04 A2982 RMK AO2A PK WND 22030/25 SLP069 T03660037 10389 20361 57005 COR 0058</v>
      </c>
    </row>
    <row r="2698" hidden="0">
      <c r="A2698" s="150" t="str">
        <v>2026-06-14 00:04 UTC</v>
      </c>
      <c r="B2698" s="155" t="str">
        <v>2026-06-13 17:04 PDT</v>
      </c>
      <c r="C2698" s="155" t="str">
        <v>2026-06-13</v>
      </c>
      <c r="D2698" s="155" t="str">
        <v>June</v>
      </c>
      <c r="E2698" s="154" t="str">
        <v>Accepted</v>
      </c>
      <c r="F2698" s="155" t="str">
        <v>220</v>
      </c>
      <c r="G2698" s="153" t="n">
        <v>220</v>
      </c>
      <c r="H2698" s="155" t="str">
        <v>SW</v>
      </c>
      <c r="I2698" s="153" t="n">
        <v>40</v>
      </c>
      <c r="J2698" s="155" t="str">
        <v>NE</v>
      </c>
      <c r="K2698" s="153" t="n">
        <v>22</v>
      </c>
      <c r="L2698" s="153" t="n">
        <f>IF(E2698="Accepted",K2698*1.150779448,"")</f>
        <v>25.317147856</v>
      </c>
      <c r="M2698" s="153" t="n">
        <v>31</v>
      </c>
      <c r="N2698" s="153" t="n">
        <f>IF(AND(E2698="Accepted",ISNUMBER(M2698)),M2698*1.150779448,"")</f>
        <v>35.674162888</v>
      </c>
      <c r="O2698" s="163"/>
      <c r="P2698" s="163" t="str">
        <f>IF(AND(E2698="Accepted",ISNUMBER(O2698)),O2698*1.150779448,"")</f>
      </c>
      <c r="Q2698" s="163"/>
      <c r="R2698" s="155" t="str"/>
      <c r="S2698" s="155" t="str"/>
      <c r="T2698" s="155" t="str"/>
      <c r="U2698" s="153" t="n">
        <f>IF(E2698&lt;&gt;"Accepted","",IF(AND(N2698="",P2698=""),"",MAX(N2698,P2698)))</f>
        <v>35.674162888</v>
      </c>
      <c r="V2698" s="155" t="str">
        <v>2026-06-13 17:04 PDT</v>
      </c>
      <c r="W2698" s="153" t="n">
        <v>22</v>
      </c>
      <c r="X2698" s="153" t="n">
        <v>31</v>
      </c>
      <c r="Y2698" s="163"/>
      <c r="Z2698" s="163"/>
      <c r="AA2698" s="153" t="n">
        <v>-117.8837</v>
      </c>
      <c r="AB2698" s="153" t="n">
        <v>34.9054</v>
      </c>
      <c r="AC2698" s="153" t="n">
        <v>702</v>
      </c>
      <c r="AD2698" s="175" t="str">
        <v>KEDW 140004Z 22022G31KT 60SM CLR 36/04 A2981 RMK AO2A SLP067</v>
      </c>
    </row>
    <row r="2699" hidden="0">
      <c r="A2699" s="150" t="str">
        <v>2026-06-14 00:55 UTC</v>
      </c>
      <c r="B2699" s="155" t="str">
        <v>2026-06-13 17:55 PDT</v>
      </c>
      <c r="C2699" s="155" t="str">
        <v>2026-06-13</v>
      </c>
      <c r="D2699" s="155" t="str">
        <v>June</v>
      </c>
      <c r="E2699" s="154" t="str">
        <v>Accepted</v>
      </c>
      <c r="F2699" s="155" t="str">
        <v>220</v>
      </c>
      <c r="G2699" s="153" t="n">
        <v>220</v>
      </c>
      <c r="H2699" s="155" t="str">
        <v>SW</v>
      </c>
      <c r="I2699" s="153" t="n">
        <v>40</v>
      </c>
      <c r="J2699" s="155" t="str">
        <v>NE</v>
      </c>
      <c r="K2699" s="153" t="n">
        <v>25</v>
      </c>
      <c r="L2699" s="153" t="n">
        <f>IF(E2699="Accepted",K2699*1.150779448,"")</f>
        <v>28.7694862</v>
      </c>
      <c r="M2699" s="153" t="n">
        <v>30</v>
      </c>
      <c r="N2699" s="153" t="n">
        <f>IF(AND(E2699="Accepted",ISNUMBER(M2699)),M2699*1.150779448,"")</f>
        <v>34.523383439999996</v>
      </c>
      <c r="O2699" s="153" t="n">
        <v>31</v>
      </c>
      <c r="P2699" s="153" t="n">
        <f>IF(AND(E2699="Accepted",ISNUMBER(O2699)),O2699*1.150779448,"")</f>
        <v>35.674162888</v>
      </c>
      <c r="Q2699" s="153" t="n">
        <v>210</v>
      </c>
      <c r="R2699" s="155" t="str">
        <v>04</v>
      </c>
      <c r="S2699" s="155" t="str">
        <v>2026-06-14 00:04 UTC</v>
      </c>
      <c r="T2699" s="155" t="str">
        <v>2026-06-13 17:04 PDT</v>
      </c>
      <c r="U2699" s="153" t="n">
        <f>IF(E2699&lt;&gt;"Accepted","",IF(AND(N2699="",P2699=""),"",MAX(N2699,P2699)))</f>
        <v>35.674162888</v>
      </c>
      <c r="V2699" s="155" t="str">
        <v>2026-06-13 17:04 PDT</v>
      </c>
      <c r="W2699" s="153" t="n">
        <v>25</v>
      </c>
      <c r="X2699" s="153" t="n">
        <v>30</v>
      </c>
      <c r="Y2699" s="153" t="n">
        <v>31</v>
      </c>
      <c r="Z2699" s="153" t="n">
        <v>210</v>
      </c>
      <c r="AA2699" s="153" t="n">
        <v>-117.8837</v>
      </c>
      <c r="AB2699" s="153" t="n">
        <v>34.9054</v>
      </c>
      <c r="AC2699" s="153" t="n">
        <v>702</v>
      </c>
      <c r="AD2699" s="175" t="str">
        <v>KEDW 140055Z COR 22025G30KT 50SM CLR 35/03 A2982 RMK AO2A PK WND 21031/04 SLP070 T03480033 COR 0054</v>
      </c>
    </row>
    <row r="2700" hidden="0">
      <c r="A2700" s="150" t="str">
        <v>2026-06-14 01:55 UTC</v>
      </c>
      <c r="B2700" s="155" t="str">
        <v>2026-06-13 18:55 PDT</v>
      </c>
      <c r="C2700" s="155" t="str">
        <v>2026-06-13</v>
      </c>
      <c r="D2700" s="155" t="str">
        <v>June</v>
      </c>
      <c r="E2700" s="154" t="str">
        <v>Accepted</v>
      </c>
      <c r="F2700" s="155" t="str">
        <v>230</v>
      </c>
      <c r="G2700" s="153" t="n">
        <v>230</v>
      </c>
      <c r="H2700" s="155" t="str">
        <v>SW</v>
      </c>
      <c r="I2700" s="153" t="n">
        <v>50</v>
      </c>
      <c r="J2700" s="155" t="str">
        <v>NE</v>
      </c>
      <c r="K2700" s="153" t="n">
        <v>19</v>
      </c>
      <c r="L2700" s="153" t="n">
        <f>IF(E2700="Accepted",K2700*1.150779448,"")</f>
        <v>21.864809512</v>
      </c>
      <c r="M2700" s="153" t="n">
        <v>26</v>
      </c>
      <c r="N2700" s="153" t="n">
        <f>IF(AND(E2700="Accepted",ISNUMBER(M2700)),M2700*1.150779448,"")</f>
        <v>29.920265648</v>
      </c>
      <c r="O2700" s="153" t="n">
        <v>29</v>
      </c>
      <c r="P2700" s="153" t="n">
        <f>IF(AND(E2700="Accepted",ISNUMBER(O2700)),O2700*1.150779448,"")</f>
        <v>33.372603992</v>
      </c>
      <c r="Q2700" s="153" t="n">
        <v>210</v>
      </c>
      <c r="R2700" s="155" t="str">
        <v>04</v>
      </c>
      <c r="S2700" s="155" t="str">
        <v>2026-06-14 01:04 UTC</v>
      </c>
      <c r="T2700" s="155" t="str">
        <v>2026-06-13 18:04 PDT</v>
      </c>
      <c r="U2700" s="153" t="n">
        <f>IF(E2700&lt;&gt;"Accepted","",IF(AND(N2700="",P2700=""),"",MAX(N2700,P2700)))</f>
        <v>33.372603992</v>
      </c>
      <c r="V2700" s="155" t="str">
        <v>2026-06-13 18:04 PDT</v>
      </c>
      <c r="W2700" s="153" t="n">
        <v>19</v>
      </c>
      <c r="X2700" s="153" t="n">
        <v>26</v>
      </c>
      <c r="Y2700" s="153" t="n">
        <v>29</v>
      </c>
      <c r="Z2700" s="153" t="n">
        <v>210</v>
      </c>
      <c r="AA2700" s="153" t="n">
        <v>-117.8837</v>
      </c>
      <c r="AB2700" s="153" t="n">
        <v>34.9054</v>
      </c>
      <c r="AC2700" s="153" t="n">
        <v>702</v>
      </c>
      <c r="AD2700" s="175" t="str">
        <v>KEDW 140155Z AUTO 23019G26KT 10SM CLR 33/06 A2983 RMK AO2 PK WND 21029/04 SLP075 T03310056 $</v>
      </c>
    </row>
    <row r="2701" hidden="0">
      <c r="A2701" s="150" t="str">
        <v>2026-06-14 02:55 UTC</v>
      </c>
      <c r="B2701" s="155" t="str">
        <v>2026-06-13 19:55 PDT</v>
      </c>
      <c r="C2701" s="155" t="str">
        <v>2026-06-13</v>
      </c>
      <c r="D2701" s="155" t="str">
        <v>June</v>
      </c>
      <c r="E2701" s="154" t="str">
        <v>Accepted</v>
      </c>
      <c r="F2701" s="155" t="str">
        <v>220</v>
      </c>
      <c r="G2701" s="153" t="n">
        <v>220</v>
      </c>
      <c r="H2701" s="155" t="str">
        <v>SW</v>
      </c>
      <c r="I2701" s="153" t="n">
        <v>40</v>
      </c>
      <c r="J2701" s="155" t="str">
        <v>NE</v>
      </c>
      <c r="K2701" s="153" t="n">
        <v>15</v>
      </c>
      <c r="L2701" s="153" t="n">
        <f>IF(E2701="Accepted",K2701*1.150779448,"")</f>
        <v>17.261691719999998</v>
      </c>
      <c r="M2701" s="163"/>
      <c r="N2701" s="163" t="str">
        <f>IF(AND(E2701="Accepted",ISNUMBER(M2701)),M2701*1.150779448,"")</f>
      </c>
      <c r="O2701" s="153" t="n">
        <v>26</v>
      </c>
      <c r="P2701" s="153" t="n">
        <f>IF(AND(E2701="Accepted",ISNUMBER(O2701)),O2701*1.150779448,"")</f>
        <v>29.920265648</v>
      </c>
      <c r="Q2701" s="153" t="n">
        <v>240</v>
      </c>
      <c r="R2701" s="155" t="str">
        <v>0157</v>
      </c>
      <c r="S2701" s="155" t="str">
        <v>2026-06-14 01:57 UTC</v>
      </c>
      <c r="T2701" s="155" t="str">
        <v>2026-06-13 18:57 PDT</v>
      </c>
      <c r="U2701" s="153" t="n">
        <f>IF(E2701&lt;&gt;"Accepted","",IF(AND(N2701="",P2701=""),"",MAX(N2701,P2701)))</f>
        <v>29.920265648</v>
      </c>
      <c r="V2701" s="155" t="str">
        <v>2026-06-13 18:57 PDT</v>
      </c>
      <c r="W2701" s="153" t="n">
        <v>15</v>
      </c>
      <c r="X2701" s="163"/>
      <c r="Y2701" s="153" t="n">
        <v>26</v>
      </c>
      <c r="Z2701" s="153" t="n">
        <v>240</v>
      </c>
      <c r="AA2701" s="153" t="n">
        <v>-117.8837</v>
      </c>
      <c r="AB2701" s="153" t="n">
        <v>34.9054</v>
      </c>
      <c r="AC2701" s="153" t="n">
        <v>702</v>
      </c>
      <c r="AD2701" s="175" t="str">
        <v>KEDW 140255Z AUTO 22015KT 10SM CLR 31/07 A2985 RMK AO2 PK WND 24026/0157 SLP080 T03080066 53009</v>
      </c>
    </row>
    <row r="2702" hidden="0">
      <c r="A2702" s="150" t="str">
        <v>2026-06-14 03:55 UTC</v>
      </c>
      <c r="B2702" s="155" t="str">
        <v>2026-06-13 20:55 PDT</v>
      </c>
      <c r="C2702" s="155" t="str">
        <v>2026-06-13</v>
      </c>
      <c r="D2702" s="155" t="str">
        <v>June</v>
      </c>
      <c r="E2702" s="154" t="str">
        <v>Accepted</v>
      </c>
      <c r="F2702" s="155" t="str">
        <v>230</v>
      </c>
      <c r="G2702" s="153" t="n">
        <v>230</v>
      </c>
      <c r="H2702" s="155" t="str">
        <v>SW</v>
      </c>
      <c r="I2702" s="153" t="n">
        <v>50</v>
      </c>
      <c r="J2702" s="155" t="str">
        <v>NE</v>
      </c>
      <c r="K2702" s="153" t="n">
        <v>16</v>
      </c>
      <c r="L2702" s="153" t="n">
        <f>IF(E2702="Accepted",K2702*1.150779448,"")</f>
        <v>18.412471168</v>
      </c>
      <c r="M2702" s="163"/>
      <c r="N2702" s="163" t="str">
        <f>IF(AND(E2702="Accepted",ISNUMBER(M2702)),M2702*1.150779448,"")</f>
      </c>
      <c r="O2702" s="163"/>
      <c r="P2702" s="163" t="str">
        <f>IF(AND(E2702="Accepted",ISNUMBER(O2702)),O2702*1.150779448,"")</f>
      </c>
      <c r="Q2702" s="163"/>
      <c r="R2702" s="155" t="str"/>
      <c r="S2702" s="155" t="str"/>
      <c r="T2702" s="155" t="str"/>
      <c r="U2702" s="163" t="str">
        <f>IF(E2702&lt;&gt;"Accepted","",IF(AND(N2702="",P2702=""),"",MAX(N2702,P2702)))</f>
      </c>
      <c r="V2702" s="155" t="str">
        <v>2026-06-13 20:55 PDT</v>
      </c>
      <c r="W2702" s="153" t="n">
        <v>16</v>
      </c>
      <c r="X2702" s="163"/>
      <c r="Y2702" s="163"/>
      <c r="Z2702" s="163"/>
      <c r="AA2702" s="153" t="n">
        <v>-117.8837</v>
      </c>
      <c r="AB2702" s="153" t="n">
        <v>34.9054</v>
      </c>
      <c r="AC2702" s="153" t="n">
        <v>702</v>
      </c>
      <c r="AD2702" s="175" t="str">
        <v>KEDW 140355Z AUTO 23016KT 10SM CLR 28/09 A2986 RMK AO2 SLP083 T02830090</v>
      </c>
    </row>
    <row r="2703" hidden="0">
      <c r="A2703" s="150" t="str">
        <v>2026-06-14 04:55 UTC</v>
      </c>
      <c r="B2703" s="155" t="str">
        <v>2026-06-13 21:55 PDT</v>
      </c>
      <c r="C2703" s="155" t="str">
        <v>2026-06-13</v>
      </c>
      <c r="D2703" s="155" t="str">
        <v>June</v>
      </c>
      <c r="E2703" s="154" t="str">
        <v>Accepted</v>
      </c>
      <c r="F2703" s="155" t="str">
        <v>220</v>
      </c>
      <c r="G2703" s="153" t="n">
        <v>220</v>
      </c>
      <c r="H2703" s="155" t="str">
        <v>SW</v>
      </c>
      <c r="I2703" s="153" t="n">
        <v>40</v>
      </c>
      <c r="J2703" s="155" t="str">
        <v>NE</v>
      </c>
      <c r="K2703" s="153" t="n">
        <v>11</v>
      </c>
      <c r="L2703" s="153" t="n">
        <f>IF(E2703="Accepted",K2703*1.150779448,"")</f>
        <v>12.658573928</v>
      </c>
      <c r="M2703" s="163"/>
      <c r="N2703" s="163" t="str">
        <f>IF(AND(E2703="Accepted",ISNUMBER(M2703)),M2703*1.150779448,"")</f>
      </c>
      <c r="O2703" s="163"/>
      <c r="P2703" s="163" t="str">
        <f>IF(AND(E2703="Accepted",ISNUMBER(O2703)),O2703*1.150779448,"")</f>
      </c>
      <c r="Q2703" s="163"/>
      <c r="R2703" s="155" t="str"/>
      <c r="S2703" s="155" t="str"/>
      <c r="T2703" s="155" t="str"/>
      <c r="U2703" s="163" t="str">
        <f>IF(E2703&lt;&gt;"Accepted","",IF(AND(N2703="",P2703=""),"",MAX(N2703,P2703)))</f>
      </c>
      <c r="V2703" s="155" t="str">
        <v>2026-06-13 21:55 PDT</v>
      </c>
      <c r="W2703" s="153" t="n">
        <v>11</v>
      </c>
      <c r="X2703" s="163"/>
      <c r="Y2703" s="163"/>
      <c r="Z2703" s="163"/>
      <c r="AA2703" s="153" t="n">
        <v>-117.8837</v>
      </c>
      <c r="AB2703" s="153" t="n">
        <v>34.9054</v>
      </c>
      <c r="AC2703" s="153" t="n">
        <v>702</v>
      </c>
      <c r="AD2703" s="175" t="str">
        <v>KEDW 140455Z AUTO 22011KT 10SM CLR 27/09 A2988 RMK AO2 SLP088 T02660094</v>
      </c>
    </row>
    <row r="2704" hidden="0">
      <c r="A2704" s="150" t="str">
        <v>2026-06-14 05:55 UTC</v>
      </c>
      <c r="B2704" s="155" t="str">
        <v>2026-06-13 22:55 PDT</v>
      </c>
      <c r="C2704" s="155" t="str">
        <v>2026-06-13</v>
      </c>
      <c r="D2704" s="155" t="str">
        <v>June</v>
      </c>
      <c r="E2704" s="154" t="str">
        <v>Accepted</v>
      </c>
      <c r="F2704" s="155" t="str">
        <v>210</v>
      </c>
      <c r="G2704" s="153" t="n">
        <v>210</v>
      </c>
      <c r="H2704" s="155" t="str">
        <v>SW</v>
      </c>
      <c r="I2704" s="153" t="n">
        <v>30</v>
      </c>
      <c r="J2704" s="155" t="str">
        <v>NE</v>
      </c>
      <c r="K2704" s="153" t="n">
        <v>12</v>
      </c>
      <c r="L2704" s="153" t="n">
        <f>IF(E2704="Accepted",K2704*1.150779448,"")</f>
        <v>13.809353376</v>
      </c>
      <c r="M2704" s="163"/>
      <c r="N2704" s="163" t="str">
        <f>IF(AND(E2704="Accepted",ISNUMBER(M2704)),M2704*1.150779448,"")</f>
      </c>
      <c r="O2704" s="163"/>
      <c r="P2704" s="163" t="str">
        <f>IF(AND(E2704="Accepted",ISNUMBER(O2704)),O2704*1.150779448,"")</f>
      </c>
      <c r="Q2704" s="163"/>
      <c r="R2704" s="155" t="str"/>
      <c r="S2704" s="155" t="str"/>
      <c r="T2704" s="155" t="str"/>
      <c r="U2704" s="163" t="str">
        <f>IF(E2704&lt;&gt;"Accepted","",IF(AND(N2704="",P2704=""),"",MAX(N2704,P2704)))</f>
      </c>
      <c r="V2704" s="155" t="str">
        <v>2026-06-13 22:55 PDT</v>
      </c>
      <c r="W2704" s="153" t="n">
        <v>12</v>
      </c>
      <c r="X2704" s="163"/>
      <c r="Y2704" s="163"/>
      <c r="Z2704" s="163"/>
      <c r="AA2704" s="153" t="n">
        <v>-117.8837</v>
      </c>
      <c r="AB2704" s="153" t="n">
        <v>34.9054</v>
      </c>
      <c r="AC2704" s="153" t="n">
        <v>702</v>
      </c>
      <c r="AD2704" s="175" t="str">
        <v>KEDW 140555Z AUTO 21012KT 10SM CLR 26/09 A2988 RMK AO2 SLP088 T02570086 10367 20257 52012</v>
      </c>
    </row>
    <row r="2705" hidden="0">
      <c r="A2705" s="150" t="str">
        <v>2026-06-14 06:55 UTC</v>
      </c>
      <c r="B2705" s="155" t="str">
        <v>2026-06-13 23:55 PDT</v>
      </c>
      <c r="C2705" s="155" t="str">
        <v>2026-06-13</v>
      </c>
      <c r="D2705" s="155" t="str">
        <v>June</v>
      </c>
      <c r="E2705" s="154" t="str">
        <v>Accepted</v>
      </c>
      <c r="F2705" s="155" t="str">
        <v>210</v>
      </c>
      <c r="G2705" s="153" t="n">
        <v>210</v>
      </c>
      <c r="H2705" s="155" t="str">
        <v>SW</v>
      </c>
      <c r="I2705" s="153" t="n">
        <v>30</v>
      </c>
      <c r="J2705" s="155" t="str">
        <v>NE</v>
      </c>
      <c r="K2705" s="153" t="n">
        <v>10</v>
      </c>
      <c r="L2705" s="153" t="n">
        <f>IF(E2705="Accepted",K2705*1.150779448,"")</f>
        <v>11.50779448</v>
      </c>
      <c r="M2705" s="163"/>
      <c r="N2705" s="163" t="str">
        <f>IF(AND(E2705="Accepted",ISNUMBER(M2705)),M2705*1.150779448,"")</f>
      </c>
      <c r="O2705" s="163"/>
      <c r="P2705" s="163" t="str">
        <f>IF(AND(E2705="Accepted",ISNUMBER(O2705)),O2705*1.150779448,"")</f>
      </c>
      <c r="Q2705" s="163"/>
      <c r="R2705" s="155" t="str"/>
      <c r="S2705" s="155" t="str"/>
      <c r="T2705" s="155" t="str"/>
      <c r="U2705" s="163" t="str">
        <f>IF(E2705&lt;&gt;"Accepted","",IF(AND(N2705="",P2705=""),"",MAX(N2705,P2705)))</f>
      </c>
      <c r="V2705" s="155" t="str">
        <v>2026-06-13 23:55 PDT</v>
      </c>
      <c r="W2705" s="153" t="n">
        <v>10</v>
      </c>
      <c r="X2705" s="163"/>
      <c r="Y2705" s="163"/>
      <c r="Z2705" s="163"/>
      <c r="AA2705" s="153" t="n">
        <v>-117.8837</v>
      </c>
      <c r="AB2705" s="153" t="n">
        <v>34.9054</v>
      </c>
      <c r="AC2705" s="153" t="n">
        <v>702</v>
      </c>
      <c r="AD2705" s="175" t="str">
        <v>KEDW 140655Z AUTO 21010KT 10SM CLR 24/08 A2989 RMK AO2 SLP092 T02430078</v>
      </c>
    </row>
    <row r="2706" hidden="0">
      <c r="A2706" s="150" t="str">
        <v>2026-06-14 07:55 UTC</v>
      </c>
      <c r="B2706" s="155" t="str">
        <v>2026-06-14 00:55 PDT</v>
      </c>
      <c r="C2706" s="155" t="str">
        <v>2026-06-14</v>
      </c>
      <c r="D2706" s="155" t="str">
        <v>June</v>
      </c>
      <c r="E2706" s="154" t="str">
        <v>Accepted</v>
      </c>
      <c r="F2706" s="155" t="str">
        <v>210</v>
      </c>
      <c r="G2706" s="153" t="n">
        <v>210</v>
      </c>
      <c r="H2706" s="155" t="str">
        <v>SW</v>
      </c>
      <c r="I2706" s="153" t="n">
        <v>30</v>
      </c>
      <c r="J2706" s="155" t="str">
        <v>NE</v>
      </c>
      <c r="K2706" s="153" t="n">
        <v>11</v>
      </c>
      <c r="L2706" s="153" t="n">
        <f>IF(E2706="Accepted",K2706*1.150779448,"")</f>
        <v>12.658573928</v>
      </c>
      <c r="M2706" s="163"/>
      <c r="N2706" s="163" t="str">
        <f>IF(AND(E2706="Accepted",ISNUMBER(M2706)),M2706*1.150779448,"")</f>
      </c>
      <c r="O2706" s="163"/>
      <c r="P2706" s="163" t="str">
        <f>IF(AND(E2706="Accepted",ISNUMBER(O2706)),O2706*1.150779448,"")</f>
      </c>
      <c r="Q2706" s="163"/>
      <c r="R2706" s="155" t="str"/>
      <c r="S2706" s="155" t="str"/>
      <c r="T2706" s="155" t="str"/>
      <c r="U2706" s="163" t="str">
        <f>IF(E2706&lt;&gt;"Accepted","",IF(AND(N2706="",P2706=""),"",MAX(N2706,P2706)))</f>
      </c>
      <c r="V2706" s="155" t="str">
        <v>2026-06-14 00:55 PDT</v>
      </c>
      <c r="W2706" s="153" t="n">
        <v>11</v>
      </c>
      <c r="X2706" s="163"/>
      <c r="Y2706" s="163"/>
      <c r="Z2706" s="163"/>
      <c r="AA2706" s="153" t="n">
        <v>-117.8837</v>
      </c>
      <c r="AB2706" s="153" t="n">
        <v>34.9054</v>
      </c>
      <c r="AC2706" s="153" t="n">
        <v>702</v>
      </c>
      <c r="AD2706" s="175" t="str">
        <v>KEDW 140755Z AUTO 21011KT 10SM CLR 24/06 A2988 RMK AO2 SLP088 T02420055 403890216</v>
      </c>
    </row>
    <row r="2707" hidden="0">
      <c r="A2707" s="150" t="str">
        <v>2026-06-14 08:55 UTC</v>
      </c>
      <c r="B2707" s="155" t="str">
        <v>2026-06-14 01:55 PDT</v>
      </c>
      <c r="C2707" s="155" t="str">
        <v>2026-06-14</v>
      </c>
      <c r="D2707" s="155" t="str">
        <v>June</v>
      </c>
      <c r="E2707" s="154" t="str">
        <v>Accepted</v>
      </c>
      <c r="F2707" s="155" t="str">
        <v>220</v>
      </c>
      <c r="G2707" s="153" t="n">
        <v>220</v>
      </c>
      <c r="H2707" s="155" t="str">
        <v>SW</v>
      </c>
      <c r="I2707" s="153" t="n">
        <v>40</v>
      </c>
      <c r="J2707" s="155" t="str">
        <v>NE</v>
      </c>
      <c r="K2707" s="153" t="n">
        <v>10</v>
      </c>
      <c r="L2707" s="153" t="n">
        <f>IF(E2707="Accepted",K2707*1.150779448,"")</f>
        <v>11.50779448</v>
      </c>
      <c r="M2707" s="163"/>
      <c r="N2707" s="163" t="str">
        <f>IF(AND(E2707="Accepted",ISNUMBER(M2707)),M2707*1.150779448,"")</f>
      </c>
      <c r="O2707" s="163"/>
      <c r="P2707" s="163" t="str">
        <f>IF(AND(E2707="Accepted",ISNUMBER(O2707)),O2707*1.150779448,"")</f>
      </c>
      <c r="Q2707" s="163"/>
      <c r="R2707" s="155" t="str"/>
      <c r="S2707" s="155" t="str"/>
      <c r="T2707" s="155" t="str"/>
      <c r="U2707" s="163" t="str">
        <f>IF(E2707&lt;&gt;"Accepted","",IF(AND(N2707="",P2707=""),"",MAX(N2707,P2707)))</f>
      </c>
      <c r="V2707" s="155" t="str">
        <v>2026-06-14 01:55 PDT</v>
      </c>
      <c r="W2707" s="153" t="n">
        <v>10</v>
      </c>
      <c r="X2707" s="163"/>
      <c r="Y2707" s="163"/>
      <c r="Z2707" s="163"/>
      <c r="AA2707" s="153" t="n">
        <v>-117.8837</v>
      </c>
      <c r="AB2707" s="153" t="n">
        <v>34.9054</v>
      </c>
      <c r="AC2707" s="153" t="n">
        <v>702</v>
      </c>
      <c r="AD2707" s="175" t="str">
        <v>KEDW 140855Z AUTO 22010KT 10SM CLR 23/06 A2988 RMK AO2 SLP088 T02300059 58001</v>
      </c>
    </row>
    <row r="2708" hidden="0">
      <c r="A2708" s="150" t="str">
        <v>2026-06-14 09:55 UTC</v>
      </c>
      <c r="B2708" s="155" t="str">
        <v>2026-06-14 02:55 PDT</v>
      </c>
      <c r="C2708" s="155" t="str">
        <v>2026-06-14</v>
      </c>
      <c r="D2708" s="155" t="str">
        <v>June</v>
      </c>
      <c r="E2708" s="154" t="str">
        <v>Accepted</v>
      </c>
      <c r="F2708" s="155" t="str">
        <v>220</v>
      </c>
      <c r="G2708" s="153" t="n">
        <v>220</v>
      </c>
      <c r="H2708" s="155" t="str">
        <v>SW</v>
      </c>
      <c r="I2708" s="153" t="n">
        <v>40</v>
      </c>
      <c r="J2708" s="155" t="str">
        <v>NE</v>
      </c>
      <c r="K2708" s="153" t="n">
        <v>11</v>
      </c>
      <c r="L2708" s="153" t="n">
        <f>IF(E2708="Accepted",K2708*1.150779448,"")</f>
        <v>12.658573928</v>
      </c>
      <c r="M2708" s="163"/>
      <c r="N2708" s="163" t="str">
        <f>IF(AND(E2708="Accepted",ISNUMBER(M2708)),M2708*1.150779448,"")</f>
      </c>
      <c r="O2708" s="163"/>
      <c r="P2708" s="163" t="str">
        <f>IF(AND(E2708="Accepted",ISNUMBER(O2708)),O2708*1.150779448,"")</f>
      </c>
      <c r="Q2708" s="163"/>
      <c r="R2708" s="155" t="str"/>
      <c r="S2708" s="155" t="str"/>
      <c r="T2708" s="155" t="str"/>
      <c r="U2708" s="163" t="str">
        <f>IF(E2708&lt;&gt;"Accepted","",IF(AND(N2708="",P2708=""),"",MAX(N2708,P2708)))</f>
      </c>
      <c r="V2708" s="155" t="str">
        <v>2026-06-14 02:55 PDT</v>
      </c>
      <c r="W2708" s="153" t="n">
        <v>11</v>
      </c>
      <c r="X2708" s="163"/>
      <c r="Y2708" s="163"/>
      <c r="Z2708" s="163"/>
      <c r="AA2708" s="153" t="n">
        <v>-117.8837</v>
      </c>
      <c r="AB2708" s="153" t="n">
        <v>34.9054</v>
      </c>
      <c r="AC2708" s="153" t="n">
        <v>702</v>
      </c>
      <c r="AD2708" s="175" t="str">
        <v>KEDW 140955Z AUTO 22011KT 10SM CLR 23/05 A2988 RMK AO2 SLP088 T02270051</v>
      </c>
    </row>
    <row r="2709" hidden="0">
      <c r="A2709" s="150" t="str">
        <v>2026-06-14 10:55 UTC</v>
      </c>
      <c r="B2709" s="155" t="str">
        <v>2026-06-14 03:55 PDT</v>
      </c>
      <c r="C2709" s="155" t="str">
        <v>2026-06-14</v>
      </c>
      <c r="D2709" s="155" t="str">
        <v>June</v>
      </c>
      <c r="E2709" s="154" t="str">
        <v>Accepted</v>
      </c>
      <c r="F2709" s="155" t="str">
        <v>230</v>
      </c>
      <c r="G2709" s="153" t="n">
        <v>230</v>
      </c>
      <c r="H2709" s="155" t="str">
        <v>SW</v>
      </c>
      <c r="I2709" s="153" t="n">
        <v>50</v>
      </c>
      <c r="J2709" s="155" t="str">
        <v>NE</v>
      </c>
      <c r="K2709" s="153" t="n">
        <v>11</v>
      </c>
      <c r="L2709" s="153" t="n">
        <f>IF(E2709="Accepted",K2709*1.150779448,"")</f>
        <v>12.658573928</v>
      </c>
      <c r="M2709" s="163"/>
      <c r="N2709" s="163" t="str">
        <f>IF(AND(E2709="Accepted",ISNUMBER(M2709)),M2709*1.150779448,"")</f>
      </c>
      <c r="O2709" s="163"/>
      <c r="P2709" s="163" t="str">
        <f>IF(AND(E2709="Accepted",ISNUMBER(O2709)),O2709*1.150779448,"")</f>
      </c>
      <c r="Q2709" s="163"/>
      <c r="R2709" s="155" t="str"/>
      <c r="S2709" s="155" t="str"/>
      <c r="T2709" s="155" t="str"/>
      <c r="U2709" s="163" t="str">
        <f>IF(E2709&lt;&gt;"Accepted","",IF(AND(N2709="",P2709=""),"",MAX(N2709,P2709)))</f>
      </c>
      <c r="V2709" s="155" t="str">
        <v>2026-06-14 03:55 PDT</v>
      </c>
      <c r="W2709" s="153" t="n">
        <v>11</v>
      </c>
      <c r="X2709" s="163"/>
      <c r="Y2709" s="163"/>
      <c r="Z2709" s="163"/>
      <c r="AA2709" s="153" t="n">
        <v>-117.8837</v>
      </c>
      <c r="AB2709" s="153" t="n">
        <v>34.9054</v>
      </c>
      <c r="AC2709" s="153" t="n">
        <v>702</v>
      </c>
      <c r="AD2709" s="175" t="str">
        <v>KEDW 141055Z AUTO 23011KT 10SM CLR 22/03 A2989 RMK AO2 SLP093 T02220028</v>
      </c>
    </row>
    <row r="2710" hidden="0">
      <c r="A2710" s="150" t="str">
        <v>2026-06-14 11:55 UTC</v>
      </c>
      <c r="B2710" s="155" t="str">
        <v>2026-06-14 04:55 PDT</v>
      </c>
      <c r="C2710" s="155" t="str">
        <v>2026-06-14</v>
      </c>
      <c r="D2710" s="155" t="str">
        <v>June</v>
      </c>
      <c r="E2710" s="154" t="str">
        <v>Accepted</v>
      </c>
      <c r="F2710" s="155" t="str">
        <v>220</v>
      </c>
      <c r="G2710" s="153" t="n">
        <v>220</v>
      </c>
      <c r="H2710" s="155" t="str">
        <v>SW</v>
      </c>
      <c r="I2710" s="153" t="n">
        <v>40</v>
      </c>
      <c r="J2710" s="155" t="str">
        <v>NE</v>
      </c>
      <c r="K2710" s="153" t="n">
        <v>11</v>
      </c>
      <c r="L2710" s="153" t="n">
        <f>IF(E2710="Accepted",K2710*1.150779448,"")</f>
        <v>12.658573928</v>
      </c>
      <c r="M2710" s="163"/>
      <c r="N2710" s="163" t="str">
        <f>IF(AND(E2710="Accepted",ISNUMBER(M2710)),M2710*1.150779448,"")</f>
      </c>
      <c r="O2710" s="163"/>
      <c r="P2710" s="163" t="str">
        <f>IF(AND(E2710="Accepted",ISNUMBER(O2710)),O2710*1.150779448,"")</f>
      </c>
      <c r="Q2710" s="163"/>
      <c r="R2710" s="155" t="str"/>
      <c r="S2710" s="155" t="str"/>
      <c r="T2710" s="155" t="str"/>
      <c r="U2710" s="163" t="str">
        <f>IF(E2710&lt;&gt;"Accepted","",IF(AND(N2710="",P2710=""),"",MAX(N2710,P2710)))</f>
      </c>
      <c r="V2710" s="155" t="str">
        <v>2026-06-14 04:55 PDT</v>
      </c>
      <c r="W2710" s="153" t="n">
        <v>11</v>
      </c>
      <c r="X2710" s="163"/>
      <c r="Y2710" s="163"/>
      <c r="Z2710" s="163"/>
      <c r="AA2710" s="153" t="n">
        <v>-117.8837</v>
      </c>
      <c r="AB2710" s="153" t="n">
        <v>34.9054</v>
      </c>
      <c r="AC2710" s="153" t="n">
        <v>702</v>
      </c>
      <c r="AD2710" s="175" t="str">
        <v>KEDW 141155Z AUTO 22011KT 10SM CLR 22/03 A2989 RMK AO2 SLP094 T02180025 10257 20218 53003</v>
      </c>
    </row>
    <row r="2711" hidden="0">
      <c r="A2711" s="150" t="str">
        <v>2026-06-14 12:55 UTC</v>
      </c>
      <c r="B2711" s="155" t="str">
        <v>2026-06-14 05:55 PDT</v>
      </c>
      <c r="C2711" s="155" t="str">
        <v>2026-06-14</v>
      </c>
      <c r="D2711" s="155" t="str">
        <v>June</v>
      </c>
      <c r="E2711" s="154" t="str">
        <v>Accepted</v>
      </c>
      <c r="F2711" s="155" t="str">
        <v>230</v>
      </c>
      <c r="G2711" s="153" t="n">
        <v>230</v>
      </c>
      <c r="H2711" s="155" t="str">
        <v>SW</v>
      </c>
      <c r="I2711" s="153" t="n">
        <v>50</v>
      </c>
      <c r="J2711" s="155" t="str">
        <v>NE</v>
      </c>
      <c r="K2711" s="153" t="n">
        <v>13</v>
      </c>
      <c r="L2711" s="153" t="n">
        <f>IF(E2711="Accepted",K2711*1.150779448,"")</f>
        <v>14.960132824</v>
      </c>
      <c r="M2711" s="163"/>
      <c r="N2711" s="163" t="str">
        <f>IF(AND(E2711="Accepted",ISNUMBER(M2711)),M2711*1.150779448,"")</f>
      </c>
      <c r="O2711" s="163"/>
      <c r="P2711" s="163" t="str">
        <f>IF(AND(E2711="Accepted",ISNUMBER(O2711)),O2711*1.150779448,"")</f>
      </c>
      <c r="Q2711" s="163"/>
      <c r="R2711" s="155" t="str"/>
      <c r="S2711" s="155" t="str"/>
      <c r="T2711" s="155" t="str"/>
      <c r="U2711" s="163" t="str">
        <f>IF(E2711&lt;&gt;"Accepted","",IF(AND(N2711="",P2711=""),"",MAX(N2711,P2711)))</f>
      </c>
      <c r="V2711" s="155" t="str">
        <v>2026-06-14 05:55 PDT</v>
      </c>
      <c r="W2711" s="153" t="n">
        <v>13</v>
      </c>
      <c r="X2711" s="163"/>
      <c r="Y2711" s="163"/>
      <c r="Z2711" s="163"/>
      <c r="AA2711" s="153" t="n">
        <v>-117.8837</v>
      </c>
      <c r="AB2711" s="153" t="n">
        <v>34.9054</v>
      </c>
      <c r="AC2711" s="153" t="n">
        <v>702</v>
      </c>
      <c r="AD2711" s="175" t="str">
        <v>KEDW 141255Z AUTO 23013KT 10SM CLR 22/02 A2990 RMK AO2 SLP099 T02180020</v>
      </c>
    </row>
    <row r="2712" hidden="0">
      <c r="A2712" s="150" t="str">
        <v>2026-06-14 13:55 UTC</v>
      </c>
      <c r="B2712" s="155" t="str">
        <v>2026-06-14 06:55 PDT</v>
      </c>
      <c r="C2712" s="155" t="str">
        <v>2026-06-14</v>
      </c>
      <c r="D2712" s="155" t="str">
        <v>June</v>
      </c>
      <c r="E2712" s="154" t="str">
        <v>Accepted</v>
      </c>
      <c r="F2712" s="155" t="str">
        <v>220</v>
      </c>
      <c r="G2712" s="153" t="n">
        <v>220</v>
      </c>
      <c r="H2712" s="155" t="str">
        <v>SW</v>
      </c>
      <c r="I2712" s="153" t="n">
        <v>40</v>
      </c>
      <c r="J2712" s="155" t="str">
        <v>NE</v>
      </c>
      <c r="K2712" s="153" t="n">
        <v>14</v>
      </c>
      <c r="L2712" s="153" t="n">
        <f>IF(E2712="Accepted",K2712*1.150779448,"")</f>
        <v>16.110912272</v>
      </c>
      <c r="M2712" s="163"/>
      <c r="N2712" s="163" t="str">
        <f>IF(AND(E2712="Accepted",ISNUMBER(M2712)),M2712*1.150779448,"")</f>
      </c>
      <c r="O2712" s="163"/>
      <c r="P2712" s="163" t="str">
        <f>IF(AND(E2712="Accepted",ISNUMBER(O2712)),O2712*1.150779448,"")</f>
      </c>
      <c r="Q2712" s="163"/>
      <c r="R2712" s="155" t="str"/>
      <c r="S2712" s="155" t="str"/>
      <c r="T2712" s="155" t="str"/>
      <c r="U2712" s="163" t="str">
        <f>IF(E2712&lt;&gt;"Accepted","",IF(AND(N2712="",P2712=""),"",MAX(N2712,P2712)))</f>
      </c>
      <c r="V2712" s="155" t="str">
        <v>2026-06-14 06:55 PDT</v>
      </c>
      <c r="W2712" s="153" t="n">
        <v>14</v>
      </c>
      <c r="X2712" s="163"/>
      <c r="Y2712" s="163"/>
      <c r="Z2712" s="163"/>
      <c r="AA2712" s="153" t="n">
        <v>-117.8837</v>
      </c>
      <c r="AB2712" s="153" t="n">
        <v>34.9054</v>
      </c>
      <c r="AC2712" s="153" t="n">
        <v>702</v>
      </c>
      <c r="AD2712" s="175" t="str">
        <v>KEDW 141355Z AUTO 22014KT 10SM CLR 24/03 A2992 RMK AO2 SLP104 T02400033</v>
      </c>
    </row>
    <row r="2713" hidden="0">
      <c r="A2713" s="150" t="str">
        <v>2026-06-14 14:55 UTC</v>
      </c>
      <c r="B2713" s="155" t="str">
        <v>2026-06-14 07:55 PDT</v>
      </c>
      <c r="C2713" s="155" t="str">
        <v>2026-06-14</v>
      </c>
      <c r="D2713" s="155" t="str">
        <v>June</v>
      </c>
      <c r="E2713" s="154" t="str">
        <v>Accepted</v>
      </c>
      <c r="F2713" s="155" t="str">
        <v>220</v>
      </c>
      <c r="G2713" s="153" t="n">
        <v>220</v>
      </c>
      <c r="H2713" s="155" t="str">
        <v>SW</v>
      </c>
      <c r="I2713" s="153" t="n">
        <v>40</v>
      </c>
      <c r="J2713" s="155" t="str">
        <v>NE</v>
      </c>
      <c r="K2713" s="153" t="n">
        <v>13</v>
      </c>
      <c r="L2713" s="153" t="n">
        <f>IF(E2713="Accepted",K2713*1.150779448,"")</f>
        <v>14.960132824</v>
      </c>
      <c r="M2713" s="163"/>
      <c r="N2713" s="163" t="str">
        <f>IF(AND(E2713="Accepted",ISNUMBER(M2713)),M2713*1.150779448,"")</f>
      </c>
      <c r="O2713" s="163"/>
      <c r="P2713" s="163" t="str">
        <f>IF(AND(E2713="Accepted",ISNUMBER(O2713)),O2713*1.150779448,"")</f>
      </c>
      <c r="Q2713" s="163"/>
      <c r="R2713" s="155" t="str"/>
      <c r="S2713" s="155" t="str"/>
      <c r="T2713" s="155" t="str"/>
      <c r="U2713" s="163" t="str">
        <f>IF(E2713&lt;&gt;"Accepted","",IF(AND(N2713="",P2713=""),"",MAX(N2713,P2713)))</f>
      </c>
      <c r="V2713" s="155" t="str">
        <v>2026-06-14 07:55 PDT</v>
      </c>
      <c r="W2713" s="153" t="n">
        <v>13</v>
      </c>
      <c r="X2713" s="163"/>
      <c r="Y2713" s="163"/>
      <c r="Z2713" s="163"/>
      <c r="AA2713" s="153" t="n">
        <v>-117.8837</v>
      </c>
      <c r="AB2713" s="153" t="n">
        <v>34.9054</v>
      </c>
      <c r="AC2713" s="153" t="n">
        <v>702</v>
      </c>
      <c r="AD2713" s="175" t="str">
        <v>KEDW 141455Z AUTO 22013KT 10SM CLR 26/04 A2993 RMK AO2 SLP109 T02600044 52012</v>
      </c>
    </row>
    <row r="2714" hidden="0">
      <c r="A2714" s="150" t="str">
        <v>2026-06-14 15:55 UTC</v>
      </c>
      <c r="B2714" s="155" t="str">
        <v>2026-06-14 08:55 PDT</v>
      </c>
      <c r="C2714" s="155" t="str">
        <v>2026-06-14</v>
      </c>
      <c r="D2714" s="155" t="str">
        <v>June</v>
      </c>
      <c r="E2714" s="154" t="str">
        <v>Accepted</v>
      </c>
      <c r="F2714" s="155" t="str">
        <v>220</v>
      </c>
      <c r="G2714" s="153" t="n">
        <v>220</v>
      </c>
      <c r="H2714" s="155" t="str">
        <v>SW</v>
      </c>
      <c r="I2714" s="153" t="n">
        <v>40</v>
      </c>
      <c r="J2714" s="155" t="str">
        <v>NE</v>
      </c>
      <c r="K2714" s="153" t="n">
        <v>11</v>
      </c>
      <c r="L2714" s="153" t="n">
        <f>IF(E2714="Accepted",K2714*1.150779448,"")</f>
        <v>12.658573928</v>
      </c>
      <c r="M2714" s="163"/>
      <c r="N2714" s="163" t="str">
        <f>IF(AND(E2714="Accepted",ISNUMBER(M2714)),M2714*1.150779448,"")</f>
      </c>
      <c r="O2714" s="163"/>
      <c r="P2714" s="163" t="str">
        <f>IF(AND(E2714="Accepted",ISNUMBER(O2714)),O2714*1.150779448,"")</f>
      </c>
      <c r="Q2714" s="163"/>
      <c r="R2714" s="155" t="str"/>
      <c r="S2714" s="155" t="str"/>
      <c r="T2714" s="155" t="str"/>
      <c r="U2714" s="163" t="str">
        <f>IF(E2714&lt;&gt;"Accepted","",IF(AND(N2714="",P2714=""),"",MAX(N2714,P2714)))</f>
      </c>
      <c r="V2714" s="155" t="str">
        <v>2026-06-14 08:55 PDT</v>
      </c>
      <c r="W2714" s="153" t="n">
        <v>11</v>
      </c>
      <c r="X2714" s="163"/>
      <c r="Y2714" s="163"/>
      <c r="Z2714" s="163"/>
      <c r="AA2714" s="153" t="n">
        <v>-117.8837</v>
      </c>
      <c r="AB2714" s="153" t="n">
        <v>34.9054</v>
      </c>
      <c r="AC2714" s="153" t="n">
        <v>702</v>
      </c>
      <c r="AD2714" s="175" t="str">
        <v>KEDW 141555Z AUTO 22011KT 10SM CLR 30/04 A2994 RMK AO2 SLP111 T02950042</v>
      </c>
    </row>
    <row r="2715" hidden="0">
      <c r="A2715" s="150" t="str">
        <v>2026-06-14 16:55 UTC</v>
      </c>
      <c r="B2715" s="155" t="str">
        <v>2026-06-14 09:55 PDT</v>
      </c>
      <c r="C2715" s="155" t="str">
        <v>2026-06-14</v>
      </c>
      <c r="D2715" s="155" t="str">
        <v>June</v>
      </c>
      <c r="E2715" s="154" t="str">
        <v>Accepted</v>
      </c>
      <c r="F2715" s="155" t="str">
        <v>240</v>
      </c>
      <c r="G2715" s="153" t="n">
        <v>240</v>
      </c>
      <c r="H2715" s="155" t="str">
        <v>SW</v>
      </c>
      <c r="I2715" s="153" t="n">
        <v>60</v>
      </c>
      <c r="J2715" s="155" t="str">
        <v>NE</v>
      </c>
      <c r="K2715" s="153" t="n">
        <v>14</v>
      </c>
      <c r="L2715" s="153" t="n">
        <f>IF(E2715="Accepted",K2715*1.150779448,"")</f>
        <v>16.110912272</v>
      </c>
      <c r="M2715" s="163"/>
      <c r="N2715" s="163" t="str">
        <f>IF(AND(E2715="Accepted",ISNUMBER(M2715)),M2715*1.150779448,"")</f>
      </c>
      <c r="O2715" s="163"/>
      <c r="P2715" s="163" t="str">
        <f>IF(AND(E2715="Accepted",ISNUMBER(O2715)),O2715*1.150779448,"")</f>
      </c>
      <c r="Q2715" s="163"/>
      <c r="R2715" s="155" t="str"/>
      <c r="S2715" s="155" t="str"/>
      <c r="T2715" s="155" t="str"/>
      <c r="U2715" s="163" t="str">
        <f>IF(E2715&lt;&gt;"Accepted","",IF(AND(N2715="",P2715=""),"",MAX(N2715,P2715)))</f>
      </c>
      <c r="V2715" s="155" t="str">
        <v>2026-06-14 09:55 PDT</v>
      </c>
      <c r="W2715" s="153" t="n">
        <v>14</v>
      </c>
      <c r="X2715" s="163"/>
      <c r="Y2715" s="163"/>
      <c r="Z2715" s="163"/>
      <c r="AA2715" s="153" t="n">
        <v>-117.8837</v>
      </c>
      <c r="AB2715" s="153" t="n">
        <v>34.9054</v>
      </c>
      <c r="AC2715" s="153" t="n">
        <v>702</v>
      </c>
      <c r="AD2715" s="175" t="str">
        <v>KEDW 141655Z COR 24014KT 90SM CLR 33/02 A2993 RMK AO2A SLP107 T03270017 COR 1655</v>
      </c>
    </row>
    <row r="2716" hidden="0">
      <c r="A2716" s="150" t="str">
        <v>2026-06-14 17:55 UTC</v>
      </c>
      <c r="B2716" s="155" t="str">
        <v>2026-06-14 10:55 PDT</v>
      </c>
      <c r="C2716" s="155" t="str">
        <v>2026-06-14</v>
      </c>
      <c r="D2716" s="155" t="str">
        <v>June</v>
      </c>
      <c r="E2716" s="154" t="str">
        <v>Accepted</v>
      </c>
      <c r="F2716" s="155" t="str">
        <v>230</v>
      </c>
      <c r="G2716" s="153" t="n">
        <v>230</v>
      </c>
      <c r="H2716" s="155" t="str">
        <v>SW</v>
      </c>
      <c r="I2716" s="153" t="n">
        <v>50</v>
      </c>
      <c r="J2716" s="155" t="str">
        <v>NE</v>
      </c>
      <c r="K2716" s="153" t="n">
        <v>14</v>
      </c>
      <c r="L2716" s="153" t="n">
        <f>IF(E2716="Accepted",K2716*1.150779448,"")</f>
        <v>16.110912272</v>
      </c>
      <c r="M2716" s="153" t="n">
        <v>19</v>
      </c>
      <c r="N2716" s="153" t="n">
        <f>IF(AND(E2716="Accepted",ISNUMBER(M2716)),M2716*1.150779448,"")</f>
        <v>21.864809512</v>
      </c>
      <c r="O2716" s="163"/>
      <c r="P2716" s="163" t="str">
        <f>IF(AND(E2716="Accepted",ISNUMBER(O2716)),O2716*1.150779448,"")</f>
      </c>
      <c r="Q2716" s="163"/>
      <c r="R2716" s="155" t="str"/>
      <c r="S2716" s="155" t="str"/>
      <c r="T2716" s="155" t="str"/>
      <c r="U2716" s="153" t="n">
        <f>IF(E2716&lt;&gt;"Accepted","",IF(AND(N2716="",P2716=""),"",MAX(N2716,P2716)))</f>
        <v>21.864809512</v>
      </c>
      <c r="V2716" s="155" t="str">
        <v>2026-06-14 10:55 PDT</v>
      </c>
      <c r="W2716" s="153" t="n">
        <v>14</v>
      </c>
      <c r="X2716" s="153" t="n">
        <v>19</v>
      </c>
      <c r="Y2716" s="163"/>
      <c r="Z2716" s="163"/>
      <c r="AA2716" s="153" t="n">
        <v>-117.8837</v>
      </c>
      <c r="AB2716" s="153" t="n">
        <v>34.9054</v>
      </c>
      <c r="AC2716" s="153" t="n">
        <v>702</v>
      </c>
      <c r="AD2716" s="175" t="str">
        <v>KEDW 141755Z 23014G19KT 90SM CLR 35/M01 A2993 RMK AO2A SLP107 T03501012 10350 20217 50001</v>
      </c>
    </row>
    <row r="2717" hidden="0">
      <c r="A2717" s="150" t="str">
        <v>2026-06-14 18:55 UTC</v>
      </c>
      <c r="B2717" s="155" t="str">
        <v>2026-06-14 11:55 PDT</v>
      </c>
      <c r="C2717" s="155" t="str">
        <v>2026-06-14</v>
      </c>
      <c r="D2717" s="155" t="str">
        <v>June</v>
      </c>
      <c r="E2717" s="154" t="str">
        <v>Accepted</v>
      </c>
      <c r="F2717" s="155" t="str">
        <v>220</v>
      </c>
      <c r="G2717" s="153" t="n">
        <v>220</v>
      </c>
      <c r="H2717" s="155" t="str">
        <v>SW</v>
      </c>
      <c r="I2717" s="153" t="n">
        <v>40</v>
      </c>
      <c r="J2717" s="155" t="str">
        <v>NE</v>
      </c>
      <c r="K2717" s="153" t="n">
        <v>17</v>
      </c>
      <c r="L2717" s="153" t="n">
        <f>IF(E2717="Accepted",K2717*1.150779448,"")</f>
        <v>19.563250616</v>
      </c>
      <c r="M2717" s="153" t="n">
        <v>21</v>
      </c>
      <c r="N2717" s="153" t="n">
        <f>IF(AND(E2717="Accepted",ISNUMBER(M2717)),M2717*1.150779448,"")</f>
        <v>24.166368408</v>
      </c>
      <c r="O2717" s="163"/>
      <c r="P2717" s="163" t="str">
        <f>IF(AND(E2717="Accepted",ISNUMBER(O2717)),O2717*1.150779448,"")</f>
      </c>
      <c r="Q2717" s="163"/>
      <c r="R2717" s="155" t="str"/>
      <c r="S2717" s="155" t="str"/>
      <c r="T2717" s="155" t="str"/>
      <c r="U2717" s="153" t="n">
        <f>IF(E2717&lt;&gt;"Accepted","",IF(AND(N2717="",P2717=""),"",MAX(N2717,P2717)))</f>
        <v>24.166368408</v>
      </c>
      <c r="V2717" s="155" t="str">
        <v>2026-06-14 11:55 PDT</v>
      </c>
      <c r="W2717" s="153" t="n">
        <v>17</v>
      </c>
      <c r="X2717" s="153" t="n">
        <v>21</v>
      </c>
      <c r="Y2717" s="163"/>
      <c r="Z2717" s="163"/>
      <c r="AA2717" s="153" t="n">
        <v>-117.8837</v>
      </c>
      <c r="AB2717" s="153" t="n">
        <v>34.9054</v>
      </c>
      <c r="AC2717" s="153" t="n">
        <v>702</v>
      </c>
      <c r="AD2717" s="175" t="str">
        <v>KEDW 141855Z COR 22017G21KT 90SM CLR 37/M01 A2994 RMK AO2A SLP109 T03651015 COR 1858</v>
      </c>
    </row>
    <row r="2718" hidden="0">
      <c r="A2718" s="150" t="str">
        <v>2026-06-14 19:55 UTC</v>
      </c>
      <c r="B2718" s="155" t="str">
        <v>2026-06-14 12:55 PDT</v>
      </c>
      <c r="C2718" s="155" t="str">
        <v>2026-06-14</v>
      </c>
      <c r="D2718" s="155" t="str">
        <v>June</v>
      </c>
      <c r="E2718" s="154" t="str">
        <v>Accepted</v>
      </c>
      <c r="F2718" s="155" t="str">
        <v>230</v>
      </c>
      <c r="G2718" s="153" t="n">
        <v>230</v>
      </c>
      <c r="H2718" s="155" t="str">
        <v>SW</v>
      </c>
      <c r="I2718" s="153" t="n">
        <v>50</v>
      </c>
      <c r="J2718" s="155" t="str">
        <v>NE</v>
      </c>
      <c r="K2718" s="153" t="n">
        <v>15</v>
      </c>
      <c r="L2718" s="153" t="n">
        <f>IF(E2718="Accepted",K2718*1.150779448,"")</f>
        <v>17.261691719999998</v>
      </c>
      <c r="M2718" s="153" t="n">
        <v>24</v>
      </c>
      <c r="N2718" s="153" t="n">
        <f>IF(AND(E2718="Accepted",ISNUMBER(M2718)),M2718*1.150779448,"")</f>
        <v>27.618706752</v>
      </c>
      <c r="O2718" s="153" t="n">
        <v>26</v>
      </c>
      <c r="P2718" s="153" t="n">
        <f>IF(AND(E2718="Accepted",ISNUMBER(O2718)),O2718*1.150779448,"")</f>
        <v>29.920265648</v>
      </c>
      <c r="Q2718" s="153" t="n">
        <v>230</v>
      </c>
      <c r="R2718" s="155" t="str">
        <v>46</v>
      </c>
      <c r="S2718" s="155" t="str">
        <v>2026-06-14 19:46 UTC</v>
      </c>
      <c r="T2718" s="155" t="str">
        <v>2026-06-14 12:46 PDT</v>
      </c>
      <c r="U2718" s="153" t="n">
        <f>IF(E2718&lt;&gt;"Accepted","",IF(AND(N2718="",P2718=""),"",MAX(N2718,P2718)))</f>
        <v>29.920265648</v>
      </c>
      <c r="V2718" s="155" t="str">
        <v>2026-06-14 12:46 PDT</v>
      </c>
      <c r="W2718" s="153" t="n">
        <v>15</v>
      </c>
      <c r="X2718" s="153" t="n">
        <v>24</v>
      </c>
      <c r="Y2718" s="153" t="n">
        <v>26</v>
      </c>
      <c r="Z2718" s="153" t="n">
        <v>230</v>
      </c>
      <c r="AA2718" s="153" t="n">
        <v>-117.8837</v>
      </c>
      <c r="AB2718" s="153" t="n">
        <v>34.9054</v>
      </c>
      <c r="AC2718" s="153" t="n">
        <v>702</v>
      </c>
      <c r="AD2718" s="175" t="str">
        <v>KEDW 141955Z COR 23015G24KT 90SM CLR 37/M01 A2993 RMK AO2A PK WND 23026/46 SLP106 T03741008 COR 2004</v>
      </c>
    </row>
    <row r="2719" hidden="0">
      <c r="A2719" s="150" t="str">
        <v>2026-06-14 20:09 UTC</v>
      </c>
      <c r="B2719" s="155" t="str">
        <v>2026-06-14 13:09 PDT</v>
      </c>
      <c r="C2719" s="155" t="str">
        <v>2026-06-14</v>
      </c>
      <c r="D2719" s="155" t="str">
        <v>June</v>
      </c>
      <c r="E2719" s="154" t="str">
        <v>Accepted</v>
      </c>
      <c r="F2719" s="155" t="str">
        <v>240</v>
      </c>
      <c r="G2719" s="153" t="n">
        <v>240</v>
      </c>
      <c r="H2719" s="155" t="str">
        <v>SW</v>
      </c>
      <c r="I2719" s="153" t="n">
        <v>60</v>
      </c>
      <c r="J2719" s="155" t="str">
        <v>NE</v>
      </c>
      <c r="K2719" s="153" t="n">
        <v>17</v>
      </c>
      <c r="L2719" s="153" t="n">
        <f>IF(E2719="Accepted",K2719*1.150779448,"")</f>
        <v>19.563250616</v>
      </c>
      <c r="M2719" s="153" t="n">
        <v>25</v>
      </c>
      <c r="N2719" s="153" t="n">
        <f>IF(AND(E2719="Accepted",ISNUMBER(M2719)),M2719*1.150779448,"")</f>
        <v>28.7694862</v>
      </c>
      <c r="O2719" s="163"/>
      <c r="P2719" s="163" t="str">
        <f>IF(AND(E2719="Accepted",ISNUMBER(O2719)),O2719*1.150779448,"")</f>
      </c>
      <c r="Q2719" s="163"/>
      <c r="R2719" s="155" t="str"/>
      <c r="S2719" s="155" t="str"/>
      <c r="T2719" s="155" t="str"/>
      <c r="U2719" s="153" t="n">
        <f>IF(E2719&lt;&gt;"Accepted","",IF(AND(N2719="",P2719=""),"",MAX(N2719,P2719)))</f>
        <v>28.7694862</v>
      </c>
      <c r="V2719" s="155" t="str">
        <v>2026-06-14 13:09 PDT</v>
      </c>
      <c r="W2719" s="153" t="n">
        <v>17</v>
      </c>
      <c r="X2719" s="153" t="n">
        <v>25</v>
      </c>
      <c r="Y2719" s="163"/>
      <c r="Z2719" s="163"/>
      <c r="AA2719" s="153" t="n">
        <v>-117.8837</v>
      </c>
      <c r="AB2719" s="153" t="n">
        <v>34.9054</v>
      </c>
      <c r="AC2719" s="153" t="n">
        <v>702</v>
      </c>
      <c r="AD2719" s="175" t="str">
        <v>KEDW 142009Z 24017G25KT 90SM CLR 37/M01 A2993 RMK AO2A SLP106</v>
      </c>
    </row>
    <row r="2720" hidden="0">
      <c r="A2720" s="150" t="str">
        <v>2026-06-14 20:55 UTC</v>
      </c>
      <c r="B2720" s="155" t="str">
        <v>2026-06-14 13:55 PDT</v>
      </c>
      <c r="C2720" s="155" t="str">
        <v>2026-06-14</v>
      </c>
      <c r="D2720" s="155" t="str">
        <v>June</v>
      </c>
      <c r="E2720" s="154" t="str">
        <v>Accepted</v>
      </c>
      <c r="F2720" s="155" t="str">
        <v>230</v>
      </c>
      <c r="G2720" s="153" t="n">
        <v>230</v>
      </c>
      <c r="H2720" s="155" t="str">
        <v>SW</v>
      </c>
      <c r="I2720" s="153" t="n">
        <v>50</v>
      </c>
      <c r="J2720" s="155" t="str">
        <v>NE</v>
      </c>
      <c r="K2720" s="153" t="n">
        <v>15</v>
      </c>
      <c r="L2720" s="153" t="n">
        <f>IF(E2720="Accepted",K2720*1.150779448,"")</f>
        <v>17.261691719999998</v>
      </c>
      <c r="M2720" s="163"/>
      <c r="N2720" s="163" t="str">
        <f>IF(AND(E2720="Accepted",ISNUMBER(M2720)),M2720*1.150779448,"")</f>
      </c>
      <c r="O2720" s="153" t="n">
        <v>27</v>
      </c>
      <c r="P2720" s="153" t="n">
        <f>IF(AND(E2720="Accepted",ISNUMBER(O2720)),O2720*1.150779448,"")</f>
        <v>31.071045096</v>
      </c>
      <c r="Q2720" s="153" t="n">
        <v>220</v>
      </c>
      <c r="R2720" s="155" t="str">
        <v>28</v>
      </c>
      <c r="S2720" s="155" t="str">
        <v>2026-06-14 20:28 UTC</v>
      </c>
      <c r="T2720" s="155" t="str">
        <v>2026-06-14 13:28 PDT</v>
      </c>
      <c r="U2720" s="153" t="n">
        <f>IF(E2720&lt;&gt;"Accepted","",IF(AND(N2720="",P2720=""),"",MAX(N2720,P2720)))</f>
        <v>31.071045096</v>
      </c>
      <c r="V2720" s="155" t="str">
        <v>2026-06-14 13:28 PDT</v>
      </c>
      <c r="W2720" s="153" t="n">
        <v>15</v>
      </c>
      <c r="X2720" s="163"/>
      <c r="Y2720" s="153" t="n">
        <v>27</v>
      </c>
      <c r="Z2720" s="153" t="n">
        <v>220</v>
      </c>
      <c r="AA2720" s="153" t="n">
        <v>-117.8837</v>
      </c>
      <c r="AB2720" s="153" t="n">
        <v>34.9054</v>
      </c>
      <c r="AC2720" s="153" t="n">
        <v>702</v>
      </c>
      <c r="AD2720" s="175" t="str">
        <v>KEDW 142055Z COR 23015KT 90SM FEW050 38/M00 A2992 RMK AO2A PK WND 22027/28 SLP103 T03781005 58006 COR 2055</v>
      </c>
    </row>
    <row r="2721" hidden="0">
      <c r="A2721" s="150" t="str">
        <v>2026-06-14 21:55 UTC</v>
      </c>
      <c r="B2721" s="155" t="str">
        <v>2026-06-14 14:55 PDT</v>
      </c>
      <c r="C2721" s="155" t="str">
        <v>2026-06-14</v>
      </c>
      <c r="D2721" s="155" t="str">
        <v>June</v>
      </c>
      <c r="E2721" s="154" t="str">
        <v>Accepted</v>
      </c>
      <c r="F2721" s="155" t="str">
        <v>230</v>
      </c>
      <c r="G2721" s="153" t="n">
        <v>230</v>
      </c>
      <c r="H2721" s="155" t="str">
        <v>SW</v>
      </c>
      <c r="I2721" s="153" t="n">
        <v>50</v>
      </c>
      <c r="J2721" s="155" t="str">
        <v>NE</v>
      </c>
      <c r="K2721" s="153" t="n">
        <v>21</v>
      </c>
      <c r="L2721" s="153" t="n">
        <f>IF(E2721="Accepted",K2721*1.150779448,"")</f>
        <v>24.166368408</v>
      </c>
      <c r="M2721" s="153" t="n">
        <v>26</v>
      </c>
      <c r="N2721" s="153" t="n">
        <f>IF(AND(E2721="Accepted",ISNUMBER(M2721)),M2721*1.150779448,"")</f>
        <v>29.920265648</v>
      </c>
      <c r="O2721" s="153" t="n">
        <v>29</v>
      </c>
      <c r="P2721" s="153" t="n">
        <f>IF(AND(E2721="Accepted",ISNUMBER(O2721)),O2721*1.150779448,"")</f>
        <v>33.372603992</v>
      </c>
      <c r="Q2721" s="153" t="n">
        <v>260</v>
      </c>
      <c r="R2721" s="155" t="str">
        <v>2055</v>
      </c>
      <c r="S2721" s="155" t="str">
        <v>2026-06-14 20:55 UTC</v>
      </c>
      <c r="T2721" s="155" t="str">
        <v>2026-06-14 13:55 PDT</v>
      </c>
      <c r="U2721" s="153" t="n">
        <f>IF(E2721&lt;&gt;"Accepted","",IF(AND(N2721="",P2721=""),"",MAX(N2721,P2721)))</f>
        <v>33.372603992</v>
      </c>
      <c r="V2721" s="155" t="str">
        <v>2026-06-14 13:55 PDT</v>
      </c>
      <c r="W2721" s="153" t="n">
        <v>21</v>
      </c>
      <c r="X2721" s="153" t="n">
        <v>26</v>
      </c>
      <c r="Y2721" s="153" t="n">
        <v>29</v>
      </c>
      <c r="Z2721" s="153" t="n">
        <v>260</v>
      </c>
      <c r="AA2721" s="153" t="n">
        <v>-117.8837</v>
      </c>
      <c r="AB2721" s="153" t="n">
        <v>34.9054</v>
      </c>
      <c r="AC2721" s="153" t="n">
        <v>702</v>
      </c>
      <c r="AD2721" s="175" t="str">
        <v>KEDW 142155Z 23021G26KT 80SM FEW050 37/04 A2991 RMK AO2A PK WND 26029/2055 SLP100 T03730042</v>
      </c>
    </row>
    <row r="2722" hidden="0">
      <c r="A2722" s="150" t="str">
        <v>2026-06-14 22:55 UTC</v>
      </c>
      <c r="B2722" s="155" t="str">
        <v>2026-06-14 15:55 PDT</v>
      </c>
      <c r="C2722" s="155" t="str">
        <v>2026-06-14</v>
      </c>
      <c r="D2722" s="155" t="str">
        <v>June</v>
      </c>
      <c r="E2722" s="154" t="str">
        <v>Accepted</v>
      </c>
      <c r="F2722" s="155" t="str">
        <v>220</v>
      </c>
      <c r="G2722" s="153" t="n">
        <v>220</v>
      </c>
      <c r="H2722" s="155" t="str">
        <v>SW</v>
      </c>
      <c r="I2722" s="153" t="n">
        <v>40</v>
      </c>
      <c r="J2722" s="155" t="str">
        <v>NE</v>
      </c>
      <c r="K2722" s="153" t="n">
        <v>21</v>
      </c>
      <c r="L2722" s="153" t="n">
        <f>IF(E2722="Accepted",K2722*1.150779448,"")</f>
        <v>24.166368408</v>
      </c>
      <c r="M2722" s="153" t="n">
        <v>27</v>
      </c>
      <c r="N2722" s="153" t="n">
        <f>IF(AND(E2722="Accepted",ISNUMBER(M2722)),M2722*1.150779448,"")</f>
        <v>31.071045096</v>
      </c>
      <c r="O2722" s="153" t="n">
        <v>28</v>
      </c>
      <c r="P2722" s="153" t="n">
        <f>IF(AND(E2722="Accepted",ISNUMBER(O2722)),O2722*1.150779448,"")</f>
        <v>32.221824544</v>
      </c>
      <c r="Q2722" s="153" t="n">
        <v>230</v>
      </c>
      <c r="R2722" s="155" t="str">
        <v>23</v>
      </c>
      <c r="S2722" s="155" t="str">
        <v>2026-06-14 22:23 UTC</v>
      </c>
      <c r="T2722" s="155" t="str">
        <v>2026-06-14 15:23 PDT</v>
      </c>
      <c r="U2722" s="153" t="n">
        <f>IF(E2722&lt;&gt;"Accepted","",IF(AND(N2722="",P2722=""),"",MAX(N2722,P2722)))</f>
        <v>32.221824544</v>
      </c>
      <c r="V2722" s="155" t="str">
        <v>2026-06-14 15:23 PDT</v>
      </c>
      <c r="W2722" s="153" t="n">
        <v>21</v>
      </c>
      <c r="X2722" s="153" t="n">
        <v>27</v>
      </c>
      <c r="Y2722" s="153" t="n">
        <v>28</v>
      </c>
      <c r="Z2722" s="153" t="n">
        <v>230</v>
      </c>
      <c r="AA2722" s="153" t="n">
        <v>-117.8837</v>
      </c>
      <c r="AB2722" s="153" t="n">
        <v>34.9054</v>
      </c>
      <c r="AC2722" s="153" t="n">
        <v>702</v>
      </c>
      <c r="AD2722" s="175" t="str">
        <v>KEDW 142255Z COR 22021G27KT 80SM FEW050 37/06 A2990 RMK AO2A PK WND 23028/23 SLP096 T03660057 COR 2256</v>
      </c>
    </row>
    <row r="2723" hidden="0">
      <c r="A2723" s="150" t="str">
        <v>2026-06-14 23:55 UTC</v>
      </c>
      <c r="B2723" s="155" t="str">
        <v>2026-06-14 16:55 PDT</v>
      </c>
      <c r="C2723" s="155" t="str">
        <v>2026-06-14</v>
      </c>
      <c r="D2723" s="155" t="str">
        <v>June</v>
      </c>
      <c r="E2723" s="154" t="str">
        <v>Accepted</v>
      </c>
      <c r="F2723" s="155" t="str">
        <v>220</v>
      </c>
      <c r="G2723" s="153" t="n">
        <v>220</v>
      </c>
      <c r="H2723" s="155" t="str">
        <v>SW</v>
      </c>
      <c r="I2723" s="153" t="n">
        <v>40</v>
      </c>
      <c r="J2723" s="155" t="str">
        <v>NE</v>
      </c>
      <c r="K2723" s="153" t="n">
        <v>20</v>
      </c>
      <c r="L2723" s="153" t="n">
        <f>IF(E2723="Accepted",K2723*1.150779448,"")</f>
        <v>23.01558896</v>
      </c>
      <c r="M2723" s="163"/>
      <c r="N2723" s="163" t="str">
        <f>IF(AND(E2723="Accepted",ISNUMBER(M2723)),M2723*1.150779448,"")</f>
      </c>
      <c r="O2723" s="153" t="n">
        <v>29</v>
      </c>
      <c r="P2723" s="153" t="n">
        <f>IF(AND(E2723="Accepted",ISNUMBER(O2723)),O2723*1.150779448,"")</f>
        <v>33.372603992</v>
      </c>
      <c r="Q2723" s="153" t="n">
        <v>230</v>
      </c>
      <c r="R2723" s="155" t="str">
        <v>2258</v>
      </c>
      <c r="S2723" s="155" t="str">
        <v>2026-06-14 22:58 UTC</v>
      </c>
      <c r="T2723" s="155" t="str">
        <v>2026-06-14 15:58 PDT</v>
      </c>
      <c r="U2723" s="153" t="n">
        <f>IF(E2723&lt;&gt;"Accepted","",IF(AND(N2723="",P2723=""),"",MAX(N2723,P2723)))</f>
        <v>33.372603992</v>
      </c>
      <c r="V2723" s="155" t="str">
        <v>2026-06-14 15:58 PDT</v>
      </c>
      <c r="W2723" s="153" t="n">
        <v>20</v>
      </c>
      <c r="X2723" s="163"/>
      <c r="Y2723" s="153" t="n">
        <v>29</v>
      </c>
      <c r="Z2723" s="153" t="n">
        <v>230</v>
      </c>
      <c r="AA2723" s="153" t="n">
        <v>-117.8837</v>
      </c>
      <c r="AB2723" s="153" t="n">
        <v>34.9054</v>
      </c>
      <c r="AC2723" s="153" t="n">
        <v>702</v>
      </c>
      <c r="AD2723" s="175" t="str">
        <v>KEDW 142355Z COR 22020KT 10SM CLR 36/08 A2989 RMK AO2A PK WND 23029/2258 SLP094 T03550075 10379 20348 57008 COR 2355</v>
      </c>
    </row>
    <row r="2724" hidden="0">
      <c r="A2724" s="150" t="str">
        <v>2026-06-15 00:55 UTC</v>
      </c>
      <c r="B2724" s="155" t="str">
        <v>2026-06-14 17:55 PDT</v>
      </c>
      <c r="C2724" s="155" t="str">
        <v>2026-06-14</v>
      </c>
      <c r="D2724" s="155" t="str">
        <v>June</v>
      </c>
      <c r="E2724" s="154" t="str">
        <v>Accepted</v>
      </c>
      <c r="F2724" s="155" t="str">
        <v>240</v>
      </c>
      <c r="G2724" s="153" t="n">
        <v>240</v>
      </c>
      <c r="H2724" s="155" t="str">
        <v>SW</v>
      </c>
      <c r="I2724" s="153" t="n">
        <v>60</v>
      </c>
      <c r="J2724" s="155" t="str">
        <v>NE</v>
      </c>
      <c r="K2724" s="153" t="n">
        <v>20</v>
      </c>
      <c r="L2724" s="153" t="n">
        <f>IF(E2724="Accepted",K2724*1.150779448,"")</f>
        <v>23.01558896</v>
      </c>
      <c r="M2724" s="153" t="n">
        <v>26</v>
      </c>
      <c r="N2724" s="153" t="n">
        <f>IF(AND(E2724="Accepted",ISNUMBER(M2724)),M2724*1.150779448,"")</f>
        <v>29.920265648</v>
      </c>
      <c r="O2724" s="153" t="n">
        <v>29</v>
      </c>
      <c r="P2724" s="153" t="n">
        <f>IF(AND(E2724="Accepted",ISNUMBER(O2724)),O2724*1.150779448,"")</f>
        <v>33.372603992</v>
      </c>
      <c r="Q2724" s="153" t="n">
        <v>240</v>
      </c>
      <c r="R2724" s="155" t="str">
        <v>04</v>
      </c>
      <c r="S2724" s="155" t="str">
        <v>2026-06-15 00:04 UTC</v>
      </c>
      <c r="T2724" s="155" t="str">
        <v>2026-06-14 17:04 PDT</v>
      </c>
      <c r="U2724" s="153" t="n">
        <f>IF(E2724&lt;&gt;"Accepted","",IF(AND(N2724="",P2724=""),"",MAX(N2724,P2724)))</f>
        <v>33.372603992</v>
      </c>
      <c r="V2724" s="155" t="str">
        <v>2026-06-14 17:04 PDT</v>
      </c>
      <c r="W2724" s="153" t="n">
        <v>20</v>
      </c>
      <c r="X2724" s="153" t="n">
        <v>26</v>
      </c>
      <c r="Y2724" s="153" t="n">
        <v>29</v>
      </c>
      <c r="Z2724" s="153" t="n">
        <v>240</v>
      </c>
      <c r="AA2724" s="153" t="n">
        <v>-117.8837</v>
      </c>
      <c r="AB2724" s="153" t="n">
        <v>34.9054</v>
      </c>
      <c r="AC2724" s="153" t="n">
        <v>702</v>
      </c>
      <c r="AD2724" s="175" t="str">
        <v>KEDW 150055Z AUTO 24020G26KT 10SM CLR 34/09 A2989 RMK AO2 PK WND 24029/04 SLP095 T03420087</v>
      </c>
    </row>
    <row r="2725" hidden="0">
      <c r="A2725" s="150" t="str">
        <v>2026-06-15 01:55 UTC</v>
      </c>
      <c r="B2725" s="155" t="str">
        <v>2026-06-14 18:55 PDT</v>
      </c>
      <c r="C2725" s="155" t="str">
        <v>2026-06-14</v>
      </c>
      <c r="D2725" s="155" t="str">
        <v>June</v>
      </c>
      <c r="E2725" s="154" t="str">
        <v>Accepted</v>
      </c>
      <c r="F2725" s="155" t="str">
        <v>230</v>
      </c>
      <c r="G2725" s="153" t="n">
        <v>230</v>
      </c>
      <c r="H2725" s="155" t="str">
        <v>SW</v>
      </c>
      <c r="I2725" s="153" t="n">
        <v>50</v>
      </c>
      <c r="J2725" s="155" t="str">
        <v>NE</v>
      </c>
      <c r="K2725" s="153" t="n">
        <v>21</v>
      </c>
      <c r="L2725" s="153" t="n">
        <f>IF(E2725="Accepted",K2725*1.150779448,"")</f>
        <v>24.166368408</v>
      </c>
      <c r="M2725" s="153" t="n">
        <v>24</v>
      </c>
      <c r="N2725" s="153" t="n">
        <f>IF(AND(E2725="Accepted",ISNUMBER(M2725)),M2725*1.150779448,"")</f>
        <v>27.618706752</v>
      </c>
      <c r="O2725" s="153" t="n">
        <v>28</v>
      </c>
      <c r="P2725" s="153" t="n">
        <f>IF(AND(E2725="Accepted",ISNUMBER(O2725)),O2725*1.150779448,"")</f>
        <v>32.221824544</v>
      </c>
      <c r="Q2725" s="153" t="n">
        <v>230</v>
      </c>
      <c r="R2725" s="155" t="str">
        <v>0056</v>
      </c>
      <c r="S2725" s="155" t="str">
        <v>2026-06-15 00:56 UTC</v>
      </c>
      <c r="T2725" s="155" t="str">
        <v>2026-06-14 17:56 PDT</v>
      </c>
      <c r="U2725" s="153" t="n">
        <f>IF(E2725&lt;&gt;"Accepted","",IF(AND(N2725="",P2725=""),"",MAX(N2725,P2725)))</f>
        <v>32.221824544</v>
      </c>
      <c r="V2725" s="155" t="str">
        <v>2026-06-14 17:56 PDT</v>
      </c>
      <c r="W2725" s="153" t="n">
        <v>21</v>
      </c>
      <c r="X2725" s="153" t="n">
        <v>24</v>
      </c>
      <c r="Y2725" s="153" t="n">
        <v>28</v>
      </c>
      <c r="Z2725" s="153" t="n">
        <v>230</v>
      </c>
      <c r="AA2725" s="153" t="n">
        <v>-117.8837</v>
      </c>
      <c r="AB2725" s="153" t="n">
        <v>34.9054</v>
      </c>
      <c r="AC2725" s="153" t="n">
        <v>702</v>
      </c>
      <c r="AD2725" s="175" t="str">
        <v>KEDW 150155Z AUTO 23021G24KT 10SM CLR 32/09 A2990 RMK AO2 PK WND 23028/0056 SLP099 T03230091</v>
      </c>
    </row>
    <row r="2726" hidden="0">
      <c r="A2726" s="150" t="str">
        <v>2026-06-15 02:55 UTC</v>
      </c>
      <c r="B2726" s="155" t="str">
        <v>2026-06-14 19:55 PDT</v>
      </c>
      <c r="C2726" s="155" t="str">
        <v>2026-06-14</v>
      </c>
      <c r="D2726" s="155" t="str">
        <v>June</v>
      </c>
      <c r="E2726" s="154" t="str">
        <v>Accepted</v>
      </c>
      <c r="F2726" s="155" t="str">
        <v>230</v>
      </c>
      <c r="G2726" s="153" t="n">
        <v>230</v>
      </c>
      <c r="H2726" s="155" t="str">
        <v>SW</v>
      </c>
      <c r="I2726" s="153" t="n">
        <v>50</v>
      </c>
      <c r="J2726" s="155" t="str">
        <v>NE</v>
      </c>
      <c r="K2726" s="153" t="n">
        <v>16</v>
      </c>
      <c r="L2726" s="153" t="n">
        <f>IF(E2726="Accepted",K2726*1.150779448,"")</f>
        <v>18.412471168</v>
      </c>
      <c r="M2726" s="153" t="n">
        <v>23</v>
      </c>
      <c r="N2726" s="153" t="n">
        <f>IF(AND(E2726="Accepted",ISNUMBER(M2726)),M2726*1.150779448,"")</f>
        <v>26.467927304</v>
      </c>
      <c r="O2726" s="153" t="n">
        <v>27</v>
      </c>
      <c r="P2726" s="153" t="n">
        <f>IF(AND(E2726="Accepted",ISNUMBER(O2726)),O2726*1.150779448,"")</f>
        <v>31.071045096</v>
      </c>
      <c r="Q2726" s="153" t="n">
        <v>220</v>
      </c>
      <c r="R2726" s="155" t="str">
        <v>0157</v>
      </c>
      <c r="S2726" s="155" t="str">
        <v>2026-06-15 01:57 UTC</v>
      </c>
      <c r="T2726" s="155" t="str">
        <v>2026-06-14 18:57 PDT</v>
      </c>
      <c r="U2726" s="153" t="n">
        <f>IF(E2726&lt;&gt;"Accepted","",IF(AND(N2726="",P2726=""),"",MAX(N2726,P2726)))</f>
        <v>31.071045096</v>
      </c>
      <c r="V2726" s="155" t="str">
        <v>2026-06-14 18:57 PDT</v>
      </c>
      <c r="W2726" s="153" t="n">
        <v>16</v>
      </c>
      <c r="X2726" s="153" t="n">
        <v>23</v>
      </c>
      <c r="Y2726" s="153" t="n">
        <v>27</v>
      </c>
      <c r="Z2726" s="153" t="n">
        <v>220</v>
      </c>
      <c r="AA2726" s="153" t="n">
        <v>-117.8837</v>
      </c>
      <c r="AB2726" s="153" t="n">
        <v>34.9054</v>
      </c>
      <c r="AC2726" s="153" t="n">
        <v>702</v>
      </c>
      <c r="AD2726" s="175" t="str">
        <v>KEDW 150255Z AUTO 23016G23KT 10SM CLR 30/09 A2991 RMK AO2 PK WND 22027/0157 SLP102 T03010090 53007</v>
      </c>
    </row>
    <row r="2727" hidden="0">
      <c r="A2727" s="150" t="str">
        <v>2026-06-15 03:55 UTC</v>
      </c>
      <c r="B2727" s="155" t="str">
        <v>2026-06-14 20:55 PDT</v>
      </c>
      <c r="C2727" s="155" t="str">
        <v>2026-06-14</v>
      </c>
      <c r="D2727" s="155" t="str">
        <v>June</v>
      </c>
      <c r="E2727" s="154" t="str">
        <v>Accepted</v>
      </c>
      <c r="F2727" s="155" t="str">
        <v>230</v>
      </c>
      <c r="G2727" s="153" t="n">
        <v>230</v>
      </c>
      <c r="H2727" s="155" t="str">
        <v>SW</v>
      </c>
      <c r="I2727" s="153" t="n">
        <v>50</v>
      </c>
      <c r="J2727" s="155" t="str">
        <v>NE</v>
      </c>
      <c r="K2727" s="153" t="n">
        <v>16</v>
      </c>
      <c r="L2727" s="153" t="n">
        <f>IF(E2727="Accepted",K2727*1.150779448,"")</f>
        <v>18.412471168</v>
      </c>
      <c r="M2727" s="153" t="n">
        <v>20</v>
      </c>
      <c r="N2727" s="153" t="n">
        <f>IF(AND(E2727="Accepted",ISNUMBER(M2727)),M2727*1.150779448,"")</f>
        <v>23.01558896</v>
      </c>
      <c r="O2727" s="163"/>
      <c r="P2727" s="163" t="str">
        <f>IF(AND(E2727="Accepted",ISNUMBER(O2727)),O2727*1.150779448,"")</f>
      </c>
      <c r="Q2727" s="163"/>
      <c r="R2727" s="155" t="str"/>
      <c r="S2727" s="155" t="str"/>
      <c r="T2727" s="155" t="str"/>
      <c r="U2727" s="153" t="n">
        <f>IF(E2727&lt;&gt;"Accepted","",IF(AND(N2727="",P2727=""),"",MAX(N2727,P2727)))</f>
        <v>23.01558896</v>
      </c>
      <c r="V2727" s="155" t="str">
        <v>2026-06-14 20:55 PDT</v>
      </c>
      <c r="W2727" s="153" t="n">
        <v>16</v>
      </c>
      <c r="X2727" s="153" t="n">
        <v>20</v>
      </c>
      <c r="Y2727" s="163"/>
      <c r="Z2727" s="163"/>
      <c r="AA2727" s="153" t="n">
        <v>-117.8837</v>
      </c>
      <c r="AB2727" s="153" t="n">
        <v>34.9054</v>
      </c>
      <c r="AC2727" s="153" t="n">
        <v>702</v>
      </c>
      <c r="AD2727" s="175" t="str">
        <v>KEDW 150355Z AUTO 23016G20KT 10SM CLR 28/09 A2993 RMK AO2 SLP108 T02770085</v>
      </c>
    </row>
    <row r="2728" hidden="0">
      <c r="A2728" s="150" t="str">
        <v>2026-06-15 04:55 UTC</v>
      </c>
      <c r="B2728" s="155" t="str">
        <v>2026-06-14 21:55 PDT</v>
      </c>
      <c r="C2728" s="155" t="str">
        <v>2026-06-14</v>
      </c>
      <c r="D2728" s="155" t="str">
        <v>June</v>
      </c>
      <c r="E2728" s="154" t="str">
        <v>Accepted</v>
      </c>
      <c r="F2728" s="155" t="str">
        <v>230</v>
      </c>
      <c r="G2728" s="153" t="n">
        <v>230</v>
      </c>
      <c r="H2728" s="155" t="str">
        <v>SW</v>
      </c>
      <c r="I2728" s="153" t="n">
        <v>50</v>
      </c>
      <c r="J2728" s="155" t="str">
        <v>NE</v>
      </c>
      <c r="K2728" s="153" t="n">
        <v>11</v>
      </c>
      <c r="L2728" s="153" t="n">
        <f>IF(E2728="Accepted",K2728*1.150779448,"")</f>
        <v>12.658573928</v>
      </c>
      <c r="M2728" s="163"/>
      <c r="N2728" s="163" t="str">
        <f>IF(AND(E2728="Accepted",ISNUMBER(M2728)),M2728*1.150779448,"")</f>
      </c>
      <c r="O2728" s="163"/>
      <c r="P2728" s="163" t="str">
        <f>IF(AND(E2728="Accepted",ISNUMBER(O2728)),O2728*1.150779448,"")</f>
      </c>
      <c r="Q2728" s="163"/>
      <c r="R2728" s="155" t="str"/>
      <c r="S2728" s="155" t="str"/>
      <c r="T2728" s="155" t="str"/>
      <c r="U2728" s="163" t="str">
        <f>IF(E2728&lt;&gt;"Accepted","",IF(AND(N2728="",P2728=""),"",MAX(N2728,P2728)))</f>
      </c>
      <c r="V2728" s="155" t="str">
        <v>2026-06-14 21:55 PDT</v>
      </c>
      <c r="W2728" s="153" t="n">
        <v>11</v>
      </c>
      <c r="X2728" s="163"/>
      <c r="Y2728" s="163"/>
      <c r="Z2728" s="163"/>
      <c r="AA2728" s="153" t="n">
        <v>-117.8837</v>
      </c>
      <c r="AB2728" s="153" t="n">
        <v>34.9054</v>
      </c>
      <c r="AC2728" s="153" t="n">
        <v>702</v>
      </c>
      <c r="AD2728" s="175" t="str">
        <v>KEDW 150455Z AUTO 23011KT 10SM CLR 26/09 A2994 RMK AO2 SLP111 T02600085</v>
      </c>
    </row>
    <row r="2729" hidden="0">
      <c r="A2729" s="150" t="str">
        <v>2026-06-15 05:55 UTC</v>
      </c>
      <c r="B2729" s="155" t="str">
        <v>2026-06-14 22:55 PDT</v>
      </c>
      <c r="C2729" s="155" t="str">
        <v>2026-06-14</v>
      </c>
      <c r="D2729" s="155" t="str">
        <v>June</v>
      </c>
      <c r="E2729" s="154" t="str">
        <v>Accepted</v>
      </c>
      <c r="F2729" s="155" t="str">
        <v>210</v>
      </c>
      <c r="G2729" s="153" t="n">
        <v>210</v>
      </c>
      <c r="H2729" s="155" t="str">
        <v>SW</v>
      </c>
      <c r="I2729" s="153" t="n">
        <v>30</v>
      </c>
      <c r="J2729" s="155" t="str">
        <v>NE</v>
      </c>
      <c r="K2729" s="153" t="n">
        <v>9</v>
      </c>
      <c r="L2729" s="153" t="n">
        <f>IF(E2729="Accepted",K2729*1.150779448,"")</f>
        <v>10.357015032</v>
      </c>
      <c r="M2729" s="163"/>
      <c r="N2729" s="163" t="str">
        <f>IF(AND(E2729="Accepted",ISNUMBER(M2729)),M2729*1.150779448,"")</f>
      </c>
      <c r="O2729" s="163"/>
      <c r="P2729" s="163" t="str">
        <f>IF(AND(E2729="Accepted",ISNUMBER(O2729)),O2729*1.150779448,"")</f>
      </c>
      <c r="Q2729" s="163"/>
      <c r="R2729" s="155" t="str"/>
      <c r="S2729" s="155" t="str"/>
      <c r="T2729" s="155" t="str"/>
      <c r="U2729" s="163" t="str">
        <f>IF(E2729&lt;&gt;"Accepted","",IF(AND(N2729="",P2729=""),"",MAX(N2729,P2729)))</f>
      </c>
      <c r="V2729" s="155" t="str">
        <v>2026-06-14 22:55 PDT</v>
      </c>
      <c r="W2729" s="153" t="n">
        <v>9</v>
      </c>
      <c r="X2729" s="163"/>
      <c r="Y2729" s="163"/>
      <c r="Z2729" s="163"/>
      <c r="AA2729" s="153" t="n">
        <v>-117.8837</v>
      </c>
      <c r="AB2729" s="153" t="n">
        <v>34.9054</v>
      </c>
      <c r="AC2729" s="153" t="n">
        <v>702</v>
      </c>
      <c r="AD2729" s="175" t="str">
        <v>KEDW 150555Z AUTO 21009KT 10SM CLR 25/08 A2995 RMK AO2 SLP113 T02490084 10357 20247 52015</v>
      </c>
    </row>
    <row r="2730" hidden="0">
      <c r="A2730" s="150" t="str">
        <v>2026-06-15 06:55 UTC</v>
      </c>
      <c r="B2730" s="155" t="str">
        <v>2026-06-14 23:55 PDT</v>
      </c>
      <c r="C2730" s="155" t="str">
        <v>2026-06-14</v>
      </c>
      <c r="D2730" s="155" t="str">
        <v>June</v>
      </c>
      <c r="E2730" s="154" t="str">
        <v>Accepted</v>
      </c>
      <c r="F2730" s="155" t="str">
        <v>210</v>
      </c>
      <c r="G2730" s="153" t="n">
        <v>210</v>
      </c>
      <c r="H2730" s="155" t="str">
        <v>SW</v>
      </c>
      <c r="I2730" s="153" t="n">
        <v>30</v>
      </c>
      <c r="J2730" s="155" t="str">
        <v>NE</v>
      </c>
      <c r="K2730" s="153" t="n">
        <v>12</v>
      </c>
      <c r="L2730" s="153" t="n">
        <f>IF(E2730="Accepted",K2730*1.150779448,"")</f>
        <v>13.809353376</v>
      </c>
      <c r="M2730" s="163"/>
      <c r="N2730" s="163" t="str">
        <f>IF(AND(E2730="Accepted",ISNUMBER(M2730)),M2730*1.150779448,"")</f>
      </c>
      <c r="O2730" s="163"/>
      <c r="P2730" s="163" t="str">
        <f>IF(AND(E2730="Accepted",ISNUMBER(O2730)),O2730*1.150779448,"")</f>
      </c>
      <c r="Q2730" s="163"/>
      <c r="R2730" s="155" t="str"/>
      <c r="S2730" s="155" t="str"/>
      <c r="T2730" s="155" t="str"/>
      <c r="U2730" s="163" t="str">
        <f>IF(E2730&lt;&gt;"Accepted","",IF(AND(N2730="",P2730=""),"",MAX(N2730,P2730)))</f>
      </c>
      <c r="V2730" s="155" t="str">
        <v>2026-06-14 23:55 PDT</v>
      </c>
      <c r="W2730" s="153" t="n">
        <v>12</v>
      </c>
      <c r="X2730" s="163"/>
      <c r="Y2730" s="163"/>
      <c r="Z2730" s="163"/>
      <c r="AA2730" s="153" t="n">
        <v>-117.8837</v>
      </c>
      <c r="AB2730" s="153" t="n">
        <v>34.9054</v>
      </c>
      <c r="AC2730" s="153" t="n">
        <v>702</v>
      </c>
      <c r="AD2730" s="175" t="str">
        <v>KEDW 150655Z AUTO 21012KT 10SM CLR 24/08 A2995 RMK AO2 SLP113 T02440079</v>
      </c>
    </row>
    <row r="2731" hidden="0">
      <c r="A2731" s="150" t="str">
        <v>2026-06-15 07:55 UTC</v>
      </c>
      <c r="B2731" s="155" t="str">
        <v>2026-06-15 00:55 PDT</v>
      </c>
      <c r="C2731" s="155" t="str">
        <v>2026-06-15</v>
      </c>
      <c r="D2731" s="155" t="str">
        <v>June</v>
      </c>
      <c r="E2731" s="154" t="str">
        <v>Accepted</v>
      </c>
      <c r="F2731" s="155" t="str">
        <v>220</v>
      </c>
      <c r="G2731" s="153" t="n">
        <v>220</v>
      </c>
      <c r="H2731" s="155" t="str">
        <v>SW</v>
      </c>
      <c r="I2731" s="153" t="n">
        <v>40</v>
      </c>
      <c r="J2731" s="155" t="str">
        <v>NE</v>
      </c>
      <c r="K2731" s="153" t="n">
        <v>12</v>
      </c>
      <c r="L2731" s="153" t="n">
        <f>IF(E2731="Accepted",K2731*1.150779448,"")</f>
        <v>13.809353376</v>
      </c>
      <c r="M2731" s="163"/>
      <c r="N2731" s="163" t="str">
        <f>IF(AND(E2731="Accepted",ISNUMBER(M2731)),M2731*1.150779448,"")</f>
      </c>
      <c r="O2731" s="163"/>
      <c r="P2731" s="163" t="str">
        <f>IF(AND(E2731="Accepted",ISNUMBER(O2731)),O2731*1.150779448,"")</f>
      </c>
      <c r="Q2731" s="163"/>
      <c r="R2731" s="155" t="str"/>
      <c r="S2731" s="155" t="str"/>
      <c r="T2731" s="155" t="str"/>
      <c r="U2731" s="163" t="str">
        <f>IF(E2731&lt;&gt;"Accepted","",IF(AND(N2731="",P2731=""),"",MAX(N2731,P2731)))</f>
      </c>
      <c r="V2731" s="155" t="str">
        <v>2026-06-15 00:55 PDT</v>
      </c>
      <c r="W2731" s="153" t="n">
        <v>12</v>
      </c>
      <c r="X2731" s="163"/>
      <c r="Y2731" s="163"/>
      <c r="Z2731" s="163"/>
      <c r="AA2731" s="153" t="n">
        <v>-117.8837</v>
      </c>
      <c r="AB2731" s="153" t="n">
        <v>34.9054</v>
      </c>
      <c r="AC2731" s="153" t="n">
        <v>702</v>
      </c>
      <c r="AD2731" s="175" t="str">
        <v>KEDW 150755Z AUTO 22012KT 10SM CLR 24/08 A2995 RMK AO2 SLP112 T02360080 403790217</v>
      </c>
    </row>
    <row r="2732" hidden="0">
      <c r="A2732" s="150" t="str">
        <v>2026-06-15 08:55 UTC</v>
      </c>
      <c r="B2732" s="155" t="str">
        <v>2026-06-15 01:55 PDT</v>
      </c>
      <c r="C2732" s="155" t="str">
        <v>2026-06-15</v>
      </c>
      <c r="D2732" s="155" t="str">
        <v>June</v>
      </c>
      <c r="E2732" s="154" t="str">
        <v>Accepted</v>
      </c>
      <c r="F2732" s="155" t="str">
        <v>220</v>
      </c>
      <c r="G2732" s="153" t="n">
        <v>220</v>
      </c>
      <c r="H2732" s="155" t="str">
        <v>SW</v>
      </c>
      <c r="I2732" s="153" t="n">
        <v>40</v>
      </c>
      <c r="J2732" s="155" t="str">
        <v>NE</v>
      </c>
      <c r="K2732" s="153" t="n">
        <v>12</v>
      </c>
      <c r="L2732" s="153" t="n">
        <f>IF(E2732="Accepted",K2732*1.150779448,"")</f>
        <v>13.809353376</v>
      </c>
      <c r="M2732" s="163"/>
      <c r="N2732" s="163" t="str">
        <f>IF(AND(E2732="Accepted",ISNUMBER(M2732)),M2732*1.150779448,"")</f>
      </c>
      <c r="O2732" s="163"/>
      <c r="P2732" s="163" t="str">
        <f>IF(AND(E2732="Accepted",ISNUMBER(O2732)),O2732*1.150779448,"")</f>
      </c>
      <c r="Q2732" s="163"/>
      <c r="R2732" s="155" t="str"/>
      <c r="S2732" s="155" t="str"/>
      <c r="T2732" s="155" t="str"/>
      <c r="U2732" s="163" t="str">
        <f>IF(E2732&lt;&gt;"Accepted","",IF(AND(N2732="",P2732=""),"",MAX(N2732,P2732)))</f>
      </c>
      <c r="V2732" s="155" t="str">
        <v>2026-06-15 01:55 PDT</v>
      </c>
      <c r="W2732" s="153" t="n">
        <v>12</v>
      </c>
      <c r="X2732" s="163"/>
      <c r="Y2732" s="163"/>
      <c r="Z2732" s="163"/>
      <c r="AA2732" s="153" t="n">
        <v>-117.8837</v>
      </c>
      <c r="AB2732" s="153" t="n">
        <v>34.9054</v>
      </c>
      <c r="AC2732" s="153" t="n">
        <v>702</v>
      </c>
      <c r="AD2732" s="175" t="str">
        <v>KEDW 150855Z AUTO 22012KT 10SM CLR 23/09 A2995 RMK AO2 SLP113 T02270088 55000</v>
      </c>
    </row>
    <row r="2733" hidden="0">
      <c r="A2733" s="150" t="str">
        <v>2026-06-15 09:55 UTC</v>
      </c>
      <c r="B2733" s="155" t="str">
        <v>2026-06-15 02:55 PDT</v>
      </c>
      <c r="C2733" s="155" t="str">
        <v>2026-06-15</v>
      </c>
      <c r="D2733" s="155" t="str">
        <v>June</v>
      </c>
      <c r="E2733" s="154" t="str">
        <v>Accepted</v>
      </c>
      <c r="F2733" s="155" t="str">
        <v>230</v>
      </c>
      <c r="G2733" s="153" t="n">
        <v>230</v>
      </c>
      <c r="H2733" s="155" t="str">
        <v>SW</v>
      </c>
      <c r="I2733" s="153" t="n">
        <v>50</v>
      </c>
      <c r="J2733" s="155" t="str">
        <v>NE</v>
      </c>
      <c r="K2733" s="153" t="n">
        <v>12</v>
      </c>
      <c r="L2733" s="153" t="n">
        <f>IF(E2733="Accepted",K2733*1.150779448,"")</f>
        <v>13.809353376</v>
      </c>
      <c r="M2733" s="163"/>
      <c r="N2733" s="163" t="str">
        <f>IF(AND(E2733="Accepted",ISNUMBER(M2733)),M2733*1.150779448,"")</f>
      </c>
      <c r="O2733" s="163"/>
      <c r="P2733" s="163" t="str">
        <f>IF(AND(E2733="Accepted",ISNUMBER(O2733)),O2733*1.150779448,"")</f>
      </c>
      <c r="Q2733" s="163"/>
      <c r="R2733" s="155" t="str"/>
      <c r="S2733" s="155" t="str"/>
      <c r="T2733" s="155" t="str"/>
      <c r="U2733" s="163" t="str">
        <f>IF(E2733&lt;&gt;"Accepted","",IF(AND(N2733="",P2733=""),"",MAX(N2733,P2733)))</f>
      </c>
      <c r="V2733" s="155" t="str">
        <v>2026-06-15 02:55 PDT</v>
      </c>
      <c r="W2733" s="153" t="n">
        <v>12</v>
      </c>
      <c r="X2733" s="163"/>
      <c r="Y2733" s="163"/>
      <c r="Z2733" s="163"/>
      <c r="AA2733" s="153" t="n">
        <v>-117.8837</v>
      </c>
      <c r="AB2733" s="153" t="n">
        <v>34.9054</v>
      </c>
      <c r="AC2733" s="153" t="n">
        <v>702</v>
      </c>
      <c r="AD2733" s="175" t="str">
        <v>KEDW 150955Z AUTO 23012KT 10SM CLR 23/10 A2995 RMK AO2 SLP113 T02270101</v>
      </c>
    </row>
    <row r="2734" hidden="0">
      <c r="A2734" s="150" t="str">
        <v>2026-06-15 10:55 UTC</v>
      </c>
      <c r="B2734" s="155" t="str">
        <v>2026-06-15 03:55 PDT</v>
      </c>
      <c r="C2734" s="155" t="str">
        <v>2026-06-15</v>
      </c>
      <c r="D2734" s="155" t="str">
        <v>June</v>
      </c>
      <c r="E2734" s="154" t="str">
        <v>Accepted</v>
      </c>
      <c r="F2734" s="155" t="str">
        <v>230</v>
      </c>
      <c r="G2734" s="153" t="n">
        <v>230</v>
      </c>
      <c r="H2734" s="155" t="str">
        <v>SW</v>
      </c>
      <c r="I2734" s="153" t="n">
        <v>50</v>
      </c>
      <c r="J2734" s="155" t="str">
        <v>NE</v>
      </c>
      <c r="K2734" s="153" t="n">
        <v>12</v>
      </c>
      <c r="L2734" s="153" t="n">
        <f>IF(E2734="Accepted",K2734*1.150779448,"")</f>
        <v>13.809353376</v>
      </c>
      <c r="M2734" s="163"/>
      <c r="N2734" s="163" t="str">
        <f>IF(AND(E2734="Accepted",ISNUMBER(M2734)),M2734*1.150779448,"")</f>
      </c>
      <c r="O2734" s="163"/>
      <c r="P2734" s="163" t="str">
        <f>IF(AND(E2734="Accepted",ISNUMBER(O2734)),O2734*1.150779448,"")</f>
      </c>
      <c r="Q2734" s="163"/>
      <c r="R2734" s="155" t="str"/>
      <c r="S2734" s="155" t="str"/>
      <c r="T2734" s="155" t="str"/>
      <c r="U2734" s="163" t="str">
        <f>IF(E2734&lt;&gt;"Accepted","",IF(AND(N2734="",P2734=""),"",MAX(N2734,P2734)))</f>
      </c>
      <c r="V2734" s="155" t="str">
        <v>2026-06-15 03:55 PDT</v>
      </c>
      <c r="W2734" s="153" t="n">
        <v>12</v>
      </c>
      <c r="X2734" s="163"/>
      <c r="Y2734" s="163"/>
      <c r="Z2734" s="163"/>
      <c r="AA2734" s="153" t="n">
        <v>-117.8837</v>
      </c>
      <c r="AB2734" s="153" t="n">
        <v>34.9054</v>
      </c>
      <c r="AC2734" s="153" t="n">
        <v>702</v>
      </c>
      <c r="AD2734" s="175" t="str">
        <v>KEDW 151055Z AUTO 23012KT 10SM CLR 22/10 A2994 RMK AO2 SLP111 T02190104</v>
      </c>
    </row>
    <row r="2735" hidden="0">
      <c r="A2735" s="150" t="str">
        <v>2026-06-15 11:55 UTC</v>
      </c>
      <c r="B2735" s="155" t="str">
        <v>2026-06-15 04:55 PDT</v>
      </c>
      <c r="C2735" s="155" t="str">
        <v>2026-06-15</v>
      </c>
      <c r="D2735" s="155" t="str">
        <v>June</v>
      </c>
      <c r="E2735" s="154" t="str">
        <v>Accepted</v>
      </c>
      <c r="F2735" s="155" t="str">
        <v>220</v>
      </c>
      <c r="G2735" s="153" t="n">
        <v>220</v>
      </c>
      <c r="H2735" s="155" t="str">
        <v>SW</v>
      </c>
      <c r="I2735" s="153" t="n">
        <v>40</v>
      </c>
      <c r="J2735" s="155" t="str">
        <v>NE</v>
      </c>
      <c r="K2735" s="153" t="n">
        <v>11</v>
      </c>
      <c r="L2735" s="153" t="n">
        <f>IF(E2735="Accepted",K2735*1.150779448,"")</f>
        <v>12.658573928</v>
      </c>
      <c r="M2735" s="163"/>
      <c r="N2735" s="163" t="str">
        <f>IF(AND(E2735="Accepted",ISNUMBER(M2735)),M2735*1.150779448,"")</f>
      </c>
      <c r="O2735" s="163"/>
      <c r="P2735" s="163" t="str">
        <f>IF(AND(E2735="Accepted",ISNUMBER(O2735)),O2735*1.150779448,"")</f>
      </c>
      <c r="Q2735" s="163"/>
      <c r="R2735" s="155" t="str"/>
      <c r="S2735" s="155" t="str"/>
      <c r="T2735" s="155" t="str"/>
      <c r="U2735" s="163" t="str">
        <f>IF(E2735&lt;&gt;"Accepted","",IF(AND(N2735="",P2735=""),"",MAX(N2735,P2735)))</f>
      </c>
      <c r="V2735" s="155" t="str">
        <v>2026-06-15 04:55 PDT</v>
      </c>
      <c r="W2735" s="153" t="n">
        <v>11</v>
      </c>
      <c r="X2735" s="163"/>
      <c r="Y2735" s="163"/>
      <c r="Z2735" s="163"/>
      <c r="AA2735" s="153" t="n">
        <v>-117.8837</v>
      </c>
      <c r="AB2735" s="153" t="n">
        <v>34.9054</v>
      </c>
      <c r="AC2735" s="153" t="n">
        <v>702</v>
      </c>
      <c r="AD2735" s="175" t="str">
        <v>KEDW 151155Z AUTO 22011KT 10SM CLR 21/10 A2995 RMK AO2 SLP116 T02100096 10248 20210 55000</v>
      </c>
    </row>
    <row r="2736" hidden="0">
      <c r="A2736" s="150" t="str">
        <v>2026-06-15 12:55 UTC</v>
      </c>
      <c r="B2736" s="155" t="str">
        <v>2026-06-15 05:55 PDT</v>
      </c>
      <c r="C2736" s="155" t="str">
        <v>2026-06-15</v>
      </c>
      <c r="D2736" s="155" t="str">
        <v>June</v>
      </c>
      <c r="E2736" s="154" t="str">
        <v>Accepted</v>
      </c>
      <c r="F2736" s="155" t="str">
        <v>220</v>
      </c>
      <c r="G2736" s="153" t="n">
        <v>220</v>
      </c>
      <c r="H2736" s="155" t="str">
        <v>SW</v>
      </c>
      <c r="I2736" s="153" t="n">
        <v>40</v>
      </c>
      <c r="J2736" s="155" t="str">
        <v>NE</v>
      </c>
      <c r="K2736" s="153" t="n">
        <v>10</v>
      </c>
      <c r="L2736" s="153" t="n">
        <f>IF(E2736="Accepted",K2736*1.150779448,"")</f>
        <v>11.50779448</v>
      </c>
      <c r="M2736" s="163"/>
      <c r="N2736" s="163" t="str">
        <f>IF(AND(E2736="Accepted",ISNUMBER(M2736)),M2736*1.150779448,"")</f>
      </c>
      <c r="O2736" s="163"/>
      <c r="P2736" s="163" t="str">
        <f>IF(AND(E2736="Accepted",ISNUMBER(O2736)),O2736*1.150779448,"")</f>
      </c>
      <c r="Q2736" s="163"/>
      <c r="R2736" s="155" t="str"/>
      <c r="S2736" s="155" t="str"/>
      <c r="T2736" s="155" t="str"/>
      <c r="U2736" s="163" t="str">
        <f>IF(E2736&lt;&gt;"Accepted","",IF(AND(N2736="",P2736=""),"",MAX(N2736,P2736)))</f>
      </c>
      <c r="V2736" s="155" t="str">
        <v>2026-06-15 05:55 PDT</v>
      </c>
      <c r="W2736" s="153" t="n">
        <v>10</v>
      </c>
      <c r="X2736" s="163"/>
      <c r="Y2736" s="163"/>
      <c r="Z2736" s="163"/>
      <c r="AA2736" s="153" t="n">
        <v>-117.8837</v>
      </c>
      <c r="AB2736" s="153" t="n">
        <v>34.9054</v>
      </c>
      <c r="AC2736" s="153" t="n">
        <v>702</v>
      </c>
      <c r="AD2736" s="175" t="str">
        <v>KEDW 151255Z 22010KT 60SM CLR 20/10 A2996 RMK AO2A SLP120 T02040102 COR 1259</v>
      </c>
    </row>
    <row r="2737" hidden="0">
      <c r="A2737" s="150" t="str">
        <v>2026-06-15 13:55 UTC</v>
      </c>
      <c r="B2737" s="155" t="str">
        <v>2026-06-15 06:55 PDT</v>
      </c>
      <c r="C2737" s="155" t="str">
        <v>2026-06-15</v>
      </c>
      <c r="D2737" s="155" t="str">
        <v>June</v>
      </c>
      <c r="E2737" s="154" t="str">
        <v>Accepted</v>
      </c>
      <c r="F2737" s="155" t="str">
        <v>230</v>
      </c>
      <c r="G2737" s="153" t="n">
        <v>230</v>
      </c>
      <c r="H2737" s="155" t="str">
        <v>SW</v>
      </c>
      <c r="I2737" s="153" t="n">
        <v>50</v>
      </c>
      <c r="J2737" s="155" t="str">
        <v>NE</v>
      </c>
      <c r="K2737" s="153" t="n">
        <v>8</v>
      </c>
      <c r="L2737" s="153" t="n">
        <f>IF(E2737="Accepted",K2737*1.150779448,"")</f>
        <v>9.206235584</v>
      </c>
      <c r="M2737" s="163"/>
      <c r="N2737" s="163" t="str">
        <f>IF(AND(E2737="Accepted",ISNUMBER(M2737)),M2737*1.150779448,"")</f>
      </c>
      <c r="O2737" s="163"/>
      <c r="P2737" s="163" t="str">
        <f>IF(AND(E2737="Accepted",ISNUMBER(O2737)),O2737*1.150779448,"")</f>
      </c>
      <c r="Q2737" s="163"/>
      <c r="R2737" s="155" t="str"/>
      <c r="S2737" s="155" t="str"/>
      <c r="T2737" s="155" t="str"/>
      <c r="U2737" s="163" t="str">
        <f>IF(E2737&lt;&gt;"Accepted","",IF(AND(N2737="",P2737=""),"",MAX(N2737,P2737)))</f>
      </c>
      <c r="V2737" s="155" t="str">
        <v>2026-06-15 06:55 PDT</v>
      </c>
      <c r="W2737" s="153" t="n">
        <v>8</v>
      </c>
      <c r="X2737" s="163"/>
      <c r="Y2737" s="163"/>
      <c r="Z2737" s="163"/>
      <c r="AA2737" s="153" t="n">
        <v>-117.8837</v>
      </c>
      <c r="AB2737" s="153" t="n">
        <v>34.9054</v>
      </c>
      <c r="AC2737" s="153" t="n">
        <v>702</v>
      </c>
      <c r="AD2737" s="175" t="str">
        <v>KEDW 151355Z COR 23008KT 70SM CLR 23/10 A2999 RMK AO2A SLP129 T02320103 COR 1359</v>
      </c>
    </row>
    <row r="2738" hidden="0">
      <c r="A2738" s="150" t="str">
        <v>2026-06-15 14:55 UTC</v>
      </c>
      <c r="B2738" s="155" t="str">
        <v>2026-06-15 07:55 PDT</v>
      </c>
      <c r="C2738" s="155" t="str">
        <v>2026-06-15</v>
      </c>
      <c r="D2738" s="155" t="str">
        <v>June</v>
      </c>
      <c r="E2738" s="154" t="str">
        <v>Accepted</v>
      </c>
      <c r="F2738" s="155" t="str">
        <v>230</v>
      </c>
      <c r="G2738" s="153" t="n">
        <v>230</v>
      </c>
      <c r="H2738" s="155" t="str">
        <v>SW</v>
      </c>
      <c r="I2738" s="153" t="n">
        <v>50</v>
      </c>
      <c r="J2738" s="155" t="str">
        <v>NE</v>
      </c>
      <c r="K2738" s="153" t="n">
        <v>14</v>
      </c>
      <c r="L2738" s="153" t="n">
        <f>IF(E2738="Accepted",K2738*1.150779448,"")</f>
        <v>16.110912272</v>
      </c>
      <c r="M2738" s="163"/>
      <c r="N2738" s="163" t="str">
        <f>IF(AND(E2738="Accepted",ISNUMBER(M2738)),M2738*1.150779448,"")</f>
      </c>
      <c r="O2738" s="163"/>
      <c r="P2738" s="163" t="str">
        <f>IF(AND(E2738="Accepted",ISNUMBER(O2738)),O2738*1.150779448,"")</f>
      </c>
      <c r="Q2738" s="163"/>
      <c r="R2738" s="155" t="str"/>
      <c r="S2738" s="155" t="str"/>
      <c r="T2738" s="155" t="str"/>
      <c r="U2738" s="163" t="str">
        <f>IF(E2738&lt;&gt;"Accepted","",IF(AND(N2738="",P2738=""),"",MAX(N2738,P2738)))</f>
      </c>
      <c r="V2738" s="155" t="str">
        <v>2026-06-15 07:55 PDT</v>
      </c>
      <c r="W2738" s="153" t="n">
        <v>14</v>
      </c>
      <c r="X2738" s="163"/>
      <c r="Y2738" s="163"/>
      <c r="Z2738" s="163"/>
      <c r="AA2738" s="153" t="n">
        <v>-117.8837</v>
      </c>
      <c r="AB2738" s="153" t="n">
        <v>34.9054</v>
      </c>
      <c r="AC2738" s="153" t="n">
        <v>702</v>
      </c>
      <c r="AD2738" s="175" t="str">
        <v>KEDW 151455Z COR 23014KT 50SM CLR 26/09 A2999 RMK AO2 SLP129 T02620086 52012 COR 1525</v>
      </c>
    </row>
    <row r="2739" hidden="0">
      <c r="A2739" s="150" t="str">
        <v>2026-06-15 15:55 UTC</v>
      </c>
      <c r="B2739" s="155" t="str">
        <v>2026-06-15 08:55 PDT</v>
      </c>
      <c r="C2739" s="155" t="str">
        <v>2026-06-15</v>
      </c>
      <c r="D2739" s="155" t="str">
        <v>June</v>
      </c>
      <c r="E2739" s="154" t="str">
        <v>Accepted</v>
      </c>
      <c r="F2739" s="155" t="str">
        <v>230</v>
      </c>
      <c r="G2739" s="153" t="n">
        <v>230</v>
      </c>
      <c r="H2739" s="155" t="str">
        <v>SW</v>
      </c>
      <c r="I2739" s="153" t="n">
        <v>50</v>
      </c>
      <c r="J2739" s="155" t="str">
        <v>NE</v>
      </c>
      <c r="K2739" s="153" t="n">
        <v>12</v>
      </c>
      <c r="L2739" s="153" t="n">
        <f>IF(E2739="Accepted",K2739*1.150779448,"")</f>
        <v>13.809353376</v>
      </c>
      <c r="M2739" s="163"/>
      <c r="N2739" s="163" t="str">
        <f>IF(AND(E2739="Accepted",ISNUMBER(M2739)),M2739*1.150779448,"")</f>
      </c>
      <c r="O2739" s="163"/>
      <c r="P2739" s="163" t="str">
        <f>IF(AND(E2739="Accepted",ISNUMBER(O2739)),O2739*1.150779448,"")</f>
      </c>
      <c r="Q2739" s="163"/>
      <c r="R2739" s="155" t="str"/>
      <c r="S2739" s="155" t="str"/>
      <c r="T2739" s="155" t="str"/>
      <c r="U2739" s="163" t="str">
        <f>IF(E2739&lt;&gt;"Accepted","",IF(AND(N2739="",P2739=""),"",MAX(N2739,P2739)))</f>
      </c>
      <c r="V2739" s="155" t="str">
        <v>2026-06-15 08:55 PDT</v>
      </c>
      <c r="W2739" s="153" t="n">
        <v>12</v>
      </c>
      <c r="X2739" s="163"/>
      <c r="Y2739" s="163"/>
      <c r="Z2739" s="163"/>
      <c r="AA2739" s="153" t="n">
        <v>-117.8837</v>
      </c>
      <c r="AB2739" s="153" t="n">
        <v>34.9054</v>
      </c>
      <c r="AC2739" s="153" t="n">
        <v>702</v>
      </c>
      <c r="AD2739" s="175" t="str">
        <v>KEDW 151555Z COR 23012KT 50SM CLR 29/07 A2999 RMK AO2A SLP129 T02930072 COR 1601</v>
      </c>
    </row>
    <row r="2740" hidden="0">
      <c r="A2740" s="150" t="str">
        <v>2026-06-15 16:55 UTC</v>
      </c>
      <c r="B2740" s="155" t="str">
        <v>2026-06-15 09:55 PDT</v>
      </c>
      <c r="C2740" s="155" t="str">
        <v>2026-06-15</v>
      </c>
      <c r="D2740" s="155" t="str">
        <v>June</v>
      </c>
      <c r="E2740" s="154" t="str">
        <v>Accepted</v>
      </c>
      <c r="F2740" s="155" t="str">
        <v>210</v>
      </c>
      <c r="G2740" s="153" t="n">
        <v>210</v>
      </c>
      <c r="H2740" s="155" t="str">
        <v>SW</v>
      </c>
      <c r="I2740" s="153" t="n">
        <v>30</v>
      </c>
      <c r="J2740" s="155" t="str">
        <v>NE</v>
      </c>
      <c r="K2740" s="153" t="n">
        <v>9</v>
      </c>
      <c r="L2740" s="153" t="n">
        <f>IF(E2740="Accepted",K2740*1.150779448,"")</f>
        <v>10.357015032</v>
      </c>
      <c r="M2740" s="163"/>
      <c r="N2740" s="163" t="str">
        <f>IF(AND(E2740="Accepted",ISNUMBER(M2740)),M2740*1.150779448,"")</f>
      </c>
      <c r="O2740" s="163"/>
      <c r="P2740" s="163" t="str">
        <f>IF(AND(E2740="Accepted",ISNUMBER(O2740)),O2740*1.150779448,"")</f>
      </c>
      <c r="Q2740" s="163"/>
      <c r="R2740" s="155" t="str"/>
      <c r="S2740" s="155" t="str"/>
      <c r="T2740" s="155" t="str"/>
      <c r="U2740" s="163" t="str">
        <f>IF(E2740&lt;&gt;"Accepted","",IF(AND(N2740="",P2740=""),"",MAX(N2740,P2740)))</f>
      </c>
      <c r="V2740" s="155" t="str">
        <v>2026-06-15 09:55 PDT</v>
      </c>
      <c r="W2740" s="153" t="n">
        <v>9</v>
      </c>
      <c r="X2740" s="163"/>
      <c r="Y2740" s="163"/>
      <c r="Z2740" s="163"/>
      <c r="AA2740" s="153" t="n">
        <v>-117.8837</v>
      </c>
      <c r="AB2740" s="153" t="n">
        <v>34.9054</v>
      </c>
      <c r="AC2740" s="153" t="n">
        <v>702</v>
      </c>
      <c r="AD2740" s="175" t="str">
        <v>KEDW 151655Z COR 21009KT 70SM FEW080 32/05 A2999 RMK AO2A SLP128 T03180045 $ COR 1657</v>
      </c>
    </row>
    <row r="2741" hidden="0">
      <c r="A2741" s="150" t="str">
        <v>2026-06-15 17:55 UTC</v>
      </c>
      <c r="B2741" s="155" t="str">
        <v>2026-06-15 10:55 PDT</v>
      </c>
      <c r="C2741" s="155" t="str">
        <v>2026-06-15</v>
      </c>
      <c r="D2741" s="155" t="str">
        <v>June</v>
      </c>
      <c r="E2741" s="154" t="str">
        <v>Accepted</v>
      </c>
      <c r="F2741" s="155" t="str">
        <v>240</v>
      </c>
      <c r="G2741" s="153" t="n">
        <v>240</v>
      </c>
      <c r="H2741" s="155" t="str">
        <v>SW</v>
      </c>
      <c r="I2741" s="153" t="n">
        <v>60</v>
      </c>
      <c r="J2741" s="155" t="str">
        <v>NE</v>
      </c>
      <c r="K2741" s="153" t="n">
        <v>9</v>
      </c>
      <c r="L2741" s="153" t="n">
        <f>IF(E2741="Accepted",K2741*1.150779448,"")</f>
        <v>10.357015032</v>
      </c>
      <c r="M2741" s="163"/>
      <c r="N2741" s="163" t="str">
        <f>IF(AND(E2741="Accepted",ISNUMBER(M2741)),M2741*1.150779448,"")</f>
      </c>
      <c r="O2741" s="163"/>
      <c r="P2741" s="163" t="str">
        <f>IF(AND(E2741="Accepted",ISNUMBER(O2741)),O2741*1.150779448,"")</f>
      </c>
      <c r="Q2741" s="163"/>
      <c r="R2741" s="155" t="str"/>
      <c r="S2741" s="155" t="str"/>
      <c r="T2741" s="155" t="str"/>
      <c r="U2741" s="163" t="str">
        <f>IF(E2741&lt;&gt;"Accepted","",IF(AND(N2741="",P2741=""),"",MAX(N2741,P2741)))</f>
      </c>
      <c r="V2741" s="155" t="str">
        <v>2026-06-15 10:55 PDT</v>
      </c>
      <c r="W2741" s="153" t="n">
        <v>9</v>
      </c>
      <c r="X2741" s="163"/>
      <c r="Y2741" s="163"/>
      <c r="Z2741" s="163"/>
      <c r="AA2741" s="153" t="n">
        <v>-117.8837</v>
      </c>
      <c r="AB2741" s="153" t="n">
        <v>34.9054</v>
      </c>
      <c r="AC2741" s="153" t="n">
        <v>702</v>
      </c>
      <c r="AD2741" s="175" t="str">
        <v>KEDW 151755Z COR 24009KT 70SM CLR 34/02 A2999 RMK AO2A SLP128 T03360024 10338 20201 58001 $ COR 1758</v>
      </c>
    </row>
    <row r="2742" hidden="0">
      <c r="A2742" s="150" t="str">
        <v>2026-06-15 18:55 UTC</v>
      </c>
      <c r="B2742" s="155" t="str">
        <v>2026-06-15 11:55 PDT</v>
      </c>
      <c r="C2742" s="155" t="str">
        <v>2026-06-15</v>
      </c>
      <c r="D2742" s="155" t="str">
        <v>June</v>
      </c>
      <c r="E2742" s="154" t="str">
        <v>Accepted</v>
      </c>
      <c r="F2742" s="155" t="str">
        <v>230</v>
      </c>
      <c r="G2742" s="153" t="n">
        <v>230</v>
      </c>
      <c r="H2742" s="155" t="str">
        <v>SW</v>
      </c>
      <c r="I2742" s="153" t="n">
        <v>50</v>
      </c>
      <c r="J2742" s="155" t="str">
        <v>NE</v>
      </c>
      <c r="K2742" s="153" t="n">
        <v>11</v>
      </c>
      <c r="L2742" s="153" t="n">
        <f>IF(E2742="Accepted",K2742*1.150779448,"")</f>
        <v>12.658573928</v>
      </c>
      <c r="M2742" s="153" t="n">
        <v>15</v>
      </c>
      <c r="N2742" s="153" t="n">
        <f>IF(AND(E2742="Accepted",ISNUMBER(M2742)),M2742*1.150779448,"")</f>
        <v>17.261691719999998</v>
      </c>
      <c r="O2742" s="163"/>
      <c r="P2742" s="163" t="str">
        <f>IF(AND(E2742="Accepted",ISNUMBER(O2742)),O2742*1.150779448,"")</f>
      </c>
      <c r="Q2742" s="163"/>
      <c r="R2742" s="155" t="str"/>
      <c r="S2742" s="155" t="str"/>
      <c r="T2742" s="155" t="str"/>
      <c r="U2742" s="153" t="n">
        <f>IF(E2742&lt;&gt;"Accepted","",IF(AND(N2742="",P2742=""),"",MAX(N2742,P2742)))</f>
        <v>17.261691719999998</v>
      </c>
      <c r="V2742" s="155" t="str">
        <v>2026-06-15 11:55 PDT</v>
      </c>
      <c r="W2742" s="153" t="n">
        <v>11</v>
      </c>
      <c r="X2742" s="153" t="n">
        <v>15</v>
      </c>
      <c r="Y2742" s="163"/>
      <c r="Z2742" s="163"/>
      <c r="AA2742" s="153" t="n">
        <v>-117.8837</v>
      </c>
      <c r="AB2742" s="153" t="n">
        <v>34.9054</v>
      </c>
      <c r="AC2742" s="153" t="n">
        <v>702</v>
      </c>
      <c r="AD2742" s="175" t="str">
        <v>KEDW 151855Z COR 23011G15KT 60SM FEW080 35/00 A2998 RMK AO2A SLP124 T03500001 COR 1858</v>
      </c>
    </row>
    <row r="2743" hidden="0">
      <c r="A2743" s="150" t="str">
        <v>2026-06-15 19:55 UTC</v>
      </c>
      <c r="B2743" s="155" t="str">
        <v>2026-06-15 12:55 PDT</v>
      </c>
      <c r="C2743" s="155" t="str">
        <v>2026-06-15</v>
      </c>
      <c r="D2743" s="155" t="str">
        <v>June</v>
      </c>
      <c r="E2743" s="154" t="str">
        <v>Accepted</v>
      </c>
      <c r="F2743" s="155" t="str">
        <v>220</v>
      </c>
      <c r="G2743" s="153" t="n">
        <v>220</v>
      </c>
      <c r="H2743" s="155" t="str">
        <v>SW</v>
      </c>
      <c r="I2743" s="153" t="n">
        <v>40</v>
      </c>
      <c r="J2743" s="155" t="str">
        <v>NE</v>
      </c>
      <c r="K2743" s="153" t="n">
        <v>13</v>
      </c>
      <c r="L2743" s="153" t="n">
        <f>IF(E2743="Accepted",K2743*1.150779448,"")</f>
        <v>14.960132824</v>
      </c>
      <c r="M2743" s="153" t="n">
        <v>16</v>
      </c>
      <c r="N2743" s="153" t="n">
        <f>IF(AND(E2743="Accepted",ISNUMBER(M2743)),M2743*1.150779448,"")</f>
        <v>18.412471168</v>
      </c>
      <c r="O2743" s="163"/>
      <c r="P2743" s="163" t="str">
        <f>IF(AND(E2743="Accepted",ISNUMBER(O2743)),O2743*1.150779448,"")</f>
      </c>
      <c r="Q2743" s="163"/>
      <c r="R2743" s="155" t="str"/>
      <c r="S2743" s="155" t="str"/>
      <c r="T2743" s="155" t="str"/>
      <c r="U2743" s="153" t="n">
        <f>IF(E2743&lt;&gt;"Accepted","",IF(AND(N2743="",P2743=""),"",MAX(N2743,P2743)))</f>
        <v>18.412471168</v>
      </c>
      <c r="V2743" s="155" t="str">
        <v>2026-06-15 12:55 PDT</v>
      </c>
      <c r="W2743" s="153" t="n">
        <v>13</v>
      </c>
      <c r="X2743" s="153" t="n">
        <v>16</v>
      </c>
      <c r="Y2743" s="163"/>
      <c r="Z2743" s="163"/>
      <c r="AA2743" s="153" t="n">
        <v>-117.8837</v>
      </c>
      <c r="AB2743" s="153" t="n">
        <v>34.9054</v>
      </c>
      <c r="AC2743" s="153" t="n">
        <v>702</v>
      </c>
      <c r="AD2743" s="175" t="str">
        <v>KEDW 151955Z COR 22013G16KT 70SM FEW080 37/M04 A2997 RMK AO2A SLP120 T03701045 COR 1957</v>
      </c>
    </row>
    <row r="2744" hidden="0">
      <c r="A2744" s="150" t="str">
        <v>2026-06-15 20:55 UTC</v>
      </c>
      <c r="B2744" s="155" t="str">
        <v>2026-06-15 13:55 PDT</v>
      </c>
      <c r="C2744" s="155" t="str">
        <v>2026-06-15</v>
      </c>
      <c r="D2744" s="155" t="str">
        <v>June</v>
      </c>
      <c r="E2744" s="154" t="str">
        <v>Accepted</v>
      </c>
      <c r="F2744" s="155" t="str">
        <v>230</v>
      </c>
      <c r="G2744" s="153" t="n">
        <v>230</v>
      </c>
      <c r="H2744" s="155" t="str">
        <v>SW</v>
      </c>
      <c r="I2744" s="153" t="n">
        <v>50</v>
      </c>
      <c r="J2744" s="155" t="str">
        <v>NE</v>
      </c>
      <c r="K2744" s="153" t="n">
        <v>4</v>
      </c>
      <c r="L2744" s="153" t="n">
        <f>IF(E2744="Accepted",K2744*1.150779448,"")</f>
        <v>4.603117792</v>
      </c>
      <c r="M2744" s="153" t="n">
        <v>19</v>
      </c>
      <c r="N2744" s="153" t="n">
        <f>IF(AND(E2744="Accepted",ISNUMBER(M2744)),M2744*1.150779448,"")</f>
        <v>21.864809512</v>
      </c>
      <c r="O2744" s="163"/>
      <c r="P2744" s="163" t="str">
        <f>IF(AND(E2744="Accepted",ISNUMBER(O2744)),O2744*1.150779448,"")</f>
      </c>
      <c r="Q2744" s="163"/>
      <c r="R2744" s="155" t="str"/>
      <c r="S2744" s="155" t="str"/>
      <c r="T2744" s="155" t="str"/>
      <c r="U2744" s="153" t="n">
        <f>IF(E2744&lt;&gt;"Accepted","",IF(AND(N2744="",P2744=""),"",MAX(N2744,P2744)))</f>
        <v>21.864809512</v>
      </c>
      <c r="V2744" s="155" t="str">
        <v>2026-06-15 13:55 PDT</v>
      </c>
      <c r="W2744" s="153" t="n">
        <v>4</v>
      </c>
      <c r="X2744" s="153" t="n">
        <v>19</v>
      </c>
      <c r="Y2744" s="163"/>
      <c r="Z2744" s="163"/>
      <c r="AA2744" s="153" t="n">
        <v>-117.8837</v>
      </c>
      <c r="AB2744" s="153" t="n">
        <v>34.9054</v>
      </c>
      <c r="AC2744" s="153" t="n">
        <v>702</v>
      </c>
      <c r="AD2744" s="175" t="str">
        <v>KEDW 152055Z COR 23004G19KT 70SM FEW120 38/M11 A2996 RMK AO2 SLP117 T03781112 57010 COR 2101</v>
      </c>
    </row>
    <row r="2745" hidden="0">
      <c r="A2745" s="150" t="str">
        <v>2026-06-15 21:55 UTC</v>
      </c>
      <c r="B2745" s="155" t="str">
        <v>2026-06-15 14:55 PDT</v>
      </c>
      <c r="C2745" s="155" t="str">
        <v>2026-06-15</v>
      </c>
      <c r="D2745" s="155" t="str">
        <v>June</v>
      </c>
      <c r="E2745" s="154" t="str">
        <v>Accepted</v>
      </c>
      <c r="F2745" s="155" t="str">
        <v>250</v>
      </c>
      <c r="G2745" s="153" t="n">
        <v>250</v>
      </c>
      <c r="H2745" s="155" t="str">
        <v>W</v>
      </c>
      <c r="I2745" s="153" t="n">
        <v>70</v>
      </c>
      <c r="J2745" s="155" t="str">
        <v>E</v>
      </c>
      <c r="K2745" s="153" t="n">
        <v>11</v>
      </c>
      <c r="L2745" s="153" t="n">
        <f>IF(E2745="Accepted",K2745*1.150779448,"")</f>
        <v>12.658573928</v>
      </c>
      <c r="M2745" s="153" t="n">
        <v>19</v>
      </c>
      <c r="N2745" s="153" t="n">
        <f>IF(AND(E2745="Accepted",ISNUMBER(M2745)),M2745*1.150779448,"")</f>
        <v>21.864809512</v>
      </c>
      <c r="O2745" s="163"/>
      <c r="P2745" s="163" t="str">
        <f>IF(AND(E2745="Accepted",ISNUMBER(O2745)),O2745*1.150779448,"")</f>
      </c>
      <c r="Q2745" s="163"/>
      <c r="R2745" s="155" t="str"/>
      <c r="S2745" s="155" t="str"/>
      <c r="T2745" s="155" t="str"/>
      <c r="U2745" s="153" t="n">
        <f>IF(E2745&lt;&gt;"Accepted","",IF(AND(N2745="",P2745=""),"",MAX(N2745,P2745)))</f>
        <v>21.864809512</v>
      </c>
      <c r="V2745" s="155" t="str">
        <v>2026-06-15 14:55 PDT</v>
      </c>
      <c r="W2745" s="153" t="n">
        <v>11</v>
      </c>
      <c r="X2745" s="153" t="n">
        <v>19</v>
      </c>
      <c r="Y2745" s="163"/>
      <c r="Z2745" s="163"/>
      <c r="AA2745" s="153" t="n">
        <v>-117.8837</v>
      </c>
      <c r="AB2745" s="153" t="n">
        <v>34.9054</v>
      </c>
      <c r="AC2745" s="153" t="n">
        <v>702</v>
      </c>
      <c r="AD2745" s="175" t="str">
        <v>KEDW 152155Z COR 25011G19KT 70SM FEW120 38/M19 A2994 RMK AO2 SLP110 T03801194 COR 2155</v>
      </c>
    </row>
    <row r="2746" hidden="0">
      <c r="A2746" s="150" t="str">
        <v>2026-06-15 22:02 UTC</v>
      </c>
      <c r="B2746" s="155" t="str">
        <v>2026-06-15 15:02 PDT</v>
      </c>
      <c r="C2746" s="155" t="str">
        <v>2026-06-15</v>
      </c>
      <c r="D2746" s="155" t="str">
        <v>June</v>
      </c>
      <c r="E2746" s="154" t="str">
        <v>Accepted</v>
      </c>
      <c r="F2746" s="155" t="str">
        <v>210</v>
      </c>
      <c r="G2746" s="153" t="n">
        <v>210</v>
      </c>
      <c r="H2746" s="155" t="str">
        <v>SW</v>
      </c>
      <c r="I2746" s="153" t="n">
        <v>30</v>
      </c>
      <c r="J2746" s="155" t="str">
        <v>NE</v>
      </c>
      <c r="K2746" s="153" t="n">
        <v>12</v>
      </c>
      <c r="L2746" s="153" t="n">
        <f>IF(E2746="Accepted",K2746*1.150779448,"")</f>
        <v>13.809353376</v>
      </c>
      <c r="M2746" s="153" t="n">
        <v>19</v>
      </c>
      <c r="N2746" s="153" t="n">
        <f>IF(AND(E2746="Accepted",ISNUMBER(M2746)),M2746*1.150779448,"")</f>
        <v>21.864809512</v>
      </c>
      <c r="O2746" s="163"/>
      <c r="P2746" s="163" t="str">
        <f>IF(AND(E2746="Accepted",ISNUMBER(O2746)),O2746*1.150779448,"")</f>
      </c>
      <c r="Q2746" s="163"/>
      <c r="R2746" s="155" t="str"/>
      <c r="S2746" s="155" t="str"/>
      <c r="T2746" s="155" t="str"/>
      <c r="U2746" s="153" t="n">
        <f>IF(E2746&lt;&gt;"Accepted","",IF(AND(N2746="",P2746=""),"",MAX(N2746,P2746)))</f>
        <v>21.864809512</v>
      </c>
      <c r="V2746" s="155" t="str">
        <v>2026-06-15 15:02 PDT</v>
      </c>
      <c r="W2746" s="153" t="n">
        <v>12</v>
      </c>
      <c r="X2746" s="153" t="n">
        <v>19</v>
      </c>
      <c r="Y2746" s="163"/>
      <c r="Z2746" s="163"/>
      <c r="AA2746" s="153" t="n">
        <v>-117.8837</v>
      </c>
      <c r="AB2746" s="153" t="n">
        <v>34.9054</v>
      </c>
      <c r="AC2746" s="153" t="n">
        <v>702</v>
      </c>
      <c r="AD2746" s="175" t="str">
        <v>KEDW 152202Z AUTO 21012G19KT 10SM CLR 38/M19 A2994 RMK AO2 WSHFT 2154 SLP110 $</v>
      </c>
    </row>
    <row r="2747" hidden="0">
      <c r="A2747" s="150" t="str">
        <v>2026-06-15 22:55 UTC</v>
      </c>
      <c r="B2747" s="155" t="str">
        <v>2026-06-15 15:55 PDT</v>
      </c>
      <c r="C2747" s="155" t="str">
        <v>2026-06-15</v>
      </c>
      <c r="D2747" s="155" t="str">
        <v>June</v>
      </c>
      <c r="E2747" s="154" t="str">
        <v>Accepted</v>
      </c>
      <c r="F2747" s="155" t="str">
        <v>230</v>
      </c>
      <c r="G2747" s="153" t="n">
        <v>230</v>
      </c>
      <c r="H2747" s="155" t="str">
        <v>SW</v>
      </c>
      <c r="I2747" s="153" t="n">
        <v>50</v>
      </c>
      <c r="J2747" s="155" t="str">
        <v>NE</v>
      </c>
      <c r="K2747" s="153" t="n">
        <v>16</v>
      </c>
      <c r="L2747" s="153" t="n">
        <f>IF(E2747="Accepted",K2747*1.150779448,"")</f>
        <v>18.412471168</v>
      </c>
      <c r="M2747" s="153" t="n">
        <v>21</v>
      </c>
      <c r="N2747" s="153" t="n">
        <f>IF(AND(E2747="Accepted",ISNUMBER(M2747)),M2747*1.150779448,"")</f>
        <v>24.166368408</v>
      </c>
      <c r="O2747" s="163"/>
      <c r="P2747" s="163" t="str">
        <f>IF(AND(E2747="Accepted",ISNUMBER(O2747)),O2747*1.150779448,"")</f>
      </c>
      <c r="Q2747" s="163"/>
      <c r="R2747" s="155" t="str"/>
      <c r="S2747" s="155" t="str"/>
      <c r="T2747" s="155" t="str"/>
      <c r="U2747" s="153" t="n">
        <f>IF(E2747&lt;&gt;"Accepted","",IF(AND(N2747="",P2747=""),"",MAX(N2747,P2747)))</f>
        <v>24.166368408</v>
      </c>
      <c r="V2747" s="155" t="str">
        <v>2026-06-15 15:55 PDT</v>
      </c>
      <c r="W2747" s="153" t="n">
        <v>16</v>
      </c>
      <c r="X2747" s="153" t="n">
        <v>21</v>
      </c>
      <c r="Y2747" s="163"/>
      <c r="Z2747" s="163"/>
      <c r="AA2747" s="153" t="n">
        <v>-117.8837</v>
      </c>
      <c r="AB2747" s="153" t="n">
        <v>34.9054</v>
      </c>
      <c r="AC2747" s="153" t="n">
        <v>702</v>
      </c>
      <c r="AD2747" s="175" t="str">
        <v>KEDW 152255Z 23016G21KT 50SM FEW100 38/M08 A2993 RMK AO2A SLP107 T03811081</v>
      </c>
    </row>
    <row r="2748" hidden="0">
      <c r="A2748" s="150" t="str">
        <v>2026-06-15 23:55 UTC</v>
      </c>
      <c r="B2748" s="155" t="str">
        <v>2026-06-15 16:55 PDT</v>
      </c>
      <c r="C2748" s="155" t="str">
        <v>2026-06-15</v>
      </c>
      <c r="D2748" s="155" t="str">
        <v>June</v>
      </c>
      <c r="E2748" s="154" t="str">
        <v>Accepted</v>
      </c>
      <c r="F2748" s="155" t="str">
        <v>240</v>
      </c>
      <c r="G2748" s="153" t="n">
        <v>240</v>
      </c>
      <c r="H2748" s="155" t="str">
        <v>SW</v>
      </c>
      <c r="I2748" s="153" t="n">
        <v>60</v>
      </c>
      <c r="J2748" s="155" t="str">
        <v>NE</v>
      </c>
      <c r="K2748" s="153" t="n">
        <v>15</v>
      </c>
      <c r="L2748" s="153" t="n">
        <f>IF(E2748="Accepted",K2748*1.150779448,"")</f>
        <v>17.261691719999998</v>
      </c>
      <c r="M2748" s="153" t="n">
        <v>20</v>
      </c>
      <c r="N2748" s="153" t="n">
        <f>IF(AND(E2748="Accepted",ISNUMBER(M2748)),M2748*1.150779448,"")</f>
        <v>23.01558896</v>
      </c>
      <c r="O2748" s="163"/>
      <c r="P2748" s="163" t="str">
        <f>IF(AND(E2748="Accepted",ISNUMBER(O2748)),O2748*1.150779448,"")</f>
      </c>
      <c r="Q2748" s="163"/>
      <c r="R2748" s="155" t="str"/>
      <c r="S2748" s="155" t="str"/>
      <c r="T2748" s="155" t="str"/>
      <c r="U2748" s="153" t="n">
        <f>IF(E2748&lt;&gt;"Accepted","",IF(AND(N2748="",P2748=""),"",MAX(N2748,P2748)))</f>
        <v>23.01558896</v>
      </c>
      <c r="V2748" s="155" t="str">
        <v>2026-06-15 16:55 PDT</v>
      </c>
      <c r="W2748" s="153" t="n">
        <v>15</v>
      </c>
      <c r="X2748" s="153" t="n">
        <v>20</v>
      </c>
      <c r="Y2748" s="163"/>
      <c r="Z2748" s="163"/>
      <c r="AA2748" s="153" t="n">
        <v>-117.8837</v>
      </c>
      <c r="AB2748" s="153" t="n">
        <v>34.9054</v>
      </c>
      <c r="AC2748" s="153" t="n">
        <v>702</v>
      </c>
      <c r="AD2748" s="175" t="str">
        <v>KEDW 152355Z COR 24015G20KT 50SM FEW100 38/M08 A2992 RMK AO2A SLP104 T03751085 10385 20335 57010 COR 2356</v>
      </c>
    </row>
    <row r="2749" hidden="0">
      <c r="A2749" s="150" t="str">
        <v>2026-06-16 00:55 UTC</v>
      </c>
      <c r="B2749" s="155" t="str">
        <v>2026-06-15 17:55 PDT</v>
      </c>
      <c r="C2749" s="155" t="str">
        <v>2026-06-15</v>
      </c>
      <c r="D2749" s="155" t="str">
        <v>June</v>
      </c>
      <c r="E2749" s="154" t="str">
        <v>Accepted</v>
      </c>
      <c r="F2749" s="155" t="str">
        <v>230</v>
      </c>
      <c r="G2749" s="153" t="n">
        <v>230</v>
      </c>
      <c r="H2749" s="155" t="str">
        <v>SW</v>
      </c>
      <c r="I2749" s="153" t="n">
        <v>50</v>
      </c>
      <c r="J2749" s="155" t="str">
        <v>NE</v>
      </c>
      <c r="K2749" s="153" t="n">
        <v>16</v>
      </c>
      <c r="L2749" s="153" t="n">
        <f>IF(E2749="Accepted",K2749*1.150779448,"")</f>
        <v>18.412471168</v>
      </c>
      <c r="M2749" s="163"/>
      <c r="N2749" s="163" t="str">
        <f>IF(AND(E2749="Accepted",ISNUMBER(M2749)),M2749*1.150779448,"")</f>
      </c>
      <c r="O2749" s="163"/>
      <c r="P2749" s="163" t="str">
        <f>IF(AND(E2749="Accepted",ISNUMBER(O2749)),O2749*1.150779448,"")</f>
      </c>
      <c r="Q2749" s="163"/>
      <c r="R2749" s="155" t="str"/>
      <c r="S2749" s="155" t="str"/>
      <c r="T2749" s="155" t="str"/>
      <c r="U2749" s="163" t="str">
        <f>IF(E2749&lt;&gt;"Accepted","",IF(AND(N2749="",P2749=""),"",MAX(N2749,P2749)))</f>
      </c>
      <c r="V2749" s="155" t="str">
        <v>2026-06-15 17:55 PDT</v>
      </c>
      <c r="W2749" s="153" t="n">
        <v>16</v>
      </c>
      <c r="X2749" s="163"/>
      <c r="Y2749" s="163"/>
      <c r="Z2749" s="163"/>
      <c r="AA2749" s="153" t="n">
        <v>-117.8837</v>
      </c>
      <c r="AB2749" s="153" t="n">
        <v>34.9054</v>
      </c>
      <c r="AC2749" s="153" t="n">
        <v>702</v>
      </c>
      <c r="AD2749" s="175" t="str">
        <v>KEDW 160055Z COR 23016KT 50SM FEW100 37/M07 A2992 RMK AO2 SLP104 T03651069 COR 0102</v>
      </c>
    </row>
    <row r="2750" hidden="0">
      <c r="A2750" s="150" t="str">
        <v>2026-06-16 01:55 UTC</v>
      </c>
      <c r="B2750" s="155" t="str">
        <v>2026-06-15 18:55 PDT</v>
      </c>
      <c r="C2750" s="155" t="str">
        <v>2026-06-15</v>
      </c>
      <c r="D2750" s="155" t="str">
        <v>June</v>
      </c>
      <c r="E2750" s="154" t="str">
        <v>Accepted</v>
      </c>
      <c r="F2750" s="155" t="str">
        <v>230</v>
      </c>
      <c r="G2750" s="153" t="n">
        <v>230</v>
      </c>
      <c r="H2750" s="155" t="str">
        <v>SW</v>
      </c>
      <c r="I2750" s="153" t="n">
        <v>50</v>
      </c>
      <c r="J2750" s="155" t="str">
        <v>NE</v>
      </c>
      <c r="K2750" s="153" t="n">
        <v>15</v>
      </c>
      <c r="L2750" s="153" t="n">
        <f>IF(E2750="Accepted",K2750*1.150779448,"")</f>
        <v>17.261691719999998</v>
      </c>
      <c r="M2750" s="163"/>
      <c r="N2750" s="163" t="str">
        <f>IF(AND(E2750="Accepted",ISNUMBER(M2750)),M2750*1.150779448,"")</f>
      </c>
      <c r="O2750" s="163"/>
      <c r="P2750" s="163" t="str">
        <f>IF(AND(E2750="Accepted",ISNUMBER(O2750)),O2750*1.150779448,"")</f>
      </c>
      <c r="Q2750" s="163"/>
      <c r="R2750" s="155" t="str"/>
      <c r="S2750" s="155" t="str"/>
      <c r="T2750" s="155" t="str"/>
      <c r="U2750" s="163" t="str">
        <f>IF(E2750&lt;&gt;"Accepted","",IF(AND(N2750="",P2750=""),"",MAX(N2750,P2750)))</f>
      </c>
      <c r="V2750" s="155" t="str">
        <v>2026-06-15 18:55 PDT</v>
      </c>
      <c r="W2750" s="153" t="n">
        <v>15</v>
      </c>
      <c r="X2750" s="163"/>
      <c r="Y2750" s="163"/>
      <c r="Z2750" s="163"/>
      <c r="AA2750" s="153" t="n">
        <v>-117.8837</v>
      </c>
      <c r="AB2750" s="153" t="n">
        <v>34.9054</v>
      </c>
      <c r="AC2750" s="153" t="n">
        <v>702</v>
      </c>
      <c r="AD2750" s="175" t="str">
        <v>KEDW 160155Z COR 23015KT 50SM FEW100 35/M10 A2992 RMK AO2 SLP104 T03491104 COR 0157</v>
      </c>
    </row>
    <row r="2751" hidden="0">
      <c r="A2751" s="150" t="str">
        <v>2026-06-16 02:55 UTC</v>
      </c>
      <c r="B2751" s="155" t="str">
        <v>2026-06-15 19:55 PDT</v>
      </c>
      <c r="C2751" s="155" t="str">
        <v>2026-06-15</v>
      </c>
      <c r="D2751" s="155" t="str">
        <v>June</v>
      </c>
      <c r="E2751" s="154" t="str">
        <v>Accepted</v>
      </c>
      <c r="F2751" s="155" t="str">
        <v>230</v>
      </c>
      <c r="G2751" s="153" t="n">
        <v>230</v>
      </c>
      <c r="H2751" s="155" t="str">
        <v>SW</v>
      </c>
      <c r="I2751" s="153" t="n">
        <v>50</v>
      </c>
      <c r="J2751" s="155" t="str">
        <v>NE</v>
      </c>
      <c r="K2751" s="153" t="n">
        <v>15</v>
      </c>
      <c r="L2751" s="153" t="n">
        <f>IF(E2751="Accepted",K2751*1.150779448,"")</f>
        <v>17.261691719999998</v>
      </c>
      <c r="M2751" s="163"/>
      <c r="N2751" s="163" t="str">
        <f>IF(AND(E2751="Accepted",ISNUMBER(M2751)),M2751*1.150779448,"")</f>
      </c>
      <c r="O2751" s="163"/>
      <c r="P2751" s="163" t="str">
        <f>IF(AND(E2751="Accepted",ISNUMBER(O2751)),O2751*1.150779448,"")</f>
      </c>
      <c r="Q2751" s="163"/>
      <c r="R2751" s="155" t="str"/>
      <c r="S2751" s="155" t="str"/>
      <c r="T2751" s="155" t="str"/>
      <c r="U2751" s="163" t="str">
        <f>IF(E2751&lt;&gt;"Accepted","",IF(AND(N2751="",P2751=""),"",MAX(N2751,P2751)))</f>
      </c>
      <c r="V2751" s="155" t="str">
        <v>2026-06-15 19:55 PDT</v>
      </c>
      <c r="W2751" s="153" t="n">
        <v>15</v>
      </c>
      <c r="X2751" s="163"/>
      <c r="Y2751" s="163"/>
      <c r="Z2751" s="163"/>
      <c r="AA2751" s="153" t="n">
        <v>-117.8837</v>
      </c>
      <c r="AB2751" s="153" t="n">
        <v>34.9054</v>
      </c>
      <c r="AC2751" s="153" t="n">
        <v>702</v>
      </c>
      <c r="AD2751" s="175" t="str">
        <v>KEDW 160255Z COR 23015KT 50SM FEW100 32/M06 A2993 RMK AO2 SLP108 T03231062 53003 COR 0304</v>
      </c>
    </row>
    <row r="2752" hidden="0">
      <c r="A2752" s="150" t="str">
        <v>2026-06-16 03:55 UTC</v>
      </c>
      <c r="B2752" s="155" t="str">
        <v>2026-06-15 20:55 PDT</v>
      </c>
      <c r="C2752" s="155" t="str">
        <v>2026-06-15</v>
      </c>
      <c r="D2752" s="155" t="str">
        <v>June</v>
      </c>
      <c r="E2752" s="154" t="str">
        <v>Accepted</v>
      </c>
      <c r="F2752" s="155" t="str">
        <v>240</v>
      </c>
      <c r="G2752" s="153" t="n">
        <v>240</v>
      </c>
      <c r="H2752" s="155" t="str">
        <v>SW</v>
      </c>
      <c r="I2752" s="153" t="n">
        <v>60</v>
      </c>
      <c r="J2752" s="155" t="str">
        <v>NE</v>
      </c>
      <c r="K2752" s="153" t="n">
        <v>14</v>
      </c>
      <c r="L2752" s="153" t="n">
        <f>IF(E2752="Accepted",K2752*1.150779448,"")</f>
        <v>16.110912272</v>
      </c>
      <c r="M2752" s="163"/>
      <c r="N2752" s="163" t="str">
        <f>IF(AND(E2752="Accepted",ISNUMBER(M2752)),M2752*1.150779448,"")</f>
      </c>
      <c r="O2752" s="163"/>
      <c r="P2752" s="163" t="str">
        <f>IF(AND(E2752="Accepted",ISNUMBER(O2752)),O2752*1.150779448,"")</f>
      </c>
      <c r="Q2752" s="163"/>
      <c r="R2752" s="155" t="str"/>
      <c r="S2752" s="155" t="str"/>
      <c r="T2752" s="155" t="str"/>
      <c r="U2752" s="163" t="str">
        <f>IF(E2752&lt;&gt;"Accepted","",IF(AND(N2752="",P2752=""),"",MAX(N2752,P2752)))</f>
      </c>
      <c r="V2752" s="155" t="str">
        <v>2026-06-15 20:55 PDT</v>
      </c>
      <c r="W2752" s="153" t="n">
        <v>14</v>
      </c>
      <c r="X2752" s="163"/>
      <c r="Y2752" s="163"/>
      <c r="Z2752" s="163"/>
      <c r="AA2752" s="153" t="n">
        <v>-117.8837</v>
      </c>
      <c r="AB2752" s="153" t="n">
        <v>34.9054</v>
      </c>
      <c r="AC2752" s="153" t="n">
        <v>702</v>
      </c>
      <c r="AD2752" s="175" t="str">
        <v>KEDW 160355Z COR 24014KT 40SM CLR 30/M01 A2995 RMK AO2A SLP113 T02951008 COR 0355</v>
      </c>
    </row>
    <row r="2753" hidden="0">
      <c r="A2753" s="150" t="str">
        <v>2026-06-16 04:55 UTC</v>
      </c>
      <c r="B2753" s="155" t="str">
        <v>2026-06-15 21:55 PDT</v>
      </c>
      <c r="C2753" s="155" t="str">
        <v>2026-06-15</v>
      </c>
      <c r="D2753" s="155" t="str">
        <v>June</v>
      </c>
      <c r="E2753" s="154" t="str">
        <v>Accepted</v>
      </c>
      <c r="F2753" s="155" t="str">
        <v>240</v>
      </c>
      <c r="G2753" s="153" t="n">
        <v>240</v>
      </c>
      <c r="H2753" s="155" t="str">
        <v>SW</v>
      </c>
      <c r="I2753" s="153" t="n">
        <v>60</v>
      </c>
      <c r="J2753" s="155" t="str">
        <v>NE</v>
      </c>
      <c r="K2753" s="153" t="n">
        <v>12</v>
      </c>
      <c r="L2753" s="153" t="n">
        <f>IF(E2753="Accepted",K2753*1.150779448,"")</f>
        <v>13.809353376</v>
      </c>
      <c r="M2753" s="163"/>
      <c r="N2753" s="163" t="str">
        <f>IF(AND(E2753="Accepted",ISNUMBER(M2753)),M2753*1.150779448,"")</f>
      </c>
      <c r="O2753" s="163"/>
      <c r="P2753" s="163" t="str">
        <f>IF(AND(E2753="Accepted",ISNUMBER(O2753)),O2753*1.150779448,"")</f>
      </c>
      <c r="Q2753" s="163"/>
      <c r="R2753" s="155" t="str"/>
      <c r="S2753" s="155" t="str"/>
      <c r="T2753" s="155" t="str"/>
      <c r="U2753" s="163" t="str">
        <f>IF(E2753&lt;&gt;"Accepted","",IF(AND(N2753="",P2753=""),"",MAX(N2753,P2753)))</f>
      </c>
      <c r="V2753" s="155" t="str">
        <v>2026-06-15 21:55 PDT</v>
      </c>
      <c r="W2753" s="153" t="n">
        <v>12</v>
      </c>
      <c r="X2753" s="163"/>
      <c r="Y2753" s="163"/>
      <c r="Z2753" s="163"/>
      <c r="AA2753" s="153" t="n">
        <v>-117.8837</v>
      </c>
      <c r="AB2753" s="153" t="n">
        <v>34.9054</v>
      </c>
      <c r="AC2753" s="153" t="n">
        <v>702</v>
      </c>
      <c r="AD2753" s="175" t="str">
        <v>KEDW 160455Z AUTO 24012KT 10SM CLR 28/M02 A2996 RMK AO2 SLP117 T02811019 $</v>
      </c>
    </row>
    <row r="2754" hidden="0">
      <c r="A2754" s="150" t="str">
        <v>2026-06-16 05:55 UTC</v>
      </c>
      <c r="B2754" s="155" t="str">
        <v>2026-06-15 22:55 PDT</v>
      </c>
      <c r="C2754" s="155" t="str">
        <v>2026-06-15</v>
      </c>
      <c r="D2754" s="155" t="str">
        <v>June</v>
      </c>
      <c r="E2754" s="154" t="str">
        <v>Accepted</v>
      </c>
      <c r="F2754" s="155" t="str">
        <v>190</v>
      </c>
      <c r="G2754" s="153" t="n">
        <v>190</v>
      </c>
      <c r="H2754" s="155" t="str">
        <v>S</v>
      </c>
      <c r="I2754" s="153" t="n">
        <v>10</v>
      </c>
      <c r="J2754" s="155" t="str">
        <v>N</v>
      </c>
      <c r="K2754" s="153" t="n">
        <v>8</v>
      </c>
      <c r="L2754" s="153" t="n">
        <f>IF(E2754="Accepted",K2754*1.150779448,"")</f>
        <v>9.206235584</v>
      </c>
      <c r="M2754" s="163"/>
      <c r="N2754" s="163" t="str">
        <f>IF(AND(E2754="Accepted",ISNUMBER(M2754)),M2754*1.150779448,"")</f>
      </c>
      <c r="O2754" s="163"/>
      <c r="P2754" s="163" t="str">
        <f>IF(AND(E2754="Accepted",ISNUMBER(O2754)),O2754*1.150779448,"")</f>
      </c>
      <c r="Q2754" s="163"/>
      <c r="R2754" s="155" t="str"/>
      <c r="S2754" s="155" t="str"/>
      <c r="T2754" s="155" t="str"/>
      <c r="U2754" s="163" t="str">
        <f>IF(E2754&lt;&gt;"Accepted","",IF(AND(N2754="",P2754=""),"",MAX(N2754,P2754)))</f>
      </c>
      <c r="V2754" s="155" t="str">
        <v>2026-06-15 22:55 PDT</v>
      </c>
      <c r="W2754" s="153" t="n">
        <v>8</v>
      </c>
      <c r="X2754" s="163"/>
      <c r="Y2754" s="163"/>
      <c r="Z2754" s="163"/>
      <c r="AA2754" s="153" t="n">
        <v>-117.8837</v>
      </c>
      <c r="AB2754" s="153" t="n">
        <v>34.9054</v>
      </c>
      <c r="AC2754" s="153" t="n">
        <v>702</v>
      </c>
      <c r="AD2754" s="175" t="str">
        <v>KEDW 160555Z COR 19008KT 40SM CLR 26/M01 A2997 RMK AO2A SLP120 T02611009 10374 20261 52013 COR 0556</v>
      </c>
    </row>
    <row r="2755" hidden="0">
      <c r="A2755" s="150" t="str">
        <v>2026-06-16 06:55 UTC</v>
      </c>
      <c r="B2755" s="155" t="str">
        <v>2026-06-15 23:55 PDT</v>
      </c>
      <c r="C2755" s="155" t="str">
        <v>2026-06-15</v>
      </c>
      <c r="D2755" s="155" t="str">
        <v>June</v>
      </c>
      <c r="E2755" s="154" t="str">
        <v>Accepted</v>
      </c>
      <c r="F2755" s="155" t="str">
        <v>220</v>
      </c>
      <c r="G2755" s="153" t="n">
        <v>220</v>
      </c>
      <c r="H2755" s="155" t="str">
        <v>SW</v>
      </c>
      <c r="I2755" s="153" t="n">
        <v>40</v>
      </c>
      <c r="J2755" s="155" t="str">
        <v>NE</v>
      </c>
      <c r="K2755" s="153" t="n">
        <v>10</v>
      </c>
      <c r="L2755" s="153" t="n">
        <f>IF(E2755="Accepted",K2755*1.150779448,"")</f>
        <v>11.50779448</v>
      </c>
      <c r="M2755" s="163"/>
      <c r="N2755" s="163" t="str">
        <f>IF(AND(E2755="Accepted",ISNUMBER(M2755)),M2755*1.150779448,"")</f>
      </c>
      <c r="O2755" s="163"/>
      <c r="P2755" s="163" t="str">
        <f>IF(AND(E2755="Accepted",ISNUMBER(O2755)),O2755*1.150779448,"")</f>
      </c>
      <c r="Q2755" s="163"/>
      <c r="R2755" s="155" t="str"/>
      <c r="S2755" s="155" t="str"/>
      <c r="T2755" s="155" t="str"/>
      <c r="U2755" s="163" t="str">
        <f>IF(E2755&lt;&gt;"Accepted","",IF(AND(N2755="",P2755=""),"",MAX(N2755,P2755)))</f>
      </c>
      <c r="V2755" s="155" t="str">
        <v>2026-06-15 23:55 PDT</v>
      </c>
      <c r="W2755" s="153" t="n">
        <v>10</v>
      </c>
      <c r="X2755" s="163"/>
      <c r="Y2755" s="163"/>
      <c r="Z2755" s="163"/>
      <c r="AA2755" s="153" t="n">
        <v>-117.8837</v>
      </c>
      <c r="AB2755" s="153" t="n">
        <v>34.9054</v>
      </c>
      <c r="AC2755" s="153" t="n">
        <v>702</v>
      </c>
      <c r="AD2755" s="175" t="str">
        <v>KEDW 160655Z AUTO 22010KT 10SM CLR 25/01 A2997 RMK AO2 SLP120 T02510012 $</v>
      </c>
    </row>
    <row r="2756" hidden="0">
      <c r="A2756" s="150" t="str">
        <v>2026-06-16 07:55 UTC</v>
      </c>
      <c r="B2756" s="155" t="str">
        <v>2026-06-16 00:55 PDT</v>
      </c>
      <c r="C2756" s="155" t="str">
        <v>2026-06-16</v>
      </c>
      <c r="D2756" s="155" t="str">
        <v>June</v>
      </c>
      <c r="E2756" s="154" t="str">
        <v>Accepted</v>
      </c>
      <c r="F2756" s="155" t="str">
        <v>230</v>
      </c>
      <c r="G2756" s="153" t="n">
        <v>230</v>
      </c>
      <c r="H2756" s="155" t="str">
        <v>SW</v>
      </c>
      <c r="I2756" s="153" t="n">
        <v>50</v>
      </c>
      <c r="J2756" s="155" t="str">
        <v>NE</v>
      </c>
      <c r="K2756" s="153" t="n">
        <v>8</v>
      </c>
      <c r="L2756" s="153" t="n">
        <f>IF(E2756="Accepted",K2756*1.150779448,"")</f>
        <v>9.206235584</v>
      </c>
      <c r="M2756" s="163"/>
      <c r="N2756" s="163" t="str">
        <f>IF(AND(E2756="Accepted",ISNUMBER(M2756)),M2756*1.150779448,"")</f>
      </c>
      <c r="O2756" s="163"/>
      <c r="P2756" s="163" t="str">
        <f>IF(AND(E2756="Accepted",ISNUMBER(O2756)),O2756*1.150779448,"")</f>
      </c>
      <c r="Q2756" s="163"/>
      <c r="R2756" s="155" t="str"/>
      <c r="S2756" s="155" t="str"/>
      <c r="T2756" s="155" t="str"/>
      <c r="U2756" s="163" t="str">
        <f>IF(E2756&lt;&gt;"Accepted","",IF(AND(N2756="",P2756=""),"",MAX(N2756,P2756)))</f>
      </c>
      <c r="V2756" s="155" t="str">
        <v>2026-06-16 00:55 PDT</v>
      </c>
      <c r="W2756" s="153" t="n">
        <v>8</v>
      </c>
      <c r="X2756" s="163"/>
      <c r="Y2756" s="163"/>
      <c r="Z2756" s="163"/>
      <c r="AA2756" s="153" t="n">
        <v>-117.8837</v>
      </c>
      <c r="AB2756" s="153" t="n">
        <v>34.9054</v>
      </c>
      <c r="AC2756" s="153" t="n">
        <v>702</v>
      </c>
      <c r="AD2756" s="175" t="str">
        <v>KEDW 160755Z COR 23008KT 40SM CLR 23/02 A2995 RMK AO2A SLP113 T02270022 403850201 COR 0812</v>
      </c>
    </row>
    <row r="2757" hidden="0">
      <c r="A2757" s="150" t="str">
        <v>2026-06-16 08:55 UTC</v>
      </c>
      <c r="B2757" s="155" t="str">
        <v>2026-06-16 01:55 PDT</v>
      </c>
      <c r="C2757" s="155" t="str">
        <v>2026-06-16</v>
      </c>
      <c r="D2757" s="155" t="str">
        <v>June</v>
      </c>
      <c r="E2757" s="154" t="str">
        <v>Accepted</v>
      </c>
      <c r="F2757" s="155" t="str">
        <v>200</v>
      </c>
      <c r="G2757" s="153" t="n">
        <v>200</v>
      </c>
      <c r="H2757" s="155" t="str">
        <v>S</v>
      </c>
      <c r="I2757" s="153" t="n">
        <v>20</v>
      </c>
      <c r="J2757" s="155" t="str">
        <v>N</v>
      </c>
      <c r="K2757" s="153" t="n">
        <v>9</v>
      </c>
      <c r="L2757" s="153" t="n">
        <f>IF(E2757="Accepted",K2757*1.150779448,"")</f>
        <v>10.357015032</v>
      </c>
      <c r="M2757" s="163"/>
      <c r="N2757" s="163" t="str">
        <f>IF(AND(E2757="Accepted",ISNUMBER(M2757)),M2757*1.150779448,"")</f>
      </c>
      <c r="O2757" s="163"/>
      <c r="P2757" s="163" t="str">
        <f>IF(AND(E2757="Accepted",ISNUMBER(O2757)),O2757*1.150779448,"")</f>
      </c>
      <c r="Q2757" s="163"/>
      <c r="R2757" s="155" t="str"/>
      <c r="S2757" s="155" t="str"/>
      <c r="T2757" s="155" t="str"/>
      <c r="U2757" s="163" t="str">
        <f>IF(E2757&lt;&gt;"Accepted","",IF(AND(N2757="",P2757=""),"",MAX(N2757,P2757)))</f>
      </c>
      <c r="V2757" s="155" t="str">
        <v>2026-06-16 01:55 PDT</v>
      </c>
      <c r="W2757" s="153" t="n">
        <v>9</v>
      </c>
      <c r="X2757" s="163"/>
      <c r="Y2757" s="163"/>
      <c r="Z2757" s="163"/>
      <c r="AA2757" s="153" t="n">
        <v>-117.8837</v>
      </c>
      <c r="AB2757" s="153" t="n">
        <v>34.9054</v>
      </c>
      <c r="AC2757" s="153" t="n">
        <v>702</v>
      </c>
      <c r="AD2757" s="175" t="str">
        <v>KEDW 160855Z COR 20009KT 40SM CLR 23/04 A2995 RMK AO2 SLP113 T02270037 56007 COR 0856</v>
      </c>
    </row>
    <row r="2758" hidden="0">
      <c r="A2758" s="150" t="str">
        <v>2026-06-16 09:55 UTC</v>
      </c>
      <c r="B2758" s="155" t="str">
        <v>2026-06-16 02:55 PDT</v>
      </c>
      <c r="C2758" s="155" t="str">
        <v>2026-06-16</v>
      </c>
      <c r="D2758" s="155" t="str">
        <v>June</v>
      </c>
      <c r="E2758" s="154" t="str">
        <v>Accepted</v>
      </c>
      <c r="F2758" s="155" t="str">
        <v>200</v>
      </c>
      <c r="G2758" s="153" t="n">
        <v>200</v>
      </c>
      <c r="H2758" s="155" t="str">
        <v>S</v>
      </c>
      <c r="I2758" s="153" t="n">
        <v>20</v>
      </c>
      <c r="J2758" s="155" t="str">
        <v>N</v>
      </c>
      <c r="K2758" s="153" t="n">
        <v>10</v>
      </c>
      <c r="L2758" s="153" t="n">
        <f>IF(E2758="Accepted",K2758*1.150779448,"")</f>
        <v>11.50779448</v>
      </c>
      <c r="M2758" s="163"/>
      <c r="N2758" s="163" t="str">
        <f>IF(AND(E2758="Accepted",ISNUMBER(M2758)),M2758*1.150779448,"")</f>
      </c>
      <c r="O2758" s="163"/>
      <c r="P2758" s="163" t="str">
        <f>IF(AND(E2758="Accepted",ISNUMBER(O2758)),O2758*1.150779448,"")</f>
      </c>
      <c r="Q2758" s="163"/>
      <c r="R2758" s="155" t="str"/>
      <c r="S2758" s="155" t="str"/>
      <c r="T2758" s="155" t="str"/>
      <c r="U2758" s="163" t="str">
        <f>IF(E2758&lt;&gt;"Accepted","",IF(AND(N2758="",P2758=""),"",MAX(N2758,P2758)))</f>
      </c>
      <c r="V2758" s="155" t="str">
        <v>2026-06-16 02:55 PDT</v>
      </c>
      <c r="W2758" s="153" t="n">
        <v>10</v>
      </c>
      <c r="X2758" s="163"/>
      <c r="Y2758" s="163"/>
      <c r="Z2758" s="163"/>
      <c r="AA2758" s="153" t="n">
        <v>-117.8837</v>
      </c>
      <c r="AB2758" s="153" t="n">
        <v>34.9054</v>
      </c>
      <c r="AC2758" s="153" t="n">
        <v>702</v>
      </c>
      <c r="AD2758" s="175" t="str">
        <v>KEDW 160955Z COR 20010KT 40SM CLR 24/02 A2995 RMK AO2A SLP112 T02380020 COR 0957</v>
      </c>
    </row>
    <row r="2759" hidden="0">
      <c r="A2759" s="150" t="str">
        <v>2026-06-16 10:55 UTC</v>
      </c>
      <c r="B2759" s="155" t="str">
        <v>2026-06-16 03:55 PDT</v>
      </c>
      <c r="C2759" s="155" t="str">
        <v>2026-06-16</v>
      </c>
      <c r="D2759" s="155" t="str">
        <v>June</v>
      </c>
      <c r="E2759" s="154" t="str">
        <v>Accepted</v>
      </c>
      <c r="F2759" s="155" t="str">
        <v>200</v>
      </c>
      <c r="G2759" s="153" t="n">
        <v>200</v>
      </c>
      <c r="H2759" s="155" t="str">
        <v>S</v>
      </c>
      <c r="I2759" s="153" t="n">
        <v>20</v>
      </c>
      <c r="J2759" s="155" t="str">
        <v>N</v>
      </c>
      <c r="K2759" s="153" t="n">
        <v>9</v>
      </c>
      <c r="L2759" s="153" t="n">
        <f>IF(E2759="Accepted",K2759*1.150779448,"")</f>
        <v>10.357015032</v>
      </c>
      <c r="M2759" s="163"/>
      <c r="N2759" s="163" t="str">
        <f>IF(AND(E2759="Accepted",ISNUMBER(M2759)),M2759*1.150779448,"")</f>
      </c>
      <c r="O2759" s="163"/>
      <c r="P2759" s="163" t="str">
        <f>IF(AND(E2759="Accepted",ISNUMBER(O2759)),O2759*1.150779448,"")</f>
      </c>
      <c r="Q2759" s="163"/>
      <c r="R2759" s="155" t="str"/>
      <c r="S2759" s="155" t="str"/>
      <c r="T2759" s="155" t="str"/>
      <c r="U2759" s="163" t="str">
        <f>IF(E2759&lt;&gt;"Accepted","",IF(AND(N2759="",P2759=""),"",MAX(N2759,P2759)))</f>
      </c>
      <c r="V2759" s="155" t="str">
        <v>2026-06-16 03:55 PDT</v>
      </c>
      <c r="W2759" s="153" t="n">
        <v>9</v>
      </c>
      <c r="X2759" s="163"/>
      <c r="Y2759" s="163"/>
      <c r="Z2759" s="163"/>
      <c r="AA2759" s="153" t="n">
        <v>-117.8837</v>
      </c>
      <c r="AB2759" s="153" t="n">
        <v>34.9054</v>
      </c>
      <c r="AC2759" s="153" t="n">
        <v>702</v>
      </c>
      <c r="AD2759" s="175" t="str">
        <v>KEDW 161055Z COR 20009KT 40SM CLR 23/01 A2994 RMK AO2A SLP109 T02340011 COR 1056</v>
      </c>
    </row>
    <row r="2760" hidden="0">
      <c r="A2760" s="150" t="str">
        <v>2026-06-16 11:55 UTC</v>
      </c>
      <c r="B2760" s="155" t="str">
        <v>2026-06-16 04:55 PDT</v>
      </c>
      <c r="C2760" s="155" t="str">
        <v>2026-06-16</v>
      </c>
      <c r="D2760" s="155" t="str">
        <v>June</v>
      </c>
      <c r="E2760" s="154" t="str">
        <v>Accepted</v>
      </c>
      <c r="F2760" s="155" t="str">
        <v>210</v>
      </c>
      <c r="G2760" s="153" t="n">
        <v>210</v>
      </c>
      <c r="H2760" s="155" t="str">
        <v>SW</v>
      </c>
      <c r="I2760" s="153" t="n">
        <v>30</v>
      </c>
      <c r="J2760" s="155" t="str">
        <v>NE</v>
      </c>
      <c r="K2760" s="153" t="n">
        <v>6</v>
      </c>
      <c r="L2760" s="153" t="n">
        <f>IF(E2760="Accepted",K2760*1.150779448,"")</f>
        <v>6.904676688</v>
      </c>
      <c r="M2760" s="163"/>
      <c r="N2760" s="163" t="str">
        <f>IF(AND(E2760="Accepted",ISNUMBER(M2760)),M2760*1.150779448,"")</f>
      </c>
      <c r="O2760" s="163"/>
      <c r="P2760" s="163" t="str">
        <f>IF(AND(E2760="Accepted",ISNUMBER(O2760)),O2760*1.150779448,"")</f>
      </c>
      <c r="Q2760" s="163"/>
      <c r="R2760" s="155" t="str"/>
      <c r="S2760" s="155" t="str"/>
      <c r="T2760" s="155" t="str"/>
      <c r="U2760" s="163" t="str">
        <f>IF(E2760&lt;&gt;"Accepted","",IF(AND(N2760="",P2760=""),"",MAX(N2760,P2760)))</f>
      </c>
      <c r="V2760" s="155" t="str">
        <v>2026-06-16 04:55 PDT</v>
      </c>
      <c r="W2760" s="153" t="n">
        <v>6</v>
      </c>
      <c r="X2760" s="163"/>
      <c r="Y2760" s="163"/>
      <c r="Z2760" s="163"/>
      <c r="AA2760" s="153" t="n">
        <v>-117.8837</v>
      </c>
      <c r="AB2760" s="153" t="n">
        <v>34.9054</v>
      </c>
      <c r="AC2760" s="153" t="n">
        <v>702</v>
      </c>
      <c r="AD2760" s="175" t="str">
        <v>KEDW 161155Z AUTO 21006KT 10SM CLR 21/03 A2994 RMK AO2 SLP111 T02130030 10260 20213 55003 $</v>
      </c>
    </row>
    <row r="2761" hidden="0">
      <c r="A2761" s="150" t="str">
        <v>2026-06-16 12:55 UTC</v>
      </c>
      <c r="B2761" s="155" t="str">
        <v>2026-06-16 05:55 PDT</v>
      </c>
      <c r="C2761" s="155" t="str">
        <v>2026-06-16</v>
      </c>
      <c r="D2761" s="155" t="str">
        <v>June</v>
      </c>
      <c r="E2761" s="154" t="str">
        <v>Accepted</v>
      </c>
      <c r="F2761" s="155" t="str">
        <v>210</v>
      </c>
      <c r="G2761" s="153" t="n">
        <v>210</v>
      </c>
      <c r="H2761" s="155" t="str">
        <v>SW</v>
      </c>
      <c r="I2761" s="153" t="n">
        <v>30</v>
      </c>
      <c r="J2761" s="155" t="str">
        <v>NE</v>
      </c>
      <c r="K2761" s="153" t="n">
        <v>7</v>
      </c>
      <c r="L2761" s="153" t="n">
        <f>IF(E2761="Accepted",K2761*1.150779448,"")</f>
        <v>8.055456136</v>
      </c>
      <c r="M2761" s="163"/>
      <c r="N2761" s="163" t="str">
        <f>IF(AND(E2761="Accepted",ISNUMBER(M2761)),M2761*1.150779448,"")</f>
      </c>
      <c r="O2761" s="163"/>
      <c r="P2761" s="163" t="str">
        <f>IF(AND(E2761="Accepted",ISNUMBER(O2761)),O2761*1.150779448,"")</f>
      </c>
      <c r="Q2761" s="163"/>
      <c r="R2761" s="155" t="str"/>
      <c r="S2761" s="155" t="str"/>
      <c r="T2761" s="155" t="str"/>
      <c r="U2761" s="163" t="str">
        <f>IF(E2761&lt;&gt;"Accepted","",IF(AND(N2761="",P2761=""),"",MAX(N2761,P2761)))</f>
      </c>
      <c r="V2761" s="155" t="str">
        <v>2026-06-16 05:55 PDT</v>
      </c>
      <c r="W2761" s="153" t="n">
        <v>7</v>
      </c>
      <c r="X2761" s="163"/>
      <c r="Y2761" s="163"/>
      <c r="Z2761" s="163"/>
      <c r="AA2761" s="153" t="n">
        <v>-117.8837</v>
      </c>
      <c r="AB2761" s="153" t="n">
        <v>34.9054</v>
      </c>
      <c r="AC2761" s="153" t="n">
        <v>702</v>
      </c>
      <c r="AD2761" s="175" t="str">
        <v>KEDW 161255Z COR AUTO 21007KT 60SM CLR 21/04 A2995 RMK AO2 SLP115 T02080039 $ COR 1258</v>
      </c>
    </row>
    <row r="2762" hidden="0">
      <c r="A2762" s="150" t="str">
        <v>2026-06-16 13:55 UTC</v>
      </c>
      <c r="B2762" s="155" t="str">
        <v>2026-06-16 06:55 PDT</v>
      </c>
      <c r="C2762" s="155" t="str">
        <v>2026-06-16</v>
      </c>
      <c r="D2762" s="155" t="str">
        <v>June</v>
      </c>
      <c r="E2762" s="154" t="str">
        <v>Accepted</v>
      </c>
      <c r="F2762" s="155" t="str">
        <v>240</v>
      </c>
      <c r="G2762" s="153" t="n">
        <v>240</v>
      </c>
      <c r="H2762" s="155" t="str">
        <v>SW</v>
      </c>
      <c r="I2762" s="153" t="n">
        <v>60</v>
      </c>
      <c r="J2762" s="155" t="str">
        <v>NE</v>
      </c>
      <c r="K2762" s="153" t="n">
        <v>5</v>
      </c>
      <c r="L2762" s="153" t="n">
        <f>IF(E2762="Accepted",K2762*1.150779448,"")</f>
        <v>5.75389724</v>
      </c>
      <c r="M2762" s="163"/>
      <c r="N2762" s="163" t="str">
        <f>IF(AND(E2762="Accepted",ISNUMBER(M2762)),M2762*1.150779448,"")</f>
      </c>
      <c r="O2762" s="163"/>
      <c r="P2762" s="163" t="str">
        <f>IF(AND(E2762="Accepted",ISNUMBER(O2762)),O2762*1.150779448,"")</f>
      </c>
      <c r="Q2762" s="163"/>
      <c r="R2762" s="155" t="str"/>
      <c r="S2762" s="155" t="str"/>
      <c r="T2762" s="155" t="str"/>
      <c r="U2762" s="163" t="str">
        <f>IF(E2762&lt;&gt;"Accepted","",IF(AND(N2762="",P2762=""),"",MAX(N2762,P2762)))</f>
      </c>
      <c r="V2762" s="155" t="str">
        <v>2026-06-16 06:55 PDT</v>
      </c>
      <c r="W2762" s="153" t="n">
        <v>5</v>
      </c>
      <c r="X2762" s="163"/>
      <c r="Y2762" s="163"/>
      <c r="Z2762" s="163"/>
      <c r="AA2762" s="153" t="n">
        <v>-117.8837</v>
      </c>
      <c r="AB2762" s="153" t="n">
        <v>34.9054</v>
      </c>
      <c r="AC2762" s="153" t="n">
        <v>702</v>
      </c>
      <c r="AD2762" s="175" t="str">
        <v>KEDW 161355Z COR AUTO 24005KT 70SM CLR 23/05 A2995 RMK AO2 SLP115 T02250045 $ COR 1359</v>
      </c>
    </row>
    <row r="2763" hidden="0">
      <c r="A2763" s="150" t="str">
        <v>2026-06-16 14:55 UTC</v>
      </c>
      <c r="B2763" s="155" t="str">
        <v>2026-06-16 07:55 PDT</v>
      </c>
      <c r="C2763" s="155" t="str">
        <v>2026-06-16</v>
      </c>
      <c r="D2763" s="155" t="str">
        <v>June</v>
      </c>
      <c r="E2763" s="154" t="str">
        <v>Accepted</v>
      </c>
      <c r="F2763" s="155" t="str">
        <v>230</v>
      </c>
      <c r="G2763" s="153" t="n">
        <v>230</v>
      </c>
      <c r="H2763" s="155" t="str">
        <v>SW</v>
      </c>
      <c r="I2763" s="153" t="n">
        <v>50</v>
      </c>
      <c r="J2763" s="155" t="str">
        <v>NE</v>
      </c>
      <c r="K2763" s="153" t="n">
        <v>6</v>
      </c>
      <c r="L2763" s="153" t="n">
        <f>IF(E2763="Accepted",K2763*1.150779448,"")</f>
        <v>6.904676688</v>
      </c>
      <c r="M2763" s="163"/>
      <c r="N2763" s="163" t="str">
        <f>IF(AND(E2763="Accepted",ISNUMBER(M2763)),M2763*1.150779448,"")</f>
      </c>
      <c r="O2763" s="163"/>
      <c r="P2763" s="163" t="str">
        <f>IF(AND(E2763="Accepted",ISNUMBER(O2763)),O2763*1.150779448,"")</f>
      </c>
      <c r="Q2763" s="163"/>
      <c r="R2763" s="155" t="str"/>
      <c r="S2763" s="155" t="str"/>
      <c r="T2763" s="155" t="str"/>
      <c r="U2763" s="163" t="str">
        <f>IF(E2763&lt;&gt;"Accepted","",IF(AND(N2763="",P2763=""),"",MAX(N2763,P2763)))</f>
      </c>
      <c r="V2763" s="155" t="str">
        <v>2026-06-16 07:55 PDT</v>
      </c>
      <c r="W2763" s="153" t="n">
        <v>6</v>
      </c>
      <c r="X2763" s="163"/>
      <c r="Y2763" s="163"/>
      <c r="Z2763" s="163"/>
      <c r="AA2763" s="153" t="n">
        <v>-117.8837</v>
      </c>
      <c r="AB2763" s="153" t="n">
        <v>34.9054</v>
      </c>
      <c r="AC2763" s="153" t="n">
        <v>702</v>
      </c>
      <c r="AD2763" s="175" t="str">
        <v>KEDW 161455Z COR AUTO 23006KT 70SM CLR 27/05 A2996 RMK AO2 SLP117 T02700047 52006 $ COR 1456</v>
      </c>
    </row>
    <row r="2764" hidden="0">
      <c r="A2764" s="150" t="str">
        <v>2026-06-16 15:55 UTC</v>
      </c>
      <c r="B2764" s="155" t="str">
        <v>2026-06-16 08:55 PDT</v>
      </c>
      <c r="C2764" s="155" t="str">
        <v>2026-06-16</v>
      </c>
      <c r="D2764" s="155" t="str">
        <v>June</v>
      </c>
      <c r="E2764" s="154" t="str">
        <v>Accepted</v>
      </c>
      <c r="F2764" s="155" t="str">
        <v>240</v>
      </c>
      <c r="G2764" s="153" t="n">
        <v>240</v>
      </c>
      <c r="H2764" s="155" t="str">
        <v>SW</v>
      </c>
      <c r="I2764" s="153" t="n">
        <v>60</v>
      </c>
      <c r="J2764" s="155" t="str">
        <v>NE</v>
      </c>
      <c r="K2764" s="153" t="n">
        <v>8</v>
      </c>
      <c r="L2764" s="153" t="n">
        <f>IF(E2764="Accepted",K2764*1.150779448,"")</f>
        <v>9.206235584</v>
      </c>
      <c r="M2764" s="163"/>
      <c r="N2764" s="163" t="str">
        <f>IF(AND(E2764="Accepted",ISNUMBER(M2764)),M2764*1.150779448,"")</f>
      </c>
      <c r="O2764" s="163"/>
      <c r="P2764" s="163" t="str">
        <f>IF(AND(E2764="Accepted",ISNUMBER(O2764)),O2764*1.150779448,"")</f>
      </c>
      <c r="Q2764" s="163"/>
      <c r="R2764" s="155" t="str"/>
      <c r="S2764" s="155" t="str"/>
      <c r="T2764" s="155" t="str"/>
      <c r="U2764" s="163" t="str">
        <f>IF(E2764&lt;&gt;"Accepted","",IF(AND(N2764="",P2764=""),"",MAX(N2764,P2764)))</f>
      </c>
      <c r="V2764" s="155" t="str">
        <v>2026-06-16 08:55 PDT</v>
      </c>
      <c r="W2764" s="153" t="n">
        <v>8</v>
      </c>
      <c r="X2764" s="163"/>
      <c r="Y2764" s="163"/>
      <c r="Z2764" s="163"/>
      <c r="AA2764" s="153" t="n">
        <v>-117.8837</v>
      </c>
      <c r="AB2764" s="153" t="n">
        <v>34.9054</v>
      </c>
      <c r="AC2764" s="153" t="n">
        <v>702</v>
      </c>
      <c r="AD2764" s="175" t="str">
        <v>KEDW 161555Z COR AUTO 24008KT 70SM CLR 30/07 A2997 RMK AO2A SLP120 T03030068 COR 1555</v>
      </c>
    </row>
    <row r="2765" hidden="0">
      <c r="A2765" s="150" t="str">
        <v>2026-06-16 16:55 UTC</v>
      </c>
      <c r="B2765" s="155" t="str">
        <v>2026-06-16 09:55 PDT</v>
      </c>
      <c r="C2765" s="155" t="str">
        <v>2026-06-16</v>
      </c>
      <c r="D2765" s="155" t="str">
        <v>June</v>
      </c>
      <c r="E2765" s="154" t="str">
        <v>Accepted</v>
      </c>
      <c r="F2765" s="155" t="str">
        <v>000</v>
      </c>
      <c r="G2765" s="153" t="n">
        <v>0</v>
      </c>
      <c r="H2765" s="155" t="str">
        <v>Calm</v>
      </c>
      <c r="I2765" s="153" t="n">
        <v>180</v>
      </c>
      <c r="J2765" s="155" t="str">
        <v>Calm</v>
      </c>
      <c r="K2765" s="153" t="n">
        <v>0</v>
      </c>
      <c r="L2765" s="153" t="n">
        <f>IF(E2765="Accepted",K2765*1.150779448,"")</f>
        <v>0</v>
      </c>
      <c r="M2765" s="163"/>
      <c r="N2765" s="163" t="str">
        <f>IF(AND(E2765="Accepted",ISNUMBER(M2765)),M2765*1.150779448,"")</f>
      </c>
      <c r="O2765" s="163"/>
      <c r="P2765" s="163" t="str">
        <f>IF(AND(E2765="Accepted",ISNUMBER(O2765)),O2765*1.150779448,"")</f>
      </c>
      <c r="Q2765" s="163"/>
      <c r="R2765" s="155" t="str"/>
      <c r="S2765" s="155" t="str"/>
      <c r="T2765" s="155" t="str"/>
      <c r="U2765" s="163" t="str">
        <f>IF(E2765&lt;&gt;"Accepted","",IF(AND(N2765="",P2765=""),"",MAX(N2765,P2765)))</f>
      </c>
      <c r="V2765" s="155" t="str">
        <v>2026-06-16 09:55 PDT</v>
      </c>
      <c r="W2765" s="153" t="n">
        <v>0</v>
      </c>
      <c r="X2765" s="163"/>
      <c r="Y2765" s="163"/>
      <c r="Z2765" s="163"/>
      <c r="AA2765" s="153" t="n">
        <v>-117.8837</v>
      </c>
      <c r="AB2765" s="153" t="n">
        <v>34.9054</v>
      </c>
      <c r="AC2765" s="153" t="n">
        <v>702</v>
      </c>
      <c r="AD2765" s="175" t="str">
        <v>KEDW 161655Z AUTO 00000KT 10SM CLR 33/06 A2996 RMK AO2 SLP116 T03290062 $</v>
      </c>
    </row>
    <row r="2766" hidden="0">
      <c r="A2766" s="150" t="str">
        <v>2026-06-16 17:55 UTC</v>
      </c>
      <c r="B2766" s="155" t="str">
        <v>2026-06-16 10:55 PDT</v>
      </c>
      <c r="C2766" s="155" t="str">
        <v>2026-06-16</v>
      </c>
      <c r="D2766" s="155" t="str">
        <v>June</v>
      </c>
      <c r="E2766" s="154" t="str">
        <v>Accepted</v>
      </c>
      <c r="F2766" s="155" t="str">
        <v>220</v>
      </c>
      <c r="G2766" s="153" t="n">
        <v>220</v>
      </c>
      <c r="H2766" s="155" t="str">
        <v>SW</v>
      </c>
      <c r="I2766" s="153" t="n">
        <v>40</v>
      </c>
      <c r="J2766" s="155" t="str">
        <v>NE</v>
      </c>
      <c r="K2766" s="153" t="n">
        <v>4</v>
      </c>
      <c r="L2766" s="153" t="n">
        <f>IF(E2766="Accepted",K2766*1.150779448,"")</f>
        <v>4.603117792</v>
      </c>
      <c r="M2766" s="163"/>
      <c r="N2766" s="163" t="str">
        <f>IF(AND(E2766="Accepted",ISNUMBER(M2766)),M2766*1.150779448,"")</f>
      </c>
      <c r="O2766" s="163"/>
      <c r="P2766" s="163" t="str">
        <f>IF(AND(E2766="Accepted",ISNUMBER(O2766)),O2766*1.150779448,"")</f>
      </c>
      <c r="Q2766" s="163"/>
      <c r="R2766" s="155" t="str"/>
      <c r="S2766" s="155" t="str"/>
      <c r="T2766" s="155" t="str"/>
      <c r="U2766" s="163" t="str">
        <f>IF(E2766&lt;&gt;"Accepted","",IF(AND(N2766="",P2766=""),"",MAX(N2766,P2766)))</f>
      </c>
      <c r="V2766" s="155" t="str">
        <v>2026-06-16 10:55 PDT</v>
      </c>
      <c r="W2766" s="153" t="n">
        <v>4</v>
      </c>
      <c r="X2766" s="163"/>
      <c r="Y2766" s="163"/>
      <c r="Z2766" s="163"/>
      <c r="AA2766" s="153" t="n">
        <v>-117.8837</v>
      </c>
      <c r="AB2766" s="153" t="n">
        <v>34.9054</v>
      </c>
      <c r="AC2766" s="153" t="n">
        <v>702</v>
      </c>
      <c r="AD2766" s="175" t="str">
        <v>KEDW 161755Z COR 22004KT 70SM CLR 35/04 A2994 RMK AO2A SLP109 T03450041 10349 20202 58006 COR 1758</v>
      </c>
    </row>
    <row r="2767" hidden="0">
      <c r="A2767" s="150" t="str">
        <v>2026-06-16 18:55 UTC</v>
      </c>
      <c r="B2767" s="155" t="str">
        <v>2026-06-16 11:55 PDT</v>
      </c>
      <c r="C2767" s="155" t="str">
        <v>2026-06-16</v>
      </c>
      <c r="D2767" s="155" t="str">
        <v>June</v>
      </c>
      <c r="E2767" s="154" t="str">
        <v>Accepted</v>
      </c>
      <c r="F2767" s="155" t="str">
        <v>180</v>
      </c>
      <c r="G2767" s="153" t="n">
        <v>180</v>
      </c>
      <c r="H2767" s="155" t="str">
        <v>S</v>
      </c>
      <c r="I2767" s="153" t="n">
        <v>0</v>
      </c>
      <c r="J2767" s="155" t="str">
        <v>N</v>
      </c>
      <c r="K2767" s="153" t="n">
        <v>5</v>
      </c>
      <c r="L2767" s="153" t="n">
        <f>IF(E2767="Accepted",K2767*1.150779448,"")</f>
        <v>5.75389724</v>
      </c>
      <c r="M2767" s="163"/>
      <c r="N2767" s="163" t="str">
        <f>IF(AND(E2767="Accepted",ISNUMBER(M2767)),M2767*1.150779448,"")</f>
      </c>
      <c r="O2767" s="163"/>
      <c r="P2767" s="163" t="str">
        <f>IF(AND(E2767="Accepted",ISNUMBER(O2767)),O2767*1.150779448,"")</f>
      </c>
      <c r="Q2767" s="163"/>
      <c r="R2767" s="155" t="str"/>
      <c r="S2767" s="155" t="str"/>
      <c r="T2767" s="155" t="str"/>
      <c r="U2767" s="163" t="str">
        <f>IF(E2767&lt;&gt;"Accepted","",IF(AND(N2767="",P2767=""),"",MAX(N2767,P2767)))</f>
      </c>
      <c r="V2767" s="155" t="str">
        <v>2026-06-16 11:55 PDT</v>
      </c>
      <c r="W2767" s="153" t="n">
        <v>5</v>
      </c>
      <c r="X2767" s="163"/>
      <c r="Y2767" s="163"/>
      <c r="Z2767" s="163"/>
      <c r="AA2767" s="153" t="n">
        <v>-117.8837</v>
      </c>
      <c r="AB2767" s="153" t="n">
        <v>34.9054</v>
      </c>
      <c r="AC2767" s="153" t="n">
        <v>702</v>
      </c>
      <c r="AD2767" s="175" t="str">
        <v>KEDW 161855Z COR 18005KT 70SM FEW110 37/03 A2993 RMK AO2A SLP106 T03670026 COR 1904</v>
      </c>
    </row>
    <row r="2768" hidden="0">
      <c r="A2768" s="150" t="str">
        <v>2026-06-16 19:55 UTC</v>
      </c>
      <c r="B2768" s="155" t="str">
        <v>2026-06-16 12:55 PDT</v>
      </c>
      <c r="C2768" s="155" t="str">
        <v>2026-06-16</v>
      </c>
      <c r="D2768" s="155" t="str">
        <v>June</v>
      </c>
      <c r="E2768" s="154" t="str">
        <v>Accepted</v>
      </c>
      <c r="F2768" s="155" t="str">
        <v>060</v>
      </c>
      <c r="G2768" s="153" t="n">
        <v>60</v>
      </c>
      <c r="H2768" s="155" t="str">
        <v>NE</v>
      </c>
      <c r="I2768" s="153" t="n">
        <v>240</v>
      </c>
      <c r="J2768" s="155" t="str">
        <v>SW</v>
      </c>
      <c r="K2768" s="153" t="n">
        <v>6</v>
      </c>
      <c r="L2768" s="153" t="n">
        <f>IF(E2768="Accepted",K2768*1.150779448,"")</f>
        <v>6.904676688</v>
      </c>
      <c r="M2768" s="163"/>
      <c r="N2768" s="163" t="str">
        <f>IF(AND(E2768="Accepted",ISNUMBER(M2768)),M2768*1.150779448,"")</f>
      </c>
      <c r="O2768" s="163"/>
      <c r="P2768" s="163" t="str">
        <f>IF(AND(E2768="Accepted",ISNUMBER(O2768)),O2768*1.150779448,"")</f>
      </c>
      <c r="Q2768" s="163"/>
      <c r="R2768" s="155" t="str"/>
      <c r="S2768" s="155" t="str"/>
      <c r="T2768" s="155" t="str"/>
      <c r="U2768" s="163" t="str">
        <f>IF(E2768&lt;&gt;"Accepted","",IF(AND(N2768="",P2768=""),"",MAX(N2768,P2768)))</f>
      </c>
      <c r="V2768" s="155" t="str">
        <v>2026-06-16 12:55 PDT</v>
      </c>
      <c r="W2768" s="153" t="n">
        <v>6</v>
      </c>
      <c r="X2768" s="163"/>
      <c r="Y2768" s="163"/>
      <c r="Z2768" s="163"/>
      <c r="AA2768" s="153" t="n">
        <v>-117.8837</v>
      </c>
      <c r="AB2768" s="153" t="n">
        <v>34.9054</v>
      </c>
      <c r="AC2768" s="153" t="n">
        <v>702</v>
      </c>
      <c r="AD2768" s="175" t="str">
        <v>KEDW 161955Z COR 06006KT 70SM FEW350 37/02 A2991 RMK AO2A SLP100 T03730019 COR 1958</v>
      </c>
    </row>
    <row r="2769" hidden="0">
      <c r="A2769" s="150" t="str">
        <v>2026-06-16 20:55 UTC</v>
      </c>
      <c r="B2769" s="155" t="str">
        <v>2026-06-16 13:55 PDT</v>
      </c>
      <c r="C2769" s="155" t="str">
        <v>2026-06-16</v>
      </c>
      <c r="D2769" s="155" t="str">
        <v>June</v>
      </c>
      <c r="E2769" s="154" t="str">
        <v>Accepted</v>
      </c>
      <c r="F2769" s="155" t="str">
        <v>160</v>
      </c>
      <c r="G2769" s="153" t="n">
        <v>160</v>
      </c>
      <c r="H2769" s="155" t="str">
        <v>S</v>
      </c>
      <c r="I2769" s="153" t="n">
        <v>340</v>
      </c>
      <c r="J2769" s="155" t="str">
        <v>N</v>
      </c>
      <c r="K2769" s="153" t="n">
        <v>4</v>
      </c>
      <c r="L2769" s="153" t="n">
        <f>IF(E2769="Accepted",K2769*1.150779448,"")</f>
        <v>4.603117792</v>
      </c>
      <c r="M2769" s="153" t="n">
        <v>15</v>
      </c>
      <c r="N2769" s="153" t="n">
        <f>IF(AND(E2769="Accepted",ISNUMBER(M2769)),M2769*1.150779448,"")</f>
        <v>17.261691719999998</v>
      </c>
      <c r="O2769" s="163"/>
      <c r="P2769" s="163" t="str">
        <f>IF(AND(E2769="Accepted",ISNUMBER(O2769)),O2769*1.150779448,"")</f>
      </c>
      <c r="Q2769" s="163"/>
      <c r="R2769" s="155" t="str"/>
      <c r="S2769" s="155" t="str"/>
      <c r="T2769" s="155" t="str"/>
      <c r="U2769" s="153" t="n">
        <f>IF(E2769&lt;&gt;"Accepted","",IF(AND(N2769="",P2769=""),"",MAX(N2769,P2769)))</f>
        <v>17.261691719999998</v>
      </c>
      <c r="V2769" s="155" t="str">
        <v>2026-06-16 13:55 PDT</v>
      </c>
      <c r="W2769" s="153" t="n">
        <v>4</v>
      </c>
      <c r="X2769" s="153" t="n">
        <v>15</v>
      </c>
      <c r="Y2769" s="163"/>
      <c r="Z2769" s="163"/>
      <c r="AA2769" s="153" t="n">
        <v>-117.8837</v>
      </c>
      <c r="AB2769" s="153" t="n">
        <v>34.9054</v>
      </c>
      <c r="AC2769" s="153" t="n">
        <v>702</v>
      </c>
      <c r="AD2769" s="175" t="str">
        <v>KEDW 162055Z COR 16004G15KT 70SM FEW110 38/01 A2989 RMK AO2 SLP093 T03830013 57017 COR 2109</v>
      </c>
    </row>
    <row r="2770" hidden="0">
      <c r="A2770" s="150" t="str">
        <v>2026-06-16 21:35 UTC</v>
      </c>
      <c r="B2770" s="155" t="str">
        <v>2026-06-16 14:35 PDT</v>
      </c>
      <c r="C2770" s="155" t="str">
        <v>2026-06-16</v>
      </c>
      <c r="D2770" s="155" t="str">
        <v>June</v>
      </c>
      <c r="E2770" s="154" t="str">
        <v>Accepted</v>
      </c>
      <c r="F2770" s="155" t="str">
        <v>290</v>
      </c>
      <c r="G2770" s="153" t="n">
        <v>290</v>
      </c>
      <c r="H2770" s="155" t="str">
        <v>W</v>
      </c>
      <c r="I2770" s="153" t="n">
        <v>110</v>
      </c>
      <c r="J2770" s="155" t="str">
        <v>E</v>
      </c>
      <c r="K2770" s="153" t="n">
        <v>11</v>
      </c>
      <c r="L2770" s="153" t="n">
        <f>IF(E2770="Accepted",K2770*1.150779448,"")</f>
        <v>12.658573928</v>
      </c>
      <c r="M2770" s="153" t="n">
        <v>16</v>
      </c>
      <c r="N2770" s="153" t="n">
        <f>IF(AND(E2770="Accepted",ISNUMBER(M2770)),M2770*1.150779448,"")</f>
        <v>18.412471168</v>
      </c>
      <c r="O2770" s="163"/>
      <c r="P2770" s="163" t="str">
        <f>IF(AND(E2770="Accepted",ISNUMBER(O2770)),O2770*1.150779448,"")</f>
      </c>
      <c r="Q2770" s="163"/>
      <c r="R2770" s="155" t="str"/>
      <c r="S2770" s="155" t="str"/>
      <c r="T2770" s="155" t="str"/>
      <c r="U2770" s="153" t="n">
        <f>IF(E2770&lt;&gt;"Accepted","",IF(AND(N2770="",P2770=""),"",MAX(N2770,P2770)))</f>
        <v>18.412471168</v>
      </c>
      <c r="V2770" s="155" t="str">
        <v>2026-06-16 14:35 PDT</v>
      </c>
      <c r="W2770" s="153" t="n">
        <v>11</v>
      </c>
      <c r="X2770" s="153" t="n">
        <v>16</v>
      </c>
      <c r="Y2770" s="163"/>
      <c r="Z2770" s="163"/>
      <c r="AA2770" s="153" t="n">
        <v>-117.8837</v>
      </c>
      <c r="AB2770" s="153" t="n">
        <v>34.9054</v>
      </c>
      <c r="AC2770" s="153" t="n">
        <v>702</v>
      </c>
      <c r="AD2770" s="175" t="str">
        <v>KEDW 162135Z 29011G16KT 70SM FEW110 39/02 A2987 RMK AO2A WSHFT 28 SLP085</v>
      </c>
    </row>
    <row r="2771" hidden="0">
      <c r="A2771" s="150" t="str">
        <v>2026-06-16 21:55 UTC</v>
      </c>
      <c r="B2771" s="155" t="str">
        <v>2026-06-16 14:55 PDT</v>
      </c>
      <c r="C2771" s="155" t="str">
        <v>2026-06-16</v>
      </c>
      <c r="D2771" s="155" t="str">
        <v>June</v>
      </c>
      <c r="E2771" s="154" t="str">
        <v>Accepted</v>
      </c>
      <c r="F2771" s="155" t="str">
        <v>250</v>
      </c>
      <c r="G2771" s="153" t="n">
        <v>250</v>
      </c>
      <c r="H2771" s="155" t="str">
        <v>W</v>
      </c>
      <c r="I2771" s="153" t="n">
        <v>70</v>
      </c>
      <c r="J2771" s="155" t="str">
        <v>E</v>
      </c>
      <c r="K2771" s="153" t="n">
        <v>9</v>
      </c>
      <c r="L2771" s="153" t="n">
        <f>IF(E2771="Accepted",K2771*1.150779448,"")</f>
        <v>10.357015032</v>
      </c>
      <c r="M2771" s="153" t="n">
        <v>21</v>
      </c>
      <c r="N2771" s="153" t="n">
        <f>IF(AND(E2771="Accepted",ISNUMBER(M2771)),M2771*1.150779448,"")</f>
        <v>24.166368408</v>
      </c>
      <c r="O2771" s="163"/>
      <c r="P2771" s="163" t="str">
        <f>IF(AND(E2771="Accepted",ISNUMBER(O2771)),O2771*1.150779448,"")</f>
      </c>
      <c r="Q2771" s="163"/>
      <c r="R2771" s="155" t="str"/>
      <c r="S2771" s="155" t="str"/>
      <c r="T2771" s="155" t="str"/>
      <c r="U2771" s="153" t="n">
        <f>IF(E2771&lt;&gt;"Accepted","",IF(AND(N2771="",P2771=""),"",MAX(N2771,P2771)))</f>
        <v>24.166368408</v>
      </c>
      <c r="V2771" s="155" t="str">
        <v>2026-06-16 14:55 PDT</v>
      </c>
      <c r="W2771" s="153" t="n">
        <v>9</v>
      </c>
      <c r="X2771" s="153" t="n">
        <v>21</v>
      </c>
      <c r="Y2771" s="163"/>
      <c r="Z2771" s="163"/>
      <c r="AA2771" s="153" t="n">
        <v>-117.8837</v>
      </c>
      <c r="AB2771" s="153" t="n">
        <v>34.9054</v>
      </c>
      <c r="AC2771" s="153" t="n">
        <v>702</v>
      </c>
      <c r="AD2771" s="175" t="str">
        <v>KEDW 162155Z 25009G21KT 60SM FEW110 39/02 A2987 RMK AO2A SLP084 T03940021</v>
      </c>
    </row>
    <row r="2772" hidden="0">
      <c r="A2772" s="150" t="str">
        <v>2026-06-16 22:02 UTC</v>
      </c>
      <c r="B2772" s="155" t="str">
        <v>2026-06-16 15:02 PDT</v>
      </c>
      <c r="C2772" s="155" t="str">
        <v>2026-06-16</v>
      </c>
      <c r="D2772" s="155" t="str">
        <v>June</v>
      </c>
      <c r="E2772" s="154" t="str">
        <v>Accepted</v>
      </c>
      <c r="F2772" s="155" t="str">
        <v>270</v>
      </c>
      <c r="G2772" s="153" t="n">
        <v>270</v>
      </c>
      <c r="H2772" s="155" t="str">
        <v>W</v>
      </c>
      <c r="I2772" s="153" t="n">
        <v>90</v>
      </c>
      <c r="J2772" s="155" t="str">
        <v>E</v>
      </c>
      <c r="K2772" s="153" t="n">
        <v>7</v>
      </c>
      <c r="L2772" s="153" t="n">
        <f>IF(E2772="Accepted",K2772*1.150779448,"")</f>
        <v>8.055456136</v>
      </c>
      <c r="M2772" s="153" t="n">
        <v>30</v>
      </c>
      <c r="N2772" s="153" t="n">
        <f>IF(AND(E2772="Accepted",ISNUMBER(M2772)),M2772*1.150779448,"")</f>
        <v>34.523383439999996</v>
      </c>
      <c r="O2772" s="163"/>
      <c r="P2772" s="163" t="str">
        <f>IF(AND(E2772="Accepted",ISNUMBER(O2772)),O2772*1.150779448,"")</f>
      </c>
      <c r="Q2772" s="163"/>
      <c r="R2772" s="155" t="str"/>
      <c r="S2772" s="155" t="str"/>
      <c r="T2772" s="155" t="str"/>
      <c r="U2772" s="153" t="n">
        <f>IF(E2772&lt;&gt;"Accepted","",IF(AND(N2772="",P2772=""),"",MAX(N2772,P2772)))</f>
        <v>34.523383439999996</v>
      </c>
      <c r="V2772" s="155" t="str">
        <v>2026-06-16 15:02 PDT</v>
      </c>
      <c r="W2772" s="153" t="n">
        <v>7</v>
      </c>
      <c r="X2772" s="153" t="n">
        <v>30</v>
      </c>
      <c r="Y2772" s="163"/>
      <c r="Z2772" s="163"/>
      <c r="AA2772" s="153" t="n">
        <v>-117.8837</v>
      </c>
      <c r="AB2772" s="153" t="n">
        <v>34.9054</v>
      </c>
      <c r="AC2772" s="153" t="n">
        <v>702</v>
      </c>
      <c r="AD2772" s="175" t="str">
        <v>KEDW 162202Z 27007G30KT 210V300 60SM FEW110 39/03 A2987 RMK SLP084</v>
      </c>
    </row>
    <row r="2773" hidden="0">
      <c r="A2773" s="150" t="str">
        <v>2026-06-16 22:55 UTC</v>
      </c>
      <c r="B2773" s="155" t="str">
        <v>2026-06-16 15:55 PDT</v>
      </c>
      <c r="C2773" s="155" t="str">
        <v>2026-06-16</v>
      </c>
      <c r="D2773" s="155" t="str">
        <v>June</v>
      </c>
      <c r="E2773" s="154" t="str">
        <v>Accepted</v>
      </c>
      <c r="F2773" s="155" t="str">
        <v>240</v>
      </c>
      <c r="G2773" s="153" t="n">
        <v>240</v>
      </c>
      <c r="H2773" s="155" t="str">
        <v>SW</v>
      </c>
      <c r="I2773" s="153" t="n">
        <v>60</v>
      </c>
      <c r="J2773" s="155" t="str">
        <v>NE</v>
      </c>
      <c r="K2773" s="153" t="n">
        <v>20</v>
      </c>
      <c r="L2773" s="153" t="n">
        <f>IF(E2773="Accepted",K2773*1.150779448,"")</f>
        <v>23.01558896</v>
      </c>
      <c r="M2773" s="153" t="n">
        <v>26</v>
      </c>
      <c r="N2773" s="153" t="n">
        <f>IF(AND(E2773="Accepted",ISNUMBER(M2773)),M2773*1.150779448,"")</f>
        <v>29.920265648</v>
      </c>
      <c r="O2773" s="153" t="n">
        <v>30</v>
      </c>
      <c r="P2773" s="153" t="n">
        <f>IF(AND(E2773="Accepted",ISNUMBER(O2773)),O2773*1.150779448,"")</f>
        <v>34.523383439999996</v>
      </c>
      <c r="Q2773" s="153" t="n">
        <v>230</v>
      </c>
      <c r="R2773" s="155" t="str">
        <v>2156</v>
      </c>
      <c r="S2773" s="155" t="str">
        <v>2026-06-16 21:56 UTC</v>
      </c>
      <c r="T2773" s="155" t="str">
        <v>2026-06-16 14:56 PDT</v>
      </c>
      <c r="U2773" s="153" t="n">
        <f>IF(E2773&lt;&gt;"Accepted","",IF(AND(N2773="",P2773=""),"",MAX(N2773,P2773)))</f>
        <v>34.523383439999996</v>
      </c>
      <c r="V2773" s="155" t="str">
        <v>2026-06-16 14:56 PDT</v>
      </c>
      <c r="W2773" s="153" t="n">
        <v>20</v>
      </c>
      <c r="X2773" s="153" t="n">
        <v>26</v>
      </c>
      <c r="Y2773" s="153" t="n">
        <v>30</v>
      </c>
      <c r="Z2773" s="153" t="n">
        <v>230</v>
      </c>
      <c r="AA2773" s="153" t="n">
        <v>-117.8837</v>
      </c>
      <c r="AB2773" s="153" t="n">
        <v>34.9054</v>
      </c>
      <c r="AC2773" s="153" t="n">
        <v>702</v>
      </c>
      <c r="AD2773" s="175" t="str">
        <v>KEDW 162255Z 24020G26KT 60SM FEW100 38/03 A2986 RMK AO2A PK WND 23030/2156 SLP082 T03830026</v>
      </c>
    </row>
    <row r="2774" hidden="0">
      <c r="A2774" s="150" t="str">
        <v>2026-06-16 23:55 UTC</v>
      </c>
      <c r="B2774" s="155" t="str">
        <v>2026-06-16 16:55 PDT</v>
      </c>
      <c r="C2774" s="155" t="str">
        <v>2026-06-16</v>
      </c>
      <c r="D2774" s="155" t="str">
        <v>June</v>
      </c>
      <c r="E2774" s="154" t="str">
        <v>Accepted</v>
      </c>
      <c r="F2774" s="155" t="str">
        <v>240</v>
      </c>
      <c r="G2774" s="153" t="n">
        <v>240</v>
      </c>
      <c r="H2774" s="155" t="str">
        <v>SW</v>
      </c>
      <c r="I2774" s="153" t="n">
        <v>60</v>
      </c>
      <c r="J2774" s="155" t="str">
        <v>NE</v>
      </c>
      <c r="K2774" s="153" t="n">
        <v>17</v>
      </c>
      <c r="L2774" s="153" t="n">
        <f>IF(E2774="Accepted",K2774*1.150779448,"")</f>
        <v>19.563250616</v>
      </c>
      <c r="M2774" s="153" t="n">
        <v>24</v>
      </c>
      <c r="N2774" s="153" t="n">
        <f>IF(AND(E2774="Accepted",ISNUMBER(M2774)),M2774*1.150779448,"")</f>
        <v>27.618706752</v>
      </c>
      <c r="O2774" s="153" t="n">
        <v>27</v>
      </c>
      <c r="P2774" s="153" t="n">
        <f>IF(AND(E2774="Accepted",ISNUMBER(O2774)),O2774*1.150779448,"")</f>
        <v>31.071045096</v>
      </c>
      <c r="Q2774" s="153" t="n">
        <v>220</v>
      </c>
      <c r="R2774" s="155" t="str">
        <v>12</v>
      </c>
      <c r="S2774" s="155" t="str">
        <v>2026-06-16 23:12 UTC</v>
      </c>
      <c r="T2774" s="155" t="str">
        <v>2026-06-16 16:12 PDT</v>
      </c>
      <c r="U2774" s="153" t="n">
        <f>IF(E2774&lt;&gt;"Accepted","",IF(AND(N2774="",P2774=""),"",MAX(N2774,P2774)))</f>
        <v>31.071045096</v>
      </c>
      <c r="V2774" s="155" t="str">
        <v>2026-06-16 16:12 PDT</v>
      </c>
      <c r="W2774" s="153" t="n">
        <v>17</v>
      </c>
      <c r="X2774" s="153" t="n">
        <v>24</v>
      </c>
      <c r="Y2774" s="153" t="n">
        <v>27</v>
      </c>
      <c r="Z2774" s="153" t="n">
        <v>220</v>
      </c>
      <c r="AA2774" s="153" t="n">
        <v>-117.8837</v>
      </c>
      <c r="AB2774" s="153" t="n">
        <v>34.9054</v>
      </c>
      <c r="AC2774" s="153" t="n">
        <v>702</v>
      </c>
      <c r="AD2774" s="175" t="str">
        <v>KEDW 162355Z 24017G24KT 60SM FEW110 37/03 A2986 RMK AO2A PK WND 22027/12 SLP084 T03720030 10395 20347 56009</v>
      </c>
    </row>
    <row r="2775" hidden="0">
      <c r="A2775" s="150" t="str">
        <v>2026-06-17 00:55 UTC</v>
      </c>
      <c r="B2775" s="155" t="str">
        <v>2026-06-16 17:55 PDT</v>
      </c>
      <c r="C2775" s="155" t="str">
        <v>2026-06-16</v>
      </c>
      <c r="D2775" s="155" t="str">
        <v>June</v>
      </c>
      <c r="E2775" s="154" t="str">
        <v>Accepted</v>
      </c>
      <c r="F2775" s="155" t="str">
        <v>240</v>
      </c>
      <c r="G2775" s="153" t="n">
        <v>240</v>
      </c>
      <c r="H2775" s="155" t="str">
        <v>SW</v>
      </c>
      <c r="I2775" s="153" t="n">
        <v>60</v>
      </c>
      <c r="J2775" s="155" t="str">
        <v>NE</v>
      </c>
      <c r="K2775" s="153" t="n">
        <v>19</v>
      </c>
      <c r="L2775" s="153" t="n">
        <f>IF(E2775="Accepted",K2775*1.150779448,"")</f>
        <v>21.864809512</v>
      </c>
      <c r="M2775" s="153" t="n">
        <v>24</v>
      </c>
      <c r="N2775" s="153" t="n">
        <f>IF(AND(E2775="Accepted",ISNUMBER(M2775)),M2775*1.150779448,"")</f>
        <v>27.618706752</v>
      </c>
      <c r="O2775" s="153" t="n">
        <v>28</v>
      </c>
      <c r="P2775" s="153" t="n">
        <f>IF(AND(E2775="Accepted",ISNUMBER(O2775)),O2775*1.150779448,"")</f>
        <v>32.221824544</v>
      </c>
      <c r="Q2775" s="153" t="n">
        <v>230</v>
      </c>
      <c r="R2775" s="155" t="str">
        <v>45</v>
      </c>
      <c r="S2775" s="155" t="str">
        <v>2026-06-17 00:45 UTC</v>
      </c>
      <c r="T2775" s="155" t="str">
        <v>2026-06-16 17:45 PDT</v>
      </c>
      <c r="U2775" s="153" t="n">
        <f>IF(E2775&lt;&gt;"Accepted","",IF(AND(N2775="",P2775=""),"",MAX(N2775,P2775)))</f>
        <v>32.221824544</v>
      </c>
      <c r="V2775" s="155" t="str">
        <v>2026-06-16 17:45 PDT</v>
      </c>
      <c r="W2775" s="153" t="n">
        <v>19</v>
      </c>
      <c r="X2775" s="153" t="n">
        <v>24</v>
      </c>
      <c r="Y2775" s="153" t="n">
        <v>28</v>
      </c>
      <c r="Z2775" s="153" t="n">
        <v>230</v>
      </c>
      <c r="AA2775" s="153" t="n">
        <v>-117.8837</v>
      </c>
      <c r="AB2775" s="153" t="n">
        <v>34.9054</v>
      </c>
      <c r="AC2775" s="153" t="n">
        <v>702</v>
      </c>
      <c r="AD2775" s="175" t="str">
        <v>KEDW 170055Z 24019G24KT 60SM FEW110 36/03 A2985 RMK AO2A PK WND 23028/45 SLP080 T03580031</v>
      </c>
    </row>
    <row r="2776" hidden="0">
      <c r="A2776" s="150" t="str">
        <v>2026-06-17 01:55 UTC</v>
      </c>
      <c r="B2776" s="155" t="str">
        <v>2026-06-16 18:55 PDT</v>
      </c>
      <c r="C2776" s="155" t="str">
        <v>2026-06-16</v>
      </c>
      <c r="D2776" s="155" t="str">
        <v>June</v>
      </c>
      <c r="E2776" s="154" t="str">
        <v>Accepted</v>
      </c>
      <c r="F2776" s="155" t="str">
        <v>240</v>
      </c>
      <c r="G2776" s="153" t="n">
        <v>240</v>
      </c>
      <c r="H2776" s="155" t="str">
        <v>SW</v>
      </c>
      <c r="I2776" s="153" t="n">
        <v>60</v>
      </c>
      <c r="J2776" s="155" t="str">
        <v>NE</v>
      </c>
      <c r="K2776" s="153" t="n">
        <v>17</v>
      </c>
      <c r="L2776" s="153" t="n">
        <f>IF(E2776="Accepted",K2776*1.150779448,"")</f>
        <v>19.563250616</v>
      </c>
      <c r="M2776" s="153" t="n">
        <v>24</v>
      </c>
      <c r="N2776" s="153" t="n">
        <f>IF(AND(E2776="Accepted",ISNUMBER(M2776)),M2776*1.150779448,"")</f>
        <v>27.618706752</v>
      </c>
      <c r="O2776" s="153" t="n">
        <v>27</v>
      </c>
      <c r="P2776" s="153" t="n">
        <f>IF(AND(E2776="Accepted",ISNUMBER(O2776)),O2776*1.150779448,"")</f>
        <v>31.071045096</v>
      </c>
      <c r="Q2776" s="153" t="n">
        <v>240</v>
      </c>
      <c r="R2776" s="155" t="str">
        <v>00</v>
      </c>
      <c r="S2776" s="155" t="str">
        <v>2026-06-17 01:00 UTC</v>
      </c>
      <c r="T2776" s="155" t="str">
        <v>2026-06-16 18:00 PDT</v>
      </c>
      <c r="U2776" s="153" t="n">
        <f>IF(E2776&lt;&gt;"Accepted","",IF(AND(N2776="",P2776=""),"",MAX(N2776,P2776)))</f>
        <v>31.071045096</v>
      </c>
      <c r="V2776" s="155" t="str">
        <v>2026-06-16 18:00 PDT</v>
      </c>
      <c r="W2776" s="153" t="n">
        <v>17</v>
      </c>
      <c r="X2776" s="153" t="n">
        <v>24</v>
      </c>
      <c r="Y2776" s="153" t="n">
        <v>27</v>
      </c>
      <c r="Z2776" s="153" t="n">
        <v>240</v>
      </c>
      <c r="AA2776" s="153" t="n">
        <v>-117.8837</v>
      </c>
      <c r="AB2776" s="153" t="n">
        <v>34.9054</v>
      </c>
      <c r="AC2776" s="153" t="n">
        <v>702</v>
      </c>
      <c r="AD2776" s="175" t="str">
        <v>KEDW 170155Z 24017G24KT 50SM FEW150 34/03 A2985 RMK AO2A PK WND 24027/00 SLP081 T03390026</v>
      </c>
    </row>
    <row r="2777" hidden="0">
      <c r="A2777" s="150" t="str">
        <v>2026-06-17 02:55 UTC</v>
      </c>
      <c r="B2777" s="155" t="str">
        <v>2026-06-16 19:55 PDT</v>
      </c>
      <c r="C2777" s="155" t="str">
        <v>2026-06-16</v>
      </c>
      <c r="D2777" s="155" t="str">
        <v>June</v>
      </c>
      <c r="E2777" s="154" t="str">
        <v>Accepted</v>
      </c>
      <c r="F2777" s="155" t="str">
        <v>240</v>
      </c>
      <c r="G2777" s="153" t="n">
        <v>240</v>
      </c>
      <c r="H2777" s="155" t="str">
        <v>SW</v>
      </c>
      <c r="I2777" s="153" t="n">
        <v>60</v>
      </c>
      <c r="J2777" s="155" t="str">
        <v>NE</v>
      </c>
      <c r="K2777" s="153" t="n">
        <v>14</v>
      </c>
      <c r="L2777" s="153" t="n">
        <f>IF(E2777="Accepted",K2777*1.150779448,"")</f>
        <v>16.110912272</v>
      </c>
      <c r="M2777" s="153" t="n">
        <v>19</v>
      </c>
      <c r="N2777" s="153" t="n">
        <f>IF(AND(E2777="Accepted",ISNUMBER(M2777)),M2777*1.150779448,"")</f>
        <v>21.864809512</v>
      </c>
      <c r="O2777" s="163"/>
      <c r="P2777" s="163" t="str">
        <f>IF(AND(E2777="Accepted",ISNUMBER(O2777)),O2777*1.150779448,"")</f>
      </c>
      <c r="Q2777" s="163"/>
      <c r="R2777" s="155" t="str"/>
      <c r="S2777" s="155" t="str"/>
      <c r="T2777" s="155" t="str"/>
      <c r="U2777" s="153" t="n">
        <f>IF(E2777&lt;&gt;"Accepted","",IF(AND(N2777="",P2777=""),"",MAX(N2777,P2777)))</f>
        <v>21.864809512</v>
      </c>
      <c r="V2777" s="155" t="str">
        <v>2026-06-16 19:55 PDT</v>
      </c>
      <c r="W2777" s="153" t="n">
        <v>14</v>
      </c>
      <c r="X2777" s="153" t="n">
        <v>19</v>
      </c>
      <c r="Y2777" s="163"/>
      <c r="Z2777" s="163"/>
      <c r="AA2777" s="153" t="n">
        <v>-117.8837</v>
      </c>
      <c r="AB2777" s="153" t="n">
        <v>34.9054</v>
      </c>
      <c r="AC2777" s="153" t="n">
        <v>702</v>
      </c>
      <c r="AD2777" s="175" t="str">
        <v>KEDW 170255Z 24014G19KT 50SM FEW150 31/06 A2986 RMK AO2A SLP084 T03140057 53001</v>
      </c>
    </row>
    <row r="2778" hidden="0">
      <c r="A2778" s="150" t="str">
        <v>2026-06-17 03:55 UTC</v>
      </c>
      <c r="B2778" s="155" t="str">
        <v>2026-06-16 20:55 PDT</v>
      </c>
      <c r="C2778" s="155" t="str">
        <v>2026-06-16</v>
      </c>
      <c r="D2778" s="155" t="str">
        <v>June</v>
      </c>
      <c r="E2778" s="154" t="str">
        <v>Accepted</v>
      </c>
      <c r="F2778" s="155" t="str">
        <v>230</v>
      </c>
      <c r="G2778" s="153" t="n">
        <v>230</v>
      </c>
      <c r="H2778" s="155" t="str">
        <v>SW</v>
      </c>
      <c r="I2778" s="153" t="n">
        <v>50</v>
      </c>
      <c r="J2778" s="155" t="str">
        <v>NE</v>
      </c>
      <c r="K2778" s="153" t="n">
        <v>12</v>
      </c>
      <c r="L2778" s="153" t="n">
        <f>IF(E2778="Accepted",K2778*1.150779448,"")</f>
        <v>13.809353376</v>
      </c>
      <c r="M2778" s="163"/>
      <c r="N2778" s="163" t="str">
        <f>IF(AND(E2778="Accepted",ISNUMBER(M2778)),M2778*1.150779448,"")</f>
      </c>
      <c r="O2778" s="163"/>
      <c r="P2778" s="163" t="str">
        <f>IF(AND(E2778="Accepted",ISNUMBER(O2778)),O2778*1.150779448,"")</f>
      </c>
      <c r="Q2778" s="163"/>
      <c r="R2778" s="155" t="str"/>
      <c r="S2778" s="155" t="str"/>
      <c r="T2778" s="155" t="str"/>
      <c r="U2778" s="163" t="str">
        <f>IF(E2778&lt;&gt;"Accepted","",IF(AND(N2778="",P2778=""),"",MAX(N2778,P2778)))</f>
      </c>
      <c r="V2778" s="155" t="str">
        <v>2026-06-16 20:55 PDT</v>
      </c>
      <c r="W2778" s="153" t="n">
        <v>12</v>
      </c>
      <c r="X2778" s="163"/>
      <c r="Y2778" s="163"/>
      <c r="Z2778" s="163"/>
      <c r="AA2778" s="153" t="n">
        <v>-117.8837</v>
      </c>
      <c r="AB2778" s="153" t="n">
        <v>34.9054</v>
      </c>
      <c r="AC2778" s="153" t="n">
        <v>702</v>
      </c>
      <c r="AD2778" s="175" t="str">
        <v>KEDW 170355Z 23012KT 40SM FEW150 29/07 A2987 RMK AO2A SLP086 T02860066</v>
      </c>
    </row>
    <row r="2779" hidden="0">
      <c r="A2779" s="150" t="str">
        <v>2026-06-17 04:55 UTC</v>
      </c>
      <c r="B2779" s="155" t="str">
        <v>2026-06-16 21:55 PDT</v>
      </c>
      <c r="C2779" s="155" t="str">
        <v>2026-06-16</v>
      </c>
      <c r="D2779" s="155" t="str">
        <v>June</v>
      </c>
      <c r="E2779" s="154" t="str">
        <v>Accepted</v>
      </c>
      <c r="F2779" s="155" t="str">
        <v>210</v>
      </c>
      <c r="G2779" s="153" t="n">
        <v>210</v>
      </c>
      <c r="H2779" s="155" t="str">
        <v>SW</v>
      </c>
      <c r="I2779" s="153" t="n">
        <v>30</v>
      </c>
      <c r="J2779" s="155" t="str">
        <v>NE</v>
      </c>
      <c r="K2779" s="153" t="n">
        <v>11</v>
      </c>
      <c r="L2779" s="153" t="n">
        <f>IF(E2779="Accepted",K2779*1.150779448,"")</f>
        <v>12.658573928</v>
      </c>
      <c r="M2779" s="163"/>
      <c r="N2779" s="163" t="str">
        <f>IF(AND(E2779="Accepted",ISNUMBER(M2779)),M2779*1.150779448,"")</f>
      </c>
      <c r="O2779" s="163"/>
      <c r="P2779" s="163" t="str">
        <f>IF(AND(E2779="Accepted",ISNUMBER(O2779)),O2779*1.150779448,"")</f>
      </c>
      <c r="Q2779" s="163"/>
      <c r="R2779" s="155" t="str"/>
      <c r="S2779" s="155" t="str"/>
      <c r="T2779" s="155" t="str"/>
      <c r="U2779" s="163" t="str">
        <f>IF(E2779&lt;&gt;"Accepted","",IF(AND(N2779="",P2779=""),"",MAX(N2779,P2779)))</f>
      </c>
      <c r="V2779" s="155" t="str">
        <v>2026-06-16 21:55 PDT</v>
      </c>
      <c r="W2779" s="153" t="n">
        <v>11</v>
      </c>
      <c r="X2779" s="163"/>
      <c r="Y2779" s="163"/>
      <c r="Z2779" s="163"/>
      <c r="AA2779" s="153" t="n">
        <v>-117.8837</v>
      </c>
      <c r="AB2779" s="153" t="n">
        <v>34.9054</v>
      </c>
      <c r="AC2779" s="153" t="n">
        <v>702</v>
      </c>
      <c r="AD2779" s="175" t="str">
        <v>KEDW 170455Z 21011KT 40SM FEW150 27/06 A2988 RMK AO2A SLP089 T02680057</v>
      </c>
    </row>
    <row r="2780" hidden="0">
      <c r="A2780" s="150" t="str">
        <v>2026-06-17 05:55 UTC</v>
      </c>
      <c r="B2780" s="155" t="str">
        <v>2026-06-16 22:55 PDT</v>
      </c>
      <c r="C2780" s="155" t="str">
        <v>2026-06-16</v>
      </c>
      <c r="D2780" s="155" t="str">
        <v>June</v>
      </c>
      <c r="E2780" s="154" t="str">
        <v>Accepted</v>
      </c>
      <c r="F2780" s="155" t="str">
        <v>230</v>
      </c>
      <c r="G2780" s="153" t="n">
        <v>230</v>
      </c>
      <c r="H2780" s="155" t="str">
        <v>SW</v>
      </c>
      <c r="I2780" s="153" t="n">
        <v>50</v>
      </c>
      <c r="J2780" s="155" t="str">
        <v>NE</v>
      </c>
      <c r="K2780" s="153" t="n">
        <v>11</v>
      </c>
      <c r="L2780" s="153" t="n">
        <f>IF(E2780="Accepted",K2780*1.150779448,"")</f>
        <v>12.658573928</v>
      </c>
      <c r="M2780" s="163"/>
      <c r="N2780" s="163" t="str">
        <f>IF(AND(E2780="Accepted",ISNUMBER(M2780)),M2780*1.150779448,"")</f>
      </c>
      <c r="O2780" s="163"/>
      <c r="P2780" s="163" t="str">
        <f>IF(AND(E2780="Accepted",ISNUMBER(O2780)),O2780*1.150779448,"")</f>
      </c>
      <c r="Q2780" s="163"/>
      <c r="R2780" s="155" t="str"/>
      <c r="S2780" s="155" t="str"/>
      <c r="T2780" s="155" t="str"/>
      <c r="U2780" s="163" t="str">
        <f>IF(E2780&lt;&gt;"Accepted","",IF(AND(N2780="",P2780=""),"",MAX(N2780,P2780)))</f>
      </c>
      <c r="V2780" s="155" t="str">
        <v>2026-06-16 22:55 PDT</v>
      </c>
      <c r="W2780" s="153" t="n">
        <v>11</v>
      </c>
      <c r="X2780" s="163"/>
      <c r="Y2780" s="163"/>
      <c r="Z2780" s="163"/>
      <c r="AA2780" s="153" t="n">
        <v>-117.8837</v>
      </c>
      <c r="AB2780" s="153" t="n">
        <v>34.9054</v>
      </c>
      <c r="AC2780" s="153" t="n">
        <v>702</v>
      </c>
      <c r="AD2780" s="175" t="str">
        <v>KEDW 170555Z AUTO 23011KT 10SM CLR 25/05 A2988 RMK AO2 SLP089 T02510053 10372 20251 50007 $</v>
      </c>
    </row>
    <row r="2781" hidden="0">
      <c r="A2781" s="150" t="str">
        <v>2026-06-17 06:55 UTC</v>
      </c>
      <c r="B2781" s="155" t="str">
        <v>2026-06-16 23:55 PDT</v>
      </c>
      <c r="C2781" s="155" t="str">
        <v>2026-06-16</v>
      </c>
      <c r="D2781" s="155" t="str">
        <v>June</v>
      </c>
      <c r="E2781" s="154" t="str">
        <v>Accepted</v>
      </c>
      <c r="F2781" s="155" t="str">
        <v>230</v>
      </c>
      <c r="G2781" s="153" t="n">
        <v>230</v>
      </c>
      <c r="H2781" s="155" t="str">
        <v>SW</v>
      </c>
      <c r="I2781" s="153" t="n">
        <v>50</v>
      </c>
      <c r="J2781" s="155" t="str">
        <v>NE</v>
      </c>
      <c r="K2781" s="153" t="n">
        <v>12</v>
      </c>
      <c r="L2781" s="153" t="n">
        <f>IF(E2781="Accepted",K2781*1.150779448,"")</f>
        <v>13.809353376</v>
      </c>
      <c r="M2781" s="163"/>
      <c r="N2781" s="163" t="str">
        <f>IF(AND(E2781="Accepted",ISNUMBER(M2781)),M2781*1.150779448,"")</f>
      </c>
      <c r="O2781" s="163"/>
      <c r="P2781" s="163" t="str">
        <f>IF(AND(E2781="Accepted",ISNUMBER(O2781)),O2781*1.150779448,"")</f>
      </c>
      <c r="Q2781" s="163"/>
      <c r="R2781" s="155" t="str"/>
      <c r="S2781" s="155" t="str"/>
      <c r="T2781" s="155" t="str"/>
      <c r="U2781" s="163" t="str">
        <f>IF(E2781&lt;&gt;"Accepted","",IF(AND(N2781="",P2781=""),"",MAX(N2781,P2781)))</f>
      </c>
      <c r="V2781" s="155" t="str">
        <v>2026-06-16 23:55 PDT</v>
      </c>
      <c r="W2781" s="153" t="n">
        <v>12</v>
      </c>
      <c r="X2781" s="163"/>
      <c r="Y2781" s="163"/>
      <c r="Z2781" s="163"/>
      <c r="AA2781" s="153" t="n">
        <v>-117.8837</v>
      </c>
      <c r="AB2781" s="153" t="n">
        <v>34.9054</v>
      </c>
      <c r="AC2781" s="153" t="n">
        <v>702</v>
      </c>
      <c r="AD2781" s="175" t="str">
        <v>KEDW 170655Z AUTO 23012KT 10SM CLR 25/06 A2987 RMK AO2 SLP085 T02480055 $</v>
      </c>
    </row>
    <row r="2782" hidden="0">
      <c r="A2782" s="150" t="str">
        <v>2026-06-17 07:55 UTC</v>
      </c>
      <c r="B2782" s="155" t="str">
        <v>2026-06-17 00:55 PDT</v>
      </c>
      <c r="C2782" s="155" t="str">
        <v>2026-06-17</v>
      </c>
      <c r="D2782" s="155" t="str">
        <v>June</v>
      </c>
      <c r="E2782" s="154" t="str">
        <v>Accepted</v>
      </c>
      <c r="F2782" s="155" t="str">
        <v>220</v>
      </c>
      <c r="G2782" s="153" t="n">
        <v>220</v>
      </c>
      <c r="H2782" s="155" t="str">
        <v>SW</v>
      </c>
      <c r="I2782" s="153" t="n">
        <v>40</v>
      </c>
      <c r="J2782" s="155" t="str">
        <v>NE</v>
      </c>
      <c r="K2782" s="153" t="n">
        <v>10</v>
      </c>
      <c r="L2782" s="153" t="n">
        <f>IF(E2782="Accepted",K2782*1.150779448,"")</f>
        <v>11.50779448</v>
      </c>
      <c r="M2782" s="163"/>
      <c r="N2782" s="163" t="str">
        <f>IF(AND(E2782="Accepted",ISNUMBER(M2782)),M2782*1.150779448,"")</f>
      </c>
      <c r="O2782" s="163"/>
      <c r="P2782" s="163" t="str">
        <f>IF(AND(E2782="Accepted",ISNUMBER(O2782)),O2782*1.150779448,"")</f>
      </c>
      <c r="Q2782" s="163"/>
      <c r="R2782" s="155" t="str"/>
      <c r="S2782" s="155" t="str"/>
      <c r="T2782" s="155" t="str"/>
      <c r="U2782" s="163" t="str">
        <f>IF(E2782&lt;&gt;"Accepted","",IF(AND(N2782="",P2782=""),"",MAX(N2782,P2782)))</f>
      </c>
      <c r="V2782" s="155" t="str">
        <v>2026-06-17 00:55 PDT</v>
      </c>
      <c r="W2782" s="153" t="n">
        <v>10</v>
      </c>
      <c r="X2782" s="163"/>
      <c r="Y2782" s="163"/>
      <c r="Z2782" s="163"/>
      <c r="AA2782" s="153" t="n">
        <v>-117.8837</v>
      </c>
      <c r="AB2782" s="153" t="n">
        <v>34.9054</v>
      </c>
      <c r="AC2782" s="153" t="n">
        <v>702</v>
      </c>
      <c r="AD2782" s="175" t="str">
        <v>KEDW 170755Z AUTO 22010KT 10SM CLR 24/06 A2987 RMK AO2 SLP085 T02390062 403950202 $</v>
      </c>
    </row>
    <row r="2783" hidden="0">
      <c r="A2783" s="150" t="str">
        <v>2026-06-17 08:55 UTC</v>
      </c>
      <c r="B2783" s="155" t="str">
        <v>2026-06-17 01:55 PDT</v>
      </c>
      <c r="C2783" s="155" t="str">
        <v>2026-06-17</v>
      </c>
      <c r="D2783" s="155" t="str">
        <v>June</v>
      </c>
      <c r="E2783" s="154" t="str">
        <v>Accepted</v>
      </c>
      <c r="F2783" s="155" t="str">
        <v>200</v>
      </c>
      <c r="G2783" s="153" t="n">
        <v>200</v>
      </c>
      <c r="H2783" s="155" t="str">
        <v>S</v>
      </c>
      <c r="I2783" s="153" t="n">
        <v>20</v>
      </c>
      <c r="J2783" s="155" t="str">
        <v>N</v>
      </c>
      <c r="K2783" s="153" t="n">
        <v>10</v>
      </c>
      <c r="L2783" s="153" t="n">
        <f>IF(E2783="Accepted",K2783*1.150779448,"")</f>
        <v>11.50779448</v>
      </c>
      <c r="M2783" s="163"/>
      <c r="N2783" s="163" t="str">
        <f>IF(AND(E2783="Accepted",ISNUMBER(M2783)),M2783*1.150779448,"")</f>
      </c>
      <c r="O2783" s="163"/>
      <c r="P2783" s="163" t="str">
        <f>IF(AND(E2783="Accepted",ISNUMBER(O2783)),O2783*1.150779448,"")</f>
      </c>
      <c r="Q2783" s="163"/>
      <c r="R2783" s="155" t="str"/>
      <c r="S2783" s="155" t="str"/>
      <c r="T2783" s="155" t="str"/>
      <c r="U2783" s="163" t="str">
        <f>IF(E2783&lt;&gt;"Accepted","",IF(AND(N2783="",P2783=""),"",MAX(N2783,P2783)))</f>
      </c>
      <c r="V2783" s="155" t="str">
        <v>2026-06-17 01:55 PDT</v>
      </c>
      <c r="W2783" s="153" t="n">
        <v>10</v>
      </c>
      <c r="X2783" s="163"/>
      <c r="Y2783" s="163"/>
      <c r="Z2783" s="163"/>
      <c r="AA2783" s="153" t="n">
        <v>-117.8837</v>
      </c>
      <c r="AB2783" s="153" t="n">
        <v>34.9054</v>
      </c>
      <c r="AC2783" s="153" t="n">
        <v>702</v>
      </c>
      <c r="AD2783" s="175" t="str">
        <v>KEDW 170855Z AUTO 20010KT 10SM CLR 23/05 A2986 RMK AO2 SLP082 T02270047 57008 $</v>
      </c>
    </row>
    <row r="2784" hidden="0">
      <c r="A2784" s="150" t="str">
        <v>2026-06-17 09:55 UTC</v>
      </c>
      <c r="B2784" s="155" t="str">
        <v>2026-06-17 02:55 PDT</v>
      </c>
      <c r="C2784" s="155" t="str">
        <v>2026-06-17</v>
      </c>
      <c r="D2784" s="155" t="str">
        <v>June</v>
      </c>
      <c r="E2784" s="154" t="str">
        <v>Accepted</v>
      </c>
      <c r="F2784" s="155" t="str">
        <v>210</v>
      </c>
      <c r="G2784" s="153" t="n">
        <v>210</v>
      </c>
      <c r="H2784" s="155" t="str">
        <v>SW</v>
      </c>
      <c r="I2784" s="153" t="n">
        <v>30</v>
      </c>
      <c r="J2784" s="155" t="str">
        <v>NE</v>
      </c>
      <c r="K2784" s="153" t="n">
        <v>11</v>
      </c>
      <c r="L2784" s="153" t="n">
        <f>IF(E2784="Accepted",K2784*1.150779448,"")</f>
        <v>12.658573928</v>
      </c>
      <c r="M2784" s="163"/>
      <c r="N2784" s="163" t="str">
        <f>IF(AND(E2784="Accepted",ISNUMBER(M2784)),M2784*1.150779448,"")</f>
      </c>
      <c r="O2784" s="163"/>
      <c r="P2784" s="163" t="str">
        <f>IF(AND(E2784="Accepted",ISNUMBER(O2784)),O2784*1.150779448,"")</f>
      </c>
      <c r="Q2784" s="163"/>
      <c r="R2784" s="155" t="str"/>
      <c r="S2784" s="155" t="str"/>
      <c r="T2784" s="155" t="str"/>
      <c r="U2784" s="163" t="str">
        <f>IF(E2784&lt;&gt;"Accepted","",IF(AND(N2784="",P2784=""),"",MAX(N2784,P2784)))</f>
      </c>
      <c r="V2784" s="155" t="str">
        <v>2026-06-17 02:55 PDT</v>
      </c>
      <c r="W2784" s="153" t="n">
        <v>11</v>
      </c>
      <c r="X2784" s="163"/>
      <c r="Y2784" s="163"/>
      <c r="Z2784" s="163"/>
      <c r="AA2784" s="153" t="n">
        <v>-117.8837</v>
      </c>
      <c r="AB2784" s="153" t="n">
        <v>34.9054</v>
      </c>
      <c r="AC2784" s="153" t="n">
        <v>702</v>
      </c>
      <c r="AD2784" s="175" t="str">
        <v>KEDW 170955Z AUTO 21011KT 10SM CLR 22/05 A2985 RMK AO2 SLP078 T02240053 $</v>
      </c>
    </row>
    <row r="2785" hidden="0">
      <c r="A2785" s="150" t="str">
        <v>2026-06-17 10:55 UTC</v>
      </c>
      <c r="B2785" s="155" t="str">
        <v>2026-06-17 03:55 PDT</v>
      </c>
      <c r="C2785" s="155" t="str">
        <v>2026-06-17</v>
      </c>
      <c r="D2785" s="155" t="str">
        <v>June</v>
      </c>
      <c r="E2785" s="154" t="str">
        <v>Accepted</v>
      </c>
      <c r="F2785" s="155" t="str">
        <v>200</v>
      </c>
      <c r="G2785" s="153" t="n">
        <v>200</v>
      </c>
      <c r="H2785" s="155" t="str">
        <v>S</v>
      </c>
      <c r="I2785" s="153" t="n">
        <v>20</v>
      </c>
      <c r="J2785" s="155" t="str">
        <v>N</v>
      </c>
      <c r="K2785" s="153" t="n">
        <v>11</v>
      </c>
      <c r="L2785" s="153" t="n">
        <f>IF(E2785="Accepted",K2785*1.150779448,"")</f>
        <v>12.658573928</v>
      </c>
      <c r="M2785" s="163"/>
      <c r="N2785" s="163" t="str">
        <f>IF(AND(E2785="Accepted",ISNUMBER(M2785)),M2785*1.150779448,"")</f>
      </c>
      <c r="O2785" s="163"/>
      <c r="P2785" s="163" t="str">
        <f>IF(AND(E2785="Accepted",ISNUMBER(O2785)),O2785*1.150779448,"")</f>
      </c>
      <c r="Q2785" s="163"/>
      <c r="R2785" s="155" t="str"/>
      <c r="S2785" s="155" t="str"/>
      <c r="T2785" s="155" t="str"/>
      <c r="U2785" s="163" t="str">
        <f>IF(E2785&lt;&gt;"Accepted","",IF(AND(N2785="",P2785=""),"",MAX(N2785,P2785)))</f>
      </c>
      <c r="V2785" s="155" t="str">
        <v>2026-06-17 03:55 PDT</v>
      </c>
      <c r="W2785" s="153" t="n">
        <v>11</v>
      </c>
      <c r="X2785" s="163"/>
      <c r="Y2785" s="163"/>
      <c r="Z2785" s="163"/>
      <c r="AA2785" s="153" t="n">
        <v>-117.8837</v>
      </c>
      <c r="AB2785" s="153" t="n">
        <v>34.9054</v>
      </c>
      <c r="AC2785" s="153" t="n">
        <v>702</v>
      </c>
      <c r="AD2785" s="175" t="str">
        <v>KEDW 171055Z AUTO 20011KT 10SM CLR 21/07 A2984 RMK AO2 SLP076 T02140065 $</v>
      </c>
    </row>
    <row r="2786" hidden="0">
      <c r="A2786" s="150" t="str">
        <v>2026-06-17 11:55 UTC</v>
      </c>
      <c r="B2786" s="155" t="str">
        <v>2026-06-17 04:55 PDT</v>
      </c>
      <c r="C2786" s="155" t="str">
        <v>2026-06-17</v>
      </c>
      <c r="D2786" s="155" t="str">
        <v>June</v>
      </c>
      <c r="E2786" s="154" t="str">
        <v>Accepted</v>
      </c>
      <c r="F2786" s="155" t="str">
        <v>210</v>
      </c>
      <c r="G2786" s="153" t="n">
        <v>210</v>
      </c>
      <c r="H2786" s="155" t="str">
        <v>SW</v>
      </c>
      <c r="I2786" s="153" t="n">
        <v>30</v>
      </c>
      <c r="J2786" s="155" t="str">
        <v>NE</v>
      </c>
      <c r="K2786" s="153" t="n">
        <v>10</v>
      </c>
      <c r="L2786" s="153" t="n">
        <f>IF(E2786="Accepted",K2786*1.150779448,"")</f>
        <v>11.50779448</v>
      </c>
      <c r="M2786" s="163"/>
      <c r="N2786" s="163" t="str">
        <f>IF(AND(E2786="Accepted",ISNUMBER(M2786)),M2786*1.150779448,"")</f>
      </c>
      <c r="O2786" s="163"/>
      <c r="P2786" s="163" t="str">
        <f>IF(AND(E2786="Accepted",ISNUMBER(O2786)),O2786*1.150779448,"")</f>
      </c>
      <c r="Q2786" s="163"/>
      <c r="R2786" s="155" t="str"/>
      <c r="S2786" s="155" t="str"/>
      <c r="T2786" s="155" t="str"/>
      <c r="U2786" s="163" t="str">
        <f>IF(E2786&lt;&gt;"Accepted","",IF(AND(N2786="",P2786=""),"",MAX(N2786,P2786)))</f>
      </c>
      <c r="V2786" s="155" t="str">
        <v>2026-06-17 04:55 PDT</v>
      </c>
      <c r="W2786" s="153" t="n">
        <v>10</v>
      </c>
      <c r="X2786" s="163"/>
      <c r="Y2786" s="163"/>
      <c r="Z2786" s="163"/>
      <c r="AA2786" s="153" t="n">
        <v>-117.8837</v>
      </c>
      <c r="AB2786" s="153" t="n">
        <v>34.9054</v>
      </c>
      <c r="AC2786" s="153" t="n">
        <v>702</v>
      </c>
      <c r="AD2786" s="175" t="str">
        <v>KEDW 171155Z AUTO 21010KT 10SM CLR 21/07 A2984 RMK AO2 SLP077 T02060065 10250 20206 55004 $</v>
      </c>
    </row>
    <row r="2787" hidden="0">
      <c r="A2787" s="150" t="str">
        <v>2026-06-17 12:55 UTC</v>
      </c>
      <c r="B2787" s="155" t="str">
        <v>2026-06-17 05:55 PDT</v>
      </c>
      <c r="C2787" s="155" t="str">
        <v>2026-06-17</v>
      </c>
      <c r="D2787" s="155" t="str">
        <v>June</v>
      </c>
      <c r="E2787" s="154" t="str">
        <v>Accepted</v>
      </c>
      <c r="F2787" s="155" t="str">
        <v>210</v>
      </c>
      <c r="G2787" s="153" t="n">
        <v>210</v>
      </c>
      <c r="H2787" s="155" t="str">
        <v>SW</v>
      </c>
      <c r="I2787" s="153" t="n">
        <v>30</v>
      </c>
      <c r="J2787" s="155" t="str">
        <v>NE</v>
      </c>
      <c r="K2787" s="153" t="n">
        <v>11</v>
      </c>
      <c r="L2787" s="153" t="n">
        <f>IF(E2787="Accepted",K2787*1.150779448,"")</f>
        <v>12.658573928</v>
      </c>
      <c r="M2787" s="163"/>
      <c r="N2787" s="163" t="str">
        <f>IF(AND(E2787="Accepted",ISNUMBER(M2787)),M2787*1.150779448,"")</f>
      </c>
      <c r="O2787" s="163"/>
      <c r="P2787" s="163" t="str">
        <f>IF(AND(E2787="Accepted",ISNUMBER(O2787)),O2787*1.150779448,"")</f>
      </c>
      <c r="Q2787" s="163"/>
      <c r="R2787" s="155" t="str"/>
      <c r="S2787" s="155" t="str"/>
      <c r="T2787" s="155" t="str"/>
      <c r="U2787" s="163" t="str">
        <f>IF(E2787&lt;&gt;"Accepted","",IF(AND(N2787="",P2787=""),"",MAX(N2787,P2787)))</f>
      </c>
      <c r="V2787" s="155" t="str">
        <v>2026-06-17 05:55 PDT</v>
      </c>
      <c r="W2787" s="153" t="n">
        <v>11</v>
      </c>
      <c r="X2787" s="163"/>
      <c r="Y2787" s="163"/>
      <c r="Z2787" s="163"/>
      <c r="AA2787" s="153" t="n">
        <v>-117.8837</v>
      </c>
      <c r="AB2787" s="153" t="n">
        <v>34.9054</v>
      </c>
      <c r="AC2787" s="153" t="n">
        <v>702</v>
      </c>
      <c r="AD2787" s="175" t="str">
        <v>KEDW 171255Z 21011KT 60SM CLR 21/07 A2986 RMK AO2A SLP085 T02120071</v>
      </c>
    </row>
    <row r="2788" hidden="0">
      <c r="A2788" s="150" t="str">
        <v>2026-06-17 13:55 UTC</v>
      </c>
      <c r="B2788" s="155" t="str">
        <v>2026-06-17 06:55 PDT</v>
      </c>
      <c r="C2788" s="155" t="str">
        <v>2026-06-17</v>
      </c>
      <c r="D2788" s="155" t="str">
        <v>June</v>
      </c>
      <c r="E2788" s="154" t="str">
        <v>Accepted</v>
      </c>
      <c r="F2788" s="155" t="str">
        <v>230</v>
      </c>
      <c r="G2788" s="153" t="n">
        <v>230</v>
      </c>
      <c r="H2788" s="155" t="str">
        <v>SW</v>
      </c>
      <c r="I2788" s="153" t="n">
        <v>50</v>
      </c>
      <c r="J2788" s="155" t="str">
        <v>NE</v>
      </c>
      <c r="K2788" s="153" t="n">
        <v>8</v>
      </c>
      <c r="L2788" s="153" t="n">
        <f>IF(E2788="Accepted",K2788*1.150779448,"")</f>
        <v>9.206235584</v>
      </c>
      <c r="M2788" s="163"/>
      <c r="N2788" s="163" t="str">
        <f>IF(AND(E2788="Accepted",ISNUMBER(M2788)),M2788*1.150779448,"")</f>
      </c>
      <c r="O2788" s="163"/>
      <c r="P2788" s="163" t="str">
        <f>IF(AND(E2788="Accepted",ISNUMBER(O2788)),O2788*1.150779448,"")</f>
      </c>
      <c r="Q2788" s="163"/>
      <c r="R2788" s="155" t="str"/>
      <c r="S2788" s="155" t="str"/>
      <c r="T2788" s="155" t="str"/>
      <c r="U2788" s="163" t="str">
        <f>IF(E2788&lt;&gt;"Accepted","",IF(AND(N2788="",P2788=""),"",MAX(N2788,P2788)))</f>
      </c>
      <c r="V2788" s="155" t="str">
        <v>2026-06-17 06:55 PDT</v>
      </c>
      <c r="W2788" s="153" t="n">
        <v>8</v>
      </c>
      <c r="X2788" s="163"/>
      <c r="Y2788" s="163"/>
      <c r="Z2788" s="163"/>
      <c r="AA2788" s="153" t="n">
        <v>-117.8837</v>
      </c>
      <c r="AB2788" s="153" t="n">
        <v>34.9054</v>
      </c>
      <c r="AC2788" s="153" t="n">
        <v>702</v>
      </c>
      <c r="AD2788" s="175" t="str">
        <v>KEDW 171355Z 23008KT 60SM CLR 22/07 A2987 RMK AO2A SLP088 T02220072</v>
      </c>
    </row>
    <row r="2789" hidden="0">
      <c r="A2789" s="150" t="str">
        <v>2026-06-17 14:55 UTC</v>
      </c>
      <c r="B2789" s="155" t="str">
        <v>2026-06-17 07:55 PDT</v>
      </c>
      <c r="C2789" s="155" t="str">
        <v>2026-06-17</v>
      </c>
      <c r="D2789" s="155" t="str">
        <v>June</v>
      </c>
      <c r="E2789" s="154" t="str">
        <v>Accepted</v>
      </c>
      <c r="F2789" s="155" t="str">
        <v>230</v>
      </c>
      <c r="G2789" s="153" t="n">
        <v>230</v>
      </c>
      <c r="H2789" s="155" t="str">
        <v>SW</v>
      </c>
      <c r="I2789" s="153" t="n">
        <v>50</v>
      </c>
      <c r="J2789" s="155" t="str">
        <v>NE</v>
      </c>
      <c r="K2789" s="153" t="n">
        <v>11</v>
      </c>
      <c r="L2789" s="153" t="n">
        <f>IF(E2789="Accepted",K2789*1.150779448,"")</f>
        <v>12.658573928</v>
      </c>
      <c r="M2789" s="163"/>
      <c r="N2789" s="163" t="str">
        <f>IF(AND(E2789="Accepted",ISNUMBER(M2789)),M2789*1.150779448,"")</f>
      </c>
      <c r="O2789" s="163"/>
      <c r="P2789" s="163" t="str">
        <f>IF(AND(E2789="Accepted",ISNUMBER(O2789)),O2789*1.150779448,"")</f>
      </c>
      <c r="Q2789" s="163"/>
      <c r="R2789" s="155" t="str"/>
      <c r="S2789" s="155" t="str"/>
      <c r="T2789" s="155" t="str"/>
      <c r="U2789" s="163" t="str">
        <f>IF(E2789&lt;&gt;"Accepted","",IF(AND(N2789="",P2789=""),"",MAX(N2789,P2789)))</f>
      </c>
      <c r="V2789" s="155" t="str">
        <v>2026-06-17 07:55 PDT</v>
      </c>
      <c r="W2789" s="153" t="n">
        <v>11</v>
      </c>
      <c r="X2789" s="163"/>
      <c r="Y2789" s="163"/>
      <c r="Z2789" s="163"/>
      <c r="AA2789" s="153" t="n">
        <v>-117.8837</v>
      </c>
      <c r="AB2789" s="153" t="n">
        <v>34.9054</v>
      </c>
      <c r="AC2789" s="153" t="n">
        <v>702</v>
      </c>
      <c r="AD2789" s="175" t="str">
        <v>KEDW 171455Z 23011KT 70SM CLR 27/06 A2987 RMK AO2A SLP087 T02710059 52009</v>
      </c>
    </row>
    <row r="2790" hidden="0">
      <c r="A2790" s="150" t="str">
        <v>2026-06-17 15:55 UTC</v>
      </c>
      <c r="B2790" s="155" t="str">
        <v>2026-06-17 08:55 PDT</v>
      </c>
      <c r="C2790" s="155" t="str">
        <v>2026-06-17</v>
      </c>
      <c r="D2790" s="155" t="str">
        <v>June</v>
      </c>
      <c r="E2790" s="154" t="str">
        <v>Accepted</v>
      </c>
      <c r="F2790" s="155" t="str">
        <v>230</v>
      </c>
      <c r="G2790" s="153" t="n">
        <v>230</v>
      </c>
      <c r="H2790" s="155" t="str">
        <v>SW</v>
      </c>
      <c r="I2790" s="153" t="n">
        <v>50</v>
      </c>
      <c r="J2790" s="155" t="str">
        <v>NE</v>
      </c>
      <c r="K2790" s="153" t="n">
        <v>13</v>
      </c>
      <c r="L2790" s="153" t="n">
        <f>IF(E2790="Accepted",K2790*1.150779448,"")</f>
        <v>14.960132824</v>
      </c>
      <c r="M2790" s="163"/>
      <c r="N2790" s="163" t="str">
        <f>IF(AND(E2790="Accepted",ISNUMBER(M2790)),M2790*1.150779448,"")</f>
      </c>
      <c r="O2790" s="163"/>
      <c r="P2790" s="163" t="str">
        <f>IF(AND(E2790="Accepted",ISNUMBER(O2790)),O2790*1.150779448,"")</f>
      </c>
      <c r="Q2790" s="163"/>
      <c r="R2790" s="155" t="str"/>
      <c r="S2790" s="155" t="str"/>
      <c r="T2790" s="155" t="str"/>
      <c r="U2790" s="163" t="str">
        <f>IF(E2790&lt;&gt;"Accepted","",IF(AND(N2790="",P2790=""),"",MAX(N2790,P2790)))</f>
      </c>
      <c r="V2790" s="155" t="str">
        <v>2026-06-17 08:55 PDT</v>
      </c>
      <c r="W2790" s="153" t="n">
        <v>13</v>
      </c>
      <c r="X2790" s="163"/>
      <c r="Y2790" s="163"/>
      <c r="Z2790" s="163"/>
      <c r="AA2790" s="153" t="n">
        <v>-117.8837</v>
      </c>
      <c r="AB2790" s="153" t="n">
        <v>34.9054</v>
      </c>
      <c r="AC2790" s="153" t="n">
        <v>702</v>
      </c>
      <c r="AD2790" s="175" t="str">
        <v>KEDW 171555Z 23013KT 70SM CLR 30/06 A2987 RMK AO2A SLP087 T03040056</v>
      </c>
    </row>
    <row r="2791" hidden="0">
      <c r="A2791" s="150" t="str">
        <v>2026-06-17 16:55 UTC</v>
      </c>
      <c r="B2791" s="155" t="str">
        <v>2026-06-17 09:55 PDT</v>
      </c>
      <c r="C2791" s="155" t="str">
        <v>2026-06-17</v>
      </c>
      <c r="D2791" s="155" t="str">
        <v>June</v>
      </c>
      <c r="E2791" s="154" t="str">
        <v>Accepted</v>
      </c>
      <c r="F2791" s="155" t="str">
        <v>230</v>
      </c>
      <c r="G2791" s="153" t="n">
        <v>230</v>
      </c>
      <c r="H2791" s="155" t="str">
        <v>SW</v>
      </c>
      <c r="I2791" s="153" t="n">
        <v>50</v>
      </c>
      <c r="J2791" s="155" t="str">
        <v>NE</v>
      </c>
      <c r="K2791" s="153" t="n">
        <v>11</v>
      </c>
      <c r="L2791" s="153" t="n">
        <f>IF(E2791="Accepted",K2791*1.150779448,"")</f>
        <v>12.658573928</v>
      </c>
      <c r="M2791" s="163"/>
      <c r="N2791" s="163" t="str">
        <f>IF(AND(E2791="Accepted",ISNUMBER(M2791)),M2791*1.150779448,"")</f>
      </c>
      <c r="O2791" s="163"/>
      <c r="P2791" s="163" t="str">
        <f>IF(AND(E2791="Accepted",ISNUMBER(O2791)),O2791*1.150779448,"")</f>
      </c>
      <c r="Q2791" s="163"/>
      <c r="R2791" s="155" t="str"/>
      <c r="S2791" s="155" t="str"/>
      <c r="T2791" s="155" t="str"/>
      <c r="U2791" s="163" t="str">
        <f>IF(E2791&lt;&gt;"Accepted","",IF(AND(N2791="",P2791=""),"",MAX(N2791,P2791)))</f>
      </c>
      <c r="V2791" s="155" t="str">
        <v>2026-06-17 09:55 PDT</v>
      </c>
      <c r="W2791" s="153" t="n">
        <v>11</v>
      </c>
      <c r="X2791" s="163"/>
      <c r="Y2791" s="163"/>
      <c r="Z2791" s="163"/>
      <c r="AA2791" s="153" t="n">
        <v>-117.8837</v>
      </c>
      <c r="AB2791" s="153" t="n">
        <v>34.9054</v>
      </c>
      <c r="AC2791" s="153" t="n">
        <v>702</v>
      </c>
      <c r="AD2791" s="175" t="str">
        <v>KEDW 171655Z 23011KT 60SM CLR 32/04 A2986 RMK AO2A SLP084 T03240042</v>
      </c>
    </row>
    <row r="2792" hidden="0">
      <c r="A2792" s="150" t="str">
        <v>2026-06-17 17:55 UTC</v>
      </c>
      <c r="B2792" s="155" t="str">
        <v>2026-06-17 10:55 PDT</v>
      </c>
      <c r="C2792" s="155" t="str">
        <v>2026-06-17</v>
      </c>
      <c r="D2792" s="155" t="str">
        <v>June</v>
      </c>
      <c r="E2792" s="154" t="str">
        <v>Accepted</v>
      </c>
      <c r="F2792" s="155" t="str">
        <v>240</v>
      </c>
      <c r="G2792" s="153" t="n">
        <v>240</v>
      </c>
      <c r="H2792" s="155" t="str">
        <v>SW</v>
      </c>
      <c r="I2792" s="153" t="n">
        <v>60</v>
      </c>
      <c r="J2792" s="155" t="str">
        <v>NE</v>
      </c>
      <c r="K2792" s="153" t="n">
        <v>7</v>
      </c>
      <c r="L2792" s="153" t="n">
        <f>IF(E2792="Accepted",K2792*1.150779448,"")</f>
        <v>8.055456136</v>
      </c>
      <c r="M2792" s="153" t="n">
        <v>16</v>
      </c>
      <c r="N2792" s="153" t="n">
        <f>IF(AND(E2792="Accepted",ISNUMBER(M2792)),M2792*1.150779448,"")</f>
        <v>18.412471168</v>
      </c>
      <c r="O2792" s="163"/>
      <c r="P2792" s="163" t="str">
        <f>IF(AND(E2792="Accepted",ISNUMBER(O2792)),O2792*1.150779448,"")</f>
      </c>
      <c r="Q2792" s="163"/>
      <c r="R2792" s="155" t="str"/>
      <c r="S2792" s="155" t="str"/>
      <c r="T2792" s="155" t="str"/>
      <c r="U2792" s="153" t="n">
        <f>IF(E2792&lt;&gt;"Accepted","",IF(AND(N2792="",P2792=""),"",MAX(N2792,P2792)))</f>
        <v>18.412471168</v>
      </c>
      <c r="V2792" s="155" t="str">
        <v>2026-06-17 10:55 PDT</v>
      </c>
      <c r="W2792" s="153" t="n">
        <v>7</v>
      </c>
      <c r="X2792" s="153" t="n">
        <v>16</v>
      </c>
      <c r="Y2792" s="163"/>
      <c r="Z2792" s="163"/>
      <c r="AA2792" s="153" t="n">
        <v>-117.8837</v>
      </c>
      <c r="AB2792" s="153" t="n">
        <v>34.9054</v>
      </c>
      <c r="AC2792" s="153" t="n">
        <v>702</v>
      </c>
      <c r="AD2792" s="175" t="str">
        <v>KEDW 171755Z 24007G16KT 70SM FEW100 35/03 A2985 RMK AO2A SLP079 T03450031 10345 20205 58009</v>
      </c>
    </row>
    <row r="2793" hidden="0">
      <c r="A2793" s="150" t="str">
        <v>2026-06-17 18:55 UTC</v>
      </c>
      <c r="B2793" s="155" t="str">
        <v>2026-06-17 11:55 PDT</v>
      </c>
      <c r="C2793" s="155" t="str">
        <v>2026-06-17</v>
      </c>
      <c r="D2793" s="155" t="str">
        <v>June</v>
      </c>
      <c r="E2793" s="154" t="str">
        <v>Accepted</v>
      </c>
      <c r="F2793" s="155" t="str">
        <v>220</v>
      </c>
      <c r="G2793" s="153" t="n">
        <v>220</v>
      </c>
      <c r="H2793" s="155" t="str">
        <v>SW</v>
      </c>
      <c r="I2793" s="153" t="n">
        <v>40</v>
      </c>
      <c r="J2793" s="155" t="str">
        <v>NE</v>
      </c>
      <c r="K2793" s="153" t="n">
        <v>11</v>
      </c>
      <c r="L2793" s="153" t="n">
        <f>IF(E2793="Accepted",K2793*1.150779448,"")</f>
        <v>12.658573928</v>
      </c>
      <c r="M2793" s="153" t="n">
        <v>18</v>
      </c>
      <c r="N2793" s="153" t="n">
        <f>IF(AND(E2793="Accepted",ISNUMBER(M2793)),M2793*1.150779448,"")</f>
        <v>20.714030064</v>
      </c>
      <c r="O2793" s="163"/>
      <c r="P2793" s="163" t="str">
        <f>IF(AND(E2793="Accepted",ISNUMBER(O2793)),O2793*1.150779448,"")</f>
      </c>
      <c r="Q2793" s="163"/>
      <c r="R2793" s="155" t="str"/>
      <c r="S2793" s="155" t="str"/>
      <c r="T2793" s="155" t="str"/>
      <c r="U2793" s="153" t="n">
        <f>IF(E2793&lt;&gt;"Accepted","",IF(AND(N2793="",P2793=""),"",MAX(N2793,P2793)))</f>
        <v>20.714030064</v>
      </c>
      <c r="V2793" s="155" t="str">
        <v>2026-06-17 11:55 PDT</v>
      </c>
      <c r="W2793" s="153" t="n">
        <v>11</v>
      </c>
      <c r="X2793" s="153" t="n">
        <v>18</v>
      </c>
      <c r="Y2793" s="163"/>
      <c r="Z2793" s="163"/>
      <c r="AA2793" s="153" t="n">
        <v>-117.8837</v>
      </c>
      <c r="AB2793" s="153" t="n">
        <v>34.9054</v>
      </c>
      <c r="AC2793" s="153" t="n">
        <v>702</v>
      </c>
      <c r="AD2793" s="175" t="str">
        <v>KEDW 171855Z 22011G18KT 70SM FEW100 36/02 A2984 RMK AO2A SLP076 T03600021</v>
      </c>
    </row>
    <row r="2794" hidden="0">
      <c r="A2794" s="150" t="str">
        <v>2026-06-17 19:55 UTC</v>
      </c>
      <c r="B2794" s="155" t="str">
        <v>2026-06-17 12:55 PDT</v>
      </c>
      <c r="C2794" s="155" t="str">
        <v>2026-06-17</v>
      </c>
      <c r="D2794" s="155" t="str">
        <v>June</v>
      </c>
      <c r="E2794" s="154" t="str">
        <v>Accepted</v>
      </c>
      <c r="F2794" s="155" t="str">
        <v>230</v>
      </c>
      <c r="G2794" s="153" t="n">
        <v>230</v>
      </c>
      <c r="H2794" s="155" t="str">
        <v>SW</v>
      </c>
      <c r="I2794" s="153" t="n">
        <v>50</v>
      </c>
      <c r="J2794" s="155" t="str">
        <v>NE</v>
      </c>
      <c r="K2794" s="153" t="n">
        <v>10</v>
      </c>
      <c r="L2794" s="153" t="n">
        <f>IF(E2794="Accepted",K2794*1.150779448,"")</f>
        <v>11.50779448</v>
      </c>
      <c r="M2794" s="153" t="n">
        <v>18</v>
      </c>
      <c r="N2794" s="153" t="n">
        <f>IF(AND(E2794="Accepted",ISNUMBER(M2794)),M2794*1.150779448,"")</f>
        <v>20.714030064</v>
      </c>
      <c r="O2794" s="163"/>
      <c r="P2794" s="163" t="str">
        <f>IF(AND(E2794="Accepted",ISNUMBER(O2794)),O2794*1.150779448,"")</f>
      </c>
      <c r="Q2794" s="163"/>
      <c r="R2794" s="155" t="str"/>
      <c r="S2794" s="155" t="str"/>
      <c r="T2794" s="155" t="str"/>
      <c r="U2794" s="153" t="n">
        <f>IF(E2794&lt;&gt;"Accepted","",IF(AND(N2794="",P2794=""),"",MAX(N2794,P2794)))</f>
        <v>20.714030064</v>
      </c>
      <c r="V2794" s="155" t="str">
        <v>2026-06-17 12:55 PDT</v>
      </c>
      <c r="W2794" s="153" t="n">
        <v>10</v>
      </c>
      <c r="X2794" s="153" t="n">
        <v>18</v>
      </c>
      <c r="Y2794" s="163"/>
      <c r="Z2794" s="163"/>
      <c r="AA2794" s="153" t="n">
        <v>-117.8837</v>
      </c>
      <c r="AB2794" s="153" t="n">
        <v>34.9054</v>
      </c>
      <c r="AC2794" s="153" t="n">
        <v>702</v>
      </c>
      <c r="AD2794" s="175" t="str">
        <v>KEDW 171955Z 23010G18KT 60SM CLR 37/01 A2983 RMK AO2A SLP072 T03660013</v>
      </c>
    </row>
    <row r="2795" hidden="0">
      <c r="A2795" s="150" t="str">
        <v>2026-06-17 20:13 UTC</v>
      </c>
      <c r="B2795" s="155" t="str">
        <v>2026-06-17 13:13 PDT</v>
      </c>
      <c r="C2795" s="155" t="str">
        <v>2026-06-17</v>
      </c>
      <c r="D2795" s="155" t="str">
        <v>June</v>
      </c>
      <c r="E2795" s="154" t="str">
        <v>Accepted</v>
      </c>
      <c r="F2795" s="155" t="str">
        <v>200</v>
      </c>
      <c r="G2795" s="153" t="n">
        <v>200</v>
      </c>
      <c r="H2795" s="155" t="str">
        <v>S</v>
      </c>
      <c r="I2795" s="153" t="n">
        <v>20</v>
      </c>
      <c r="J2795" s="155" t="str">
        <v>N</v>
      </c>
      <c r="K2795" s="153" t="n">
        <v>11</v>
      </c>
      <c r="L2795" s="153" t="n">
        <f>IF(E2795="Accepted",K2795*1.150779448,"")</f>
        <v>12.658573928</v>
      </c>
      <c r="M2795" s="153" t="n">
        <v>19</v>
      </c>
      <c r="N2795" s="153" t="n">
        <f>IF(AND(E2795="Accepted",ISNUMBER(M2795)),M2795*1.150779448,"")</f>
        <v>21.864809512</v>
      </c>
      <c r="O2795" s="163"/>
      <c r="P2795" s="163" t="str">
        <f>IF(AND(E2795="Accepted",ISNUMBER(O2795)),O2795*1.150779448,"")</f>
      </c>
      <c r="Q2795" s="163"/>
      <c r="R2795" s="155" t="str"/>
      <c r="S2795" s="155" t="str"/>
      <c r="T2795" s="155" t="str"/>
      <c r="U2795" s="153" t="n">
        <f>IF(E2795&lt;&gt;"Accepted","",IF(AND(N2795="",P2795=""),"",MAX(N2795,P2795)))</f>
        <v>21.864809512</v>
      </c>
      <c r="V2795" s="155" t="str">
        <v>2026-06-17 13:13 PDT</v>
      </c>
      <c r="W2795" s="153" t="n">
        <v>11</v>
      </c>
      <c r="X2795" s="153" t="n">
        <v>19</v>
      </c>
      <c r="Y2795" s="163"/>
      <c r="Z2795" s="163"/>
      <c r="AA2795" s="153" t="n">
        <v>-117.8837</v>
      </c>
      <c r="AB2795" s="153" t="n">
        <v>34.9054</v>
      </c>
      <c r="AC2795" s="153" t="n">
        <v>702</v>
      </c>
      <c r="AD2795" s="175" t="str">
        <v>KEDW 172013Z 20011G19KT 70SM FEW100 37/02 A2982 RMK AO2A WSHFT 06 SLP069</v>
      </c>
    </row>
    <row r="2796" hidden="0">
      <c r="A2796" s="150" t="str">
        <v>2026-06-17 20:16 UTC</v>
      </c>
      <c r="B2796" s="155" t="str">
        <v>2026-06-17 13:16 PDT</v>
      </c>
      <c r="C2796" s="155" t="str">
        <v>2026-06-17</v>
      </c>
      <c r="D2796" s="155" t="str">
        <v>June</v>
      </c>
      <c r="E2796" s="154" t="str">
        <v>Accepted</v>
      </c>
      <c r="F2796" s="155" t="str">
        <v>240</v>
      </c>
      <c r="G2796" s="153" t="n">
        <v>240</v>
      </c>
      <c r="H2796" s="155" t="str">
        <v>SW</v>
      </c>
      <c r="I2796" s="153" t="n">
        <v>60</v>
      </c>
      <c r="J2796" s="155" t="str">
        <v>NE</v>
      </c>
      <c r="K2796" s="153" t="n">
        <v>11</v>
      </c>
      <c r="L2796" s="153" t="n">
        <f>IF(E2796="Accepted",K2796*1.150779448,"")</f>
        <v>12.658573928</v>
      </c>
      <c r="M2796" s="153" t="n">
        <v>19</v>
      </c>
      <c r="N2796" s="153" t="n">
        <f>IF(AND(E2796="Accepted",ISNUMBER(M2796)),M2796*1.150779448,"")</f>
        <v>21.864809512</v>
      </c>
      <c r="O2796" s="163"/>
      <c r="P2796" s="163" t="str">
        <f>IF(AND(E2796="Accepted",ISNUMBER(O2796)),O2796*1.150779448,"")</f>
      </c>
      <c r="Q2796" s="163"/>
      <c r="R2796" s="155" t="str"/>
      <c r="S2796" s="155" t="str"/>
      <c r="T2796" s="155" t="str"/>
      <c r="U2796" s="153" t="n">
        <f>IF(E2796&lt;&gt;"Accepted","",IF(AND(N2796="",P2796=""),"",MAX(N2796,P2796)))</f>
        <v>21.864809512</v>
      </c>
      <c r="V2796" s="155" t="str">
        <v>2026-06-17 13:16 PDT</v>
      </c>
      <c r="W2796" s="153" t="n">
        <v>11</v>
      </c>
      <c r="X2796" s="153" t="n">
        <v>19</v>
      </c>
      <c r="Y2796" s="163"/>
      <c r="Z2796" s="163"/>
      <c r="AA2796" s="153" t="n">
        <v>-117.8837</v>
      </c>
      <c r="AB2796" s="153" t="n">
        <v>34.9054</v>
      </c>
      <c r="AC2796" s="153" t="n">
        <v>702</v>
      </c>
      <c r="AD2796" s="175" t="str">
        <v>KEDW 172016Z 24011G19KT 70SM FEW100 37/03 A2982 RMK AO2A WSHFT 14 SLP069</v>
      </c>
    </row>
    <row r="2797" hidden="0">
      <c r="A2797" s="150" t="str">
        <v>2026-06-17 20:55 UTC</v>
      </c>
      <c r="B2797" s="155" t="str">
        <v>2026-06-17 13:55 PDT</v>
      </c>
      <c r="C2797" s="155" t="str">
        <v>2026-06-17</v>
      </c>
      <c r="D2797" s="155" t="str">
        <v>June</v>
      </c>
      <c r="E2797" s="154" t="str">
        <v>Accepted</v>
      </c>
      <c r="F2797" s="155" t="str">
        <v>230</v>
      </c>
      <c r="G2797" s="153" t="n">
        <v>230</v>
      </c>
      <c r="H2797" s="155" t="str">
        <v>SW</v>
      </c>
      <c r="I2797" s="153" t="n">
        <v>50</v>
      </c>
      <c r="J2797" s="155" t="str">
        <v>NE</v>
      </c>
      <c r="K2797" s="153" t="n">
        <v>14</v>
      </c>
      <c r="L2797" s="153" t="n">
        <f>IF(E2797="Accepted",K2797*1.150779448,"")</f>
        <v>16.110912272</v>
      </c>
      <c r="M2797" s="153" t="n">
        <v>19</v>
      </c>
      <c r="N2797" s="153" t="n">
        <f>IF(AND(E2797="Accepted",ISNUMBER(M2797)),M2797*1.150779448,"")</f>
        <v>21.864809512</v>
      </c>
      <c r="O2797" s="163"/>
      <c r="P2797" s="163" t="str">
        <f>IF(AND(E2797="Accepted",ISNUMBER(O2797)),O2797*1.150779448,"")</f>
      </c>
      <c r="Q2797" s="163"/>
      <c r="R2797" s="155" t="str"/>
      <c r="S2797" s="155" t="str"/>
      <c r="T2797" s="155" t="str"/>
      <c r="U2797" s="153" t="n">
        <f>IF(E2797&lt;&gt;"Accepted","",IF(AND(N2797="",P2797=""),"",MAX(N2797,P2797)))</f>
        <v>21.864809512</v>
      </c>
      <c r="V2797" s="155" t="str">
        <v>2026-06-17 13:55 PDT</v>
      </c>
      <c r="W2797" s="153" t="n">
        <v>14</v>
      </c>
      <c r="X2797" s="153" t="n">
        <v>19</v>
      </c>
      <c r="Y2797" s="163"/>
      <c r="Z2797" s="163"/>
      <c r="AA2797" s="153" t="n">
        <v>-117.8837</v>
      </c>
      <c r="AB2797" s="153" t="n">
        <v>34.9054</v>
      </c>
      <c r="AC2797" s="153" t="n">
        <v>702</v>
      </c>
      <c r="AD2797" s="175" t="str">
        <v>KEDW 172055Z 23014G19KT 60SM CLR 37/02 A2981 RMK AO2A SLP065 T03700016 57010</v>
      </c>
    </row>
    <row r="2798" hidden="0">
      <c r="A2798" s="150" t="str">
        <v>2026-06-17 21:55 UTC</v>
      </c>
      <c r="B2798" s="155" t="str">
        <v>2026-06-17 14:55 PDT</v>
      </c>
      <c r="C2798" s="155" t="str">
        <v>2026-06-17</v>
      </c>
      <c r="D2798" s="155" t="str">
        <v>June</v>
      </c>
      <c r="E2798" s="154" t="str">
        <v>Accepted</v>
      </c>
      <c r="F2798" s="155" t="str">
        <v>240</v>
      </c>
      <c r="G2798" s="153" t="n">
        <v>240</v>
      </c>
      <c r="H2798" s="155" t="str">
        <v>SW</v>
      </c>
      <c r="I2798" s="153" t="n">
        <v>60</v>
      </c>
      <c r="J2798" s="155" t="str">
        <v>NE</v>
      </c>
      <c r="K2798" s="153" t="n">
        <v>22</v>
      </c>
      <c r="L2798" s="153" t="n">
        <f>IF(E2798="Accepted",K2798*1.150779448,"")</f>
        <v>25.317147856</v>
      </c>
      <c r="M2798" s="153" t="n">
        <v>25</v>
      </c>
      <c r="N2798" s="153" t="n">
        <f>IF(AND(E2798="Accepted",ISNUMBER(M2798)),M2798*1.150779448,"")</f>
        <v>28.7694862</v>
      </c>
      <c r="O2798" s="153" t="n">
        <v>27</v>
      </c>
      <c r="P2798" s="153" t="n">
        <f>IF(AND(E2798="Accepted",ISNUMBER(O2798)),O2798*1.150779448,"")</f>
        <v>31.071045096</v>
      </c>
      <c r="Q2798" s="153" t="n">
        <v>220</v>
      </c>
      <c r="R2798" s="155" t="str">
        <v>06</v>
      </c>
      <c r="S2798" s="155" t="str">
        <v>2026-06-17 21:06 UTC</v>
      </c>
      <c r="T2798" s="155" t="str">
        <v>2026-06-17 14:06 PDT</v>
      </c>
      <c r="U2798" s="153" t="n">
        <f>IF(E2798&lt;&gt;"Accepted","",IF(AND(N2798="",P2798=""),"",MAX(N2798,P2798)))</f>
        <v>31.071045096</v>
      </c>
      <c r="V2798" s="155" t="str">
        <v>2026-06-17 14:06 PDT</v>
      </c>
      <c r="W2798" s="153" t="n">
        <v>22</v>
      </c>
      <c r="X2798" s="153" t="n">
        <v>25</v>
      </c>
      <c r="Y2798" s="153" t="n">
        <v>27</v>
      </c>
      <c r="Z2798" s="153" t="n">
        <v>220</v>
      </c>
      <c r="AA2798" s="153" t="n">
        <v>-117.8837</v>
      </c>
      <c r="AB2798" s="153" t="n">
        <v>34.9054</v>
      </c>
      <c r="AC2798" s="153" t="n">
        <v>702</v>
      </c>
      <c r="AD2798" s="175" t="str">
        <v>KEDW 172155Z 24022G25KT 60SM CLR 37/02 A2980 RMK AO2A PK WND 22027/06 SLP062 T03720018</v>
      </c>
    </row>
    <row r="2799" hidden="0">
      <c r="A2799" s="150" t="str">
        <v>2026-06-17 22:55 UTC</v>
      </c>
      <c r="B2799" s="155" t="str">
        <v>2026-06-17 15:55 PDT</v>
      </c>
      <c r="C2799" s="155" t="str">
        <v>2026-06-17</v>
      </c>
      <c r="D2799" s="155" t="str">
        <v>June</v>
      </c>
      <c r="E2799" s="154" t="str">
        <v>Accepted</v>
      </c>
      <c r="F2799" s="155" t="str">
        <v>240</v>
      </c>
      <c r="G2799" s="153" t="n">
        <v>240</v>
      </c>
      <c r="H2799" s="155" t="str">
        <v>SW</v>
      </c>
      <c r="I2799" s="153" t="n">
        <v>60</v>
      </c>
      <c r="J2799" s="155" t="str">
        <v>NE</v>
      </c>
      <c r="K2799" s="153" t="n">
        <v>23</v>
      </c>
      <c r="L2799" s="153" t="n">
        <f>IF(E2799="Accepted",K2799*1.150779448,"")</f>
        <v>26.467927304</v>
      </c>
      <c r="M2799" s="153" t="n">
        <v>29</v>
      </c>
      <c r="N2799" s="153" t="n">
        <f>IF(AND(E2799="Accepted",ISNUMBER(M2799)),M2799*1.150779448,"")</f>
        <v>33.372603992</v>
      </c>
      <c r="O2799" s="153" t="n">
        <v>31</v>
      </c>
      <c r="P2799" s="153" t="n">
        <f>IF(AND(E2799="Accepted",ISNUMBER(O2799)),O2799*1.150779448,"")</f>
        <v>35.674162888</v>
      </c>
      <c r="Q2799" s="153" t="n">
        <v>240</v>
      </c>
      <c r="R2799" s="155" t="str">
        <v>53</v>
      </c>
      <c r="S2799" s="155" t="str">
        <v>2026-06-17 22:53 UTC</v>
      </c>
      <c r="T2799" s="155" t="str">
        <v>2026-06-17 15:53 PDT</v>
      </c>
      <c r="U2799" s="153" t="n">
        <f>IF(E2799&lt;&gt;"Accepted","",IF(AND(N2799="",P2799=""),"",MAX(N2799,P2799)))</f>
        <v>35.674162888</v>
      </c>
      <c r="V2799" s="155" t="str">
        <v>2026-06-17 15:53 PDT</v>
      </c>
      <c r="W2799" s="153" t="n">
        <v>23</v>
      </c>
      <c r="X2799" s="153" t="n">
        <v>29</v>
      </c>
      <c r="Y2799" s="153" t="n">
        <v>31</v>
      </c>
      <c r="Z2799" s="153" t="n">
        <v>240</v>
      </c>
      <c r="AA2799" s="153" t="n">
        <v>-117.8837</v>
      </c>
      <c r="AB2799" s="153" t="n">
        <v>34.9054</v>
      </c>
      <c r="AC2799" s="153" t="n">
        <v>702</v>
      </c>
      <c r="AD2799" s="175" t="str">
        <v>KEDW 172255Z 24023G29KT 60SM CLR 37/03 A2979 RMK AO2A PK WND 24031/53 SLP060 T03670026</v>
      </c>
    </row>
    <row r="2800" hidden="0">
      <c r="A2800" s="150" t="str">
        <v>2026-06-17 23:47 UTC</v>
      </c>
      <c r="B2800" s="155" t="str">
        <v>2026-06-17 16:47 PDT</v>
      </c>
      <c r="C2800" s="155" t="str">
        <v>2026-06-17</v>
      </c>
      <c r="D2800" s="155" t="str">
        <v>June</v>
      </c>
      <c r="E2800" s="154" t="str">
        <v>Accepted</v>
      </c>
      <c r="F2800" s="155" t="str">
        <v>230</v>
      </c>
      <c r="G2800" s="153" t="n">
        <v>230</v>
      </c>
      <c r="H2800" s="155" t="str">
        <v>SW</v>
      </c>
      <c r="I2800" s="153" t="n">
        <v>50</v>
      </c>
      <c r="J2800" s="155" t="str">
        <v>NE</v>
      </c>
      <c r="K2800" s="153" t="n">
        <v>23</v>
      </c>
      <c r="L2800" s="153" t="n">
        <f>IF(E2800="Accepted",K2800*1.150779448,"")</f>
        <v>26.467927304</v>
      </c>
      <c r="M2800" s="153" t="n">
        <v>31</v>
      </c>
      <c r="N2800" s="153" t="n">
        <f>IF(AND(E2800="Accepted",ISNUMBER(M2800)),M2800*1.150779448,"")</f>
        <v>35.674162888</v>
      </c>
      <c r="O2800" s="163"/>
      <c r="P2800" s="163" t="str">
        <f>IF(AND(E2800="Accepted",ISNUMBER(O2800)),O2800*1.150779448,"")</f>
      </c>
      <c r="Q2800" s="163"/>
      <c r="R2800" s="155" t="str"/>
      <c r="S2800" s="155" t="str"/>
      <c r="T2800" s="155" t="str"/>
      <c r="U2800" s="153" t="n">
        <f>IF(E2800&lt;&gt;"Accepted","",IF(AND(N2800="",P2800=""),"",MAX(N2800,P2800)))</f>
        <v>35.674162888</v>
      </c>
      <c r="V2800" s="155" t="str">
        <v>2026-06-17 16:47 PDT</v>
      </c>
      <c r="W2800" s="153" t="n">
        <v>23</v>
      </c>
      <c r="X2800" s="153" t="n">
        <v>31</v>
      </c>
      <c r="Y2800" s="163"/>
      <c r="Z2800" s="163"/>
      <c r="AA2800" s="153" t="n">
        <v>-117.8837</v>
      </c>
      <c r="AB2800" s="153" t="n">
        <v>34.9054</v>
      </c>
      <c r="AC2800" s="153" t="n">
        <v>702</v>
      </c>
      <c r="AD2800" s="175" t="str">
        <v>KEDW 172347Z 23023G31KT 60SM CLR 35/04 A2979 RMK AO2A SLP061</v>
      </c>
    </row>
    <row r="2801" hidden="0">
      <c r="A2801" s="150" t="str">
        <v>2026-06-17 23:55 UTC</v>
      </c>
      <c r="B2801" s="155" t="str">
        <v>2026-06-17 16:55 PDT</v>
      </c>
      <c r="C2801" s="155" t="str">
        <v>2026-06-17</v>
      </c>
      <c r="D2801" s="155" t="str">
        <v>June</v>
      </c>
      <c r="E2801" s="154" t="str">
        <v>Accepted</v>
      </c>
      <c r="F2801" s="155" t="str">
        <v>220</v>
      </c>
      <c r="G2801" s="153" t="n">
        <v>220</v>
      </c>
      <c r="H2801" s="155" t="str">
        <v>SW</v>
      </c>
      <c r="I2801" s="153" t="n">
        <v>40</v>
      </c>
      <c r="J2801" s="155" t="str">
        <v>NE</v>
      </c>
      <c r="K2801" s="153" t="n">
        <v>23</v>
      </c>
      <c r="L2801" s="153" t="n">
        <f>IF(E2801="Accepted",K2801*1.150779448,"")</f>
        <v>26.467927304</v>
      </c>
      <c r="M2801" s="153" t="n">
        <v>31</v>
      </c>
      <c r="N2801" s="153" t="n">
        <f>IF(AND(E2801="Accepted",ISNUMBER(M2801)),M2801*1.150779448,"")</f>
        <v>35.674162888</v>
      </c>
      <c r="O2801" s="153" t="n">
        <v>32</v>
      </c>
      <c r="P2801" s="153" t="n">
        <f>IF(AND(E2801="Accepted",ISNUMBER(O2801)),O2801*1.150779448,"")</f>
        <v>36.824942336</v>
      </c>
      <c r="Q2801" s="153" t="n">
        <v>230</v>
      </c>
      <c r="R2801" s="155" t="str">
        <v>06</v>
      </c>
      <c r="S2801" s="155" t="str">
        <v>2026-06-17 23:06 UTC</v>
      </c>
      <c r="T2801" s="155" t="str">
        <v>2026-06-17 16:06 PDT</v>
      </c>
      <c r="U2801" s="153" t="n">
        <f>IF(E2801&lt;&gt;"Accepted","",IF(AND(N2801="",P2801=""),"",MAX(N2801,P2801)))</f>
        <v>36.824942336</v>
      </c>
      <c r="V2801" s="155" t="str">
        <v>2026-06-17 16:06 PDT</v>
      </c>
      <c r="W2801" s="153" t="n">
        <v>23</v>
      </c>
      <c r="X2801" s="153" t="n">
        <v>31</v>
      </c>
      <c r="Y2801" s="153" t="n">
        <v>32</v>
      </c>
      <c r="Z2801" s="153" t="n">
        <v>230</v>
      </c>
      <c r="AA2801" s="153" t="n">
        <v>-117.8837</v>
      </c>
      <c r="AB2801" s="153" t="n">
        <v>34.9054</v>
      </c>
      <c r="AC2801" s="153" t="n">
        <v>702</v>
      </c>
      <c r="AD2801" s="175" t="str">
        <v>KEDW 172355Z 22023G31KT 60SM CLR 35/05 A2979 RMK AO2A PK WND 23032/06 SLP061 T03530047 10379 20346 57009</v>
      </c>
    </row>
    <row r="2802" hidden="0">
      <c r="A2802" s="150" t="str">
        <v>2026-06-18 00:55 UTC</v>
      </c>
      <c r="B2802" s="155" t="str">
        <v>2026-06-17 17:55 PDT</v>
      </c>
      <c r="C2802" s="155" t="str">
        <v>2026-06-17</v>
      </c>
      <c r="D2802" s="155" t="str">
        <v>June</v>
      </c>
      <c r="E2802" s="154" t="str">
        <v>Accepted</v>
      </c>
      <c r="F2802" s="155" t="str">
        <v>230</v>
      </c>
      <c r="G2802" s="153" t="n">
        <v>230</v>
      </c>
      <c r="H2802" s="155" t="str">
        <v>SW</v>
      </c>
      <c r="I2802" s="153" t="n">
        <v>50</v>
      </c>
      <c r="J2802" s="155" t="str">
        <v>NE</v>
      </c>
      <c r="K2802" s="153" t="n">
        <v>22</v>
      </c>
      <c r="L2802" s="153" t="n">
        <f>IF(E2802="Accepted",K2802*1.150779448,"")</f>
        <v>25.317147856</v>
      </c>
      <c r="M2802" s="153" t="n">
        <v>31</v>
      </c>
      <c r="N2802" s="153" t="n">
        <f>IF(AND(E2802="Accepted",ISNUMBER(M2802)),M2802*1.150779448,"")</f>
        <v>35.674162888</v>
      </c>
      <c r="O2802" s="153" t="n">
        <v>31</v>
      </c>
      <c r="P2802" s="153" t="n">
        <f>IF(AND(E2802="Accepted",ISNUMBER(O2802)),O2802*1.150779448,"")</f>
        <v>35.674162888</v>
      </c>
      <c r="Q2802" s="153" t="n">
        <v>230</v>
      </c>
      <c r="R2802" s="155" t="str">
        <v>09</v>
      </c>
      <c r="S2802" s="155" t="str">
        <v>2026-06-18 00:09 UTC</v>
      </c>
      <c r="T2802" s="155" t="str">
        <v>2026-06-17 17:09 PDT</v>
      </c>
      <c r="U2802" s="153" t="n">
        <f>IF(E2802&lt;&gt;"Accepted","",IF(AND(N2802="",P2802=""),"",MAX(N2802,P2802)))</f>
        <v>35.674162888</v>
      </c>
      <c r="V2802" s="155" t="str">
        <v>2026-06-17 17:09 PDT</v>
      </c>
      <c r="W2802" s="153" t="n">
        <v>22</v>
      </c>
      <c r="X2802" s="153" t="n">
        <v>31</v>
      </c>
      <c r="Y2802" s="153" t="n">
        <v>31</v>
      </c>
      <c r="Z2802" s="153" t="n">
        <v>230</v>
      </c>
      <c r="AA2802" s="153" t="n">
        <v>-117.8837</v>
      </c>
      <c r="AB2802" s="153" t="n">
        <v>34.9054</v>
      </c>
      <c r="AC2802" s="153" t="n">
        <v>702</v>
      </c>
      <c r="AD2802" s="175" t="str">
        <v>KEDW 180055Z 23022G31KT 50SM CLR 33/06 A2979 RMK AO2A PK WND 23031/09 SLP062 T03340058</v>
      </c>
    </row>
    <row r="2803" hidden="0">
      <c r="A2803" s="150" t="str">
        <v>2026-06-18 01:55 UTC</v>
      </c>
      <c r="B2803" s="155" t="str">
        <v>2026-06-17 18:55 PDT</v>
      </c>
      <c r="C2803" s="155" t="str">
        <v>2026-06-17</v>
      </c>
      <c r="D2803" s="155" t="str">
        <v>June</v>
      </c>
      <c r="E2803" s="154" t="str">
        <v>Accepted</v>
      </c>
      <c r="F2803" s="155" t="str">
        <v>230</v>
      </c>
      <c r="G2803" s="153" t="n">
        <v>230</v>
      </c>
      <c r="H2803" s="155" t="str">
        <v>SW</v>
      </c>
      <c r="I2803" s="153" t="n">
        <v>50</v>
      </c>
      <c r="J2803" s="155" t="str">
        <v>NE</v>
      </c>
      <c r="K2803" s="153" t="n">
        <v>18</v>
      </c>
      <c r="L2803" s="153" t="n">
        <f>IF(E2803="Accepted",K2803*1.150779448,"")</f>
        <v>20.714030064</v>
      </c>
      <c r="M2803" s="153" t="n">
        <v>26</v>
      </c>
      <c r="N2803" s="153" t="n">
        <f>IF(AND(E2803="Accepted",ISNUMBER(M2803)),M2803*1.150779448,"")</f>
        <v>29.920265648</v>
      </c>
      <c r="O2803" s="153" t="n">
        <v>31</v>
      </c>
      <c r="P2803" s="153" t="n">
        <f>IF(AND(E2803="Accepted",ISNUMBER(O2803)),O2803*1.150779448,"")</f>
        <v>35.674162888</v>
      </c>
      <c r="Q2803" s="153" t="n">
        <v>240</v>
      </c>
      <c r="R2803" s="155" t="str">
        <v>02</v>
      </c>
      <c r="S2803" s="155" t="str">
        <v>2026-06-18 01:02 UTC</v>
      </c>
      <c r="T2803" s="155" t="str">
        <v>2026-06-17 18:02 PDT</v>
      </c>
      <c r="U2803" s="153" t="n">
        <f>IF(E2803&lt;&gt;"Accepted","",IF(AND(N2803="",P2803=""),"",MAX(N2803,P2803)))</f>
        <v>35.674162888</v>
      </c>
      <c r="V2803" s="155" t="str">
        <v>2026-06-17 18:02 PDT</v>
      </c>
      <c r="W2803" s="153" t="n">
        <v>18</v>
      </c>
      <c r="X2803" s="153" t="n">
        <v>26</v>
      </c>
      <c r="Y2803" s="153" t="n">
        <v>31</v>
      </c>
      <c r="Z2803" s="153" t="n">
        <v>240</v>
      </c>
      <c r="AA2803" s="153" t="n">
        <v>-117.8837</v>
      </c>
      <c r="AB2803" s="153" t="n">
        <v>34.9054</v>
      </c>
      <c r="AC2803" s="153" t="n">
        <v>702</v>
      </c>
      <c r="AD2803" s="175" t="str">
        <v>KEDW 180155Z 23018G26KT 50SM CLR 32/07 A2979 RMK AO2A PK WND 24031/02 SLP062 T03150065</v>
      </c>
    </row>
    <row r="2804" hidden="0">
      <c r="A2804" s="150" t="str">
        <v>2026-06-18 02:55 UTC</v>
      </c>
      <c r="B2804" s="155" t="str">
        <v>2026-06-17 19:55 PDT</v>
      </c>
      <c r="C2804" s="155" t="str">
        <v>2026-06-17</v>
      </c>
      <c r="D2804" s="155" t="str">
        <v>June</v>
      </c>
      <c r="E2804" s="154" t="str">
        <v>Accepted</v>
      </c>
      <c r="F2804" s="155" t="str">
        <v>230</v>
      </c>
      <c r="G2804" s="153" t="n">
        <v>230</v>
      </c>
      <c r="H2804" s="155" t="str">
        <v>SW</v>
      </c>
      <c r="I2804" s="153" t="n">
        <v>50</v>
      </c>
      <c r="J2804" s="155" t="str">
        <v>NE</v>
      </c>
      <c r="K2804" s="153" t="n">
        <v>19</v>
      </c>
      <c r="L2804" s="153" t="n">
        <f>IF(E2804="Accepted",K2804*1.150779448,"")</f>
        <v>21.864809512</v>
      </c>
      <c r="M2804" s="153" t="n">
        <v>26</v>
      </c>
      <c r="N2804" s="153" t="n">
        <f>IF(AND(E2804="Accepted",ISNUMBER(M2804)),M2804*1.150779448,"")</f>
        <v>29.920265648</v>
      </c>
      <c r="O2804" s="153" t="n">
        <v>28</v>
      </c>
      <c r="P2804" s="153" t="n">
        <f>IF(AND(E2804="Accepted",ISNUMBER(O2804)),O2804*1.150779448,"")</f>
        <v>32.221824544</v>
      </c>
      <c r="Q2804" s="153" t="n">
        <v>230</v>
      </c>
      <c r="R2804" s="155" t="str">
        <v>0155</v>
      </c>
      <c r="S2804" s="155" t="str">
        <v>2026-06-18 01:55 UTC</v>
      </c>
      <c r="T2804" s="155" t="str">
        <v>2026-06-17 18:55 PDT</v>
      </c>
      <c r="U2804" s="153" t="n">
        <f>IF(E2804&lt;&gt;"Accepted","",IF(AND(N2804="",P2804=""),"",MAX(N2804,P2804)))</f>
        <v>32.221824544</v>
      </c>
      <c r="V2804" s="155" t="str">
        <v>2026-06-17 18:55 PDT</v>
      </c>
      <c r="W2804" s="153" t="n">
        <v>19</v>
      </c>
      <c r="X2804" s="153" t="n">
        <v>26</v>
      </c>
      <c r="Y2804" s="153" t="n">
        <v>28</v>
      </c>
      <c r="Z2804" s="153" t="n">
        <v>230</v>
      </c>
      <c r="AA2804" s="153" t="n">
        <v>-117.8837</v>
      </c>
      <c r="AB2804" s="153" t="n">
        <v>34.9054</v>
      </c>
      <c r="AC2804" s="153" t="n">
        <v>702</v>
      </c>
      <c r="AD2804" s="175" t="str">
        <v>KEDW 180255Z 23019G26KT 50SM CLR 29/08 A2980 RMK AO2A PK WND 23028/0155 SLP064 T02870078 53005</v>
      </c>
    </row>
    <row r="2805" hidden="0">
      <c r="A2805" s="150" t="str">
        <v>2026-06-18 03:55 UTC</v>
      </c>
      <c r="B2805" s="155" t="str">
        <v>2026-06-17 20:55 PDT</v>
      </c>
      <c r="C2805" s="155" t="str">
        <v>2026-06-17</v>
      </c>
      <c r="D2805" s="155" t="str">
        <v>June</v>
      </c>
      <c r="E2805" s="154" t="str">
        <v>Accepted</v>
      </c>
      <c r="F2805" s="155" t="str">
        <v>230</v>
      </c>
      <c r="G2805" s="153" t="n">
        <v>230</v>
      </c>
      <c r="H2805" s="155" t="str">
        <v>SW</v>
      </c>
      <c r="I2805" s="153" t="n">
        <v>50</v>
      </c>
      <c r="J2805" s="155" t="str">
        <v>NE</v>
      </c>
      <c r="K2805" s="153" t="n">
        <v>14</v>
      </c>
      <c r="L2805" s="153" t="n">
        <f>IF(E2805="Accepted",K2805*1.150779448,"")</f>
        <v>16.110912272</v>
      </c>
      <c r="M2805" s="163"/>
      <c r="N2805" s="163" t="str">
        <f>IF(AND(E2805="Accepted",ISNUMBER(M2805)),M2805*1.150779448,"")</f>
      </c>
      <c r="O2805" s="153" t="n">
        <v>26</v>
      </c>
      <c r="P2805" s="153" t="n">
        <f>IF(AND(E2805="Accepted",ISNUMBER(O2805)),O2805*1.150779448,"")</f>
        <v>29.920265648</v>
      </c>
      <c r="Q2805" s="153" t="n">
        <v>230</v>
      </c>
      <c r="R2805" s="155" t="str">
        <v>25</v>
      </c>
      <c r="S2805" s="155" t="str">
        <v>2026-06-18 03:25 UTC</v>
      </c>
      <c r="T2805" s="155" t="str">
        <v>2026-06-17 20:25 PDT</v>
      </c>
      <c r="U2805" s="153" t="n">
        <f>IF(E2805&lt;&gt;"Accepted","",IF(AND(N2805="",P2805=""),"",MAX(N2805,P2805)))</f>
        <v>29.920265648</v>
      </c>
      <c r="V2805" s="155" t="str">
        <v>2026-06-17 20:25 PDT</v>
      </c>
      <c r="W2805" s="153" t="n">
        <v>14</v>
      </c>
      <c r="X2805" s="163"/>
      <c r="Y2805" s="153" t="n">
        <v>26</v>
      </c>
      <c r="Z2805" s="153" t="n">
        <v>230</v>
      </c>
      <c r="AA2805" s="153" t="n">
        <v>-117.8837</v>
      </c>
      <c r="AB2805" s="153" t="n">
        <v>34.9054</v>
      </c>
      <c r="AC2805" s="153" t="n">
        <v>702</v>
      </c>
      <c r="AD2805" s="175" t="str">
        <v>KEDW 180355Z 23014KT 40SM CLR 26/09 A2982 RMK AO2A PK WND 23026/25 SLP071 T02620086</v>
      </c>
    </row>
    <row r="2806" hidden="0">
      <c r="A2806" s="150" t="str">
        <v>2026-06-18 04:55 UTC</v>
      </c>
      <c r="B2806" s="155" t="str">
        <v>2026-06-17 21:55 PDT</v>
      </c>
      <c r="C2806" s="155" t="str">
        <v>2026-06-17</v>
      </c>
      <c r="D2806" s="155" t="str">
        <v>June</v>
      </c>
      <c r="E2806" s="154" t="str">
        <v>Accepted</v>
      </c>
      <c r="F2806" s="155" t="str">
        <v>220</v>
      </c>
      <c r="G2806" s="153" t="n">
        <v>220</v>
      </c>
      <c r="H2806" s="155" t="str">
        <v>SW</v>
      </c>
      <c r="I2806" s="153" t="n">
        <v>40</v>
      </c>
      <c r="J2806" s="155" t="str">
        <v>NE</v>
      </c>
      <c r="K2806" s="153" t="n">
        <v>15</v>
      </c>
      <c r="L2806" s="153" t="n">
        <f>IF(E2806="Accepted",K2806*1.150779448,"")</f>
        <v>17.261691719999998</v>
      </c>
      <c r="M2806" s="163"/>
      <c r="N2806" s="163" t="str">
        <f>IF(AND(E2806="Accepted",ISNUMBER(M2806)),M2806*1.150779448,"")</f>
      </c>
      <c r="O2806" s="163"/>
      <c r="P2806" s="163" t="str">
        <f>IF(AND(E2806="Accepted",ISNUMBER(O2806)),O2806*1.150779448,"")</f>
      </c>
      <c r="Q2806" s="163"/>
      <c r="R2806" s="155" t="str"/>
      <c r="S2806" s="155" t="str"/>
      <c r="T2806" s="155" t="str"/>
      <c r="U2806" s="163" t="str">
        <f>IF(E2806&lt;&gt;"Accepted","",IF(AND(N2806="",P2806=""),"",MAX(N2806,P2806)))</f>
      </c>
      <c r="V2806" s="155" t="str">
        <v>2026-06-17 21:55 PDT</v>
      </c>
      <c r="W2806" s="153" t="n">
        <v>15</v>
      </c>
      <c r="X2806" s="163"/>
      <c r="Y2806" s="163"/>
      <c r="Z2806" s="163"/>
      <c r="AA2806" s="153" t="n">
        <v>-117.8837</v>
      </c>
      <c r="AB2806" s="153" t="n">
        <v>34.9054</v>
      </c>
      <c r="AC2806" s="153" t="n">
        <v>702</v>
      </c>
      <c r="AD2806" s="175" t="str">
        <v>KEDW 180455Z 22015KT 40SM CLR 25/09 A2983 RMK AO2A SLP073 T02480087</v>
      </c>
    </row>
    <row r="2807" hidden="0">
      <c r="A2807" s="150" t="str">
        <v>2026-06-18 05:55 UTC</v>
      </c>
      <c r="B2807" s="155" t="str">
        <v>2026-06-17 22:55 PDT</v>
      </c>
      <c r="C2807" s="155" t="str">
        <v>2026-06-17</v>
      </c>
      <c r="D2807" s="155" t="str">
        <v>June</v>
      </c>
      <c r="E2807" s="154" t="str">
        <v>Accepted</v>
      </c>
      <c r="F2807" s="155" t="str">
        <v>220</v>
      </c>
      <c r="G2807" s="153" t="n">
        <v>220</v>
      </c>
      <c r="H2807" s="155" t="str">
        <v>SW</v>
      </c>
      <c r="I2807" s="153" t="n">
        <v>40</v>
      </c>
      <c r="J2807" s="155" t="str">
        <v>NE</v>
      </c>
      <c r="K2807" s="153" t="n">
        <v>12</v>
      </c>
      <c r="L2807" s="153" t="n">
        <f>IF(E2807="Accepted",K2807*1.150779448,"")</f>
        <v>13.809353376</v>
      </c>
      <c r="M2807" s="163"/>
      <c r="N2807" s="163" t="str">
        <f>IF(AND(E2807="Accepted",ISNUMBER(M2807)),M2807*1.150779448,"")</f>
      </c>
      <c r="O2807" s="163"/>
      <c r="P2807" s="163" t="str">
        <f>IF(AND(E2807="Accepted",ISNUMBER(O2807)),O2807*1.150779448,"")</f>
      </c>
      <c r="Q2807" s="163"/>
      <c r="R2807" s="155" t="str"/>
      <c r="S2807" s="155" t="str"/>
      <c r="T2807" s="155" t="str"/>
      <c r="U2807" s="163" t="str">
        <f>IF(E2807&lt;&gt;"Accepted","",IF(AND(N2807="",P2807=""),"",MAX(N2807,P2807)))</f>
      </c>
      <c r="V2807" s="155" t="str">
        <v>2026-06-17 22:55 PDT</v>
      </c>
      <c r="W2807" s="153" t="n">
        <v>12</v>
      </c>
      <c r="X2807" s="163"/>
      <c r="Y2807" s="163"/>
      <c r="Z2807" s="163"/>
      <c r="AA2807" s="153" t="n">
        <v>-117.8837</v>
      </c>
      <c r="AB2807" s="153" t="n">
        <v>34.9054</v>
      </c>
      <c r="AC2807" s="153" t="n">
        <v>702</v>
      </c>
      <c r="AD2807" s="175" t="str">
        <v>KEDW 180555Z AUTO 22012KT 10SM CLR 24/08 A2983 RMK AO2 SLP073 T02390075 10351 20239 51009 $</v>
      </c>
    </row>
    <row r="2808" hidden="0">
      <c r="A2808" s="150" t="str">
        <v>2026-06-18 06:55 UTC</v>
      </c>
      <c r="B2808" s="155" t="str">
        <v>2026-06-17 23:55 PDT</v>
      </c>
      <c r="C2808" s="155" t="str">
        <v>2026-06-17</v>
      </c>
      <c r="D2808" s="155" t="str">
        <v>June</v>
      </c>
      <c r="E2808" s="154" t="str">
        <v>Accepted</v>
      </c>
      <c r="F2808" s="155" t="str">
        <v>210</v>
      </c>
      <c r="G2808" s="153" t="n">
        <v>210</v>
      </c>
      <c r="H2808" s="155" t="str">
        <v>SW</v>
      </c>
      <c r="I2808" s="153" t="n">
        <v>30</v>
      </c>
      <c r="J2808" s="155" t="str">
        <v>NE</v>
      </c>
      <c r="K2808" s="153" t="n">
        <v>15</v>
      </c>
      <c r="L2808" s="153" t="n">
        <f>IF(E2808="Accepted",K2808*1.150779448,"")</f>
        <v>17.261691719999998</v>
      </c>
      <c r="M2808" s="163"/>
      <c r="N2808" s="163" t="str">
        <f>IF(AND(E2808="Accepted",ISNUMBER(M2808)),M2808*1.150779448,"")</f>
      </c>
      <c r="O2808" s="163"/>
      <c r="P2808" s="163" t="str">
        <f>IF(AND(E2808="Accepted",ISNUMBER(O2808)),O2808*1.150779448,"")</f>
      </c>
      <c r="Q2808" s="163"/>
      <c r="R2808" s="155" t="str"/>
      <c r="S2808" s="155" t="str"/>
      <c r="T2808" s="155" t="str"/>
      <c r="U2808" s="163" t="str">
        <f>IF(E2808&lt;&gt;"Accepted","",IF(AND(N2808="",P2808=""),"",MAX(N2808,P2808)))</f>
      </c>
      <c r="V2808" s="155" t="str">
        <v>2026-06-17 23:55 PDT</v>
      </c>
      <c r="W2808" s="153" t="n">
        <v>15</v>
      </c>
      <c r="X2808" s="163"/>
      <c r="Y2808" s="163"/>
      <c r="Z2808" s="163"/>
      <c r="AA2808" s="153" t="n">
        <v>-117.8837</v>
      </c>
      <c r="AB2808" s="153" t="n">
        <v>34.9054</v>
      </c>
      <c r="AC2808" s="153" t="n">
        <v>702</v>
      </c>
      <c r="AD2808" s="175" t="str">
        <v>KEDW 180655Z AUTO 21015KT 10SM CLR 23/07 A2982 RMK AO2 SLP069 T02310072 $</v>
      </c>
    </row>
    <row r="2809" hidden="0">
      <c r="A2809" s="150" t="str">
        <v>2026-06-18 07:55 UTC</v>
      </c>
      <c r="B2809" s="155" t="str">
        <v>2026-06-18 00:55 PDT</v>
      </c>
      <c r="C2809" s="155" t="str">
        <v>2026-06-18</v>
      </c>
      <c r="D2809" s="155" t="str">
        <v>June</v>
      </c>
      <c r="E2809" s="154" t="str">
        <v>Accepted</v>
      </c>
      <c r="F2809" s="155" t="str">
        <v>210</v>
      </c>
      <c r="G2809" s="153" t="n">
        <v>210</v>
      </c>
      <c r="H2809" s="155" t="str">
        <v>SW</v>
      </c>
      <c r="I2809" s="153" t="n">
        <v>30</v>
      </c>
      <c r="J2809" s="155" t="str">
        <v>NE</v>
      </c>
      <c r="K2809" s="153" t="n">
        <v>13</v>
      </c>
      <c r="L2809" s="153" t="n">
        <f>IF(E2809="Accepted",K2809*1.150779448,"")</f>
        <v>14.960132824</v>
      </c>
      <c r="M2809" s="163"/>
      <c r="N2809" s="163" t="str">
        <f>IF(AND(E2809="Accepted",ISNUMBER(M2809)),M2809*1.150779448,"")</f>
      </c>
      <c r="O2809" s="163"/>
      <c r="P2809" s="163" t="str">
        <f>IF(AND(E2809="Accepted",ISNUMBER(O2809)),O2809*1.150779448,"")</f>
      </c>
      <c r="Q2809" s="163"/>
      <c r="R2809" s="155" t="str"/>
      <c r="S2809" s="155" t="str"/>
      <c r="T2809" s="155" t="str"/>
      <c r="U2809" s="163" t="str">
        <f>IF(E2809&lt;&gt;"Accepted","",IF(AND(N2809="",P2809=""),"",MAX(N2809,P2809)))</f>
      </c>
      <c r="V2809" s="155" t="str">
        <v>2026-06-18 00:55 PDT</v>
      </c>
      <c r="W2809" s="153" t="n">
        <v>13</v>
      </c>
      <c r="X2809" s="163"/>
      <c r="Y2809" s="163"/>
      <c r="Z2809" s="163"/>
      <c r="AA2809" s="153" t="n">
        <v>-117.8837</v>
      </c>
      <c r="AB2809" s="153" t="n">
        <v>34.9054</v>
      </c>
      <c r="AC2809" s="153" t="n">
        <v>702</v>
      </c>
      <c r="AD2809" s="175" t="str">
        <v>KEDW 180755Z AUTO 21013KT 10SM CLR 22/06 A2982 RMK AO2 SLP070 T02240062 403790205 $</v>
      </c>
    </row>
    <row r="2810" hidden="0">
      <c r="A2810" s="150" t="str">
        <v>2026-06-18 08:55 UTC</v>
      </c>
      <c r="B2810" s="155" t="str">
        <v>2026-06-18 01:55 PDT</v>
      </c>
      <c r="C2810" s="155" t="str">
        <v>2026-06-18</v>
      </c>
      <c r="D2810" s="155" t="str">
        <v>June</v>
      </c>
      <c r="E2810" s="154" t="str">
        <v>Accepted</v>
      </c>
      <c r="F2810" s="155" t="str">
        <v>210</v>
      </c>
      <c r="G2810" s="153" t="n">
        <v>210</v>
      </c>
      <c r="H2810" s="155" t="str">
        <v>SW</v>
      </c>
      <c r="I2810" s="153" t="n">
        <v>30</v>
      </c>
      <c r="J2810" s="155" t="str">
        <v>NE</v>
      </c>
      <c r="K2810" s="153" t="n">
        <v>12</v>
      </c>
      <c r="L2810" s="153" t="n">
        <f>IF(E2810="Accepted",K2810*1.150779448,"")</f>
        <v>13.809353376</v>
      </c>
      <c r="M2810" s="163"/>
      <c r="N2810" s="163" t="str">
        <f>IF(AND(E2810="Accepted",ISNUMBER(M2810)),M2810*1.150779448,"")</f>
      </c>
      <c r="O2810" s="163"/>
      <c r="P2810" s="163" t="str">
        <f>IF(AND(E2810="Accepted",ISNUMBER(O2810)),O2810*1.150779448,"")</f>
      </c>
      <c r="Q2810" s="163"/>
      <c r="R2810" s="155" t="str"/>
      <c r="S2810" s="155" t="str"/>
      <c r="T2810" s="155" t="str"/>
      <c r="U2810" s="163" t="str">
        <f>IF(E2810&lt;&gt;"Accepted","",IF(AND(N2810="",P2810=""),"",MAX(N2810,P2810)))</f>
      </c>
      <c r="V2810" s="155" t="str">
        <v>2026-06-18 01:55 PDT</v>
      </c>
      <c r="W2810" s="153" t="n">
        <v>12</v>
      </c>
      <c r="X2810" s="163"/>
      <c r="Y2810" s="163"/>
      <c r="Z2810" s="163"/>
      <c r="AA2810" s="153" t="n">
        <v>-117.8837</v>
      </c>
      <c r="AB2810" s="153" t="n">
        <v>34.9054</v>
      </c>
      <c r="AC2810" s="153" t="n">
        <v>702</v>
      </c>
      <c r="AD2810" s="175" t="str">
        <v>KEDW 180855Z AUTO 21012KT 10SM CLR 22/07 A2982 RMK AO2 SLP069 T02160067 56004 $</v>
      </c>
    </row>
    <row r="2811" hidden="0">
      <c r="A2811" s="150" t="str">
        <v>2026-06-18 09:55 UTC</v>
      </c>
      <c r="B2811" s="155" t="str">
        <v>2026-06-18 02:55 PDT</v>
      </c>
      <c r="C2811" s="155" t="str">
        <v>2026-06-18</v>
      </c>
      <c r="D2811" s="155" t="str">
        <v>June</v>
      </c>
      <c r="E2811" s="154" t="str">
        <v>Accepted</v>
      </c>
      <c r="F2811" s="155" t="str">
        <v>220</v>
      </c>
      <c r="G2811" s="153" t="n">
        <v>220</v>
      </c>
      <c r="H2811" s="155" t="str">
        <v>SW</v>
      </c>
      <c r="I2811" s="153" t="n">
        <v>40</v>
      </c>
      <c r="J2811" s="155" t="str">
        <v>NE</v>
      </c>
      <c r="K2811" s="153" t="n">
        <v>12</v>
      </c>
      <c r="L2811" s="153" t="n">
        <f>IF(E2811="Accepted",K2811*1.150779448,"")</f>
        <v>13.809353376</v>
      </c>
      <c r="M2811" s="163"/>
      <c r="N2811" s="163" t="str">
        <f>IF(AND(E2811="Accepted",ISNUMBER(M2811)),M2811*1.150779448,"")</f>
      </c>
      <c r="O2811" s="163"/>
      <c r="P2811" s="163" t="str">
        <f>IF(AND(E2811="Accepted",ISNUMBER(O2811)),O2811*1.150779448,"")</f>
      </c>
      <c r="Q2811" s="163"/>
      <c r="R2811" s="155" t="str"/>
      <c r="S2811" s="155" t="str"/>
      <c r="T2811" s="155" t="str"/>
      <c r="U2811" s="163" t="str">
        <f>IF(E2811&lt;&gt;"Accepted","",IF(AND(N2811="",P2811=""),"",MAX(N2811,P2811)))</f>
      </c>
      <c r="V2811" s="155" t="str">
        <v>2026-06-18 02:55 PDT</v>
      </c>
      <c r="W2811" s="153" t="n">
        <v>12</v>
      </c>
      <c r="X2811" s="163"/>
      <c r="Y2811" s="163"/>
      <c r="Z2811" s="163"/>
      <c r="AA2811" s="153" t="n">
        <v>-117.8837</v>
      </c>
      <c r="AB2811" s="153" t="n">
        <v>34.9054</v>
      </c>
      <c r="AC2811" s="153" t="n">
        <v>702</v>
      </c>
      <c r="AD2811" s="175" t="str">
        <v>KEDW 180955Z AUTO 22012KT 10SM CLR 21/06 A2982 RMK AO2 SLP070 T02120059 $</v>
      </c>
    </row>
    <row r="2812" hidden="0">
      <c r="A2812" s="150" t="str">
        <v>2026-06-18 10:55 UTC</v>
      </c>
      <c r="B2812" s="155" t="str">
        <v>2026-06-18 03:55 PDT</v>
      </c>
      <c r="C2812" s="155" t="str">
        <v>2026-06-18</v>
      </c>
      <c r="D2812" s="155" t="str">
        <v>June</v>
      </c>
      <c r="E2812" s="154" t="str">
        <v>Accepted</v>
      </c>
      <c r="F2812" s="155" t="str">
        <v>200</v>
      </c>
      <c r="G2812" s="153" t="n">
        <v>200</v>
      </c>
      <c r="H2812" s="155" t="str">
        <v>S</v>
      </c>
      <c r="I2812" s="153" t="n">
        <v>20</v>
      </c>
      <c r="J2812" s="155" t="str">
        <v>N</v>
      </c>
      <c r="K2812" s="153" t="n">
        <v>11</v>
      </c>
      <c r="L2812" s="153" t="n">
        <f>IF(E2812="Accepted",K2812*1.150779448,"")</f>
        <v>12.658573928</v>
      </c>
      <c r="M2812" s="163"/>
      <c r="N2812" s="163" t="str">
        <f>IF(AND(E2812="Accepted",ISNUMBER(M2812)),M2812*1.150779448,"")</f>
      </c>
      <c r="O2812" s="163"/>
      <c r="P2812" s="163" t="str">
        <f>IF(AND(E2812="Accepted",ISNUMBER(O2812)),O2812*1.150779448,"")</f>
      </c>
      <c r="Q2812" s="163"/>
      <c r="R2812" s="155" t="str"/>
      <c r="S2812" s="155" t="str"/>
      <c r="T2812" s="155" t="str"/>
      <c r="U2812" s="163" t="str">
        <f>IF(E2812&lt;&gt;"Accepted","",IF(AND(N2812="",P2812=""),"",MAX(N2812,P2812)))</f>
      </c>
      <c r="V2812" s="155" t="str">
        <v>2026-06-18 03:55 PDT</v>
      </c>
      <c r="W2812" s="153" t="n">
        <v>11</v>
      </c>
      <c r="X2812" s="163"/>
      <c r="Y2812" s="163"/>
      <c r="Z2812" s="163"/>
      <c r="AA2812" s="153" t="n">
        <v>-117.8837</v>
      </c>
      <c r="AB2812" s="153" t="n">
        <v>34.9054</v>
      </c>
      <c r="AC2812" s="153" t="n">
        <v>702</v>
      </c>
      <c r="AD2812" s="175" t="str">
        <v>KEDW 181055Z AUTO 20011KT 10SM CLR 20/07 A2982 RMK AO2 SLP071 T02040074 $</v>
      </c>
    </row>
    <row r="2813" hidden="0">
      <c r="A2813" s="150" t="str">
        <v>2026-06-18 11:55 UTC</v>
      </c>
      <c r="B2813" s="155" t="str">
        <v>2026-06-18 04:55 PDT</v>
      </c>
      <c r="C2813" s="155" t="str">
        <v>2026-06-18</v>
      </c>
      <c r="D2813" s="155" t="str">
        <v>June</v>
      </c>
      <c r="E2813" s="154" t="str">
        <v>Accepted</v>
      </c>
      <c r="F2813" s="155" t="str">
        <v>200</v>
      </c>
      <c r="G2813" s="153" t="n">
        <v>200</v>
      </c>
      <c r="H2813" s="155" t="str">
        <v>S</v>
      </c>
      <c r="I2813" s="153" t="n">
        <v>20</v>
      </c>
      <c r="J2813" s="155" t="str">
        <v>N</v>
      </c>
      <c r="K2813" s="153" t="n">
        <v>12</v>
      </c>
      <c r="L2813" s="153" t="n">
        <f>IF(E2813="Accepted",K2813*1.150779448,"")</f>
        <v>13.809353376</v>
      </c>
      <c r="M2813" s="163"/>
      <c r="N2813" s="163" t="str">
        <f>IF(AND(E2813="Accepted",ISNUMBER(M2813)),M2813*1.150779448,"")</f>
      </c>
      <c r="O2813" s="163"/>
      <c r="P2813" s="163" t="str">
        <f>IF(AND(E2813="Accepted",ISNUMBER(O2813)),O2813*1.150779448,"")</f>
      </c>
      <c r="Q2813" s="163"/>
      <c r="R2813" s="155" t="str"/>
      <c r="S2813" s="155" t="str"/>
      <c r="T2813" s="155" t="str"/>
      <c r="U2813" s="163" t="str">
        <f>IF(E2813&lt;&gt;"Accepted","",IF(AND(N2813="",P2813=""),"",MAX(N2813,P2813)))</f>
      </c>
      <c r="V2813" s="155" t="str">
        <v>2026-06-18 04:55 PDT</v>
      </c>
      <c r="W2813" s="153" t="n">
        <v>12</v>
      </c>
      <c r="X2813" s="163"/>
      <c r="Y2813" s="163"/>
      <c r="Z2813" s="163"/>
      <c r="AA2813" s="153" t="n">
        <v>-117.8837</v>
      </c>
      <c r="AB2813" s="153" t="n">
        <v>34.9054</v>
      </c>
      <c r="AC2813" s="153" t="n">
        <v>702</v>
      </c>
      <c r="AD2813" s="175" t="str">
        <v>KEDW 181155Z AUTO 20012KT 10SM CLR 20/08 A2982 RMK AO2 SLP071 T01950076 10240 20195 53001 $</v>
      </c>
    </row>
    <row r="2814" hidden="0">
      <c r="A2814" s="150" t="str">
        <v>2026-06-18 12:55 UTC</v>
      </c>
      <c r="B2814" s="155" t="str">
        <v>2026-06-18 05:55 PDT</v>
      </c>
      <c r="C2814" s="155" t="str">
        <v>2026-06-18</v>
      </c>
      <c r="D2814" s="155" t="str">
        <v>June</v>
      </c>
      <c r="E2814" s="154" t="str">
        <v>Accepted</v>
      </c>
      <c r="F2814" s="155" t="str">
        <v>200</v>
      </c>
      <c r="G2814" s="153" t="n">
        <v>200</v>
      </c>
      <c r="H2814" s="155" t="str">
        <v>S</v>
      </c>
      <c r="I2814" s="153" t="n">
        <v>20</v>
      </c>
      <c r="J2814" s="155" t="str">
        <v>N</v>
      </c>
      <c r="K2814" s="153" t="n">
        <v>11</v>
      </c>
      <c r="L2814" s="153" t="n">
        <f>IF(E2814="Accepted",K2814*1.150779448,"")</f>
        <v>12.658573928</v>
      </c>
      <c r="M2814" s="163"/>
      <c r="N2814" s="163" t="str">
        <f>IF(AND(E2814="Accepted",ISNUMBER(M2814)),M2814*1.150779448,"")</f>
      </c>
      <c r="O2814" s="163"/>
      <c r="P2814" s="163" t="str">
        <f>IF(AND(E2814="Accepted",ISNUMBER(O2814)),O2814*1.150779448,"")</f>
      </c>
      <c r="Q2814" s="163"/>
      <c r="R2814" s="155" t="str"/>
      <c r="S2814" s="155" t="str"/>
      <c r="T2814" s="155" t="str"/>
      <c r="U2814" s="163" t="str">
        <f>IF(E2814&lt;&gt;"Accepted","",IF(AND(N2814="",P2814=""),"",MAX(N2814,P2814)))</f>
      </c>
      <c r="V2814" s="155" t="str">
        <v>2026-06-18 05:55 PDT</v>
      </c>
      <c r="W2814" s="153" t="n">
        <v>11</v>
      </c>
      <c r="X2814" s="163"/>
      <c r="Y2814" s="163"/>
      <c r="Z2814" s="163"/>
      <c r="AA2814" s="153" t="n">
        <v>-117.8837</v>
      </c>
      <c r="AB2814" s="153" t="n">
        <v>34.9054</v>
      </c>
      <c r="AC2814" s="153" t="n">
        <v>702</v>
      </c>
      <c r="AD2814" s="175" t="str">
        <v>KEDW 181255Z COR 20011KT 70SM CLR 19/08 A2983 RMK AO2A SLP077 T01940084 COR 1258</v>
      </c>
    </row>
    <row r="2815" hidden="0">
      <c r="A2815" s="150" t="str">
        <v>2026-06-18 13:55 UTC</v>
      </c>
      <c r="B2815" s="155" t="str">
        <v>2026-06-18 06:55 PDT</v>
      </c>
      <c r="C2815" s="155" t="str">
        <v>2026-06-18</v>
      </c>
      <c r="D2815" s="155" t="str">
        <v>June</v>
      </c>
      <c r="E2815" s="154" t="str">
        <v>Accepted</v>
      </c>
      <c r="F2815" s="155" t="str">
        <v>210</v>
      </c>
      <c r="G2815" s="153" t="n">
        <v>210</v>
      </c>
      <c r="H2815" s="155" t="str">
        <v>SW</v>
      </c>
      <c r="I2815" s="153" t="n">
        <v>30</v>
      </c>
      <c r="J2815" s="155" t="str">
        <v>NE</v>
      </c>
      <c r="K2815" s="153" t="n">
        <v>12</v>
      </c>
      <c r="L2815" s="153" t="n">
        <f>IF(E2815="Accepted",K2815*1.150779448,"")</f>
        <v>13.809353376</v>
      </c>
      <c r="M2815" s="163"/>
      <c r="N2815" s="163" t="str">
        <f>IF(AND(E2815="Accepted",ISNUMBER(M2815)),M2815*1.150779448,"")</f>
      </c>
      <c r="O2815" s="163"/>
      <c r="P2815" s="163" t="str">
        <f>IF(AND(E2815="Accepted",ISNUMBER(O2815)),O2815*1.150779448,"")</f>
      </c>
      <c r="Q2815" s="163"/>
      <c r="R2815" s="155" t="str"/>
      <c r="S2815" s="155" t="str"/>
      <c r="T2815" s="155" t="str"/>
      <c r="U2815" s="163" t="str">
        <f>IF(E2815&lt;&gt;"Accepted","",IF(AND(N2815="",P2815=""),"",MAX(N2815,P2815)))</f>
      </c>
      <c r="V2815" s="155" t="str">
        <v>2026-06-18 06:55 PDT</v>
      </c>
      <c r="W2815" s="153" t="n">
        <v>12</v>
      </c>
      <c r="X2815" s="163"/>
      <c r="Y2815" s="163"/>
      <c r="Z2815" s="163"/>
      <c r="AA2815" s="153" t="n">
        <v>-117.8837</v>
      </c>
      <c r="AB2815" s="153" t="n">
        <v>34.9054</v>
      </c>
      <c r="AC2815" s="153" t="n">
        <v>702</v>
      </c>
      <c r="AD2815" s="175" t="str">
        <v>KEDW 181355Z 21012KT 50SM FEW150 21/08 A2984 RMK AO2A SLP080 T02120078</v>
      </c>
    </row>
    <row r="2816" hidden="0">
      <c r="A2816" s="150" t="str">
        <v>2026-06-18 14:55 UTC</v>
      </c>
      <c r="B2816" s="155" t="str">
        <v>2026-06-18 07:55 PDT</v>
      </c>
      <c r="C2816" s="155" t="str">
        <v>2026-06-18</v>
      </c>
      <c r="D2816" s="155" t="str">
        <v>June</v>
      </c>
      <c r="E2816" s="154" t="str">
        <v>Accepted</v>
      </c>
      <c r="F2816" s="155" t="str">
        <v>220</v>
      </c>
      <c r="G2816" s="153" t="n">
        <v>220</v>
      </c>
      <c r="H2816" s="155" t="str">
        <v>SW</v>
      </c>
      <c r="I2816" s="153" t="n">
        <v>40</v>
      </c>
      <c r="J2816" s="155" t="str">
        <v>NE</v>
      </c>
      <c r="K2816" s="153" t="n">
        <v>13</v>
      </c>
      <c r="L2816" s="153" t="n">
        <f>IF(E2816="Accepted",K2816*1.150779448,"")</f>
        <v>14.960132824</v>
      </c>
      <c r="M2816" s="163"/>
      <c r="N2816" s="163" t="str">
        <f>IF(AND(E2816="Accepted",ISNUMBER(M2816)),M2816*1.150779448,"")</f>
      </c>
      <c r="O2816" s="163"/>
      <c r="P2816" s="163" t="str">
        <f>IF(AND(E2816="Accepted",ISNUMBER(O2816)),O2816*1.150779448,"")</f>
      </c>
      <c r="Q2816" s="163"/>
      <c r="R2816" s="155" t="str"/>
      <c r="S2816" s="155" t="str"/>
      <c r="T2816" s="155" t="str"/>
      <c r="U2816" s="163" t="str">
        <f>IF(E2816&lt;&gt;"Accepted","",IF(AND(N2816="",P2816=""),"",MAX(N2816,P2816)))</f>
      </c>
      <c r="V2816" s="155" t="str">
        <v>2026-06-18 07:55 PDT</v>
      </c>
      <c r="W2816" s="153" t="n">
        <v>13</v>
      </c>
      <c r="X2816" s="163"/>
      <c r="Y2816" s="163"/>
      <c r="Z2816" s="163"/>
      <c r="AA2816" s="153" t="n">
        <v>-117.8837</v>
      </c>
      <c r="AB2816" s="153" t="n">
        <v>34.9054</v>
      </c>
      <c r="AC2816" s="153" t="n">
        <v>702</v>
      </c>
      <c r="AD2816" s="175" t="str">
        <v>KEDW 181455Z 22013KT 60SM CLR 25/08 A2986 RMK AO2A SLP086 T02490075 52011</v>
      </c>
    </row>
    <row r="2817" hidden="0">
      <c r="A2817" s="150" t="str">
        <v>2026-06-18 15:55 UTC</v>
      </c>
      <c r="B2817" s="155" t="str">
        <v>2026-06-18 08:55 PDT</v>
      </c>
      <c r="C2817" s="155" t="str">
        <v>2026-06-18</v>
      </c>
      <c r="D2817" s="155" t="str">
        <v>June</v>
      </c>
      <c r="E2817" s="154" t="str">
        <v>Accepted</v>
      </c>
      <c r="F2817" s="155" t="str">
        <v>230</v>
      </c>
      <c r="G2817" s="153" t="n">
        <v>230</v>
      </c>
      <c r="H2817" s="155" t="str">
        <v>SW</v>
      </c>
      <c r="I2817" s="153" t="n">
        <v>50</v>
      </c>
      <c r="J2817" s="155" t="str">
        <v>NE</v>
      </c>
      <c r="K2817" s="153" t="n">
        <v>12</v>
      </c>
      <c r="L2817" s="153" t="n">
        <f>IF(E2817="Accepted",K2817*1.150779448,"")</f>
        <v>13.809353376</v>
      </c>
      <c r="M2817" s="163"/>
      <c r="N2817" s="163" t="str">
        <f>IF(AND(E2817="Accepted",ISNUMBER(M2817)),M2817*1.150779448,"")</f>
      </c>
      <c r="O2817" s="163"/>
      <c r="P2817" s="163" t="str">
        <f>IF(AND(E2817="Accepted",ISNUMBER(O2817)),O2817*1.150779448,"")</f>
      </c>
      <c r="Q2817" s="163"/>
      <c r="R2817" s="155" t="str"/>
      <c r="S2817" s="155" t="str"/>
      <c r="T2817" s="155" t="str"/>
      <c r="U2817" s="163" t="str">
        <f>IF(E2817&lt;&gt;"Accepted","",IF(AND(N2817="",P2817=""),"",MAX(N2817,P2817)))</f>
      </c>
      <c r="V2817" s="155" t="str">
        <v>2026-06-18 08:55 PDT</v>
      </c>
      <c r="W2817" s="153" t="n">
        <v>12</v>
      </c>
      <c r="X2817" s="163"/>
      <c r="Y2817" s="163"/>
      <c r="Z2817" s="163"/>
      <c r="AA2817" s="153" t="n">
        <v>-117.8837</v>
      </c>
      <c r="AB2817" s="153" t="n">
        <v>34.9054</v>
      </c>
      <c r="AC2817" s="153" t="n">
        <v>702</v>
      </c>
      <c r="AD2817" s="175" t="str">
        <v>KEDW 181555Z 23012KT 60SM CLR 29/05 A2986 RMK AO2A SLP085 T02920046</v>
      </c>
    </row>
    <row r="2818" hidden="0">
      <c r="A2818" s="150" t="str">
        <v>2026-06-18 16:55 UTC</v>
      </c>
      <c r="B2818" s="155" t="str">
        <v>2026-06-18 09:55 PDT</v>
      </c>
      <c r="C2818" s="155" t="str">
        <v>2026-06-18</v>
      </c>
      <c r="D2818" s="155" t="str">
        <v>June</v>
      </c>
      <c r="E2818" s="154" t="str">
        <v>Accepted</v>
      </c>
      <c r="F2818" s="155" t="str">
        <v>210</v>
      </c>
      <c r="G2818" s="153" t="n">
        <v>210</v>
      </c>
      <c r="H2818" s="155" t="str">
        <v>SW</v>
      </c>
      <c r="I2818" s="153" t="n">
        <v>30</v>
      </c>
      <c r="J2818" s="155" t="str">
        <v>NE</v>
      </c>
      <c r="K2818" s="153" t="n">
        <v>9</v>
      </c>
      <c r="L2818" s="153" t="n">
        <f>IF(E2818="Accepted",K2818*1.150779448,"")</f>
        <v>10.357015032</v>
      </c>
      <c r="M2818" s="163"/>
      <c r="N2818" s="163" t="str">
        <f>IF(AND(E2818="Accepted",ISNUMBER(M2818)),M2818*1.150779448,"")</f>
      </c>
      <c r="O2818" s="163"/>
      <c r="P2818" s="163" t="str">
        <f>IF(AND(E2818="Accepted",ISNUMBER(O2818)),O2818*1.150779448,"")</f>
      </c>
      <c r="Q2818" s="163"/>
      <c r="R2818" s="155" t="str"/>
      <c r="S2818" s="155" t="str"/>
      <c r="T2818" s="155" t="str"/>
      <c r="U2818" s="163" t="str">
        <f>IF(E2818&lt;&gt;"Accepted","",IF(AND(N2818="",P2818=""),"",MAX(N2818,P2818)))</f>
      </c>
      <c r="V2818" s="155" t="str">
        <v>2026-06-18 09:55 PDT</v>
      </c>
      <c r="W2818" s="153" t="n">
        <v>9</v>
      </c>
      <c r="X2818" s="163"/>
      <c r="Y2818" s="163"/>
      <c r="Z2818" s="163"/>
      <c r="AA2818" s="153" t="n">
        <v>-117.8837</v>
      </c>
      <c r="AB2818" s="153" t="n">
        <v>34.9054</v>
      </c>
      <c r="AC2818" s="153" t="n">
        <v>702</v>
      </c>
      <c r="AD2818" s="175" t="str">
        <v>KEDW 181655Z 21009KT 60SM CLR 32/05 A2986 RMK AO2A SLP085 T03160051 $</v>
      </c>
    </row>
    <row r="2819" hidden="0">
      <c r="A2819" s="150" t="str">
        <v>2026-06-18 17:55 UTC</v>
      </c>
      <c r="B2819" s="155" t="str">
        <v>2026-06-18 10:55 PDT</v>
      </c>
      <c r="C2819" s="155" t="str">
        <v>2026-06-18</v>
      </c>
      <c r="D2819" s="155" t="str">
        <v>June</v>
      </c>
      <c r="E2819" s="154" t="str">
        <v>Accepted</v>
      </c>
      <c r="F2819" s="155" t="str">
        <v>210</v>
      </c>
      <c r="G2819" s="153" t="n">
        <v>210</v>
      </c>
      <c r="H2819" s="155" t="str">
        <v>SW</v>
      </c>
      <c r="I2819" s="153" t="n">
        <v>30</v>
      </c>
      <c r="J2819" s="155" t="str">
        <v>NE</v>
      </c>
      <c r="K2819" s="153" t="n">
        <v>5</v>
      </c>
      <c r="L2819" s="153" t="n">
        <f>IF(E2819="Accepted",K2819*1.150779448,"")</f>
        <v>5.75389724</v>
      </c>
      <c r="M2819" s="163"/>
      <c r="N2819" s="163" t="str">
        <f>IF(AND(E2819="Accepted",ISNUMBER(M2819)),M2819*1.150779448,"")</f>
      </c>
      <c r="O2819" s="163"/>
      <c r="P2819" s="163" t="str">
        <f>IF(AND(E2819="Accepted",ISNUMBER(O2819)),O2819*1.150779448,"")</f>
      </c>
      <c r="Q2819" s="163"/>
      <c r="R2819" s="155" t="str"/>
      <c r="S2819" s="155" t="str"/>
      <c r="T2819" s="155" t="str"/>
      <c r="U2819" s="163" t="str">
        <f>IF(E2819&lt;&gt;"Accepted","",IF(AND(N2819="",P2819=""),"",MAX(N2819,P2819)))</f>
      </c>
      <c r="V2819" s="155" t="str">
        <v>2026-06-18 10:55 PDT</v>
      </c>
      <c r="W2819" s="153" t="n">
        <v>5</v>
      </c>
      <c r="X2819" s="163"/>
      <c r="Y2819" s="163"/>
      <c r="Z2819" s="163"/>
      <c r="AA2819" s="153" t="n">
        <v>-117.8837</v>
      </c>
      <c r="AB2819" s="153" t="n">
        <v>34.9054</v>
      </c>
      <c r="AC2819" s="153" t="n">
        <v>702</v>
      </c>
      <c r="AD2819" s="175" t="str">
        <v>KEDW 181755Z 21005KT 40SM CLR 33/05 A2985 RMK AO2A SLP081 T03310048 10332 20191 58002</v>
      </c>
    </row>
    <row r="2820" hidden="0">
      <c r="A2820" s="150" t="str">
        <v>2026-06-18 18:55 UTC</v>
      </c>
      <c r="B2820" s="155" t="str">
        <v>2026-06-18 11:55 PDT</v>
      </c>
      <c r="C2820" s="155" t="str">
        <v>2026-06-18</v>
      </c>
      <c r="D2820" s="155" t="str">
        <v>June</v>
      </c>
      <c r="E2820" s="154" t="str">
        <v>Accepted</v>
      </c>
      <c r="F2820" s="155" t="str">
        <v>150</v>
      </c>
      <c r="G2820" s="153" t="n">
        <v>150</v>
      </c>
      <c r="H2820" s="155" t="str">
        <v>SE</v>
      </c>
      <c r="I2820" s="153" t="n">
        <v>330</v>
      </c>
      <c r="J2820" s="155" t="str">
        <v>NW</v>
      </c>
      <c r="K2820" s="153" t="n">
        <v>6</v>
      </c>
      <c r="L2820" s="153" t="n">
        <f>IF(E2820="Accepted",K2820*1.150779448,"")</f>
        <v>6.904676688</v>
      </c>
      <c r="M2820" s="163"/>
      <c r="N2820" s="163" t="str">
        <f>IF(AND(E2820="Accepted",ISNUMBER(M2820)),M2820*1.150779448,"")</f>
      </c>
      <c r="O2820" s="163"/>
      <c r="P2820" s="163" t="str">
        <f>IF(AND(E2820="Accepted",ISNUMBER(O2820)),O2820*1.150779448,"")</f>
      </c>
      <c r="Q2820" s="163"/>
      <c r="R2820" s="155" t="str"/>
      <c r="S2820" s="155" t="str"/>
      <c r="T2820" s="155" t="str"/>
      <c r="U2820" s="163" t="str">
        <f>IF(E2820&lt;&gt;"Accepted","",IF(AND(N2820="",P2820=""),"",MAX(N2820,P2820)))</f>
      </c>
      <c r="V2820" s="155" t="str">
        <v>2026-06-18 11:55 PDT</v>
      </c>
      <c r="W2820" s="153" t="n">
        <v>6</v>
      </c>
      <c r="X2820" s="163"/>
      <c r="Y2820" s="163"/>
      <c r="Z2820" s="163"/>
      <c r="AA2820" s="153" t="n">
        <v>-117.8837</v>
      </c>
      <c r="AB2820" s="153" t="n">
        <v>34.9054</v>
      </c>
      <c r="AC2820" s="153" t="n">
        <v>702</v>
      </c>
      <c r="AD2820" s="175" t="str">
        <v>KEDW 181855Z 15006KT 50SM CLR 34/04 A2984 RMK AO2A SLP077 T03430039</v>
      </c>
    </row>
    <row r="2821" hidden="0">
      <c r="A2821" s="150" t="str">
        <v>2026-06-18 19:55 UTC</v>
      </c>
      <c r="B2821" s="155" t="str">
        <v>2026-06-18 12:55 PDT</v>
      </c>
      <c r="C2821" s="155" t="str">
        <v>2026-06-18</v>
      </c>
      <c r="D2821" s="155" t="str">
        <v>June</v>
      </c>
      <c r="E2821" s="154" t="str">
        <v>Accepted</v>
      </c>
      <c r="F2821" s="155" t="str">
        <v>050</v>
      </c>
      <c r="G2821" s="153" t="n">
        <v>50</v>
      </c>
      <c r="H2821" s="155" t="str">
        <v>NE</v>
      </c>
      <c r="I2821" s="153" t="n">
        <v>230</v>
      </c>
      <c r="J2821" s="155" t="str">
        <v>SW</v>
      </c>
      <c r="K2821" s="153" t="n">
        <v>4</v>
      </c>
      <c r="L2821" s="153" t="n">
        <f>IF(E2821="Accepted",K2821*1.150779448,"")</f>
        <v>4.603117792</v>
      </c>
      <c r="M2821" s="163"/>
      <c r="N2821" s="163" t="str">
        <f>IF(AND(E2821="Accepted",ISNUMBER(M2821)),M2821*1.150779448,"")</f>
      </c>
      <c r="O2821" s="163"/>
      <c r="P2821" s="163" t="str">
        <f>IF(AND(E2821="Accepted",ISNUMBER(O2821)),O2821*1.150779448,"")</f>
      </c>
      <c r="Q2821" s="163"/>
      <c r="R2821" s="155" t="str"/>
      <c r="S2821" s="155" t="str"/>
      <c r="T2821" s="155" t="str"/>
      <c r="U2821" s="163" t="str">
        <f>IF(E2821&lt;&gt;"Accepted","",IF(AND(N2821="",P2821=""),"",MAX(N2821,P2821)))</f>
      </c>
      <c r="V2821" s="155" t="str">
        <v>2026-06-18 12:55 PDT</v>
      </c>
      <c r="W2821" s="153" t="n">
        <v>4</v>
      </c>
      <c r="X2821" s="163"/>
      <c r="Y2821" s="163"/>
      <c r="Z2821" s="163"/>
      <c r="AA2821" s="153" t="n">
        <v>-117.8837</v>
      </c>
      <c r="AB2821" s="153" t="n">
        <v>34.9054</v>
      </c>
      <c r="AC2821" s="153" t="n">
        <v>702</v>
      </c>
      <c r="AD2821" s="175" t="str">
        <v>KEDW 181955Z 05004KT 60SM CLR 35/02 A2983 RMK AO2A SLP073 T03540016</v>
      </c>
    </row>
    <row r="2822" hidden="0">
      <c r="A2822" s="150" t="str">
        <v>2026-06-18 20:55 UTC</v>
      </c>
      <c r="B2822" s="155" t="str">
        <v>2026-06-18 13:55 PDT</v>
      </c>
      <c r="C2822" s="155" t="str">
        <v>2026-06-18</v>
      </c>
      <c r="D2822" s="155" t="str">
        <v>June</v>
      </c>
      <c r="E2822" s="154" t="str">
        <v>Accepted</v>
      </c>
      <c r="F2822" s="155" t="str">
        <v>180</v>
      </c>
      <c r="G2822" s="153" t="n">
        <v>180</v>
      </c>
      <c r="H2822" s="155" t="str">
        <v>S</v>
      </c>
      <c r="I2822" s="153" t="n">
        <v>0</v>
      </c>
      <c r="J2822" s="155" t="str">
        <v>N</v>
      </c>
      <c r="K2822" s="153" t="n">
        <v>13</v>
      </c>
      <c r="L2822" s="153" t="n">
        <f>IF(E2822="Accepted",K2822*1.150779448,"")</f>
        <v>14.960132824</v>
      </c>
      <c r="M2822" s="153" t="n">
        <v>19</v>
      </c>
      <c r="N2822" s="153" t="n">
        <f>IF(AND(E2822="Accepted",ISNUMBER(M2822)),M2822*1.150779448,"")</f>
        <v>21.864809512</v>
      </c>
      <c r="O2822" s="163"/>
      <c r="P2822" s="163" t="str">
        <f>IF(AND(E2822="Accepted",ISNUMBER(O2822)),O2822*1.150779448,"")</f>
      </c>
      <c r="Q2822" s="163"/>
      <c r="R2822" s="155" t="str"/>
      <c r="S2822" s="155" t="str"/>
      <c r="T2822" s="155" t="str"/>
      <c r="U2822" s="153" t="n">
        <f>IF(E2822&lt;&gt;"Accepted","",IF(AND(N2822="",P2822=""),"",MAX(N2822,P2822)))</f>
        <v>21.864809512</v>
      </c>
      <c r="V2822" s="155" t="str">
        <v>2026-06-18 13:55 PDT</v>
      </c>
      <c r="W2822" s="153" t="n">
        <v>13</v>
      </c>
      <c r="X2822" s="153" t="n">
        <v>19</v>
      </c>
      <c r="Y2822" s="163"/>
      <c r="Z2822" s="163"/>
      <c r="AA2822" s="153" t="n">
        <v>-117.8837</v>
      </c>
      <c r="AB2822" s="153" t="n">
        <v>34.9054</v>
      </c>
      <c r="AC2822" s="153" t="n">
        <v>702</v>
      </c>
      <c r="AD2822" s="175" t="str">
        <v>KEDW 182055Z 18013G19KT 60SM CLR 37/05 A2983 RMK AO2A SLP073 T03670048 57008</v>
      </c>
    </row>
    <row r="2823" hidden="0">
      <c r="A2823" s="150" t="str">
        <v>2026-06-18 21:55 UTC</v>
      </c>
      <c r="B2823" s="155" t="str">
        <v>2026-06-18 14:55 PDT</v>
      </c>
      <c r="C2823" s="155" t="str">
        <v>2026-06-18</v>
      </c>
      <c r="D2823" s="155" t="str">
        <v>June</v>
      </c>
      <c r="E2823" s="154" t="str">
        <v>Accepted</v>
      </c>
      <c r="F2823" s="155" t="str">
        <v>180</v>
      </c>
      <c r="G2823" s="153" t="n">
        <v>180</v>
      </c>
      <c r="H2823" s="155" t="str">
        <v>S</v>
      </c>
      <c r="I2823" s="153" t="n">
        <v>0</v>
      </c>
      <c r="J2823" s="155" t="str">
        <v>N</v>
      </c>
      <c r="K2823" s="153" t="n">
        <v>7</v>
      </c>
      <c r="L2823" s="153" t="n">
        <f>IF(E2823="Accepted",K2823*1.150779448,"")</f>
        <v>8.055456136</v>
      </c>
      <c r="M2823" s="163"/>
      <c r="N2823" s="163" t="str">
        <f>IF(AND(E2823="Accepted",ISNUMBER(M2823)),M2823*1.150779448,"")</f>
      </c>
      <c r="O2823" s="163"/>
      <c r="P2823" s="163" t="str">
        <f>IF(AND(E2823="Accepted",ISNUMBER(O2823)),O2823*1.150779448,"")</f>
      </c>
      <c r="Q2823" s="163"/>
      <c r="R2823" s="155" t="str"/>
      <c r="S2823" s="155" t="str"/>
      <c r="T2823" s="155" t="str"/>
      <c r="U2823" s="163" t="str">
        <f>IF(E2823&lt;&gt;"Accepted","",IF(AND(N2823="",P2823=""),"",MAX(N2823,P2823)))</f>
      </c>
      <c r="V2823" s="155" t="str">
        <v>2026-06-18 14:55 PDT</v>
      </c>
      <c r="W2823" s="153" t="n">
        <v>7</v>
      </c>
      <c r="X2823" s="163"/>
      <c r="Y2823" s="163"/>
      <c r="Z2823" s="163"/>
      <c r="AA2823" s="153" t="n">
        <v>-117.8837</v>
      </c>
      <c r="AB2823" s="153" t="n">
        <v>34.9054</v>
      </c>
      <c r="AC2823" s="153" t="n">
        <v>702</v>
      </c>
      <c r="AD2823" s="175" t="str">
        <v>KEDW 182155Z 18007KT 50SM CLR 37/03 A2981 RMK AO2A SLP067 T03660026</v>
      </c>
    </row>
    <row r="2824" hidden="0">
      <c r="A2824" s="150" t="str">
        <v>2026-06-18 22:18 UTC</v>
      </c>
      <c r="B2824" s="155" t="str">
        <v>2026-06-18 15:18 PDT</v>
      </c>
      <c r="C2824" s="155" t="str">
        <v>2026-06-18</v>
      </c>
      <c r="D2824" s="155" t="str">
        <v>June</v>
      </c>
      <c r="E2824" s="154" t="str">
        <v>Accepted</v>
      </c>
      <c r="F2824" s="155" t="str">
        <v>200</v>
      </c>
      <c r="G2824" s="153" t="n">
        <v>200</v>
      </c>
      <c r="H2824" s="155" t="str">
        <v>S</v>
      </c>
      <c r="I2824" s="153" t="n">
        <v>20</v>
      </c>
      <c r="J2824" s="155" t="str">
        <v>N</v>
      </c>
      <c r="K2824" s="153" t="n">
        <v>13</v>
      </c>
      <c r="L2824" s="153" t="n">
        <f>IF(E2824="Accepted",K2824*1.150779448,"")</f>
        <v>14.960132824</v>
      </c>
      <c r="M2824" s="163"/>
      <c r="N2824" s="163" t="str">
        <f>IF(AND(E2824="Accepted",ISNUMBER(M2824)),M2824*1.150779448,"")</f>
      </c>
      <c r="O2824" s="163"/>
      <c r="P2824" s="163" t="str">
        <f>IF(AND(E2824="Accepted",ISNUMBER(O2824)),O2824*1.150779448,"")</f>
      </c>
      <c r="Q2824" s="163"/>
      <c r="R2824" s="155" t="str"/>
      <c r="S2824" s="155" t="str"/>
      <c r="T2824" s="155" t="str"/>
      <c r="U2824" s="163" t="str">
        <f>IF(E2824&lt;&gt;"Accepted","",IF(AND(N2824="",P2824=""),"",MAX(N2824,P2824)))</f>
      </c>
      <c r="V2824" s="155" t="str">
        <v>2026-06-18 15:18 PDT</v>
      </c>
      <c r="W2824" s="153" t="n">
        <v>13</v>
      </c>
      <c r="X2824" s="163"/>
      <c r="Y2824" s="163"/>
      <c r="Z2824" s="163"/>
      <c r="AA2824" s="153" t="n">
        <v>-117.8837</v>
      </c>
      <c r="AB2824" s="153" t="n">
        <v>34.9054</v>
      </c>
      <c r="AC2824" s="153" t="n">
        <v>702</v>
      </c>
      <c r="AD2824" s="175" t="str">
        <v>KEDW 182218Z 20013KT 50SM CLR 37/03 A2981 RMK AO2A WSHFT 14 SLP067</v>
      </c>
    </row>
    <row r="2825" hidden="0">
      <c r="A2825" s="150" t="str">
        <v>2026-06-18 22:55 UTC</v>
      </c>
      <c r="B2825" s="155" t="str">
        <v>2026-06-18 15:55 PDT</v>
      </c>
      <c r="C2825" s="155" t="str">
        <v>2026-06-18</v>
      </c>
      <c r="D2825" s="155" t="str">
        <v>June</v>
      </c>
      <c r="E2825" s="154" t="str">
        <v>Accepted</v>
      </c>
      <c r="F2825" s="155" t="str">
        <v>230</v>
      </c>
      <c r="G2825" s="153" t="n">
        <v>230</v>
      </c>
      <c r="H2825" s="155" t="str">
        <v>SW</v>
      </c>
      <c r="I2825" s="153" t="n">
        <v>50</v>
      </c>
      <c r="J2825" s="155" t="str">
        <v>NE</v>
      </c>
      <c r="K2825" s="153" t="n">
        <v>16</v>
      </c>
      <c r="L2825" s="153" t="n">
        <f>IF(E2825="Accepted",K2825*1.150779448,"")</f>
        <v>18.412471168</v>
      </c>
      <c r="M2825" s="153" t="n">
        <v>23</v>
      </c>
      <c r="N2825" s="153" t="n">
        <f>IF(AND(E2825="Accepted",ISNUMBER(M2825)),M2825*1.150779448,"")</f>
        <v>26.467927304</v>
      </c>
      <c r="O2825" s="163"/>
      <c r="P2825" s="163" t="str">
        <f>IF(AND(E2825="Accepted",ISNUMBER(O2825)),O2825*1.150779448,"")</f>
      </c>
      <c r="Q2825" s="163"/>
      <c r="R2825" s="155" t="str"/>
      <c r="S2825" s="155" t="str"/>
      <c r="T2825" s="155" t="str"/>
      <c r="U2825" s="153" t="n">
        <f>IF(E2825&lt;&gt;"Accepted","",IF(AND(N2825="",P2825=""),"",MAX(N2825,P2825)))</f>
        <v>26.467927304</v>
      </c>
      <c r="V2825" s="155" t="str">
        <v>2026-06-18 15:55 PDT</v>
      </c>
      <c r="W2825" s="153" t="n">
        <v>16</v>
      </c>
      <c r="X2825" s="153" t="n">
        <v>23</v>
      </c>
      <c r="Y2825" s="163"/>
      <c r="Z2825" s="163"/>
      <c r="AA2825" s="153" t="n">
        <v>-117.8837</v>
      </c>
      <c r="AB2825" s="153" t="n">
        <v>34.9054</v>
      </c>
      <c r="AC2825" s="153" t="n">
        <v>702</v>
      </c>
      <c r="AD2825" s="175" t="str">
        <v>KEDW 182255Z 23016G23KT 50SM CLR 37/02 A2981 RMK AO2A SLP067 T03680015</v>
      </c>
    </row>
    <row r="2826" hidden="0">
      <c r="A2826" s="150" t="str">
        <v>2026-06-18 23:55 UTC</v>
      </c>
      <c r="B2826" s="155" t="str">
        <v>2026-06-18 16:55 PDT</v>
      </c>
      <c r="C2826" s="155" t="str">
        <v>2026-06-18</v>
      </c>
      <c r="D2826" s="155" t="str">
        <v>June</v>
      </c>
      <c r="E2826" s="154" t="str">
        <v>Accepted</v>
      </c>
      <c r="F2826" s="155" t="str">
        <v>230</v>
      </c>
      <c r="G2826" s="153" t="n">
        <v>230</v>
      </c>
      <c r="H2826" s="155" t="str">
        <v>SW</v>
      </c>
      <c r="I2826" s="153" t="n">
        <v>50</v>
      </c>
      <c r="J2826" s="155" t="str">
        <v>NE</v>
      </c>
      <c r="K2826" s="153" t="n">
        <v>20</v>
      </c>
      <c r="L2826" s="153" t="n">
        <f>IF(E2826="Accepted",K2826*1.150779448,"")</f>
        <v>23.01558896</v>
      </c>
      <c r="M2826" s="153" t="n">
        <v>26</v>
      </c>
      <c r="N2826" s="153" t="n">
        <f>IF(AND(E2826="Accepted",ISNUMBER(M2826)),M2826*1.150779448,"")</f>
        <v>29.920265648</v>
      </c>
      <c r="O2826" s="153" t="n">
        <v>29</v>
      </c>
      <c r="P2826" s="153" t="n">
        <f>IF(AND(E2826="Accepted",ISNUMBER(O2826)),O2826*1.150779448,"")</f>
        <v>33.372603992</v>
      </c>
      <c r="Q2826" s="153" t="n">
        <v>240</v>
      </c>
      <c r="R2826" s="155" t="str">
        <v>43</v>
      </c>
      <c r="S2826" s="155" t="str">
        <v>2026-06-18 23:43 UTC</v>
      </c>
      <c r="T2826" s="155" t="str">
        <v>2026-06-18 16:43 PDT</v>
      </c>
      <c r="U2826" s="153" t="n">
        <f>IF(E2826&lt;&gt;"Accepted","",IF(AND(N2826="",P2826=""),"",MAX(N2826,P2826)))</f>
        <v>33.372603992</v>
      </c>
      <c r="V2826" s="155" t="str">
        <v>2026-06-18 16:43 PDT</v>
      </c>
      <c r="W2826" s="153" t="n">
        <v>20</v>
      </c>
      <c r="X2826" s="153" t="n">
        <v>26</v>
      </c>
      <c r="Y2826" s="153" t="n">
        <v>29</v>
      </c>
      <c r="Z2826" s="153" t="n">
        <v>240</v>
      </c>
      <c r="AA2826" s="153" t="n">
        <v>-117.8837</v>
      </c>
      <c r="AB2826" s="153" t="n">
        <v>34.9054</v>
      </c>
      <c r="AC2826" s="153" t="n">
        <v>702</v>
      </c>
      <c r="AD2826" s="175" t="str">
        <v>KEDW 182355Z 23020G26KT 40SM CLR 34/03 A2981 RMK AO2A PK WND 24029/43 SLP069 T03420029 10375 20329 55004</v>
      </c>
    </row>
    <row r="2827" hidden="0">
      <c r="A2827" s="150" t="str">
        <v>2026-06-19 00:55 UTC</v>
      </c>
      <c r="B2827" s="155" t="str">
        <v>2026-06-18 17:55 PDT</v>
      </c>
      <c r="C2827" s="155" t="str">
        <v>2026-06-18</v>
      </c>
      <c r="D2827" s="155" t="str">
        <v>June</v>
      </c>
      <c r="E2827" s="154" t="str">
        <v>Accepted</v>
      </c>
      <c r="F2827" s="155" t="str">
        <v>220</v>
      </c>
      <c r="G2827" s="153" t="n">
        <v>220</v>
      </c>
      <c r="H2827" s="155" t="str">
        <v>SW</v>
      </c>
      <c r="I2827" s="153" t="n">
        <v>40</v>
      </c>
      <c r="J2827" s="155" t="str">
        <v>NE</v>
      </c>
      <c r="K2827" s="153" t="n">
        <v>21</v>
      </c>
      <c r="L2827" s="153" t="n">
        <f>IF(E2827="Accepted",K2827*1.150779448,"")</f>
        <v>24.166368408</v>
      </c>
      <c r="M2827" s="153" t="n">
        <v>27</v>
      </c>
      <c r="N2827" s="153" t="n">
        <f>IF(AND(E2827="Accepted",ISNUMBER(M2827)),M2827*1.150779448,"")</f>
        <v>31.071045096</v>
      </c>
      <c r="O2827" s="153" t="n">
        <v>30</v>
      </c>
      <c r="P2827" s="153" t="n">
        <f>IF(AND(E2827="Accepted",ISNUMBER(O2827)),O2827*1.150779448,"")</f>
        <v>34.523383439999996</v>
      </c>
      <c r="Q2827" s="153" t="n">
        <v>240</v>
      </c>
      <c r="R2827" s="155" t="str">
        <v>29</v>
      </c>
      <c r="S2827" s="155" t="str">
        <v>2026-06-19 00:29 UTC</v>
      </c>
      <c r="T2827" s="155" t="str">
        <v>2026-06-18 17:29 PDT</v>
      </c>
      <c r="U2827" s="153" t="n">
        <f>IF(E2827&lt;&gt;"Accepted","",IF(AND(N2827="",P2827=""),"",MAX(N2827,P2827)))</f>
        <v>34.523383439999996</v>
      </c>
      <c r="V2827" s="155" t="str">
        <v>2026-06-18 17:29 PDT</v>
      </c>
      <c r="W2827" s="153" t="n">
        <v>21</v>
      </c>
      <c r="X2827" s="153" t="n">
        <v>27</v>
      </c>
      <c r="Y2827" s="153" t="n">
        <v>30</v>
      </c>
      <c r="Z2827" s="153" t="n">
        <v>240</v>
      </c>
      <c r="AA2827" s="153" t="n">
        <v>-117.8837</v>
      </c>
      <c r="AB2827" s="153" t="n">
        <v>34.9054</v>
      </c>
      <c r="AC2827" s="153" t="n">
        <v>702</v>
      </c>
      <c r="AD2827" s="175" t="str">
        <v>KEDW 190055Z 22021G27KT 40SM CLR 32/06 A2981 RMK AO2A PK WND 24030/29 SLP070 T03210055</v>
      </c>
    </row>
    <row r="2828" hidden="0">
      <c r="A2828" s="150" t="str">
        <v>2026-06-19 01:55 UTC</v>
      </c>
      <c r="B2828" s="155" t="str">
        <v>2026-06-18 18:55 PDT</v>
      </c>
      <c r="C2828" s="155" t="str">
        <v>2026-06-18</v>
      </c>
      <c r="D2828" s="155" t="str">
        <v>June</v>
      </c>
      <c r="E2828" s="154" t="str">
        <v>Accepted</v>
      </c>
      <c r="F2828" s="155" t="str">
        <v>220</v>
      </c>
      <c r="G2828" s="153" t="n">
        <v>220</v>
      </c>
      <c r="H2828" s="155" t="str">
        <v>SW</v>
      </c>
      <c r="I2828" s="153" t="n">
        <v>40</v>
      </c>
      <c r="J2828" s="155" t="str">
        <v>NE</v>
      </c>
      <c r="K2828" s="153" t="n">
        <v>19</v>
      </c>
      <c r="L2828" s="153" t="n">
        <f>IF(E2828="Accepted",K2828*1.150779448,"")</f>
        <v>21.864809512</v>
      </c>
      <c r="M2828" s="153" t="n">
        <v>27</v>
      </c>
      <c r="N2828" s="153" t="n">
        <f>IF(AND(E2828="Accepted",ISNUMBER(M2828)),M2828*1.150779448,"")</f>
        <v>31.071045096</v>
      </c>
      <c r="O2828" s="153" t="n">
        <v>31</v>
      </c>
      <c r="P2828" s="153" t="n">
        <f>IF(AND(E2828="Accepted",ISNUMBER(O2828)),O2828*1.150779448,"")</f>
        <v>35.674162888</v>
      </c>
      <c r="Q2828" s="153" t="n">
        <v>240</v>
      </c>
      <c r="R2828" s="155" t="str">
        <v>46</v>
      </c>
      <c r="S2828" s="155" t="str">
        <v>2026-06-19 01:46 UTC</v>
      </c>
      <c r="T2828" s="155" t="str">
        <v>2026-06-18 18:46 PDT</v>
      </c>
      <c r="U2828" s="153" t="n">
        <f>IF(E2828&lt;&gt;"Accepted","",IF(AND(N2828="",P2828=""),"",MAX(N2828,P2828)))</f>
        <v>35.674162888</v>
      </c>
      <c r="V2828" s="155" t="str">
        <v>2026-06-18 18:46 PDT</v>
      </c>
      <c r="W2828" s="153" t="n">
        <v>19</v>
      </c>
      <c r="X2828" s="153" t="n">
        <v>27</v>
      </c>
      <c r="Y2828" s="153" t="n">
        <v>31</v>
      </c>
      <c r="Z2828" s="153" t="n">
        <v>240</v>
      </c>
      <c r="AA2828" s="153" t="n">
        <v>-117.8837</v>
      </c>
      <c r="AB2828" s="153" t="n">
        <v>34.9054</v>
      </c>
      <c r="AC2828" s="153" t="n">
        <v>702</v>
      </c>
      <c r="AD2828" s="175" t="str">
        <v>KEDW 190155Z 22019G27KT 40SM CLR 29/08 A2982 RMK AO2A PK WND 24031/46 SLP075 T02890080</v>
      </c>
    </row>
    <row r="2829" hidden="0">
      <c r="A2829" s="150" t="str">
        <v>2026-06-19 02:55 UTC</v>
      </c>
      <c r="B2829" s="155" t="str">
        <v>2026-06-18 19:55 PDT</v>
      </c>
      <c r="C2829" s="155" t="str">
        <v>2026-06-18</v>
      </c>
      <c r="D2829" s="155" t="str">
        <v>June</v>
      </c>
      <c r="E2829" s="154" t="str">
        <v>Accepted</v>
      </c>
      <c r="F2829" s="155" t="str">
        <v>230</v>
      </c>
      <c r="G2829" s="153" t="n">
        <v>230</v>
      </c>
      <c r="H2829" s="155" t="str">
        <v>SW</v>
      </c>
      <c r="I2829" s="153" t="n">
        <v>50</v>
      </c>
      <c r="J2829" s="155" t="str">
        <v>NE</v>
      </c>
      <c r="K2829" s="153" t="n">
        <v>16</v>
      </c>
      <c r="L2829" s="153" t="n">
        <f>IF(E2829="Accepted",K2829*1.150779448,"")</f>
        <v>18.412471168</v>
      </c>
      <c r="M2829" s="153" t="n">
        <v>25</v>
      </c>
      <c r="N2829" s="153" t="n">
        <f>IF(AND(E2829="Accepted",ISNUMBER(M2829)),M2829*1.150779448,"")</f>
        <v>28.7694862</v>
      </c>
      <c r="O2829" s="153" t="n">
        <v>29</v>
      </c>
      <c r="P2829" s="153" t="n">
        <f>IF(AND(E2829="Accepted",ISNUMBER(O2829)),O2829*1.150779448,"")</f>
        <v>33.372603992</v>
      </c>
      <c r="Q2829" s="153" t="n">
        <v>240</v>
      </c>
      <c r="R2829" s="155" t="str">
        <v>14</v>
      </c>
      <c r="S2829" s="155" t="str">
        <v>2026-06-19 02:14 UTC</v>
      </c>
      <c r="T2829" s="155" t="str">
        <v>2026-06-18 19:14 PDT</v>
      </c>
      <c r="U2829" s="153" t="n">
        <f>IF(E2829&lt;&gt;"Accepted","",IF(AND(N2829="",P2829=""),"",MAX(N2829,P2829)))</f>
        <v>33.372603992</v>
      </c>
      <c r="V2829" s="155" t="str">
        <v>2026-06-18 19:14 PDT</v>
      </c>
      <c r="W2829" s="153" t="n">
        <v>16</v>
      </c>
      <c r="X2829" s="153" t="n">
        <v>25</v>
      </c>
      <c r="Y2829" s="153" t="n">
        <v>29</v>
      </c>
      <c r="Z2829" s="153" t="n">
        <v>240</v>
      </c>
      <c r="AA2829" s="153" t="n">
        <v>-117.8837</v>
      </c>
      <c r="AB2829" s="153" t="n">
        <v>34.9054</v>
      </c>
      <c r="AC2829" s="153" t="n">
        <v>702</v>
      </c>
      <c r="AD2829" s="175" t="str">
        <v>KEDW 190255Z 23016G25KT 40SM CLR 27/08 A2983 RMK AO2A PK WND 24029/14 SLP077 T02650080 53005</v>
      </c>
    </row>
    <row r="2830" hidden="0">
      <c r="A2830" s="150" t="str">
        <v>2026-06-19 03:55 UTC</v>
      </c>
      <c r="B2830" s="155" t="str">
        <v>2026-06-18 20:55 PDT</v>
      </c>
      <c r="C2830" s="155" t="str">
        <v>2026-06-18</v>
      </c>
      <c r="D2830" s="155" t="str">
        <v>June</v>
      </c>
      <c r="E2830" s="154" t="str">
        <v>Accepted</v>
      </c>
      <c r="F2830" s="155" t="str">
        <v>230</v>
      </c>
      <c r="G2830" s="153" t="n">
        <v>230</v>
      </c>
      <c r="H2830" s="155" t="str">
        <v>SW</v>
      </c>
      <c r="I2830" s="153" t="n">
        <v>50</v>
      </c>
      <c r="J2830" s="155" t="str">
        <v>NE</v>
      </c>
      <c r="K2830" s="153" t="n">
        <v>16</v>
      </c>
      <c r="L2830" s="153" t="n">
        <f>IF(E2830="Accepted",K2830*1.150779448,"")</f>
        <v>18.412471168</v>
      </c>
      <c r="M2830" s="153" t="n">
        <v>24</v>
      </c>
      <c r="N2830" s="153" t="n">
        <f>IF(AND(E2830="Accepted",ISNUMBER(M2830)),M2830*1.150779448,"")</f>
        <v>27.618706752</v>
      </c>
      <c r="O2830" s="163"/>
      <c r="P2830" s="163" t="str">
        <f>IF(AND(E2830="Accepted",ISNUMBER(O2830)),O2830*1.150779448,"")</f>
      </c>
      <c r="Q2830" s="163"/>
      <c r="R2830" s="155" t="str"/>
      <c r="S2830" s="155" t="str"/>
      <c r="T2830" s="155" t="str"/>
      <c r="U2830" s="153" t="n">
        <f>IF(E2830&lt;&gt;"Accepted","",IF(AND(N2830="",P2830=""),"",MAX(N2830,P2830)))</f>
        <v>27.618706752</v>
      </c>
      <c r="V2830" s="155" t="str">
        <v>2026-06-18 20:55 PDT</v>
      </c>
      <c r="W2830" s="153" t="n">
        <v>16</v>
      </c>
      <c r="X2830" s="153" t="n">
        <v>24</v>
      </c>
      <c r="Y2830" s="163"/>
      <c r="Z2830" s="163"/>
      <c r="AA2830" s="153" t="n">
        <v>-117.8837</v>
      </c>
      <c r="AB2830" s="153" t="n">
        <v>34.9054</v>
      </c>
      <c r="AC2830" s="153" t="n">
        <v>702</v>
      </c>
      <c r="AD2830" s="175" t="str">
        <v>KEDW 190355Z 23016G24KT 40SM CLR 25/09 A2985 RMK AO2A SLP083 T02460085</v>
      </c>
    </row>
    <row r="2831" hidden="0">
      <c r="A2831" s="150" t="str">
        <v>2026-06-19 04:55 UTC</v>
      </c>
      <c r="B2831" s="155" t="str">
        <v>2026-06-18 21:55 PDT</v>
      </c>
      <c r="C2831" s="155" t="str">
        <v>2026-06-18</v>
      </c>
      <c r="D2831" s="155" t="str">
        <v>June</v>
      </c>
      <c r="E2831" s="154" t="str">
        <v>Accepted</v>
      </c>
      <c r="F2831" s="155" t="str">
        <v>220</v>
      </c>
      <c r="G2831" s="153" t="n">
        <v>220</v>
      </c>
      <c r="H2831" s="155" t="str">
        <v>SW</v>
      </c>
      <c r="I2831" s="153" t="n">
        <v>40</v>
      </c>
      <c r="J2831" s="155" t="str">
        <v>NE</v>
      </c>
      <c r="K2831" s="153" t="n">
        <v>12</v>
      </c>
      <c r="L2831" s="153" t="n">
        <f>IF(E2831="Accepted",K2831*1.150779448,"")</f>
        <v>13.809353376</v>
      </c>
      <c r="M2831" s="163"/>
      <c r="N2831" s="163" t="str">
        <f>IF(AND(E2831="Accepted",ISNUMBER(M2831)),M2831*1.150779448,"")</f>
      </c>
      <c r="O2831" s="153" t="n">
        <v>26</v>
      </c>
      <c r="P2831" s="153" t="n">
        <f>IF(AND(E2831="Accepted",ISNUMBER(O2831)),O2831*1.150779448,"")</f>
        <v>29.920265648</v>
      </c>
      <c r="Q2831" s="153" t="n">
        <v>230</v>
      </c>
      <c r="R2831" s="155" t="str">
        <v>0357</v>
      </c>
      <c r="S2831" s="155" t="str">
        <v>2026-06-19 03:57 UTC</v>
      </c>
      <c r="T2831" s="155" t="str">
        <v>2026-06-18 20:57 PDT</v>
      </c>
      <c r="U2831" s="153" t="n">
        <f>IF(E2831&lt;&gt;"Accepted","",IF(AND(N2831="",P2831=""),"",MAX(N2831,P2831)))</f>
        <v>29.920265648</v>
      </c>
      <c r="V2831" s="155" t="str">
        <v>2026-06-18 20:57 PDT</v>
      </c>
      <c r="W2831" s="153" t="n">
        <v>12</v>
      </c>
      <c r="X2831" s="163"/>
      <c r="Y2831" s="153" t="n">
        <v>26</v>
      </c>
      <c r="Z2831" s="153" t="n">
        <v>230</v>
      </c>
      <c r="AA2831" s="153" t="n">
        <v>-117.8837</v>
      </c>
      <c r="AB2831" s="153" t="n">
        <v>34.9054</v>
      </c>
      <c r="AC2831" s="153" t="n">
        <v>702</v>
      </c>
      <c r="AD2831" s="175" t="str">
        <v>KEDW 190455Z 22012KT 40SM CLR 23/09 A2987 RMK AO2A PK WND 23026/0357 SLP089 T02260094</v>
      </c>
    </row>
    <row r="2832" hidden="0">
      <c r="A2832" s="150" t="str">
        <v>2026-06-19 05:55 UTC</v>
      </c>
      <c r="B2832" s="155" t="str">
        <v>2026-06-18 22:55 PDT</v>
      </c>
      <c r="C2832" s="155" t="str">
        <v>2026-06-18</v>
      </c>
      <c r="D2832" s="155" t="str">
        <v>June</v>
      </c>
      <c r="E2832" s="154" t="str">
        <v>Accepted</v>
      </c>
      <c r="F2832" s="155" t="str">
        <v>210</v>
      </c>
      <c r="G2832" s="153" t="n">
        <v>210</v>
      </c>
      <c r="H2832" s="155" t="str">
        <v>SW</v>
      </c>
      <c r="I2832" s="153" t="n">
        <v>30</v>
      </c>
      <c r="J2832" s="155" t="str">
        <v>NE</v>
      </c>
      <c r="K2832" s="153" t="n">
        <v>12</v>
      </c>
      <c r="L2832" s="153" t="n">
        <f>IF(E2832="Accepted",K2832*1.150779448,"")</f>
        <v>13.809353376</v>
      </c>
      <c r="M2832" s="163"/>
      <c r="N2832" s="163" t="str">
        <f>IF(AND(E2832="Accepted",ISNUMBER(M2832)),M2832*1.150779448,"")</f>
      </c>
      <c r="O2832" s="163"/>
      <c r="P2832" s="163" t="str">
        <f>IF(AND(E2832="Accepted",ISNUMBER(O2832)),O2832*1.150779448,"")</f>
      </c>
      <c r="Q2832" s="163"/>
      <c r="R2832" s="155" t="str"/>
      <c r="S2832" s="155" t="str"/>
      <c r="T2832" s="155" t="str"/>
      <c r="U2832" s="163" t="str">
        <f>IF(E2832&lt;&gt;"Accepted","",IF(AND(N2832="",P2832=""),"",MAX(N2832,P2832)))</f>
      </c>
      <c r="V2832" s="155" t="str">
        <v>2026-06-18 22:55 PDT</v>
      </c>
      <c r="W2832" s="153" t="n">
        <v>12</v>
      </c>
      <c r="X2832" s="163"/>
      <c r="Y2832" s="163"/>
      <c r="Z2832" s="163"/>
      <c r="AA2832" s="153" t="n">
        <v>-117.8837</v>
      </c>
      <c r="AB2832" s="153" t="n">
        <v>34.9054</v>
      </c>
      <c r="AC2832" s="153" t="n">
        <v>702</v>
      </c>
      <c r="AD2832" s="175" t="str">
        <v>KEDW 190555Z AUTO 21012KT 10SM CLR 22/07 A2989 RMK AO2 SLP095 T02160074 10341 20216 52018 $</v>
      </c>
    </row>
    <row r="2833" hidden="0">
      <c r="A2833" s="150" t="str">
        <v>2026-06-19 06:55 UTC</v>
      </c>
      <c r="B2833" s="155" t="str">
        <v>2026-06-18 23:55 PDT</v>
      </c>
      <c r="C2833" s="155" t="str">
        <v>2026-06-18</v>
      </c>
      <c r="D2833" s="155" t="str">
        <v>June</v>
      </c>
      <c r="E2833" s="154" t="str">
        <v>Accepted</v>
      </c>
      <c r="F2833" s="155" t="str">
        <v>210</v>
      </c>
      <c r="G2833" s="153" t="n">
        <v>210</v>
      </c>
      <c r="H2833" s="155" t="str">
        <v>SW</v>
      </c>
      <c r="I2833" s="153" t="n">
        <v>30</v>
      </c>
      <c r="J2833" s="155" t="str">
        <v>NE</v>
      </c>
      <c r="K2833" s="153" t="n">
        <v>11</v>
      </c>
      <c r="L2833" s="153" t="n">
        <f>IF(E2833="Accepted",K2833*1.150779448,"")</f>
        <v>12.658573928</v>
      </c>
      <c r="M2833" s="163"/>
      <c r="N2833" s="163" t="str">
        <f>IF(AND(E2833="Accepted",ISNUMBER(M2833)),M2833*1.150779448,"")</f>
      </c>
      <c r="O2833" s="163"/>
      <c r="P2833" s="163" t="str">
        <f>IF(AND(E2833="Accepted",ISNUMBER(O2833)),O2833*1.150779448,"")</f>
      </c>
      <c r="Q2833" s="163"/>
      <c r="R2833" s="155" t="str"/>
      <c r="S2833" s="155" t="str"/>
      <c r="T2833" s="155" t="str"/>
      <c r="U2833" s="163" t="str">
        <f>IF(E2833&lt;&gt;"Accepted","",IF(AND(N2833="",P2833=""),"",MAX(N2833,P2833)))</f>
      </c>
      <c r="V2833" s="155" t="str">
        <v>2026-06-18 23:55 PDT</v>
      </c>
      <c r="W2833" s="153" t="n">
        <v>11</v>
      </c>
      <c r="X2833" s="163"/>
      <c r="Y2833" s="163"/>
      <c r="Z2833" s="163"/>
      <c r="AA2833" s="153" t="n">
        <v>-117.8837</v>
      </c>
      <c r="AB2833" s="153" t="n">
        <v>34.9054</v>
      </c>
      <c r="AC2833" s="153" t="n">
        <v>702</v>
      </c>
      <c r="AD2833" s="175" t="str">
        <v>KEDW 190655Z AUTO 21011KT 10SM CLR 21/07 A2988 RMK AO2 SLP092 T02050068 $</v>
      </c>
    </row>
    <row r="2834" hidden="0">
      <c r="A2834" s="150" t="str">
        <v>2026-06-19 07:55 UTC</v>
      </c>
      <c r="B2834" s="155" t="str">
        <v>2026-06-19 00:55 PDT</v>
      </c>
      <c r="C2834" s="155" t="str">
        <v>2026-06-19</v>
      </c>
      <c r="D2834" s="155" t="str">
        <v>June</v>
      </c>
      <c r="E2834" s="154" t="str">
        <v>Accepted</v>
      </c>
      <c r="F2834" s="155" t="str">
        <v>220</v>
      </c>
      <c r="G2834" s="153" t="n">
        <v>220</v>
      </c>
      <c r="H2834" s="155" t="str">
        <v>SW</v>
      </c>
      <c r="I2834" s="153" t="n">
        <v>40</v>
      </c>
      <c r="J2834" s="155" t="str">
        <v>NE</v>
      </c>
      <c r="K2834" s="153" t="n">
        <v>12</v>
      </c>
      <c r="L2834" s="153" t="n">
        <f>IF(E2834="Accepted",K2834*1.150779448,"")</f>
        <v>13.809353376</v>
      </c>
      <c r="M2834" s="163"/>
      <c r="N2834" s="163" t="str">
        <f>IF(AND(E2834="Accepted",ISNUMBER(M2834)),M2834*1.150779448,"")</f>
      </c>
      <c r="O2834" s="163"/>
      <c r="P2834" s="163" t="str">
        <f>IF(AND(E2834="Accepted",ISNUMBER(O2834)),O2834*1.150779448,"")</f>
      </c>
      <c r="Q2834" s="163"/>
      <c r="R2834" s="155" t="str"/>
      <c r="S2834" s="155" t="str"/>
      <c r="T2834" s="155" t="str"/>
      <c r="U2834" s="163" t="str">
        <f>IF(E2834&lt;&gt;"Accepted","",IF(AND(N2834="",P2834=""),"",MAX(N2834,P2834)))</f>
      </c>
      <c r="V2834" s="155" t="str">
        <v>2026-06-19 00:55 PDT</v>
      </c>
      <c r="W2834" s="153" t="n">
        <v>12</v>
      </c>
      <c r="X2834" s="163"/>
      <c r="Y2834" s="163"/>
      <c r="Z2834" s="163"/>
      <c r="AA2834" s="153" t="n">
        <v>-117.8837</v>
      </c>
      <c r="AB2834" s="153" t="n">
        <v>34.9054</v>
      </c>
      <c r="AC2834" s="153" t="n">
        <v>702</v>
      </c>
      <c r="AD2834" s="175" t="str">
        <v>KEDW 190755Z AUTO 22012KT 10SM CLR 19/08 A2988 RMK AO2 SLP093 T01930077 403750191 $</v>
      </c>
    </row>
    <row r="2835" hidden="0">
      <c r="A2835" s="150" t="str">
        <v>2026-06-19 08:55 UTC</v>
      </c>
      <c r="B2835" s="155" t="str">
        <v>2026-06-19 01:55 PDT</v>
      </c>
      <c r="C2835" s="155" t="str">
        <v>2026-06-19</v>
      </c>
      <c r="D2835" s="155" t="str">
        <v>June</v>
      </c>
      <c r="E2835" s="154" t="str">
        <v>Accepted</v>
      </c>
      <c r="F2835" s="155" t="str">
        <v>220</v>
      </c>
      <c r="G2835" s="153" t="n">
        <v>220</v>
      </c>
      <c r="H2835" s="155" t="str">
        <v>SW</v>
      </c>
      <c r="I2835" s="153" t="n">
        <v>40</v>
      </c>
      <c r="J2835" s="155" t="str">
        <v>NE</v>
      </c>
      <c r="K2835" s="153" t="n">
        <v>12</v>
      </c>
      <c r="L2835" s="153" t="n">
        <f>IF(E2835="Accepted",K2835*1.150779448,"")</f>
        <v>13.809353376</v>
      </c>
      <c r="M2835" s="163"/>
      <c r="N2835" s="163" t="str">
        <f>IF(AND(E2835="Accepted",ISNUMBER(M2835)),M2835*1.150779448,"")</f>
      </c>
      <c r="O2835" s="163"/>
      <c r="P2835" s="163" t="str">
        <f>IF(AND(E2835="Accepted",ISNUMBER(O2835)),O2835*1.150779448,"")</f>
      </c>
      <c r="Q2835" s="163"/>
      <c r="R2835" s="155" t="str"/>
      <c r="S2835" s="155" t="str"/>
      <c r="T2835" s="155" t="str"/>
      <c r="U2835" s="163" t="str">
        <f>IF(E2835&lt;&gt;"Accepted","",IF(AND(N2835="",P2835=""),"",MAX(N2835,P2835)))</f>
      </c>
      <c r="V2835" s="155" t="str">
        <v>2026-06-19 01:55 PDT</v>
      </c>
      <c r="W2835" s="153" t="n">
        <v>12</v>
      </c>
      <c r="X2835" s="163"/>
      <c r="Y2835" s="163"/>
      <c r="Z2835" s="163"/>
      <c r="AA2835" s="153" t="n">
        <v>-117.8837</v>
      </c>
      <c r="AB2835" s="153" t="n">
        <v>34.9054</v>
      </c>
      <c r="AC2835" s="153" t="n">
        <v>702</v>
      </c>
      <c r="AD2835" s="175" t="str">
        <v>KEDW 190855Z AUTO 22012KT 10SM CLR 18/09 A2987 RMK AO2 SLP089 T01840086 57004 $</v>
      </c>
    </row>
    <row r="2836" hidden="0">
      <c r="A2836" s="150" t="str">
        <v>2026-06-19 09:55 UTC</v>
      </c>
      <c r="B2836" s="155" t="str">
        <v>2026-06-19 02:55 PDT</v>
      </c>
      <c r="C2836" s="155" t="str">
        <v>2026-06-19</v>
      </c>
      <c r="D2836" s="155" t="str">
        <v>June</v>
      </c>
      <c r="E2836" s="154" t="str">
        <v>Accepted</v>
      </c>
      <c r="F2836" s="155" t="str">
        <v>220</v>
      </c>
      <c r="G2836" s="153" t="n">
        <v>220</v>
      </c>
      <c r="H2836" s="155" t="str">
        <v>SW</v>
      </c>
      <c r="I2836" s="153" t="n">
        <v>40</v>
      </c>
      <c r="J2836" s="155" t="str">
        <v>NE</v>
      </c>
      <c r="K2836" s="153" t="n">
        <v>11</v>
      </c>
      <c r="L2836" s="153" t="n">
        <f>IF(E2836="Accepted",K2836*1.150779448,"")</f>
        <v>12.658573928</v>
      </c>
      <c r="M2836" s="163"/>
      <c r="N2836" s="163" t="str">
        <f>IF(AND(E2836="Accepted",ISNUMBER(M2836)),M2836*1.150779448,"")</f>
      </c>
      <c r="O2836" s="163"/>
      <c r="P2836" s="163" t="str">
        <f>IF(AND(E2836="Accepted",ISNUMBER(O2836)),O2836*1.150779448,"")</f>
      </c>
      <c r="Q2836" s="163"/>
      <c r="R2836" s="155" t="str"/>
      <c r="S2836" s="155" t="str"/>
      <c r="T2836" s="155" t="str"/>
      <c r="U2836" s="163" t="str">
        <f>IF(E2836&lt;&gt;"Accepted","",IF(AND(N2836="",P2836=""),"",MAX(N2836,P2836)))</f>
      </c>
      <c r="V2836" s="155" t="str">
        <v>2026-06-19 02:55 PDT</v>
      </c>
      <c r="W2836" s="153" t="n">
        <v>11</v>
      </c>
      <c r="X2836" s="163"/>
      <c r="Y2836" s="163"/>
      <c r="Z2836" s="163"/>
      <c r="AA2836" s="153" t="n">
        <v>-117.8837</v>
      </c>
      <c r="AB2836" s="153" t="n">
        <v>34.9054</v>
      </c>
      <c r="AC2836" s="153" t="n">
        <v>702</v>
      </c>
      <c r="AD2836" s="175" t="str">
        <v>KEDW 190955Z AUTO 22011KT 10SM CLR 18/09 A2987 RMK AO2 SLP089 T01820093 $</v>
      </c>
    </row>
    <row r="2837" hidden="0">
      <c r="A2837" s="150" t="str">
        <v>2026-06-19 10:55 UTC</v>
      </c>
      <c r="B2837" s="155" t="str">
        <v>2026-06-19 03:55 PDT</v>
      </c>
      <c r="C2837" s="155" t="str">
        <v>2026-06-19</v>
      </c>
      <c r="D2837" s="155" t="str">
        <v>June</v>
      </c>
      <c r="E2837" s="154" t="str">
        <v>Accepted</v>
      </c>
      <c r="F2837" s="155" t="str">
        <v>210</v>
      </c>
      <c r="G2837" s="153" t="n">
        <v>210</v>
      </c>
      <c r="H2837" s="155" t="str">
        <v>SW</v>
      </c>
      <c r="I2837" s="153" t="n">
        <v>30</v>
      </c>
      <c r="J2837" s="155" t="str">
        <v>NE</v>
      </c>
      <c r="K2837" s="153" t="n">
        <v>9</v>
      </c>
      <c r="L2837" s="153" t="n">
        <f>IF(E2837="Accepted",K2837*1.150779448,"")</f>
        <v>10.357015032</v>
      </c>
      <c r="M2837" s="163"/>
      <c r="N2837" s="163" t="str">
        <f>IF(AND(E2837="Accepted",ISNUMBER(M2837)),M2837*1.150779448,"")</f>
      </c>
      <c r="O2837" s="163"/>
      <c r="P2837" s="163" t="str">
        <f>IF(AND(E2837="Accepted",ISNUMBER(O2837)),O2837*1.150779448,"")</f>
      </c>
      <c r="Q2837" s="163"/>
      <c r="R2837" s="155" t="str"/>
      <c r="S2837" s="155" t="str"/>
      <c r="T2837" s="155" t="str"/>
      <c r="U2837" s="163" t="str">
        <f>IF(E2837&lt;&gt;"Accepted","",IF(AND(N2837="",P2837=""),"",MAX(N2837,P2837)))</f>
      </c>
      <c r="V2837" s="155" t="str">
        <v>2026-06-19 03:55 PDT</v>
      </c>
      <c r="W2837" s="153" t="n">
        <v>9</v>
      </c>
      <c r="X2837" s="163"/>
      <c r="Y2837" s="163"/>
      <c r="Z2837" s="163"/>
      <c r="AA2837" s="153" t="n">
        <v>-117.8837</v>
      </c>
      <c r="AB2837" s="153" t="n">
        <v>34.9054</v>
      </c>
      <c r="AC2837" s="153" t="n">
        <v>702</v>
      </c>
      <c r="AD2837" s="175" t="str">
        <v>KEDW 191055Z AUTO 21009KT 10SM CLR 17/09 A2987 RMK AO2 SLP089 T01740085 $</v>
      </c>
    </row>
    <row r="2838" hidden="0">
      <c r="A2838" s="150" t="str">
        <v>2026-06-19 11:55 UTC</v>
      </c>
      <c r="B2838" s="155" t="str">
        <v>2026-06-19 04:55 PDT</v>
      </c>
      <c r="C2838" s="155" t="str">
        <v>2026-06-19</v>
      </c>
      <c r="D2838" s="155" t="str">
        <v>June</v>
      </c>
      <c r="E2838" s="154" t="str">
        <v>Accepted</v>
      </c>
      <c r="F2838" s="155" t="str">
        <v>200</v>
      </c>
      <c r="G2838" s="153" t="n">
        <v>200</v>
      </c>
      <c r="H2838" s="155" t="str">
        <v>S</v>
      </c>
      <c r="I2838" s="153" t="n">
        <v>20</v>
      </c>
      <c r="J2838" s="155" t="str">
        <v>N</v>
      </c>
      <c r="K2838" s="153" t="n">
        <v>8</v>
      </c>
      <c r="L2838" s="153" t="n">
        <f>IF(E2838="Accepted",K2838*1.150779448,"")</f>
        <v>9.206235584</v>
      </c>
      <c r="M2838" s="163"/>
      <c r="N2838" s="163" t="str">
        <f>IF(AND(E2838="Accepted",ISNUMBER(M2838)),M2838*1.150779448,"")</f>
      </c>
      <c r="O2838" s="163"/>
      <c r="P2838" s="163" t="str">
        <f>IF(AND(E2838="Accepted",ISNUMBER(O2838)),O2838*1.150779448,"")</f>
      </c>
      <c r="Q2838" s="163"/>
      <c r="R2838" s="155" t="str"/>
      <c r="S2838" s="155" t="str"/>
      <c r="T2838" s="155" t="str"/>
      <c r="U2838" s="163" t="str">
        <f>IF(E2838&lt;&gt;"Accepted","",IF(AND(N2838="",P2838=""),"",MAX(N2838,P2838)))</f>
      </c>
      <c r="V2838" s="155" t="str">
        <v>2026-06-19 04:55 PDT</v>
      </c>
      <c r="W2838" s="153" t="n">
        <v>8</v>
      </c>
      <c r="X2838" s="163"/>
      <c r="Y2838" s="163"/>
      <c r="Z2838" s="163"/>
      <c r="AA2838" s="153" t="n">
        <v>-117.8837</v>
      </c>
      <c r="AB2838" s="153" t="n">
        <v>34.9054</v>
      </c>
      <c r="AC2838" s="153" t="n">
        <v>702</v>
      </c>
      <c r="AD2838" s="175" t="str">
        <v>KEDW 191155Z AUTO 20008KT 10SM CLR 17/08 A2987 RMK AO2 SLP091 T01740083 10216 20172 55000 $</v>
      </c>
    </row>
    <row r="2839" hidden="0">
      <c r="A2839" s="150" t="str">
        <v>2026-06-19 12:55 UTC</v>
      </c>
      <c r="B2839" s="155" t="str">
        <v>2026-06-19 05:55 PDT</v>
      </c>
      <c r="C2839" s="155" t="str">
        <v>2026-06-19</v>
      </c>
      <c r="D2839" s="155" t="str">
        <v>June</v>
      </c>
      <c r="E2839" s="154" t="str">
        <v>Accepted</v>
      </c>
      <c r="F2839" s="155" t="str">
        <v>200</v>
      </c>
      <c r="G2839" s="153" t="n">
        <v>200</v>
      </c>
      <c r="H2839" s="155" t="str">
        <v>S</v>
      </c>
      <c r="I2839" s="153" t="n">
        <v>20</v>
      </c>
      <c r="J2839" s="155" t="str">
        <v>N</v>
      </c>
      <c r="K2839" s="153" t="n">
        <v>8</v>
      </c>
      <c r="L2839" s="153" t="n">
        <f>IF(E2839="Accepted",K2839*1.150779448,"")</f>
        <v>9.206235584</v>
      </c>
      <c r="M2839" s="163"/>
      <c r="N2839" s="163" t="str">
        <f>IF(AND(E2839="Accepted",ISNUMBER(M2839)),M2839*1.150779448,"")</f>
      </c>
      <c r="O2839" s="163"/>
      <c r="P2839" s="163" t="str">
        <f>IF(AND(E2839="Accepted",ISNUMBER(O2839)),O2839*1.150779448,"")</f>
      </c>
      <c r="Q2839" s="163"/>
      <c r="R2839" s="155" t="str"/>
      <c r="S2839" s="155" t="str"/>
      <c r="T2839" s="155" t="str"/>
      <c r="U2839" s="163" t="str">
        <f>IF(E2839&lt;&gt;"Accepted","",IF(AND(N2839="",P2839=""),"",MAX(N2839,P2839)))</f>
      </c>
      <c r="V2839" s="155" t="str">
        <v>2026-06-19 05:55 PDT</v>
      </c>
      <c r="W2839" s="153" t="n">
        <v>8</v>
      </c>
      <c r="X2839" s="163"/>
      <c r="Y2839" s="163"/>
      <c r="Z2839" s="163"/>
      <c r="AA2839" s="153" t="n">
        <v>-117.8837</v>
      </c>
      <c r="AB2839" s="153" t="n">
        <v>34.9054</v>
      </c>
      <c r="AC2839" s="153" t="n">
        <v>702</v>
      </c>
      <c r="AD2839" s="175" t="str">
        <v>KEDW 191255Z AUTO 20008KT 10SM CLR 16/08 A2989 RMK AO2 SLP100 T01640084 $</v>
      </c>
    </row>
    <row r="2840" hidden="0">
      <c r="A2840" s="150" t="str">
        <v>2026-06-19 13:55 UTC</v>
      </c>
      <c r="B2840" s="155" t="str">
        <v>2026-06-19 06:55 PDT</v>
      </c>
      <c r="C2840" s="155" t="str">
        <v>2026-06-19</v>
      </c>
      <c r="D2840" s="155" t="str">
        <v>June</v>
      </c>
      <c r="E2840" s="154" t="str">
        <v>Accepted</v>
      </c>
      <c r="F2840" s="155" t="str">
        <v>220</v>
      </c>
      <c r="G2840" s="153" t="n">
        <v>220</v>
      </c>
      <c r="H2840" s="155" t="str">
        <v>SW</v>
      </c>
      <c r="I2840" s="153" t="n">
        <v>40</v>
      </c>
      <c r="J2840" s="155" t="str">
        <v>NE</v>
      </c>
      <c r="K2840" s="153" t="n">
        <v>9</v>
      </c>
      <c r="L2840" s="153" t="n">
        <f>IF(E2840="Accepted",K2840*1.150779448,"")</f>
        <v>10.357015032</v>
      </c>
      <c r="M2840" s="163"/>
      <c r="N2840" s="163" t="str">
        <f>IF(AND(E2840="Accepted",ISNUMBER(M2840)),M2840*1.150779448,"")</f>
      </c>
      <c r="O2840" s="163"/>
      <c r="P2840" s="163" t="str">
        <f>IF(AND(E2840="Accepted",ISNUMBER(O2840)),O2840*1.150779448,"")</f>
      </c>
      <c r="Q2840" s="163"/>
      <c r="R2840" s="155" t="str"/>
      <c r="S2840" s="155" t="str"/>
      <c r="T2840" s="155" t="str"/>
      <c r="U2840" s="163" t="str">
        <f>IF(E2840&lt;&gt;"Accepted","",IF(AND(N2840="",P2840=""),"",MAX(N2840,P2840)))</f>
      </c>
      <c r="V2840" s="155" t="str">
        <v>2026-06-19 06:55 PDT</v>
      </c>
      <c r="W2840" s="153" t="n">
        <v>9</v>
      </c>
      <c r="X2840" s="163"/>
      <c r="Y2840" s="163"/>
      <c r="Z2840" s="163"/>
      <c r="AA2840" s="153" t="n">
        <v>-117.8837</v>
      </c>
      <c r="AB2840" s="153" t="n">
        <v>34.9054</v>
      </c>
      <c r="AC2840" s="153" t="n">
        <v>702</v>
      </c>
      <c r="AD2840" s="175" t="str">
        <v>KEDW 191355Z COR 22009KT 60SM CLR 19/09 A2989 RMK AO2A SLP100 T01930092 COR 1356</v>
      </c>
    </row>
    <row r="2841" hidden="0">
      <c r="A2841" s="150" t="str">
        <v>2026-06-19 14:55 UTC</v>
      </c>
      <c r="B2841" s="155" t="str">
        <v>2026-06-19 07:55 PDT</v>
      </c>
      <c r="C2841" s="155" t="str">
        <v>2026-06-19</v>
      </c>
      <c r="D2841" s="155" t="str">
        <v>June</v>
      </c>
      <c r="E2841" s="154" t="str">
        <v>Accepted</v>
      </c>
      <c r="F2841" s="155" t="str">
        <v>230</v>
      </c>
      <c r="G2841" s="153" t="n">
        <v>230</v>
      </c>
      <c r="H2841" s="155" t="str">
        <v>SW</v>
      </c>
      <c r="I2841" s="153" t="n">
        <v>50</v>
      </c>
      <c r="J2841" s="155" t="str">
        <v>NE</v>
      </c>
      <c r="K2841" s="153" t="n">
        <v>15</v>
      </c>
      <c r="L2841" s="153" t="n">
        <f>IF(E2841="Accepted",K2841*1.150779448,"")</f>
        <v>17.261691719999998</v>
      </c>
      <c r="M2841" s="163"/>
      <c r="N2841" s="163" t="str">
        <f>IF(AND(E2841="Accepted",ISNUMBER(M2841)),M2841*1.150779448,"")</f>
      </c>
      <c r="O2841" s="163"/>
      <c r="P2841" s="163" t="str">
        <f>IF(AND(E2841="Accepted",ISNUMBER(O2841)),O2841*1.150779448,"")</f>
      </c>
      <c r="Q2841" s="163"/>
      <c r="R2841" s="155" t="str"/>
      <c r="S2841" s="155" t="str"/>
      <c r="T2841" s="155" t="str"/>
      <c r="U2841" s="163" t="str">
        <f>IF(E2841&lt;&gt;"Accepted","",IF(AND(N2841="",P2841=""),"",MAX(N2841,P2841)))</f>
      </c>
      <c r="V2841" s="155" t="str">
        <v>2026-06-19 07:55 PDT</v>
      </c>
      <c r="W2841" s="153" t="n">
        <v>15</v>
      </c>
      <c r="X2841" s="163"/>
      <c r="Y2841" s="163"/>
      <c r="Z2841" s="163"/>
      <c r="AA2841" s="153" t="n">
        <v>-117.8837</v>
      </c>
      <c r="AB2841" s="153" t="n">
        <v>34.9054</v>
      </c>
      <c r="AC2841" s="153" t="n">
        <v>702</v>
      </c>
      <c r="AD2841" s="175" t="str">
        <v>KEDW 191455Z 23015KT 60SM CLR 22/08 A2990 RMK AO2A SLP103 T02180080 52010</v>
      </c>
    </row>
    <row r="2842" hidden="0">
      <c r="A2842" s="150" t="str">
        <v>2026-06-19 15:55 UTC</v>
      </c>
      <c r="B2842" s="155" t="str">
        <v>2026-06-19 08:55 PDT</v>
      </c>
      <c r="C2842" s="155" t="str">
        <v>2026-06-19</v>
      </c>
      <c r="D2842" s="155" t="str">
        <v>June</v>
      </c>
      <c r="E2842" s="154" t="str">
        <v>Accepted</v>
      </c>
      <c r="F2842" s="155" t="str">
        <v>230</v>
      </c>
      <c r="G2842" s="153" t="n">
        <v>230</v>
      </c>
      <c r="H2842" s="155" t="str">
        <v>SW</v>
      </c>
      <c r="I2842" s="153" t="n">
        <v>50</v>
      </c>
      <c r="J2842" s="155" t="str">
        <v>NE</v>
      </c>
      <c r="K2842" s="153" t="n">
        <v>15</v>
      </c>
      <c r="L2842" s="153" t="n">
        <f>IF(E2842="Accepted",K2842*1.150779448,"")</f>
        <v>17.261691719999998</v>
      </c>
      <c r="M2842" s="163"/>
      <c r="N2842" s="163" t="str">
        <f>IF(AND(E2842="Accepted",ISNUMBER(M2842)),M2842*1.150779448,"")</f>
      </c>
      <c r="O2842" s="163"/>
      <c r="P2842" s="163" t="str">
        <f>IF(AND(E2842="Accepted",ISNUMBER(O2842)),O2842*1.150779448,"")</f>
      </c>
      <c r="Q2842" s="163"/>
      <c r="R2842" s="155" t="str"/>
      <c r="S2842" s="155" t="str"/>
      <c r="T2842" s="155" t="str"/>
      <c r="U2842" s="163" t="str">
        <f>IF(E2842&lt;&gt;"Accepted","",IF(AND(N2842="",P2842=""),"",MAX(N2842,P2842)))</f>
      </c>
      <c r="V2842" s="155" t="str">
        <v>2026-06-19 08:55 PDT</v>
      </c>
      <c r="W2842" s="153" t="n">
        <v>15</v>
      </c>
      <c r="X2842" s="163"/>
      <c r="Y2842" s="163"/>
      <c r="Z2842" s="163"/>
      <c r="AA2842" s="153" t="n">
        <v>-117.8837</v>
      </c>
      <c r="AB2842" s="153" t="n">
        <v>34.9054</v>
      </c>
      <c r="AC2842" s="153" t="n">
        <v>702</v>
      </c>
      <c r="AD2842" s="175" t="str">
        <v>KEDW 191555Z 23015KT 60SM CLR 25/07 A2990 RMK AO2A SLP102 T02480065</v>
      </c>
    </row>
    <row r="2843" hidden="0">
      <c r="A2843" s="150" t="str">
        <v>2026-06-19 16:55 UTC</v>
      </c>
      <c r="B2843" s="155" t="str">
        <v>2026-06-19 09:55 PDT</v>
      </c>
      <c r="C2843" s="155" t="str">
        <v>2026-06-19</v>
      </c>
      <c r="D2843" s="155" t="str">
        <v>June</v>
      </c>
      <c r="E2843" s="154" t="str">
        <v>Accepted</v>
      </c>
      <c r="F2843" s="155" t="str">
        <v>240</v>
      </c>
      <c r="G2843" s="153" t="n">
        <v>240</v>
      </c>
      <c r="H2843" s="155" t="str">
        <v>SW</v>
      </c>
      <c r="I2843" s="153" t="n">
        <v>60</v>
      </c>
      <c r="J2843" s="155" t="str">
        <v>NE</v>
      </c>
      <c r="K2843" s="153" t="n">
        <v>15</v>
      </c>
      <c r="L2843" s="153" t="n">
        <f>IF(E2843="Accepted",K2843*1.150779448,"")</f>
        <v>17.261691719999998</v>
      </c>
      <c r="M2843" s="163"/>
      <c r="N2843" s="163" t="str">
        <f>IF(AND(E2843="Accepted",ISNUMBER(M2843)),M2843*1.150779448,"")</f>
      </c>
      <c r="O2843" s="163"/>
      <c r="P2843" s="163" t="str">
        <f>IF(AND(E2843="Accepted",ISNUMBER(O2843)),O2843*1.150779448,"")</f>
      </c>
      <c r="Q2843" s="163"/>
      <c r="R2843" s="155" t="str"/>
      <c r="S2843" s="155" t="str"/>
      <c r="T2843" s="155" t="str"/>
      <c r="U2843" s="163" t="str">
        <f>IF(E2843&lt;&gt;"Accepted","",IF(AND(N2843="",P2843=""),"",MAX(N2843,P2843)))</f>
      </c>
      <c r="V2843" s="155" t="str">
        <v>2026-06-19 09:55 PDT</v>
      </c>
      <c r="W2843" s="153" t="n">
        <v>15</v>
      </c>
      <c r="X2843" s="163"/>
      <c r="Y2843" s="163"/>
      <c r="Z2843" s="163"/>
      <c r="AA2843" s="153" t="n">
        <v>-117.8837</v>
      </c>
      <c r="AB2843" s="153" t="n">
        <v>34.9054</v>
      </c>
      <c r="AC2843" s="153" t="n">
        <v>702</v>
      </c>
      <c r="AD2843" s="175" t="str">
        <v>KEDW 191655Z 24015KT 60SM CLR 27/04 A2990 RMK AO2A SLP102 T02730037</v>
      </c>
    </row>
    <row r="2844" hidden="0">
      <c r="A2844" s="150" t="str">
        <v>2026-06-19 17:55 UTC</v>
      </c>
      <c r="B2844" s="155" t="str">
        <v>2026-06-19 10:55 PDT</v>
      </c>
      <c r="C2844" s="155" t="str">
        <v>2026-06-19</v>
      </c>
      <c r="D2844" s="155" t="str">
        <v>June</v>
      </c>
      <c r="E2844" s="154" t="str">
        <v>Accepted</v>
      </c>
      <c r="F2844" s="155" t="str">
        <v>240</v>
      </c>
      <c r="G2844" s="153" t="n">
        <v>240</v>
      </c>
      <c r="H2844" s="155" t="str">
        <v>SW</v>
      </c>
      <c r="I2844" s="153" t="n">
        <v>60</v>
      </c>
      <c r="J2844" s="155" t="str">
        <v>NE</v>
      </c>
      <c r="K2844" s="153" t="n">
        <v>16</v>
      </c>
      <c r="L2844" s="153" t="n">
        <f>IF(E2844="Accepted",K2844*1.150779448,"")</f>
        <v>18.412471168</v>
      </c>
      <c r="M2844" s="153" t="n">
        <v>21</v>
      </c>
      <c r="N2844" s="153" t="n">
        <f>IF(AND(E2844="Accepted",ISNUMBER(M2844)),M2844*1.150779448,"")</f>
        <v>24.166368408</v>
      </c>
      <c r="O2844" s="163"/>
      <c r="P2844" s="163" t="str">
        <f>IF(AND(E2844="Accepted",ISNUMBER(O2844)),O2844*1.150779448,"")</f>
      </c>
      <c r="Q2844" s="163"/>
      <c r="R2844" s="155" t="str"/>
      <c r="S2844" s="155" t="str"/>
      <c r="T2844" s="155" t="str"/>
      <c r="U2844" s="153" t="n">
        <f>IF(E2844&lt;&gt;"Accepted","",IF(AND(N2844="",P2844=""),"",MAX(N2844,P2844)))</f>
        <v>24.166368408</v>
      </c>
      <c r="V2844" s="155" t="str">
        <v>2026-06-19 10:55 PDT</v>
      </c>
      <c r="W2844" s="153" t="n">
        <v>16</v>
      </c>
      <c r="X2844" s="153" t="n">
        <v>21</v>
      </c>
      <c r="Y2844" s="163"/>
      <c r="Z2844" s="163"/>
      <c r="AA2844" s="153" t="n">
        <v>-117.8837</v>
      </c>
      <c r="AB2844" s="153" t="n">
        <v>34.9054</v>
      </c>
      <c r="AC2844" s="153" t="n">
        <v>702</v>
      </c>
      <c r="AD2844" s="175" t="str">
        <v>KEDW 191755Z AUTO 24016G21KT 10SM CLR 30/03 A2990 RMK AO2 SLP101 T02980029 10298 20162 57002 $</v>
      </c>
    </row>
    <row r="2845" hidden="0">
      <c r="A2845" s="150" t="str">
        <v>2026-06-19 18:55 UTC</v>
      </c>
      <c r="B2845" s="155" t="str">
        <v>2026-06-19 11:55 PDT</v>
      </c>
      <c r="C2845" s="155" t="str">
        <v>2026-06-19</v>
      </c>
      <c r="D2845" s="155" t="str">
        <v>June</v>
      </c>
      <c r="E2845" s="154" t="str">
        <v>Accepted</v>
      </c>
      <c r="F2845" s="155" t="str">
        <v>230</v>
      </c>
      <c r="G2845" s="153" t="n">
        <v>230</v>
      </c>
      <c r="H2845" s="155" t="str">
        <v>SW</v>
      </c>
      <c r="I2845" s="153" t="n">
        <v>50</v>
      </c>
      <c r="J2845" s="155" t="str">
        <v>NE</v>
      </c>
      <c r="K2845" s="153" t="n">
        <v>12</v>
      </c>
      <c r="L2845" s="153" t="n">
        <f>IF(E2845="Accepted",K2845*1.150779448,"")</f>
        <v>13.809353376</v>
      </c>
      <c r="M2845" s="153" t="n">
        <v>19</v>
      </c>
      <c r="N2845" s="153" t="n">
        <f>IF(AND(E2845="Accepted",ISNUMBER(M2845)),M2845*1.150779448,"")</f>
        <v>21.864809512</v>
      </c>
      <c r="O2845" s="163"/>
      <c r="P2845" s="163" t="str">
        <f>IF(AND(E2845="Accepted",ISNUMBER(O2845)),O2845*1.150779448,"")</f>
      </c>
      <c r="Q2845" s="163"/>
      <c r="R2845" s="155" t="str"/>
      <c r="S2845" s="155" t="str"/>
      <c r="T2845" s="155" t="str"/>
      <c r="U2845" s="153" t="n">
        <f>IF(E2845&lt;&gt;"Accepted","",IF(AND(N2845="",P2845=""),"",MAX(N2845,P2845)))</f>
        <v>21.864809512</v>
      </c>
      <c r="V2845" s="155" t="str">
        <v>2026-06-19 11:55 PDT</v>
      </c>
      <c r="W2845" s="153" t="n">
        <v>12</v>
      </c>
      <c r="X2845" s="153" t="n">
        <v>19</v>
      </c>
      <c r="Y2845" s="163"/>
      <c r="Z2845" s="163"/>
      <c r="AA2845" s="153" t="n">
        <v>-117.8837</v>
      </c>
      <c r="AB2845" s="153" t="n">
        <v>34.9054</v>
      </c>
      <c r="AC2845" s="153" t="n">
        <v>702</v>
      </c>
      <c r="AD2845" s="175" t="str">
        <v>KEDW 191855Z AUTO 23012G19KT 10SM CLR 31/03 A2989 RMK AO2 SLP098 T03130025 $</v>
      </c>
    </row>
    <row r="2846" hidden="0">
      <c r="A2846" s="150" t="str">
        <v>2026-06-19 19:55 UTC</v>
      </c>
      <c r="B2846" s="155" t="str">
        <v>2026-06-19 12:55 PDT</v>
      </c>
      <c r="C2846" s="155" t="str">
        <v>2026-06-19</v>
      </c>
      <c r="D2846" s="155" t="str">
        <v>June</v>
      </c>
      <c r="E2846" s="154" t="str">
        <v>Accepted</v>
      </c>
      <c r="F2846" s="155" t="str">
        <v>240</v>
      </c>
      <c r="G2846" s="153" t="n">
        <v>240</v>
      </c>
      <c r="H2846" s="155" t="str">
        <v>SW</v>
      </c>
      <c r="I2846" s="153" t="n">
        <v>60</v>
      </c>
      <c r="J2846" s="155" t="str">
        <v>NE</v>
      </c>
      <c r="K2846" s="153" t="n">
        <v>15</v>
      </c>
      <c r="L2846" s="153" t="n">
        <f>IF(E2846="Accepted",K2846*1.150779448,"")</f>
        <v>17.261691719999998</v>
      </c>
      <c r="M2846" s="153" t="n">
        <v>23</v>
      </c>
      <c r="N2846" s="153" t="n">
        <f>IF(AND(E2846="Accepted",ISNUMBER(M2846)),M2846*1.150779448,"")</f>
        <v>26.467927304</v>
      </c>
      <c r="O2846" s="163"/>
      <c r="P2846" s="163" t="str">
        <f>IF(AND(E2846="Accepted",ISNUMBER(O2846)),O2846*1.150779448,"")</f>
      </c>
      <c r="Q2846" s="163"/>
      <c r="R2846" s="155" t="str"/>
      <c r="S2846" s="155" t="str"/>
      <c r="T2846" s="155" t="str"/>
      <c r="U2846" s="153" t="n">
        <f>IF(E2846&lt;&gt;"Accepted","",IF(AND(N2846="",P2846=""),"",MAX(N2846,P2846)))</f>
        <v>26.467927304</v>
      </c>
      <c r="V2846" s="155" t="str">
        <v>2026-06-19 12:55 PDT</v>
      </c>
      <c r="W2846" s="153" t="n">
        <v>15</v>
      </c>
      <c r="X2846" s="153" t="n">
        <v>23</v>
      </c>
      <c r="Y2846" s="163"/>
      <c r="Z2846" s="163"/>
      <c r="AA2846" s="153" t="n">
        <v>-117.8837</v>
      </c>
      <c r="AB2846" s="153" t="n">
        <v>34.9054</v>
      </c>
      <c r="AC2846" s="153" t="n">
        <v>702</v>
      </c>
      <c r="AD2846" s="175" t="str">
        <v>KEDW 191955Z AUTO 24015G23KT 10SM CLR 33/02 A2988 RMK AO2 SLP094 T03250015 $</v>
      </c>
    </row>
    <row r="2847" hidden="0">
      <c r="A2847" s="150" t="str">
        <v>2026-06-19 20:55 UTC</v>
      </c>
      <c r="B2847" s="155" t="str">
        <v>2026-06-19 13:55 PDT</v>
      </c>
      <c r="C2847" s="155" t="str">
        <v>2026-06-19</v>
      </c>
      <c r="D2847" s="155" t="str">
        <v>June</v>
      </c>
      <c r="E2847" s="154" t="str">
        <v>Accepted</v>
      </c>
      <c r="F2847" s="155" t="str">
        <v>230</v>
      </c>
      <c r="G2847" s="153" t="n">
        <v>230</v>
      </c>
      <c r="H2847" s="155" t="str">
        <v>SW</v>
      </c>
      <c r="I2847" s="153" t="n">
        <v>50</v>
      </c>
      <c r="J2847" s="155" t="str">
        <v>NE</v>
      </c>
      <c r="K2847" s="153" t="n">
        <v>15</v>
      </c>
      <c r="L2847" s="153" t="n">
        <f>IF(E2847="Accepted",K2847*1.150779448,"")</f>
        <v>17.261691719999998</v>
      </c>
      <c r="M2847" s="153" t="n">
        <v>23</v>
      </c>
      <c r="N2847" s="153" t="n">
        <f>IF(AND(E2847="Accepted",ISNUMBER(M2847)),M2847*1.150779448,"")</f>
        <v>26.467927304</v>
      </c>
      <c r="O2847" s="153" t="n">
        <v>27</v>
      </c>
      <c r="P2847" s="153" t="n">
        <f>IF(AND(E2847="Accepted",ISNUMBER(O2847)),O2847*1.150779448,"")</f>
        <v>31.071045096</v>
      </c>
      <c r="Q2847" s="153" t="n">
        <v>210</v>
      </c>
      <c r="R2847" s="155" t="str">
        <v>39</v>
      </c>
      <c r="S2847" s="155" t="str">
        <v>2026-06-19 20:39 UTC</v>
      </c>
      <c r="T2847" s="155" t="str">
        <v>2026-06-19 13:39 PDT</v>
      </c>
      <c r="U2847" s="153" t="n">
        <f>IF(E2847&lt;&gt;"Accepted","",IF(AND(N2847="",P2847=""),"",MAX(N2847,P2847)))</f>
        <v>31.071045096</v>
      </c>
      <c r="V2847" s="155" t="str">
        <v>2026-06-19 13:39 PDT</v>
      </c>
      <c r="W2847" s="153" t="n">
        <v>15</v>
      </c>
      <c r="X2847" s="153" t="n">
        <v>23</v>
      </c>
      <c r="Y2847" s="153" t="n">
        <v>27</v>
      </c>
      <c r="Z2847" s="153" t="n">
        <v>210</v>
      </c>
      <c r="AA2847" s="153" t="n">
        <v>-117.8837</v>
      </c>
      <c r="AB2847" s="153" t="n">
        <v>34.9054</v>
      </c>
      <c r="AC2847" s="153" t="n">
        <v>702</v>
      </c>
      <c r="AD2847" s="175" t="str">
        <v>KEDW 192055Z AUTO 23015G23KT 10SM CLR 34/M01 A2987 RMK AO2 PK WND 21027/39 SLP091 T03391007 57009 $</v>
      </c>
    </row>
    <row r="2848" hidden="0">
      <c r="A2848" s="150" t="str">
        <v>2026-06-19 21:55 UTC</v>
      </c>
      <c r="B2848" s="155" t="str">
        <v>2026-06-19 14:55 PDT</v>
      </c>
      <c r="C2848" s="155" t="str">
        <v>2026-06-19</v>
      </c>
      <c r="D2848" s="155" t="str">
        <v>June</v>
      </c>
      <c r="E2848" s="154" t="str">
        <v>Accepted</v>
      </c>
      <c r="F2848" s="155" t="str">
        <v>230</v>
      </c>
      <c r="G2848" s="153" t="n">
        <v>230</v>
      </c>
      <c r="H2848" s="155" t="str">
        <v>SW</v>
      </c>
      <c r="I2848" s="153" t="n">
        <v>50</v>
      </c>
      <c r="J2848" s="155" t="str">
        <v>NE</v>
      </c>
      <c r="K2848" s="153" t="n">
        <v>20</v>
      </c>
      <c r="L2848" s="153" t="n">
        <f>IF(E2848="Accepted",K2848*1.150779448,"")</f>
        <v>23.01558896</v>
      </c>
      <c r="M2848" s="163"/>
      <c r="N2848" s="163" t="str">
        <f>IF(AND(E2848="Accepted",ISNUMBER(M2848)),M2848*1.150779448,"")</f>
      </c>
      <c r="O2848" s="153" t="n">
        <v>27</v>
      </c>
      <c r="P2848" s="153" t="n">
        <f>IF(AND(E2848="Accepted",ISNUMBER(O2848)),O2848*1.150779448,"")</f>
        <v>31.071045096</v>
      </c>
      <c r="Q2848" s="153" t="n">
        <v>230</v>
      </c>
      <c r="R2848" s="155" t="str">
        <v>2057</v>
      </c>
      <c r="S2848" s="155" t="str">
        <v>2026-06-19 20:57 UTC</v>
      </c>
      <c r="T2848" s="155" t="str">
        <v>2026-06-19 13:57 PDT</v>
      </c>
      <c r="U2848" s="153" t="n">
        <f>IF(E2848&lt;&gt;"Accepted","",IF(AND(N2848="",P2848=""),"",MAX(N2848,P2848)))</f>
        <v>31.071045096</v>
      </c>
      <c r="V2848" s="155" t="str">
        <v>2026-06-19 13:57 PDT</v>
      </c>
      <c r="W2848" s="153" t="n">
        <v>20</v>
      </c>
      <c r="X2848" s="163"/>
      <c r="Y2848" s="153" t="n">
        <v>27</v>
      </c>
      <c r="Z2848" s="153" t="n">
        <v>230</v>
      </c>
      <c r="AA2848" s="153" t="n">
        <v>-117.8837</v>
      </c>
      <c r="AB2848" s="153" t="n">
        <v>34.9054</v>
      </c>
      <c r="AC2848" s="153" t="n">
        <v>702</v>
      </c>
      <c r="AD2848" s="175" t="str">
        <v>KEDW 192155Z AUTO 23020KT 10SM CLR 33/M00 A2986 RMK AO2 PK WND 23027/2057 SLP087 T03321001 $</v>
      </c>
    </row>
    <row r="2849" hidden="0">
      <c r="A2849" s="150" t="str">
        <v>2026-06-19 22:55 UTC</v>
      </c>
      <c r="B2849" s="155" t="str">
        <v>2026-06-19 15:55 PDT</v>
      </c>
      <c r="C2849" s="155" t="str">
        <v>2026-06-19</v>
      </c>
      <c r="D2849" s="155" t="str">
        <v>June</v>
      </c>
      <c r="E2849" s="154" t="str">
        <v>Accepted</v>
      </c>
      <c r="F2849" s="155" t="str">
        <v>230</v>
      </c>
      <c r="G2849" s="153" t="n">
        <v>230</v>
      </c>
      <c r="H2849" s="155" t="str">
        <v>SW</v>
      </c>
      <c r="I2849" s="153" t="n">
        <v>50</v>
      </c>
      <c r="J2849" s="155" t="str">
        <v>NE</v>
      </c>
      <c r="K2849" s="153" t="n">
        <v>22</v>
      </c>
      <c r="L2849" s="153" t="n">
        <f>IF(E2849="Accepted",K2849*1.150779448,"")</f>
        <v>25.317147856</v>
      </c>
      <c r="M2849" s="153" t="n">
        <v>30</v>
      </c>
      <c r="N2849" s="153" t="n">
        <f>IF(AND(E2849="Accepted",ISNUMBER(M2849)),M2849*1.150779448,"")</f>
        <v>34.523383439999996</v>
      </c>
      <c r="O2849" s="153" t="n">
        <v>31</v>
      </c>
      <c r="P2849" s="153" t="n">
        <f>IF(AND(E2849="Accepted",ISNUMBER(O2849)),O2849*1.150779448,"")</f>
        <v>35.674162888</v>
      </c>
      <c r="Q2849" s="153" t="n">
        <v>240</v>
      </c>
      <c r="R2849" s="155" t="str">
        <v>17</v>
      </c>
      <c r="S2849" s="155" t="str">
        <v>2026-06-19 22:17 UTC</v>
      </c>
      <c r="T2849" s="155" t="str">
        <v>2026-06-19 15:17 PDT</v>
      </c>
      <c r="U2849" s="153" t="n">
        <f>IF(E2849&lt;&gt;"Accepted","",IF(AND(N2849="",P2849=""),"",MAX(N2849,P2849)))</f>
        <v>35.674162888</v>
      </c>
      <c r="V2849" s="155" t="str">
        <v>2026-06-19 15:17 PDT</v>
      </c>
      <c r="W2849" s="153" t="n">
        <v>22</v>
      </c>
      <c r="X2849" s="153" t="n">
        <v>30</v>
      </c>
      <c r="Y2849" s="153" t="n">
        <v>31</v>
      </c>
      <c r="Z2849" s="153" t="n">
        <v>240</v>
      </c>
      <c r="AA2849" s="153" t="n">
        <v>-117.8837</v>
      </c>
      <c r="AB2849" s="153" t="n">
        <v>34.9054</v>
      </c>
      <c r="AC2849" s="153" t="n">
        <v>702</v>
      </c>
      <c r="AD2849" s="175" t="str">
        <v>KEDW 192255Z AUTO 23022G30KT 10SM CLR 32/03 A2985 RMK AO2 PK WND 24031/17 SLP085 T03220032 $</v>
      </c>
    </row>
    <row r="2850" hidden="0">
      <c r="A2850" s="150" t="str">
        <v>2026-06-19 23:55 UTC</v>
      </c>
      <c r="B2850" s="155" t="str">
        <v>2026-06-19 16:55 PDT</v>
      </c>
      <c r="C2850" s="155" t="str">
        <v>2026-06-19</v>
      </c>
      <c r="D2850" s="155" t="str">
        <v>June</v>
      </c>
      <c r="E2850" s="154" t="str">
        <v>Accepted</v>
      </c>
      <c r="F2850" s="155" t="str">
        <v>230</v>
      </c>
      <c r="G2850" s="153" t="n">
        <v>230</v>
      </c>
      <c r="H2850" s="155" t="str">
        <v>SW</v>
      </c>
      <c r="I2850" s="153" t="n">
        <v>50</v>
      </c>
      <c r="J2850" s="155" t="str">
        <v>NE</v>
      </c>
      <c r="K2850" s="153" t="n">
        <v>24</v>
      </c>
      <c r="L2850" s="153" t="n">
        <f>IF(E2850="Accepted",K2850*1.150779448,"")</f>
        <v>27.618706752</v>
      </c>
      <c r="M2850" s="153" t="n">
        <v>27</v>
      </c>
      <c r="N2850" s="153" t="n">
        <f>IF(AND(E2850="Accepted",ISNUMBER(M2850)),M2850*1.150779448,"")</f>
        <v>31.071045096</v>
      </c>
      <c r="O2850" s="153" t="n">
        <v>32</v>
      </c>
      <c r="P2850" s="153" t="n">
        <f>IF(AND(E2850="Accepted",ISNUMBER(O2850)),O2850*1.150779448,"")</f>
        <v>36.824942336</v>
      </c>
      <c r="Q2850" s="153" t="n">
        <v>240</v>
      </c>
      <c r="R2850" s="155" t="str">
        <v>45</v>
      </c>
      <c r="S2850" s="155" t="str">
        <v>2026-06-19 23:45 UTC</v>
      </c>
      <c r="T2850" s="155" t="str">
        <v>2026-06-19 16:45 PDT</v>
      </c>
      <c r="U2850" s="153" t="n">
        <f>IF(E2850&lt;&gt;"Accepted","",IF(AND(N2850="",P2850=""),"",MAX(N2850,P2850)))</f>
        <v>36.824942336</v>
      </c>
      <c r="V2850" s="155" t="str">
        <v>2026-06-19 16:45 PDT</v>
      </c>
      <c r="W2850" s="153" t="n">
        <v>24</v>
      </c>
      <c r="X2850" s="153" t="n">
        <v>27</v>
      </c>
      <c r="Y2850" s="153" t="n">
        <v>32</v>
      </c>
      <c r="Z2850" s="153" t="n">
        <v>240</v>
      </c>
      <c r="AA2850" s="153" t="n">
        <v>-117.8837</v>
      </c>
      <c r="AB2850" s="153" t="n">
        <v>34.9054</v>
      </c>
      <c r="AC2850" s="153" t="n">
        <v>702</v>
      </c>
      <c r="AD2850" s="175" t="str">
        <v>KEDW 192355Z AUTO 23024G27KT 10SM CLR 31/M01 A2986 RMK AO2 PK WND 24032/45 SLP090 T03111006 10339 20299 55003 $</v>
      </c>
    </row>
    <row r="2851" hidden="0">
      <c r="A2851" s="150" t="str">
        <v>2026-06-20 00:55 UTC</v>
      </c>
      <c r="B2851" s="155" t="str">
        <v>2026-06-19 17:55 PDT</v>
      </c>
      <c r="C2851" s="155" t="str">
        <v>2026-06-19</v>
      </c>
      <c r="D2851" s="155" t="str">
        <v>June</v>
      </c>
      <c r="E2851" s="154" t="str">
        <v>Accepted</v>
      </c>
      <c r="F2851" s="155" t="str">
        <v>210</v>
      </c>
      <c r="G2851" s="153" t="n">
        <v>210</v>
      </c>
      <c r="H2851" s="155" t="str">
        <v>SW</v>
      </c>
      <c r="I2851" s="153" t="n">
        <v>30</v>
      </c>
      <c r="J2851" s="155" t="str">
        <v>NE</v>
      </c>
      <c r="K2851" s="153" t="n">
        <v>19</v>
      </c>
      <c r="L2851" s="153" t="n">
        <f>IF(E2851="Accepted",K2851*1.150779448,"")</f>
        <v>21.864809512</v>
      </c>
      <c r="M2851" s="153" t="n">
        <v>27</v>
      </c>
      <c r="N2851" s="153" t="n">
        <f>IF(AND(E2851="Accepted",ISNUMBER(M2851)),M2851*1.150779448,"")</f>
        <v>31.071045096</v>
      </c>
      <c r="O2851" s="153" t="n">
        <v>30</v>
      </c>
      <c r="P2851" s="153" t="n">
        <f>IF(AND(E2851="Accepted",ISNUMBER(O2851)),O2851*1.150779448,"")</f>
        <v>34.523383439999996</v>
      </c>
      <c r="Q2851" s="153" t="n">
        <v>230</v>
      </c>
      <c r="R2851" s="155" t="str">
        <v>01</v>
      </c>
      <c r="S2851" s="155" t="str">
        <v>2026-06-20 00:01 UTC</v>
      </c>
      <c r="T2851" s="155" t="str">
        <v>2026-06-19 17:01 PDT</v>
      </c>
      <c r="U2851" s="153" t="n">
        <f>IF(E2851&lt;&gt;"Accepted","",IF(AND(N2851="",P2851=""),"",MAX(N2851,P2851)))</f>
        <v>34.523383439999996</v>
      </c>
      <c r="V2851" s="155" t="str">
        <v>2026-06-19 17:01 PDT</v>
      </c>
      <c r="W2851" s="153" t="n">
        <v>19</v>
      </c>
      <c r="X2851" s="153" t="n">
        <v>27</v>
      </c>
      <c r="Y2851" s="153" t="n">
        <v>30</v>
      </c>
      <c r="Z2851" s="153" t="n">
        <v>230</v>
      </c>
      <c r="AA2851" s="153" t="n">
        <v>-117.8837</v>
      </c>
      <c r="AB2851" s="153" t="n">
        <v>34.9054</v>
      </c>
      <c r="AC2851" s="153" t="n">
        <v>702</v>
      </c>
      <c r="AD2851" s="175" t="str">
        <v>KEDW 200055Z AUTO 21019G27KT 10SM CLR 29/04 A2986 RMK AO2 PK WND 23030/01 SLP091 T02930040 $</v>
      </c>
    </row>
    <row r="2852" hidden="0">
      <c r="A2852" s="150" t="str">
        <v>2026-06-20 01:55 UTC</v>
      </c>
      <c r="B2852" s="155" t="str">
        <v>2026-06-19 18:55 PDT</v>
      </c>
      <c r="C2852" s="155" t="str">
        <v>2026-06-19</v>
      </c>
      <c r="D2852" s="155" t="str">
        <v>June</v>
      </c>
      <c r="E2852" s="154" t="str">
        <v>Accepted</v>
      </c>
      <c r="F2852" s="155" t="str">
        <v>230</v>
      </c>
      <c r="G2852" s="153" t="n">
        <v>230</v>
      </c>
      <c r="H2852" s="155" t="str">
        <v>SW</v>
      </c>
      <c r="I2852" s="153" t="n">
        <v>50</v>
      </c>
      <c r="J2852" s="155" t="str">
        <v>NE</v>
      </c>
      <c r="K2852" s="153" t="n">
        <v>17</v>
      </c>
      <c r="L2852" s="153" t="n">
        <f>IF(E2852="Accepted",K2852*1.150779448,"")</f>
        <v>19.563250616</v>
      </c>
      <c r="M2852" s="153" t="n">
        <v>24</v>
      </c>
      <c r="N2852" s="153" t="n">
        <f>IF(AND(E2852="Accepted",ISNUMBER(M2852)),M2852*1.150779448,"")</f>
        <v>27.618706752</v>
      </c>
      <c r="O2852" s="153" t="n">
        <v>29</v>
      </c>
      <c r="P2852" s="153" t="n">
        <f>IF(AND(E2852="Accepted",ISNUMBER(O2852)),O2852*1.150779448,"")</f>
        <v>33.372603992</v>
      </c>
      <c r="Q2852" s="153" t="n">
        <v>220</v>
      </c>
      <c r="R2852" s="155" t="str">
        <v>22</v>
      </c>
      <c r="S2852" s="155" t="str">
        <v>2026-06-20 01:22 UTC</v>
      </c>
      <c r="T2852" s="155" t="str">
        <v>2026-06-19 18:22 PDT</v>
      </c>
      <c r="U2852" s="153" t="n">
        <f>IF(E2852&lt;&gt;"Accepted","",IF(AND(N2852="",P2852=""),"",MAX(N2852,P2852)))</f>
        <v>33.372603992</v>
      </c>
      <c r="V2852" s="155" t="str">
        <v>2026-06-19 18:22 PDT</v>
      </c>
      <c r="W2852" s="153" t="n">
        <v>17</v>
      </c>
      <c r="X2852" s="153" t="n">
        <v>24</v>
      </c>
      <c r="Y2852" s="153" t="n">
        <v>29</v>
      </c>
      <c r="Z2852" s="153" t="n">
        <v>220</v>
      </c>
      <c r="AA2852" s="153" t="n">
        <v>-117.8837</v>
      </c>
      <c r="AB2852" s="153" t="n">
        <v>34.9054</v>
      </c>
      <c r="AC2852" s="153" t="n">
        <v>702</v>
      </c>
      <c r="AD2852" s="175" t="str">
        <v>KEDW 200155Z AUTO 23017G24KT 10SM CLR 27/05 A2987 RMK AO2 PK WND 22029/22 SLP094 T02720054 $</v>
      </c>
    </row>
    <row r="2853" hidden="0">
      <c r="A2853" s="150" t="str">
        <v>2026-06-20 02:55 UTC</v>
      </c>
      <c r="B2853" s="155" t="str">
        <v>2026-06-19 19:55 PDT</v>
      </c>
      <c r="C2853" s="155" t="str">
        <v>2026-06-19</v>
      </c>
      <c r="D2853" s="155" t="str">
        <v>June</v>
      </c>
      <c r="E2853" s="154" t="str">
        <v>Accepted</v>
      </c>
      <c r="F2853" s="155" t="str">
        <v>230</v>
      </c>
      <c r="G2853" s="153" t="n">
        <v>230</v>
      </c>
      <c r="H2853" s="155" t="str">
        <v>SW</v>
      </c>
      <c r="I2853" s="153" t="n">
        <v>50</v>
      </c>
      <c r="J2853" s="155" t="str">
        <v>NE</v>
      </c>
      <c r="K2853" s="153" t="n">
        <v>19</v>
      </c>
      <c r="L2853" s="153" t="n">
        <f>IF(E2853="Accepted",K2853*1.150779448,"")</f>
        <v>21.864809512</v>
      </c>
      <c r="M2853" s="153" t="n">
        <v>25</v>
      </c>
      <c r="N2853" s="153" t="n">
        <f>IF(AND(E2853="Accepted",ISNUMBER(M2853)),M2853*1.150779448,"")</f>
        <v>28.7694862</v>
      </c>
      <c r="O2853" s="153" t="n">
        <v>27</v>
      </c>
      <c r="P2853" s="153" t="n">
        <f>IF(AND(E2853="Accepted",ISNUMBER(O2853)),O2853*1.150779448,"")</f>
        <v>31.071045096</v>
      </c>
      <c r="Q2853" s="153" t="n">
        <v>230</v>
      </c>
      <c r="R2853" s="155" t="str">
        <v>49</v>
      </c>
      <c r="S2853" s="155" t="str">
        <v>2026-06-20 02:49 UTC</v>
      </c>
      <c r="T2853" s="155" t="str">
        <v>2026-06-19 19:49 PDT</v>
      </c>
      <c r="U2853" s="153" t="n">
        <f>IF(E2853&lt;&gt;"Accepted","",IF(AND(N2853="",P2853=""),"",MAX(N2853,P2853)))</f>
        <v>31.071045096</v>
      </c>
      <c r="V2853" s="155" t="str">
        <v>2026-06-19 19:49 PDT</v>
      </c>
      <c r="W2853" s="153" t="n">
        <v>19</v>
      </c>
      <c r="X2853" s="153" t="n">
        <v>25</v>
      </c>
      <c r="Y2853" s="153" t="n">
        <v>27</v>
      </c>
      <c r="Z2853" s="153" t="n">
        <v>230</v>
      </c>
      <c r="AA2853" s="153" t="n">
        <v>-117.8837</v>
      </c>
      <c r="AB2853" s="153" t="n">
        <v>34.9054</v>
      </c>
      <c r="AC2853" s="153" t="n">
        <v>702</v>
      </c>
      <c r="AD2853" s="175" t="str">
        <v>KEDW 200255Z AUTO 23019G25KT 10SM M 24/06 A2989 RMK AO2 PK WND 23027/49 SLP101 T02440062 53009 $</v>
      </c>
    </row>
    <row r="2854" hidden="0">
      <c r="A2854" s="150" t="str">
        <v>2026-06-20 03:55 UTC</v>
      </c>
      <c r="B2854" s="155" t="str">
        <v>2026-06-19 20:55 PDT</v>
      </c>
      <c r="C2854" s="155" t="str">
        <v>2026-06-19</v>
      </c>
      <c r="D2854" s="155" t="str">
        <v>June</v>
      </c>
      <c r="E2854" s="154" t="str">
        <v>Accepted</v>
      </c>
      <c r="F2854" s="155" t="str">
        <v>230</v>
      </c>
      <c r="G2854" s="153" t="n">
        <v>230</v>
      </c>
      <c r="H2854" s="155" t="str">
        <v>SW</v>
      </c>
      <c r="I2854" s="153" t="n">
        <v>50</v>
      </c>
      <c r="J2854" s="155" t="str">
        <v>NE</v>
      </c>
      <c r="K2854" s="153" t="n">
        <v>14</v>
      </c>
      <c r="L2854" s="153" t="n">
        <f>IF(E2854="Accepted",K2854*1.150779448,"")</f>
        <v>16.110912272</v>
      </c>
      <c r="M2854" s="163"/>
      <c r="N2854" s="163" t="str">
        <f>IF(AND(E2854="Accepted",ISNUMBER(M2854)),M2854*1.150779448,"")</f>
      </c>
      <c r="O2854" s="163"/>
      <c r="P2854" s="163" t="str">
        <f>IF(AND(E2854="Accepted",ISNUMBER(O2854)),O2854*1.150779448,"")</f>
      </c>
      <c r="Q2854" s="163"/>
      <c r="R2854" s="155" t="str"/>
      <c r="S2854" s="155" t="str"/>
      <c r="T2854" s="155" t="str"/>
      <c r="U2854" s="163" t="str">
        <f>IF(E2854&lt;&gt;"Accepted","",IF(AND(N2854="",P2854=""),"",MAX(N2854,P2854)))</f>
      </c>
      <c r="V2854" s="155" t="str">
        <v>2026-06-19 20:55 PDT</v>
      </c>
      <c r="W2854" s="153" t="n">
        <v>14</v>
      </c>
      <c r="X2854" s="163"/>
      <c r="Y2854" s="163"/>
      <c r="Z2854" s="163"/>
      <c r="AA2854" s="153" t="n">
        <v>-117.8837</v>
      </c>
      <c r="AB2854" s="153" t="n">
        <v>34.9054</v>
      </c>
      <c r="AC2854" s="153" t="n">
        <v>702</v>
      </c>
      <c r="AD2854" s="175" t="str">
        <v>KEDW 200355Z AUTO 23014KT 10SM CLR 23/04 A2990 RMK AO2 SLP103 T02270042 $</v>
      </c>
    </row>
    <row r="2855" hidden="0">
      <c r="A2855" s="150" t="str">
        <v>2026-06-20 04:55 UTC</v>
      </c>
      <c r="B2855" s="155" t="str">
        <v>2026-06-19 21:55 PDT</v>
      </c>
      <c r="C2855" s="155" t="str">
        <v>2026-06-19</v>
      </c>
      <c r="D2855" s="155" t="str">
        <v>June</v>
      </c>
      <c r="E2855" s="154" t="str">
        <v>Accepted</v>
      </c>
      <c r="F2855" s="155" t="str">
        <v>220</v>
      </c>
      <c r="G2855" s="153" t="n">
        <v>220</v>
      </c>
      <c r="H2855" s="155" t="str">
        <v>SW</v>
      </c>
      <c r="I2855" s="153" t="n">
        <v>40</v>
      </c>
      <c r="J2855" s="155" t="str">
        <v>NE</v>
      </c>
      <c r="K2855" s="153" t="n">
        <v>12</v>
      </c>
      <c r="L2855" s="153" t="n">
        <f>IF(E2855="Accepted",K2855*1.150779448,"")</f>
        <v>13.809353376</v>
      </c>
      <c r="M2855" s="163"/>
      <c r="N2855" s="163" t="str">
        <f>IF(AND(E2855="Accepted",ISNUMBER(M2855)),M2855*1.150779448,"")</f>
      </c>
      <c r="O2855" s="163"/>
      <c r="P2855" s="163" t="str">
        <f>IF(AND(E2855="Accepted",ISNUMBER(O2855)),O2855*1.150779448,"")</f>
      </c>
      <c r="Q2855" s="163"/>
      <c r="R2855" s="155" t="str"/>
      <c r="S2855" s="155" t="str"/>
      <c r="T2855" s="155" t="str"/>
      <c r="U2855" s="163" t="str">
        <f>IF(E2855&lt;&gt;"Accepted","",IF(AND(N2855="",P2855=""),"",MAX(N2855,P2855)))</f>
      </c>
      <c r="V2855" s="155" t="str">
        <v>2026-06-19 21:55 PDT</v>
      </c>
      <c r="W2855" s="153" t="n">
        <v>12</v>
      </c>
      <c r="X2855" s="163"/>
      <c r="Y2855" s="163"/>
      <c r="Z2855" s="163"/>
      <c r="AA2855" s="153" t="n">
        <v>-117.8837</v>
      </c>
      <c r="AB2855" s="153" t="n">
        <v>34.9054</v>
      </c>
      <c r="AC2855" s="153" t="n">
        <v>702</v>
      </c>
      <c r="AD2855" s="175" t="str">
        <v>KEDW 200455Z AUTO 22012KT 10SM CLR 21/05 A2992 RMK AO2 SLP110 T02090053 $</v>
      </c>
    </row>
    <row r="2856" hidden="0">
      <c r="A2856" s="150" t="str">
        <v>2026-06-20 05:55 UTC</v>
      </c>
      <c r="B2856" s="155" t="str">
        <v>2026-06-19 22:55 PDT</v>
      </c>
      <c r="C2856" s="155" t="str">
        <v>2026-06-19</v>
      </c>
      <c r="D2856" s="155" t="str">
        <v>June</v>
      </c>
      <c r="E2856" s="154" t="str">
        <v>Accepted</v>
      </c>
      <c r="F2856" s="155" t="str">
        <v>220</v>
      </c>
      <c r="G2856" s="153" t="n">
        <v>220</v>
      </c>
      <c r="H2856" s="155" t="str">
        <v>SW</v>
      </c>
      <c r="I2856" s="153" t="n">
        <v>40</v>
      </c>
      <c r="J2856" s="155" t="str">
        <v>NE</v>
      </c>
      <c r="K2856" s="153" t="n">
        <v>10</v>
      </c>
      <c r="L2856" s="153" t="n">
        <f>IF(E2856="Accepted",K2856*1.150779448,"")</f>
        <v>11.50779448</v>
      </c>
      <c r="M2856" s="163"/>
      <c r="N2856" s="163" t="str">
        <f>IF(AND(E2856="Accepted",ISNUMBER(M2856)),M2856*1.150779448,"")</f>
      </c>
      <c r="O2856" s="163"/>
      <c r="P2856" s="163" t="str">
        <f>IF(AND(E2856="Accepted",ISNUMBER(O2856)),O2856*1.150779448,"")</f>
      </c>
      <c r="Q2856" s="163"/>
      <c r="R2856" s="155" t="str"/>
      <c r="S2856" s="155" t="str"/>
      <c r="T2856" s="155" t="str"/>
      <c r="U2856" s="163" t="str">
        <f>IF(E2856&lt;&gt;"Accepted","",IF(AND(N2856="",P2856=""),"",MAX(N2856,P2856)))</f>
      </c>
      <c r="V2856" s="155" t="str">
        <v>2026-06-19 22:55 PDT</v>
      </c>
      <c r="W2856" s="153" t="n">
        <v>10</v>
      </c>
      <c r="X2856" s="163"/>
      <c r="Y2856" s="163"/>
      <c r="Z2856" s="163"/>
      <c r="AA2856" s="153" t="n">
        <v>-117.8837</v>
      </c>
      <c r="AB2856" s="153" t="n">
        <v>34.9054</v>
      </c>
      <c r="AC2856" s="153" t="n">
        <v>702</v>
      </c>
      <c r="AD2856" s="175" t="str">
        <v>KEDW 200555Z AUTO 22010KT 10SM CLR 20/05 A2992 RMK AO2 SLP109 T01980051 10310 20198 51011 $</v>
      </c>
    </row>
    <row r="2857" hidden="0">
      <c r="A2857" s="150" t="str">
        <v>2026-06-20 06:55 UTC</v>
      </c>
      <c r="B2857" s="155" t="str">
        <v>2026-06-19 23:55 PDT</v>
      </c>
      <c r="C2857" s="155" t="str">
        <v>2026-06-19</v>
      </c>
      <c r="D2857" s="155" t="str">
        <v>June</v>
      </c>
      <c r="E2857" s="154" t="str">
        <v>Accepted</v>
      </c>
      <c r="F2857" s="155" t="str">
        <v>220</v>
      </c>
      <c r="G2857" s="153" t="n">
        <v>220</v>
      </c>
      <c r="H2857" s="155" t="str">
        <v>SW</v>
      </c>
      <c r="I2857" s="153" t="n">
        <v>40</v>
      </c>
      <c r="J2857" s="155" t="str">
        <v>NE</v>
      </c>
      <c r="K2857" s="153" t="n">
        <v>11</v>
      </c>
      <c r="L2857" s="153" t="n">
        <f>IF(E2857="Accepted",K2857*1.150779448,"")</f>
        <v>12.658573928</v>
      </c>
      <c r="M2857" s="163"/>
      <c r="N2857" s="163" t="str">
        <f>IF(AND(E2857="Accepted",ISNUMBER(M2857)),M2857*1.150779448,"")</f>
      </c>
      <c r="O2857" s="163"/>
      <c r="P2857" s="163" t="str">
        <f>IF(AND(E2857="Accepted",ISNUMBER(O2857)),O2857*1.150779448,"")</f>
      </c>
      <c r="Q2857" s="163"/>
      <c r="R2857" s="155" t="str"/>
      <c r="S2857" s="155" t="str"/>
      <c r="T2857" s="155" t="str"/>
      <c r="U2857" s="163" t="str">
        <f>IF(E2857&lt;&gt;"Accepted","",IF(AND(N2857="",P2857=""),"",MAX(N2857,P2857)))</f>
      </c>
      <c r="V2857" s="155" t="str">
        <v>2026-06-19 23:55 PDT</v>
      </c>
      <c r="W2857" s="153" t="n">
        <v>11</v>
      </c>
      <c r="X2857" s="163"/>
      <c r="Y2857" s="163"/>
      <c r="Z2857" s="163"/>
      <c r="AA2857" s="153" t="n">
        <v>-117.8837</v>
      </c>
      <c r="AB2857" s="153" t="n">
        <v>34.9054</v>
      </c>
      <c r="AC2857" s="153" t="n">
        <v>702</v>
      </c>
      <c r="AD2857" s="175" t="str">
        <v>KEDW 200655Z AUTO 22011KT 10SM CLR 19/04 A2992 RMK AO2 SLP109 T01880038 $</v>
      </c>
    </row>
    <row r="2858" hidden="0">
      <c r="A2858" s="150" t="str">
        <v>2026-06-20 07:55 UTC</v>
      </c>
      <c r="B2858" s="155" t="str">
        <v>2026-06-20 00:55 PDT</v>
      </c>
      <c r="C2858" s="155" t="str">
        <v>2026-06-20</v>
      </c>
      <c r="D2858" s="155" t="str">
        <v>June</v>
      </c>
      <c r="E2858" s="154" t="str">
        <v>Accepted</v>
      </c>
      <c r="F2858" s="155" t="str">
        <v>220</v>
      </c>
      <c r="G2858" s="153" t="n">
        <v>220</v>
      </c>
      <c r="H2858" s="155" t="str">
        <v>SW</v>
      </c>
      <c r="I2858" s="153" t="n">
        <v>40</v>
      </c>
      <c r="J2858" s="155" t="str">
        <v>NE</v>
      </c>
      <c r="K2858" s="153" t="n">
        <v>10</v>
      </c>
      <c r="L2858" s="153" t="n">
        <f>IF(E2858="Accepted",K2858*1.150779448,"")</f>
        <v>11.50779448</v>
      </c>
      <c r="M2858" s="163"/>
      <c r="N2858" s="163" t="str">
        <f>IF(AND(E2858="Accepted",ISNUMBER(M2858)),M2858*1.150779448,"")</f>
      </c>
      <c r="O2858" s="163"/>
      <c r="P2858" s="163" t="str">
        <f>IF(AND(E2858="Accepted",ISNUMBER(O2858)),O2858*1.150779448,"")</f>
      </c>
      <c r="Q2858" s="163"/>
      <c r="R2858" s="155" t="str"/>
      <c r="S2858" s="155" t="str"/>
      <c r="T2858" s="155" t="str"/>
      <c r="U2858" s="163" t="str">
        <f>IF(E2858&lt;&gt;"Accepted","",IF(AND(N2858="",P2858=""),"",MAX(N2858,P2858)))</f>
      </c>
      <c r="V2858" s="155" t="str">
        <v>2026-06-20 00:55 PDT</v>
      </c>
      <c r="W2858" s="153" t="n">
        <v>10</v>
      </c>
      <c r="X2858" s="163"/>
      <c r="Y2858" s="163"/>
      <c r="Z2858" s="163"/>
      <c r="AA2858" s="153" t="n">
        <v>-117.8837</v>
      </c>
      <c r="AB2858" s="153" t="n">
        <v>34.9054</v>
      </c>
      <c r="AC2858" s="153" t="n">
        <v>702</v>
      </c>
      <c r="AD2858" s="175" t="str">
        <v>KEDW 200755Z AUTO 22010KT 10SM CLR 18/04 A2991 RMK AO2 SLP106 T01770039 403390162 $</v>
      </c>
    </row>
    <row r="2859" hidden="0">
      <c r="A2859" s="150" t="str">
        <v>2026-06-20 08:55 UTC</v>
      </c>
      <c r="B2859" s="155" t="str">
        <v>2026-06-20 01:55 PDT</v>
      </c>
      <c r="C2859" s="155" t="str">
        <v>2026-06-20</v>
      </c>
      <c r="D2859" s="155" t="str">
        <v>June</v>
      </c>
      <c r="E2859" s="154" t="str">
        <v>Accepted</v>
      </c>
      <c r="F2859" s="155" t="str">
        <v>220</v>
      </c>
      <c r="G2859" s="153" t="n">
        <v>220</v>
      </c>
      <c r="H2859" s="155" t="str">
        <v>SW</v>
      </c>
      <c r="I2859" s="153" t="n">
        <v>40</v>
      </c>
      <c r="J2859" s="155" t="str">
        <v>NE</v>
      </c>
      <c r="K2859" s="153" t="n">
        <v>11</v>
      </c>
      <c r="L2859" s="153" t="n">
        <f>IF(E2859="Accepted",K2859*1.150779448,"")</f>
        <v>12.658573928</v>
      </c>
      <c r="M2859" s="163"/>
      <c r="N2859" s="163" t="str">
        <f>IF(AND(E2859="Accepted",ISNUMBER(M2859)),M2859*1.150779448,"")</f>
      </c>
      <c r="O2859" s="163"/>
      <c r="P2859" s="163" t="str">
        <f>IF(AND(E2859="Accepted",ISNUMBER(O2859)),O2859*1.150779448,"")</f>
      </c>
      <c r="Q2859" s="163"/>
      <c r="R2859" s="155" t="str"/>
      <c r="S2859" s="155" t="str"/>
      <c r="T2859" s="155" t="str"/>
      <c r="U2859" s="163" t="str">
        <f>IF(E2859&lt;&gt;"Accepted","",IF(AND(N2859="",P2859=""),"",MAX(N2859,P2859)))</f>
      </c>
      <c r="V2859" s="155" t="str">
        <v>2026-06-20 01:55 PDT</v>
      </c>
      <c r="W2859" s="153" t="n">
        <v>11</v>
      </c>
      <c r="X2859" s="163"/>
      <c r="Y2859" s="163"/>
      <c r="Z2859" s="163"/>
      <c r="AA2859" s="153" t="n">
        <v>-117.8837</v>
      </c>
      <c r="AB2859" s="153" t="n">
        <v>34.9054</v>
      </c>
      <c r="AC2859" s="153" t="n">
        <v>702</v>
      </c>
      <c r="AD2859" s="175" t="str">
        <v>KEDW 200855Z AUTO 22011KT 10SM CLR 17/04 A2990 RMK AO2 SLP102 T01730043 57006 $</v>
      </c>
    </row>
    <row r="2860" hidden="0">
      <c r="A2860" s="150" t="str">
        <v>2026-06-20 09:55 UTC</v>
      </c>
      <c r="B2860" s="155" t="str">
        <v>2026-06-20 02:55 PDT</v>
      </c>
      <c r="C2860" s="155" t="str">
        <v>2026-06-20</v>
      </c>
      <c r="D2860" s="155" t="str">
        <v>June</v>
      </c>
      <c r="E2860" s="154" t="str">
        <v>Accepted</v>
      </c>
      <c r="F2860" s="155" t="str">
        <v>230</v>
      </c>
      <c r="G2860" s="153" t="n">
        <v>230</v>
      </c>
      <c r="H2860" s="155" t="str">
        <v>SW</v>
      </c>
      <c r="I2860" s="153" t="n">
        <v>50</v>
      </c>
      <c r="J2860" s="155" t="str">
        <v>NE</v>
      </c>
      <c r="K2860" s="153" t="n">
        <v>13</v>
      </c>
      <c r="L2860" s="153" t="n">
        <f>IF(E2860="Accepted",K2860*1.150779448,"")</f>
        <v>14.960132824</v>
      </c>
      <c r="M2860" s="163"/>
      <c r="N2860" s="163" t="str">
        <f>IF(AND(E2860="Accepted",ISNUMBER(M2860)),M2860*1.150779448,"")</f>
      </c>
      <c r="O2860" s="163"/>
      <c r="P2860" s="163" t="str">
        <f>IF(AND(E2860="Accepted",ISNUMBER(O2860)),O2860*1.150779448,"")</f>
      </c>
      <c r="Q2860" s="163"/>
      <c r="R2860" s="155" t="str"/>
      <c r="S2860" s="155" t="str"/>
      <c r="T2860" s="155" t="str"/>
      <c r="U2860" s="163" t="str">
        <f>IF(E2860&lt;&gt;"Accepted","",IF(AND(N2860="",P2860=""),"",MAX(N2860,P2860)))</f>
      </c>
      <c r="V2860" s="155" t="str">
        <v>2026-06-20 02:55 PDT</v>
      </c>
      <c r="W2860" s="153" t="n">
        <v>13</v>
      </c>
      <c r="X2860" s="163"/>
      <c r="Y2860" s="163"/>
      <c r="Z2860" s="163"/>
      <c r="AA2860" s="153" t="n">
        <v>-117.8837</v>
      </c>
      <c r="AB2860" s="153" t="n">
        <v>34.9054</v>
      </c>
      <c r="AC2860" s="153" t="n">
        <v>702</v>
      </c>
      <c r="AD2860" s="175" t="str">
        <v>KEDW 200955Z AUTO 23013KT 10SM CLR 17/04 A2989 RMK AO2 SLP099 T01720042 $</v>
      </c>
    </row>
    <row r="2861" hidden="0">
      <c r="A2861" s="150" t="str">
        <v>2026-06-20 10:55 UTC</v>
      </c>
      <c r="B2861" s="155" t="str">
        <v>2026-06-20 03:55 PDT</v>
      </c>
      <c r="C2861" s="155" t="str">
        <v>2026-06-20</v>
      </c>
      <c r="D2861" s="155" t="str">
        <v>June</v>
      </c>
      <c r="E2861" s="154" t="str">
        <v>Accepted</v>
      </c>
      <c r="F2861" s="155" t="str">
        <v>230</v>
      </c>
      <c r="G2861" s="153" t="n">
        <v>230</v>
      </c>
      <c r="H2861" s="155" t="str">
        <v>SW</v>
      </c>
      <c r="I2861" s="153" t="n">
        <v>50</v>
      </c>
      <c r="J2861" s="155" t="str">
        <v>NE</v>
      </c>
      <c r="K2861" s="153" t="n">
        <v>11</v>
      </c>
      <c r="L2861" s="153" t="n">
        <f>IF(E2861="Accepted",K2861*1.150779448,"")</f>
        <v>12.658573928</v>
      </c>
      <c r="M2861" s="163"/>
      <c r="N2861" s="163" t="str">
        <f>IF(AND(E2861="Accepted",ISNUMBER(M2861)),M2861*1.150779448,"")</f>
      </c>
      <c r="O2861" s="163"/>
      <c r="P2861" s="163" t="str">
        <f>IF(AND(E2861="Accepted",ISNUMBER(O2861)),O2861*1.150779448,"")</f>
      </c>
      <c r="Q2861" s="163"/>
      <c r="R2861" s="155" t="str"/>
      <c r="S2861" s="155" t="str"/>
      <c r="T2861" s="155" t="str"/>
      <c r="U2861" s="163" t="str">
        <f>IF(E2861&lt;&gt;"Accepted","",IF(AND(N2861="",P2861=""),"",MAX(N2861,P2861)))</f>
      </c>
      <c r="V2861" s="155" t="str">
        <v>2026-06-20 03:55 PDT</v>
      </c>
      <c r="W2861" s="153" t="n">
        <v>11</v>
      </c>
      <c r="X2861" s="163"/>
      <c r="Y2861" s="163"/>
      <c r="Z2861" s="163"/>
      <c r="AA2861" s="153" t="n">
        <v>-117.8837</v>
      </c>
      <c r="AB2861" s="153" t="n">
        <v>34.9054</v>
      </c>
      <c r="AC2861" s="153" t="n">
        <v>702</v>
      </c>
      <c r="AD2861" s="175" t="str">
        <v>KEDW 201055Z AUTO 23011KT 10SM CLR 17/04 A2989 RMK AO2 SLP099 T01710037 $</v>
      </c>
    </row>
    <row r="2862" hidden="0">
      <c r="A2862" s="150" t="str">
        <v>2026-06-20 11:55 UTC</v>
      </c>
      <c r="B2862" s="155" t="str">
        <v>2026-06-20 04:55 PDT</v>
      </c>
      <c r="C2862" s="155" t="str">
        <v>2026-06-20</v>
      </c>
      <c r="D2862" s="155" t="str">
        <v>June</v>
      </c>
      <c r="E2862" s="154" t="str">
        <v>Accepted</v>
      </c>
      <c r="F2862" s="155" t="str">
        <v>230</v>
      </c>
      <c r="G2862" s="153" t="n">
        <v>230</v>
      </c>
      <c r="H2862" s="155" t="str">
        <v>SW</v>
      </c>
      <c r="I2862" s="153" t="n">
        <v>50</v>
      </c>
      <c r="J2862" s="155" t="str">
        <v>NE</v>
      </c>
      <c r="K2862" s="153" t="n">
        <v>11</v>
      </c>
      <c r="L2862" s="153" t="n">
        <f>IF(E2862="Accepted",K2862*1.150779448,"")</f>
        <v>12.658573928</v>
      </c>
      <c r="M2862" s="163"/>
      <c r="N2862" s="163" t="str">
        <f>IF(AND(E2862="Accepted",ISNUMBER(M2862)),M2862*1.150779448,"")</f>
      </c>
      <c r="O2862" s="163"/>
      <c r="P2862" s="163" t="str">
        <f>IF(AND(E2862="Accepted",ISNUMBER(O2862)),O2862*1.150779448,"")</f>
      </c>
      <c r="Q2862" s="163"/>
      <c r="R2862" s="155" t="str"/>
      <c r="S2862" s="155" t="str"/>
      <c r="T2862" s="155" t="str"/>
      <c r="U2862" s="163" t="str">
        <f>IF(E2862&lt;&gt;"Accepted","",IF(AND(N2862="",P2862=""),"",MAX(N2862,P2862)))</f>
      </c>
      <c r="V2862" s="155" t="str">
        <v>2026-06-20 04:55 PDT</v>
      </c>
      <c r="W2862" s="153" t="n">
        <v>11</v>
      </c>
      <c r="X2862" s="163"/>
      <c r="Y2862" s="163"/>
      <c r="Z2862" s="163"/>
      <c r="AA2862" s="153" t="n">
        <v>-117.8837</v>
      </c>
      <c r="AB2862" s="153" t="n">
        <v>34.9054</v>
      </c>
      <c r="AC2862" s="153" t="n">
        <v>702</v>
      </c>
      <c r="AD2862" s="175" t="str">
        <v>KEDW 201155Z AUTO 23011KT 10SM CLR 17/04 A2989 RMK AO2 SLP100 T01700040 10197 20167 55004 $</v>
      </c>
    </row>
    <row r="2863" hidden="0">
      <c r="A2863" s="150" t="str">
        <v>2026-06-20 12:55 UTC</v>
      </c>
      <c r="B2863" s="155" t="str">
        <v>2026-06-20 05:55 PDT</v>
      </c>
      <c r="C2863" s="155" t="str">
        <v>2026-06-20</v>
      </c>
      <c r="D2863" s="155" t="str">
        <v>June</v>
      </c>
      <c r="E2863" s="154" t="str">
        <v>Accepted</v>
      </c>
      <c r="F2863" s="155" t="str">
        <v>230</v>
      </c>
      <c r="G2863" s="153" t="n">
        <v>230</v>
      </c>
      <c r="H2863" s="155" t="str">
        <v>SW</v>
      </c>
      <c r="I2863" s="153" t="n">
        <v>50</v>
      </c>
      <c r="J2863" s="155" t="str">
        <v>NE</v>
      </c>
      <c r="K2863" s="153" t="n">
        <v>15</v>
      </c>
      <c r="L2863" s="153" t="n">
        <f>IF(E2863="Accepted",K2863*1.150779448,"")</f>
        <v>17.261691719999998</v>
      </c>
      <c r="M2863" s="163"/>
      <c r="N2863" s="163" t="str">
        <f>IF(AND(E2863="Accepted",ISNUMBER(M2863)),M2863*1.150779448,"")</f>
      </c>
      <c r="O2863" s="163"/>
      <c r="P2863" s="163" t="str">
        <f>IF(AND(E2863="Accepted",ISNUMBER(O2863)),O2863*1.150779448,"")</f>
      </c>
      <c r="Q2863" s="163"/>
      <c r="R2863" s="155" t="str"/>
      <c r="S2863" s="155" t="str"/>
      <c r="T2863" s="155" t="str"/>
      <c r="U2863" s="163" t="str">
        <f>IF(E2863&lt;&gt;"Accepted","",IF(AND(N2863="",P2863=""),"",MAX(N2863,P2863)))</f>
      </c>
      <c r="V2863" s="155" t="str">
        <v>2026-06-20 05:55 PDT</v>
      </c>
      <c r="W2863" s="153" t="n">
        <v>15</v>
      </c>
      <c r="X2863" s="163"/>
      <c r="Y2863" s="163"/>
      <c r="Z2863" s="163"/>
      <c r="AA2863" s="153" t="n">
        <v>-117.8837</v>
      </c>
      <c r="AB2863" s="153" t="n">
        <v>34.9054</v>
      </c>
      <c r="AC2863" s="153" t="n">
        <v>702</v>
      </c>
      <c r="AD2863" s="175" t="str">
        <v>KEDW 201255Z AUTO 23015KT 10SM CLR 16/05 A2989 RMK AO2 SLP101 T01640047 $</v>
      </c>
    </row>
    <row r="2864" hidden="0">
      <c r="A2864" s="150" t="str">
        <v>2026-06-20 13:55 UTC</v>
      </c>
      <c r="B2864" s="155" t="str">
        <v>2026-06-20 06:55 PDT</v>
      </c>
      <c r="C2864" s="155" t="str">
        <v>2026-06-20</v>
      </c>
      <c r="D2864" s="155" t="str">
        <v>June</v>
      </c>
      <c r="E2864" s="154" t="str">
        <v>Accepted</v>
      </c>
      <c r="F2864" s="155" t="str">
        <v>230</v>
      </c>
      <c r="G2864" s="153" t="n">
        <v>230</v>
      </c>
      <c r="H2864" s="155" t="str">
        <v>SW</v>
      </c>
      <c r="I2864" s="153" t="n">
        <v>50</v>
      </c>
      <c r="J2864" s="155" t="str">
        <v>NE</v>
      </c>
      <c r="K2864" s="153" t="n">
        <v>15</v>
      </c>
      <c r="L2864" s="153" t="n">
        <f>IF(E2864="Accepted",K2864*1.150779448,"")</f>
        <v>17.261691719999998</v>
      </c>
      <c r="M2864" s="163"/>
      <c r="N2864" s="163" t="str">
        <f>IF(AND(E2864="Accepted",ISNUMBER(M2864)),M2864*1.150779448,"")</f>
      </c>
      <c r="O2864" s="163"/>
      <c r="P2864" s="163" t="str">
        <f>IF(AND(E2864="Accepted",ISNUMBER(O2864)),O2864*1.150779448,"")</f>
      </c>
      <c r="Q2864" s="163"/>
      <c r="R2864" s="155" t="str"/>
      <c r="S2864" s="155" t="str"/>
      <c r="T2864" s="155" t="str"/>
      <c r="U2864" s="163" t="str">
        <f>IF(E2864&lt;&gt;"Accepted","",IF(AND(N2864="",P2864=""),"",MAX(N2864,P2864)))</f>
      </c>
      <c r="V2864" s="155" t="str">
        <v>2026-06-20 06:55 PDT</v>
      </c>
      <c r="W2864" s="153" t="n">
        <v>15</v>
      </c>
      <c r="X2864" s="163"/>
      <c r="Y2864" s="163"/>
      <c r="Z2864" s="163"/>
      <c r="AA2864" s="153" t="n">
        <v>-117.8837</v>
      </c>
      <c r="AB2864" s="153" t="n">
        <v>34.9054</v>
      </c>
      <c r="AC2864" s="153" t="n">
        <v>702</v>
      </c>
      <c r="AD2864" s="175" t="str">
        <v>KEDW 201355Z AUTO 23015KT 10SM CLR 19/05 A2990 RMK AO2 SLP104 T01900051 $</v>
      </c>
    </row>
    <row r="2865" hidden="0">
      <c r="A2865" s="150" t="str">
        <v>2026-06-20 14:55 UTC</v>
      </c>
      <c r="B2865" s="155" t="str">
        <v>2026-06-20 07:55 PDT</v>
      </c>
      <c r="C2865" s="155" t="str">
        <v>2026-06-20</v>
      </c>
      <c r="D2865" s="155" t="str">
        <v>June</v>
      </c>
      <c r="E2865" s="154" t="str">
        <v>Accepted</v>
      </c>
      <c r="F2865" s="155" t="str">
        <v>220</v>
      </c>
      <c r="G2865" s="153" t="n">
        <v>220</v>
      </c>
      <c r="H2865" s="155" t="str">
        <v>SW</v>
      </c>
      <c r="I2865" s="153" t="n">
        <v>40</v>
      </c>
      <c r="J2865" s="155" t="str">
        <v>NE</v>
      </c>
      <c r="K2865" s="153" t="n">
        <v>15</v>
      </c>
      <c r="L2865" s="153" t="n">
        <f>IF(E2865="Accepted",K2865*1.150779448,"")</f>
        <v>17.261691719999998</v>
      </c>
      <c r="M2865" s="163"/>
      <c r="N2865" s="163" t="str">
        <f>IF(AND(E2865="Accepted",ISNUMBER(M2865)),M2865*1.150779448,"")</f>
      </c>
      <c r="O2865" s="163"/>
      <c r="P2865" s="163" t="str">
        <f>IF(AND(E2865="Accepted",ISNUMBER(O2865)),O2865*1.150779448,"")</f>
      </c>
      <c r="Q2865" s="163"/>
      <c r="R2865" s="155" t="str"/>
      <c r="S2865" s="155" t="str"/>
      <c r="T2865" s="155" t="str"/>
      <c r="U2865" s="163" t="str">
        <f>IF(E2865&lt;&gt;"Accepted","",IF(AND(N2865="",P2865=""),"",MAX(N2865,P2865)))</f>
      </c>
      <c r="V2865" s="155" t="str">
        <v>2026-06-20 07:55 PDT</v>
      </c>
      <c r="W2865" s="153" t="n">
        <v>15</v>
      </c>
      <c r="X2865" s="163"/>
      <c r="Y2865" s="163"/>
      <c r="Z2865" s="163"/>
      <c r="AA2865" s="153" t="n">
        <v>-117.8837</v>
      </c>
      <c r="AB2865" s="153" t="n">
        <v>34.9054</v>
      </c>
      <c r="AC2865" s="153" t="n">
        <v>702</v>
      </c>
      <c r="AD2865" s="175" t="str">
        <v>KEDW 201455Z AUTO 22015KT 10SM CLR 21/05 A2990 RMK AO2 SLP104 T02110050 53005 $</v>
      </c>
    </row>
    <row r="2866" hidden="0">
      <c r="A2866" s="150" t="str">
        <v>2026-06-20 15:55 UTC</v>
      </c>
      <c r="B2866" s="155" t="str">
        <v>2026-06-20 08:55 PDT</v>
      </c>
      <c r="C2866" s="155" t="str">
        <v>2026-06-20</v>
      </c>
      <c r="D2866" s="155" t="str">
        <v>June</v>
      </c>
      <c r="E2866" s="154" t="str">
        <v>Accepted</v>
      </c>
      <c r="F2866" s="155" t="str">
        <v>230</v>
      </c>
      <c r="G2866" s="153" t="n">
        <v>230</v>
      </c>
      <c r="H2866" s="155" t="str">
        <v>SW</v>
      </c>
      <c r="I2866" s="153" t="n">
        <v>50</v>
      </c>
      <c r="J2866" s="155" t="str">
        <v>NE</v>
      </c>
      <c r="K2866" s="153" t="n">
        <v>14</v>
      </c>
      <c r="L2866" s="153" t="n">
        <f>IF(E2866="Accepted",K2866*1.150779448,"")</f>
        <v>16.110912272</v>
      </c>
      <c r="M2866" s="163"/>
      <c r="N2866" s="163" t="str">
        <f>IF(AND(E2866="Accepted",ISNUMBER(M2866)),M2866*1.150779448,"")</f>
      </c>
      <c r="O2866" s="163"/>
      <c r="P2866" s="163" t="str">
        <f>IF(AND(E2866="Accepted",ISNUMBER(O2866)),O2866*1.150779448,"")</f>
      </c>
      <c r="Q2866" s="163"/>
      <c r="R2866" s="155" t="str"/>
      <c r="S2866" s="155" t="str"/>
      <c r="T2866" s="155" t="str"/>
      <c r="U2866" s="163" t="str">
        <f>IF(E2866&lt;&gt;"Accepted","",IF(AND(N2866="",P2866=""),"",MAX(N2866,P2866)))</f>
      </c>
      <c r="V2866" s="155" t="str">
        <v>2026-06-20 08:55 PDT</v>
      </c>
      <c r="W2866" s="153" t="n">
        <v>14</v>
      </c>
      <c r="X2866" s="163"/>
      <c r="Y2866" s="163"/>
      <c r="Z2866" s="163"/>
      <c r="AA2866" s="153" t="n">
        <v>-117.8837</v>
      </c>
      <c r="AB2866" s="153" t="n">
        <v>34.9054</v>
      </c>
      <c r="AC2866" s="153" t="n">
        <v>702</v>
      </c>
      <c r="AD2866" s="175" t="str">
        <v>KEDW 201555Z AUTO 23014KT 10SM CLR 24/04 A2991 RMK AO2 SLP108 T02410039 $</v>
      </c>
    </row>
    <row r="2867" hidden="0">
      <c r="A2867" s="150" t="str">
        <v>2026-06-20 16:55 UTC</v>
      </c>
      <c r="B2867" s="155" t="str">
        <v>2026-06-20 09:55 PDT</v>
      </c>
      <c r="C2867" s="155" t="str">
        <v>2026-06-20</v>
      </c>
      <c r="D2867" s="155" t="str">
        <v>June</v>
      </c>
      <c r="E2867" s="154" t="str">
        <v>Accepted</v>
      </c>
      <c r="F2867" s="155" t="str">
        <v>230</v>
      </c>
      <c r="G2867" s="153" t="n">
        <v>230</v>
      </c>
      <c r="H2867" s="155" t="str">
        <v>SW</v>
      </c>
      <c r="I2867" s="153" t="n">
        <v>50</v>
      </c>
      <c r="J2867" s="155" t="str">
        <v>NE</v>
      </c>
      <c r="K2867" s="153" t="n">
        <v>13</v>
      </c>
      <c r="L2867" s="153" t="n">
        <f>IF(E2867="Accepted",K2867*1.150779448,"")</f>
        <v>14.960132824</v>
      </c>
      <c r="M2867" s="153" t="n">
        <v>18</v>
      </c>
      <c r="N2867" s="153" t="n">
        <f>IF(AND(E2867="Accepted",ISNUMBER(M2867)),M2867*1.150779448,"")</f>
        <v>20.714030064</v>
      </c>
      <c r="O2867" s="163"/>
      <c r="P2867" s="163" t="str">
        <f>IF(AND(E2867="Accepted",ISNUMBER(O2867)),O2867*1.150779448,"")</f>
      </c>
      <c r="Q2867" s="163"/>
      <c r="R2867" s="155" t="str"/>
      <c r="S2867" s="155" t="str"/>
      <c r="T2867" s="155" t="str"/>
      <c r="U2867" s="153" t="n">
        <f>IF(E2867&lt;&gt;"Accepted","",IF(AND(N2867="",P2867=""),"",MAX(N2867,P2867)))</f>
        <v>20.714030064</v>
      </c>
      <c r="V2867" s="155" t="str">
        <v>2026-06-20 09:55 PDT</v>
      </c>
      <c r="W2867" s="153" t="n">
        <v>13</v>
      </c>
      <c r="X2867" s="153" t="n">
        <v>18</v>
      </c>
      <c r="Y2867" s="163"/>
      <c r="Z2867" s="163"/>
      <c r="AA2867" s="153" t="n">
        <v>-117.8837</v>
      </c>
      <c r="AB2867" s="153" t="n">
        <v>34.9054</v>
      </c>
      <c r="AC2867" s="153" t="n">
        <v>702</v>
      </c>
      <c r="AD2867" s="175" t="str">
        <v>KEDW 201655Z 23013G18KT 90SM CLR 27/03 A2991 RMK AO2A SLP107 T02660025</v>
      </c>
    </row>
    <row r="2868" hidden="0">
      <c r="A2868" s="150" t="str">
        <v>2026-06-20 17:55 UTC</v>
      </c>
      <c r="B2868" s="155" t="str">
        <v>2026-06-20 10:55 PDT</v>
      </c>
      <c r="C2868" s="155" t="str">
        <v>2026-06-20</v>
      </c>
      <c r="D2868" s="155" t="str">
        <v>June</v>
      </c>
      <c r="E2868" s="154" t="str">
        <v>Accepted</v>
      </c>
      <c r="F2868" s="155" t="str">
        <v>230</v>
      </c>
      <c r="G2868" s="153" t="n">
        <v>230</v>
      </c>
      <c r="H2868" s="155" t="str">
        <v>SW</v>
      </c>
      <c r="I2868" s="153" t="n">
        <v>50</v>
      </c>
      <c r="J2868" s="155" t="str">
        <v>NE</v>
      </c>
      <c r="K2868" s="153" t="n">
        <v>13</v>
      </c>
      <c r="L2868" s="153" t="n">
        <f>IF(E2868="Accepted",K2868*1.150779448,"")</f>
        <v>14.960132824</v>
      </c>
      <c r="M2868" s="153" t="n">
        <v>20</v>
      </c>
      <c r="N2868" s="153" t="n">
        <f>IF(AND(E2868="Accepted",ISNUMBER(M2868)),M2868*1.150779448,"")</f>
        <v>23.01558896</v>
      </c>
      <c r="O2868" s="163"/>
      <c r="P2868" s="163" t="str">
        <f>IF(AND(E2868="Accepted",ISNUMBER(O2868)),O2868*1.150779448,"")</f>
      </c>
      <c r="Q2868" s="163"/>
      <c r="R2868" s="155" t="str"/>
      <c r="S2868" s="155" t="str"/>
      <c r="T2868" s="155" t="str"/>
      <c r="U2868" s="153" t="n">
        <f>IF(E2868&lt;&gt;"Accepted","",IF(AND(N2868="",P2868=""),"",MAX(N2868,P2868)))</f>
        <v>23.01558896</v>
      </c>
      <c r="V2868" s="155" t="str">
        <v>2026-06-20 10:55 PDT</v>
      </c>
      <c r="W2868" s="153" t="n">
        <v>13</v>
      </c>
      <c r="X2868" s="153" t="n">
        <v>20</v>
      </c>
      <c r="Y2868" s="163"/>
      <c r="Z2868" s="163"/>
      <c r="AA2868" s="153" t="n">
        <v>-117.8837</v>
      </c>
      <c r="AB2868" s="153" t="n">
        <v>34.9054</v>
      </c>
      <c r="AC2868" s="153" t="n">
        <v>702</v>
      </c>
      <c r="AD2868" s="175" t="str">
        <v>KEDW 201755Z 23013G20KT 90SM CLR 29/00 A2990 RMK AO2A SLP103 T02870004 10287 20162 58003</v>
      </c>
    </row>
    <row r="2869" hidden="0">
      <c r="A2869" s="150" t="str">
        <v>2026-06-20 18:55 UTC</v>
      </c>
      <c r="B2869" s="155" t="str">
        <v>2026-06-20 11:55 PDT</v>
      </c>
      <c r="C2869" s="155" t="str">
        <v>2026-06-20</v>
      </c>
      <c r="D2869" s="155" t="str">
        <v>June</v>
      </c>
      <c r="E2869" s="154" t="str">
        <v>Accepted</v>
      </c>
      <c r="F2869" s="155" t="str">
        <v>240</v>
      </c>
      <c r="G2869" s="153" t="n">
        <v>240</v>
      </c>
      <c r="H2869" s="155" t="str">
        <v>SW</v>
      </c>
      <c r="I2869" s="153" t="n">
        <v>60</v>
      </c>
      <c r="J2869" s="155" t="str">
        <v>NE</v>
      </c>
      <c r="K2869" s="153" t="n">
        <v>16</v>
      </c>
      <c r="L2869" s="153" t="n">
        <f>IF(E2869="Accepted",K2869*1.150779448,"")</f>
        <v>18.412471168</v>
      </c>
      <c r="M2869" s="153" t="n">
        <v>21</v>
      </c>
      <c r="N2869" s="153" t="n">
        <f>IF(AND(E2869="Accepted",ISNUMBER(M2869)),M2869*1.150779448,"")</f>
        <v>24.166368408</v>
      </c>
      <c r="O2869" s="163"/>
      <c r="P2869" s="163" t="str">
        <f>IF(AND(E2869="Accepted",ISNUMBER(O2869)),O2869*1.150779448,"")</f>
      </c>
      <c r="Q2869" s="163"/>
      <c r="R2869" s="155" t="str"/>
      <c r="S2869" s="155" t="str"/>
      <c r="T2869" s="155" t="str"/>
      <c r="U2869" s="153" t="n">
        <f>IF(E2869&lt;&gt;"Accepted","",IF(AND(N2869="",P2869=""),"",MAX(N2869,P2869)))</f>
        <v>24.166368408</v>
      </c>
      <c r="V2869" s="155" t="str">
        <v>2026-06-20 11:55 PDT</v>
      </c>
      <c r="W2869" s="153" t="n">
        <v>16</v>
      </c>
      <c r="X2869" s="153" t="n">
        <v>21</v>
      </c>
      <c r="Y2869" s="163"/>
      <c r="Z2869" s="163"/>
      <c r="AA2869" s="153" t="n">
        <v>-117.8837</v>
      </c>
      <c r="AB2869" s="153" t="n">
        <v>34.9054</v>
      </c>
      <c r="AC2869" s="153" t="n">
        <v>702</v>
      </c>
      <c r="AD2869" s="175" t="str">
        <v>KEDW 201855Z 24016G21KT 90SM CLR 31/00 A2989 RMK AO2A SLP099 T03070001</v>
      </c>
    </row>
    <row r="2870" hidden="0">
      <c r="A2870" s="150" t="str">
        <v>2026-06-20 19:55 UTC</v>
      </c>
      <c r="B2870" s="155" t="str">
        <v>2026-06-20 12:55 PDT</v>
      </c>
      <c r="C2870" s="155" t="str">
        <v>2026-06-20</v>
      </c>
      <c r="D2870" s="155" t="str">
        <v>June</v>
      </c>
      <c r="E2870" s="154" t="str">
        <v>Accepted</v>
      </c>
      <c r="F2870" s="155" t="str">
        <v>220</v>
      </c>
      <c r="G2870" s="153" t="n">
        <v>220</v>
      </c>
      <c r="H2870" s="155" t="str">
        <v>SW</v>
      </c>
      <c r="I2870" s="153" t="n">
        <v>40</v>
      </c>
      <c r="J2870" s="155" t="str">
        <v>NE</v>
      </c>
      <c r="K2870" s="153" t="n">
        <v>15</v>
      </c>
      <c r="L2870" s="153" t="n">
        <f>IF(E2870="Accepted",K2870*1.150779448,"")</f>
        <v>17.261691719999998</v>
      </c>
      <c r="M2870" s="153" t="n">
        <v>22</v>
      </c>
      <c r="N2870" s="153" t="n">
        <f>IF(AND(E2870="Accepted",ISNUMBER(M2870)),M2870*1.150779448,"")</f>
        <v>25.317147856</v>
      </c>
      <c r="O2870" s="153" t="n">
        <v>26</v>
      </c>
      <c r="P2870" s="153" t="n">
        <f>IF(AND(E2870="Accepted",ISNUMBER(O2870)),O2870*1.150779448,"")</f>
        <v>29.920265648</v>
      </c>
      <c r="Q2870" s="153" t="n">
        <v>240</v>
      </c>
      <c r="R2870" s="155" t="str">
        <v>23</v>
      </c>
      <c r="S2870" s="155" t="str">
        <v>2026-06-20 19:23 UTC</v>
      </c>
      <c r="T2870" s="155" t="str">
        <v>2026-06-20 12:23 PDT</v>
      </c>
      <c r="U2870" s="153" t="n">
        <f>IF(E2870&lt;&gt;"Accepted","",IF(AND(N2870="",P2870=""),"",MAX(N2870,P2870)))</f>
        <v>29.920265648</v>
      </c>
      <c r="V2870" s="155" t="str">
        <v>2026-06-20 12:23 PDT</v>
      </c>
      <c r="W2870" s="153" t="n">
        <v>15</v>
      </c>
      <c r="X2870" s="153" t="n">
        <v>22</v>
      </c>
      <c r="Y2870" s="153" t="n">
        <v>26</v>
      </c>
      <c r="Z2870" s="153" t="n">
        <v>240</v>
      </c>
      <c r="AA2870" s="153" t="n">
        <v>-117.8837</v>
      </c>
      <c r="AB2870" s="153" t="n">
        <v>34.9054</v>
      </c>
      <c r="AC2870" s="153" t="n">
        <v>702</v>
      </c>
      <c r="AD2870" s="175" t="str">
        <v>KEDW 201955Z 22015G22KT 90SM CLR 32/M03 A2987 RMK AO2A PK WND 24026/23 SLP092 T03211034</v>
      </c>
    </row>
    <row r="2871" hidden="0">
      <c r="A2871" s="150" t="str">
        <v>2026-06-20 20:55 UTC</v>
      </c>
      <c r="B2871" s="155" t="str">
        <v>2026-06-20 13:55 PDT</v>
      </c>
      <c r="C2871" s="155" t="str">
        <v>2026-06-20</v>
      </c>
      <c r="D2871" s="155" t="str">
        <v>June</v>
      </c>
      <c r="E2871" s="154" t="str">
        <v>Accepted</v>
      </c>
      <c r="F2871" s="155" t="str">
        <v>230</v>
      </c>
      <c r="G2871" s="153" t="n">
        <v>230</v>
      </c>
      <c r="H2871" s="155" t="str">
        <v>SW</v>
      </c>
      <c r="I2871" s="153" t="n">
        <v>50</v>
      </c>
      <c r="J2871" s="155" t="str">
        <v>NE</v>
      </c>
      <c r="K2871" s="153" t="n">
        <v>19</v>
      </c>
      <c r="L2871" s="153" t="n">
        <f>IF(E2871="Accepted",K2871*1.150779448,"")</f>
        <v>21.864809512</v>
      </c>
      <c r="M2871" s="153" t="n">
        <v>25</v>
      </c>
      <c r="N2871" s="153" t="n">
        <f>IF(AND(E2871="Accepted",ISNUMBER(M2871)),M2871*1.150779448,"")</f>
        <v>28.7694862</v>
      </c>
      <c r="O2871" s="163"/>
      <c r="P2871" s="163" t="str">
        <f>IF(AND(E2871="Accepted",ISNUMBER(O2871)),O2871*1.150779448,"")</f>
      </c>
      <c r="Q2871" s="163"/>
      <c r="R2871" s="155" t="str"/>
      <c r="S2871" s="155" t="str"/>
      <c r="T2871" s="155" t="str"/>
      <c r="U2871" s="153" t="n">
        <f>IF(E2871&lt;&gt;"Accepted","",IF(AND(N2871="",P2871=""),"",MAX(N2871,P2871)))</f>
        <v>28.7694862</v>
      </c>
      <c r="V2871" s="155" t="str">
        <v>2026-06-20 13:55 PDT</v>
      </c>
      <c r="W2871" s="153" t="n">
        <v>19</v>
      </c>
      <c r="X2871" s="153" t="n">
        <v>25</v>
      </c>
      <c r="Y2871" s="163"/>
      <c r="Z2871" s="163"/>
      <c r="AA2871" s="153" t="n">
        <v>-117.8837</v>
      </c>
      <c r="AB2871" s="153" t="n">
        <v>34.9054</v>
      </c>
      <c r="AC2871" s="153" t="n">
        <v>702</v>
      </c>
      <c r="AD2871" s="175" t="str">
        <v>KEDW 202055Z 23019G25KT 90SM CLR 33/M04 A2986 RMK AO2A SLP088 T03311040 57012</v>
      </c>
    </row>
    <row r="2872" hidden="0">
      <c r="A2872" s="150" t="str">
        <v>2026-06-20 21:55 UTC</v>
      </c>
      <c r="B2872" s="155" t="str">
        <v>2026-06-20 14:55 PDT</v>
      </c>
      <c r="C2872" s="155" t="str">
        <v>2026-06-20</v>
      </c>
      <c r="D2872" s="155" t="str">
        <v>June</v>
      </c>
      <c r="E2872" s="154" t="str">
        <v>Accepted</v>
      </c>
      <c r="F2872" s="155" t="str">
        <v>230</v>
      </c>
      <c r="G2872" s="153" t="n">
        <v>230</v>
      </c>
      <c r="H2872" s="155" t="str">
        <v>SW</v>
      </c>
      <c r="I2872" s="153" t="n">
        <v>50</v>
      </c>
      <c r="J2872" s="155" t="str">
        <v>NE</v>
      </c>
      <c r="K2872" s="153" t="n">
        <v>15</v>
      </c>
      <c r="L2872" s="153" t="n">
        <f>IF(E2872="Accepted",K2872*1.150779448,"")</f>
        <v>17.261691719999998</v>
      </c>
      <c r="M2872" s="153" t="n">
        <v>23</v>
      </c>
      <c r="N2872" s="153" t="n">
        <f>IF(AND(E2872="Accepted",ISNUMBER(M2872)),M2872*1.150779448,"")</f>
        <v>26.467927304</v>
      </c>
      <c r="O2872" s="153" t="n">
        <v>26</v>
      </c>
      <c r="P2872" s="153" t="n">
        <f>IF(AND(E2872="Accepted",ISNUMBER(O2872)),O2872*1.150779448,"")</f>
        <v>29.920265648</v>
      </c>
      <c r="Q2872" s="153" t="n">
        <v>230</v>
      </c>
      <c r="R2872" s="155" t="str">
        <v>24</v>
      </c>
      <c r="S2872" s="155" t="str">
        <v>2026-06-20 21:24 UTC</v>
      </c>
      <c r="T2872" s="155" t="str">
        <v>2026-06-20 14:24 PDT</v>
      </c>
      <c r="U2872" s="153" t="n">
        <f>IF(E2872&lt;&gt;"Accepted","",IF(AND(N2872="",P2872=""),"",MAX(N2872,P2872)))</f>
        <v>29.920265648</v>
      </c>
      <c r="V2872" s="155" t="str">
        <v>2026-06-20 14:24 PDT</v>
      </c>
      <c r="W2872" s="153" t="n">
        <v>15</v>
      </c>
      <c r="X2872" s="153" t="n">
        <v>23</v>
      </c>
      <c r="Y2872" s="153" t="n">
        <v>26</v>
      </c>
      <c r="Z2872" s="153" t="n">
        <v>230</v>
      </c>
      <c r="AA2872" s="153" t="n">
        <v>-117.8837</v>
      </c>
      <c r="AB2872" s="153" t="n">
        <v>34.9054</v>
      </c>
      <c r="AC2872" s="153" t="n">
        <v>702</v>
      </c>
      <c r="AD2872" s="175" t="str">
        <v>KEDW 202155Z 23015G23KT 70SM CLR 33/02 A2985 RMK AO2A PK WND 23026/24 SLP085 T03300019</v>
      </c>
    </row>
    <row r="2873" hidden="0">
      <c r="A2873" s="150" t="str">
        <v>2026-06-20 22:55 UTC</v>
      </c>
      <c r="B2873" s="155" t="str">
        <v>2026-06-20 15:55 PDT</v>
      </c>
      <c r="C2873" s="155" t="str">
        <v>2026-06-20</v>
      </c>
      <c r="D2873" s="155" t="str">
        <v>June</v>
      </c>
      <c r="E2873" s="154" t="str">
        <v>Accepted</v>
      </c>
      <c r="F2873" s="155" t="str">
        <v>240</v>
      </c>
      <c r="G2873" s="153" t="n">
        <v>240</v>
      </c>
      <c r="H2873" s="155" t="str">
        <v>SW</v>
      </c>
      <c r="I2873" s="153" t="n">
        <v>60</v>
      </c>
      <c r="J2873" s="155" t="str">
        <v>NE</v>
      </c>
      <c r="K2873" s="153" t="n">
        <v>19</v>
      </c>
      <c r="L2873" s="153" t="n">
        <f>IF(E2873="Accepted",K2873*1.150779448,"")</f>
        <v>21.864809512</v>
      </c>
      <c r="M2873" s="153" t="n">
        <v>26</v>
      </c>
      <c r="N2873" s="153" t="n">
        <f>IF(AND(E2873="Accepted",ISNUMBER(M2873)),M2873*1.150779448,"")</f>
        <v>29.920265648</v>
      </c>
      <c r="O2873" s="153" t="n">
        <v>27</v>
      </c>
      <c r="P2873" s="153" t="n">
        <f>IF(AND(E2873="Accepted",ISNUMBER(O2873)),O2873*1.150779448,"")</f>
        <v>31.071045096</v>
      </c>
      <c r="Q2873" s="153" t="n">
        <v>220</v>
      </c>
      <c r="R2873" s="155" t="str">
        <v>43</v>
      </c>
      <c r="S2873" s="155" t="str">
        <v>2026-06-20 22:43 UTC</v>
      </c>
      <c r="T2873" s="155" t="str">
        <v>2026-06-20 15:43 PDT</v>
      </c>
      <c r="U2873" s="153" t="n">
        <f>IF(E2873&lt;&gt;"Accepted","",IF(AND(N2873="",P2873=""),"",MAX(N2873,P2873)))</f>
        <v>31.071045096</v>
      </c>
      <c r="V2873" s="155" t="str">
        <v>2026-06-20 15:43 PDT</v>
      </c>
      <c r="W2873" s="153" t="n">
        <v>19</v>
      </c>
      <c r="X2873" s="153" t="n">
        <v>26</v>
      </c>
      <c r="Y2873" s="153" t="n">
        <v>27</v>
      </c>
      <c r="Z2873" s="153" t="n">
        <v>220</v>
      </c>
      <c r="AA2873" s="153" t="n">
        <v>-117.8837</v>
      </c>
      <c r="AB2873" s="153" t="n">
        <v>34.9054</v>
      </c>
      <c r="AC2873" s="153" t="n">
        <v>702</v>
      </c>
      <c r="AD2873" s="175" t="str">
        <v>KEDW 202255Z 24019G26KT 70SM CLR 32/05 A2983 RMK AO2A PK WND 22027/43 SLP078 T03240050</v>
      </c>
    </row>
    <row r="2874" hidden="0">
      <c r="A2874" s="150" t="str">
        <v>2026-06-20 23:55 UTC</v>
      </c>
      <c r="B2874" s="155" t="str">
        <v>2026-06-20 16:55 PDT</v>
      </c>
      <c r="C2874" s="155" t="str">
        <v>2026-06-20</v>
      </c>
      <c r="D2874" s="155" t="str">
        <v>June</v>
      </c>
      <c r="E2874" s="154" t="str">
        <v>Accepted</v>
      </c>
      <c r="F2874" s="155" t="str">
        <v>230</v>
      </c>
      <c r="G2874" s="153" t="n">
        <v>230</v>
      </c>
      <c r="H2874" s="155" t="str">
        <v>SW</v>
      </c>
      <c r="I2874" s="153" t="n">
        <v>50</v>
      </c>
      <c r="J2874" s="155" t="str">
        <v>NE</v>
      </c>
      <c r="K2874" s="153" t="n">
        <v>20</v>
      </c>
      <c r="L2874" s="153" t="n">
        <f>IF(E2874="Accepted",K2874*1.150779448,"")</f>
        <v>23.01558896</v>
      </c>
      <c r="M2874" s="153" t="n">
        <v>28</v>
      </c>
      <c r="N2874" s="153" t="n">
        <f>IF(AND(E2874="Accepted",ISNUMBER(M2874)),M2874*1.150779448,"")</f>
        <v>32.221824544</v>
      </c>
      <c r="O2874" s="153" t="n">
        <v>29</v>
      </c>
      <c r="P2874" s="153" t="n">
        <f>IF(AND(E2874="Accepted",ISNUMBER(O2874)),O2874*1.150779448,"")</f>
        <v>33.372603992</v>
      </c>
      <c r="Q2874" s="153" t="n">
        <v>230</v>
      </c>
      <c r="R2874" s="155" t="str">
        <v>27</v>
      </c>
      <c r="S2874" s="155" t="str">
        <v>2026-06-20 23:27 UTC</v>
      </c>
      <c r="T2874" s="155" t="str">
        <v>2026-06-20 16:27 PDT</v>
      </c>
      <c r="U2874" s="153" t="n">
        <f>IF(E2874&lt;&gt;"Accepted","",IF(AND(N2874="",P2874=""),"",MAX(N2874,P2874)))</f>
        <v>33.372603992</v>
      </c>
      <c r="V2874" s="155" t="str">
        <v>2026-06-20 16:27 PDT</v>
      </c>
      <c r="W2874" s="153" t="n">
        <v>20</v>
      </c>
      <c r="X2874" s="153" t="n">
        <v>28</v>
      </c>
      <c r="Y2874" s="153" t="n">
        <v>29</v>
      </c>
      <c r="Z2874" s="153" t="n">
        <v>230</v>
      </c>
      <c r="AA2874" s="153" t="n">
        <v>-117.8837</v>
      </c>
      <c r="AB2874" s="153" t="n">
        <v>34.9054</v>
      </c>
      <c r="AC2874" s="153" t="n">
        <v>702</v>
      </c>
      <c r="AD2874" s="175" t="str">
        <v>KEDW 202355Z 23020G28KT 60SM CLR 32/07 A2983 RMK AO2A PK WND 23029/27 SLP078 T03150065 10333 20288 56009</v>
      </c>
    </row>
    <row r="2875" hidden="0">
      <c r="A2875" s="150" t="str">
        <v>2026-06-20 23:56 UTC</v>
      </c>
      <c r="B2875" s="155" t="str">
        <v>2026-06-20 16:56 PDT</v>
      </c>
      <c r="C2875" s="155" t="str">
        <v>2026-06-20</v>
      </c>
      <c r="D2875" s="155" t="str">
        <v>June</v>
      </c>
      <c r="E2875" s="154" t="str">
        <v>Accepted</v>
      </c>
      <c r="F2875" s="155" t="str">
        <v>240</v>
      </c>
      <c r="G2875" s="153" t="n">
        <v>240</v>
      </c>
      <c r="H2875" s="155" t="str">
        <v>SW</v>
      </c>
      <c r="I2875" s="153" t="n">
        <v>60</v>
      </c>
      <c r="J2875" s="155" t="str">
        <v>NE</v>
      </c>
      <c r="K2875" s="153" t="n">
        <v>22</v>
      </c>
      <c r="L2875" s="153" t="n">
        <f>IF(E2875="Accepted",K2875*1.150779448,"")</f>
        <v>25.317147856</v>
      </c>
      <c r="M2875" s="153" t="n">
        <v>30</v>
      </c>
      <c r="N2875" s="153" t="n">
        <f>IF(AND(E2875="Accepted",ISNUMBER(M2875)),M2875*1.150779448,"")</f>
        <v>34.523383439999996</v>
      </c>
      <c r="O2875" s="163"/>
      <c r="P2875" s="163" t="str">
        <f>IF(AND(E2875="Accepted",ISNUMBER(O2875)),O2875*1.150779448,"")</f>
      </c>
      <c r="Q2875" s="163"/>
      <c r="R2875" s="155" t="str"/>
      <c r="S2875" s="155" t="str"/>
      <c r="T2875" s="155" t="str"/>
      <c r="U2875" s="153" t="n">
        <f>IF(E2875&lt;&gt;"Accepted","",IF(AND(N2875="",P2875=""),"",MAX(N2875,P2875)))</f>
        <v>34.523383439999996</v>
      </c>
      <c r="V2875" s="155" t="str">
        <v>2026-06-20 16:56 PDT</v>
      </c>
      <c r="W2875" s="153" t="n">
        <v>22</v>
      </c>
      <c r="X2875" s="153" t="n">
        <v>30</v>
      </c>
      <c r="Y2875" s="163"/>
      <c r="Z2875" s="163"/>
      <c r="AA2875" s="153" t="n">
        <v>-117.8837</v>
      </c>
      <c r="AB2875" s="153" t="n">
        <v>34.9054</v>
      </c>
      <c r="AC2875" s="153" t="n">
        <v>702</v>
      </c>
      <c r="AD2875" s="175" t="str">
        <v>KEDW 202356Z 24022G30KT 60SM CLR 31/07 A2983 RMK AO2A SLP079</v>
      </c>
    </row>
    <row r="2876" hidden="0">
      <c r="A2876" s="150" t="str">
        <v>2026-06-21 00:55 UTC</v>
      </c>
      <c r="B2876" s="155" t="str">
        <v>2026-06-20 17:55 PDT</v>
      </c>
      <c r="C2876" s="155" t="str">
        <v>2026-06-20</v>
      </c>
      <c r="D2876" s="155" t="str">
        <v>June</v>
      </c>
      <c r="E2876" s="154" t="str">
        <v>Accepted</v>
      </c>
      <c r="F2876" s="155" t="str">
        <v>240</v>
      </c>
      <c r="G2876" s="153" t="n">
        <v>240</v>
      </c>
      <c r="H2876" s="155" t="str">
        <v>SW</v>
      </c>
      <c r="I2876" s="153" t="n">
        <v>60</v>
      </c>
      <c r="J2876" s="155" t="str">
        <v>NE</v>
      </c>
      <c r="K2876" s="153" t="n">
        <v>23</v>
      </c>
      <c r="L2876" s="153" t="n">
        <f>IF(E2876="Accepted",K2876*1.150779448,"")</f>
        <v>26.467927304</v>
      </c>
      <c r="M2876" s="153" t="n">
        <v>27</v>
      </c>
      <c r="N2876" s="153" t="n">
        <f>IF(AND(E2876="Accepted",ISNUMBER(M2876)),M2876*1.150779448,"")</f>
        <v>31.071045096</v>
      </c>
      <c r="O2876" s="153" t="n">
        <v>32</v>
      </c>
      <c r="P2876" s="153" t="n">
        <f>IF(AND(E2876="Accepted",ISNUMBER(O2876)),O2876*1.150779448,"")</f>
        <v>36.824942336</v>
      </c>
      <c r="Q2876" s="153" t="n">
        <v>230</v>
      </c>
      <c r="R2876" s="155" t="str">
        <v>18</v>
      </c>
      <c r="S2876" s="155" t="str">
        <v>2026-06-21 00:18 UTC</v>
      </c>
      <c r="T2876" s="155" t="str">
        <v>2026-06-20 17:18 PDT</v>
      </c>
      <c r="U2876" s="153" t="n">
        <f>IF(E2876&lt;&gt;"Accepted","",IF(AND(N2876="",P2876=""),"",MAX(N2876,P2876)))</f>
        <v>36.824942336</v>
      </c>
      <c r="V2876" s="155" t="str">
        <v>2026-06-20 17:18 PDT</v>
      </c>
      <c r="W2876" s="153" t="n">
        <v>23</v>
      </c>
      <c r="X2876" s="153" t="n">
        <v>27</v>
      </c>
      <c r="Y2876" s="153" t="n">
        <v>32</v>
      </c>
      <c r="Z2876" s="153" t="n">
        <v>230</v>
      </c>
      <c r="AA2876" s="153" t="n">
        <v>-117.8837</v>
      </c>
      <c r="AB2876" s="153" t="n">
        <v>34.9054</v>
      </c>
      <c r="AC2876" s="153" t="n">
        <v>702</v>
      </c>
      <c r="AD2876" s="175" t="str">
        <v>KEDW 210055Z 24023G27KT 60SM CLR 30/08 A2983 RMK AO2A PK WND 23032/18 SLP080 T02950080</v>
      </c>
    </row>
    <row r="2877" hidden="0">
      <c r="A2877" s="150" t="str">
        <v>2026-06-21 01:55 UTC</v>
      </c>
      <c r="B2877" s="155" t="str">
        <v>2026-06-20 18:55 PDT</v>
      </c>
      <c r="C2877" s="155" t="str">
        <v>2026-06-20</v>
      </c>
      <c r="D2877" s="155" t="str">
        <v>June</v>
      </c>
      <c r="E2877" s="154" t="str">
        <v>Accepted</v>
      </c>
      <c r="F2877" s="155" t="str">
        <v>230</v>
      </c>
      <c r="G2877" s="153" t="n">
        <v>230</v>
      </c>
      <c r="H2877" s="155" t="str">
        <v>SW</v>
      </c>
      <c r="I2877" s="153" t="n">
        <v>50</v>
      </c>
      <c r="J2877" s="155" t="str">
        <v>NE</v>
      </c>
      <c r="K2877" s="153" t="n">
        <v>20</v>
      </c>
      <c r="L2877" s="153" t="n">
        <f>IF(E2877="Accepted",K2877*1.150779448,"")</f>
        <v>23.01558896</v>
      </c>
      <c r="M2877" s="153" t="n">
        <v>25</v>
      </c>
      <c r="N2877" s="153" t="n">
        <f>IF(AND(E2877="Accepted",ISNUMBER(M2877)),M2877*1.150779448,"")</f>
        <v>28.7694862</v>
      </c>
      <c r="O2877" s="153" t="n">
        <v>30</v>
      </c>
      <c r="P2877" s="153" t="n">
        <f>IF(AND(E2877="Accepted",ISNUMBER(O2877)),O2877*1.150779448,"")</f>
        <v>34.523383439999996</v>
      </c>
      <c r="Q2877" s="153" t="n">
        <v>230</v>
      </c>
      <c r="R2877" s="155" t="str">
        <v>44</v>
      </c>
      <c r="S2877" s="155" t="str">
        <v>2026-06-21 01:44 UTC</v>
      </c>
      <c r="T2877" s="155" t="str">
        <v>2026-06-20 18:44 PDT</v>
      </c>
      <c r="U2877" s="153" t="n">
        <f>IF(E2877&lt;&gt;"Accepted","",IF(AND(N2877="",P2877=""),"",MAX(N2877,P2877)))</f>
        <v>34.523383439999996</v>
      </c>
      <c r="V2877" s="155" t="str">
        <v>2026-06-20 18:44 PDT</v>
      </c>
      <c r="W2877" s="153" t="n">
        <v>20</v>
      </c>
      <c r="X2877" s="153" t="n">
        <v>25</v>
      </c>
      <c r="Y2877" s="153" t="n">
        <v>30</v>
      </c>
      <c r="Z2877" s="153" t="n">
        <v>230</v>
      </c>
      <c r="AA2877" s="153" t="n">
        <v>-117.8837</v>
      </c>
      <c r="AB2877" s="153" t="n">
        <v>34.9054</v>
      </c>
      <c r="AC2877" s="153" t="n">
        <v>702</v>
      </c>
      <c r="AD2877" s="175" t="str">
        <v>KEDW 210155Z AUTO 23020G25KT 10SM CLR 28/09 A2983 RMK AO2 PK WND 23030/44 SLP079 T02780086 $</v>
      </c>
    </row>
    <row r="2878" hidden="0">
      <c r="A2878" s="150" t="str">
        <v>2026-06-21 02:55 UTC</v>
      </c>
      <c r="B2878" s="155" t="str">
        <v>2026-06-20 19:55 PDT</v>
      </c>
      <c r="C2878" s="155" t="str">
        <v>2026-06-20</v>
      </c>
      <c r="D2878" s="155" t="str">
        <v>June</v>
      </c>
      <c r="E2878" s="154" t="str">
        <v>Accepted</v>
      </c>
      <c r="F2878" s="155" t="str">
        <v>230</v>
      </c>
      <c r="G2878" s="153" t="n">
        <v>230</v>
      </c>
      <c r="H2878" s="155" t="str">
        <v>SW</v>
      </c>
      <c r="I2878" s="153" t="n">
        <v>50</v>
      </c>
      <c r="J2878" s="155" t="str">
        <v>NE</v>
      </c>
      <c r="K2878" s="153" t="n">
        <v>21</v>
      </c>
      <c r="L2878" s="153" t="n">
        <f>IF(E2878="Accepted",K2878*1.150779448,"")</f>
        <v>24.166368408</v>
      </c>
      <c r="M2878" s="163"/>
      <c r="N2878" s="163" t="str">
        <f>IF(AND(E2878="Accepted",ISNUMBER(M2878)),M2878*1.150779448,"")</f>
      </c>
      <c r="O2878" s="153" t="n">
        <v>28</v>
      </c>
      <c r="P2878" s="153" t="n">
        <f>IF(AND(E2878="Accepted",ISNUMBER(O2878)),O2878*1.150779448,"")</f>
        <v>32.221824544</v>
      </c>
      <c r="Q2878" s="153" t="n">
        <v>230</v>
      </c>
      <c r="R2878" s="155" t="str">
        <v>03</v>
      </c>
      <c r="S2878" s="155" t="str">
        <v>2026-06-21 02:03 UTC</v>
      </c>
      <c r="T2878" s="155" t="str">
        <v>2026-06-20 19:03 PDT</v>
      </c>
      <c r="U2878" s="153" t="n">
        <f>IF(E2878&lt;&gt;"Accepted","",IF(AND(N2878="",P2878=""),"",MAX(N2878,P2878)))</f>
        <v>32.221824544</v>
      </c>
      <c r="V2878" s="155" t="str">
        <v>2026-06-20 19:03 PDT</v>
      </c>
      <c r="W2878" s="153" t="n">
        <v>21</v>
      </c>
      <c r="X2878" s="163"/>
      <c r="Y2878" s="153" t="n">
        <v>28</v>
      </c>
      <c r="Z2878" s="153" t="n">
        <v>230</v>
      </c>
      <c r="AA2878" s="153" t="n">
        <v>-117.8837</v>
      </c>
      <c r="AB2878" s="153" t="n">
        <v>34.9054</v>
      </c>
      <c r="AC2878" s="153" t="n">
        <v>702</v>
      </c>
      <c r="AD2878" s="175" t="str">
        <v>KEDW 210255Z AUTO 23021KT 10SM CLR 25/09 A2984 RMK AO2 PK WND 23028/03 SLP084 T02520086 53004 $</v>
      </c>
    </row>
    <row r="2879" hidden="0">
      <c r="A2879" s="150" t="str">
        <v>2026-06-21 03:55 UTC</v>
      </c>
      <c r="B2879" s="155" t="str">
        <v>2026-06-20 20:55 PDT</v>
      </c>
      <c r="C2879" s="155" t="str">
        <v>2026-06-20</v>
      </c>
      <c r="D2879" s="155" t="str">
        <v>June</v>
      </c>
      <c r="E2879" s="154" t="str">
        <v>Accepted</v>
      </c>
      <c r="F2879" s="155" t="str">
        <v>230</v>
      </c>
      <c r="G2879" s="153" t="n">
        <v>230</v>
      </c>
      <c r="H2879" s="155" t="str">
        <v>SW</v>
      </c>
      <c r="I2879" s="153" t="n">
        <v>50</v>
      </c>
      <c r="J2879" s="155" t="str">
        <v>NE</v>
      </c>
      <c r="K2879" s="153" t="n">
        <v>18</v>
      </c>
      <c r="L2879" s="153" t="n">
        <f>IF(E2879="Accepted",K2879*1.150779448,"")</f>
        <v>20.714030064</v>
      </c>
      <c r="M2879" s="163"/>
      <c r="N2879" s="163" t="str">
        <f>IF(AND(E2879="Accepted",ISNUMBER(M2879)),M2879*1.150779448,"")</f>
      </c>
      <c r="O2879" s="153" t="n">
        <v>26</v>
      </c>
      <c r="P2879" s="153" t="n">
        <f>IF(AND(E2879="Accepted",ISNUMBER(O2879)),O2879*1.150779448,"")</f>
        <v>29.920265648</v>
      </c>
      <c r="Q2879" s="153" t="n">
        <v>240</v>
      </c>
      <c r="R2879" s="155" t="str">
        <v>08</v>
      </c>
      <c r="S2879" s="155" t="str">
        <v>2026-06-21 03:08 UTC</v>
      </c>
      <c r="T2879" s="155" t="str">
        <v>2026-06-20 20:08 PDT</v>
      </c>
      <c r="U2879" s="153" t="n">
        <f>IF(E2879&lt;&gt;"Accepted","",IF(AND(N2879="",P2879=""),"",MAX(N2879,P2879)))</f>
        <v>29.920265648</v>
      </c>
      <c r="V2879" s="155" t="str">
        <v>2026-06-20 20:08 PDT</v>
      </c>
      <c r="W2879" s="153" t="n">
        <v>18</v>
      </c>
      <c r="X2879" s="163"/>
      <c r="Y2879" s="153" t="n">
        <v>26</v>
      </c>
      <c r="Z2879" s="153" t="n">
        <v>240</v>
      </c>
      <c r="AA2879" s="153" t="n">
        <v>-117.8837</v>
      </c>
      <c r="AB2879" s="153" t="n">
        <v>34.9054</v>
      </c>
      <c r="AC2879" s="153" t="n">
        <v>702</v>
      </c>
      <c r="AD2879" s="175" t="str">
        <v>KEDW 210355Z AUTO 23018KT 10SM CLR 23/08 A2985 RMK AO2 PK WND 24026/08 SLP086 T02300079 $</v>
      </c>
    </row>
    <row r="2880" hidden="0">
      <c r="A2880" s="150" t="str">
        <v>2026-06-21 04:55 UTC</v>
      </c>
      <c r="B2880" s="155" t="str">
        <v>2026-06-20 21:55 PDT</v>
      </c>
      <c r="C2880" s="155" t="str">
        <v>2026-06-20</v>
      </c>
      <c r="D2880" s="155" t="str">
        <v>June</v>
      </c>
      <c r="E2880" s="154" t="str">
        <v>Accepted</v>
      </c>
      <c r="F2880" s="155" t="str">
        <v>230</v>
      </c>
      <c r="G2880" s="153" t="n">
        <v>230</v>
      </c>
      <c r="H2880" s="155" t="str">
        <v>SW</v>
      </c>
      <c r="I2880" s="153" t="n">
        <v>50</v>
      </c>
      <c r="J2880" s="155" t="str">
        <v>NE</v>
      </c>
      <c r="K2880" s="153" t="n">
        <v>19</v>
      </c>
      <c r="L2880" s="153" t="n">
        <f>IF(E2880="Accepted",K2880*1.150779448,"")</f>
        <v>21.864809512</v>
      </c>
      <c r="M2880" s="163"/>
      <c r="N2880" s="163" t="str">
        <f>IF(AND(E2880="Accepted",ISNUMBER(M2880)),M2880*1.150779448,"")</f>
      </c>
      <c r="O2880" s="163"/>
      <c r="P2880" s="163" t="str">
        <f>IF(AND(E2880="Accepted",ISNUMBER(O2880)),O2880*1.150779448,"")</f>
      </c>
      <c r="Q2880" s="163"/>
      <c r="R2880" s="155" t="str"/>
      <c r="S2880" s="155" t="str"/>
      <c r="T2880" s="155" t="str"/>
      <c r="U2880" s="163" t="str">
        <f>IF(E2880&lt;&gt;"Accepted","",IF(AND(N2880="",P2880=""),"",MAX(N2880,P2880)))</f>
      </c>
      <c r="V2880" s="155" t="str">
        <v>2026-06-20 21:55 PDT</v>
      </c>
      <c r="W2880" s="153" t="n">
        <v>19</v>
      </c>
      <c r="X2880" s="163"/>
      <c r="Y2880" s="163"/>
      <c r="Z2880" s="163"/>
      <c r="AA2880" s="153" t="n">
        <v>-117.8837</v>
      </c>
      <c r="AB2880" s="153" t="n">
        <v>34.9054</v>
      </c>
      <c r="AC2880" s="153" t="n">
        <v>702</v>
      </c>
      <c r="AD2880" s="175" t="str">
        <v>KEDW 210455Z AUTO 23019KT 10SM CLR 22/08 A2985 RMK AO2 SLP086 T02180083 $</v>
      </c>
    </row>
    <row r="2881" hidden="0">
      <c r="A2881" s="150" t="str">
        <v>2026-06-21 05:55 UTC</v>
      </c>
      <c r="B2881" s="155" t="str">
        <v>2026-06-20 22:55 PDT</v>
      </c>
      <c r="C2881" s="155" t="str">
        <v>2026-06-20</v>
      </c>
      <c r="D2881" s="155" t="str">
        <v>June</v>
      </c>
      <c r="E2881" s="154" t="str">
        <v>Accepted</v>
      </c>
      <c r="F2881" s="155" t="str">
        <v>230</v>
      </c>
      <c r="G2881" s="153" t="n">
        <v>230</v>
      </c>
      <c r="H2881" s="155" t="str">
        <v>SW</v>
      </c>
      <c r="I2881" s="153" t="n">
        <v>50</v>
      </c>
      <c r="J2881" s="155" t="str">
        <v>NE</v>
      </c>
      <c r="K2881" s="153" t="n">
        <v>16</v>
      </c>
      <c r="L2881" s="153" t="n">
        <f>IF(E2881="Accepted",K2881*1.150779448,"")</f>
        <v>18.412471168</v>
      </c>
      <c r="M2881" s="163"/>
      <c r="N2881" s="163" t="str">
        <f>IF(AND(E2881="Accepted",ISNUMBER(M2881)),M2881*1.150779448,"")</f>
      </c>
      <c r="O2881" s="163"/>
      <c r="P2881" s="163" t="str">
        <f>IF(AND(E2881="Accepted",ISNUMBER(O2881)),O2881*1.150779448,"")</f>
      </c>
      <c r="Q2881" s="163"/>
      <c r="R2881" s="155" t="str"/>
      <c r="S2881" s="155" t="str"/>
      <c r="T2881" s="155" t="str"/>
      <c r="U2881" s="163" t="str">
        <f>IF(E2881&lt;&gt;"Accepted","",IF(AND(N2881="",P2881=""),"",MAX(N2881,P2881)))</f>
      </c>
      <c r="V2881" s="155" t="str">
        <v>2026-06-20 22:55 PDT</v>
      </c>
      <c r="W2881" s="153" t="n">
        <v>16</v>
      </c>
      <c r="X2881" s="163"/>
      <c r="Y2881" s="163"/>
      <c r="Z2881" s="163"/>
      <c r="AA2881" s="153" t="n">
        <v>-117.8837</v>
      </c>
      <c r="AB2881" s="153" t="n">
        <v>34.9054</v>
      </c>
      <c r="AC2881" s="153" t="n">
        <v>702</v>
      </c>
      <c r="AD2881" s="175" t="str">
        <v>KEDW 210555Z AUTO 23016KT 10SM M 21/08 A2985 RMK AO2 SLP085 T02130075 10314 20212 51004 $</v>
      </c>
    </row>
    <row r="2882" hidden="0">
      <c r="A2882" s="150" t="str">
        <v>2026-06-21 06:55 UTC</v>
      </c>
      <c r="B2882" s="155" t="str">
        <v>2026-06-20 23:55 PDT</v>
      </c>
      <c r="C2882" s="155" t="str">
        <v>2026-06-20</v>
      </c>
      <c r="D2882" s="155" t="str">
        <v>June</v>
      </c>
      <c r="E2882" s="154" t="str">
        <v>Accepted</v>
      </c>
      <c r="F2882" s="155" t="str">
        <v>230</v>
      </c>
      <c r="G2882" s="153" t="n">
        <v>230</v>
      </c>
      <c r="H2882" s="155" t="str">
        <v>SW</v>
      </c>
      <c r="I2882" s="153" t="n">
        <v>50</v>
      </c>
      <c r="J2882" s="155" t="str">
        <v>NE</v>
      </c>
      <c r="K2882" s="153" t="n">
        <v>16</v>
      </c>
      <c r="L2882" s="153" t="n">
        <f>IF(E2882="Accepted",K2882*1.150779448,"")</f>
        <v>18.412471168</v>
      </c>
      <c r="M2882" s="163"/>
      <c r="N2882" s="163" t="str">
        <f>IF(AND(E2882="Accepted",ISNUMBER(M2882)),M2882*1.150779448,"")</f>
      </c>
      <c r="O2882" s="163"/>
      <c r="P2882" s="163" t="str">
        <f>IF(AND(E2882="Accepted",ISNUMBER(O2882)),O2882*1.150779448,"")</f>
      </c>
      <c r="Q2882" s="163"/>
      <c r="R2882" s="155" t="str"/>
      <c r="S2882" s="155" t="str"/>
      <c r="T2882" s="155" t="str"/>
      <c r="U2882" s="163" t="str">
        <f>IF(E2882&lt;&gt;"Accepted","",IF(AND(N2882="",P2882=""),"",MAX(N2882,P2882)))</f>
      </c>
      <c r="V2882" s="155" t="str">
        <v>2026-06-20 23:55 PDT</v>
      </c>
      <c r="W2882" s="153" t="n">
        <v>16</v>
      </c>
      <c r="X2882" s="163"/>
      <c r="Y2882" s="163"/>
      <c r="Z2882" s="163"/>
      <c r="AA2882" s="153" t="n">
        <v>-117.8837</v>
      </c>
      <c r="AB2882" s="153" t="n">
        <v>34.9054</v>
      </c>
      <c r="AC2882" s="153" t="n">
        <v>702</v>
      </c>
      <c r="AD2882" s="175" t="str">
        <v>KEDW 210655Z AUTO 23016KT 10SM M 20/06 A2985 RMK AO2 SLP085 T02030059 $</v>
      </c>
    </row>
    <row r="2883" hidden="0">
      <c r="A2883" s="150" t="str">
        <v>2026-06-21 07:55 UTC</v>
      </c>
      <c r="B2883" s="155" t="str">
        <v>2026-06-21 00:55 PDT</v>
      </c>
      <c r="C2883" s="155" t="str">
        <v>2026-06-21</v>
      </c>
      <c r="D2883" s="155" t="str">
        <v>June</v>
      </c>
      <c r="E2883" s="154" t="str">
        <v>Accepted</v>
      </c>
      <c r="F2883" s="155" t="str">
        <v>230</v>
      </c>
      <c r="G2883" s="153" t="n">
        <v>230</v>
      </c>
      <c r="H2883" s="155" t="str">
        <v>SW</v>
      </c>
      <c r="I2883" s="153" t="n">
        <v>50</v>
      </c>
      <c r="J2883" s="155" t="str">
        <v>NE</v>
      </c>
      <c r="K2883" s="153" t="n">
        <v>16</v>
      </c>
      <c r="L2883" s="153" t="n">
        <f>IF(E2883="Accepted",K2883*1.150779448,"")</f>
        <v>18.412471168</v>
      </c>
      <c r="M2883" s="163"/>
      <c r="N2883" s="163" t="str">
        <f>IF(AND(E2883="Accepted",ISNUMBER(M2883)),M2883*1.150779448,"")</f>
      </c>
      <c r="O2883" s="163"/>
      <c r="P2883" s="163" t="str">
        <f>IF(AND(E2883="Accepted",ISNUMBER(O2883)),O2883*1.150779448,"")</f>
      </c>
      <c r="Q2883" s="163"/>
      <c r="R2883" s="155" t="str"/>
      <c r="S2883" s="155" t="str"/>
      <c r="T2883" s="155" t="str"/>
      <c r="U2883" s="163" t="str">
        <f>IF(E2883&lt;&gt;"Accepted","",IF(AND(N2883="",P2883=""),"",MAX(N2883,P2883)))</f>
      </c>
      <c r="V2883" s="155" t="str">
        <v>2026-06-21 00:55 PDT</v>
      </c>
      <c r="W2883" s="153" t="n">
        <v>16</v>
      </c>
      <c r="X2883" s="163"/>
      <c r="Y2883" s="163"/>
      <c r="Z2883" s="163"/>
      <c r="AA2883" s="153" t="n">
        <v>-117.8837</v>
      </c>
      <c r="AB2883" s="153" t="n">
        <v>34.9054</v>
      </c>
      <c r="AC2883" s="153" t="n">
        <v>702</v>
      </c>
      <c r="AD2883" s="175" t="str">
        <v>KEDW 210755Z AUTO 23016KT 10SM CLR 19/07 A2984 RMK AO2 SLP080 T01900065 403330162 $</v>
      </c>
    </row>
    <row r="2884" hidden="0">
      <c r="A2884" s="150" t="str">
        <v>2026-06-21 08:55 UTC</v>
      </c>
      <c r="B2884" s="155" t="str">
        <v>2026-06-21 01:55 PDT</v>
      </c>
      <c r="C2884" s="155" t="str">
        <v>2026-06-21</v>
      </c>
      <c r="D2884" s="155" t="str">
        <v>June</v>
      </c>
      <c r="E2884" s="154" t="str">
        <v>Accepted</v>
      </c>
      <c r="F2884" s="155" t="str">
        <v>220</v>
      </c>
      <c r="G2884" s="153" t="n">
        <v>220</v>
      </c>
      <c r="H2884" s="155" t="str">
        <v>SW</v>
      </c>
      <c r="I2884" s="153" t="n">
        <v>40</v>
      </c>
      <c r="J2884" s="155" t="str">
        <v>NE</v>
      </c>
      <c r="K2884" s="153" t="n">
        <v>16</v>
      </c>
      <c r="L2884" s="153" t="n">
        <f>IF(E2884="Accepted",K2884*1.150779448,"")</f>
        <v>18.412471168</v>
      </c>
      <c r="M2884" s="163"/>
      <c r="N2884" s="163" t="str">
        <f>IF(AND(E2884="Accepted",ISNUMBER(M2884)),M2884*1.150779448,"")</f>
      </c>
      <c r="O2884" s="163"/>
      <c r="P2884" s="163" t="str">
        <f>IF(AND(E2884="Accepted",ISNUMBER(O2884)),O2884*1.150779448,"")</f>
      </c>
      <c r="Q2884" s="163"/>
      <c r="R2884" s="155" t="str"/>
      <c r="S2884" s="155" t="str"/>
      <c r="T2884" s="155" t="str"/>
      <c r="U2884" s="163" t="str">
        <f>IF(E2884&lt;&gt;"Accepted","",IF(AND(N2884="",P2884=""),"",MAX(N2884,P2884)))</f>
      </c>
      <c r="V2884" s="155" t="str">
        <v>2026-06-21 01:55 PDT</v>
      </c>
      <c r="W2884" s="153" t="n">
        <v>16</v>
      </c>
      <c r="X2884" s="163"/>
      <c r="Y2884" s="163"/>
      <c r="Z2884" s="163"/>
      <c r="AA2884" s="153" t="n">
        <v>-117.8837</v>
      </c>
      <c r="AB2884" s="153" t="n">
        <v>34.9054</v>
      </c>
      <c r="AC2884" s="153" t="n">
        <v>702</v>
      </c>
      <c r="AD2884" s="175" t="str">
        <v>KEDW 210855Z AUTO 22016KT 10SM CLR 19/05 A2983 RMK AO2 SLP077 T01850053 57007 $</v>
      </c>
    </row>
    <row r="2885" hidden="0">
      <c r="A2885" s="150" t="str">
        <v>2026-06-21 09:55 UTC</v>
      </c>
      <c r="B2885" s="155" t="str">
        <v>2026-06-21 02:55 PDT</v>
      </c>
      <c r="C2885" s="155" t="str">
        <v>2026-06-21</v>
      </c>
      <c r="D2885" s="155" t="str">
        <v>June</v>
      </c>
      <c r="E2885" s="154" t="str">
        <v>Accepted</v>
      </c>
      <c r="F2885" s="155" t="str">
        <v>220</v>
      </c>
      <c r="G2885" s="153" t="n">
        <v>220</v>
      </c>
      <c r="H2885" s="155" t="str">
        <v>SW</v>
      </c>
      <c r="I2885" s="153" t="n">
        <v>40</v>
      </c>
      <c r="J2885" s="155" t="str">
        <v>NE</v>
      </c>
      <c r="K2885" s="153" t="n">
        <v>12</v>
      </c>
      <c r="L2885" s="153" t="n">
        <f>IF(E2885="Accepted",K2885*1.150779448,"")</f>
        <v>13.809353376</v>
      </c>
      <c r="M2885" s="163"/>
      <c r="N2885" s="163" t="str">
        <f>IF(AND(E2885="Accepted",ISNUMBER(M2885)),M2885*1.150779448,"")</f>
      </c>
      <c r="O2885" s="163"/>
      <c r="P2885" s="163" t="str">
        <f>IF(AND(E2885="Accepted",ISNUMBER(O2885)),O2885*1.150779448,"")</f>
      </c>
      <c r="Q2885" s="163"/>
      <c r="R2885" s="155" t="str"/>
      <c r="S2885" s="155" t="str"/>
      <c r="T2885" s="155" t="str"/>
      <c r="U2885" s="163" t="str">
        <f>IF(E2885&lt;&gt;"Accepted","",IF(AND(N2885="",P2885=""),"",MAX(N2885,P2885)))</f>
      </c>
      <c r="V2885" s="155" t="str">
        <v>2026-06-21 02:55 PDT</v>
      </c>
      <c r="W2885" s="153" t="n">
        <v>12</v>
      </c>
      <c r="X2885" s="163"/>
      <c r="Y2885" s="163"/>
      <c r="Z2885" s="163"/>
      <c r="AA2885" s="153" t="n">
        <v>-117.8837</v>
      </c>
      <c r="AB2885" s="153" t="n">
        <v>34.9054</v>
      </c>
      <c r="AC2885" s="153" t="n">
        <v>702</v>
      </c>
      <c r="AD2885" s="175" t="str">
        <v>KEDW 210955Z AUTO 22012KT 10SM CLR 18/05 A2983 RMK AO2 SLP078 T01830045 $</v>
      </c>
    </row>
    <row r="2886" hidden="0">
      <c r="A2886" s="150" t="str">
        <v>2026-06-21 10:55 UTC</v>
      </c>
      <c r="B2886" s="155" t="str">
        <v>2026-06-21 03:55 PDT</v>
      </c>
      <c r="C2886" s="155" t="str">
        <v>2026-06-21</v>
      </c>
      <c r="D2886" s="155" t="str">
        <v>June</v>
      </c>
      <c r="E2886" s="154" t="str">
        <v>Accepted</v>
      </c>
      <c r="F2886" s="155" t="str">
        <v>210</v>
      </c>
      <c r="G2886" s="153" t="n">
        <v>210</v>
      </c>
      <c r="H2886" s="155" t="str">
        <v>SW</v>
      </c>
      <c r="I2886" s="153" t="n">
        <v>30</v>
      </c>
      <c r="J2886" s="155" t="str">
        <v>NE</v>
      </c>
      <c r="K2886" s="153" t="n">
        <v>13</v>
      </c>
      <c r="L2886" s="153" t="n">
        <f>IF(E2886="Accepted",K2886*1.150779448,"")</f>
        <v>14.960132824</v>
      </c>
      <c r="M2886" s="163"/>
      <c r="N2886" s="163" t="str">
        <f>IF(AND(E2886="Accepted",ISNUMBER(M2886)),M2886*1.150779448,"")</f>
      </c>
      <c r="O2886" s="163"/>
      <c r="P2886" s="163" t="str">
        <f>IF(AND(E2886="Accepted",ISNUMBER(O2886)),O2886*1.150779448,"")</f>
      </c>
      <c r="Q2886" s="163"/>
      <c r="R2886" s="155" t="str"/>
      <c r="S2886" s="155" t="str"/>
      <c r="T2886" s="155" t="str"/>
      <c r="U2886" s="163" t="str">
        <f>IF(E2886&lt;&gt;"Accepted","",IF(AND(N2886="",P2886=""),"",MAX(N2886,P2886)))</f>
      </c>
      <c r="V2886" s="155" t="str">
        <v>2026-06-21 03:55 PDT</v>
      </c>
      <c r="W2886" s="153" t="n">
        <v>13</v>
      </c>
      <c r="X2886" s="163"/>
      <c r="Y2886" s="163"/>
      <c r="Z2886" s="163"/>
      <c r="AA2886" s="153" t="n">
        <v>-117.8837</v>
      </c>
      <c r="AB2886" s="153" t="n">
        <v>34.9054</v>
      </c>
      <c r="AC2886" s="153" t="n">
        <v>702</v>
      </c>
      <c r="AD2886" s="175" t="str">
        <v>KEDW 211055Z AUTO 21013KT 10SM M 18/04 A2983 RMK AO2 SLP078 T01770043 $</v>
      </c>
    </row>
    <row r="2887" hidden="0">
      <c r="A2887" s="150" t="str">
        <v>2026-06-21 11:55 UTC</v>
      </c>
      <c r="B2887" s="155" t="str">
        <v>2026-06-21 04:55 PDT</v>
      </c>
      <c r="C2887" s="155" t="str">
        <v>2026-06-21</v>
      </c>
      <c r="D2887" s="155" t="str">
        <v>June</v>
      </c>
      <c r="E2887" s="154" t="str">
        <v>Accepted</v>
      </c>
      <c r="F2887" s="155" t="str">
        <v>220</v>
      </c>
      <c r="G2887" s="153" t="n">
        <v>220</v>
      </c>
      <c r="H2887" s="155" t="str">
        <v>SW</v>
      </c>
      <c r="I2887" s="153" t="n">
        <v>40</v>
      </c>
      <c r="J2887" s="155" t="str">
        <v>NE</v>
      </c>
      <c r="K2887" s="153" t="n">
        <v>11</v>
      </c>
      <c r="L2887" s="153" t="n">
        <f>IF(E2887="Accepted",K2887*1.150779448,"")</f>
        <v>12.658573928</v>
      </c>
      <c r="M2887" s="163"/>
      <c r="N2887" s="163" t="str">
        <f>IF(AND(E2887="Accepted",ISNUMBER(M2887)),M2887*1.150779448,"")</f>
      </c>
      <c r="O2887" s="163"/>
      <c r="P2887" s="163" t="str">
        <f>IF(AND(E2887="Accepted",ISNUMBER(O2887)),O2887*1.150779448,"")</f>
      </c>
      <c r="Q2887" s="163"/>
      <c r="R2887" s="155" t="str"/>
      <c r="S2887" s="155" t="str"/>
      <c r="T2887" s="155" t="str"/>
      <c r="U2887" s="163" t="str">
        <f>IF(E2887&lt;&gt;"Accepted","",IF(AND(N2887="",P2887=""),"",MAX(N2887,P2887)))</f>
      </c>
      <c r="V2887" s="155" t="str">
        <v>2026-06-21 04:55 PDT</v>
      </c>
      <c r="W2887" s="153" t="n">
        <v>11</v>
      </c>
      <c r="X2887" s="163"/>
      <c r="Y2887" s="163"/>
      <c r="Z2887" s="163"/>
      <c r="AA2887" s="153" t="n">
        <v>-117.8837</v>
      </c>
      <c r="AB2887" s="153" t="n">
        <v>34.9054</v>
      </c>
      <c r="AC2887" s="153" t="n">
        <v>702</v>
      </c>
      <c r="AD2887" s="175" t="str">
        <v>KEDW 211155Z AUTO 22011KT 10SM CLR 17/06 A2983 RMK AO2 SLP079 T01720055 10213 20171 55002 $</v>
      </c>
    </row>
    <row r="2888" hidden="0">
      <c r="A2888" s="150" t="str">
        <v>2026-06-21 12:55 UTC</v>
      </c>
      <c r="B2888" s="155" t="str">
        <v>2026-06-21 05:55 PDT</v>
      </c>
      <c r="C2888" s="155" t="str">
        <v>2026-06-21</v>
      </c>
      <c r="D2888" s="155" t="str">
        <v>June</v>
      </c>
      <c r="E2888" s="154" t="str">
        <v>Accepted</v>
      </c>
      <c r="F2888" s="155" t="str">
        <v>220</v>
      </c>
      <c r="G2888" s="153" t="n">
        <v>220</v>
      </c>
      <c r="H2888" s="155" t="str">
        <v>SW</v>
      </c>
      <c r="I2888" s="153" t="n">
        <v>40</v>
      </c>
      <c r="J2888" s="155" t="str">
        <v>NE</v>
      </c>
      <c r="K2888" s="153" t="n">
        <v>9</v>
      </c>
      <c r="L2888" s="153" t="n">
        <f>IF(E2888="Accepted",K2888*1.150779448,"")</f>
        <v>10.357015032</v>
      </c>
      <c r="M2888" s="163"/>
      <c r="N2888" s="163" t="str">
        <f>IF(AND(E2888="Accepted",ISNUMBER(M2888)),M2888*1.150779448,"")</f>
      </c>
      <c r="O2888" s="163"/>
      <c r="P2888" s="163" t="str">
        <f>IF(AND(E2888="Accepted",ISNUMBER(O2888)),O2888*1.150779448,"")</f>
      </c>
      <c r="Q2888" s="163"/>
      <c r="R2888" s="155" t="str"/>
      <c r="S2888" s="155" t="str"/>
      <c r="T2888" s="155" t="str"/>
      <c r="U2888" s="163" t="str">
        <f>IF(E2888&lt;&gt;"Accepted","",IF(AND(N2888="",P2888=""),"",MAX(N2888,P2888)))</f>
      </c>
      <c r="V2888" s="155" t="str">
        <v>2026-06-21 05:55 PDT</v>
      </c>
      <c r="W2888" s="153" t="n">
        <v>9</v>
      </c>
      <c r="X2888" s="163"/>
      <c r="Y2888" s="163"/>
      <c r="Z2888" s="163"/>
      <c r="AA2888" s="153" t="n">
        <v>-117.8837</v>
      </c>
      <c r="AB2888" s="153" t="n">
        <v>34.9054</v>
      </c>
      <c r="AC2888" s="153" t="n">
        <v>702</v>
      </c>
      <c r="AD2888" s="175" t="str">
        <v>KEDW 211255Z AUTO 22009KT 10SM CLR 17/06 A2984 RMK AO2 SLP084 T01650063 $</v>
      </c>
    </row>
    <row r="2889" hidden="0">
      <c r="A2889" s="150" t="str">
        <v>2026-06-21 13:55 UTC</v>
      </c>
      <c r="B2889" s="155" t="str">
        <v>2026-06-21 06:55 PDT</v>
      </c>
      <c r="C2889" s="155" t="str">
        <v>2026-06-21</v>
      </c>
      <c r="D2889" s="155" t="str">
        <v>June</v>
      </c>
      <c r="E2889" s="154" t="str">
        <v>Accepted</v>
      </c>
      <c r="F2889" s="155" t="str">
        <v>220</v>
      </c>
      <c r="G2889" s="153" t="n">
        <v>220</v>
      </c>
      <c r="H2889" s="155" t="str">
        <v>SW</v>
      </c>
      <c r="I2889" s="153" t="n">
        <v>40</v>
      </c>
      <c r="J2889" s="155" t="str">
        <v>NE</v>
      </c>
      <c r="K2889" s="153" t="n">
        <v>11</v>
      </c>
      <c r="L2889" s="153" t="n">
        <f>IF(E2889="Accepted",K2889*1.150779448,"")</f>
        <v>12.658573928</v>
      </c>
      <c r="M2889" s="163"/>
      <c r="N2889" s="163" t="str">
        <f>IF(AND(E2889="Accepted",ISNUMBER(M2889)),M2889*1.150779448,"")</f>
      </c>
      <c r="O2889" s="163"/>
      <c r="P2889" s="163" t="str">
        <f>IF(AND(E2889="Accepted",ISNUMBER(O2889)),O2889*1.150779448,"")</f>
      </c>
      <c r="Q2889" s="163"/>
      <c r="R2889" s="155" t="str"/>
      <c r="S2889" s="155" t="str"/>
      <c r="T2889" s="155" t="str"/>
      <c r="U2889" s="163" t="str">
        <f>IF(E2889&lt;&gt;"Accepted","",IF(AND(N2889="",P2889=""),"",MAX(N2889,P2889)))</f>
      </c>
      <c r="V2889" s="155" t="str">
        <v>2026-06-21 06:55 PDT</v>
      </c>
      <c r="W2889" s="153" t="n">
        <v>11</v>
      </c>
      <c r="X2889" s="163"/>
      <c r="Y2889" s="163"/>
      <c r="Z2889" s="163"/>
      <c r="AA2889" s="153" t="n">
        <v>-117.8837</v>
      </c>
      <c r="AB2889" s="153" t="n">
        <v>34.9054</v>
      </c>
      <c r="AC2889" s="153" t="n">
        <v>702</v>
      </c>
      <c r="AD2889" s="175" t="str">
        <v>KEDW 211355Z AUTO 22011KT 10SM M 19/08 A2985 RMK AO2 SLP087 T01900080 $</v>
      </c>
    </row>
    <row r="2890" hidden="0">
      <c r="A2890" s="150" t="str">
        <v>2026-06-21 14:55 UTC</v>
      </c>
      <c r="B2890" s="155" t="str">
        <v>2026-06-21 07:55 PDT</v>
      </c>
      <c r="C2890" s="155" t="str">
        <v>2026-06-21</v>
      </c>
      <c r="D2890" s="155" t="str">
        <v>June</v>
      </c>
      <c r="E2890" s="154" t="str">
        <v>Accepted</v>
      </c>
      <c r="F2890" s="155" t="str">
        <v>230</v>
      </c>
      <c r="G2890" s="153" t="n">
        <v>230</v>
      </c>
      <c r="H2890" s="155" t="str">
        <v>SW</v>
      </c>
      <c r="I2890" s="153" t="n">
        <v>50</v>
      </c>
      <c r="J2890" s="155" t="str">
        <v>NE</v>
      </c>
      <c r="K2890" s="153" t="n">
        <v>10</v>
      </c>
      <c r="L2890" s="153" t="n">
        <f>IF(E2890="Accepted",K2890*1.150779448,"")</f>
        <v>11.50779448</v>
      </c>
      <c r="M2890" s="163"/>
      <c r="N2890" s="163" t="str">
        <f>IF(AND(E2890="Accepted",ISNUMBER(M2890)),M2890*1.150779448,"")</f>
      </c>
      <c r="O2890" s="163"/>
      <c r="P2890" s="163" t="str">
        <f>IF(AND(E2890="Accepted",ISNUMBER(O2890)),O2890*1.150779448,"")</f>
      </c>
      <c r="Q2890" s="163"/>
      <c r="R2890" s="155" t="str"/>
      <c r="S2890" s="155" t="str"/>
      <c r="T2890" s="155" t="str"/>
      <c r="U2890" s="163" t="str">
        <f>IF(E2890&lt;&gt;"Accepted","",IF(AND(N2890="",P2890=""),"",MAX(N2890,P2890)))</f>
      </c>
      <c r="V2890" s="155" t="str">
        <v>2026-06-21 07:55 PDT</v>
      </c>
      <c r="W2890" s="153" t="n">
        <v>10</v>
      </c>
      <c r="X2890" s="163"/>
      <c r="Y2890" s="163"/>
      <c r="Z2890" s="163"/>
      <c r="AA2890" s="153" t="n">
        <v>-117.8837</v>
      </c>
      <c r="AB2890" s="153" t="n">
        <v>34.9054</v>
      </c>
      <c r="AC2890" s="153" t="n">
        <v>702</v>
      </c>
      <c r="AD2890" s="175" t="str">
        <v>KEDW 211455Z AUTO 23010KT 10SM CLR 22/08 A2986 RMK AO2 SLP090 T02200081 52010 $</v>
      </c>
    </row>
    <row r="2891" hidden="0">
      <c r="A2891" s="150" t="str">
        <v>2026-06-21 15:55 UTC</v>
      </c>
      <c r="B2891" s="155" t="str">
        <v>2026-06-21 08:55 PDT</v>
      </c>
      <c r="C2891" s="155" t="str">
        <v>2026-06-21</v>
      </c>
      <c r="D2891" s="155" t="str">
        <v>June</v>
      </c>
      <c r="E2891" s="154" t="str">
        <v>Accepted</v>
      </c>
      <c r="F2891" s="155" t="str">
        <v>220</v>
      </c>
      <c r="G2891" s="153" t="n">
        <v>220</v>
      </c>
      <c r="H2891" s="155" t="str">
        <v>SW</v>
      </c>
      <c r="I2891" s="153" t="n">
        <v>40</v>
      </c>
      <c r="J2891" s="155" t="str">
        <v>NE</v>
      </c>
      <c r="K2891" s="153" t="n">
        <v>10</v>
      </c>
      <c r="L2891" s="153" t="n">
        <f>IF(E2891="Accepted",K2891*1.150779448,"")</f>
        <v>11.50779448</v>
      </c>
      <c r="M2891" s="163"/>
      <c r="N2891" s="163" t="str">
        <f>IF(AND(E2891="Accepted",ISNUMBER(M2891)),M2891*1.150779448,"")</f>
      </c>
      <c r="O2891" s="163"/>
      <c r="P2891" s="163" t="str">
        <f>IF(AND(E2891="Accepted",ISNUMBER(O2891)),O2891*1.150779448,"")</f>
      </c>
      <c r="Q2891" s="163"/>
      <c r="R2891" s="155" t="str"/>
      <c r="S2891" s="155" t="str"/>
      <c r="T2891" s="155" t="str"/>
      <c r="U2891" s="163" t="str">
        <f>IF(E2891&lt;&gt;"Accepted","",IF(AND(N2891="",P2891=""),"",MAX(N2891,P2891)))</f>
      </c>
      <c r="V2891" s="155" t="str">
        <v>2026-06-21 08:55 PDT</v>
      </c>
      <c r="W2891" s="153" t="n">
        <v>10</v>
      </c>
      <c r="X2891" s="163"/>
      <c r="Y2891" s="163"/>
      <c r="Z2891" s="163"/>
      <c r="AA2891" s="153" t="n">
        <v>-117.8837</v>
      </c>
      <c r="AB2891" s="153" t="n">
        <v>34.9054</v>
      </c>
      <c r="AC2891" s="153" t="n">
        <v>702</v>
      </c>
      <c r="AD2891" s="175" t="str">
        <v>KEDW 211555Z AUTO 22010KT 10SM CLR 25/09 A2986 RMK AO2 SLP090 T02480087 $</v>
      </c>
    </row>
    <row r="2892" hidden="0">
      <c r="A2892" s="150" t="str">
        <v>2026-06-21 16:55 UTC</v>
      </c>
      <c r="B2892" s="155" t="str">
        <v>2026-06-21 09:55 PDT</v>
      </c>
      <c r="C2892" s="155" t="str">
        <v>2026-06-21</v>
      </c>
      <c r="D2892" s="155" t="str">
        <v>June</v>
      </c>
      <c r="E2892" s="154" t="str">
        <v>Accepted</v>
      </c>
      <c r="F2892" s="155" t="str">
        <v>230</v>
      </c>
      <c r="G2892" s="153" t="n">
        <v>230</v>
      </c>
      <c r="H2892" s="155" t="str">
        <v>SW</v>
      </c>
      <c r="I2892" s="153" t="n">
        <v>50</v>
      </c>
      <c r="J2892" s="155" t="str">
        <v>NE</v>
      </c>
      <c r="K2892" s="153" t="n">
        <v>9</v>
      </c>
      <c r="L2892" s="153" t="n">
        <f>IF(E2892="Accepted",K2892*1.150779448,"")</f>
        <v>10.357015032</v>
      </c>
      <c r="M2892" s="163"/>
      <c r="N2892" s="163" t="str">
        <f>IF(AND(E2892="Accepted",ISNUMBER(M2892)),M2892*1.150779448,"")</f>
      </c>
      <c r="O2892" s="163"/>
      <c r="P2892" s="163" t="str">
        <f>IF(AND(E2892="Accepted",ISNUMBER(O2892)),O2892*1.150779448,"")</f>
      </c>
      <c r="Q2892" s="163"/>
      <c r="R2892" s="155" t="str"/>
      <c r="S2892" s="155" t="str"/>
      <c r="T2892" s="155" t="str"/>
      <c r="U2892" s="163" t="str">
        <f>IF(E2892&lt;&gt;"Accepted","",IF(AND(N2892="",P2892=""),"",MAX(N2892,P2892)))</f>
      </c>
      <c r="V2892" s="155" t="str">
        <v>2026-06-21 09:55 PDT</v>
      </c>
      <c r="W2892" s="153" t="n">
        <v>9</v>
      </c>
      <c r="X2892" s="163"/>
      <c r="Y2892" s="163"/>
      <c r="Z2892" s="163"/>
      <c r="AA2892" s="153" t="n">
        <v>-117.8837</v>
      </c>
      <c r="AB2892" s="153" t="n">
        <v>34.9054</v>
      </c>
      <c r="AC2892" s="153" t="n">
        <v>702</v>
      </c>
      <c r="AD2892" s="175" t="str">
        <v>KEDW 211655Z 23009KT 90SM CLR 27/07 A2985 RMK AO2A SLP086 T02680067</v>
      </c>
    </row>
    <row r="2893" hidden="0">
      <c r="A2893" s="150" t="str">
        <v>2026-06-21 17:55 UTC</v>
      </c>
      <c r="B2893" s="155" t="str">
        <v>2026-06-21 10:55 PDT</v>
      </c>
      <c r="C2893" s="155" t="str">
        <v>2026-06-21</v>
      </c>
      <c r="D2893" s="155" t="str">
        <v>June</v>
      </c>
      <c r="E2893" s="154" t="str">
        <v>Accepted</v>
      </c>
      <c r="F2893" s="155" t="str">
        <v>260</v>
      </c>
      <c r="G2893" s="153" t="n">
        <v>260</v>
      </c>
      <c r="H2893" s="155" t="str">
        <v>W</v>
      </c>
      <c r="I2893" s="153" t="n">
        <v>80</v>
      </c>
      <c r="J2893" s="155" t="str">
        <v>E</v>
      </c>
      <c r="K2893" s="153" t="n">
        <v>8</v>
      </c>
      <c r="L2893" s="153" t="n">
        <f>IF(E2893="Accepted",K2893*1.150779448,"")</f>
        <v>9.206235584</v>
      </c>
      <c r="M2893" s="163"/>
      <c r="N2893" s="163" t="str">
        <f>IF(AND(E2893="Accepted",ISNUMBER(M2893)),M2893*1.150779448,"")</f>
      </c>
      <c r="O2893" s="163"/>
      <c r="P2893" s="163" t="str">
        <f>IF(AND(E2893="Accepted",ISNUMBER(O2893)),O2893*1.150779448,"")</f>
      </c>
      <c r="Q2893" s="163"/>
      <c r="R2893" s="155" t="str"/>
      <c r="S2893" s="155" t="str"/>
      <c r="T2893" s="155" t="str"/>
      <c r="U2893" s="163" t="str">
        <f>IF(E2893&lt;&gt;"Accepted","",IF(AND(N2893="",P2893=""),"",MAX(N2893,P2893)))</f>
      </c>
      <c r="V2893" s="155" t="str">
        <v>2026-06-21 10:55 PDT</v>
      </c>
      <c r="W2893" s="153" t="n">
        <v>8</v>
      </c>
      <c r="X2893" s="163"/>
      <c r="Y2893" s="163"/>
      <c r="Z2893" s="163"/>
      <c r="AA2893" s="153" t="n">
        <v>-117.8837</v>
      </c>
      <c r="AB2893" s="153" t="n">
        <v>34.9054</v>
      </c>
      <c r="AC2893" s="153" t="n">
        <v>702</v>
      </c>
      <c r="AD2893" s="175" t="str">
        <v>KEDW 211755Z 26008KT 90SM CLR 29/06 A2985 RMK AO2A SLP085 T02880056 10288 20164 58003</v>
      </c>
    </row>
    <row r="2894" hidden="0">
      <c r="A2894" s="150" t="str">
        <v>2026-06-21 18:55 UTC</v>
      </c>
      <c r="B2894" s="155" t="str">
        <v>2026-06-21 11:55 PDT</v>
      </c>
      <c r="C2894" s="155" t="str">
        <v>2026-06-21</v>
      </c>
      <c r="D2894" s="155" t="str">
        <v>June</v>
      </c>
      <c r="E2894" s="154" t="str">
        <v>Accepted</v>
      </c>
      <c r="F2894" s="155" t="str">
        <v>220</v>
      </c>
      <c r="G2894" s="153" t="n">
        <v>220</v>
      </c>
      <c r="H2894" s="155" t="str">
        <v>SW</v>
      </c>
      <c r="I2894" s="153" t="n">
        <v>40</v>
      </c>
      <c r="J2894" s="155" t="str">
        <v>NE</v>
      </c>
      <c r="K2894" s="153" t="n">
        <v>12</v>
      </c>
      <c r="L2894" s="153" t="n">
        <f>IF(E2894="Accepted",K2894*1.150779448,"")</f>
        <v>13.809353376</v>
      </c>
      <c r="M2894" s="163"/>
      <c r="N2894" s="163" t="str">
        <f>IF(AND(E2894="Accepted",ISNUMBER(M2894)),M2894*1.150779448,"")</f>
      </c>
      <c r="O2894" s="163"/>
      <c r="P2894" s="163" t="str">
        <f>IF(AND(E2894="Accepted",ISNUMBER(O2894)),O2894*1.150779448,"")</f>
      </c>
      <c r="Q2894" s="163"/>
      <c r="R2894" s="155" t="str"/>
      <c r="S2894" s="155" t="str"/>
      <c r="T2894" s="155" t="str"/>
      <c r="U2894" s="163" t="str">
        <f>IF(E2894&lt;&gt;"Accepted","",IF(AND(N2894="",P2894=""),"",MAX(N2894,P2894)))</f>
      </c>
      <c r="V2894" s="155" t="str">
        <v>2026-06-21 11:55 PDT</v>
      </c>
      <c r="W2894" s="153" t="n">
        <v>12</v>
      </c>
      <c r="X2894" s="163"/>
      <c r="Y2894" s="163"/>
      <c r="Z2894" s="163"/>
      <c r="AA2894" s="153" t="n">
        <v>-117.8837</v>
      </c>
      <c r="AB2894" s="153" t="n">
        <v>34.9054</v>
      </c>
      <c r="AC2894" s="153" t="n">
        <v>702</v>
      </c>
      <c r="AD2894" s="175" t="str">
        <v>KEDW 211855Z 22012KT 90SM CLR 30/03 A2984 RMK AO2A SLP082 T02980029</v>
      </c>
    </row>
    <row r="2895" hidden="0">
      <c r="A2895" s="150" t="str">
        <v>2026-06-21 19:55 UTC</v>
      </c>
      <c r="B2895" s="155" t="str">
        <v>2026-06-21 12:55 PDT</v>
      </c>
      <c r="C2895" s="155" t="str">
        <v>2026-06-21</v>
      </c>
      <c r="D2895" s="155" t="str">
        <v>June</v>
      </c>
      <c r="E2895" s="154" t="str">
        <v>Accepted</v>
      </c>
      <c r="F2895" s="155" t="str">
        <v>240</v>
      </c>
      <c r="G2895" s="153" t="n">
        <v>240</v>
      </c>
      <c r="H2895" s="155" t="str">
        <v>SW</v>
      </c>
      <c r="I2895" s="153" t="n">
        <v>60</v>
      </c>
      <c r="J2895" s="155" t="str">
        <v>NE</v>
      </c>
      <c r="K2895" s="153" t="n">
        <v>8</v>
      </c>
      <c r="L2895" s="153" t="n">
        <f>IF(E2895="Accepted",K2895*1.150779448,"")</f>
        <v>9.206235584</v>
      </c>
      <c r="M2895" s="163"/>
      <c r="N2895" s="163" t="str">
        <f>IF(AND(E2895="Accepted",ISNUMBER(M2895)),M2895*1.150779448,"")</f>
      </c>
      <c r="O2895" s="163"/>
      <c r="P2895" s="163" t="str">
        <f>IF(AND(E2895="Accepted",ISNUMBER(O2895)),O2895*1.150779448,"")</f>
      </c>
      <c r="Q2895" s="163"/>
      <c r="R2895" s="155" t="str"/>
      <c r="S2895" s="155" t="str"/>
      <c r="T2895" s="155" t="str"/>
      <c r="U2895" s="163" t="str">
        <f>IF(E2895&lt;&gt;"Accepted","",IF(AND(N2895="",P2895=""),"",MAX(N2895,P2895)))</f>
      </c>
      <c r="V2895" s="155" t="str">
        <v>2026-06-21 12:55 PDT</v>
      </c>
      <c r="W2895" s="153" t="n">
        <v>8</v>
      </c>
      <c r="X2895" s="163"/>
      <c r="Y2895" s="163"/>
      <c r="Z2895" s="163"/>
      <c r="AA2895" s="153" t="n">
        <v>-117.8837</v>
      </c>
      <c r="AB2895" s="153" t="n">
        <v>34.9054</v>
      </c>
      <c r="AC2895" s="153" t="n">
        <v>702</v>
      </c>
      <c r="AD2895" s="175" t="str">
        <v>KEDW 211955Z 24008KT 80SM CLR 32/04 A2982 RMK AO2A SLP073 T03160036</v>
      </c>
    </row>
    <row r="2896" hidden="0">
      <c r="A2896" s="150" t="str">
        <v>2026-06-21 20:55 UTC</v>
      </c>
      <c r="B2896" s="155" t="str">
        <v>2026-06-21 13:55 PDT</v>
      </c>
      <c r="C2896" s="155" t="str">
        <v>2026-06-21</v>
      </c>
      <c r="D2896" s="155" t="str">
        <v>June</v>
      </c>
      <c r="E2896" s="154" t="str">
        <v>Accepted</v>
      </c>
      <c r="F2896" s="155" t="str">
        <v>190</v>
      </c>
      <c r="G2896" s="153" t="n">
        <v>190</v>
      </c>
      <c r="H2896" s="155" t="str">
        <v>S</v>
      </c>
      <c r="I2896" s="153" t="n">
        <v>10</v>
      </c>
      <c r="J2896" s="155" t="str">
        <v>N</v>
      </c>
      <c r="K2896" s="153" t="n">
        <v>8</v>
      </c>
      <c r="L2896" s="153" t="n">
        <f>IF(E2896="Accepted",K2896*1.150779448,"")</f>
        <v>9.206235584</v>
      </c>
      <c r="M2896" s="163"/>
      <c r="N2896" s="163" t="str">
        <f>IF(AND(E2896="Accepted",ISNUMBER(M2896)),M2896*1.150779448,"")</f>
      </c>
      <c r="O2896" s="163"/>
      <c r="P2896" s="163" t="str">
        <f>IF(AND(E2896="Accepted",ISNUMBER(O2896)),O2896*1.150779448,"")</f>
      </c>
      <c r="Q2896" s="163"/>
      <c r="R2896" s="155" t="str"/>
      <c r="S2896" s="155" t="str"/>
      <c r="T2896" s="155" t="str"/>
      <c r="U2896" s="163" t="str">
        <f>IF(E2896&lt;&gt;"Accepted","",IF(AND(N2896="",P2896=""),"",MAX(N2896,P2896)))</f>
      </c>
      <c r="V2896" s="155" t="str">
        <v>2026-06-21 13:55 PDT</v>
      </c>
      <c r="W2896" s="153" t="n">
        <v>8</v>
      </c>
      <c r="X2896" s="163"/>
      <c r="Y2896" s="163"/>
      <c r="Z2896" s="163"/>
      <c r="AA2896" s="153" t="n">
        <v>-117.8837</v>
      </c>
      <c r="AB2896" s="153" t="n">
        <v>34.9054</v>
      </c>
      <c r="AC2896" s="153" t="n">
        <v>702</v>
      </c>
      <c r="AD2896" s="175" t="str">
        <v>KEDW 212055Z 19008KT 80SM CLR 33/02 A2980 RMK AO2A SLP067 T03310020 57015</v>
      </c>
    </row>
    <row r="2897" hidden="0">
      <c r="A2897" s="150" t="str">
        <v>2026-06-21 21:55 UTC</v>
      </c>
      <c r="B2897" s="155" t="str">
        <v>2026-06-21 14:55 PDT</v>
      </c>
      <c r="C2897" s="155" t="str">
        <v>2026-06-21</v>
      </c>
      <c r="D2897" s="155" t="str">
        <v>June</v>
      </c>
      <c r="E2897" s="154" t="str">
        <v>Accepted</v>
      </c>
      <c r="F2897" s="155" t="str">
        <v>210</v>
      </c>
      <c r="G2897" s="153" t="n">
        <v>210</v>
      </c>
      <c r="H2897" s="155" t="str">
        <v>SW</v>
      </c>
      <c r="I2897" s="153" t="n">
        <v>30</v>
      </c>
      <c r="J2897" s="155" t="str">
        <v>NE</v>
      </c>
      <c r="K2897" s="153" t="n">
        <v>10</v>
      </c>
      <c r="L2897" s="153" t="n">
        <f>IF(E2897="Accepted",K2897*1.150779448,"")</f>
        <v>11.50779448</v>
      </c>
      <c r="M2897" s="163"/>
      <c r="N2897" s="163" t="str">
        <f>IF(AND(E2897="Accepted",ISNUMBER(M2897)),M2897*1.150779448,"")</f>
      </c>
      <c r="O2897" s="163"/>
      <c r="P2897" s="163" t="str">
        <f>IF(AND(E2897="Accepted",ISNUMBER(O2897)),O2897*1.150779448,"")</f>
      </c>
      <c r="Q2897" s="163"/>
      <c r="R2897" s="155" t="str"/>
      <c r="S2897" s="155" t="str"/>
      <c r="T2897" s="155" t="str"/>
      <c r="U2897" s="163" t="str">
        <f>IF(E2897&lt;&gt;"Accepted","",IF(AND(N2897="",P2897=""),"",MAX(N2897,P2897)))</f>
      </c>
      <c r="V2897" s="155" t="str">
        <v>2026-06-21 14:55 PDT</v>
      </c>
      <c r="W2897" s="153" t="n">
        <v>10</v>
      </c>
      <c r="X2897" s="163"/>
      <c r="Y2897" s="163"/>
      <c r="Z2897" s="163"/>
      <c r="AA2897" s="153" t="n">
        <v>-117.8837</v>
      </c>
      <c r="AB2897" s="153" t="n">
        <v>34.9054</v>
      </c>
      <c r="AC2897" s="153" t="n">
        <v>702</v>
      </c>
      <c r="AD2897" s="175" t="str">
        <v>KEDW 212155Z 21010KT 80SM CLR 34/02 A2979 RMK AO2A SLP063 T03410017</v>
      </c>
    </row>
    <row r="2898" hidden="0">
      <c r="A2898" s="150" t="str">
        <v>2026-06-21 22:29 UTC</v>
      </c>
      <c r="B2898" s="155" t="str">
        <v>2026-06-21 15:29 PDT</v>
      </c>
      <c r="C2898" s="155" t="str">
        <v>2026-06-21</v>
      </c>
      <c r="D2898" s="155" t="str">
        <v>June</v>
      </c>
      <c r="E2898" s="154" t="str">
        <v>Accepted</v>
      </c>
      <c r="F2898" s="155" t="str">
        <v>240</v>
      </c>
      <c r="G2898" s="153" t="n">
        <v>240</v>
      </c>
      <c r="H2898" s="155" t="str">
        <v>SW</v>
      </c>
      <c r="I2898" s="153" t="n">
        <v>60</v>
      </c>
      <c r="J2898" s="155" t="str">
        <v>NE</v>
      </c>
      <c r="K2898" s="153" t="n">
        <v>11</v>
      </c>
      <c r="L2898" s="153" t="n">
        <f>IF(E2898="Accepted",K2898*1.150779448,"")</f>
        <v>12.658573928</v>
      </c>
      <c r="M2898" s="153" t="n">
        <v>15</v>
      </c>
      <c r="N2898" s="153" t="n">
        <f>IF(AND(E2898="Accepted",ISNUMBER(M2898)),M2898*1.150779448,"")</f>
        <v>17.261691719999998</v>
      </c>
      <c r="O2898" s="163"/>
      <c r="P2898" s="163" t="str">
        <f>IF(AND(E2898="Accepted",ISNUMBER(O2898)),O2898*1.150779448,"")</f>
      </c>
      <c r="Q2898" s="163"/>
      <c r="R2898" s="155" t="str"/>
      <c r="S2898" s="155" t="str"/>
      <c r="T2898" s="155" t="str"/>
      <c r="U2898" s="153" t="n">
        <f>IF(E2898&lt;&gt;"Accepted","",IF(AND(N2898="",P2898=""),"",MAX(N2898,P2898)))</f>
        <v>17.261691719999998</v>
      </c>
      <c r="V2898" s="155" t="str">
        <v>2026-06-21 15:29 PDT</v>
      </c>
      <c r="W2898" s="153" t="n">
        <v>11</v>
      </c>
      <c r="X2898" s="153" t="n">
        <v>15</v>
      </c>
      <c r="Y2898" s="163"/>
      <c r="Z2898" s="163"/>
      <c r="AA2898" s="153" t="n">
        <v>-117.8837</v>
      </c>
      <c r="AB2898" s="153" t="n">
        <v>34.9054</v>
      </c>
      <c r="AC2898" s="153" t="n">
        <v>702</v>
      </c>
      <c r="AD2898" s="175" t="str">
        <v>KEDW 212229Z 24011G15KT 60SM CLR 34/03 A2978 RMK AO2A WSHFT 27 SLP060</v>
      </c>
    </row>
    <row r="2899" hidden="0">
      <c r="A2899" s="150" t="str">
        <v>2026-06-21 22:54 UTC</v>
      </c>
      <c r="B2899" s="155" t="str">
        <v>2026-06-21 15:54 PDT</v>
      </c>
      <c r="C2899" s="155" t="str">
        <v>2026-06-21</v>
      </c>
      <c r="D2899" s="155" t="str">
        <v>June</v>
      </c>
      <c r="E2899" s="154" t="str">
        <v>Accepted</v>
      </c>
      <c r="F2899" s="155" t="str">
        <v>220</v>
      </c>
      <c r="G2899" s="153" t="n">
        <v>220</v>
      </c>
      <c r="H2899" s="155" t="str">
        <v>SW</v>
      </c>
      <c r="I2899" s="153" t="n">
        <v>40</v>
      </c>
      <c r="J2899" s="155" t="str">
        <v>NE</v>
      </c>
      <c r="K2899" s="153" t="n">
        <v>15</v>
      </c>
      <c r="L2899" s="153" t="n">
        <f>IF(E2899="Accepted",K2899*1.150779448,"")</f>
        <v>17.261691719999998</v>
      </c>
      <c r="M2899" s="153" t="n">
        <v>20</v>
      </c>
      <c r="N2899" s="153" t="n">
        <f>IF(AND(E2899="Accepted",ISNUMBER(M2899)),M2899*1.150779448,"")</f>
        <v>23.01558896</v>
      </c>
      <c r="O2899" s="163"/>
      <c r="P2899" s="163" t="str">
        <f>IF(AND(E2899="Accepted",ISNUMBER(O2899)),O2899*1.150779448,"")</f>
      </c>
      <c r="Q2899" s="163"/>
      <c r="R2899" s="155" t="str"/>
      <c r="S2899" s="155" t="str"/>
      <c r="T2899" s="155" t="str"/>
      <c r="U2899" s="153" t="n">
        <f>IF(E2899&lt;&gt;"Accepted","",IF(AND(N2899="",P2899=""),"",MAX(N2899,P2899)))</f>
        <v>23.01558896</v>
      </c>
      <c r="V2899" s="155" t="str">
        <v>2026-06-21 15:54 PDT</v>
      </c>
      <c r="W2899" s="153" t="n">
        <v>15</v>
      </c>
      <c r="X2899" s="153" t="n">
        <v>20</v>
      </c>
      <c r="Y2899" s="163"/>
      <c r="Z2899" s="163"/>
      <c r="AA2899" s="153" t="n">
        <v>-117.8837</v>
      </c>
      <c r="AB2899" s="153" t="n">
        <v>34.9054</v>
      </c>
      <c r="AC2899" s="153" t="n">
        <v>702</v>
      </c>
      <c r="AD2899" s="175" t="str">
        <v>KEDW 212254Z 22015G20KT 60SM CLR 34/04 A2977 RMK AO2A SLP056</v>
      </c>
    </row>
    <row r="2900" hidden="0">
      <c r="A2900" s="150" t="str">
        <v>2026-06-21 22:55 UTC</v>
      </c>
      <c r="B2900" s="155" t="str">
        <v>2026-06-21 15:55 PDT</v>
      </c>
      <c r="C2900" s="155" t="str">
        <v>2026-06-21</v>
      </c>
      <c r="D2900" s="155" t="str">
        <v>June</v>
      </c>
      <c r="E2900" s="154" t="str">
        <v>Accepted</v>
      </c>
      <c r="F2900" s="155" t="str">
        <v>220</v>
      </c>
      <c r="G2900" s="153" t="n">
        <v>220</v>
      </c>
      <c r="H2900" s="155" t="str">
        <v>SW</v>
      </c>
      <c r="I2900" s="153" t="n">
        <v>40</v>
      </c>
      <c r="J2900" s="155" t="str">
        <v>NE</v>
      </c>
      <c r="K2900" s="153" t="n">
        <v>13</v>
      </c>
      <c r="L2900" s="153" t="n">
        <f>IF(E2900="Accepted",K2900*1.150779448,"")</f>
        <v>14.960132824</v>
      </c>
      <c r="M2900" s="153" t="n">
        <v>20</v>
      </c>
      <c r="N2900" s="153" t="n">
        <f>IF(AND(E2900="Accepted",ISNUMBER(M2900)),M2900*1.150779448,"")</f>
        <v>23.01558896</v>
      </c>
      <c r="O2900" s="163"/>
      <c r="P2900" s="163" t="str">
        <f>IF(AND(E2900="Accepted",ISNUMBER(O2900)),O2900*1.150779448,"")</f>
      </c>
      <c r="Q2900" s="163"/>
      <c r="R2900" s="155" t="str"/>
      <c r="S2900" s="155" t="str"/>
      <c r="T2900" s="155" t="str"/>
      <c r="U2900" s="153" t="n">
        <f>IF(E2900&lt;&gt;"Accepted","",IF(AND(N2900="",P2900=""),"",MAX(N2900,P2900)))</f>
        <v>23.01558896</v>
      </c>
      <c r="V2900" s="155" t="str">
        <v>2026-06-21 15:55 PDT</v>
      </c>
      <c r="W2900" s="153" t="n">
        <v>13</v>
      </c>
      <c r="X2900" s="153" t="n">
        <v>20</v>
      </c>
      <c r="Y2900" s="163"/>
      <c r="Z2900" s="163"/>
      <c r="AA2900" s="153" t="n">
        <v>-117.8837</v>
      </c>
      <c r="AB2900" s="153" t="n">
        <v>34.9054</v>
      </c>
      <c r="AC2900" s="153" t="n">
        <v>702</v>
      </c>
      <c r="AD2900" s="175" t="str">
        <v>KEDW 212255Z 22013G20KT 60SM CLR 34/04 A2977 RMK AO2A SLP056 T03380035</v>
      </c>
    </row>
    <row r="2901" hidden="0">
      <c r="A2901" s="150" t="str">
        <v>2026-06-21 23:55 UTC</v>
      </c>
      <c r="B2901" s="155" t="str">
        <v>2026-06-21 16:55 PDT</v>
      </c>
      <c r="C2901" s="155" t="str">
        <v>2026-06-21</v>
      </c>
      <c r="D2901" s="155" t="str">
        <v>June</v>
      </c>
      <c r="E2901" s="154" t="str">
        <v>Accepted</v>
      </c>
      <c r="F2901" s="155" t="str">
        <v>240</v>
      </c>
      <c r="G2901" s="153" t="n">
        <v>240</v>
      </c>
      <c r="H2901" s="155" t="str">
        <v>SW</v>
      </c>
      <c r="I2901" s="153" t="n">
        <v>60</v>
      </c>
      <c r="J2901" s="155" t="str">
        <v>NE</v>
      </c>
      <c r="K2901" s="153" t="n">
        <v>15</v>
      </c>
      <c r="L2901" s="153" t="n">
        <f>IF(E2901="Accepted",K2901*1.150779448,"")</f>
        <v>17.261691719999998</v>
      </c>
      <c r="M2901" s="153" t="n">
        <v>21</v>
      </c>
      <c r="N2901" s="153" t="n">
        <f>IF(AND(E2901="Accepted",ISNUMBER(M2901)),M2901*1.150779448,"")</f>
        <v>24.166368408</v>
      </c>
      <c r="O2901" s="163"/>
      <c r="P2901" s="163" t="str">
        <f>IF(AND(E2901="Accepted",ISNUMBER(O2901)),O2901*1.150779448,"")</f>
      </c>
      <c r="Q2901" s="163"/>
      <c r="R2901" s="155" t="str"/>
      <c r="S2901" s="155" t="str"/>
      <c r="T2901" s="155" t="str"/>
      <c r="U2901" s="153" t="n">
        <f>IF(E2901&lt;&gt;"Accepted","",IF(AND(N2901="",P2901=""),"",MAX(N2901,P2901)))</f>
        <v>24.166368408</v>
      </c>
      <c r="V2901" s="155" t="str">
        <v>2026-06-21 16:55 PDT</v>
      </c>
      <c r="W2901" s="153" t="n">
        <v>15</v>
      </c>
      <c r="X2901" s="153" t="n">
        <v>21</v>
      </c>
      <c r="Y2901" s="163"/>
      <c r="Z2901" s="163"/>
      <c r="AA2901" s="153" t="n">
        <v>-117.8837</v>
      </c>
      <c r="AB2901" s="153" t="n">
        <v>34.9054</v>
      </c>
      <c r="AC2901" s="153" t="n">
        <v>702</v>
      </c>
      <c r="AD2901" s="175" t="str">
        <v>KEDW 212355Z 24015G21KT 60SM CLR 33/06 A2977 RMK AO2A SLP058 T03300063 10346 20287 57010</v>
      </c>
    </row>
    <row r="2902" hidden="0">
      <c r="A2902" s="150" t="str">
        <v>2026-06-22 00:55 UTC</v>
      </c>
      <c r="B2902" s="155" t="str">
        <v>2026-06-21 17:55 PDT</v>
      </c>
      <c r="C2902" s="155" t="str">
        <v>2026-06-21</v>
      </c>
      <c r="D2902" s="155" t="str">
        <v>June</v>
      </c>
      <c r="E2902" s="154" t="str">
        <v>Accepted</v>
      </c>
      <c r="F2902" s="155" t="str">
        <v>240</v>
      </c>
      <c r="G2902" s="153" t="n">
        <v>240</v>
      </c>
      <c r="H2902" s="155" t="str">
        <v>SW</v>
      </c>
      <c r="I2902" s="153" t="n">
        <v>60</v>
      </c>
      <c r="J2902" s="155" t="str">
        <v>NE</v>
      </c>
      <c r="K2902" s="153" t="n">
        <v>16</v>
      </c>
      <c r="L2902" s="153" t="n">
        <f>IF(E2902="Accepted",K2902*1.150779448,"")</f>
        <v>18.412471168</v>
      </c>
      <c r="M2902" s="153" t="n">
        <v>21</v>
      </c>
      <c r="N2902" s="153" t="n">
        <f>IF(AND(E2902="Accepted",ISNUMBER(M2902)),M2902*1.150779448,"")</f>
        <v>24.166368408</v>
      </c>
      <c r="O2902" s="153" t="n">
        <v>26</v>
      </c>
      <c r="P2902" s="153" t="n">
        <f>IF(AND(E2902="Accepted",ISNUMBER(O2902)),O2902*1.150779448,"")</f>
        <v>29.920265648</v>
      </c>
      <c r="Q2902" s="153" t="n">
        <v>230</v>
      </c>
      <c r="R2902" s="155" t="str">
        <v>54</v>
      </c>
      <c r="S2902" s="155" t="str">
        <v>2026-06-22 00:54 UTC</v>
      </c>
      <c r="T2902" s="155" t="str">
        <v>2026-06-21 17:54 PDT</v>
      </c>
      <c r="U2902" s="153" t="n">
        <f>IF(E2902&lt;&gt;"Accepted","",IF(AND(N2902="",P2902=""),"",MAX(N2902,P2902)))</f>
        <v>29.920265648</v>
      </c>
      <c r="V2902" s="155" t="str">
        <v>2026-06-21 17:54 PDT</v>
      </c>
      <c r="W2902" s="153" t="n">
        <v>16</v>
      </c>
      <c r="X2902" s="153" t="n">
        <v>21</v>
      </c>
      <c r="Y2902" s="153" t="n">
        <v>26</v>
      </c>
      <c r="Z2902" s="153" t="n">
        <v>230</v>
      </c>
      <c r="AA2902" s="153" t="n">
        <v>-117.8837</v>
      </c>
      <c r="AB2902" s="153" t="n">
        <v>34.9054</v>
      </c>
      <c r="AC2902" s="153" t="n">
        <v>702</v>
      </c>
      <c r="AD2902" s="175" t="str">
        <v>KEDW 220055Z 24016G21KT 60SM CLR 31/09 A2977 RMK AO2A PK WND 23026/54 SLP059 T03120088</v>
      </c>
    </row>
    <row r="2903" hidden="0">
      <c r="A2903" s="150" t="str">
        <v>2026-06-22 01:55 UTC</v>
      </c>
      <c r="B2903" s="155" t="str">
        <v>2026-06-21 18:55 PDT</v>
      </c>
      <c r="C2903" s="155" t="str">
        <v>2026-06-21</v>
      </c>
      <c r="D2903" s="155" t="str">
        <v>June</v>
      </c>
      <c r="E2903" s="154" t="str">
        <v>Accepted</v>
      </c>
      <c r="F2903" s="155" t="str">
        <v>240</v>
      </c>
      <c r="G2903" s="153" t="n">
        <v>240</v>
      </c>
      <c r="H2903" s="155" t="str">
        <v>SW</v>
      </c>
      <c r="I2903" s="153" t="n">
        <v>60</v>
      </c>
      <c r="J2903" s="155" t="str">
        <v>NE</v>
      </c>
      <c r="K2903" s="153" t="n">
        <v>19</v>
      </c>
      <c r="L2903" s="153" t="n">
        <f>IF(E2903="Accepted",K2903*1.150779448,"")</f>
        <v>21.864809512</v>
      </c>
      <c r="M2903" s="153" t="n">
        <v>27</v>
      </c>
      <c r="N2903" s="153" t="n">
        <f>IF(AND(E2903="Accepted",ISNUMBER(M2903)),M2903*1.150779448,"")</f>
        <v>31.071045096</v>
      </c>
      <c r="O2903" s="163"/>
      <c r="P2903" s="163" t="str">
        <f>IF(AND(E2903="Accepted",ISNUMBER(O2903)),O2903*1.150779448,"")</f>
      </c>
      <c r="Q2903" s="163"/>
      <c r="R2903" s="155" t="str"/>
      <c r="S2903" s="155" t="str"/>
      <c r="T2903" s="155" t="str"/>
      <c r="U2903" s="153" t="n">
        <f>IF(E2903&lt;&gt;"Accepted","",IF(AND(N2903="",P2903=""),"",MAX(N2903,P2903)))</f>
        <v>31.071045096</v>
      </c>
      <c r="V2903" s="155" t="str">
        <v>2026-06-21 18:55 PDT</v>
      </c>
      <c r="W2903" s="153" t="n">
        <v>19</v>
      </c>
      <c r="X2903" s="153" t="n">
        <v>27</v>
      </c>
      <c r="Y2903" s="163"/>
      <c r="Z2903" s="163"/>
      <c r="AA2903" s="153" t="n">
        <v>-117.8837</v>
      </c>
      <c r="AB2903" s="153" t="n">
        <v>34.9054</v>
      </c>
      <c r="AC2903" s="153" t="n">
        <v>702</v>
      </c>
      <c r="AD2903" s="175" t="str">
        <v>KEDW 220155Z AUTO 24019G27KT 10SM CLR 29/09 A2978 RMK AO2 SLP062 T02890091 $</v>
      </c>
    </row>
    <row r="2904" hidden="0">
      <c r="A2904" s="150" t="str">
        <v>2026-06-22 02:55 UTC</v>
      </c>
      <c r="B2904" s="155" t="str">
        <v>2026-06-21 19:55 PDT</v>
      </c>
      <c r="C2904" s="155" t="str">
        <v>2026-06-21</v>
      </c>
      <c r="D2904" s="155" t="str">
        <v>June</v>
      </c>
      <c r="E2904" s="154" t="str">
        <v>Accepted</v>
      </c>
      <c r="F2904" s="155" t="str">
        <v>230</v>
      </c>
      <c r="G2904" s="153" t="n">
        <v>230</v>
      </c>
      <c r="H2904" s="155" t="str">
        <v>SW</v>
      </c>
      <c r="I2904" s="153" t="n">
        <v>50</v>
      </c>
      <c r="J2904" s="155" t="str">
        <v>NE</v>
      </c>
      <c r="K2904" s="153" t="n">
        <v>20</v>
      </c>
      <c r="L2904" s="153" t="n">
        <f>IF(E2904="Accepted",K2904*1.150779448,"")</f>
        <v>23.01558896</v>
      </c>
      <c r="M2904" s="153" t="n">
        <v>24</v>
      </c>
      <c r="N2904" s="153" t="n">
        <f>IF(AND(E2904="Accepted",ISNUMBER(M2904)),M2904*1.150779448,"")</f>
        <v>27.618706752</v>
      </c>
      <c r="O2904" s="153" t="n">
        <v>28</v>
      </c>
      <c r="P2904" s="153" t="n">
        <f>IF(AND(E2904="Accepted",ISNUMBER(O2904)),O2904*1.150779448,"")</f>
        <v>32.221824544</v>
      </c>
      <c r="Q2904" s="153" t="n">
        <v>240</v>
      </c>
      <c r="R2904" s="155" t="str">
        <v>53</v>
      </c>
      <c r="S2904" s="155" t="str">
        <v>2026-06-22 02:53 UTC</v>
      </c>
      <c r="T2904" s="155" t="str">
        <v>2026-06-21 19:53 PDT</v>
      </c>
      <c r="U2904" s="153" t="n">
        <f>IF(E2904&lt;&gt;"Accepted","",IF(AND(N2904="",P2904=""),"",MAX(N2904,P2904)))</f>
        <v>32.221824544</v>
      </c>
      <c r="V2904" s="155" t="str">
        <v>2026-06-21 19:53 PDT</v>
      </c>
      <c r="W2904" s="153" t="n">
        <v>20</v>
      </c>
      <c r="X2904" s="153" t="n">
        <v>24</v>
      </c>
      <c r="Y2904" s="153" t="n">
        <v>28</v>
      </c>
      <c r="Z2904" s="153" t="n">
        <v>240</v>
      </c>
      <c r="AA2904" s="153" t="n">
        <v>-117.8837</v>
      </c>
      <c r="AB2904" s="153" t="n">
        <v>34.9054</v>
      </c>
      <c r="AC2904" s="153" t="n">
        <v>702</v>
      </c>
      <c r="AD2904" s="175" t="str">
        <v>KEDW 220255Z AUTO 23020G24KT 10SM CLR 26/10 A2980 RMK AO2 PK WND 24028/53 SLP069 T02620103 53010 $</v>
      </c>
    </row>
    <row r="2905" hidden="0">
      <c r="A2905" s="150" t="str">
        <v>2026-06-22 03:55 UTC</v>
      </c>
      <c r="B2905" s="155" t="str">
        <v>2026-06-21 20:55 PDT</v>
      </c>
      <c r="C2905" s="155" t="str">
        <v>2026-06-21</v>
      </c>
      <c r="D2905" s="155" t="str">
        <v>June</v>
      </c>
      <c r="E2905" s="154" t="str">
        <v>Accepted</v>
      </c>
      <c r="F2905" s="155" t="str">
        <v>240</v>
      </c>
      <c r="G2905" s="153" t="n">
        <v>240</v>
      </c>
      <c r="H2905" s="155" t="str">
        <v>SW</v>
      </c>
      <c r="I2905" s="153" t="n">
        <v>60</v>
      </c>
      <c r="J2905" s="155" t="str">
        <v>NE</v>
      </c>
      <c r="K2905" s="153" t="n">
        <v>17</v>
      </c>
      <c r="L2905" s="153" t="n">
        <f>IF(E2905="Accepted",K2905*1.150779448,"")</f>
        <v>19.563250616</v>
      </c>
      <c r="M2905" s="163"/>
      <c r="N2905" s="163" t="str">
        <f>IF(AND(E2905="Accepted",ISNUMBER(M2905)),M2905*1.150779448,"")</f>
      </c>
      <c r="O2905" s="153" t="n">
        <v>26</v>
      </c>
      <c r="P2905" s="153" t="n">
        <f>IF(AND(E2905="Accepted",ISNUMBER(O2905)),O2905*1.150779448,"")</f>
        <v>29.920265648</v>
      </c>
      <c r="Q2905" s="153" t="n">
        <v>240</v>
      </c>
      <c r="R2905" s="155" t="str">
        <v>0258</v>
      </c>
      <c r="S2905" s="155" t="str">
        <v>2026-06-22 02:58 UTC</v>
      </c>
      <c r="T2905" s="155" t="str">
        <v>2026-06-21 19:58 PDT</v>
      </c>
      <c r="U2905" s="153" t="n">
        <f>IF(E2905&lt;&gt;"Accepted","",IF(AND(N2905="",P2905=""),"",MAX(N2905,P2905)))</f>
        <v>29.920265648</v>
      </c>
      <c r="V2905" s="155" t="str">
        <v>2026-06-21 19:58 PDT</v>
      </c>
      <c r="W2905" s="153" t="n">
        <v>17</v>
      </c>
      <c r="X2905" s="163"/>
      <c r="Y2905" s="153" t="n">
        <v>26</v>
      </c>
      <c r="Z2905" s="153" t="n">
        <v>240</v>
      </c>
      <c r="AA2905" s="153" t="n">
        <v>-117.8837</v>
      </c>
      <c r="AB2905" s="153" t="n">
        <v>34.9054</v>
      </c>
      <c r="AC2905" s="153" t="n">
        <v>702</v>
      </c>
      <c r="AD2905" s="175" t="str">
        <v>KEDW 220355Z AUTO 24017KT 10SM CLR 24/11 A2982 RMK AO2 PK WND 24026/0258 SLP076 T02380105 $</v>
      </c>
    </row>
    <row r="2906" hidden="0">
      <c r="A2906" s="150" t="str">
        <v>2026-06-22 04:55 UTC</v>
      </c>
      <c r="B2906" s="155" t="str">
        <v>2026-06-21 21:55 PDT</v>
      </c>
      <c r="C2906" s="155" t="str">
        <v>2026-06-21</v>
      </c>
      <c r="D2906" s="155" t="str">
        <v>June</v>
      </c>
      <c r="E2906" s="154" t="str">
        <v>Accepted</v>
      </c>
      <c r="F2906" s="155" t="str">
        <v>230</v>
      </c>
      <c r="G2906" s="153" t="n">
        <v>230</v>
      </c>
      <c r="H2906" s="155" t="str">
        <v>SW</v>
      </c>
      <c r="I2906" s="153" t="n">
        <v>50</v>
      </c>
      <c r="J2906" s="155" t="str">
        <v>NE</v>
      </c>
      <c r="K2906" s="153" t="n">
        <v>13</v>
      </c>
      <c r="L2906" s="153" t="n">
        <f>IF(E2906="Accepted",K2906*1.150779448,"")</f>
        <v>14.960132824</v>
      </c>
      <c r="M2906" s="163"/>
      <c r="N2906" s="163" t="str">
        <f>IF(AND(E2906="Accepted",ISNUMBER(M2906)),M2906*1.150779448,"")</f>
      </c>
      <c r="O2906" s="163"/>
      <c r="P2906" s="163" t="str">
        <f>IF(AND(E2906="Accepted",ISNUMBER(O2906)),O2906*1.150779448,"")</f>
      </c>
      <c r="Q2906" s="163"/>
      <c r="R2906" s="155" t="str"/>
      <c r="S2906" s="155" t="str"/>
      <c r="T2906" s="155" t="str"/>
      <c r="U2906" s="163" t="str">
        <f>IF(E2906&lt;&gt;"Accepted","",IF(AND(N2906="",P2906=""),"",MAX(N2906,P2906)))</f>
      </c>
      <c r="V2906" s="155" t="str">
        <v>2026-06-21 21:55 PDT</v>
      </c>
      <c r="W2906" s="153" t="n">
        <v>13</v>
      </c>
      <c r="X2906" s="163"/>
      <c r="Y2906" s="163"/>
      <c r="Z2906" s="163"/>
      <c r="AA2906" s="153" t="n">
        <v>-117.8837</v>
      </c>
      <c r="AB2906" s="153" t="n">
        <v>34.9054</v>
      </c>
      <c r="AC2906" s="153" t="n">
        <v>702</v>
      </c>
      <c r="AD2906" s="175" t="str">
        <v>KEDW 220455Z AUTO 23013KT 10SM CLR 22/10 A2984 RMK AO2 SLP083 T02210099 $</v>
      </c>
    </row>
    <row r="2907" hidden="0">
      <c r="A2907" s="150" t="str">
        <v>2026-06-22 05:55 UTC</v>
      </c>
      <c r="B2907" s="155" t="str">
        <v>2026-06-21 22:55 PDT</v>
      </c>
      <c r="C2907" s="155" t="str">
        <v>2026-06-21</v>
      </c>
      <c r="D2907" s="155" t="str">
        <v>June</v>
      </c>
      <c r="E2907" s="154" t="str">
        <v>Accepted</v>
      </c>
      <c r="F2907" s="155" t="str">
        <v>210</v>
      </c>
      <c r="G2907" s="153" t="n">
        <v>210</v>
      </c>
      <c r="H2907" s="155" t="str">
        <v>SW</v>
      </c>
      <c r="I2907" s="153" t="n">
        <v>30</v>
      </c>
      <c r="J2907" s="155" t="str">
        <v>NE</v>
      </c>
      <c r="K2907" s="153" t="n">
        <v>8</v>
      </c>
      <c r="L2907" s="153" t="n">
        <f>IF(E2907="Accepted",K2907*1.150779448,"")</f>
        <v>9.206235584</v>
      </c>
      <c r="M2907" s="163"/>
      <c r="N2907" s="163" t="str">
        <f>IF(AND(E2907="Accepted",ISNUMBER(M2907)),M2907*1.150779448,"")</f>
      </c>
      <c r="O2907" s="163"/>
      <c r="P2907" s="163" t="str">
        <f>IF(AND(E2907="Accepted",ISNUMBER(O2907)),O2907*1.150779448,"")</f>
      </c>
      <c r="Q2907" s="163"/>
      <c r="R2907" s="155" t="str"/>
      <c r="S2907" s="155" t="str"/>
      <c r="T2907" s="155" t="str"/>
      <c r="U2907" s="163" t="str">
        <f>IF(E2907&lt;&gt;"Accepted","",IF(AND(N2907="",P2907=""),"",MAX(N2907,P2907)))</f>
      </c>
      <c r="V2907" s="155" t="str">
        <v>2026-06-21 22:55 PDT</v>
      </c>
      <c r="W2907" s="153" t="n">
        <v>8</v>
      </c>
      <c r="X2907" s="163"/>
      <c r="Y2907" s="163"/>
      <c r="Z2907" s="163"/>
      <c r="AA2907" s="153" t="n">
        <v>-117.8837</v>
      </c>
      <c r="AB2907" s="153" t="n">
        <v>34.9054</v>
      </c>
      <c r="AC2907" s="153" t="n">
        <v>702</v>
      </c>
      <c r="AD2907" s="175" t="str">
        <v>KEDW 220555Z AUTO 21008KT 10SM CLR 22/09 A2985 RMK AO2 SLP085 T02150087 10329 20214 52016 $</v>
      </c>
    </row>
    <row r="2908" hidden="0">
      <c r="A2908" s="150" t="str">
        <v>2026-06-22 06:55 UTC</v>
      </c>
      <c r="B2908" s="155" t="str">
        <v>2026-06-21 23:55 PDT</v>
      </c>
      <c r="C2908" s="155" t="str">
        <v>2026-06-21</v>
      </c>
      <c r="D2908" s="155" t="str">
        <v>June</v>
      </c>
      <c r="E2908" s="154" t="str">
        <v>Accepted</v>
      </c>
      <c r="F2908" s="155" t="str">
        <v>200</v>
      </c>
      <c r="G2908" s="153" t="n">
        <v>200</v>
      </c>
      <c r="H2908" s="155" t="str">
        <v>S</v>
      </c>
      <c r="I2908" s="153" t="n">
        <v>20</v>
      </c>
      <c r="J2908" s="155" t="str">
        <v>N</v>
      </c>
      <c r="K2908" s="153" t="n">
        <v>8</v>
      </c>
      <c r="L2908" s="153" t="n">
        <f>IF(E2908="Accepted",K2908*1.150779448,"")</f>
        <v>9.206235584</v>
      </c>
      <c r="M2908" s="163"/>
      <c r="N2908" s="163" t="str">
        <f>IF(AND(E2908="Accepted",ISNUMBER(M2908)),M2908*1.150779448,"")</f>
      </c>
      <c r="O2908" s="163"/>
      <c r="P2908" s="163" t="str">
        <f>IF(AND(E2908="Accepted",ISNUMBER(O2908)),O2908*1.150779448,"")</f>
      </c>
      <c r="Q2908" s="163"/>
      <c r="R2908" s="155" t="str"/>
      <c r="S2908" s="155" t="str"/>
      <c r="T2908" s="155" t="str"/>
      <c r="U2908" s="163" t="str">
        <f>IF(E2908&lt;&gt;"Accepted","",IF(AND(N2908="",P2908=""),"",MAX(N2908,P2908)))</f>
      </c>
      <c r="V2908" s="155" t="str">
        <v>2026-06-21 23:55 PDT</v>
      </c>
      <c r="W2908" s="153" t="n">
        <v>8</v>
      </c>
      <c r="X2908" s="163"/>
      <c r="Y2908" s="163"/>
      <c r="Z2908" s="163"/>
      <c r="AA2908" s="153" t="n">
        <v>-117.8837</v>
      </c>
      <c r="AB2908" s="153" t="n">
        <v>34.9054</v>
      </c>
      <c r="AC2908" s="153" t="n">
        <v>702</v>
      </c>
      <c r="AD2908" s="175" t="str">
        <v>KEDW 220655Z AUTO 20008KT 10SM CLR 20/09 A2985 RMK AO2 SLP085 T02020088 $</v>
      </c>
    </row>
    <row r="2909" hidden="0">
      <c r="A2909" s="150" t="str">
        <v>2026-06-22 07:55 UTC</v>
      </c>
      <c r="B2909" s="155" t="str">
        <v>2026-06-22 00:55 PDT</v>
      </c>
      <c r="C2909" s="155" t="str">
        <v>2026-06-22</v>
      </c>
      <c r="D2909" s="155" t="str">
        <v>June</v>
      </c>
      <c r="E2909" s="154" t="str">
        <v>Accepted</v>
      </c>
      <c r="F2909" s="155" t="str">
        <v>210</v>
      </c>
      <c r="G2909" s="153" t="n">
        <v>210</v>
      </c>
      <c r="H2909" s="155" t="str">
        <v>SW</v>
      </c>
      <c r="I2909" s="153" t="n">
        <v>30</v>
      </c>
      <c r="J2909" s="155" t="str">
        <v>NE</v>
      </c>
      <c r="K2909" s="153" t="n">
        <v>9</v>
      </c>
      <c r="L2909" s="153" t="n">
        <f>IF(E2909="Accepted",K2909*1.150779448,"")</f>
        <v>10.357015032</v>
      </c>
      <c r="M2909" s="163"/>
      <c r="N2909" s="163" t="str">
        <f>IF(AND(E2909="Accepted",ISNUMBER(M2909)),M2909*1.150779448,"")</f>
      </c>
      <c r="O2909" s="163"/>
      <c r="P2909" s="163" t="str">
        <f>IF(AND(E2909="Accepted",ISNUMBER(O2909)),O2909*1.150779448,"")</f>
      </c>
      <c r="Q2909" s="163"/>
      <c r="R2909" s="155" t="str"/>
      <c r="S2909" s="155" t="str"/>
      <c r="T2909" s="155" t="str"/>
      <c r="U2909" s="163" t="str">
        <f>IF(E2909&lt;&gt;"Accepted","",IF(AND(N2909="",P2909=""),"",MAX(N2909,P2909)))</f>
      </c>
      <c r="V2909" s="155" t="str">
        <v>2026-06-22 00:55 PDT</v>
      </c>
      <c r="W2909" s="153" t="n">
        <v>9</v>
      </c>
      <c r="X2909" s="163"/>
      <c r="Y2909" s="163"/>
      <c r="Z2909" s="163"/>
      <c r="AA2909" s="153" t="n">
        <v>-117.8837</v>
      </c>
      <c r="AB2909" s="153" t="n">
        <v>34.9054</v>
      </c>
      <c r="AC2909" s="153" t="n">
        <v>702</v>
      </c>
      <c r="AD2909" s="175" t="str">
        <v>KEDW 220755Z AUTO 21009KT 10SM M 19/10 A2984 RMK AO2 SLP082 T01940096 403460164 $</v>
      </c>
    </row>
    <row r="2910" hidden="0">
      <c r="A2910" s="150" t="str">
        <v>2026-06-22 08:55 UTC</v>
      </c>
      <c r="B2910" s="155" t="str">
        <v>2026-06-22 01:55 PDT</v>
      </c>
      <c r="C2910" s="155" t="str">
        <v>2026-06-22</v>
      </c>
      <c r="D2910" s="155" t="str">
        <v>June</v>
      </c>
      <c r="E2910" s="154" t="str">
        <v>Accepted</v>
      </c>
      <c r="F2910" s="155" t="str">
        <v>210</v>
      </c>
      <c r="G2910" s="153" t="n">
        <v>210</v>
      </c>
      <c r="H2910" s="155" t="str">
        <v>SW</v>
      </c>
      <c r="I2910" s="153" t="n">
        <v>30</v>
      </c>
      <c r="J2910" s="155" t="str">
        <v>NE</v>
      </c>
      <c r="K2910" s="153" t="n">
        <v>14</v>
      </c>
      <c r="L2910" s="153" t="n">
        <f>IF(E2910="Accepted",K2910*1.150779448,"")</f>
        <v>16.110912272</v>
      </c>
      <c r="M2910" s="163"/>
      <c r="N2910" s="163" t="str">
        <f>IF(AND(E2910="Accepted",ISNUMBER(M2910)),M2910*1.150779448,"")</f>
      </c>
      <c r="O2910" s="163"/>
      <c r="P2910" s="163" t="str">
        <f>IF(AND(E2910="Accepted",ISNUMBER(O2910)),O2910*1.150779448,"")</f>
      </c>
      <c r="Q2910" s="163"/>
      <c r="R2910" s="155" t="str"/>
      <c r="S2910" s="155" t="str"/>
      <c r="T2910" s="155" t="str"/>
      <c r="U2910" s="163" t="str">
        <f>IF(E2910&lt;&gt;"Accepted","",IF(AND(N2910="",P2910=""),"",MAX(N2910,P2910)))</f>
      </c>
      <c r="V2910" s="155" t="str">
        <v>2026-06-22 01:55 PDT</v>
      </c>
      <c r="W2910" s="153" t="n">
        <v>14</v>
      </c>
      <c r="X2910" s="163"/>
      <c r="Y2910" s="163"/>
      <c r="Z2910" s="163"/>
      <c r="AA2910" s="153" t="n">
        <v>-117.8837</v>
      </c>
      <c r="AB2910" s="153" t="n">
        <v>34.9054</v>
      </c>
      <c r="AC2910" s="153" t="n">
        <v>702</v>
      </c>
      <c r="AD2910" s="175" t="str">
        <v>KEDW 220855Z AUTO 21014KT 10SM CLR 19/08 A2984 RMK AO2 SLP080 T01870078 57005 $</v>
      </c>
    </row>
    <row r="2911" hidden="0">
      <c r="A2911" s="150" t="str">
        <v>2026-06-22 09:55 UTC</v>
      </c>
      <c r="B2911" s="155" t="str">
        <v>2026-06-22 02:55 PDT</v>
      </c>
      <c r="C2911" s="155" t="str">
        <v>2026-06-22</v>
      </c>
      <c r="D2911" s="155" t="str">
        <v>June</v>
      </c>
      <c r="E2911" s="154" t="str">
        <v>Accepted</v>
      </c>
      <c r="F2911" s="155" t="str">
        <v>220</v>
      </c>
      <c r="G2911" s="153" t="n">
        <v>220</v>
      </c>
      <c r="H2911" s="155" t="str">
        <v>SW</v>
      </c>
      <c r="I2911" s="153" t="n">
        <v>40</v>
      </c>
      <c r="J2911" s="155" t="str">
        <v>NE</v>
      </c>
      <c r="K2911" s="153" t="n">
        <v>11</v>
      </c>
      <c r="L2911" s="153" t="n">
        <f>IF(E2911="Accepted",K2911*1.150779448,"")</f>
        <v>12.658573928</v>
      </c>
      <c r="M2911" s="163"/>
      <c r="N2911" s="163" t="str">
        <f>IF(AND(E2911="Accepted",ISNUMBER(M2911)),M2911*1.150779448,"")</f>
      </c>
      <c r="O2911" s="163"/>
      <c r="P2911" s="163" t="str">
        <f>IF(AND(E2911="Accepted",ISNUMBER(O2911)),O2911*1.150779448,"")</f>
      </c>
      <c r="Q2911" s="163"/>
      <c r="R2911" s="155" t="str"/>
      <c r="S2911" s="155" t="str"/>
      <c r="T2911" s="155" t="str"/>
      <c r="U2911" s="163" t="str">
        <f>IF(E2911&lt;&gt;"Accepted","",IF(AND(N2911="",P2911=""),"",MAX(N2911,P2911)))</f>
      </c>
      <c r="V2911" s="155" t="str">
        <v>2026-06-22 02:55 PDT</v>
      </c>
      <c r="W2911" s="153" t="n">
        <v>11</v>
      </c>
      <c r="X2911" s="163"/>
      <c r="Y2911" s="163"/>
      <c r="Z2911" s="163"/>
      <c r="AA2911" s="153" t="n">
        <v>-117.8837</v>
      </c>
      <c r="AB2911" s="153" t="n">
        <v>34.9054</v>
      </c>
      <c r="AC2911" s="153" t="n">
        <v>702</v>
      </c>
      <c r="AD2911" s="175" t="str">
        <v>KEDW 220955Z AUTO 22011KT 10SM CLR 18/08 A2984 RMK AO2 SLP080 T01800077 $</v>
      </c>
    </row>
    <row r="2912" hidden="0">
      <c r="A2912" s="150" t="str">
        <v>2026-06-22 10:55 UTC</v>
      </c>
      <c r="B2912" s="155" t="str">
        <v>2026-06-22 03:55 PDT</v>
      </c>
      <c r="C2912" s="155" t="str">
        <v>2026-06-22</v>
      </c>
      <c r="D2912" s="155" t="str">
        <v>June</v>
      </c>
      <c r="E2912" s="154" t="str">
        <v>Accepted</v>
      </c>
      <c r="F2912" s="155" t="str">
        <v>210</v>
      </c>
      <c r="G2912" s="153" t="n">
        <v>210</v>
      </c>
      <c r="H2912" s="155" t="str">
        <v>SW</v>
      </c>
      <c r="I2912" s="153" t="n">
        <v>30</v>
      </c>
      <c r="J2912" s="155" t="str">
        <v>NE</v>
      </c>
      <c r="K2912" s="153" t="n">
        <v>8</v>
      </c>
      <c r="L2912" s="153" t="n">
        <f>IF(E2912="Accepted",K2912*1.150779448,"")</f>
        <v>9.206235584</v>
      </c>
      <c r="M2912" s="163"/>
      <c r="N2912" s="163" t="str">
        <f>IF(AND(E2912="Accepted",ISNUMBER(M2912)),M2912*1.150779448,"")</f>
      </c>
      <c r="O2912" s="163"/>
      <c r="P2912" s="163" t="str">
        <f>IF(AND(E2912="Accepted",ISNUMBER(O2912)),O2912*1.150779448,"")</f>
      </c>
      <c r="Q2912" s="163"/>
      <c r="R2912" s="155" t="str"/>
      <c r="S2912" s="155" t="str"/>
      <c r="T2912" s="155" t="str"/>
      <c r="U2912" s="163" t="str">
        <f>IF(E2912&lt;&gt;"Accepted","",IF(AND(N2912="",P2912=""),"",MAX(N2912,P2912)))</f>
      </c>
      <c r="V2912" s="155" t="str">
        <v>2026-06-22 03:55 PDT</v>
      </c>
      <c r="W2912" s="153" t="n">
        <v>8</v>
      </c>
      <c r="X2912" s="163"/>
      <c r="Y2912" s="163"/>
      <c r="Z2912" s="163"/>
      <c r="AA2912" s="153" t="n">
        <v>-117.8837</v>
      </c>
      <c r="AB2912" s="153" t="n">
        <v>34.9054</v>
      </c>
      <c r="AC2912" s="153" t="n">
        <v>702</v>
      </c>
      <c r="AD2912" s="175" t="str">
        <v>KEDW 221055Z AUTO 21008KT 10SM CLR 17/07 A2984 RMK AO2 SLP082 T01740074 $</v>
      </c>
    </row>
    <row r="2913" hidden="0">
      <c r="A2913" s="150" t="str">
        <v>2026-06-22 11:55 UTC</v>
      </c>
      <c r="B2913" s="155" t="str">
        <v>2026-06-22 04:55 PDT</v>
      </c>
      <c r="C2913" s="155" t="str">
        <v>2026-06-22</v>
      </c>
      <c r="D2913" s="155" t="str">
        <v>June</v>
      </c>
      <c r="E2913" s="154" t="str">
        <v>Accepted</v>
      </c>
      <c r="F2913" s="155" t="str">
        <v>190</v>
      </c>
      <c r="G2913" s="153" t="n">
        <v>190</v>
      </c>
      <c r="H2913" s="155" t="str">
        <v>S</v>
      </c>
      <c r="I2913" s="153" t="n">
        <v>10</v>
      </c>
      <c r="J2913" s="155" t="str">
        <v>N</v>
      </c>
      <c r="K2913" s="153" t="n">
        <v>8</v>
      </c>
      <c r="L2913" s="153" t="n">
        <f>IF(E2913="Accepted",K2913*1.150779448,"")</f>
        <v>9.206235584</v>
      </c>
      <c r="M2913" s="163"/>
      <c r="N2913" s="163" t="str">
        <f>IF(AND(E2913="Accepted",ISNUMBER(M2913)),M2913*1.150779448,"")</f>
      </c>
      <c r="O2913" s="163"/>
      <c r="P2913" s="163" t="str">
        <f>IF(AND(E2913="Accepted",ISNUMBER(O2913)),O2913*1.150779448,"")</f>
      </c>
      <c r="Q2913" s="163"/>
      <c r="R2913" s="155" t="str"/>
      <c r="S2913" s="155" t="str"/>
      <c r="T2913" s="155" t="str"/>
      <c r="U2913" s="163" t="str">
        <f>IF(E2913&lt;&gt;"Accepted","",IF(AND(N2913="",P2913=""),"",MAX(N2913,P2913)))</f>
      </c>
      <c r="V2913" s="155" t="str">
        <v>2026-06-22 04:55 PDT</v>
      </c>
      <c r="W2913" s="153" t="n">
        <v>8</v>
      </c>
      <c r="X2913" s="163"/>
      <c r="Y2913" s="163"/>
      <c r="Z2913" s="163"/>
      <c r="AA2913" s="153" t="n">
        <v>-117.8837</v>
      </c>
      <c r="AB2913" s="153" t="n">
        <v>34.9054</v>
      </c>
      <c r="AC2913" s="153" t="n">
        <v>702</v>
      </c>
      <c r="AD2913" s="175" t="str">
        <v>KEDW 221155Z AUTO 19008KT 10SM CLR 16/07 A2985 RMK AO2 SLP085 T01630072 10214 20163 53005 $</v>
      </c>
    </row>
    <row r="2914" hidden="0">
      <c r="A2914" s="150" t="str">
        <v>2026-06-22 12:55 UTC</v>
      </c>
      <c r="B2914" s="155" t="str">
        <v>2026-06-22 05:55 PDT</v>
      </c>
      <c r="C2914" s="155" t="str">
        <v>2026-06-22</v>
      </c>
      <c r="D2914" s="155" t="str">
        <v>June</v>
      </c>
      <c r="E2914" s="154" t="str">
        <v>Accepted</v>
      </c>
      <c r="F2914" s="155" t="str">
        <v>210</v>
      </c>
      <c r="G2914" s="153" t="n">
        <v>210</v>
      </c>
      <c r="H2914" s="155" t="str">
        <v>SW</v>
      </c>
      <c r="I2914" s="153" t="n">
        <v>30</v>
      </c>
      <c r="J2914" s="155" t="str">
        <v>NE</v>
      </c>
      <c r="K2914" s="153" t="n">
        <v>4</v>
      </c>
      <c r="L2914" s="153" t="n">
        <f>IF(E2914="Accepted",K2914*1.150779448,"")</f>
        <v>4.603117792</v>
      </c>
      <c r="M2914" s="163"/>
      <c r="N2914" s="163" t="str">
        <f>IF(AND(E2914="Accepted",ISNUMBER(M2914)),M2914*1.150779448,"")</f>
      </c>
      <c r="O2914" s="163"/>
      <c r="P2914" s="163" t="str">
        <f>IF(AND(E2914="Accepted",ISNUMBER(O2914)),O2914*1.150779448,"")</f>
      </c>
      <c r="Q2914" s="163"/>
      <c r="R2914" s="155" t="str"/>
      <c r="S2914" s="155" t="str"/>
      <c r="T2914" s="155" t="str"/>
      <c r="U2914" s="163" t="str">
        <f>IF(E2914&lt;&gt;"Accepted","",IF(AND(N2914="",P2914=""),"",MAX(N2914,P2914)))</f>
      </c>
      <c r="V2914" s="155" t="str">
        <v>2026-06-22 05:55 PDT</v>
      </c>
      <c r="W2914" s="153" t="n">
        <v>4</v>
      </c>
      <c r="X2914" s="163"/>
      <c r="Y2914" s="163"/>
      <c r="Z2914" s="163"/>
      <c r="AA2914" s="153" t="n">
        <v>-117.8837</v>
      </c>
      <c r="AB2914" s="153" t="n">
        <v>34.9054</v>
      </c>
      <c r="AC2914" s="153" t="n">
        <v>702</v>
      </c>
      <c r="AD2914" s="175" t="str">
        <v>KEDW 221255Z 21004KT 50SM CLR 16/08 A2987 RMK AO2A SLP093 T01560079</v>
      </c>
    </row>
    <row r="2915" hidden="0">
      <c r="A2915" s="150" t="str">
        <v>2026-06-22 13:55 UTC</v>
      </c>
      <c r="B2915" s="155" t="str">
        <v>2026-06-22 06:55 PDT</v>
      </c>
      <c r="C2915" s="155" t="str">
        <v>2026-06-22</v>
      </c>
      <c r="D2915" s="155" t="str">
        <v>June</v>
      </c>
      <c r="E2915" s="154" t="str">
        <v>Accepted</v>
      </c>
      <c r="F2915" s="155" t="str">
        <v>220</v>
      </c>
      <c r="G2915" s="153" t="n">
        <v>220</v>
      </c>
      <c r="H2915" s="155" t="str">
        <v>SW</v>
      </c>
      <c r="I2915" s="153" t="n">
        <v>40</v>
      </c>
      <c r="J2915" s="155" t="str">
        <v>NE</v>
      </c>
      <c r="K2915" s="153" t="n">
        <v>8</v>
      </c>
      <c r="L2915" s="153" t="n">
        <f>IF(E2915="Accepted",K2915*1.150779448,"")</f>
        <v>9.206235584</v>
      </c>
      <c r="M2915" s="163"/>
      <c r="N2915" s="163" t="str">
        <f>IF(AND(E2915="Accepted",ISNUMBER(M2915)),M2915*1.150779448,"")</f>
      </c>
      <c r="O2915" s="163"/>
      <c r="P2915" s="163" t="str">
        <f>IF(AND(E2915="Accepted",ISNUMBER(O2915)),O2915*1.150779448,"")</f>
      </c>
      <c r="Q2915" s="163"/>
      <c r="R2915" s="155" t="str"/>
      <c r="S2915" s="155" t="str"/>
      <c r="T2915" s="155" t="str"/>
      <c r="U2915" s="163" t="str">
        <f>IF(E2915&lt;&gt;"Accepted","",IF(AND(N2915="",P2915=""),"",MAX(N2915,P2915)))</f>
      </c>
      <c r="V2915" s="155" t="str">
        <v>2026-06-22 06:55 PDT</v>
      </c>
      <c r="W2915" s="153" t="n">
        <v>8</v>
      </c>
      <c r="X2915" s="163"/>
      <c r="Y2915" s="163"/>
      <c r="Z2915" s="163"/>
      <c r="AA2915" s="153" t="n">
        <v>-117.8837</v>
      </c>
      <c r="AB2915" s="153" t="n">
        <v>34.9054</v>
      </c>
      <c r="AC2915" s="153" t="n">
        <v>702</v>
      </c>
      <c r="AD2915" s="175" t="str">
        <v>KEDW 221355Z 22008KT 70SM CLR 19/08 A2988 RMK AO2A SLP096 T01890076</v>
      </c>
    </row>
    <row r="2916" hidden="0">
      <c r="A2916" s="150" t="str">
        <v>2026-06-22 14:55 UTC</v>
      </c>
      <c r="B2916" s="155" t="str">
        <v>2026-06-22 07:55 PDT</v>
      </c>
      <c r="C2916" s="155" t="str">
        <v>2026-06-22</v>
      </c>
      <c r="D2916" s="155" t="str">
        <v>June</v>
      </c>
      <c r="E2916" s="154" t="str">
        <v>Accepted</v>
      </c>
      <c r="F2916" s="155" t="str">
        <v>210</v>
      </c>
      <c r="G2916" s="153" t="n">
        <v>210</v>
      </c>
      <c r="H2916" s="155" t="str">
        <v>SW</v>
      </c>
      <c r="I2916" s="153" t="n">
        <v>30</v>
      </c>
      <c r="J2916" s="155" t="str">
        <v>NE</v>
      </c>
      <c r="K2916" s="153" t="n">
        <v>9</v>
      </c>
      <c r="L2916" s="153" t="n">
        <f>IF(E2916="Accepted",K2916*1.150779448,"")</f>
        <v>10.357015032</v>
      </c>
      <c r="M2916" s="163"/>
      <c r="N2916" s="163" t="str">
        <f>IF(AND(E2916="Accepted",ISNUMBER(M2916)),M2916*1.150779448,"")</f>
      </c>
      <c r="O2916" s="163"/>
      <c r="P2916" s="163" t="str">
        <f>IF(AND(E2916="Accepted",ISNUMBER(O2916)),O2916*1.150779448,"")</f>
      </c>
      <c r="Q2916" s="163"/>
      <c r="R2916" s="155" t="str"/>
      <c r="S2916" s="155" t="str"/>
      <c r="T2916" s="155" t="str"/>
      <c r="U2916" s="163" t="str">
        <f>IF(E2916&lt;&gt;"Accepted","",IF(AND(N2916="",P2916=""),"",MAX(N2916,P2916)))</f>
      </c>
      <c r="V2916" s="155" t="str">
        <v>2026-06-22 07:55 PDT</v>
      </c>
      <c r="W2916" s="153" t="n">
        <v>9</v>
      </c>
      <c r="X2916" s="163"/>
      <c r="Y2916" s="163"/>
      <c r="Z2916" s="163"/>
      <c r="AA2916" s="153" t="n">
        <v>-117.8837</v>
      </c>
      <c r="AB2916" s="153" t="n">
        <v>34.9054</v>
      </c>
      <c r="AC2916" s="153" t="n">
        <v>702</v>
      </c>
      <c r="AD2916" s="175" t="str">
        <v>KEDW 221455Z 21009KT 70SM CLR 22/08 A2989 RMK AO2A SLP100 T02190080 52014</v>
      </c>
    </row>
    <row r="2917" hidden="0">
      <c r="A2917" s="150" t="str">
        <v>2026-06-22 15:55 UTC</v>
      </c>
      <c r="B2917" s="155" t="str">
        <v>2026-06-22 08:55 PDT</v>
      </c>
      <c r="C2917" s="155" t="str">
        <v>2026-06-22</v>
      </c>
      <c r="D2917" s="155" t="str">
        <v>June</v>
      </c>
      <c r="E2917" s="154" t="str">
        <v>Accepted</v>
      </c>
      <c r="F2917" s="155" t="str">
        <v>230</v>
      </c>
      <c r="G2917" s="153" t="n">
        <v>230</v>
      </c>
      <c r="H2917" s="155" t="str">
        <v>SW</v>
      </c>
      <c r="I2917" s="153" t="n">
        <v>50</v>
      </c>
      <c r="J2917" s="155" t="str">
        <v>NE</v>
      </c>
      <c r="K2917" s="153" t="n">
        <v>8</v>
      </c>
      <c r="L2917" s="153" t="n">
        <f>IF(E2917="Accepted",K2917*1.150779448,"")</f>
        <v>9.206235584</v>
      </c>
      <c r="M2917" s="163"/>
      <c r="N2917" s="163" t="str">
        <f>IF(AND(E2917="Accepted",ISNUMBER(M2917)),M2917*1.150779448,"")</f>
      </c>
      <c r="O2917" s="163"/>
      <c r="P2917" s="163" t="str">
        <f>IF(AND(E2917="Accepted",ISNUMBER(O2917)),O2917*1.150779448,"")</f>
      </c>
      <c r="Q2917" s="163"/>
      <c r="R2917" s="155" t="str"/>
      <c r="S2917" s="155" t="str"/>
      <c r="T2917" s="155" t="str"/>
      <c r="U2917" s="163" t="str">
        <f>IF(E2917&lt;&gt;"Accepted","",IF(AND(N2917="",P2917=""),"",MAX(N2917,P2917)))</f>
      </c>
      <c r="V2917" s="155" t="str">
        <v>2026-06-22 08:55 PDT</v>
      </c>
      <c r="W2917" s="153" t="n">
        <v>8</v>
      </c>
      <c r="X2917" s="163"/>
      <c r="Y2917" s="163"/>
      <c r="Z2917" s="163"/>
      <c r="AA2917" s="153" t="n">
        <v>-117.8837</v>
      </c>
      <c r="AB2917" s="153" t="n">
        <v>34.9054</v>
      </c>
      <c r="AC2917" s="153" t="n">
        <v>702</v>
      </c>
      <c r="AD2917" s="175" t="str">
        <v>KEDW 221555Z 23008KT 70SM CLR 26/08 A2991 RMK AO2A SLP106 T02580078</v>
      </c>
    </row>
    <row r="2918" hidden="0">
      <c r="A2918" s="150" t="str">
        <v>2026-06-22 16:55 UTC</v>
      </c>
      <c r="B2918" s="155" t="str">
        <v>2026-06-22 09:55 PDT</v>
      </c>
      <c r="C2918" s="155" t="str">
        <v>2026-06-22</v>
      </c>
      <c r="D2918" s="155" t="str">
        <v>June</v>
      </c>
      <c r="E2918" s="154" t="str">
        <v>Accepted</v>
      </c>
      <c r="F2918" s="155" t="str">
        <v>000</v>
      </c>
      <c r="G2918" s="153" t="n">
        <v>0</v>
      </c>
      <c r="H2918" s="155" t="str">
        <v>Calm</v>
      </c>
      <c r="I2918" s="153" t="n">
        <v>180</v>
      </c>
      <c r="J2918" s="155" t="str">
        <v>Calm</v>
      </c>
      <c r="K2918" s="153" t="n">
        <v>0</v>
      </c>
      <c r="L2918" s="153" t="n">
        <f>IF(E2918="Accepted",K2918*1.150779448,"")</f>
        <v>0</v>
      </c>
      <c r="M2918" s="163"/>
      <c r="N2918" s="163" t="str">
        <f>IF(AND(E2918="Accepted",ISNUMBER(M2918)),M2918*1.150779448,"")</f>
      </c>
      <c r="O2918" s="163"/>
      <c r="P2918" s="163" t="str">
        <f>IF(AND(E2918="Accepted",ISNUMBER(O2918)),O2918*1.150779448,"")</f>
      </c>
      <c r="Q2918" s="163"/>
      <c r="R2918" s="155" t="str"/>
      <c r="S2918" s="155" t="str"/>
      <c r="T2918" s="155" t="str"/>
      <c r="U2918" s="163" t="str">
        <f>IF(E2918&lt;&gt;"Accepted","",IF(AND(N2918="",P2918=""),"",MAX(N2918,P2918)))</f>
      </c>
      <c r="V2918" s="155" t="str">
        <v>2026-06-22 09:55 PDT</v>
      </c>
      <c r="W2918" s="153" t="n">
        <v>0</v>
      </c>
      <c r="X2918" s="163"/>
      <c r="Y2918" s="163"/>
      <c r="Z2918" s="163"/>
      <c r="AA2918" s="153" t="n">
        <v>-117.8837</v>
      </c>
      <c r="AB2918" s="153" t="n">
        <v>34.9054</v>
      </c>
      <c r="AC2918" s="153" t="n">
        <v>702</v>
      </c>
      <c r="AD2918" s="175" t="str">
        <v>KEDW 221655Z 00000KT 70SM CLR 28/06 A2990 RMK AO2A SLP102 T02780060</v>
      </c>
    </row>
    <row r="2919" hidden="0">
      <c r="A2919" s="150" t="str">
        <v>2026-06-22 17:55 UTC</v>
      </c>
      <c r="B2919" s="155" t="str">
        <v>2026-06-22 10:55 PDT</v>
      </c>
      <c r="C2919" s="155" t="str">
        <v>2026-06-22</v>
      </c>
      <c r="D2919" s="155" t="str">
        <v>June</v>
      </c>
      <c r="E2919" s="154" t="str">
        <v>Accepted</v>
      </c>
      <c r="F2919" s="155" t="str">
        <v>110</v>
      </c>
      <c r="G2919" s="153" t="n">
        <v>110</v>
      </c>
      <c r="H2919" s="155" t="str">
        <v>E</v>
      </c>
      <c r="I2919" s="153" t="n">
        <v>290</v>
      </c>
      <c r="J2919" s="155" t="str">
        <v>W</v>
      </c>
      <c r="K2919" s="153" t="n">
        <v>5</v>
      </c>
      <c r="L2919" s="153" t="n">
        <f>IF(E2919="Accepted",K2919*1.150779448,"")</f>
        <v>5.75389724</v>
      </c>
      <c r="M2919" s="163"/>
      <c r="N2919" s="163" t="str">
        <f>IF(AND(E2919="Accepted",ISNUMBER(M2919)),M2919*1.150779448,"")</f>
      </c>
      <c r="O2919" s="163"/>
      <c r="P2919" s="163" t="str">
        <f>IF(AND(E2919="Accepted",ISNUMBER(O2919)),O2919*1.150779448,"")</f>
      </c>
      <c r="Q2919" s="163"/>
      <c r="R2919" s="155" t="str"/>
      <c r="S2919" s="155" t="str"/>
      <c r="T2919" s="155" t="str"/>
      <c r="U2919" s="163" t="str">
        <f>IF(E2919&lt;&gt;"Accepted","",IF(AND(N2919="",P2919=""),"",MAX(N2919,P2919)))</f>
      </c>
      <c r="V2919" s="155" t="str">
        <v>2026-06-22 10:55 PDT</v>
      </c>
      <c r="W2919" s="153" t="n">
        <v>5</v>
      </c>
      <c r="X2919" s="163"/>
      <c r="Y2919" s="163"/>
      <c r="Z2919" s="163"/>
      <c r="AA2919" s="153" t="n">
        <v>-117.8837</v>
      </c>
      <c r="AB2919" s="153" t="n">
        <v>34.9054</v>
      </c>
      <c r="AC2919" s="153" t="n">
        <v>702</v>
      </c>
      <c r="AD2919" s="175" t="str">
        <v>KEDW 221755Z 11005KT 70SM CLR 30/04 A2991 RMK AO2A SLP104 T02950042 10297 20156 50006</v>
      </c>
    </row>
    <row r="2920" hidden="0">
      <c r="A2920" s="150" t="str">
        <v>2026-06-22 18:55 UTC</v>
      </c>
      <c r="B2920" s="155" t="str">
        <v>2026-06-22 11:55 PDT</v>
      </c>
      <c r="C2920" s="155" t="str">
        <v>2026-06-22</v>
      </c>
      <c r="D2920" s="155" t="str">
        <v>June</v>
      </c>
      <c r="E2920" s="154" t="str">
        <v>Accepted</v>
      </c>
      <c r="F2920" s="155" t="str">
        <v>070</v>
      </c>
      <c r="G2920" s="153" t="n">
        <v>70</v>
      </c>
      <c r="H2920" s="155" t="str">
        <v>E</v>
      </c>
      <c r="I2920" s="153" t="n">
        <v>250</v>
      </c>
      <c r="J2920" s="155" t="str">
        <v>W</v>
      </c>
      <c r="K2920" s="153" t="n">
        <v>5</v>
      </c>
      <c r="L2920" s="153" t="n">
        <f>IF(E2920="Accepted",K2920*1.150779448,"")</f>
        <v>5.75389724</v>
      </c>
      <c r="M2920" s="163"/>
      <c r="N2920" s="163" t="str">
        <f>IF(AND(E2920="Accepted",ISNUMBER(M2920)),M2920*1.150779448,"")</f>
      </c>
      <c r="O2920" s="163"/>
      <c r="P2920" s="163" t="str">
        <f>IF(AND(E2920="Accepted",ISNUMBER(O2920)),O2920*1.150779448,"")</f>
      </c>
      <c r="Q2920" s="163"/>
      <c r="R2920" s="155" t="str"/>
      <c r="S2920" s="155" t="str"/>
      <c r="T2920" s="155" t="str"/>
      <c r="U2920" s="163" t="str">
        <f>IF(E2920&lt;&gt;"Accepted","",IF(AND(N2920="",P2920=""),"",MAX(N2920,P2920)))</f>
      </c>
      <c r="V2920" s="155" t="str">
        <v>2026-06-22 11:55 PDT</v>
      </c>
      <c r="W2920" s="153" t="n">
        <v>5</v>
      </c>
      <c r="X2920" s="163"/>
      <c r="Y2920" s="163"/>
      <c r="Z2920" s="163"/>
      <c r="AA2920" s="153" t="n">
        <v>-117.8837</v>
      </c>
      <c r="AB2920" s="153" t="n">
        <v>34.9054</v>
      </c>
      <c r="AC2920" s="153" t="n">
        <v>702</v>
      </c>
      <c r="AD2920" s="175" t="str">
        <v>KEDW 221855Z 07005KT 70SM CLR 31/04 A2991 RMK AO2A SLP104 T03090038</v>
      </c>
    </row>
    <row r="2921" hidden="0">
      <c r="A2921" s="150" t="str">
        <v>2026-06-22 19:55 UTC</v>
      </c>
      <c r="B2921" s="155" t="str">
        <v>2026-06-22 12:55 PDT</v>
      </c>
      <c r="C2921" s="155" t="str">
        <v>2026-06-22</v>
      </c>
      <c r="D2921" s="155" t="str">
        <v>June</v>
      </c>
      <c r="E2921" s="154" t="str">
        <v>Accepted</v>
      </c>
      <c r="F2921" s="155" t="str">
        <v>050</v>
      </c>
      <c r="G2921" s="153" t="n">
        <v>50</v>
      </c>
      <c r="H2921" s="155" t="str">
        <v>NE</v>
      </c>
      <c r="I2921" s="153" t="n">
        <v>230</v>
      </c>
      <c r="J2921" s="155" t="str">
        <v>SW</v>
      </c>
      <c r="K2921" s="153" t="n">
        <v>6</v>
      </c>
      <c r="L2921" s="153" t="n">
        <f>IF(E2921="Accepted",K2921*1.150779448,"")</f>
        <v>6.904676688</v>
      </c>
      <c r="M2921" s="163"/>
      <c r="N2921" s="163" t="str">
        <f>IF(AND(E2921="Accepted",ISNUMBER(M2921)),M2921*1.150779448,"")</f>
      </c>
      <c r="O2921" s="163"/>
      <c r="P2921" s="163" t="str">
        <f>IF(AND(E2921="Accepted",ISNUMBER(O2921)),O2921*1.150779448,"")</f>
      </c>
      <c r="Q2921" s="163"/>
      <c r="R2921" s="155" t="str"/>
      <c r="S2921" s="155" t="str"/>
      <c r="T2921" s="155" t="str"/>
      <c r="U2921" s="163" t="str">
        <f>IF(E2921&lt;&gt;"Accepted","",IF(AND(N2921="",P2921=""),"",MAX(N2921,P2921)))</f>
      </c>
      <c r="V2921" s="155" t="str">
        <v>2026-06-22 12:55 PDT</v>
      </c>
      <c r="W2921" s="153" t="n">
        <v>6</v>
      </c>
      <c r="X2921" s="163"/>
      <c r="Y2921" s="163"/>
      <c r="Z2921" s="163"/>
      <c r="AA2921" s="153" t="n">
        <v>-117.8837</v>
      </c>
      <c r="AB2921" s="153" t="n">
        <v>34.9054</v>
      </c>
      <c r="AC2921" s="153" t="n">
        <v>702</v>
      </c>
      <c r="AD2921" s="175" t="str">
        <v>KEDW 221955Z 05006KT 70SM CLR 33/03 A2990 RMK AO2A SLP101 T03250025</v>
      </c>
    </row>
    <row r="2922" hidden="0">
      <c r="A2922" s="150" t="str">
        <v>2026-06-22 20:55 UTC</v>
      </c>
      <c r="B2922" s="155" t="str">
        <v>2026-06-22 13:55 PDT</v>
      </c>
      <c r="C2922" s="155" t="str">
        <v>2026-06-22</v>
      </c>
      <c r="D2922" s="155" t="str">
        <v>June</v>
      </c>
      <c r="E2922" s="154" t="str">
        <v>Accepted</v>
      </c>
      <c r="F2922" s="155" t="str">
        <v>000</v>
      </c>
      <c r="G2922" s="153" t="n">
        <v>0</v>
      </c>
      <c r="H2922" s="155" t="str">
        <v>Calm</v>
      </c>
      <c r="I2922" s="153" t="n">
        <v>180</v>
      </c>
      <c r="J2922" s="155" t="str">
        <v>Calm</v>
      </c>
      <c r="K2922" s="153" t="n">
        <v>0</v>
      </c>
      <c r="L2922" s="153" t="n">
        <f>IF(E2922="Accepted",K2922*1.150779448,"")</f>
        <v>0</v>
      </c>
      <c r="M2922" s="163"/>
      <c r="N2922" s="163" t="str">
        <f>IF(AND(E2922="Accepted",ISNUMBER(M2922)),M2922*1.150779448,"")</f>
      </c>
      <c r="O2922" s="163"/>
      <c r="P2922" s="163" t="str">
        <f>IF(AND(E2922="Accepted",ISNUMBER(O2922)),O2922*1.150779448,"")</f>
      </c>
      <c r="Q2922" s="163"/>
      <c r="R2922" s="155" t="str"/>
      <c r="S2922" s="155" t="str"/>
      <c r="T2922" s="155" t="str"/>
      <c r="U2922" s="163" t="str">
        <f>IF(E2922&lt;&gt;"Accepted","",IF(AND(N2922="",P2922=""),"",MAX(N2922,P2922)))</f>
      </c>
      <c r="V2922" s="155" t="str">
        <v>2026-06-22 13:55 PDT</v>
      </c>
      <c r="W2922" s="153" t="n">
        <v>0</v>
      </c>
      <c r="X2922" s="163"/>
      <c r="Y2922" s="163"/>
      <c r="Z2922" s="163"/>
      <c r="AA2922" s="153" t="n">
        <v>-117.8837</v>
      </c>
      <c r="AB2922" s="153" t="n">
        <v>34.9054</v>
      </c>
      <c r="AC2922" s="153" t="n">
        <v>702</v>
      </c>
      <c r="AD2922" s="175" t="str">
        <v>KEDW 222055Z 00000KT 70SM CLR 33/00 A2988 RMK AO2A SLP094 T03340001 58010</v>
      </c>
    </row>
    <row r="2923" hidden="0">
      <c r="A2923" s="150" t="str">
        <v>2026-06-22 21:55 UTC</v>
      </c>
      <c r="B2923" s="155" t="str">
        <v>2026-06-22 14:55 PDT</v>
      </c>
      <c r="C2923" s="155" t="str">
        <v>2026-06-22</v>
      </c>
      <c r="D2923" s="155" t="str">
        <v>June</v>
      </c>
      <c r="E2923" s="154" t="str">
        <v>Accepted</v>
      </c>
      <c r="F2923" s="155" t="str">
        <v>260</v>
      </c>
      <c r="G2923" s="153" t="n">
        <v>260</v>
      </c>
      <c r="H2923" s="155" t="str">
        <v>W</v>
      </c>
      <c r="I2923" s="153" t="n">
        <v>80</v>
      </c>
      <c r="J2923" s="155" t="str">
        <v>E</v>
      </c>
      <c r="K2923" s="153" t="n">
        <v>4</v>
      </c>
      <c r="L2923" s="153" t="n">
        <f>IF(E2923="Accepted",K2923*1.150779448,"")</f>
        <v>4.603117792</v>
      </c>
      <c r="M2923" s="163"/>
      <c r="N2923" s="163" t="str">
        <f>IF(AND(E2923="Accepted",ISNUMBER(M2923)),M2923*1.150779448,"")</f>
      </c>
      <c r="O2923" s="163"/>
      <c r="P2923" s="163" t="str">
        <f>IF(AND(E2923="Accepted",ISNUMBER(O2923)),O2923*1.150779448,"")</f>
      </c>
      <c r="Q2923" s="163"/>
      <c r="R2923" s="155" t="str"/>
      <c r="S2923" s="155" t="str"/>
      <c r="T2923" s="155" t="str"/>
      <c r="U2923" s="163" t="str">
        <f>IF(E2923&lt;&gt;"Accepted","",IF(AND(N2923="",P2923=""),"",MAX(N2923,P2923)))</f>
      </c>
      <c r="V2923" s="155" t="str">
        <v>2026-06-22 14:55 PDT</v>
      </c>
      <c r="W2923" s="153" t="n">
        <v>4</v>
      </c>
      <c r="X2923" s="163"/>
      <c r="Y2923" s="163"/>
      <c r="Z2923" s="163"/>
      <c r="AA2923" s="153" t="n">
        <v>-117.8837</v>
      </c>
      <c r="AB2923" s="153" t="n">
        <v>34.9054</v>
      </c>
      <c r="AC2923" s="153" t="n">
        <v>702</v>
      </c>
      <c r="AD2923" s="175" t="str">
        <v>KEDW 222155Z 26004KT 70SM CLR 34/01 A2987 RMK AO2A SLP091 T03430008</v>
      </c>
    </row>
    <row r="2924" hidden="0">
      <c r="A2924" s="150" t="str">
        <v>2026-06-22 22:55 UTC</v>
      </c>
      <c r="B2924" s="155" t="str">
        <v>2026-06-22 15:55 PDT</v>
      </c>
      <c r="C2924" s="155" t="str">
        <v>2026-06-22</v>
      </c>
      <c r="D2924" s="155" t="str">
        <v>June</v>
      </c>
      <c r="E2924" s="154" t="str">
        <v>Accepted</v>
      </c>
      <c r="F2924" s="155" t="str">
        <v>250</v>
      </c>
      <c r="G2924" s="153" t="n">
        <v>250</v>
      </c>
      <c r="H2924" s="155" t="str">
        <v>W</v>
      </c>
      <c r="I2924" s="153" t="n">
        <v>70</v>
      </c>
      <c r="J2924" s="155" t="str">
        <v>E</v>
      </c>
      <c r="K2924" s="153" t="n">
        <v>7</v>
      </c>
      <c r="L2924" s="153" t="n">
        <f>IF(E2924="Accepted",K2924*1.150779448,"")</f>
        <v>8.055456136</v>
      </c>
      <c r="M2924" s="163"/>
      <c r="N2924" s="163" t="str">
        <f>IF(AND(E2924="Accepted",ISNUMBER(M2924)),M2924*1.150779448,"")</f>
      </c>
      <c r="O2924" s="163"/>
      <c r="P2924" s="163" t="str">
        <f>IF(AND(E2924="Accepted",ISNUMBER(O2924)),O2924*1.150779448,"")</f>
      </c>
      <c r="Q2924" s="163"/>
      <c r="R2924" s="155" t="str"/>
      <c r="S2924" s="155" t="str"/>
      <c r="T2924" s="155" t="str"/>
      <c r="U2924" s="163" t="str">
        <f>IF(E2924&lt;&gt;"Accepted","",IF(AND(N2924="",P2924=""),"",MAX(N2924,P2924)))</f>
      </c>
      <c r="V2924" s="155" t="str">
        <v>2026-06-22 15:55 PDT</v>
      </c>
      <c r="W2924" s="153" t="n">
        <v>7</v>
      </c>
      <c r="X2924" s="163"/>
      <c r="Y2924" s="163"/>
      <c r="Z2924" s="163"/>
      <c r="AA2924" s="153" t="n">
        <v>-117.8837</v>
      </c>
      <c r="AB2924" s="153" t="n">
        <v>34.9054</v>
      </c>
      <c r="AC2924" s="153" t="n">
        <v>702</v>
      </c>
      <c r="AD2924" s="175" t="str">
        <v>KEDW 222255Z 25007KT 60SM CLR 37/M00 A2986 RMK AO2A SLP086 T03651001</v>
      </c>
    </row>
    <row r="2925" hidden="0">
      <c r="A2925" s="150" t="str">
        <v>2026-06-22 23:55 UTC</v>
      </c>
      <c r="B2925" s="155" t="str">
        <v>2026-06-22 16:55 PDT</v>
      </c>
      <c r="C2925" s="155" t="str">
        <v>2026-06-22</v>
      </c>
      <c r="D2925" s="155" t="str">
        <v>June</v>
      </c>
      <c r="E2925" s="154" t="str">
        <v>Accepted</v>
      </c>
      <c r="F2925" s="155" t="str">
        <v>240</v>
      </c>
      <c r="G2925" s="153" t="n">
        <v>240</v>
      </c>
      <c r="H2925" s="155" t="str">
        <v>SW</v>
      </c>
      <c r="I2925" s="153" t="n">
        <v>60</v>
      </c>
      <c r="J2925" s="155" t="str">
        <v>NE</v>
      </c>
      <c r="K2925" s="153" t="n">
        <v>14</v>
      </c>
      <c r="L2925" s="153" t="n">
        <f>IF(E2925="Accepted",K2925*1.150779448,"")</f>
        <v>16.110912272</v>
      </c>
      <c r="M2925" s="153" t="n">
        <v>21</v>
      </c>
      <c r="N2925" s="153" t="n">
        <f>IF(AND(E2925="Accepted",ISNUMBER(M2925)),M2925*1.150779448,"")</f>
        <v>24.166368408</v>
      </c>
      <c r="O2925" s="163"/>
      <c r="P2925" s="163" t="str">
        <f>IF(AND(E2925="Accepted",ISNUMBER(O2925)),O2925*1.150779448,"")</f>
      </c>
      <c r="Q2925" s="163"/>
      <c r="R2925" s="155" t="str"/>
      <c r="S2925" s="155" t="str"/>
      <c r="T2925" s="155" t="str"/>
      <c r="U2925" s="153" t="n">
        <f>IF(E2925&lt;&gt;"Accepted","",IF(AND(N2925="",P2925=""),"",MAX(N2925,P2925)))</f>
        <v>24.166368408</v>
      </c>
      <c r="V2925" s="155" t="str">
        <v>2026-06-22 16:55 PDT</v>
      </c>
      <c r="W2925" s="153" t="n">
        <v>14</v>
      </c>
      <c r="X2925" s="153" t="n">
        <v>21</v>
      </c>
      <c r="Y2925" s="163"/>
      <c r="Z2925" s="163"/>
      <c r="AA2925" s="153" t="n">
        <v>-117.8837</v>
      </c>
      <c r="AB2925" s="153" t="n">
        <v>34.9054</v>
      </c>
      <c r="AC2925" s="153" t="n">
        <v>702</v>
      </c>
      <c r="AD2925" s="175" t="str">
        <v>KEDW 222355Z 24014G21KT 60SM CLR 35/05 A2986 RMK AO2A SLP087 T03540048 10365 20292 56008</v>
      </c>
    </row>
    <row r="2926" hidden="0">
      <c r="A2926" s="150" t="str">
        <v>2026-06-23 00:55 UTC</v>
      </c>
      <c r="B2926" s="155" t="str">
        <v>2026-06-22 17:55 PDT</v>
      </c>
      <c r="C2926" s="155" t="str">
        <v>2026-06-22</v>
      </c>
      <c r="D2926" s="155" t="str">
        <v>June</v>
      </c>
      <c r="E2926" s="154" t="str">
        <v>Accepted</v>
      </c>
      <c r="F2926" s="155" t="str">
        <v>240</v>
      </c>
      <c r="G2926" s="153" t="n">
        <v>240</v>
      </c>
      <c r="H2926" s="155" t="str">
        <v>SW</v>
      </c>
      <c r="I2926" s="153" t="n">
        <v>60</v>
      </c>
      <c r="J2926" s="155" t="str">
        <v>NE</v>
      </c>
      <c r="K2926" s="153" t="n">
        <v>13</v>
      </c>
      <c r="L2926" s="153" t="n">
        <f>IF(E2926="Accepted",K2926*1.150779448,"")</f>
        <v>14.960132824</v>
      </c>
      <c r="M2926" s="163"/>
      <c r="N2926" s="163" t="str">
        <f>IF(AND(E2926="Accepted",ISNUMBER(M2926)),M2926*1.150779448,"")</f>
      </c>
      <c r="O2926" s="163"/>
      <c r="P2926" s="163" t="str">
        <f>IF(AND(E2926="Accepted",ISNUMBER(O2926)),O2926*1.150779448,"")</f>
      </c>
      <c r="Q2926" s="163"/>
      <c r="R2926" s="155" t="str"/>
      <c r="S2926" s="155" t="str"/>
      <c r="T2926" s="155" t="str"/>
      <c r="U2926" s="163" t="str">
        <f>IF(E2926&lt;&gt;"Accepted","",IF(AND(N2926="",P2926=""),"",MAX(N2926,P2926)))</f>
      </c>
      <c r="V2926" s="155" t="str">
        <v>2026-06-22 17:55 PDT</v>
      </c>
      <c r="W2926" s="153" t="n">
        <v>13</v>
      </c>
      <c r="X2926" s="163"/>
      <c r="Y2926" s="163"/>
      <c r="Z2926" s="163"/>
      <c r="AA2926" s="153" t="n">
        <v>-117.8837</v>
      </c>
      <c r="AB2926" s="153" t="n">
        <v>34.9054</v>
      </c>
      <c r="AC2926" s="153" t="n">
        <v>702</v>
      </c>
      <c r="AD2926" s="175" t="str">
        <v>KEDW 230055Z 24013KT 60SM CLR 34/04 A2987 RMK AO2A SLP092 T03380044</v>
      </c>
    </row>
    <row r="2927" hidden="0">
      <c r="A2927" s="150" t="str">
        <v>2026-06-23 01:55 UTC</v>
      </c>
      <c r="B2927" s="155" t="str">
        <v>2026-06-22 18:55 PDT</v>
      </c>
      <c r="C2927" s="155" t="str">
        <v>2026-06-22</v>
      </c>
      <c r="D2927" s="155" t="str">
        <v>June</v>
      </c>
      <c r="E2927" s="154" t="str">
        <v>Accepted</v>
      </c>
      <c r="F2927" s="155" t="str">
        <v>240</v>
      </c>
      <c r="G2927" s="153" t="n">
        <v>240</v>
      </c>
      <c r="H2927" s="155" t="str">
        <v>SW</v>
      </c>
      <c r="I2927" s="153" t="n">
        <v>60</v>
      </c>
      <c r="J2927" s="155" t="str">
        <v>NE</v>
      </c>
      <c r="K2927" s="153" t="n">
        <v>19</v>
      </c>
      <c r="L2927" s="153" t="n">
        <f>IF(E2927="Accepted",K2927*1.150779448,"")</f>
        <v>21.864809512</v>
      </c>
      <c r="M2927" s="153" t="n">
        <v>24</v>
      </c>
      <c r="N2927" s="153" t="n">
        <f>IF(AND(E2927="Accepted",ISNUMBER(M2927)),M2927*1.150779448,"")</f>
        <v>27.618706752</v>
      </c>
      <c r="O2927" s="153" t="n">
        <v>26</v>
      </c>
      <c r="P2927" s="153" t="n">
        <f>IF(AND(E2927="Accepted",ISNUMBER(O2927)),O2927*1.150779448,"")</f>
        <v>29.920265648</v>
      </c>
      <c r="Q2927" s="153" t="n">
        <v>230</v>
      </c>
      <c r="R2927" s="155" t="str">
        <v>48</v>
      </c>
      <c r="S2927" s="155" t="str">
        <v>2026-06-23 01:48 UTC</v>
      </c>
      <c r="T2927" s="155" t="str">
        <v>2026-06-22 18:48 PDT</v>
      </c>
      <c r="U2927" s="153" t="n">
        <f>IF(E2927&lt;&gt;"Accepted","",IF(AND(N2927="",P2927=""),"",MAX(N2927,P2927)))</f>
        <v>29.920265648</v>
      </c>
      <c r="V2927" s="155" t="str">
        <v>2026-06-22 18:48 PDT</v>
      </c>
      <c r="W2927" s="153" t="n">
        <v>19</v>
      </c>
      <c r="X2927" s="153" t="n">
        <v>24</v>
      </c>
      <c r="Y2927" s="153" t="n">
        <v>26</v>
      </c>
      <c r="Z2927" s="153" t="n">
        <v>230</v>
      </c>
      <c r="AA2927" s="153" t="n">
        <v>-117.8837</v>
      </c>
      <c r="AB2927" s="153" t="n">
        <v>34.9054</v>
      </c>
      <c r="AC2927" s="153" t="n">
        <v>702</v>
      </c>
      <c r="AD2927" s="175" t="str">
        <v>KEDW 230155Z 24019G24KT 60SM CLR 32/00 A2988 RMK AO2A PK WND 23026/48 SLP094 T03190000</v>
      </c>
    </row>
    <row r="2928" hidden="0">
      <c r="A2928" s="150" t="str">
        <v>2026-06-23 02:55 UTC</v>
      </c>
      <c r="B2928" s="155" t="str">
        <v>2026-06-22 19:55 PDT</v>
      </c>
      <c r="C2928" s="155" t="str">
        <v>2026-06-22</v>
      </c>
      <c r="D2928" s="155" t="str">
        <v>June</v>
      </c>
      <c r="E2928" s="154" t="str">
        <v>Accepted</v>
      </c>
      <c r="F2928" s="155" t="str">
        <v>230</v>
      </c>
      <c r="G2928" s="153" t="n">
        <v>230</v>
      </c>
      <c r="H2928" s="155" t="str">
        <v>SW</v>
      </c>
      <c r="I2928" s="153" t="n">
        <v>50</v>
      </c>
      <c r="J2928" s="155" t="str">
        <v>NE</v>
      </c>
      <c r="K2928" s="153" t="n">
        <v>16</v>
      </c>
      <c r="L2928" s="153" t="n">
        <f>IF(E2928="Accepted",K2928*1.150779448,"")</f>
        <v>18.412471168</v>
      </c>
      <c r="M2928" s="153" t="n">
        <v>21</v>
      </c>
      <c r="N2928" s="153" t="n">
        <f>IF(AND(E2928="Accepted",ISNUMBER(M2928)),M2928*1.150779448,"")</f>
        <v>24.166368408</v>
      </c>
      <c r="O2928" s="163"/>
      <c r="P2928" s="163" t="str">
        <f>IF(AND(E2928="Accepted",ISNUMBER(O2928)),O2928*1.150779448,"")</f>
      </c>
      <c r="Q2928" s="163"/>
      <c r="R2928" s="155" t="str"/>
      <c r="S2928" s="155" t="str"/>
      <c r="T2928" s="155" t="str"/>
      <c r="U2928" s="153" t="n">
        <f>IF(E2928&lt;&gt;"Accepted","",IF(AND(N2928="",P2928=""),"",MAX(N2928,P2928)))</f>
        <v>24.166368408</v>
      </c>
      <c r="V2928" s="155" t="str">
        <v>2026-06-22 19:55 PDT</v>
      </c>
      <c r="W2928" s="153" t="n">
        <v>16</v>
      </c>
      <c r="X2928" s="153" t="n">
        <v>21</v>
      </c>
      <c r="Y2928" s="163"/>
      <c r="Z2928" s="163"/>
      <c r="AA2928" s="153" t="n">
        <v>-117.8837</v>
      </c>
      <c r="AB2928" s="153" t="n">
        <v>34.9054</v>
      </c>
      <c r="AC2928" s="153" t="n">
        <v>702</v>
      </c>
      <c r="AD2928" s="175" t="str">
        <v>KEDW 230255Z 23016G21KT 60SM CLR 29/01 A2990 RMK AO2A SLP102 T02900006 52014</v>
      </c>
    </row>
    <row r="2929" hidden="0">
      <c r="A2929" s="150" t="str">
        <v>2026-06-23 03:55 UTC</v>
      </c>
      <c r="B2929" s="155" t="str">
        <v>2026-06-22 20:55 PDT</v>
      </c>
      <c r="C2929" s="155" t="str">
        <v>2026-06-22</v>
      </c>
      <c r="D2929" s="155" t="str">
        <v>June</v>
      </c>
      <c r="E2929" s="154" t="str">
        <v>Accepted</v>
      </c>
      <c r="F2929" s="155" t="str">
        <v>230</v>
      </c>
      <c r="G2929" s="153" t="n">
        <v>230</v>
      </c>
      <c r="H2929" s="155" t="str">
        <v>SW</v>
      </c>
      <c r="I2929" s="153" t="n">
        <v>50</v>
      </c>
      <c r="J2929" s="155" t="str">
        <v>NE</v>
      </c>
      <c r="K2929" s="153" t="n">
        <v>13</v>
      </c>
      <c r="L2929" s="153" t="n">
        <f>IF(E2929="Accepted",K2929*1.150779448,"")</f>
        <v>14.960132824</v>
      </c>
      <c r="M2929" s="163"/>
      <c r="N2929" s="163" t="str">
        <f>IF(AND(E2929="Accepted",ISNUMBER(M2929)),M2929*1.150779448,"")</f>
      </c>
      <c r="O2929" s="163"/>
      <c r="P2929" s="163" t="str">
        <f>IF(AND(E2929="Accepted",ISNUMBER(O2929)),O2929*1.150779448,"")</f>
      </c>
      <c r="Q2929" s="163"/>
      <c r="R2929" s="155" t="str"/>
      <c r="S2929" s="155" t="str"/>
      <c r="T2929" s="155" t="str"/>
      <c r="U2929" s="163" t="str">
        <f>IF(E2929&lt;&gt;"Accepted","",IF(AND(N2929="",P2929=""),"",MAX(N2929,P2929)))</f>
      </c>
      <c r="V2929" s="155" t="str">
        <v>2026-06-22 20:55 PDT</v>
      </c>
      <c r="W2929" s="153" t="n">
        <v>13</v>
      </c>
      <c r="X2929" s="163"/>
      <c r="Y2929" s="163"/>
      <c r="Z2929" s="163"/>
      <c r="AA2929" s="153" t="n">
        <v>-117.8837</v>
      </c>
      <c r="AB2929" s="153" t="n">
        <v>34.9054</v>
      </c>
      <c r="AC2929" s="153" t="n">
        <v>702</v>
      </c>
      <c r="AD2929" s="175" t="str">
        <v>KEDW 230355Z 23013KT 40SM CLR 26/08 A2992 RMK AO2A SLP108 T02610076</v>
      </c>
    </row>
    <row r="2930" hidden="0">
      <c r="A2930" s="150" t="str">
        <v>2026-06-23 04:55 UTC</v>
      </c>
      <c r="B2930" s="155" t="str">
        <v>2026-06-22 21:55 PDT</v>
      </c>
      <c r="C2930" s="155" t="str">
        <v>2026-06-22</v>
      </c>
      <c r="D2930" s="155" t="str">
        <v>June</v>
      </c>
      <c r="E2930" s="154" t="str">
        <v>Accepted</v>
      </c>
      <c r="F2930" s="155" t="str">
        <v>240</v>
      </c>
      <c r="G2930" s="153" t="n">
        <v>240</v>
      </c>
      <c r="H2930" s="155" t="str">
        <v>SW</v>
      </c>
      <c r="I2930" s="153" t="n">
        <v>60</v>
      </c>
      <c r="J2930" s="155" t="str">
        <v>NE</v>
      </c>
      <c r="K2930" s="153" t="n">
        <v>12</v>
      </c>
      <c r="L2930" s="153" t="n">
        <f>IF(E2930="Accepted",K2930*1.150779448,"")</f>
        <v>13.809353376</v>
      </c>
      <c r="M2930" s="163"/>
      <c r="N2930" s="163" t="str">
        <f>IF(AND(E2930="Accepted",ISNUMBER(M2930)),M2930*1.150779448,"")</f>
      </c>
      <c r="O2930" s="163"/>
      <c r="P2930" s="163" t="str">
        <f>IF(AND(E2930="Accepted",ISNUMBER(O2930)),O2930*1.150779448,"")</f>
      </c>
      <c r="Q2930" s="163"/>
      <c r="R2930" s="155" t="str"/>
      <c r="S2930" s="155" t="str"/>
      <c r="T2930" s="155" t="str"/>
      <c r="U2930" s="163" t="str">
        <f>IF(E2930&lt;&gt;"Accepted","",IF(AND(N2930="",P2930=""),"",MAX(N2930,P2930)))</f>
      </c>
      <c r="V2930" s="155" t="str">
        <v>2026-06-22 21:55 PDT</v>
      </c>
      <c r="W2930" s="153" t="n">
        <v>12</v>
      </c>
      <c r="X2930" s="163"/>
      <c r="Y2930" s="163"/>
      <c r="Z2930" s="163"/>
      <c r="AA2930" s="153" t="n">
        <v>-117.8837</v>
      </c>
      <c r="AB2930" s="153" t="n">
        <v>34.9054</v>
      </c>
      <c r="AC2930" s="153" t="n">
        <v>702</v>
      </c>
      <c r="AD2930" s="175" t="str">
        <v>KEDW 230455Z 24012KT 40SM CLR 25/02 A2995 RMK AO2A SLP118 T02510019</v>
      </c>
    </row>
    <row r="2931" hidden="0">
      <c r="A2931" s="150" t="str">
        <v>2026-06-23 05:55 UTC</v>
      </c>
      <c r="B2931" s="155" t="str">
        <v>2026-06-22 22:55 PDT</v>
      </c>
      <c r="C2931" s="155" t="str">
        <v>2026-06-22</v>
      </c>
      <c r="D2931" s="155" t="str">
        <v>June</v>
      </c>
      <c r="E2931" s="154" t="str">
        <v>Accepted</v>
      </c>
      <c r="F2931" s="155" t="str">
        <v>240</v>
      </c>
      <c r="G2931" s="153" t="n">
        <v>240</v>
      </c>
      <c r="H2931" s="155" t="str">
        <v>SW</v>
      </c>
      <c r="I2931" s="153" t="n">
        <v>60</v>
      </c>
      <c r="J2931" s="155" t="str">
        <v>NE</v>
      </c>
      <c r="K2931" s="153" t="n">
        <v>12</v>
      </c>
      <c r="L2931" s="153" t="n">
        <f>IF(E2931="Accepted",K2931*1.150779448,"")</f>
        <v>13.809353376</v>
      </c>
      <c r="M2931" s="163"/>
      <c r="N2931" s="163" t="str">
        <f>IF(AND(E2931="Accepted",ISNUMBER(M2931)),M2931*1.150779448,"")</f>
      </c>
      <c r="O2931" s="163"/>
      <c r="P2931" s="163" t="str">
        <f>IF(AND(E2931="Accepted",ISNUMBER(O2931)),O2931*1.150779448,"")</f>
      </c>
      <c r="Q2931" s="163"/>
      <c r="R2931" s="155" t="str"/>
      <c r="S2931" s="155" t="str"/>
      <c r="T2931" s="155" t="str"/>
      <c r="U2931" s="163" t="str">
        <f>IF(E2931&lt;&gt;"Accepted","",IF(AND(N2931="",P2931=""),"",MAX(N2931,P2931)))</f>
      </c>
      <c r="V2931" s="155" t="str">
        <v>2026-06-22 22:55 PDT</v>
      </c>
      <c r="W2931" s="153" t="n">
        <v>12</v>
      </c>
      <c r="X2931" s="163"/>
      <c r="Y2931" s="163"/>
      <c r="Z2931" s="163"/>
      <c r="AA2931" s="153" t="n">
        <v>-117.8837</v>
      </c>
      <c r="AB2931" s="153" t="n">
        <v>34.9054</v>
      </c>
      <c r="AC2931" s="153" t="n">
        <v>702</v>
      </c>
      <c r="AD2931" s="175" t="str">
        <v>KEDW 230555Z AUTO 24012KT 10SM CLR 25/M05 A2996 RMK AO2 SLP120 T02481055 10356 20248 52019 $</v>
      </c>
    </row>
    <row r="2932" hidden="0">
      <c r="A2932" s="150" t="str">
        <v>2026-06-23 06:55 UTC</v>
      </c>
      <c r="B2932" s="155" t="str">
        <v>2026-06-22 23:55 PDT</v>
      </c>
      <c r="C2932" s="155" t="str">
        <v>2026-06-22</v>
      </c>
      <c r="D2932" s="155" t="str">
        <v>June</v>
      </c>
      <c r="E2932" s="154" t="str">
        <v>Accepted</v>
      </c>
      <c r="F2932" s="155" t="str">
        <v>220</v>
      </c>
      <c r="G2932" s="153" t="n">
        <v>220</v>
      </c>
      <c r="H2932" s="155" t="str">
        <v>SW</v>
      </c>
      <c r="I2932" s="153" t="n">
        <v>40</v>
      </c>
      <c r="J2932" s="155" t="str">
        <v>NE</v>
      </c>
      <c r="K2932" s="153" t="n">
        <v>6</v>
      </c>
      <c r="L2932" s="153" t="n">
        <f>IF(E2932="Accepted",K2932*1.150779448,"")</f>
        <v>6.904676688</v>
      </c>
      <c r="M2932" s="163"/>
      <c r="N2932" s="163" t="str">
        <f>IF(AND(E2932="Accepted",ISNUMBER(M2932)),M2932*1.150779448,"")</f>
      </c>
      <c r="O2932" s="163"/>
      <c r="P2932" s="163" t="str">
        <f>IF(AND(E2932="Accepted",ISNUMBER(O2932)),O2932*1.150779448,"")</f>
      </c>
      <c r="Q2932" s="163"/>
      <c r="R2932" s="155" t="str"/>
      <c r="S2932" s="155" t="str"/>
      <c r="T2932" s="155" t="str"/>
      <c r="U2932" s="163" t="str">
        <f>IF(E2932&lt;&gt;"Accepted","",IF(AND(N2932="",P2932=""),"",MAX(N2932,P2932)))</f>
      </c>
      <c r="V2932" s="155" t="str">
        <v>2026-06-22 23:55 PDT</v>
      </c>
      <c r="W2932" s="153" t="n">
        <v>6</v>
      </c>
      <c r="X2932" s="163"/>
      <c r="Y2932" s="163"/>
      <c r="Z2932" s="163"/>
      <c r="AA2932" s="153" t="n">
        <v>-117.8837</v>
      </c>
      <c r="AB2932" s="153" t="n">
        <v>34.9054</v>
      </c>
      <c r="AC2932" s="153" t="n">
        <v>702</v>
      </c>
      <c r="AD2932" s="175" t="str">
        <v>KEDW 230655Z AUTO 22006KT 10SM CLR 23/M09 A2996 RMK AO2 SLP120 T02281092 $</v>
      </c>
    </row>
    <row r="2933" hidden="0">
      <c r="A2933" s="150" t="str">
        <v>2026-06-23 07:55 UTC</v>
      </c>
      <c r="B2933" s="155" t="str">
        <v>2026-06-23 00:55 PDT</v>
      </c>
      <c r="C2933" s="155" t="str">
        <v>2026-06-23</v>
      </c>
      <c r="D2933" s="155" t="str">
        <v>June</v>
      </c>
      <c r="E2933" s="154" t="str">
        <v>Accepted</v>
      </c>
      <c r="F2933" s="155" t="str">
        <v>190</v>
      </c>
      <c r="G2933" s="153" t="n">
        <v>190</v>
      </c>
      <c r="H2933" s="155" t="str">
        <v>S</v>
      </c>
      <c r="I2933" s="153" t="n">
        <v>10</v>
      </c>
      <c r="J2933" s="155" t="str">
        <v>N</v>
      </c>
      <c r="K2933" s="153" t="n">
        <v>6</v>
      </c>
      <c r="L2933" s="153" t="n">
        <f>IF(E2933="Accepted",K2933*1.150779448,"")</f>
        <v>6.904676688</v>
      </c>
      <c r="M2933" s="163"/>
      <c r="N2933" s="163" t="str">
        <f>IF(AND(E2933="Accepted",ISNUMBER(M2933)),M2933*1.150779448,"")</f>
      </c>
      <c r="O2933" s="163"/>
      <c r="P2933" s="163" t="str">
        <f>IF(AND(E2933="Accepted",ISNUMBER(O2933)),O2933*1.150779448,"")</f>
      </c>
      <c r="Q2933" s="163"/>
      <c r="R2933" s="155" t="str"/>
      <c r="S2933" s="155" t="str"/>
      <c r="T2933" s="155" t="str"/>
      <c r="U2933" s="163" t="str">
        <f>IF(E2933&lt;&gt;"Accepted","",IF(AND(N2933="",P2933=""),"",MAX(N2933,P2933)))</f>
      </c>
      <c r="V2933" s="155" t="str">
        <v>2026-06-23 00:55 PDT</v>
      </c>
      <c r="W2933" s="153" t="n">
        <v>6</v>
      </c>
      <c r="X2933" s="163"/>
      <c r="Y2933" s="163"/>
      <c r="Z2933" s="163"/>
      <c r="AA2933" s="153" t="n">
        <v>-117.8837</v>
      </c>
      <c r="AB2933" s="153" t="n">
        <v>34.9054</v>
      </c>
      <c r="AC2933" s="153" t="n">
        <v>702</v>
      </c>
      <c r="AD2933" s="175" t="str">
        <v>KEDW 230755Z AUTO 19006KT 10SM CLR 20/M01 A2996 RMK AO2 SLP122 T02001012 403650156 $</v>
      </c>
    </row>
    <row r="2934" hidden="0">
      <c r="A2934" s="150" t="str">
        <v>2026-06-23 08:55 UTC</v>
      </c>
      <c r="B2934" s="155" t="str">
        <v>2026-06-23 01:55 PDT</v>
      </c>
      <c r="C2934" s="155" t="str">
        <v>2026-06-23</v>
      </c>
      <c r="D2934" s="155" t="str">
        <v>June</v>
      </c>
      <c r="E2934" s="154" t="str">
        <v>Accepted</v>
      </c>
      <c r="F2934" s="155" t="str">
        <v>180</v>
      </c>
      <c r="G2934" s="153" t="n">
        <v>180</v>
      </c>
      <c r="H2934" s="155" t="str">
        <v>S</v>
      </c>
      <c r="I2934" s="153" t="n">
        <v>0</v>
      </c>
      <c r="J2934" s="155" t="str">
        <v>N</v>
      </c>
      <c r="K2934" s="153" t="n">
        <v>6</v>
      </c>
      <c r="L2934" s="153" t="n">
        <f>IF(E2934="Accepted",K2934*1.150779448,"")</f>
        <v>6.904676688</v>
      </c>
      <c r="M2934" s="163"/>
      <c r="N2934" s="163" t="str">
        <f>IF(AND(E2934="Accepted",ISNUMBER(M2934)),M2934*1.150779448,"")</f>
      </c>
      <c r="O2934" s="163"/>
      <c r="P2934" s="163" t="str">
        <f>IF(AND(E2934="Accepted",ISNUMBER(O2934)),O2934*1.150779448,"")</f>
      </c>
      <c r="Q2934" s="163"/>
      <c r="R2934" s="155" t="str"/>
      <c r="S2934" s="155" t="str"/>
      <c r="T2934" s="155" t="str"/>
      <c r="U2934" s="163" t="str">
        <f>IF(E2934&lt;&gt;"Accepted","",IF(AND(N2934="",P2934=""),"",MAX(N2934,P2934)))</f>
      </c>
      <c r="V2934" s="155" t="str">
        <v>2026-06-23 01:55 PDT</v>
      </c>
      <c r="W2934" s="153" t="n">
        <v>6</v>
      </c>
      <c r="X2934" s="163"/>
      <c r="Y2934" s="163"/>
      <c r="Z2934" s="163"/>
      <c r="AA2934" s="153" t="n">
        <v>-117.8837</v>
      </c>
      <c r="AB2934" s="153" t="n">
        <v>34.9054</v>
      </c>
      <c r="AC2934" s="153" t="n">
        <v>702</v>
      </c>
      <c r="AD2934" s="175" t="str">
        <v>KEDW 230855Z AUTO 18006KT 10SM M 20/04 A2996 RMK AO2 SLP120 T01950040 53001 $</v>
      </c>
    </row>
    <row r="2935" hidden="0">
      <c r="A2935" s="150" t="str">
        <v>2026-06-23 09:55 UTC</v>
      </c>
      <c r="B2935" s="155" t="str">
        <v>2026-06-23 02:55 PDT</v>
      </c>
      <c r="C2935" s="155" t="str">
        <v>2026-06-23</v>
      </c>
      <c r="D2935" s="155" t="str">
        <v>June</v>
      </c>
      <c r="E2935" s="154" t="str">
        <v>Accepted</v>
      </c>
      <c r="F2935" s="155" t="str">
        <v>210</v>
      </c>
      <c r="G2935" s="153" t="n">
        <v>210</v>
      </c>
      <c r="H2935" s="155" t="str">
        <v>SW</v>
      </c>
      <c r="I2935" s="153" t="n">
        <v>30</v>
      </c>
      <c r="J2935" s="155" t="str">
        <v>NE</v>
      </c>
      <c r="K2935" s="153" t="n">
        <v>10</v>
      </c>
      <c r="L2935" s="153" t="n">
        <f>IF(E2935="Accepted",K2935*1.150779448,"")</f>
        <v>11.50779448</v>
      </c>
      <c r="M2935" s="163"/>
      <c r="N2935" s="163" t="str">
        <f>IF(AND(E2935="Accepted",ISNUMBER(M2935)),M2935*1.150779448,"")</f>
      </c>
      <c r="O2935" s="163"/>
      <c r="P2935" s="163" t="str">
        <f>IF(AND(E2935="Accepted",ISNUMBER(O2935)),O2935*1.150779448,"")</f>
      </c>
      <c r="Q2935" s="163"/>
      <c r="R2935" s="155" t="str"/>
      <c r="S2935" s="155" t="str"/>
      <c r="T2935" s="155" t="str"/>
      <c r="U2935" s="163" t="str">
        <f>IF(E2935&lt;&gt;"Accepted","",IF(AND(N2935="",P2935=""),"",MAX(N2935,P2935)))</f>
      </c>
      <c r="V2935" s="155" t="str">
        <v>2026-06-23 02:55 PDT</v>
      </c>
      <c r="W2935" s="153" t="n">
        <v>10</v>
      </c>
      <c r="X2935" s="163"/>
      <c r="Y2935" s="163"/>
      <c r="Z2935" s="163"/>
      <c r="AA2935" s="153" t="n">
        <v>-117.8837</v>
      </c>
      <c r="AB2935" s="153" t="n">
        <v>34.9054</v>
      </c>
      <c r="AC2935" s="153" t="n">
        <v>702</v>
      </c>
      <c r="AD2935" s="175" t="str">
        <v>KEDW 230955Z AUTO 21010KT 10SM M 21/03 A2997 RMK AO2 SLP123 T02110033 $</v>
      </c>
    </row>
    <row r="2936" hidden="0">
      <c r="A2936" s="150" t="str">
        <v>2026-06-23 10:55 UTC</v>
      </c>
      <c r="B2936" s="155" t="str">
        <v>2026-06-23 03:55 PDT</v>
      </c>
      <c r="C2936" s="155" t="str">
        <v>2026-06-23</v>
      </c>
      <c r="D2936" s="155" t="str">
        <v>June</v>
      </c>
      <c r="E2936" s="154" t="str">
        <v>Accepted</v>
      </c>
      <c r="F2936" s="155" t="str">
        <v>000</v>
      </c>
      <c r="G2936" s="153" t="n">
        <v>0</v>
      </c>
      <c r="H2936" s="155" t="str">
        <v>Calm</v>
      </c>
      <c r="I2936" s="153" t="n">
        <v>180</v>
      </c>
      <c r="J2936" s="155" t="str">
        <v>Calm</v>
      </c>
      <c r="K2936" s="153" t="n">
        <v>0</v>
      </c>
      <c r="L2936" s="153" t="n">
        <f>IF(E2936="Accepted",K2936*1.150779448,"")</f>
        <v>0</v>
      </c>
      <c r="M2936" s="163"/>
      <c r="N2936" s="163" t="str">
        <f>IF(AND(E2936="Accepted",ISNUMBER(M2936)),M2936*1.150779448,"")</f>
      </c>
      <c r="O2936" s="163"/>
      <c r="P2936" s="163" t="str">
        <f>IF(AND(E2936="Accepted",ISNUMBER(O2936)),O2936*1.150779448,"")</f>
      </c>
      <c r="Q2936" s="163"/>
      <c r="R2936" s="155" t="str"/>
      <c r="S2936" s="155" t="str"/>
      <c r="T2936" s="155" t="str"/>
      <c r="U2936" s="163" t="str">
        <f>IF(E2936&lt;&gt;"Accepted","",IF(AND(N2936="",P2936=""),"",MAX(N2936,P2936)))</f>
      </c>
      <c r="V2936" s="155" t="str">
        <v>2026-06-23 03:55 PDT</v>
      </c>
      <c r="W2936" s="153" t="n">
        <v>0</v>
      </c>
      <c r="X2936" s="163"/>
      <c r="Y2936" s="163"/>
      <c r="Z2936" s="163"/>
      <c r="AA2936" s="153" t="n">
        <v>-117.8837</v>
      </c>
      <c r="AB2936" s="153" t="n">
        <v>34.9054</v>
      </c>
      <c r="AC2936" s="153" t="n">
        <v>702</v>
      </c>
      <c r="AD2936" s="175" t="str">
        <v>KEDW 231055Z AUTO 00000KT 10SM M 19/02 A2998 RMK AO2 SLP126 T01860024 $</v>
      </c>
    </row>
    <row r="2937" hidden="0">
      <c r="A2937" s="150" t="str">
        <v>2026-06-23 11:55 UTC</v>
      </c>
      <c r="B2937" s="155" t="str">
        <v>2026-06-23 04:55 PDT</v>
      </c>
      <c r="C2937" s="155" t="str">
        <v>2026-06-23</v>
      </c>
      <c r="D2937" s="155" t="str">
        <v>June</v>
      </c>
      <c r="E2937" s="154" t="str">
        <v>Accepted</v>
      </c>
      <c r="F2937" s="155" t="str">
        <v>230</v>
      </c>
      <c r="G2937" s="153" t="n">
        <v>230</v>
      </c>
      <c r="H2937" s="155" t="str">
        <v>SW</v>
      </c>
      <c r="I2937" s="153" t="n">
        <v>50</v>
      </c>
      <c r="J2937" s="155" t="str">
        <v>NE</v>
      </c>
      <c r="K2937" s="153" t="n">
        <v>4</v>
      </c>
      <c r="L2937" s="153" t="n">
        <f>IF(E2937="Accepted",K2937*1.150779448,"")</f>
        <v>4.603117792</v>
      </c>
      <c r="M2937" s="163"/>
      <c r="N2937" s="163" t="str">
        <f>IF(AND(E2937="Accepted",ISNUMBER(M2937)),M2937*1.150779448,"")</f>
      </c>
      <c r="O2937" s="163"/>
      <c r="P2937" s="163" t="str">
        <f>IF(AND(E2937="Accepted",ISNUMBER(O2937)),O2937*1.150779448,"")</f>
      </c>
      <c r="Q2937" s="163"/>
      <c r="R2937" s="155" t="str"/>
      <c r="S2937" s="155" t="str"/>
      <c r="T2937" s="155" t="str"/>
      <c r="U2937" s="163" t="str">
        <f>IF(E2937&lt;&gt;"Accepted","",IF(AND(N2937="",P2937=""),"",MAX(N2937,P2937)))</f>
      </c>
      <c r="V2937" s="155" t="str">
        <v>2026-06-23 04:55 PDT</v>
      </c>
      <c r="W2937" s="153" t="n">
        <v>4</v>
      </c>
      <c r="X2937" s="163"/>
      <c r="Y2937" s="163"/>
      <c r="Z2937" s="163"/>
      <c r="AA2937" s="153" t="n">
        <v>-117.8837</v>
      </c>
      <c r="AB2937" s="153" t="n">
        <v>34.9054</v>
      </c>
      <c r="AC2937" s="153" t="n">
        <v>702</v>
      </c>
      <c r="AD2937" s="175" t="str">
        <v>KEDW 231155Z AUTO 23004KT 10SM CLR 17/03 A2998 RMK AO2 SLP128 T01670027 10248 20167 52005 $</v>
      </c>
    </row>
    <row r="2938" hidden="0">
      <c r="A2938" s="150" t="str">
        <v>2026-06-23 12:55 UTC</v>
      </c>
      <c r="B2938" s="155" t="str">
        <v>2026-06-23 05:55 PDT</v>
      </c>
      <c r="C2938" s="155" t="str">
        <v>2026-06-23</v>
      </c>
      <c r="D2938" s="155" t="str">
        <v>June</v>
      </c>
      <c r="E2938" s="154" t="str">
        <v>Accepted</v>
      </c>
      <c r="F2938" s="155" t="str">
        <v>240</v>
      </c>
      <c r="G2938" s="153" t="n">
        <v>240</v>
      </c>
      <c r="H2938" s="155" t="str">
        <v>SW</v>
      </c>
      <c r="I2938" s="153" t="n">
        <v>60</v>
      </c>
      <c r="J2938" s="155" t="str">
        <v>NE</v>
      </c>
      <c r="K2938" s="153" t="n">
        <v>5</v>
      </c>
      <c r="L2938" s="153" t="n">
        <f>IF(E2938="Accepted",K2938*1.150779448,"")</f>
        <v>5.75389724</v>
      </c>
      <c r="M2938" s="163"/>
      <c r="N2938" s="163" t="str">
        <f>IF(AND(E2938="Accepted",ISNUMBER(M2938)),M2938*1.150779448,"")</f>
      </c>
      <c r="O2938" s="163"/>
      <c r="P2938" s="163" t="str">
        <f>IF(AND(E2938="Accepted",ISNUMBER(O2938)),O2938*1.150779448,"")</f>
      </c>
      <c r="Q2938" s="163"/>
      <c r="R2938" s="155" t="str"/>
      <c r="S2938" s="155" t="str"/>
      <c r="T2938" s="155" t="str"/>
      <c r="U2938" s="163" t="str">
        <f>IF(E2938&lt;&gt;"Accepted","",IF(AND(N2938="",P2938=""),"",MAX(N2938,P2938)))</f>
      </c>
      <c r="V2938" s="155" t="str">
        <v>2026-06-23 05:55 PDT</v>
      </c>
      <c r="W2938" s="153" t="n">
        <v>5</v>
      </c>
      <c r="X2938" s="163"/>
      <c r="Y2938" s="163"/>
      <c r="Z2938" s="163"/>
      <c r="AA2938" s="153" t="n">
        <v>-117.8837</v>
      </c>
      <c r="AB2938" s="153" t="n">
        <v>34.9054</v>
      </c>
      <c r="AC2938" s="153" t="n">
        <v>702</v>
      </c>
      <c r="AD2938" s="175" t="str">
        <v>KEDW 231255Z 24005KT 90SM CLR 18/03 A2999 RMK AO2A SLP132 T01810028</v>
      </c>
    </row>
    <row r="2939" hidden="0">
      <c r="A2939" s="150" t="str">
        <v>2026-06-23 13:55 UTC</v>
      </c>
      <c r="B2939" s="155" t="str">
        <v>2026-06-23 06:55 PDT</v>
      </c>
      <c r="C2939" s="155" t="str">
        <v>2026-06-23</v>
      </c>
      <c r="D2939" s="155" t="str">
        <v>June</v>
      </c>
      <c r="E2939" s="154" t="str">
        <v>Accepted</v>
      </c>
      <c r="F2939" s="155" t="str">
        <v>240</v>
      </c>
      <c r="G2939" s="153" t="n">
        <v>240</v>
      </c>
      <c r="H2939" s="155" t="str">
        <v>SW</v>
      </c>
      <c r="I2939" s="153" t="n">
        <v>60</v>
      </c>
      <c r="J2939" s="155" t="str">
        <v>NE</v>
      </c>
      <c r="K2939" s="153" t="n">
        <v>3</v>
      </c>
      <c r="L2939" s="153" t="n">
        <f>IF(E2939="Accepted",K2939*1.150779448,"")</f>
        <v>3.452338344</v>
      </c>
      <c r="M2939" s="163"/>
      <c r="N2939" s="163" t="str">
        <f>IF(AND(E2939="Accepted",ISNUMBER(M2939)),M2939*1.150779448,"")</f>
      </c>
      <c r="O2939" s="163"/>
      <c r="P2939" s="163" t="str">
        <f>IF(AND(E2939="Accepted",ISNUMBER(O2939)),O2939*1.150779448,"")</f>
      </c>
      <c r="Q2939" s="163"/>
      <c r="R2939" s="155" t="str"/>
      <c r="S2939" s="155" t="str"/>
      <c r="T2939" s="155" t="str"/>
      <c r="U2939" s="163" t="str">
        <f>IF(E2939&lt;&gt;"Accepted","",IF(AND(N2939="",P2939=""),"",MAX(N2939,P2939)))</f>
      </c>
      <c r="V2939" s="155" t="str">
        <v>2026-06-23 06:55 PDT</v>
      </c>
      <c r="W2939" s="153" t="n">
        <v>3</v>
      </c>
      <c r="X2939" s="163"/>
      <c r="Y2939" s="163"/>
      <c r="Z2939" s="163"/>
      <c r="AA2939" s="153" t="n">
        <v>-117.8837</v>
      </c>
      <c r="AB2939" s="153" t="n">
        <v>34.9054</v>
      </c>
      <c r="AC2939" s="153" t="n">
        <v>702</v>
      </c>
      <c r="AD2939" s="175" t="str">
        <v>KEDW 231355Z 24003KT 90SM FEW200 20/02 A3000 RMK AO2A SLP135 T02040022</v>
      </c>
    </row>
    <row r="2940" hidden="0">
      <c r="A2940" s="150" t="str">
        <v>2026-06-23 14:55 UTC</v>
      </c>
      <c r="B2940" s="155" t="str">
        <v>2026-06-23 07:55 PDT</v>
      </c>
      <c r="C2940" s="155" t="str">
        <v>2026-06-23</v>
      </c>
      <c r="D2940" s="155" t="str">
        <v>June</v>
      </c>
      <c r="E2940" s="154" t="str">
        <v>Accepted</v>
      </c>
      <c r="F2940" s="155" t="str">
        <v>000</v>
      </c>
      <c r="G2940" s="153" t="n">
        <v>0</v>
      </c>
      <c r="H2940" s="155" t="str">
        <v>Calm</v>
      </c>
      <c r="I2940" s="153" t="n">
        <v>180</v>
      </c>
      <c r="J2940" s="155" t="str">
        <v>Calm</v>
      </c>
      <c r="K2940" s="153" t="n">
        <v>0</v>
      </c>
      <c r="L2940" s="153" t="n">
        <f>IF(E2940="Accepted",K2940*1.150779448,"")</f>
        <v>0</v>
      </c>
      <c r="M2940" s="163"/>
      <c r="N2940" s="163" t="str">
        <f>IF(AND(E2940="Accepted",ISNUMBER(M2940)),M2940*1.150779448,"")</f>
      </c>
      <c r="O2940" s="163"/>
      <c r="P2940" s="163" t="str">
        <f>IF(AND(E2940="Accepted",ISNUMBER(O2940)),O2940*1.150779448,"")</f>
      </c>
      <c r="Q2940" s="163"/>
      <c r="R2940" s="155" t="str"/>
      <c r="S2940" s="155" t="str"/>
      <c r="T2940" s="155" t="str"/>
      <c r="U2940" s="163" t="str">
        <f>IF(E2940&lt;&gt;"Accepted","",IF(AND(N2940="",P2940=""),"",MAX(N2940,P2940)))</f>
      </c>
      <c r="V2940" s="155" t="str">
        <v>2026-06-23 07:55 PDT</v>
      </c>
      <c r="W2940" s="153" t="n">
        <v>0</v>
      </c>
      <c r="X2940" s="163"/>
      <c r="Y2940" s="163"/>
      <c r="Z2940" s="163"/>
      <c r="AA2940" s="153" t="n">
        <v>-117.8837</v>
      </c>
      <c r="AB2940" s="153" t="n">
        <v>34.9054</v>
      </c>
      <c r="AC2940" s="153" t="n">
        <v>702</v>
      </c>
      <c r="AD2940" s="175" t="str">
        <v>KEDW 231455Z 00000KT 70SM FEW100 24/02 A3001 RMK AO2A SLP139 T02390015 52011</v>
      </c>
    </row>
    <row r="2941" hidden="0">
      <c r="A2941" s="150" t="str">
        <v>2026-06-23 16:55 UTC</v>
      </c>
      <c r="B2941" s="155" t="str">
        <v>2026-06-23 09:55 PDT</v>
      </c>
      <c r="C2941" s="155" t="str">
        <v>2026-06-23</v>
      </c>
      <c r="D2941" s="155" t="str">
        <v>June</v>
      </c>
      <c r="E2941" s="154" t="str">
        <v>Accepted</v>
      </c>
      <c r="F2941" s="155" t="str">
        <v>000</v>
      </c>
      <c r="G2941" s="153" t="n">
        <v>0</v>
      </c>
      <c r="H2941" s="155" t="str">
        <v>Calm</v>
      </c>
      <c r="I2941" s="153" t="n">
        <v>180</v>
      </c>
      <c r="J2941" s="155" t="str">
        <v>Calm</v>
      </c>
      <c r="K2941" s="153" t="n">
        <v>0</v>
      </c>
      <c r="L2941" s="153" t="n">
        <f>IF(E2941="Accepted",K2941*1.150779448,"")</f>
        <v>0</v>
      </c>
      <c r="M2941" s="163"/>
      <c r="N2941" s="163" t="str">
        <f>IF(AND(E2941="Accepted",ISNUMBER(M2941)),M2941*1.150779448,"")</f>
      </c>
      <c r="O2941" s="163"/>
      <c r="P2941" s="163" t="str">
        <f>IF(AND(E2941="Accepted",ISNUMBER(O2941)),O2941*1.150779448,"")</f>
      </c>
      <c r="Q2941" s="163"/>
      <c r="R2941" s="155" t="str"/>
      <c r="S2941" s="155" t="str"/>
      <c r="T2941" s="155" t="str"/>
      <c r="U2941" s="163" t="str">
        <f>IF(E2941&lt;&gt;"Accepted","",IF(AND(N2941="",P2941=""),"",MAX(N2941,P2941)))</f>
      </c>
      <c r="V2941" s="155" t="str">
        <v>2026-06-23 09:55 PDT</v>
      </c>
      <c r="W2941" s="153" t="n">
        <v>0</v>
      </c>
      <c r="X2941" s="163"/>
      <c r="Y2941" s="163"/>
      <c r="Z2941" s="163"/>
      <c r="AA2941" s="153" t="n">
        <v>-117.8837</v>
      </c>
      <c r="AB2941" s="153" t="n">
        <v>34.9054</v>
      </c>
      <c r="AC2941" s="153" t="n">
        <v>702</v>
      </c>
      <c r="AD2941" s="175" t="str">
        <v>KEDW 231655Z 00000KT 60SM CLR 29/04 A3002 RMK AO2A SLP141 T02920039</v>
      </c>
    </row>
    <row r="2942" hidden="0">
      <c r="A2942" s="150" t="str">
        <v>2026-06-23 17:55 UTC</v>
      </c>
      <c r="B2942" s="155" t="str">
        <v>2026-06-23 10:55 PDT</v>
      </c>
      <c r="C2942" s="155" t="str">
        <v>2026-06-23</v>
      </c>
      <c r="D2942" s="155" t="str">
        <v>June</v>
      </c>
      <c r="E2942" s="154" t="str">
        <v>Accepted</v>
      </c>
      <c r="F2942" s="155" t="str">
        <v>000</v>
      </c>
      <c r="G2942" s="153" t="n">
        <v>0</v>
      </c>
      <c r="H2942" s="155" t="str">
        <v>Calm</v>
      </c>
      <c r="I2942" s="153" t="n">
        <v>180</v>
      </c>
      <c r="J2942" s="155" t="str">
        <v>Calm</v>
      </c>
      <c r="K2942" s="153" t="n">
        <v>0</v>
      </c>
      <c r="L2942" s="153" t="n">
        <f>IF(E2942="Accepted",K2942*1.150779448,"")</f>
        <v>0</v>
      </c>
      <c r="M2942" s="163"/>
      <c r="N2942" s="163" t="str">
        <f>IF(AND(E2942="Accepted",ISNUMBER(M2942)),M2942*1.150779448,"")</f>
      </c>
      <c r="O2942" s="163"/>
      <c r="P2942" s="163" t="str">
        <f>IF(AND(E2942="Accepted",ISNUMBER(O2942)),O2942*1.150779448,"")</f>
      </c>
      <c r="Q2942" s="163"/>
      <c r="R2942" s="155" t="str"/>
      <c r="S2942" s="155" t="str"/>
      <c r="T2942" s="155" t="str"/>
      <c r="U2942" s="163" t="str">
        <f>IF(E2942&lt;&gt;"Accepted","",IF(AND(N2942="",P2942=""),"",MAX(N2942,P2942)))</f>
      </c>
      <c r="V2942" s="155" t="str">
        <v>2026-06-23 10:55 PDT</v>
      </c>
      <c r="W2942" s="153" t="n">
        <v>0</v>
      </c>
      <c r="X2942" s="163"/>
      <c r="Y2942" s="163"/>
      <c r="Z2942" s="163"/>
      <c r="AA2942" s="153" t="n">
        <v>-117.8837</v>
      </c>
      <c r="AB2942" s="153" t="n">
        <v>34.9054</v>
      </c>
      <c r="AC2942" s="153" t="n">
        <v>702</v>
      </c>
      <c r="AD2942" s="175" t="str">
        <v>KEDW 231755Z 00000KT 60SM FEW100 31/03 A3002 RMK AO2A SLP140 T03070028 10310 20165 50001</v>
      </c>
    </row>
    <row r="2943" hidden="0">
      <c r="A2943" s="150" t="str">
        <v>2026-06-23 18:55 UTC</v>
      </c>
      <c r="B2943" s="155" t="str">
        <v>2026-06-23 11:55 PDT</v>
      </c>
      <c r="C2943" s="155" t="str">
        <v>2026-06-23</v>
      </c>
      <c r="D2943" s="155" t="str">
        <v>June</v>
      </c>
      <c r="E2943" s="154" t="str">
        <v>Accepted</v>
      </c>
      <c r="F2943" s="155" t="str">
        <v>100</v>
      </c>
      <c r="G2943" s="153" t="n">
        <v>100</v>
      </c>
      <c r="H2943" s="155" t="str">
        <v>E</v>
      </c>
      <c r="I2943" s="153" t="n">
        <v>280</v>
      </c>
      <c r="J2943" s="155" t="str">
        <v>W</v>
      </c>
      <c r="K2943" s="153" t="n">
        <v>3</v>
      </c>
      <c r="L2943" s="153" t="n">
        <f>IF(E2943="Accepted",K2943*1.150779448,"")</f>
        <v>3.452338344</v>
      </c>
      <c r="M2943" s="163"/>
      <c r="N2943" s="163" t="str">
        <f>IF(AND(E2943="Accepted",ISNUMBER(M2943)),M2943*1.150779448,"")</f>
      </c>
      <c r="O2943" s="163"/>
      <c r="P2943" s="163" t="str">
        <f>IF(AND(E2943="Accepted",ISNUMBER(O2943)),O2943*1.150779448,"")</f>
      </c>
      <c r="Q2943" s="163"/>
      <c r="R2943" s="155" t="str"/>
      <c r="S2943" s="155" t="str"/>
      <c r="T2943" s="155" t="str"/>
      <c r="U2943" s="163" t="str">
        <f>IF(E2943&lt;&gt;"Accepted","",IF(AND(N2943="",P2943=""),"",MAX(N2943,P2943)))</f>
      </c>
      <c r="V2943" s="155" t="str">
        <v>2026-06-23 11:55 PDT</v>
      </c>
      <c r="W2943" s="153" t="n">
        <v>3</v>
      </c>
      <c r="X2943" s="163"/>
      <c r="Y2943" s="163"/>
      <c r="Z2943" s="163"/>
      <c r="AA2943" s="153" t="n">
        <v>-117.8837</v>
      </c>
      <c r="AB2943" s="153" t="n">
        <v>34.9054</v>
      </c>
      <c r="AC2943" s="153" t="n">
        <v>702</v>
      </c>
      <c r="AD2943" s="175" t="str">
        <v>KEDW 231855Z 10003KT 60SM FEW100 34/M03 A3001 RMK AO2A SLP136 T03401034</v>
      </c>
    </row>
    <row r="2944" hidden="0">
      <c r="A2944" s="150" t="str">
        <v>2026-06-23 19:55 UTC</v>
      </c>
      <c r="B2944" s="155" t="str">
        <v>2026-06-23 12:55 PDT</v>
      </c>
      <c r="C2944" s="155" t="str">
        <v>2026-06-23</v>
      </c>
      <c r="D2944" s="155" t="str">
        <v>June</v>
      </c>
      <c r="E2944" s="154" t="str">
        <v>Accepted</v>
      </c>
      <c r="F2944" s="155" t="str">
        <v>270</v>
      </c>
      <c r="G2944" s="153" t="n">
        <v>270</v>
      </c>
      <c r="H2944" s="155" t="str">
        <v>W</v>
      </c>
      <c r="I2944" s="153" t="n">
        <v>90</v>
      </c>
      <c r="J2944" s="155" t="str">
        <v>E</v>
      </c>
      <c r="K2944" s="153" t="n">
        <v>3</v>
      </c>
      <c r="L2944" s="153" t="n">
        <f>IF(E2944="Accepted",K2944*1.150779448,"")</f>
        <v>3.452338344</v>
      </c>
      <c r="M2944" s="163"/>
      <c r="N2944" s="163" t="str">
        <f>IF(AND(E2944="Accepted",ISNUMBER(M2944)),M2944*1.150779448,"")</f>
      </c>
      <c r="O2944" s="163"/>
      <c r="P2944" s="163" t="str">
        <f>IF(AND(E2944="Accepted",ISNUMBER(O2944)),O2944*1.150779448,"")</f>
      </c>
      <c r="Q2944" s="163"/>
      <c r="R2944" s="155" t="str"/>
      <c r="S2944" s="155" t="str"/>
      <c r="T2944" s="155" t="str"/>
      <c r="U2944" s="163" t="str">
        <f>IF(E2944&lt;&gt;"Accepted","",IF(AND(N2944="",P2944=""),"",MAX(N2944,P2944)))</f>
      </c>
      <c r="V2944" s="155" t="str">
        <v>2026-06-23 12:55 PDT</v>
      </c>
      <c r="W2944" s="153" t="n">
        <v>3</v>
      </c>
      <c r="X2944" s="163"/>
      <c r="Y2944" s="163"/>
      <c r="Z2944" s="163"/>
      <c r="AA2944" s="153" t="n">
        <v>-117.8837</v>
      </c>
      <c r="AB2944" s="153" t="n">
        <v>34.9054</v>
      </c>
      <c r="AC2944" s="153" t="n">
        <v>702</v>
      </c>
      <c r="AD2944" s="175" t="str">
        <v>KEDW 231955Z COR 27003KT 60SM CLR 36/M10 A2998 RMK AO2A SLP126 T03571098 COR 2010</v>
      </c>
    </row>
    <row r="2945" hidden="0">
      <c r="A2945" s="150" t="str">
        <v>2026-06-23 20:55 UTC</v>
      </c>
      <c r="B2945" s="155" t="str">
        <v>2026-06-23 13:55 PDT</v>
      </c>
      <c r="C2945" s="155" t="str">
        <v>2026-06-23</v>
      </c>
      <c r="D2945" s="155" t="str">
        <v>June</v>
      </c>
      <c r="E2945" s="154" t="str">
        <v>Accepted</v>
      </c>
      <c r="F2945" s="155" t="str">
        <v>250</v>
      </c>
      <c r="G2945" s="153" t="n">
        <v>250</v>
      </c>
      <c r="H2945" s="155" t="str">
        <v>W</v>
      </c>
      <c r="I2945" s="153" t="n">
        <v>70</v>
      </c>
      <c r="J2945" s="155" t="str">
        <v>E</v>
      </c>
      <c r="K2945" s="153" t="n">
        <v>8</v>
      </c>
      <c r="L2945" s="153" t="n">
        <f>IF(E2945="Accepted",K2945*1.150779448,"")</f>
        <v>9.206235584</v>
      </c>
      <c r="M2945" s="163"/>
      <c r="N2945" s="163" t="str">
        <f>IF(AND(E2945="Accepted",ISNUMBER(M2945)),M2945*1.150779448,"")</f>
      </c>
      <c r="O2945" s="163"/>
      <c r="P2945" s="163" t="str">
        <f>IF(AND(E2945="Accepted",ISNUMBER(O2945)),O2945*1.150779448,"")</f>
      </c>
      <c r="Q2945" s="163"/>
      <c r="R2945" s="155" t="str"/>
      <c r="S2945" s="155" t="str"/>
      <c r="T2945" s="155" t="str"/>
      <c r="U2945" s="163" t="str">
        <f>IF(E2945&lt;&gt;"Accepted","",IF(AND(N2945="",P2945=""),"",MAX(N2945,P2945)))</f>
      </c>
      <c r="V2945" s="155" t="str">
        <v>2026-06-23 13:55 PDT</v>
      </c>
      <c r="W2945" s="153" t="n">
        <v>8</v>
      </c>
      <c r="X2945" s="163"/>
      <c r="Y2945" s="163"/>
      <c r="Z2945" s="163"/>
      <c r="AA2945" s="153" t="n">
        <v>-117.8837</v>
      </c>
      <c r="AB2945" s="153" t="n">
        <v>34.9054</v>
      </c>
      <c r="AC2945" s="153" t="n">
        <v>702</v>
      </c>
      <c r="AD2945" s="175" t="str">
        <v>KEDW 232055Z 25008KT 60SM FEW100 38/M15 A2996 RMK AO2A SLP118 T03761149 57020</v>
      </c>
    </row>
    <row r="2946" hidden="0">
      <c r="A2946" s="150" t="str">
        <v>2026-06-23 21:55 UTC</v>
      </c>
      <c r="B2946" s="155" t="str">
        <v>2026-06-23 14:55 PDT</v>
      </c>
      <c r="C2946" s="155" t="str">
        <v>2026-06-23</v>
      </c>
      <c r="D2946" s="155" t="str">
        <v>June</v>
      </c>
      <c r="E2946" s="154" t="str">
        <v>Accepted</v>
      </c>
      <c r="F2946" s="155" t="str">
        <v>230</v>
      </c>
      <c r="G2946" s="153" t="n">
        <v>230</v>
      </c>
      <c r="H2946" s="155" t="str">
        <v>SW</v>
      </c>
      <c r="I2946" s="153" t="n">
        <v>50</v>
      </c>
      <c r="J2946" s="155" t="str">
        <v>NE</v>
      </c>
      <c r="K2946" s="153" t="n">
        <v>9</v>
      </c>
      <c r="L2946" s="153" t="n">
        <f>IF(E2946="Accepted",K2946*1.150779448,"")</f>
        <v>10.357015032</v>
      </c>
      <c r="M2946" s="163"/>
      <c r="N2946" s="163" t="str">
        <f>IF(AND(E2946="Accepted",ISNUMBER(M2946)),M2946*1.150779448,"")</f>
      </c>
      <c r="O2946" s="163"/>
      <c r="P2946" s="163" t="str">
        <f>IF(AND(E2946="Accepted",ISNUMBER(O2946)),O2946*1.150779448,"")</f>
      </c>
      <c r="Q2946" s="163"/>
      <c r="R2946" s="155" t="str"/>
      <c r="S2946" s="155" t="str"/>
      <c r="T2946" s="155" t="str"/>
      <c r="U2946" s="163" t="str">
        <f>IF(E2946&lt;&gt;"Accepted","",IF(AND(N2946="",P2946=""),"",MAX(N2946,P2946)))</f>
      </c>
      <c r="V2946" s="155" t="str">
        <v>2026-06-23 14:55 PDT</v>
      </c>
      <c r="W2946" s="153" t="n">
        <v>9</v>
      </c>
      <c r="X2946" s="163"/>
      <c r="Y2946" s="163"/>
      <c r="Z2946" s="163"/>
      <c r="AA2946" s="153" t="n">
        <v>-117.8837</v>
      </c>
      <c r="AB2946" s="153" t="n">
        <v>34.9054</v>
      </c>
      <c r="AC2946" s="153" t="n">
        <v>702</v>
      </c>
      <c r="AD2946" s="175" t="str">
        <v>KEDW 232155Z 23009KT 60SM FEW130 39/M08 A2994 RMK AO2A SLP110 T03871077</v>
      </c>
    </row>
    <row r="2947" hidden="0">
      <c r="A2947" s="150" t="str">
        <v>2026-06-23 22:55 UTC</v>
      </c>
      <c r="B2947" s="155" t="str">
        <v>2026-06-23 15:55 PDT</v>
      </c>
      <c r="C2947" s="155" t="str">
        <v>2026-06-23</v>
      </c>
      <c r="D2947" s="155" t="str">
        <v>June</v>
      </c>
      <c r="E2947" s="154" t="str">
        <v>Accepted</v>
      </c>
      <c r="F2947" s="155" t="str">
        <v>270</v>
      </c>
      <c r="G2947" s="153" t="n">
        <v>270</v>
      </c>
      <c r="H2947" s="155" t="str">
        <v>W</v>
      </c>
      <c r="I2947" s="153" t="n">
        <v>90</v>
      </c>
      <c r="J2947" s="155" t="str">
        <v>E</v>
      </c>
      <c r="K2947" s="153" t="n">
        <v>5</v>
      </c>
      <c r="L2947" s="153" t="n">
        <f>IF(E2947="Accepted",K2947*1.150779448,"")</f>
        <v>5.75389724</v>
      </c>
      <c r="M2947" s="163"/>
      <c r="N2947" s="163" t="str">
        <f>IF(AND(E2947="Accepted",ISNUMBER(M2947)),M2947*1.150779448,"")</f>
      </c>
      <c r="O2947" s="163"/>
      <c r="P2947" s="163" t="str">
        <f>IF(AND(E2947="Accepted",ISNUMBER(O2947)),O2947*1.150779448,"")</f>
      </c>
      <c r="Q2947" s="163"/>
      <c r="R2947" s="155" t="str"/>
      <c r="S2947" s="155" t="str"/>
      <c r="T2947" s="155" t="str"/>
      <c r="U2947" s="163" t="str">
        <f>IF(E2947&lt;&gt;"Accepted","",IF(AND(N2947="",P2947=""),"",MAX(N2947,P2947)))</f>
      </c>
      <c r="V2947" s="155" t="str">
        <v>2026-06-23 15:55 PDT</v>
      </c>
      <c r="W2947" s="153" t="n">
        <v>5</v>
      </c>
      <c r="X2947" s="163"/>
      <c r="Y2947" s="163"/>
      <c r="Z2947" s="163"/>
      <c r="AA2947" s="153" t="n">
        <v>-117.8837</v>
      </c>
      <c r="AB2947" s="153" t="n">
        <v>34.9054</v>
      </c>
      <c r="AC2947" s="153" t="n">
        <v>702</v>
      </c>
      <c r="AD2947" s="175" t="str">
        <v>KEDW 232255Z 27005KT 40SM FEW150 39/M05 A2993 RMK AO2A SLP108 T03851055</v>
      </c>
    </row>
    <row r="2948" hidden="0">
      <c r="A2948" s="150" t="str">
        <v>2026-06-23 23:55 UTC</v>
      </c>
      <c r="B2948" s="155" t="str">
        <v>2026-06-23 16:55 PDT</v>
      </c>
      <c r="C2948" s="155" t="str">
        <v>2026-06-23</v>
      </c>
      <c r="D2948" s="155" t="str">
        <v>June</v>
      </c>
      <c r="E2948" s="154" t="str">
        <v>Accepted</v>
      </c>
      <c r="F2948" s="155" t="str">
        <v>270</v>
      </c>
      <c r="G2948" s="153" t="n">
        <v>270</v>
      </c>
      <c r="H2948" s="155" t="str">
        <v>W</v>
      </c>
      <c r="I2948" s="153" t="n">
        <v>90</v>
      </c>
      <c r="J2948" s="155" t="str">
        <v>E</v>
      </c>
      <c r="K2948" s="153" t="n">
        <v>13</v>
      </c>
      <c r="L2948" s="153" t="n">
        <f>IF(E2948="Accepted",K2948*1.150779448,"")</f>
        <v>14.960132824</v>
      </c>
      <c r="M2948" s="163"/>
      <c r="N2948" s="163" t="str">
        <f>IF(AND(E2948="Accepted",ISNUMBER(M2948)),M2948*1.150779448,"")</f>
      </c>
      <c r="O2948" s="163"/>
      <c r="P2948" s="163" t="str">
        <f>IF(AND(E2948="Accepted",ISNUMBER(O2948)),O2948*1.150779448,"")</f>
      </c>
      <c r="Q2948" s="163"/>
      <c r="R2948" s="155" t="str"/>
      <c r="S2948" s="155" t="str"/>
      <c r="T2948" s="155" t="str"/>
      <c r="U2948" s="163" t="str">
        <f>IF(E2948&lt;&gt;"Accepted","",IF(AND(N2948="",P2948=""),"",MAX(N2948,P2948)))</f>
      </c>
      <c r="V2948" s="155" t="str">
        <v>2026-06-23 16:55 PDT</v>
      </c>
      <c r="W2948" s="153" t="n">
        <v>13</v>
      </c>
      <c r="X2948" s="163"/>
      <c r="Y2948" s="163"/>
      <c r="Z2948" s="163"/>
      <c r="AA2948" s="153" t="n">
        <v>-117.8837</v>
      </c>
      <c r="AB2948" s="153" t="n">
        <v>34.9054</v>
      </c>
      <c r="AC2948" s="153" t="n">
        <v>702</v>
      </c>
      <c r="AD2948" s="175" t="str">
        <v>KEDW 232355Z 27013KT 40SM SCT150 38/M01 A2992 RMK AO2A SLP107 T03751008 10394 20309 57011</v>
      </c>
    </row>
    <row r="2949" hidden="0">
      <c r="A2949" s="150" t="str">
        <v>2026-06-24 00:55 UTC</v>
      </c>
      <c r="B2949" s="155" t="str">
        <v>2026-06-23 17:55 PDT</v>
      </c>
      <c r="C2949" s="155" t="str">
        <v>2026-06-23</v>
      </c>
      <c r="D2949" s="155" t="str">
        <v>June</v>
      </c>
      <c r="E2949" s="154" t="str">
        <v>Accepted</v>
      </c>
      <c r="F2949" s="155" t="str">
        <v>240</v>
      </c>
      <c r="G2949" s="153" t="n">
        <v>240</v>
      </c>
      <c r="H2949" s="155" t="str">
        <v>SW</v>
      </c>
      <c r="I2949" s="153" t="n">
        <v>60</v>
      </c>
      <c r="J2949" s="155" t="str">
        <v>NE</v>
      </c>
      <c r="K2949" s="153" t="n">
        <v>16</v>
      </c>
      <c r="L2949" s="153" t="n">
        <f>IF(E2949="Accepted",K2949*1.150779448,"")</f>
        <v>18.412471168</v>
      </c>
      <c r="M2949" s="163"/>
      <c r="N2949" s="163" t="str">
        <f>IF(AND(E2949="Accepted",ISNUMBER(M2949)),M2949*1.150779448,"")</f>
      </c>
      <c r="O2949" s="163"/>
      <c r="P2949" s="163" t="str">
        <f>IF(AND(E2949="Accepted",ISNUMBER(O2949)),O2949*1.150779448,"")</f>
      </c>
      <c r="Q2949" s="163"/>
      <c r="R2949" s="155" t="str"/>
      <c r="S2949" s="155" t="str"/>
      <c r="T2949" s="155" t="str"/>
      <c r="U2949" s="163" t="str">
        <f>IF(E2949&lt;&gt;"Accepted","",IF(AND(N2949="",P2949=""),"",MAX(N2949,P2949)))</f>
      </c>
      <c r="V2949" s="155" t="str">
        <v>2026-06-23 17:55 PDT</v>
      </c>
      <c r="W2949" s="153" t="n">
        <v>16</v>
      </c>
      <c r="X2949" s="163"/>
      <c r="Y2949" s="163"/>
      <c r="Z2949" s="163"/>
      <c r="AA2949" s="153" t="n">
        <v>-117.8837</v>
      </c>
      <c r="AB2949" s="153" t="n">
        <v>34.9054</v>
      </c>
      <c r="AC2949" s="153" t="n">
        <v>702</v>
      </c>
      <c r="AD2949" s="175" t="str">
        <v>KEDW 240055Z 24016KT 50SM SCT150 37/02 A2992 RMK AO2A SLP105 T03710017</v>
      </c>
    </row>
    <row r="2950" hidden="0">
      <c r="A2950" s="150" t="str">
        <v>2026-06-24 01:55 UTC</v>
      </c>
      <c r="B2950" s="155" t="str">
        <v>2026-06-23 18:55 PDT</v>
      </c>
      <c r="C2950" s="155" t="str">
        <v>2026-06-23</v>
      </c>
      <c r="D2950" s="155" t="str">
        <v>June</v>
      </c>
      <c r="E2950" s="154" t="str">
        <v>Accepted</v>
      </c>
      <c r="F2950" s="155" t="str">
        <v>240</v>
      </c>
      <c r="G2950" s="153" t="n">
        <v>240</v>
      </c>
      <c r="H2950" s="155" t="str">
        <v>SW</v>
      </c>
      <c r="I2950" s="153" t="n">
        <v>60</v>
      </c>
      <c r="J2950" s="155" t="str">
        <v>NE</v>
      </c>
      <c r="K2950" s="153" t="n">
        <v>16</v>
      </c>
      <c r="L2950" s="153" t="n">
        <f>IF(E2950="Accepted",K2950*1.150779448,"")</f>
        <v>18.412471168</v>
      </c>
      <c r="M2950" s="163"/>
      <c r="N2950" s="163" t="str">
        <f>IF(AND(E2950="Accepted",ISNUMBER(M2950)),M2950*1.150779448,"")</f>
      </c>
      <c r="O2950" s="163"/>
      <c r="P2950" s="163" t="str">
        <f>IF(AND(E2950="Accepted",ISNUMBER(O2950)),O2950*1.150779448,"")</f>
      </c>
      <c r="Q2950" s="163"/>
      <c r="R2950" s="155" t="str"/>
      <c r="S2950" s="155" t="str"/>
      <c r="T2950" s="155" t="str"/>
      <c r="U2950" s="163" t="str">
        <f>IF(E2950&lt;&gt;"Accepted","",IF(AND(N2950="",P2950=""),"",MAX(N2950,P2950)))</f>
      </c>
      <c r="V2950" s="155" t="str">
        <v>2026-06-23 18:55 PDT</v>
      </c>
      <c r="W2950" s="153" t="n">
        <v>16</v>
      </c>
      <c r="X2950" s="163"/>
      <c r="Y2950" s="163"/>
      <c r="Z2950" s="163"/>
      <c r="AA2950" s="153" t="n">
        <v>-117.8837</v>
      </c>
      <c r="AB2950" s="153" t="n">
        <v>34.9054</v>
      </c>
      <c r="AC2950" s="153" t="n">
        <v>702</v>
      </c>
      <c r="AD2950" s="175" t="str">
        <v>KEDW 240155Z 24016KT 50SM FEW150 35/01 A2992 RMK AO2A SLP105 T03500013</v>
      </c>
    </row>
    <row r="2951" hidden="0">
      <c r="A2951" s="150" t="str">
        <v>2026-06-24 02:55 UTC</v>
      </c>
      <c r="B2951" s="155" t="str">
        <v>2026-06-23 19:55 PDT</v>
      </c>
      <c r="C2951" s="155" t="str">
        <v>2026-06-23</v>
      </c>
      <c r="D2951" s="155" t="str">
        <v>June</v>
      </c>
      <c r="E2951" s="154" t="str">
        <v>Accepted</v>
      </c>
      <c r="F2951" s="155" t="str">
        <v>250</v>
      </c>
      <c r="G2951" s="153" t="n">
        <v>250</v>
      </c>
      <c r="H2951" s="155" t="str">
        <v>W</v>
      </c>
      <c r="I2951" s="153" t="n">
        <v>70</v>
      </c>
      <c r="J2951" s="155" t="str">
        <v>E</v>
      </c>
      <c r="K2951" s="153" t="n">
        <v>14</v>
      </c>
      <c r="L2951" s="153" t="n">
        <f>IF(E2951="Accepted",K2951*1.150779448,"")</f>
        <v>16.110912272</v>
      </c>
      <c r="M2951" s="163"/>
      <c r="N2951" s="163" t="str">
        <f>IF(AND(E2951="Accepted",ISNUMBER(M2951)),M2951*1.150779448,"")</f>
      </c>
      <c r="O2951" s="163"/>
      <c r="P2951" s="163" t="str">
        <f>IF(AND(E2951="Accepted",ISNUMBER(O2951)),O2951*1.150779448,"")</f>
      </c>
      <c r="Q2951" s="163"/>
      <c r="R2951" s="155" t="str"/>
      <c r="S2951" s="155" t="str"/>
      <c r="T2951" s="155" t="str"/>
      <c r="U2951" s="163" t="str">
        <f>IF(E2951&lt;&gt;"Accepted","",IF(AND(N2951="",P2951=""),"",MAX(N2951,P2951)))</f>
      </c>
      <c r="V2951" s="155" t="str">
        <v>2026-06-23 19:55 PDT</v>
      </c>
      <c r="W2951" s="153" t="n">
        <v>14</v>
      </c>
      <c r="X2951" s="163"/>
      <c r="Y2951" s="163"/>
      <c r="Z2951" s="163"/>
      <c r="AA2951" s="153" t="n">
        <v>-117.8837</v>
      </c>
      <c r="AB2951" s="153" t="n">
        <v>34.9054</v>
      </c>
      <c r="AC2951" s="153" t="n">
        <v>702</v>
      </c>
      <c r="AD2951" s="175" t="str">
        <v>KEDW 240255Z 25014KT 50SM FEW150 33/03 A2993 RMK AO2A SLP108 T03250034 53002</v>
      </c>
    </row>
    <row r="2952" hidden="0">
      <c r="A2952" s="150" t="str">
        <v>2026-06-24 03:55 UTC</v>
      </c>
      <c r="B2952" s="155" t="str">
        <v>2026-06-23 20:55 PDT</v>
      </c>
      <c r="C2952" s="155" t="str">
        <v>2026-06-23</v>
      </c>
      <c r="D2952" s="155" t="str">
        <v>June</v>
      </c>
      <c r="E2952" s="154" t="str">
        <v>Accepted</v>
      </c>
      <c r="F2952" s="155" t="str">
        <v>250</v>
      </c>
      <c r="G2952" s="153" t="n">
        <v>250</v>
      </c>
      <c r="H2952" s="155" t="str">
        <v>W</v>
      </c>
      <c r="I2952" s="153" t="n">
        <v>70</v>
      </c>
      <c r="J2952" s="155" t="str">
        <v>E</v>
      </c>
      <c r="K2952" s="153" t="n">
        <v>15</v>
      </c>
      <c r="L2952" s="153" t="n">
        <f>IF(E2952="Accepted",K2952*1.150779448,"")</f>
        <v>17.261691719999998</v>
      </c>
      <c r="M2952" s="163"/>
      <c r="N2952" s="163" t="str">
        <f>IF(AND(E2952="Accepted",ISNUMBER(M2952)),M2952*1.150779448,"")</f>
      </c>
      <c r="O2952" s="163"/>
      <c r="P2952" s="163" t="str">
        <f>IF(AND(E2952="Accepted",ISNUMBER(O2952)),O2952*1.150779448,"")</f>
      </c>
      <c r="Q2952" s="163"/>
      <c r="R2952" s="155" t="str"/>
      <c r="S2952" s="155" t="str"/>
      <c r="T2952" s="155" t="str"/>
      <c r="U2952" s="163" t="str">
        <f>IF(E2952&lt;&gt;"Accepted","",IF(AND(N2952="",P2952=""),"",MAX(N2952,P2952)))</f>
      </c>
      <c r="V2952" s="155" t="str">
        <v>2026-06-23 20:55 PDT</v>
      </c>
      <c r="W2952" s="153" t="n">
        <v>15</v>
      </c>
      <c r="X2952" s="163"/>
      <c r="Y2952" s="163"/>
      <c r="Z2952" s="163"/>
      <c r="AA2952" s="153" t="n">
        <v>-117.8837</v>
      </c>
      <c r="AB2952" s="153" t="n">
        <v>34.9054</v>
      </c>
      <c r="AC2952" s="153" t="n">
        <v>702</v>
      </c>
      <c r="AD2952" s="175" t="str">
        <v>KEDW 240355Z 25015KT 40SM FEW130 30/03 A2994 RMK AO2A SLP111 T03040034</v>
      </c>
    </row>
    <row r="2953" hidden="0">
      <c r="A2953" s="150" t="str">
        <v>2026-06-24 04:55 UTC</v>
      </c>
      <c r="B2953" s="155" t="str">
        <v>2026-06-23 21:55 PDT</v>
      </c>
      <c r="C2953" s="155" t="str">
        <v>2026-06-23</v>
      </c>
      <c r="D2953" s="155" t="str">
        <v>June</v>
      </c>
      <c r="E2953" s="154" t="str">
        <v>Accepted</v>
      </c>
      <c r="F2953" s="155" t="str">
        <v>230</v>
      </c>
      <c r="G2953" s="153" t="n">
        <v>230</v>
      </c>
      <c r="H2953" s="155" t="str">
        <v>SW</v>
      </c>
      <c r="I2953" s="153" t="n">
        <v>50</v>
      </c>
      <c r="J2953" s="155" t="str">
        <v>NE</v>
      </c>
      <c r="K2953" s="153" t="n">
        <v>12</v>
      </c>
      <c r="L2953" s="153" t="n">
        <f>IF(E2953="Accepted",K2953*1.150779448,"")</f>
        <v>13.809353376</v>
      </c>
      <c r="M2953" s="163"/>
      <c r="N2953" s="163" t="str">
        <f>IF(AND(E2953="Accepted",ISNUMBER(M2953)),M2953*1.150779448,"")</f>
      </c>
      <c r="O2953" s="163"/>
      <c r="P2953" s="163" t="str">
        <f>IF(AND(E2953="Accepted",ISNUMBER(O2953)),O2953*1.150779448,"")</f>
      </c>
      <c r="Q2953" s="163"/>
      <c r="R2953" s="155" t="str"/>
      <c r="S2953" s="155" t="str"/>
      <c r="T2953" s="155" t="str"/>
      <c r="U2953" s="163" t="str">
        <f>IF(E2953&lt;&gt;"Accepted","",IF(AND(N2953="",P2953=""),"",MAX(N2953,P2953)))</f>
      </c>
      <c r="V2953" s="155" t="str">
        <v>2026-06-23 21:55 PDT</v>
      </c>
      <c r="W2953" s="153" t="n">
        <v>12</v>
      </c>
      <c r="X2953" s="163"/>
      <c r="Y2953" s="163"/>
      <c r="Z2953" s="163"/>
      <c r="AA2953" s="153" t="n">
        <v>-117.8837</v>
      </c>
      <c r="AB2953" s="153" t="n">
        <v>34.9054</v>
      </c>
      <c r="AC2953" s="153" t="n">
        <v>702</v>
      </c>
      <c r="AD2953" s="175" t="str">
        <v>KEDW 240455Z 23012KT 40SM FEW130 29/02 A2997 RMK AO2A SLP121 T02920024</v>
      </c>
    </row>
    <row r="2954" hidden="0">
      <c r="A2954" s="150" t="str">
        <v>2026-06-24 05:55 UTC</v>
      </c>
      <c r="B2954" s="155" t="str">
        <v>2026-06-23 22:55 PDT</v>
      </c>
      <c r="C2954" s="155" t="str">
        <v>2026-06-23</v>
      </c>
      <c r="D2954" s="155" t="str">
        <v>June</v>
      </c>
      <c r="E2954" s="154" t="str">
        <v>Accepted</v>
      </c>
      <c r="F2954" s="155" t="str">
        <v>230</v>
      </c>
      <c r="G2954" s="153" t="n">
        <v>230</v>
      </c>
      <c r="H2954" s="155" t="str">
        <v>SW</v>
      </c>
      <c r="I2954" s="153" t="n">
        <v>50</v>
      </c>
      <c r="J2954" s="155" t="str">
        <v>NE</v>
      </c>
      <c r="K2954" s="153" t="n">
        <v>9</v>
      </c>
      <c r="L2954" s="153" t="n">
        <f>IF(E2954="Accepted",K2954*1.150779448,"")</f>
        <v>10.357015032</v>
      </c>
      <c r="M2954" s="163"/>
      <c r="N2954" s="163" t="str">
        <f>IF(AND(E2954="Accepted",ISNUMBER(M2954)),M2954*1.150779448,"")</f>
      </c>
      <c r="O2954" s="163"/>
      <c r="P2954" s="163" t="str">
        <f>IF(AND(E2954="Accepted",ISNUMBER(O2954)),O2954*1.150779448,"")</f>
      </c>
      <c r="Q2954" s="163"/>
      <c r="R2954" s="155" t="str"/>
      <c r="S2954" s="155" t="str"/>
      <c r="T2954" s="155" t="str"/>
      <c r="U2954" s="163" t="str">
        <f>IF(E2954&lt;&gt;"Accepted","",IF(AND(N2954="",P2954=""),"",MAX(N2954,P2954)))</f>
      </c>
      <c r="V2954" s="155" t="str">
        <v>2026-06-23 22:55 PDT</v>
      </c>
      <c r="W2954" s="153" t="n">
        <v>9</v>
      </c>
      <c r="X2954" s="163"/>
      <c r="Y2954" s="163"/>
      <c r="Z2954" s="163"/>
      <c r="AA2954" s="153" t="n">
        <v>-117.8837</v>
      </c>
      <c r="AB2954" s="153" t="n">
        <v>34.9054</v>
      </c>
      <c r="AC2954" s="153" t="n">
        <v>702</v>
      </c>
      <c r="AD2954" s="175" t="str">
        <v>KEDW 240555Z AUTO 23009KT 10SM SCT170 28/02 A2997 RMK AO2 SLP121 T02820024 10380 20281 52015 $</v>
      </c>
    </row>
    <row r="2955" hidden="0">
      <c r="A2955" s="150" t="str">
        <v>2026-06-24 06:55 UTC</v>
      </c>
      <c r="B2955" s="155" t="str">
        <v>2026-06-23 23:55 PDT</v>
      </c>
      <c r="C2955" s="155" t="str">
        <v>2026-06-23</v>
      </c>
      <c r="D2955" s="155" t="str">
        <v>June</v>
      </c>
      <c r="E2955" s="154" t="str">
        <v>Accepted</v>
      </c>
      <c r="F2955" s="155" t="str">
        <v>220</v>
      </c>
      <c r="G2955" s="153" t="n">
        <v>220</v>
      </c>
      <c r="H2955" s="155" t="str">
        <v>SW</v>
      </c>
      <c r="I2955" s="153" t="n">
        <v>40</v>
      </c>
      <c r="J2955" s="155" t="str">
        <v>NE</v>
      </c>
      <c r="K2955" s="153" t="n">
        <v>8</v>
      </c>
      <c r="L2955" s="153" t="n">
        <f>IF(E2955="Accepted",K2955*1.150779448,"")</f>
        <v>9.206235584</v>
      </c>
      <c r="M2955" s="163"/>
      <c r="N2955" s="163" t="str">
        <f>IF(AND(E2955="Accepted",ISNUMBER(M2955)),M2955*1.150779448,"")</f>
      </c>
      <c r="O2955" s="163"/>
      <c r="P2955" s="163" t="str">
        <f>IF(AND(E2955="Accepted",ISNUMBER(O2955)),O2955*1.150779448,"")</f>
      </c>
      <c r="Q2955" s="163"/>
      <c r="R2955" s="155" t="str"/>
      <c r="S2955" s="155" t="str"/>
      <c r="T2955" s="155" t="str"/>
      <c r="U2955" s="163" t="str">
        <f>IF(E2955&lt;&gt;"Accepted","",IF(AND(N2955="",P2955=""),"",MAX(N2955,P2955)))</f>
      </c>
      <c r="V2955" s="155" t="str">
        <v>2026-06-23 23:55 PDT</v>
      </c>
      <c r="W2955" s="153" t="n">
        <v>8</v>
      </c>
      <c r="X2955" s="163"/>
      <c r="Y2955" s="163"/>
      <c r="Z2955" s="163"/>
      <c r="AA2955" s="153" t="n">
        <v>-117.8837</v>
      </c>
      <c r="AB2955" s="153" t="n">
        <v>34.9054</v>
      </c>
      <c r="AC2955" s="153" t="n">
        <v>702</v>
      </c>
      <c r="AD2955" s="175" t="str">
        <v>KEDW 240655Z AUTO 22008KT 10SM CLR 27/M01 A2998 RMK AO2 SLP124 T02671012 $</v>
      </c>
    </row>
    <row r="2956" hidden="0">
      <c r="A2956" s="150" t="str">
        <v>2026-06-24 07:55 UTC</v>
      </c>
      <c r="B2956" s="155" t="str">
        <v>2026-06-24 00:55 PDT</v>
      </c>
      <c r="C2956" s="155" t="str">
        <v>2026-06-24</v>
      </c>
      <c r="D2956" s="155" t="str">
        <v>June</v>
      </c>
      <c r="E2956" s="154" t="str">
        <v>Accepted</v>
      </c>
      <c r="F2956" s="155" t="str">
        <v>220</v>
      </c>
      <c r="G2956" s="153" t="n">
        <v>220</v>
      </c>
      <c r="H2956" s="155" t="str">
        <v>SW</v>
      </c>
      <c r="I2956" s="153" t="n">
        <v>40</v>
      </c>
      <c r="J2956" s="155" t="str">
        <v>NE</v>
      </c>
      <c r="K2956" s="153" t="n">
        <v>10</v>
      </c>
      <c r="L2956" s="153" t="n">
        <f>IF(E2956="Accepted",K2956*1.150779448,"")</f>
        <v>11.50779448</v>
      </c>
      <c r="M2956" s="163"/>
      <c r="N2956" s="163" t="str">
        <f>IF(AND(E2956="Accepted",ISNUMBER(M2956)),M2956*1.150779448,"")</f>
      </c>
      <c r="O2956" s="163"/>
      <c r="P2956" s="163" t="str">
        <f>IF(AND(E2956="Accepted",ISNUMBER(O2956)),O2956*1.150779448,"")</f>
      </c>
      <c r="Q2956" s="163"/>
      <c r="R2956" s="155" t="str"/>
      <c r="S2956" s="155" t="str"/>
      <c r="T2956" s="155" t="str"/>
      <c r="U2956" s="163" t="str">
        <f>IF(E2956&lt;&gt;"Accepted","",IF(AND(N2956="",P2956=""),"",MAX(N2956,P2956)))</f>
      </c>
      <c r="V2956" s="155" t="str">
        <v>2026-06-24 00:55 PDT</v>
      </c>
      <c r="W2956" s="153" t="n">
        <v>10</v>
      </c>
      <c r="X2956" s="163"/>
      <c r="Y2956" s="163"/>
      <c r="Z2956" s="163"/>
      <c r="AA2956" s="153" t="n">
        <v>-117.8837</v>
      </c>
      <c r="AB2956" s="153" t="n">
        <v>34.9054</v>
      </c>
      <c r="AC2956" s="153" t="n">
        <v>702</v>
      </c>
      <c r="AD2956" s="175" t="str">
        <v>KEDW 240755Z AUTO 22010KT 10SM CLR 26/M01 A2997 RMK AO2 SLP119 T02571012 403940165 $</v>
      </c>
    </row>
    <row r="2957" hidden="0">
      <c r="A2957" s="150" t="str">
        <v>2026-06-24 08:55 UTC</v>
      </c>
      <c r="B2957" s="155" t="str">
        <v>2026-06-24 01:55 PDT</v>
      </c>
      <c r="C2957" s="155" t="str">
        <v>2026-06-24</v>
      </c>
      <c r="D2957" s="155" t="str">
        <v>June</v>
      </c>
      <c r="E2957" s="154" t="str">
        <v>Accepted</v>
      </c>
      <c r="F2957" s="155" t="str">
        <v>240</v>
      </c>
      <c r="G2957" s="153" t="n">
        <v>240</v>
      </c>
      <c r="H2957" s="155" t="str">
        <v>SW</v>
      </c>
      <c r="I2957" s="153" t="n">
        <v>60</v>
      </c>
      <c r="J2957" s="155" t="str">
        <v>NE</v>
      </c>
      <c r="K2957" s="153" t="n">
        <v>10</v>
      </c>
      <c r="L2957" s="153" t="n">
        <f>IF(E2957="Accepted",K2957*1.150779448,"")</f>
        <v>11.50779448</v>
      </c>
      <c r="M2957" s="163"/>
      <c r="N2957" s="163" t="str">
        <f>IF(AND(E2957="Accepted",ISNUMBER(M2957)),M2957*1.150779448,"")</f>
      </c>
      <c r="O2957" s="163"/>
      <c r="P2957" s="163" t="str">
        <f>IF(AND(E2957="Accepted",ISNUMBER(O2957)),O2957*1.150779448,"")</f>
      </c>
      <c r="Q2957" s="163"/>
      <c r="R2957" s="155" t="str"/>
      <c r="S2957" s="155" t="str"/>
      <c r="T2957" s="155" t="str"/>
      <c r="U2957" s="163" t="str">
        <f>IF(E2957&lt;&gt;"Accepted","",IF(AND(N2957="",P2957=""),"",MAX(N2957,P2957)))</f>
      </c>
      <c r="V2957" s="155" t="str">
        <v>2026-06-24 01:55 PDT</v>
      </c>
      <c r="W2957" s="153" t="n">
        <v>10</v>
      </c>
      <c r="X2957" s="163"/>
      <c r="Y2957" s="163"/>
      <c r="Z2957" s="163"/>
      <c r="AA2957" s="153" t="n">
        <v>-117.8837</v>
      </c>
      <c r="AB2957" s="153" t="n">
        <v>34.9054</v>
      </c>
      <c r="AC2957" s="153" t="n">
        <v>702</v>
      </c>
      <c r="AD2957" s="175" t="str">
        <v>KEDW 240855Z AUTO 24010KT 10SM CLR 25/M04 A2997 RMK AO2 SLP119 T02451038 58002 $</v>
      </c>
    </row>
    <row r="2958" hidden="0">
      <c r="A2958" s="150" t="str">
        <v>2026-06-24 09:55 UTC</v>
      </c>
      <c r="B2958" s="155" t="str">
        <v>2026-06-24 02:55 PDT</v>
      </c>
      <c r="C2958" s="155" t="str">
        <v>2026-06-24</v>
      </c>
      <c r="D2958" s="155" t="str">
        <v>June</v>
      </c>
      <c r="E2958" s="154" t="str">
        <v>Accepted</v>
      </c>
      <c r="F2958" s="155" t="str">
        <v>230</v>
      </c>
      <c r="G2958" s="153" t="n">
        <v>230</v>
      </c>
      <c r="H2958" s="155" t="str">
        <v>SW</v>
      </c>
      <c r="I2958" s="153" t="n">
        <v>50</v>
      </c>
      <c r="J2958" s="155" t="str">
        <v>NE</v>
      </c>
      <c r="K2958" s="153" t="n">
        <v>10</v>
      </c>
      <c r="L2958" s="153" t="n">
        <f>IF(E2958="Accepted",K2958*1.150779448,"")</f>
        <v>11.50779448</v>
      </c>
      <c r="M2958" s="163"/>
      <c r="N2958" s="163" t="str">
        <f>IF(AND(E2958="Accepted",ISNUMBER(M2958)),M2958*1.150779448,"")</f>
      </c>
      <c r="O2958" s="163"/>
      <c r="P2958" s="163" t="str">
        <f>IF(AND(E2958="Accepted",ISNUMBER(O2958)),O2958*1.150779448,"")</f>
      </c>
      <c r="Q2958" s="163"/>
      <c r="R2958" s="155" t="str"/>
      <c r="S2958" s="155" t="str"/>
      <c r="T2958" s="155" t="str"/>
      <c r="U2958" s="163" t="str">
        <f>IF(E2958&lt;&gt;"Accepted","",IF(AND(N2958="",P2958=""),"",MAX(N2958,P2958)))</f>
      </c>
      <c r="V2958" s="155" t="str">
        <v>2026-06-24 02:55 PDT</v>
      </c>
      <c r="W2958" s="153" t="n">
        <v>10</v>
      </c>
      <c r="X2958" s="163"/>
      <c r="Y2958" s="163"/>
      <c r="Z2958" s="163"/>
      <c r="AA2958" s="153" t="n">
        <v>-117.8837</v>
      </c>
      <c r="AB2958" s="153" t="n">
        <v>34.9054</v>
      </c>
      <c r="AC2958" s="153" t="n">
        <v>702</v>
      </c>
      <c r="AD2958" s="175" t="str">
        <v>KEDW 240955Z AUTO 23010KT 10SM CLR 24/M01 A2996 RMK AO2 SLP116 T02401011 $</v>
      </c>
    </row>
    <row r="2959" hidden="0">
      <c r="A2959" s="150" t="str">
        <v>2026-06-24 10:55 UTC</v>
      </c>
      <c r="B2959" s="155" t="str">
        <v>2026-06-24 03:55 PDT</v>
      </c>
      <c r="C2959" s="155" t="str">
        <v>2026-06-24</v>
      </c>
      <c r="D2959" s="155" t="str">
        <v>June</v>
      </c>
      <c r="E2959" s="154" t="str">
        <v>Accepted</v>
      </c>
      <c r="F2959" s="155" t="str">
        <v>210</v>
      </c>
      <c r="G2959" s="153" t="n">
        <v>210</v>
      </c>
      <c r="H2959" s="155" t="str">
        <v>SW</v>
      </c>
      <c r="I2959" s="153" t="n">
        <v>30</v>
      </c>
      <c r="J2959" s="155" t="str">
        <v>NE</v>
      </c>
      <c r="K2959" s="153" t="n">
        <v>10</v>
      </c>
      <c r="L2959" s="153" t="n">
        <f>IF(E2959="Accepted",K2959*1.150779448,"")</f>
        <v>11.50779448</v>
      </c>
      <c r="M2959" s="163"/>
      <c r="N2959" s="163" t="str">
        <f>IF(AND(E2959="Accepted",ISNUMBER(M2959)),M2959*1.150779448,"")</f>
      </c>
      <c r="O2959" s="163"/>
      <c r="P2959" s="163" t="str">
        <f>IF(AND(E2959="Accepted",ISNUMBER(O2959)),O2959*1.150779448,"")</f>
      </c>
      <c r="Q2959" s="163"/>
      <c r="R2959" s="155" t="str"/>
      <c r="S2959" s="155" t="str"/>
      <c r="T2959" s="155" t="str"/>
      <c r="U2959" s="163" t="str">
        <f>IF(E2959&lt;&gt;"Accepted","",IF(AND(N2959="",P2959=""),"",MAX(N2959,P2959)))</f>
      </c>
      <c r="V2959" s="155" t="str">
        <v>2026-06-24 03:55 PDT</v>
      </c>
      <c r="W2959" s="153" t="n">
        <v>10</v>
      </c>
      <c r="X2959" s="163"/>
      <c r="Y2959" s="163"/>
      <c r="Z2959" s="163"/>
      <c r="AA2959" s="153" t="n">
        <v>-117.8837</v>
      </c>
      <c r="AB2959" s="153" t="n">
        <v>34.9054</v>
      </c>
      <c r="AC2959" s="153" t="n">
        <v>702</v>
      </c>
      <c r="AD2959" s="175" t="str">
        <v>KEDW 241055Z AUTO 21010KT 10SM CLR 23/04 A2996 RMK AO2 SLP116 T02330043 $</v>
      </c>
    </row>
    <row r="2960" hidden="0">
      <c r="A2960" s="150" t="str">
        <v>2026-06-24 11:55 UTC</v>
      </c>
      <c r="B2960" s="155" t="str">
        <v>2026-06-24 04:55 PDT</v>
      </c>
      <c r="C2960" s="155" t="str">
        <v>2026-06-24</v>
      </c>
      <c r="D2960" s="155" t="str">
        <v>June</v>
      </c>
      <c r="E2960" s="154" t="str">
        <v>Accepted</v>
      </c>
      <c r="F2960" s="155" t="str">
        <v>210</v>
      </c>
      <c r="G2960" s="153" t="n">
        <v>210</v>
      </c>
      <c r="H2960" s="155" t="str">
        <v>SW</v>
      </c>
      <c r="I2960" s="153" t="n">
        <v>30</v>
      </c>
      <c r="J2960" s="155" t="str">
        <v>NE</v>
      </c>
      <c r="K2960" s="153" t="n">
        <v>9</v>
      </c>
      <c r="L2960" s="153" t="n">
        <f>IF(E2960="Accepted",K2960*1.150779448,"")</f>
        <v>10.357015032</v>
      </c>
      <c r="M2960" s="163"/>
      <c r="N2960" s="163" t="str">
        <f>IF(AND(E2960="Accepted",ISNUMBER(M2960)),M2960*1.150779448,"")</f>
      </c>
      <c r="O2960" s="163"/>
      <c r="P2960" s="163" t="str">
        <f>IF(AND(E2960="Accepted",ISNUMBER(O2960)),O2960*1.150779448,"")</f>
      </c>
      <c r="Q2960" s="163"/>
      <c r="R2960" s="155" t="str"/>
      <c r="S2960" s="155" t="str"/>
      <c r="T2960" s="155" t="str"/>
      <c r="U2960" s="163" t="str">
        <f>IF(E2960&lt;&gt;"Accepted","",IF(AND(N2960="",P2960=""),"",MAX(N2960,P2960)))</f>
      </c>
      <c r="V2960" s="155" t="str">
        <v>2026-06-24 04:55 PDT</v>
      </c>
      <c r="W2960" s="153" t="n">
        <v>9</v>
      </c>
      <c r="X2960" s="163"/>
      <c r="Y2960" s="163"/>
      <c r="Z2960" s="163"/>
      <c r="AA2960" s="153" t="n">
        <v>-117.8837</v>
      </c>
      <c r="AB2960" s="153" t="n">
        <v>34.9054</v>
      </c>
      <c r="AC2960" s="153" t="n">
        <v>702</v>
      </c>
      <c r="AD2960" s="175" t="str">
        <v>KEDW 241155Z AUTO 21009KT 10SM CLR 23/06 A2996 RMK AO2 SLP117 T02250063 10281 20214 56001 $</v>
      </c>
    </row>
    <row r="2961" hidden="0">
      <c r="A2961" s="150" t="str">
        <v>2026-06-24 12:55 UTC</v>
      </c>
      <c r="B2961" s="155" t="str">
        <v>2026-06-24 05:55 PDT</v>
      </c>
      <c r="C2961" s="155" t="str">
        <v>2026-06-24</v>
      </c>
      <c r="D2961" s="155" t="str">
        <v>June</v>
      </c>
      <c r="E2961" s="154" t="str">
        <v>Accepted</v>
      </c>
      <c r="F2961" s="155" t="str">
        <v>170</v>
      </c>
      <c r="G2961" s="153" t="n">
        <v>170</v>
      </c>
      <c r="H2961" s="155" t="str">
        <v>S</v>
      </c>
      <c r="I2961" s="153" t="n">
        <v>350</v>
      </c>
      <c r="J2961" s="155" t="str">
        <v>N</v>
      </c>
      <c r="K2961" s="153" t="n">
        <v>5</v>
      </c>
      <c r="L2961" s="153" t="n">
        <f>IF(E2961="Accepted",K2961*1.150779448,"")</f>
        <v>5.75389724</v>
      </c>
      <c r="M2961" s="163"/>
      <c r="N2961" s="163" t="str">
        <f>IF(AND(E2961="Accepted",ISNUMBER(M2961)),M2961*1.150779448,"")</f>
      </c>
      <c r="O2961" s="163"/>
      <c r="P2961" s="163" t="str">
        <f>IF(AND(E2961="Accepted",ISNUMBER(O2961)),O2961*1.150779448,"")</f>
      </c>
      <c r="Q2961" s="163"/>
      <c r="R2961" s="155" t="str"/>
      <c r="S2961" s="155" t="str"/>
      <c r="T2961" s="155" t="str"/>
      <c r="U2961" s="163" t="str">
        <f>IF(E2961&lt;&gt;"Accepted","",IF(AND(N2961="",P2961=""),"",MAX(N2961,P2961)))</f>
      </c>
      <c r="V2961" s="155" t="str">
        <v>2026-06-24 05:55 PDT</v>
      </c>
      <c r="W2961" s="153" t="n">
        <v>5</v>
      </c>
      <c r="X2961" s="163"/>
      <c r="Y2961" s="163"/>
      <c r="Z2961" s="163"/>
      <c r="AA2961" s="153" t="n">
        <v>-117.8837</v>
      </c>
      <c r="AB2961" s="153" t="n">
        <v>34.9054</v>
      </c>
      <c r="AC2961" s="153" t="n">
        <v>702</v>
      </c>
      <c r="AD2961" s="175" t="str">
        <v>KEDW 241255Z COR 17005KT 70SM FEW150 FEW200 21/08 A2997 RMK AO2A SLP121 T02050082 COR 1257</v>
      </c>
    </row>
    <row r="2962" hidden="0">
      <c r="A2962" s="150" t="str">
        <v>2026-06-24 13:55 UTC</v>
      </c>
      <c r="B2962" s="155" t="str">
        <v>2026-06-24 06:55 PDT</v>
      </c>
      <c r="C2962" s="155" t="str">
        <v>2026-06-24</v>
      </c>
      <c r="D2962" s="155" t="str">
        <v>June</v>
      </c>
      <c r="E2962" s="154" t="str">
        <v>Accepted</v>
      </c>
      <c r="F2962" s="155" t="str">
        <v>200</v>
      </c>
      <c r="G2962" s="153" t="n">
        <v>200</v>
      </c>
      <c r="H2962" s="155" t="str">
        <v>S</v>
      </c>
      <c r="I2962" s="153" t="n">
        <v>20</v>
      </c>
      <c r="J2962" s="155" t="str">
        <v>N</v>
      </c>
      <c r="K2962" s="153" t="n">
        <v>6</v>
      </c>
      <c r="L2962" s="153" t="n">
        <f>IF(E2962="Accepted",K2962*1.150779448,"")</f>
        <v>6.904676688</v>
      </c>
      <c r="M2962" s="163"/>
      <c r="N2962" s="163" t="str">
        <f>IF(AND(E2962="Accepted",ISNUMBER(M2962)),M2962*1.150779448,"")</f>
      </c>
      <c r="O2962" s="163"/>
      <c r="P2962" s="163" t="str">
        <f>IF(AND(E2962="Accepted",ISNUMBER(O2962)),O2962*1.150779448,"")</f>
      </c>
      <c r="Q2962" s="163"/>
      <c r="R2962" s="155" t="str"/>
      <c r="S2962" s="155" t="str"/>
      <c r="T2962" s="155" t="str"/>
      <c r="U2962" s="163" t="str">
        <f>IF(E2962&lt;&gt;"Accepted","",IF(AND(N2962="",P2962=""),"",MAX(N2962,P2962)))</f>
      </c>
      <c r="V2962" s="155" t="str">
        <v>2026-06-24 06:55 PDT</v>
      </c>
      <c r="W2962" s="153" t="n">
        <v>6</v>
      </c>
      <c r="X2962" s="163"/>
      <c r="Y2962" s="163"/>
      <c r="Z2962" s="163"/>
      <c r="AA2962" s="153" t="n">
        <v>-117.8837</v>
      </c>
      <c r="AB2962" s="153" t="n">
        <v>34.9054</v>
      </c>
      <c r="AC2962" s="153" t="n">
        <v>702</v>
      </c>
      <c r="AD2962" s="175" t="str">
        <v>KEDW 241355Z 20006KT 60SM FEW200 22/09 A2998 RMK AO2A SLP125 T02240085</v>
      </c>
    </row>
    <row r="2963" hidden="0">
      <c r="A2963" s="150" t="str">
        <v>2026-06-24 14:55 UTC</v>
      </c>
      <c r="B2963" s="155" t="str">
        <v>2026-06-24 07:55 PDT</v>
      </c>
      <c r="C2963" s="155" t="str">
        <v>2026-06-24</v>
      </c>
      <c r="D2963" s="155" t="str">
        <v>June</v>
      </c>
      <c r="E2963" s="154" t="str">
        <v>Accepted</v>
      </c>
      <c r="F2963" s="155" t="str">
        <v>220</v>
      </c>
      <c r="G2963" s="153" t="n">
        <v>220</v>
      </c>
      <c r="H2963" s="155" t="str">
        <v>SW</v>
      </c>
      <c r="I2963" s="153" t="n">
        <v>40</v>
      </c>
      <c r="J2963" s="155" t="str">
        <v>NE</v>
      </c>
      <c r="K2963" s="153" t="n">
        <v>10</v>
      </c>
      <c r="L2963" s="153" t="n">
        <f>IF(E2963="Accepted",K2963*1.150779448,"")</f>
        <v>11.50779448</v>
      </c>
      <c r="M2963" s="163"/>
      <c r="N2963" s="163" t="str">
        <f>IF(AND(E2963="Accepted",ISNUMBER(M2963)),M2963*1.150779448,"")</f>
      </c>
      <c r="O2963" s="163"/>
      <c r="P2963" s="163" t="str">
        <f>IF(AND(E2963="Accepted",ISNUMBER(O2963)),O2963*1.150779448,"")</f>
      </c>
      <c r="Q2963" s="163"/>
      <c r="R2963" s="155" t="str"/>
      <c r="S2963" s="155" t="str"/>
      <c r="T2963" s="155" t="str"/>
      <c r="U2963" s="163" t="str">
        <f>IF(E2963&lt;&gt;"Accepted","",IF(AND(N2963="",P2963=""),"",MAX(N2963,P2963)))</f>
      </c>
      <c r="V2963" s="155" t="str">
        <v>2026-06-24 07:55 PDT</v>
      </c>
      <c r="W2963" s="153" t="n">
        <v>10</v>
      </c>
      <c r="X2963" s="163"/>
      <c r="Y2963" s="163"/>
      <c r="Z2963" s="163"/>
      <c r="AA2963" s="153" t="n">
        <v>-117.8837</v>
      </c>
      <c r="AB2963" s="153" t="n">
        <v>34.9054</v>
      </c>
      <c r="AC2963" s="153" t="n">
        <v>702</v>
      </c>
      <c r="AD2963" s="175" t="str">
        <v>KEDW 241455Z 22010KT 40SM FEW100 FEW230 26/06 A2998 RMK AO2A SLP125 T02590060 52006</v>
      </c>
    </row>
    <row r="2964" hidden="0">
      <c r="A2964" s="150" t="str">
        <v>2026-06-24 15:55 UTC</v>
      </c>
      <c r="B2964" s="155" t="str">
        <v>2026-06-24 08:55 PDT</v>
      </c>
      <c r="C2964" s="155" t="str">
        <v>2026-06-24</v>
      </c>
      <c r="D2964" s="155" t="str">
        <v>June</v>
      </c>
      <c r="E2964" s="154" t="str">
        <v>Accepted</v>
      </c>
      <c r="F2964" s="155" t="str">
        <v>240</v>
      </c>
      <c r="G2964" s="153" t="n">
        <v>240</v>
      </c>
      <c r="H2964" s="155" t="str">
        <v>SW</v>
      </c>
      <c r="I2964" s="153" t="n">
        <v>60</v>
      </c>
      <c r="J2964" s="155" t="str">
        <v>NE</v>
      </c>
      <c r="K2964" s="153" t="n">
        <v>11</v>
      </c>
      <c r="L2964" s="153" t="n">
        <f>IF(E2964="Accepted",K2964*1.150779448,"")</f>
        <v>12.658573928</v>
      </c>
      <c r="M2964" s="163"/>
      <c r="N2964" s="163" t="str">
        <f>IF(AND(E2964="Accepted",ISNUMBER(M2964)),M2964*1.150779448,"")</f>
      </c>
      <c r="O2964" s="163"/>
      <c r="P2964" s="163" t="str">
        <f>IF(AND(E2964="Accepted",ISNUMBER(O2964)),O2964*1.150779448,"")</f>
      </c>
      <c r="Q2964" s="163"/>
      <c r="R2964" s="155" t="str"/>
      <c r="S2964" s="155" t="str"/>
      <c r="T2964" s="155" t="str"/>
      <c r="U2964" s="163" t="str">
        <f>IF(E2964&lt;&gt;"Accepted","",IF(AND(N2964="",P2964=""),"",MAX(N2964,P2964)))</f>
      </c>
      <c r="V2964" s="155" t="str">
        <v>2026-06-24 08:55 PDT</v>
      </c>
      <c r="W2964" s="153" t="n">
        <v>11</v>
      </c>
      <c r="X2964" s="163"/>
      <c r="Y2964" s="163"/>
      <c r="Z2964" s="163"/>
      <c r="AA2964" s="153" t="n">
        <v>-117.8837</v>
      </c>
      <c r="AB2964" s="153" t="n">
        <v>34.9054</v>
      </c>
      <c r="AC2964" s="153" t="n">
        <v>702</v>
      </c>
      <c r="AD2964" s="175" t="str">
        <v>KEDW 241555Z 24011KT 50SM FEW100 FEW230 29/04 A2998 RMK AO2A SLP124 T02940041</v>
      </c>
    </row>
    <row r="2965" hidden="0">
      <c r="A2965" s="150" t="str">
        <v>2026-06-24 16:55 UTC</v>
      </c>
      <c r="B2965" s="155" t="str">
        <v>2026-06-24 09:55 PDT</v>
      </c>
      <c r="C2965" s="155" t="str">
        <v>2026-06-24</v>
      </c>
      <c r="D2965" s="155" t="str">
        <v>June</v>
      </c>
      <c r="E2965" s="154" t="str">
        <v>Accepted</v>
      </c>
      <c r="F2965" s="155" t="str">
        <v>220</v>
      </c>
      <c r="G2965" s="153" t="n">
        <v>220</v>
      </c>
      <c r="H2965" s="155" t="str">
        <v>SW</v>
      </c>
      <c r="I2965" s="153" t="n">
        <v>40</v>
      </c>
      <c r="J2965" s="155" t="str">
        <v>NE</v>
      </c>
      <c r="K2965" s="153" t="n">
        <v>16</v>
      </c>
      <c r="L2965" s="153" t="n">
        <f>IF(E2965="Accepted",K2965*1.150779448,"")</f>
        <v>18.412471168</v>
      </c>
      <c r="M2965" s="153" t="n">
        <v>20</v>
      </c>
      <c r="N2965" s="153" t="n">
        <f>IF(AND(E2965="Accepted",ISNUMBER(M2965)),M2965*1.150779448,"")</f>
        <v>23.01558896</v>
      </c>
      <c r="O2965" s="163"/>
      <c r="P2965" s="163" t="str">
        <f>IF(AND(E2965="Accepted",ISNUMBER(O2965)),O2965*1.150779448,"")</f>
      </c>
      <c r="Q2965" s="163"/>
      <c r="R2965" s="155" t="str"/>
      <c r="S2965" s="155" t="str"/>
      <c r="T2965" s="155" t="str"/>
      <c r="U2965" s="153" t="n">
        <f>IF(E2965&lt;&gt;"Accepted","",IF(AND(N2965="",P2965=""),"",MAX(N2965,P2965)))</f>
        <v>23.01558896</v>
      </c>
      <c r="V2965" s="155" t="str">
        <v>2026-06-24 09:55 PDT</v>
      </c>
      <c r="W2965" s="153" t="n">
        <v>16</v>
      </c>
      <c r="X2965" s="153" t="n">
        <v>20</v>
      </c>
      <c r="Y2965" s="163"/>
      <c r="Z2965" s="163"/>
      <c r="AA2965" s="153" t="n">
        <v>-117.8837</v>
      </c>
      <c r="AB2965" s="153" t="n">
        <v>34.9054</v>
      </c>
      <c r="AC2965" s="153" t="n">
        <v>702</v>
      </c>
      <c r="AD2965" s="175" t="str">
        <v>KEDW 241655Z 22016G20KT 50SM FEW100 FEW230 32/M10 A2998 RMK AO2A SLP123 T03241098</v>
      </c>
    </row>
    <row r="2966" hidden="0">
      <c r="A2966" s="150" t="str">
        <v>2026-06-24 17:55 UTC</v>
      </c>
      <c r="B2966" s="155" t="str">
        <v>2026-06-24 10:55 PDT</v>
      </c>
      <c r="C2966" s="155" t="str">
        <v>2026-06-24</v>
      </c>
      <c r="D2966" s="155" t="str">
        <v>June</v>
      </c>
      <c r="E2966" s="154" t="str">
        <v>Accepted</v>
      </c>
      <c r="F2966" s="155" t="str">
        <v>240</v>
      </c>
      <c r="G2966" s="153" t="n">
        <v>240</v>
      </c>
      <c r="H2966" s="155" t="str">
        <v>SW</v>
      </c>
      <c r="I2966" s="153" t="n">
        <v>60</v>
      </c>
      <c r="J2966" s="155" t="str">
        <v>NE</v>
      </c>
      <c r="K2966" s="153" t="n">
        <v>13</v>
      </c>
      <c r="L2966" s="153" t="n">
        <f>IF(E2966="Accepted",K2966*1.150779448,"")</f>
        <v>14.960132824</v>
      </c>
      <c r="M2966" s="163"/>
      <c r="N2966" s="163" t="str">
        <f>IF(AND(E2966="Accepted",ISNUMBER(M2966)),M2966*1.150779448,"")</f>
      </c>
      <c r="O2966" s="163"/>
      <c r="P2966" s="163" t="str">
        <f>IF(AND(E2966="Accepted",ISNUMBER(O2966)),O2966*1.150779448,"")</f>
      </c>
      <c r="Q2966" s="163"/>
      <c r="R2966" s="155" t="str"/>
      <c r="S2966" s="155" t="str"/>
      <c r="T2966" s="155" t="str"/>
      <c r="U2966" s="163" t="str">
        <f>IF(E2966&lt;&gt;"Accepted","",IF(AND(N2966="",P2966=""),"",MAX(N2966,P2966)))</f>
      </c>
      <c r="V2966" s="155" t="str">
        <v>2026-06-24 10:55 PDT</v>
      </c>
      <c r="W2966" s="153" t="n">
        <v>13</v>
      </c>
      <c r="X2966" s="163"/>
      <c r="Y2966" s="163"/>
      <c r="Z2966" s="163"/>
      <c r="AA2966" s="153" t="n">
        <v>-117.8837</v>
      </c>
      <c r="AB2966" s="153" t="n">
        <v>34.9054</v>
      </c>
      <c r="AC2966" s="153" t="n">
        <v>702</v>
      </c>
      <c r="AD2966" s="175" t="str">
        <v>KEDW 241755Z 24013KT 50SM FEW100 33/M07 A2997 RMK AO2A SLP119 T03301074 10330 20202 57005</v>
      </c>
    </row>
    <row r="2967" hidden="0">
      <c r="A2967" s="150" t="str">
        <v>2026-06-24 18:55 UTC</v>
      </c>
      <c r="B2967" s="155" t="str">
        <v>2026-06-24 11:55 PDT</v>
      </c>
      <c r="C2967" s="155" t="str">
        <v>2026-06-24</v>
      </c>
      <c r="D2967" s="155" t="str">
        <v>June</v>
      </c>
      <c r="E2967" s="154" t="str">
        <v>Accepted</v>
      </c>
      <c r="F2967" s="155" t="str">
        <v>240</v>
      </c>
      <c r="G2967" s="153" t="n">
        <v>240</v>
      </c>
      <c r="H2967" s="155" t="str">
        <v>SW</v>
      </c>
      <c r="I2967" s="153" t="n">
        <v>60</v>
      </c>
      <c r="J2967" s="155" t="str">
        <v>NE</v>
      </c>
      <c r="K2967" s="153" t="n">
        <v>9</v>
      </c>
      <c r="L2967" s="153" t="n">
        <f>IF(E2967="Accepted",K2967*1.150779448,"")</f>
        <v>10.357015032</v>
      </c>
      <c r="M2967" s="163"/>
      <c r="N2967" s="163" t="str">
        <f>IF(AND(E2967="Accepted",ISNUMBER(M2967)),M2967*1.150779448,"")</f>
      </c>
      <c r="O2967" s="163"/>
      <c r="P2967" s="163" t="str">
        <f>IF(AND(E2967="Accepted",ISNUMBER(O2967)),O2967*1.150779448,"")</f>
      </c>
      <c r="Q2967" s="163"/>
      <c r="R2967" s="155" t="str"/>
      <c r="S2967" s="155" t="str"/>
      <c r="T2967" s="155" t="str"/>
      <c r="U2967" s="163" t="str">
        <f>IF(E2967&lt;&gt;"Accepted","",IF(AND(N2967="",P2967=""),"",MAX(N2967,P2967)))</f>
      </c>
      <c r="V2967" s="155" t="str">
        <v>2026-06-24 11:55 PDT</v>
      </c>
      <c r="W2967" s="153" t="n">
        <v>9</v>
      </c>
      <c r="X2967" s="163"/>
      <c r="Y2967" s="163"/>
      <c r="Z2967" s="163"/>
      <c r="AA2967" s="153" t="n">
        <v>-117.8837</v>
      </c>
      <c r="AB2967" s="153" t="n">
        <v>34.9054</v>
      </c>
      <c r="AC2967" s="153" t="n">
        <v>702</v>
      </c>
      <c r="AD2967" s="175" t="str">
        <v>KEDW 241855Z 24009KT 50SM FEW150 34/M05 A2996 RMK AO2A SLP117 T03401049</v>
      </c>
    </row>
    <row r="2968" hidden="0">
      <c r="A2968" s="150" t="str">
        <v>2026-06-24 19:55 UTC</v>
      </c>
      <c r="B2968" s="155" t="str">
        <v>2026-06-24 12:55 PDT</v>
      </c>
      <c r="C2968" s="155" t="str">
        <v>2026-06-24</v>
      </c>
      <c r="D2968" s="155" t="str">
        <v>June</v>
      </c>
      <c r="E2968" s="154" t="str">
        <v>Accepted</v>
      </c>
      <c r="F2968" s="155" t="str">
        <v>240</v>
      </c>
      <c r="G2968" s="153" t="n">
        <v>240</v>
      </c>
      <c r="H2968" s="155" t="str">
        <v>SW</v>
      </c>
      <c r="I2968" s="153" t="n">
        <v>60</v>
      </c>
      <c r="J2968" s="155" t="str">
        <v>NE</v>
      </c>
      <c r="K2968" s="153" t="n">
        <v>7</v>
      </c>
      <c r="L2968" s="153" t="n">
        <f>IF(E2968="Accepted",K2968*1.150779448,"")</f>
        <v>8.055456136</v>
      </c>
      <c r="M2968" s="163"/>
      <c r="N2968" s="163" t="str">
        <f>IF(AND(E2968="Accepted",ISNUMBER(M2968)),M2968*1.150779448,"")</f>
      </c>
      <c r="O2968" s="163"/>
      <c r="P2968" s="163" t="str">
        <f>IF(AND(E2968="Accepted",ISNUMBER(O2968)),O2968*1.150779448,"")</f>
      </c>
      <c r="Q2968" s="163"/>
      <c r="R2968" s="155" t="str"/>
      <c r="S2968" s="155" t="str"/>
      <c r="T2968" s="155" t="str"/>
      <c r="U2968" s="163" t="str">
        <f>IF(E2968&lt;&gt;"Accepted","",IF(AND(N2968="",P2968=""),"",MAX(N2968,P2968)))</f>
      </c>
      <c r="V2968" s="155" t="str">
        <v>2026-06-24 12:55 PDT</v>
      </c>
      <c r="W2968" s="153" t="n">
        <v>7</v>
      </c>
      <c r="X2968" s="163"/>
      <c r="Y2968" s="163"/>
      <c r="Z2968" s="163"/>
      <c r="AA2968" s="153" t="n">
        <v>-117.8837</v>
      </c>
      <c r="AB2968" s="153" t="n">
        <v>34.9054</v>
      </c>
      <c r="AC2968" s="153" t="n">
        <v>702</v>
      </c>
      <c r="AD2968" s="175" t="str">
        <v>KEDW 241955Z 24007KT 50SM FEW150 35/M06 A2994 RMK AO2A SLP110 T03531057</v>
      </c>
    </row>
    <row r="2969" hidden="0">
      <c r="A2969" s="150" t="str">
        <v>2026-06-24 20:55 UTC</v>
      </c>
      <c r="B2969" s="155" t="str">
        <v>2026-06-24 13:55 PDT</v>
      </c>
      <c r="C2969" s="155" t="str">
        <v>2026-06-24</v>
      </c>
      <c r="D2969" s="155" t="str">
        <v>June</v>
      </c>
      <c r="E2969" s="154" t="str">
        <v>Accepted</v>
      </c>
      <c r="F2969" s="155" t="str">
        <v>230</v>
      </c>
      <c r="G2969" s="153" t="n">
        <v>230</v>
      </c>
      <c r="H2969" s="155" t="str">
        <v>SW</v>
      </c>
      <c r="I2969" s="153" t="n">
        <v>50</v>
      </c>
      <c r="J2969" s="155" t="str">
        <v>NE</v>
      </c>
      <c r="K2969" s="153" t="n">
        <v>15</v>
      </c>
      <c r="L2969" s="153" t="n">
        <f>IF(E2969="Accepted",K2969*1.150779448,"")</f>
        <v>17.261691719999998</v>
      </c>
      <c r="M2969" s="163"/>
      <c r="N2969" s="163" t="str">
        <f>IF(AND(E2969="Accepted",ISNUMBER(M2969)),M2969*1.150779448,"")</f>
      </c>
      <c r="O2969" s="163"/>
      <c r="P2969" s="163" t="str">
        <f>IF(AND(E2969="Accepted",ISNUMBER(O2969)),O2969*1.150779448,"")</f>
      </c>
      <c r="Q2969" s="163"/>
      <c r="R2969" s="155" t="str"/>
      <c r="S2969" s="155" t="str"/>
      <c r="T2969" s="155" t="str"/>
      <c r="U2969" s="163" t="str">
        <f>IF(E2969&lt;&gt;"Accepted","",IF(AND(N2969="",P2969=""),"",MAX(N2969,P2969)))</f>
      </c>
      <c r="V2969" s="155" t="str">
        <v>2026-06-24 13:55 PDT</v>
      </c>
      <c r="W2969" s="153" t="n">
        <v>15</v>
      </c>
      <c r="X2969" s="163"/>
      <c r="Y2969" s="163"/>
      <c r="Z2969" s="163"/>
      <c r="AA2969" s="153" t="n">
        <v>-117.8837</v>
      </c>
      <c r="AB2969" s="153" t="n">
        <v>34.9054</v>
      </c>
      <c r="AC2969" s="153" t="n">
        <v>702</v>
      </c>
      <c r="AD2969" s="175" t="str">
        <v>KEDW 242055Z 23015KT 50SM FEW150 36/M05 A2992 RMK AO2A SLP103 T03611052 57014</v>
      </c>
    </row>
    <row r="2970" hidden="0">
      <c r="A2970" s="150" t="str">
        <v>2026-06-24 21:55 UTC</v>
      </c>
      <c r="B2970" s="155" t="str">
        <v>2026-06-24 14:55 PDT</v>
      </c>
      <c r="C2970" s="155" t="str">
        <v>2026-06-24</v>
      </c>
      <c r="D2970" s="155" t="str">
        <v>June</v>
      </c>
      <c r="E2970" s="154" t="str">
        <v>Accepted</v>
      </c>
      <c r="F2970" s="155" t="str">
        <v>210</v>
      </c>
      <c r="G2970" s="153" t="n">
        <v>210</v>
      </c>
      <c r="H2970" s="155" t="str">
        <v>SW</v>
      </c>
      <c r="I2970" s="153" t="n">
        <v>30</v>
      </c>
      <c r="J2970" s="155" t="str">
        <v>NE</v>
      </c>
      <c r="K2970" s="153" t="n">
        <v>14</v>
      </c>
      <c r="L2970" s="153" t="n">
        <f>IF(E2970="Accepted",K2970*1.150779448,"")</f>
        <v>16.110912272</v>
      </c>
      <c r="M2970" s="153" t="n">
        <v>20</v>
      </c>
      <c r="N2970" s="153" t="n">
        <f>IF(AND(E2970="Accepted",ISNUMBER(M2970)),M2970*1.150779448,"")</f>
        <v>23.01558896</v>
      </c>
      <c r="O2970" s="153" t="n">
        <v>26</v>
      </c>
      <c r="P2970" s="153" t="n">
        <f>IF(AND(E2970="Accepted",ISNUMBER(O2970)),O2970*1.150779448,"")</f>
        <v>29.920265648</v>
      </c>
      <c r="Q2970" s="153" t="n">
        <v>230</v>
      </c>
      <c r="R2970" s="155" t="str">
        <v>50</v>
      </c>
      <c r="S2970" s="155" t="str">
        <v>2026-06-24 21:50 UTC</v>
      </c>
      <c r="T2970" s="155" t="str">
        <v>2026-06-24 14:50 PDT</v>
      </c>
      <c r="U2970" s="153" t="n">
        <f>IF(E2970&lt;&gt;"Accepted","",IF(AND(N2970="",P2970=""),"",MAX(N2970,P2970)))</f>
        <v>29.920265648</v>
      </c>
      <c r="V2970" s="155" t="str">
        <v>2026-06-24 14:50 PDT</v>
      </c>
      <c r="W2970" s="153" t="n">
        <v>14</v>
      </c>
      <c r="X2970" s="153" t="n">
        <v>20</v>
      </c>
      <c r="Y2970" s="153" t="n">
        <v>26</v>
      </c>
      <c r="Z2970" s="153" t="n">
        <v>230</v>
      </c>
      <c r="AA2970" s="153" t="n">
        <v>-117.8837</v>
      </c>
      <c r="AB2970" s="153" t="n">
        <v>34.9054</v>
      </c>
      <c r="AC2970" s="153" t="n">
        <v>702</v>
      </c>
      <c r="AD2970" s="175" t="str">
        <v>KEDW 242155Z 21014G20KT 50SM FEW150 37/M15 A2991 RMK AO2A PK WND 23026/50 SLP099 T03721151</v>
      </c>
    </row>
    <row r="2971" hidden="0">
      <c r="A2971" s="150" t="str">
        <v>2026-06-24 22:55 UTC</v>
      </c>
      <c r="B2971" s="155" t="str">
        <v>2026-06-24 15:55 PDT</v>
      </c>
      <c r="C2971" s="155" t="str">
        <v>2026-06-24</v>
      </c>
      <c r="D2971" s="155" t="str">
        <v>June</v>
      </c>
      <c r="E2971" s="154" t="str">
        <v>Accepted</v>
      </c>
      <c r="F2971" s="155" t="str">
        <v>240</v>
      </c>
      <c r="G2971" s="153" t="n">
        <v>240</v>
      </c>
      <c r="H2971" s="155" t="str">
        <v>SW</v>
      </c>
      <c r="I2971" s="153" t="n">
        <v>60</v>
      </c>
      <c r="J2971" s="155" t="str">
        <v>NE</v>
      </c>
      <c r="K2971" s="153" t="n">
        <v>20</v>
      </c>
      <c r="L2971" s="153" t="n">
        <f>IF(E2971="Accepted",K2971*1.150779448,"")</f>
        <v>23.01558896</v>
      </c>
      <c r="M2971" s="153" t="n">
        <v>27</v>
      </c>
      <c r="N2971" s="153" t="n">
        <f>IF(AND(E2971="Accepted",ISNUMBER(M2971)),M2971*1.150779448,"")</f>
        <v>31.071045096</v>
      </c>
      <c r="O2971" s="153" t="n">
        <v>28</v>
      </c>
      <c r="P2971" s="153" t="n">
        <f>IF(AND(E2971="Accepted",ISNUMBER(O2971)),O2971*1.150779448,"")</f>
        <v>32.221824544</v>
      </c>
      <c r="Q2971" s="153" t="n">
        <v>260</v>
      </c>
      <c r="R2971" s="155" t="str">
        <v>41</v>
      </c>
      <c r="S2971" s="155" t="str">
        <v>2026-06-24 22:41 UTC</v>
      </c>
      <c r="T2971" s="155" t="str">
        <v>2026-06-24 15:41 PDT</v>
      </c>
      <c r="U2971" s="153" t="n">
        <f>IF(E2971&lt;&gt;"Accepted","",IF(AND(N2971="",P2971=""),"",MAX(N2971,P2971)))</f>
        <v>32.221824544</v>
      </c>
      <c r="V2971" s="155" t="str">
        <v>2026-06-24 15:41 PDT</v>
      </c>
      <c r="W2971" s="153" t="n">
        <v>20</v>
      </c>
      <c r="X2971" s="153" t="n">
        <v>27</v>
      </c>
      <c r="Y2971" s="153" t="n">
        <v>28</v>
      </c>
      <c r="Z2971" s="153" t="n">
        <v>260</v>
      </c>
      <c r="AA2971" s="153" t="n">
        <v>-117.8837</v>
      </c>
      <c r="AB2971" s="153" t="n">
        <v>34.9054</v>
      </c>
      <c r="AC2971" s="153" t="n">
        <v>702</v>
      </c>
      <c r="AD2971" s="175" t="str">
        <v>KEDW 242255Z 24020G27KT 50SM FEW150 37/M28 A2988 RMK AO2A PK WND 26028/41 SLP089 T03661281</v>
      </c>
    </row>
    <row r="2972" hidden="0">
      <c r="A2972" s="150" t="str">
        <v>2026-06-24 23:55 UTC</v>
      </c>
      <c r="B2972" s="155" t="str">
        <v>2026-06-24 16:55 PDT</v>
      </c>
      <c r="C2972" s="155" t="str">
        <v>2026-06-24</v>
      </c>
      <c r="D2972" s="155" t="str">
        <v>June</v>
      </c>
      <c r="E2972" s="154" t="str">
        <v>Accepted</v>
      </c>
      <c r="F2972" s="155" t="str">
        <v>240</v>
      </c>
      <c r="G2972" s="153" t="n">
        <v>240</v>
      </c>
      <c r="H2972" s="155" t="str">
        <v>SW</v>
      </c>
      <c r="I2972" s="153" t="n">
        <v>60</v>
      </c>
      <c r="J2972" s="155" t="str">
        <v>NE</v>
      </c>
      <c r="K2972" s="153" t="n">
        <v>23</v>
      </c>
      <c r="L2972" s="153" t="n">
        <f>IF(E2972="Accepted",K2972*1.150779448,"")</f>
        <v>26.467927304</v>
      </c>
      <c r="M2972" s="153" t="n">
        <v>27</v>
      </c>
      <c r="N2972" s="153" t="n">
        <f>IF(AND(E2972="Accepted",ISNUMBER(M2972)),M2972*1.150779448,"")</f>
        <v>31.071045096</v>
      </c>
      <c r="O2972" s="153" t="n">
        <v>28</v>
      </c>
      <c r="P2972" s="153" t="n">
        <f>IF(AND(E2972="Accepted",ISNUMBER(O2972)),O2972*1.150779448,"")</f>
        <v>32.221824544</v>
      </c>
      <c r="Q2972" s="153" t="n">
        <v>250</v>
      </c>
      <c r="R2972" s="155" t="str">
        <v>07</v>
      </c>
      <c r="S2972" s="155" t="str">
        <v>2026-06-24 23:07 UTC</v>
      </c>
      <c r="T2972" s="155" t="str">
        <v>2026-06-24 16:07 PDT</v>
      </c>
      <c r="U2972" s="153" t="n">
        <f>IF(E2972&lt;&gt;"Accepted","",IF(AND(N2972="",P2972=""),"",MAX(N2972,P2972)))</f>
        <v>32.221824544</v>
      </c>
      <c r="V2972" s="155" t="str">
        <v>2026-06-24 16:07 PDT</v>
      </c>
      <c r="W2972" s="153" t="n">
        <v>23</v>
      </c>
      <c r="X2972" s="153" t="n">
        <v>27</v>
      </c>
      <c r="Y2972" s="153" t="n">
        <v>28</v>
      </c>
      <c r="Z2972" s="153" t="n">
        <v>250</v>
      </c>
      <c r="AA2972" s="153" t="n">
        <v>-117.8837</v>
      </c>
      <c r="AB2972" s="153" t="n">
        <v>34.9054</v>
      </c>
      <c r="AC2972" s="153" t="n">
        <v>702</v>
      </c>
      <c r="AD2972" s="175" t="str">
        <v>KEDW 242355Z 24023G27KT 60SM FEW150 36/M16 A2987 RMK AO2A PK WND 25028/07 SLP087 T03561162 10372 20328 57016</v>
      </c>
    </row>
    <row r="2973" hidden="0">
      <c r="A2973" s="150" t="str">
        <v>2026-06-25 00:55 UTC</v>
      </c>
      <c r="B2973" s="155" t="str">
        <v>2026-06-24 17:55 PDT</v>
      </c>
      <c r="C2973" s="155" t="str">
        <v>2026-06-24</v>
      </c>
      <c r="D2973" s="155" t="str">
        <v>June</v>
      </c>
      <c r="E2973" s="154" t="str">
        <v>Accepted</v>
      </c>
      <c r="F2973" s="155" t="str">
        <v>240</v>
      </c>
      <c r="G2973" s="153" t="n">
        <v>240</v>
      </c>
      <c r="H2973" s="155" t="str">
        <v>SW</v>
      </c>
      <c r="I2973" s="153" t="n">
        <v>60</v>
      </c>
      <c r="J2973" s="155" t="str">
        <v>NE</v>
      </c>
      <c r="K2973" s="153" t="n">
        <v>19</v>
      </c>
      <c r="L2973" s="153" t="n">
        <f>IF(E2973="Accepted",K2973*1.150779448,"")</f>
        <v>21.864809512</v>
      </c>
      <c r="M2973" s="153" t="n">
        <v>28</v>
      </c>
      <c r="N2973" s="153" t="n">
        <f>IF(AND(E2973="Accepted",ISNUMBER(M2973)),M2973*1.150779448,"")</f>
        <v>32.221824544</v>
      </c>
      <c r="O2973" s="153" t="n">
        <v>28</v>
      </c>
      <c r="P2973" s="153" t="n">
        <f>IF(AND(E2973="Accepted",ISNUMBER(O2973)),O2973*1.150779448,"")</f>
        <v>32.221824544</v>
      </c>
      <c r="Q2973" s="153" t="n">
        <v>240</v>
      </c>
      <c r="R2973" s="155" t="str">
        <v>33</v>
      </c>
      <c r="S2973" s="155" t="str">
        <v>2026-06-25 00:33 UTC</v>
      </c>
      <c r="T2973" s="155" t="str">
        <v>2026-06-24 17:33 PDT</v>
      </c>
      <c r="U2973" s="153" t="n">
        <f>IF(E2973&lt;&gt;"Accepted","",IF(AND(N2973="",P2973=""),"",MAX(N2973,P2973)))</f>
        <v>32.221824544</v>
      </c>
      <c r="V2973" s="155" t="str">
        <v>2026-06-24 17:33 PDT</v>
      </c>
      <c r="W2973" s="153" t="n">
        <v>19</v>
      </c>
      <c r="X2973" s="153" t="n">
        <v>28</v>
      </c>
      <c r="Y2973" s="153" t="n">
        <v>28</v>
      </c>
      <c r="Z2973" s="153" t="n">
        <v>240</v>
      </c>
      <c r="AA2973" s="153" t="n">
        <v>-117.8837</v>
      </c>
      <c r="AB2973" s="153" t="n">
        <v>34.9054</v>
      </c>
      <c r="AC2973" s="153" t="n">
        <v>702</v>
      </c>
      <c r="AD2973" s="175" t="str">
        <v>KEDW 250055Z 24019G28KT 60SM FEW150 36/M15 A2986 RMK AO2A PK WND 24028/33 SLP084 RVRNO</v>
      </c>
    </row>
    <row r="2974" hidden="0">
      <c r="A2974" s="150" t="str">
        <v>2026-06-25 01:55 UTC</v>
      </c>
      <c r="B2974" s="155" t="str">
        <v>2026-06-24 18:55 PDT</v>
      </c>
      <c r="C2974" s="155" t="str">
        <v>2026-06-24</v>
      </c>
      <c r="D2974" s="155" t="str">
        <v>June</v>
      </c>
      <c r="E2974" s="154" t="str">
        <v>Accepted</v>
      </c>
      <c r="F2974" s="155" t="str">
        <v>240</v>
      </c>
      <c r="G2974" s="153" t="n">
        <v>240</v>
      </c>
      <c r="H2974" s="155" t="str">
        <v>SW</v>
      </c>
      <c r="I2974" s="153" t="n">
        <v>60</v>
      </c>
      <c r="J2974" s="155" t="str">
        <v>NE</v>
      </c>
      <c r="K2974" s="153" t="n">
        <v>18</v>
      </c>
      <c r="L2974" s="153" t="n">
        <f>IF(E2974="Accepted",K2974*1.150779448,"")</f>
        <v>20.714030064</v>
      </c>
      <c r="M2974" s="153" t="n">
        <v>23</v>
      </c>
      <c r="N2974" s="153" t="n">
        <f>IF(AND(E2974="Accepted",ISNUMBER(M2974)),M2974*1.150779448,"")</f>
        <v>26.467927304</v>
      </c>
      <c r="O2974" s="163"/>
      <c r="P2974" s="163" t="str">
        <f>IF(AND(E2974="Accepted",ISNUMBER(O2974)),O2974*1.150779448,"")</f>
      </c>
      <c r="Q2974" s="163"/>
      <c r="R2974" s="155" t="str"/>
      <c r="S2974" s="155" t="str"/>
      <c r="T2974" s="155" t="str"/>
      <c r="U2974" s="153" t="n">
        <f>IF(E2974&lt;&gt;"Accepted","",IF(AND(N2974="",P2974=""),"",MAX(N2974,P2974)))</f>
        <v>26.467927304</v>
      </c>
      <c r="V2974" s="155" t="str">
        <v>2026-06-24 18:55 PDT</v>
      </c>
      <c r="W2974" s="153" t="n">
        <v>18</v>
      </c>
      <c r="X2974" s="153" t="n">
        <v>23</v>
      </c>
      <c r="Y2974" s="163"/>
      <c r="Z2974" s="163"/>
      <c r="AA2974" s="153" t="n">
        <v>-117.8837</v>
      </c>
      <c r="AB2974" s="153" t="n">
        <v>34.9054</v>
      </c>
      <c r="AC2974" s="153" t="n">
        <v>702</v>
      </c>
      <c r="AD2974" s="175" t="str">
        <v>KEDW 250155Z 24018G23KT 50SM FEW150 31/M09 A2994 RMK AO2A SLP013 RVRNO</v>
      </c>
    </row>
    <row r="2975" hidden="0">
      <c r="A2975" s="150" t="str">
        <v>2026-06-25 02:55 UTC</v>
      </c>
      <c r="B2975" s="155" t="str">
        <v>2026-06-24 19:55 PDT</v>
      </c>
      <c r="C2975" s="155" t="str">
        <v>2026-06-24</v>
      </c>
      <c r="D2975" s="155" t="str">
        <v>June</v>
      </c>
      <c r="E2975" s="154" t="str">
        <v>Excluded: coded gust is lower than sustained speed</v>
      </c>
      <c r="F2975" s="155" t="str">
        <v>260</v>
      </c>
      <c r="G2975" s="153" t="n">
        <v>260</v>
      </c>
      <c r="H2975" s="155" t="str">
        <v>W</v>
      </c>
      <c r="I2975" s="153" t="n">
        <v>80</v>
      </c>
      <c r="J2975" s="155" t="str">
        <v>E</v>
      </c>
      <c r="K2975" s="153" t="n">
        <v>45</v>
      </c>
      <c r="L2975" s="163" t="str">
        <f>IF(E2975="Accepted",K2975*1.150779448,"")</f>
      </c>
      <c r="M2975" s="153" t="n">
        <v>22</v>
      </c>
      <c r="N2975" s="163" t="str">
        <f>IF(AND(E2975="Accepted",ISNUMBER(M2975)),M2975*1.150779448,"")</f>
      </c>
      <c r="O2975" s="163"/>
      <c r="P2975" s="163" t="str">
        <f>IF(AND(E2975="Accepted",ISNUMBER(O2975)),O2975*1.150779448,"")</f>
      </c>
      <c r="Q2975" s="163"/>
      <c r="R2975" s="155" t="str"/>
      <c r="S2975" s="155" t="str"/>
      <c r="T2975" s="155" t="str"/>
      <c r="U2975" s="163" t="str">
        <f>IF(E2975&lt;&gt;"Accepted","",IF(AND(N2975="",P2975=""),"",MAX(N2975,P2975)))</f>
      </c>
      <c r="V2975" s="155" t="str">
        <v>2026-06-24 19:55 PDT</v>
      </c>
      <c r="W2975" s="153" t="n">
        <v>45</v>
      </c>
      <c r="X2975" s="153" t="n">
        <v>22</v>
      </c>
      <c r="Y2975" s="163"/>
      <c r="Z2975" s="163"/>
      <c r="AA2975" s="153" t="n">
        <v>-117.8837</v>
      </c>
      <c r="AB2975" s="153" t="n">
        <v>34.9054</v>
      </c>
      <c r="AC2975" s="153" t="n">
        <v>702</v>
      </c>
      <c r="AD2975" s="175" t="str">
        <v>KEDW 250255Z 26045G22KT 50SM CLR 28/4 A2995 RMK SLP114 T02830039 RVRNO</v>
      </c>
    </row>
    <row r="2976" hidden="0">
      <c r="A2976" s="150" t="str">
        <v>2026-06-25 03:53 UTC</v>
      </c>
      <c r="B2976" s="155" t="str">
        <v>2026-06-24 20:53 PDT</v>
      </c>
      <c r="C2976" s="155" t="str">
        <v>2026-06-24</v>
      </c>
      <c r="D2976" s="155" t="str">
        <v>June</v>
      </c>
      <c r="E2976" s="154" t="str">
        <v>Accepted</v>
      </c>
      <c r="F2976" s="155" t="str">
        <v>250</v>
      </c>
      <c r="G2976" s="153" t="n">
        <v>250</v>
      </c>
      <c r="H2976" s="155" t="str">
        <v>W</v>
      </c>
      <c r="I2976" s="153" t="n">
        <v>70</v>
      </c>
      <c r="J2976" s="155" t="str">
        <v>E</v>
      </c>
      <c r="K2976" s="153" t="n">
        <v>11</v>
      </c>
      <c r="L2976" s="153" t="n">
        <f>IF(E2976="Accepted",K2976*1.150779448,"")</f>
        <v>12.658573928</v>
      </c>
      <c r="M2976" s="153" t="n">
        <v>17</v>
      </c>
      <c r="N2976" s="153" t="n">
        <f>IF(AND(E2976="Accepted",ISNUMBER(M2976)),M2976*1.150779448,"")</f>
        <v>19.563250616</v>
      </c>
      <c r="O2976" s="163"/>
      <c r="P2976" s="163" t="str">
        <f>IF(AND(E2976="Accepted",ISNUMBER(O2976)),O2976*1.150779448,"")</f>
      </c>
      <c r="Q2976" s="163"/>
      <c r="R2976" s="155" t="str"/>
      <c r="S2976" s="155" t="str"/>
      <c r="T2976" s="155" t="str"/>
      <c r="U2976" s="153" t="n">
        <f>IF(E2976&lt;&gt;"Accepted","",IF(AND(N2976="",P2976=""),"",MAX(N2976,P2976)))</f>
        <v>19.563250616</v>
      </c>
      <c r="V2976" s="155" t="str">
        <v>2026-06-24 20:53 PDT</v>
      </c>
      <c r="W2976" s="153" t="n">
        <v>11</v>
      </c>
      <c r="X2976" s="153" t="n">
        <v>17</v>
      </c>
      <c r="Y2976" s="163"/>
      <c r="Z2976" s="163"/>
      <c r="AA2976" s="153" t="n">
        <v>-117.8837</v>
      </c>
      <c r="AB2976" s="153" t="n">
        <v>34.9054</v>
      </c>
      <c r="AC2976" s="153" t="n">
        <v>702</v>
      </c>
      <c r="AD2976" s="175" t="str">
        <v>KEDW 250353Z 25011G17KT 40SM CLR 26/05 A2997 RMK A02A SLP149 T02610047 RVRNO</v>
      </c>
    </row>
    <row r="2977" hidden="0">
      <c r="A2977" s="150" t="str">
        <v>2026-06-25 04:55 UTC</v>
      </c>
      <c r="B2977" s="155" t="str">
        <v>2026-06-24 21:55 PDT</v>
      </c>
      <c r="C2977" s="155" t="str">
        <v>2026-06-24</v>
      </c>
      <c r="D2977" s="155" t="str">
        <v>June</v>
      </c>
      <c r="E2977" s="154" t="str">
        <v>Accepted</v>
      </c>
      <c r="F2977" s="155" t="str">
        <v>240</v>
      </c>
      <c r="G2977" s="153" t="n">
        <v>240</v>
      </c>
      <c r="H2977" s="155" t="str">
        <v>SW</v>
      </c>
      <c r="I2977" s="153" t="n">
        <v>60</v>
      </c>
      <c r="J2977" s="155" t="str">
        <v>NE</v>
      </c>
      <c r="K2977" s="153" t="n">
        <v>13</v>
      </c>
      <c r="L2977" s="153" t="n">
        <f>IF(E2977="Accepted",K2977*1.150779448,"")</f>
        <v>14.960132824</v>
      </c>
      <c r="M2977" s="153" t="n">
        <v>28</v>
      </c>
      <c r="N2977" s="153" t="n">
        <f>IF(AND(E2977="Accepted",ISNUMBER(M2977)),M2977*1.150779448,"")</f>
        <v>32.221824544</v>
      </c>
      <c r="O2977" s="163"/>
      <c r="P2977" s="163" t="str">
        <f>IF(AND(E2977="Accepted",ISNUMBER(O2977)),O2977*1.150779448,"")</f>
      </c>
      <c r="Q2977" s="163"/>
      <c r="R2977" s="155" t="str"/>
      <c r="S2977" s="155" t="str"/>
      <c r="T2977" s="155" t="str"/>
      <c r="U2977" s="153" t="n">
        <f>IF(E2977&lt;&gt;"Accepted","",IF(AND(N2977="",P2977=""),"",MAX(N2977,P2977)))</f>
        <v>32.221824544</v>
      </c>
      <c r="V2977" s="155" t="str">
        <v>2026-06-24 21:55 PDT</v>
      </c>
      <c r="W2977" s="153" t="n">
        <v>13</v>
      </c>
      <c r="X2977" s="153" t="n">
        <v>28</v>
      </c>
      <c r="Y2977" s="163"/>
      <c r="Z2977" s="163"/>
      <c r="AA2977" s="153" t="n">
        <v>-117.8837</v>
      </c>
      <c r="AB2977" s="153" t="n">
        <v>34.9054</v>
      </c>
      <c r="AC2977" s="153" t="n">
        <v>702</v>
      </c>
      <c r="AD2977" s="175" t="str">
        <v>KEDW 250455Z 24013G28KT 40SM CLR 25/02 A2998 RMK AO2A SLP152 T02540022 RVRNO</v>
      </c>
    </row>
    <row r="2978" hidden="0">
      <c r="A2978" s="150" t="str">
        <v>2026-06-25 11:55 UTC</v>
      </c>
      <c r="B2978" s="155" t="str">
        <v>2026-06-25 04:55 PDT</v>
      </c>
      <c r="C2978" s="155" t="str">
        <v>2026-06-25</v>
      </c>
      <c r="D2978" s="155" t="str">
        <v>June</v>
      </c>
      <c r="E2978" s="154" t="str">
        <v>Accepted</v>
      </c>
      <c r="F2978" s="155" t="str">
        <v>230</v>
      </c>
      <c r="G2978" s="153" t="n">
        <v>230</v>
      </c>
      <c r="H2978" s="155" t="str">
        <v>SW</v>
      </c>
      <c r="I2978" s="153" t="n">
        <v>50</v>
      </c>
      <c r="J2978" s="155" t="str">
        <v>NE</v>
      </c>
      <c r="K2978" s="153" t="n">
        <v>12</v>
      </c>
      <c r="L2978" s="153" t="n">
        <f>IF(E2978="Accepted",K2978*1.150779448,"")</f>
        <v>13.809353376</v>
      </c>
      <c r="M2978" s="163"/>
      <c r="N2978" s="163" t="str">
        <f>IF(AND(E2978="Accepted",ISNUMBER(M2978)),M2978*1.150779448,"")</f>
      </c>
      <c r="O2978" s="163"/>
      <c r="P2978" s="163" t="str">
        <f>IF(AND(E2978="Accepted",ISNUMBER(O2978)),O2978*1.150779448,"")</f>
      </c>
      <c r="Q2978" s="163"/>
      <c r="R2978" s="155" t="str"/>
      <c r="S2978" s="155" t="str"/>
      <c r="T2978" s="155" t="str"/>
      <c r="U2978" s="163" t="str">
        <f>IF(E2978&lt;&gt;"Accepted","",IF(AND(N2978="",P2978=""),"",MAX(N2978,P2978)))</f>
      </c>
      <c r="V2978" s="155" t="str">
        <v>2026-06-25 04:55 PDT</v>
      </c>
      <c r="W2978" s="153" t="n">
        <v>12</v>
      </c>
      <c r="X2978" s="163"/>
      <c r="Y2978" s="163"/>
      <c r="Z2978" s="163"/>
      <c r="AA2978" s="153" t="n">
        <v>-117.8837</v>
      </c>
      <c r="AB2978" s="153" t="n">
        <v>34.9054</v>
      </c>
      <c r="AC2978" s="153" t="n">
        <v>702</v>
      </c>
      <c r="AD2978" s="175" t="str">
        <v>KEDW 251155Z COR 23012KT 40SM CLR 19/M05 A2986 RMK AO2A SLPNO T01890046 COR 1212</v>
      </c>
    </row>
    <row r="2979" hidden="0">
      <c r="A2979" s="150" t="str">
        <v>2026-06-25 12:55 UTC</v>
      </c>
      <c r="B2979" s="155" t="str">
        <v>2026-06-25 05:55 PDT</v>
      </c>
      <c r="C2979" s="155" t="str">
        <v>2026-06-25</v>
      </c>
      <c r="D2979" s="155" t="str">
        <v>June</v>
      </c>
      <c r="E2979" s="154" t="str">
        <v>Accepted</v>
      </c>
      <c r="F2979" s="155" t="str">
        <v>210</v>
      </c>
      <c r="G2979" s="153" t="n">
        <v>210</v>
      </c>
      <c r="H2979" s="155" t="str">
        <v>SW</v>
      </c>
      <c r="I2979" s="153" t="n">
        <v>30</v>
      </c>
      <c r="J2979" s="155" t="str">
        <v>NE</v>
      </c>
      <c r="K2979" s="153" t="n">
        <v>6</v>
      </c>
      <c r="L2979" s="153" t="n">
        <f>IF(E2979="Accepted",K2979*1.150779448,"")</f>
        <v>6.904676688</v>
      </c>
      <c r="M2979" s="163"/>
      <c r="N2979" s="163" t="str">
        <f>IF(AND(E2979="Accepted",ISNUMBER(M2979)),M2979*1.150779448,"")</f>
      </c>
      <c r="O2979" s="163"/>
      <c r="P2979" s="163" t="str">
        <f>IF(AND(E2979="Accepted",ISNUMBER(O2979)),O2979*1.150779448,"")</f>
      </c>
      <c r="Q2979" s="163"/>
      <c r="R2979" s="155" t="str"/>
      <c r="S2979" s="155" t="str"/>
      <c r="T2979" s="155" t="str"/>
      <c r="U2979" s="163" t="str">
        <f>IF(E2979&lt;&gt;"Accepted","",IF(AND(N2979="",P2979=""),"",MAX(N2979,P2979)))</f>
      </c>
      <c r="V2979" s="155" t="str">
        <v>2026-06-25 05:55 PDT</v>
      </c>
      <c r="W2979" s="153" t="n">
        <v>6</v>
      </c>
      <c r="X2979" s="163"/>
      <c r="Y2979" s="163"/>
      <c r="Z2979" s="163"/>
      <c r="AA2979" s="153" t="n">
        <v>-117.8837</v>
      </c>
      <c r="AB2979" s="153" t="n">
        <v>34.9054</v>
      </c>
      <c r="AC2979" s="153" t="n">
        <v>702</v>
      </c>
      <c r="AD2979" s="175" t="str">
        <v>KEDW 251255Z 21006KT 40SM CLR 17/02 A2995 RMK AO2A SLPNO T01730013</v>
      </c>
    </row>
    <row r="2980" hidden="0">
      <c r="A2980" s="150" t="str">
        <v>2026-06-25 13:55 UTC</v>
      </c>
      <c r="B2980" s="155" t="str">
        <v>2026-06-25 06:55 PDT</v>
      </c>
      <c r="C2980" s="155" t="str">
        <v>2026-06-25</v>
      </c>
      <c r="D2980" s="155" t="str">
        <v>June</v>
      </c>
      <c r="E2980" s="154" t="str">
        <v>Accepted</v>
      </c>
      <c r="F2980" s="155" t="str">
        <v>210</v>
      </c>
      <c r="G2980" s="153" t="n">
        <v>210</v>
      </c>
      <c r="H2980" s="155" t="str">
        <v>SW</v>
      </c>
      <c r="I2980" s="153" t="n">
        <v>30</v>
      </c>
      <c r="J2980" s="155" t="str">
        <v>NE</v>
      </c>
      <c r="K2980" s="153" t="n">
        <v>6</v>
      </c>
      <c r="L2980" s="153" t="n">
        <f>IF(E2980="Accepted",K2980*1.150779448,"")</f>
        <v>6.904676688</v>
      </c>
      <c r="M2980" s="163"/>
      <c r="N2980" s="163" t="str">
        <f>IF(AND(E2980="Accepted",ISNUMBER(M2980)),M2980*1.150779448,"")</f>
      </c>
      <c r="O2980" s="163"/>
      <c r="P2980" s="163" t="str">
        <f>IF(AND(E2980="Accepted",ISNUMBER(O2980)),O2980*1.150779448,"")</f>
      </c>
      <c r="Q2980" s="163"/>
      <c r="R2980" s="155" t="str"/>
      <c r="S2980" s="155" t="str"/>
      <c r="T2980" s="155" t="str"/>
      <c r="U2980" s="163" t="str">
        <f>IF(E2980&lt;&gt;"Accepted","",IF(AND(N2980="",P2980=""),"",MAX(N2980,P2980)))</f>
      </c>
      <c r="V2980" s="155" t="str">
        <v>2026-06-25 06:55 PDT</v>
      </c>
      <c r="W2980" s="153" t="n">
        <v>6</v>
      </c>
      <c r="X2980" s="163"/>
      <c r="Y2980" s="163"/>
      <c r="Z2980" s="163"/>
      <c r="AA2980" s="153" t="n">
        <v>-117.8837</v>
      </c>
      <c r="AB2980" s="153" t="n">
        <v>34.9054</v>
      </c>
      <c r="AC2980" s="153" t="n">
        <v>702</v>
      </c>
      <c r="AD2980" s="175" t="str">
        <v>KEDW 251355Z COR 21006KT 60SM CLR 18/02 A2994 RMK AO2A SLPNO T01790019 COR 1401</v>
      </c>
    </row>
    <row r="2981" hidden="0">
      <c r="A2981" s="150" t="str">
        <v>2026-06-25 14:55 UTC</v>
      </c>
      <c r="B2981" s="155" t="str">
        <v>2026-06-25 07:55 PDT</v>
      </c>
      <c r="C2981" s="155" t="str">
        <v>2026-06-25</v>
      </c>
      <c r="D2981" s="155" t="str">
        <v>June</v>
      </c>
      <c r="E2981" s="154" t="str">
        <v>Accepted</v>
      </c>
      <c r="F2981" s="155" t="str">
        <v>240</v>
      </c>
      <c r="G2981" s="153" t="n">
        <v>240</v>
      </c>
      <c r="H2981" s="155" t="str">
        <v>SW</v>
      </c>
      <c r="I2981" s="153" t="n">
        <v>60</v>
      </c>
      <c r="J2981" s="155" t="str">
        <v>NE</v>
      </c>
      <c r="K2981" s="153" t="n">
        <v>13</v>
      </c>
      <c r="L2981" s="153" t="n">
        <f>IF(E2981="Accepted",K2981*1.150779448,"")</f>
        <v>14.960132824</v>
      </c>
      <c r="M2981" s="163"/>
      <c r="N2981" s="163" t="str">
        <f>IF(AND(E2981="Accepted",ISNUMBER(M2981)),M2981*1.150779448,"")</f>
      </c>
      <c r="O2981" s="163"/>
      <c r="P2981" s="163" t="str">
        <f>IF(AND(E2981="Accepted",ISNUMBER(O2981)),O2981*1.150779448,"")</f>
      </c>
      <c r="Q2981" s="163"/>
      <c r="R2981" s="155" t="str"/>
      <c r="S2981" s="155" t="str"/>
      <c r="T2981" s="155" t="str"/>
      <c r="U2981" s="163" t="str">
        <f>IF(E2981&lt;&gt;"Accepted","",IF(AND(N2981="",P2981=""),"",MAX(N2981,P2981)))</f>
      </c>
      <c r="V2981" s="155" t="str">
        <v>2026-06-25 07:55 PDT</v>
      </c>
      <c r="W2981" s="153" t="n">
        <v>13</v>
      </c>
      <c r="X2981" s="163"/>
      <c r="Y2981" s="163"/>
      <c r="Z2981" s="163"/>
      <c r="AA2981" s="153" t="n">
        <v>-117.8837</v>
      </c>
      <c r="AB2981" s="153" t="n">
        <v>34.9054</v>
      </c>
      <c r="AC2981" s="153" t="n">
        <v>702</v>
      </c>
      <c r="AD2981" s="175" t="str">
        <v>KEDW 251455Z 24013KT 60SM CLR 24/07 A2995 RMK AO2A SLPNO T02380068</v>
      </c>
    </row>
    <row r="2982" hidden="0">
      <c r="A2982" s="150" t="str">
        <v>2026-06-25 15:55 UTC</v>
      </c>
      <c r="B2982" s="155" t="str">
        <v>2026-06-25 08:55 PDT</v>
      </c>
      <c r="C2982" s="155" t="str">
        <v>2026-06-25</v>
      </c>
      <c r="D2982" s="155" t="str">
        <v>June</v>
      </c>
      <c r="E2982" s="154" t="str">
        <v>Accepted</v>
      </c>
      <c r="F2982" s="155" t="str">
        <v>220</v>
      </c>
      <c r="G2982" s="153" t="n">
        <v>220</v>
      </c>
      <c r="H2982" s="155" t="str">
        <v>SW</v>
      </c>
      <c r="I2982" s="153" t="n">
        <v>40</v>
      </c>
      <c r="J2982" s="155" t="str">
        <v>NE</v>
      </c>
      <c r="K2982" s="153" t="n">
        <v>14</v>
      </c>
      <c r="L2982" s="153" t="n">
        <f>IF(E2982="Accepted",K2982*1.150779448,"")</f>
        <v>16.110912272</v>
      </c>
      <c r="M2982" s="163"/>
      <c r="N2982" s="163" t="str">
        <f>IF(AND(E2982="Accepted",ISNUMBER(M2982)),M2982*1.150779448,"")</f>
      </c>
      <c r="O2982" s="163"/>
      <c r="P2982" s="163" t="str">
        <f>IF(AND(E2982="Accepted",ISNUMBER(O2982)),O2982*1.150779448,"")</f>
      </c>
      <c r="Q2982" s="163"/>
      <c r="R2982" s="155" t="str"/>
      <c r="S2982" s="155" t="str"/>
      <c r="T2982" s="155" t="str"/>
      <c r="U2982" s="163" t="str">
        <f>IF(E2982&lt;&gt;"Accepted","",IF(AND(N2982="",P2982=""),"",MAX(N2982,P2982)))</f>
      </c>
      <c r="V2982" s="155" t="str">
        <v>2026-06-25 08:55 PDT</v>
      </c>
      <c r="W2982" s="153" t="n">
        <v>14</v>
      </c>
      <c r="X2982" s="163"/>
      <c r="Y2982" s="163"/>
      <c r="Z2982" s="163"/>
      <c r="AA2982" s="153" t="n">
        <v>-117.8837</v>
      </c>
      <c r="AB2982" s="153" t="n">
        <v>34.9054</v>
      </c>
      <c r="AC2982" s="153" t="n">
        <v>702</v>
      </c>
      <c r="AD2982" s="175" t="str">
        <v>KEDW 251555Z 22014KT 60SM CLR 28/09 A2988 RMK AO2A SLPNO A2995 RMK AO2A T02770092</v>
      </c>
    </row>
    <row r="2983" hidden="0">
      <c r="A2983" s="150" t="str">
        <v>2026-06-25 16:55 UTC</v>
      </c>
      <c r="B2983" s="155" t="str">
        <v>2026-06-25 09:55 PDT</v>
      </c>
      <c r="C2983" s="155" t="str">
        <v>2026-06-25</v>
      </c>
      <c r="D2983" s="155" t="str">
        <v>June</v>
      </c>
      <c r="E2983" s="154" t="str">
        <v>Accepted</v>
      </c>
      <c r="F2983" s="155" t="str">
        <v>230</v>
      </c>
      <c r="G2983" s="153" t="n">
        <v>230</v>
      </c>
      <c r="H2983" s="155" t="str">
        <v>SW</v>
      </c>
      <c r="I2983" s="153" t="n">
        <v>50</v>
      </c>
      <c r="J2983" s="155" t="str">
        <v>NE</v>
      </c>
      <c r="K2983" s="153" t="n">
        <v>11</v>
      </c>
      <c r="L2983" s="153" t="n">
        <f>IF(E2983="Accepted",K2983*1.150779448,"")</f>
        <v>12.658573928</v>
      </c>
      <c r="M2983" s="153" t="n">
        <v>18</v>
      </c>
      <c r="N2983" s="153" t="n">
        <f>IF(AND(E2983="Accepted",ISNUMBER(M2983)),M2983*1.150779448,"")</f>
        <v>20.714030064</v>
      </c>
      <c r="O2983" s="163"/>
      <c r="P2983" s="163" t="str">
        <f>IF(AND(E2983="Accepted",ISNUMBER(O2983)),O2983*1.150779448,"")</f>
      </c>
      <c r="Q2983" s="163"/>
      <c r="R2983" s="155" t="str"/>
      <c r="S2983" s="155" t="str"/>
      <c r="T2983" s="155" t="str"/>
      <c r="U2983" s="153" t="n">
        <f>IF(E2983&lt;&gt;"Accepted","",IF(AND(N2983="",P2983=""),"",MAX(N2983,P2983)))</f>
        <v>20.714030064</v>
      </c>
      <c r="V2983" s="155" t="str">
        <v>2026-06-25 09:55 PDT</v>
      </c>
      <c r="W2983" s="153" t="n">
        <v>11</v>
      </c>
      <c r="X2983" s="153" t="n">
        <v>18</v>
      </c>
      <c r="Y2983" s="163"/>
      <c r="Z2983" s="163"/>
      <c r="AA2983" s="153" t="n">
        <v>-117.8837</v>
      </c>
      <c r="AB2983" s="153" t="n">
        <v>34.9054</v>
      </c>
      <c r="AC2983" s="153" t="n">
        <v>702</v>
      </c>
      <c r="AD2983" s="175" t="str">
        <v>KEDW 251655Z 23011G18KT 70SM CLR 31/05 A2987 RMK AO2A T03060051</v>
      </c>
    </row>
    <row r="2984" hidden="0">
      <c r="A2984" s="150" t="str">
        <v>2026-06-25 17:55 UTC</v>
      </c>
      <c r="B2984" s="155" t="str">
        <v>2026-06-25 10:55 PDT</v>
      </c>
      <c r="C2984" s="155" t="str">
        <v>2026-06-25</v>
      </c>
      <c r="D2984" s="155" t="str">
        <v>June</v>
      </c>
      <c r="E2984" s="154" t="str">
        <v>Accepted</v>
      </c>
      <c r="F2984" s="155" t="str">
        <v>220</v>
      </c>
      <c r="G2984" s="153" t="n">
        <v>220</v>
      </c>
      <c r="H2984" s="155" t="str">
        <v>SW</v>
      </c>
      <c r="I2984" s="153" t="n">
        <v>40</v>
      </c>
      <c r="J2984" s="155" t="str">
        <v>NE</v>
      </c>
      <c r="K2984" s="153" t="n">
        <v>9</v>
      </c>
      <c r="L2984" s="153" t="n">
        <f>IF(E2984="Accepted",K2984*1.150779448,"")</f>
        <v>10.357015032</v>
      </c>
      <c r="M2984" s="163"/>
      <c r="N2984" s="163" t="str">
        <f>IF(AND(E2984="Accepted",ISNUMBER(M2984)),M2984*1.150779448,"")</f>
      </c>
      <c r="O2984" s="163"/>
      <c r="P2984" s="163" t="str">
        <f>IF(AND(E2984="Accepted",ISNUMBER(O2984)),O2984*1.150779448,"")</f>
      </c>
      <c r="Q2984" s="163"/>
      <c r="R2984" s="155" t="str"/>
      <c r="S2984" s="155" t="str"/>
      <c r="T2984" s="155" t="str"/>
      <c r="U2984" s="163" t="str">
        <f>IF(E2984&lt;&gt;"Accepted","",IF(AND(N2984="",P2984=""),"",MAX(N2984,P2984)))</f>
      </c>
      <c r="V2984" s="155" t="str">
        <v>2026-06-25 10:55 PDT</v>
      </c>
      <c r="W2984" s="153" t="n">
        <v>9</v>
      </c>
      <c r="X2984" s="163"/>
      <c r="Y2984" s="163"/>
      <c r="Z2984" s="163"/>
      <c r="AA2984" s="153" t="n">
        <v>-117.8837</v>
      </c>
      <c r="AB2984" s="153" t="n">
        <v>34.9054</v>
      </c>
      <c r="AC2984" s="153" t="n">
        <v>702</v>
      </c>
      <c r="AD2984" s="175" t="str">
        <v>KEDW 251755Z 22009KT 50SM CLR 33/04 A2987 RMK AO2A SLPNO T03260044 10326 20285</v>
      </c>
    </row>
    <row r="2985" hidden="0">
      <c r="A2985" s="150" t="str">
        <v>2026-06-25 18:55 UTC</v>
      </c>
      <c r="B2985" s="155" t="str">
        <v>2026-06-25 11:55 PDT</v>
      </c>
      <c r="C2985" s="155" t="str">
        <v>2026-06-25</v>
      </c>
      <c r="D2985" s="155" t="str">
        <v>June</v>
      </c>
      <c r="E2985" s="154" t="str">
        <v>Accepted</v>
      </c>
      <c r="F2985" s="155" t="str">
        <v>210</v>
      </c>
      <c r="G2985" s="153" t="n">
        <v>210</v>
      </c>
      <c r="H2985" s="155" t="str">
        <v>SW</v>
      </c>
      <c r="I2985" s="153" t="n">
        <v>30</v>
      </c>
      <c r="J2985" s="155" t="str">
        <v>NE</v>
      </c>
      <c r="K2985" s="153" t="n">
        <v>14</v>
      </c>
      <c r="L2985" s="153" t="n">
        <f>IF(E2985="Accepted",K2985*1.150779448,"")</f>
        <v>16.110912272</v>
      </c>
      <c r="M2985" s="163"/>
      <c r="N2985" s="163" t="str">
        <f>IF(AND(E2985="Accepted",ISNUMBER(M2985)),M2985*1.150779448,"")</f>
      </c>
      <c r="O2985" s="163"/>
      <c r="P2985" s="163" t="str">
        <f>IF(AND(E2985="Accepted",ISNUMBER(O2985)),O2985*1.150779448,"")</f>
      </c>
      <c r="Q2985" s="163"/>
      <c r="R2985" s="155" t="str"/>
      <c r="S2985" s="155" t="str"/>
      <c r="T2985" s="155" t="str"/>
      <c r="U2985" s="163" t="str">
        <f>IF(E2985&lt;&gt;"Accepted","",IF(AND(N2985="",P2985=""),"",MAX(N2985,P2985)))</f>
      </c>
      <c r="V2985" s="155" t="str">
        <v>2026-06-25 11:55 PDT</v>
      </c>
      <c r="W2985" s="153" t="n">
        <v>14</v>
      </c>
      <c r="X2985" s="163"/>
      <c r="Y2985" s="163"/>
      <c r="Z2985" s="163"/>
      <c r="AA2985" s="153" t="n">
        <v>-117.8837</v>
      </c>
      <c r="AB2985" s="153" t="n">
        <v>34.9054</v>
      </c>
      <c r="AC2985" s="153" t="n">
        <v>702</v>
      </c>
      <c r="AD2985" s="175" t="str">
        <v>KEDW 251855Z 21014KT 60SM CLR 34/03 A2986 RMK AO2A SLPNO T0336003</v>
      </c>
    </row>
    <row r="2986" hidden="0">
      <c r="A2986" s="150" t="str">
        <v>2026-06-25 19:55 UTC</v>
      </c>
      <c r="B2986" s="155" t="str">
        <v>2026-06-25 12:55 PDT</v>
      </c>
      <c r="C2986" s="155" t="str">
        <v>2026-06-25</v>
      </c>
      <c r="D2986" s="155" t="str">
        <v>June</v>
      </c>
      <c r="E2986" s="154" t="str">
        <v>Accepted</v>
      </c>
      <c r="F2986" s="155" t="str">
        <v>230</v>
      </c>
      <c r="G2986" s="153" t="n">
        <v>230</v>
      </c>
      <c r="H2986" s="155" t="str">
        <v>SW</v>
      </c>
      <c r="I2986" s="153" t="n">
        <v>50</v>
      </c>
      <c r="J2986" s="155" t="str">
        <v>NE</v>
      </c>
      <c r="K2986" s="153" t="n">
        <v>15</v>
      </c>
      <c r="L2986" s="153" t="n">
        <f>IF(E2986="Accepted",K2986*1.150779448,"")</f>
        <v>17.261691719999998</v>
      </c>
      <c r="M2986" s="153" t="n">
        <v>19</v>
      </c>
      <c r="N2986" s="153" t="n">
        <f>IF(AND(E2986="Accepted",ISNUMBER(M2986)),M2986*1.150779448,"")</f>
        <v>21.864809512</v>
      </c>
      <c r="O2986" s="163"/>
      <c r="P2986" s="163" t="str">
        <f>IF(AND(E2986="Accepted",ISNUMBER(O2986)),O2986*1.150779448,"")</f>
      </c>
      <c r="Q2986" s="163"/>
      <c r="R2986" s="155" t="str"/>
      <c r="S2986" s="155" t="str"/>
      <c r="T2986" s="155" t="str"/>
      <c r="U2986" s="153" t="n">
        <f>IF(E2986&lt;&gt;"Accepted","",IF(AND(N2986="",P2986=""),"",MAX(N2986,P2986)))</f>
        <v>21.864809512</v>
      </c>
      <c r="V2986" s="155" t="str">
        <v>2026-06-25 12:55 PDT</v>
      </c>
      <c r="W2986" s="153" t="n">
        <v>15</v>
      </c>
      <c r="X2986" s="153" t="n">
        <v>19</v>
      </c>
      <c r="Y2986" s="163"/>
      <c r="Z2986" s="163"/>
      <c r="AA2986" s="153" t="n">
        <v>-117.8837</v>
      </c>
      <c r="AB2986" s="153" t="n">
        <v>34.9054</v>
      </c>
      <c r="AC2986" s="153" t="n">
        <v>702</v>
      </c>
      <c r="AD2986" s="175" t="str">
        <v>KEDW 251955Z 23015G19KT 60SM CLR 36/02 A2984 RMK AO2A SLPNO T03550017</v>
      </c>
    </row>
    <row r="2987" hidden="0">
      <c r="A2987" s="150" t="str">
        <v>2026-06-25 20:07 UTC</v>
      </c>
      <c r="B2987" s="155" t="str">
        <v>2026-06-25 13:07 PDT</v>
      </c>
      <c r="C2987" s="155" t="str">
        <v>2026-06-25</v>
      </c>
      <c r="D2987" s="155" t="str">
        <v>June</v>
      </c>
      <c r="E2987" s="154" t="str">
        <v>Accepted</v>
      </c>
      <c r="F2987" s="155" t="str">
        <v>240</v>
      </c>
      <c r="G2987" s="153" t="n">
        <v>240</v>
      </c>
      <c r="H2987" s="155" t="str">
        <v>SW</v>
      </c>
      <c r="I2987" s="153" t="n">
        <v>60</v>
      </c>
      <c r="J2987" s="155" t="str">
        <v>NE</v>
      </c>
      <c r="K2987" s="153" t="n">
        <v>16</v>
      </c>
      <c r="L2987" s="153" t="n">
        <f>IF(E2987="Accepted",K2987*1.150779448,"")</f>
        <v>18.412471168</v>
      </c>
      <c r="M2987" s="153" t="n">
        <v>20</v>
      </c>
      <c r="N2987" s="153" t="n">
        <f>IF(AND(E2987="Accepted",ISNUMBER(M2987)),M2987*1.150779448,"")</f>
        <v>23.01558896</v>
      </c>
      <c r="O2987" s="163"/>
      <c r="P2987" s="163" t="str">
        <f>IF(AND(E2987="Accepted",ISNUMBER(O2987)),O2987*1.150779448,"")</f>
      </c>
      <c r="Q2987" s="163"/>
      <c r="R2987" s="155" t="str"/>
      <c r="S2987" s="155" t="str"/>
      <c r="T2987" s="155" t="str"/>
      <c r="U2987" s="153" t="n">
        <f>IF(E2987&lt;&gt;"Accepted","",IF(AND(N2987="",P2987=""),"",MAX(N2987,P2987)))</f>
        <v>23.01558896</v>
      </c>
      <c r="V2987" s="155" t="str">
        <v>2026-06-25 13:07 PDT</v>
      </c>
      <c r="W2987" s="153" t="n">
        <v>16</v>
      </c>
      <c r="X2987" s="153" t="n">
        <v>20</v>
      </c>
      <c r="Y2987" s="163"/>
      <c r="Z2987" s="163"/>
      <c r="AA2987" s="153" t="n">
        <v>-117.8837</v>
      </c>
      <c r="AB2987" s="153" t="n">
        <v>34.9054</v>
      </c>
      <c r="AC2987" s="153" t="n">
        <v>702</v>
      </c>
      <c r="AD2987" s="175" t="str">
        <v>KEDW 252007Z 24016G20KT 60SM CLR 35/01 A2984 RMK SLPNO</v>
      </c>
    </row>
    <row r="2988" hidden="0">
      <c r="A2988" s="150" t="str">
        <v>2026-06-25 20:55 UTC</v>
      </c>
      <c r="B2988" s="155" t="str">
        <v>2026-06-25 13:55 PDT</v>
      </c>
      <c r="C2988" s="155" t="str">
        <v>2026-06-25</v>
      </c>
      <c r="D2988" s="155" t="str">
        <v>June</v>
      </c>
      <c r="E2988" s="154" t="str">
        <v>Accepted</v>
      </c>
      <c r="F2988" s="155" t="str">
        <v>220</v>
      </c>
      <c r="G2988" s="153" t="n">
        <v>220</v>
      </c>
      <c r="H2988" s="155" t="str">
        <v>SW</v>
      </c>
      <c r="I2988" s="153" t="n">
        <v>40</v>
      </c>
      <c r="J2988" s="155" t="str">
        <v>NE</v>
      </c>
      <c r="K2988" s="153" t="n">
        <v>16</v>
      </c>
      <c r="L2988" s="153" t="n">
        <f>IF(E2988="Accepted",K2988*1.150779448,"")</f>
        <v>18.412471168</v>
      </c>
      <c r="M2988" s="153" t="n">
        <v>23</v>
      </c>
      <c r="N2988" s="153" t="n">
        <f>IF(AND(E2988="Accepted",ISNUMBER(M2988)),M2988*1.150779448,"")</f>
        <v>26.467927304</v>
      </c>
      <c r="O2988" s="153" t="n">
        <v>26</v>
      </c>
      <c r="P2988" s="153" t="n">
        <f>IF(AND(E2988="Accepted",ISNUMBER(O2988)),O2988*1.150779448,"")</f>
        <v>29.920265648</v>
      </c>
      <c r="Q2988" s="153" t="n">
        <v>220</v>
      </c>
      <c r="R2988" s="155" t="str">
        <v>53</v>
      </c>
      <c r="S2988" s="155" t="str">
        <v>2026-06-25 20:53 UTC</v>
      </c>
      <c r="T2988" s="155" t="str">
        <v>2026-06-25 13:53 PDT</v>
      </c>
      <c r="U2988" s="153" t="n">
        <f>IF(E2988&lt;&gt;"Accepted","",IF(AND(N2988="",P2988=""),"",MAX(N2988,P2988)))</f>
        <v>29.920265648</v>
      </c>
      <c r="V2988" s="155" t="str">
        <v>2026-06-25 13:53 PDT</v>
      </c>
      <c r="W2988" s="153" t="n">
        <v>16</v>
      </c>
      <c r="X2988" s="153" t="n">
        <v>23</v>
      </c>
      <c r="Y2988" s="153" t="n">
        <v>26</v>
      </c>
      <c r="Z2988" s="153" t="n">
        <v>220</v>
      </c>
      <c r="AA2988" s="153" t="n">
        <v>-117.8837</v>
      </c>
      <c r="AB2988" s="153" t="n">
        <v>34.9054</v>
      </c>
      <c r="AC2988" s="153" t="n">
        <v>702</v>
      </c>
      <c r="AD2988" s="175" t="str">
        <v>KEDW 252055Z AUTO 22016G23KT 10SM CLR 35/00 A2982 RMK AO2 PK WND 22026/53 SLPNO T03520003 57015 $</v>
      </c>
    </row>
    <row r="2989" hidden="0">
      <c r="A2989" s="150" t="str">
        <v>2026-06-25 20:59 UTC</v>
      </c>
      <c r="B2989" s="155" t="str">
        <v>2026-06-25 13:59 PDT</v>
      </c>
      <c r="C2989" s="155" t="str">
        <v>2026-06-25</v>
      </c>
      <c r="D2989" s="155" t="str">
        <v>June</v>
      </c>
      <c r="E2989" s="154" t="str">
        <v>Accepted</v>
      </c>
      <c r="F2989" s="155" t="str">
        <v>220</v>
      </c>
      <c r="G2989" s="153" t="n">
        <v>220</v>
      </c>
      <c r="H2989" s="155" t="str">
        <v>SW</v>
      </c>
      <c r="I2989" s="153" t="n">
        <v>40</v>
      </c>
      <c r="J2989" s="155" t="str">
        <v>NE</v>
      </c>
      <c r="K2989" s="153" t="n">
        <v>16</v>
      </c>
      <c r="L2989" s="153" t="n">
        <f>IF(E2989="Accepted",K2989*1.150779448,"")</f>
        <v>18.412471168</v>
      </c>
      <c r="M2989" s="153" t="n">
        <v>24</v>
      </c>
      <c r="N2989" s="153" t="n">
        <f>IF(AND(E2989="Accepted",ISNUMBER(M2989)),M2989*1.150779448,"")</f>
        <v>27.618706752</v>
      </c>
      <c r="O2989" s="153" t="n">
        <v>26</v>
      </c>
      <c r="P2989" s="153" t="n">
        <f>IF(AND(E2989="Accepted",ISNUMBER(O2989)),O2989*1.150779448,"")</f>
        <v>29.920265648</v>
      </c>
      <c r="Q2989" s="153" t="n">
        <v>220</v>
      </c>
      <c r="R2989" s="155" t="str">
        <v>55</v>
      </c>
      <c r="S2989" s="155" t="str">
        <v>2026-06-25 20:55 UTC</v>
      </c>
      <c r="T2989" s="155" t="str">
        <v>2026-06-25 13:55 PDT</v>
      </c>
      <c r="U2989" s="153" t="n">
        <f>IF(E2989&lt;&gt;"Accepted","",IF(AND(N2989="",P2989=""),"",MAX(N2989,P2989)))</f>
        <v>29.920265648</v>
      </c>
      <c r="V2989" s="155" t="str">
        <v>2026-06-25 13:55 PDT</v>
      </c>
      <c r="W2989" s="153" t="n">
        <v>16</v>
      </c>
      <c r="X2989" s="153" t="n">
        <v>24</v>
      </c>
      <c r="Y2989" s="153" t="n">
        <v>26</v>
      </c>
      <c r="Z2989" s="153" t="n">
        <v>220</v>
      </c>
      <c r="AA2989" s="153" t="n">
        <v>-117.8837</v>
      </c>
      <c r="AB2989" s="153" t="n">
        <v>34.9054</v>
      </c>
      <c r="AC2989" s="153" t="n">
        <v>702</v>
      </c>
      <c r="AD2989" s="175" t="str">
        <v>KEDW 252059Z COR 22016G24KT 60SM CLR 36/01 A2982 RMK AO2A PK WND 22026/55 SLPNO T03550005 57015 COR 2100</v>
      </c>
    </row>
    <row r="2990" hidden="0">
      <c r="A2990" s="150" t="str">
        <v>2026-06-25 21:55 UTC</v>
      </c>
      <c r="B2990" s="155" t="str">
        <v>2026-06-25 14:55 PDT</v>
      </c>
      <c r="C2990" s="155" t="str">
        <v>2026-06-25</v>
      </c>
      <c r="D2990" s="155" t="str">
        <v>June</v>
      </c>
      <c r="E2990" s="154" t="str">
        <v>Accepted</v>
      </c>
      <c r="F2990" s="155" t="str">
        <v>220</v>
      </c>
      <c r="G2990" s="153" t="n">
        <v>220</v>
      </c>
      <c r="H2990" s="155" t="str">
        <v>SW</v>
      </c>
      <c r="I2990" s="153" t="n">
        <v>40</v>
      </c>
      <c r="J2990" s="155" t="str">
        <v>NE</v>
      </c>
      <c r="K2990" s="153" t="n">
        <v>20</v>
      </c>
      <c r="L2990" s="153" t="n">
        <f>IF(E2990="Accepted",K2990*1.150779448,"")</f>
        <v>23.01558896</v>
      </c>
      <c r="M2990" s="153" t="n">
        <v>26</v>
      </c>
      <c r="N2990" s="153" t="n">
        <f>IF(AND(E2990="Accepted",ISNUMBER(M2990)),M2990*1.150779448,"")</f>
        <v>29.920265648</v>
      </c>
      <c r="O2990" s="153" t="n">
        <v>29</v>
      </c>
      <c r="P2990" s="153" t="n">
        <f>IF(AND(E2990="Accepted",ISNUMBER(O2990)),O2990*1.150779448,"")</f>
        <v>33.372603992</v>
      </c>
      <c r="Q2990" s="153" t="n">
        <v>210</v>
      </c>
      <c r="R2990" s="155" t="str">
        <v>31</v>
      </c>
      <c r="S2990" s="155" t="str">
        <v>2026-06-25 21:31 UTC</v>
      </c>
      <c r="T2990" s="155" t="str">
        <v>2026-06-25 14:31 PDT</v>
      </c>
      <c r="U2990" s="153" t="n">
        <f>IF(E2990&lt;&gt;"Accepted","",IF(AND(N2990="",P2990=""),"",MAX(N2990,P2990)))</f>
        <v>33.372603992</v>
      </c>
      <c r="V2990" s="155" t="str">
        <v>2026-06-25 14:31 PDT</v>
      </c>
      <c r="W2990" s="153" t="n">
        <v>20</v>
      </c>
      <c r="X2990" s="153" t="n">
        <v>26</v>
      </c>
      <c r="Y2990" s="153" t="n">
        <v>29</v>
      </c>
      <c r="Z2990" s="153" t="n">
        <v>210</v>
      </c>
      <c r="AA2990" s="153" t="n">
        <v>-117.8837</v>
      </c>
      <c r="AB2990" s="153" t="n">
        <v>34.9054</v>
      </c>
      <c r="AC2990" s="153" t="n">
        <v>702</v>
      </c>
      <c r="AD2990" s="175" t="str">
        <v>KEDW 252155Z 22020G26KT 60SM CLR 35/00 A2981 RMK AO2A PK WND 21029/31 SLPNO T03500001</v>
      </c>
    </row>
    <row r="2991" hidden="0">
      <c r="A2991" s="150" t="str">
        <v>2026-06-25 22:55 UTC</v>
      </c>
      <c r="B2991" s="155" t="str">
        <v>2026-06-25 15:55 PDT</v>
      </c>
      <c r="C2991" s="155" t="str">
        <v>2026-06-25</v>
      </c>
      <c r="D2991" s="155" t="str">
        <v>June</v>
      </c>
      <c r="E2991" s="154" t="str">
        <v>Accepted</v>
      </c>
      <c r="F2991" s="155" t="str">
        <v>230</v>
      </c>
      <c r="G2991" s="153" t="n">
        <v>230</v>
      </c>
      <c r="H2991" s="155" t="str">
        <v>SW</v>
      </c>
      <c r="I2991" s="153" t="n">
        <v>50</v>
      </c>
      <c r="J2991" s="155" t="str">
        <v>NE</v>
      </c>
      <c r="K2991" s="153" t="n">
        <v>19</v>
      </c>
      <c r="L2991" s="153" t="n">
        <f>IF(E2991="Accepted",K2991*1.150779448,"")</f>
        <v>21.864809512</v>
      </c>
      <c r="M2991" s="163"/>
      <c r="N2991" s="163" t="str">
        <f>IF(AND(E2991="Accepted",ISNUMBER(M2991)),M2991*1.150779448,"")</f>
      </c>
      <c r="O2991" s="153" t="n">
        <v>33</v>
      </c>
      <c r="P2991" s="153" t="n">
        <f>IF(AND(E2991="Accepted",ISNUMBER(O2991)),O2991*1.150779448,"")</f>
        <v>37.975721784</v>
      </c>
      <c r="Q2991" s="153" t="n">
        <v>230</v>
      </c>
      <c r="R2991" s="155" t="str">
        <v>09</v>
      </c>
      <c r="S2991" s="155" t="str">
        <v>2026-06-25 22:09 UTC</v>
      </c>
      <c r="T2991" s="155" t="str">
        <v>2026-06-25 15:09 PDT</v>
      </c>
      <c r="U2991" s="153" t="n">
        <f>IF(E2991&lt;&gt;"Accepted","",IF(AND(N2991="",P2991=""),"",MAX(N2991,P2991)))</f>
        <v>37.975721784</v>
      </c>
      <c r="V2991" s="155" t="str">
        <v>2026-06-25 15:09 PDT</v>
      </c>
      <c r="W2991" s="153" t="n">
        <v>19</v>
      </c>
      <c r="X2991" s="163"/>
      <c r="Y2991" s="153" t="n">
        <v>33</v>
      </c>
      <c r="Z2991" s="153" t="n">
        <v>230</v>
      </c>
      <c r="AA2991" s="153" t="n">
        <v>-117.8837</v>
      </c>
      <c r="AB2991" s="153" t="n">
        <v>34.9054</v>
      </c>
      <c r="AC2991" s="153" t="n">
        <v>702</v>
      </c>
      <c r="AD2991" s="175" t="str">
        <v>KEDW 252255Z 23019KT 50SM CLR 35/01 A2980 RMK AO2A PK WND 23033/09 SLPNO T03490013</v>
      </c>
    </row>
    <row r="2992" hidden="0">
      <c r="A2992" s="150" t="str">
        <v>2026-06-25 23:55 UTC</v>
      </c>
      <c r="B2992" s="155" t="str">
        <v>2026-06-25 16:55 PDT</v>
      </c>
      <c r="C2992" s="155" t="str">
        <v>2026-06-25</v>
      </c>
      <c r="D2992" s="155" t="str">
        <v>June</v>
      </c>
      <c r="E2992" s="154" t="str">
        <v>Accepted</v>
      </c>
      <c r="F2992" s="155" t="str">
        <v>230</v>
      </c>
      <c r="G2992" s="153" t="n">
        <v>230</v>
      </c>
      <c r="H2992" s="155" t="str">
        <v>SW</v>
      </c>
      <c r="I2992" s="153" t="n">
        <v>50</v>
      </c>
      <c r="J2992" s="155" t="str">
        <v>NE</v>
      </c>
      <c r="K2992" s="153" t="n">
        <v>24</v>
      </c>
      <c r="L2992" s="153" t="n">
        <f>IF(E2992="Accepted",K2992*1.150779448,"")</f>
        <v>27.618706752</v>
      </c>
      <c r="M2992" s="153" t="n">
        <v>29</v>
      </c>
      <c r="N2992" s="153" t="n">
        <f>IF(AND(E2992="Accepted",ISNUMBER(M2992)),M2992*1.150779448,"")</f>
        <v>33.372603992</v>
      </c>
      <c r="O2992" s="153" t="n">
        <v>32</v>
      </c>
      <c r="P2992" s="153" t="n">
        <f>IF(AND(E2992="Accepted",ISNUMBER(O2992)),O2992*1.150779448,"")</f>
        <v>36.824942336</v>
      </c>
      <c r="Q2992" s="153" t="n">
        <v>230</v>
      </c>
      <c r="R2992" s="155" t="str">
        <v>14</v>
      </c>
      <c r="S2992" s="155" t="str">
        <v>2026-06-25 23:14 UTC</v>
      </c>
      <c r="T2992" s="155" t="str">
        <v>2026-06-25 16:14 PDT</v>
      </c>
      <c r="U2992" s="153" t="n">
        <f>IF(E2992&lt;&gt;"Accepted","",IF(AND(N2992="",P2992=""),"",MAX(N2992,P2992)))</f>
        <v>36.824942336</v>
      </c>
      <c r="V2992" s="155" t="str">
        <v>2026-06-25 16:14 PDT</v>
      </c>
      <c r="W2992" s="153" t="n">
        <v>24</v>
      </c>
      <c r="X2992" s="153" t="n">
        <v>29</v>
      </c>
      <c r="Y2992" s="153" t="n">
        <v>32</v>
      </c>
      <c r="Z2992" s="153" t="n">
        <v>230</v>
      </c>
      <c r="AA2992" s="153" t="n">
        <v>-117.8837</v>
      </c>
      <c r="AB2992" s="153" t="n">
        <v>34.9054</v>
      </c>
      <c r="AC2992" s="153" t="n">
        <v>702</v>
      </c>
      <c r="AD2992" s="175" t="str">
        <v>KEDW 252355Z 23024G29KT 50SM CLR 34/03 A2979 RMK AO2A PK WND 23032/14 SLPNO T03380026 10359 20324 57010</v>
      </c>
    </row>
    <row r="2993" hidden="0">
      <c r="A2993" s="150" t="str">
        <v>2026-06-26 00:55 UTC</v>
      </c>
      <c r="B2993" s="155" t="str">
        <v>2026-06-25 17:55 PDT</v>
      </c>
      <c r="C2993" s="155" t="str">
        <v>2026-06-25</v>
      </c>
      <c r="D2993" s="155" t="str">
        <v>June</v>
      </c>
      <c r="E2993" s="154" t="str">
        <v>Accepted</v>
      </c>
      <c r="F2993" s="155" t="str">
        <v>230</v>
      </c>
      <c r="G2993" s="153" t="n">
        <v>230</v>
      </c>
      <c r="H2993" s="155" t="str">
        <v>SW</v>
      </c>
      <c r="I2993" s="153" t="n">
        <v>50</v>
      </c>
      <c r="J2993" s="155" t="str">
        <v>NE</v>
      </c>
      <c r="K2993" s="153" t="n">
        <v>21</v>
      </c>
      <c r="L2993" s="153" t="n">
        <f>IF(E2993="Accepted",K2993*1.150779448,"")</f>
        <v>24.166368408</v>
      </c>
      <c r="M2993" s="153" t="n">
        <v>29</v>
      </c>
      <c r="N2993" s="153" t="n">
        <f>IF(AND(E2993="Accepted",ISNUMBER(M2993)),M2993*1.150779448,"")</f>
        <v>33.372603992</v>
      </c>
      <c r="O2993" s="153" t="n">
        <v>33</v>
      </c>
      <c r="P2993" s="153" t="n">
        <f>IF(AND(E2993="Accepted",ISNUMBER(O2993)),O2993*1.150779448,"")</f>
        <v>37.975721784</v>
      </c>
      <c r="Q2993" s="153" t="n">
        <v>230</v>
      </c>
      <c r="R2993" s="155" t="str">
        <v>09</v>
      </c>
      <c r="S2993" s="155" t="str">
        <v>2026-06-26 00:09 UTC</v>
      </c>
      <c r="T2993" s="155" t="str">
        <v>2026-06-25 17:09 PDT</v>
      </c>
      <c r="U2993" s="153" t="n">
        <f>IF(E2993&lt;&gt;"Accepted","",IF(AND(N2993="",P2993=""),"",MAX(N2993,P2993)))</f>
        <v>37.975721784</v>
      </c>
      <c r="V2993" s="155" t="str">
        <v>2026-06-25 17:09 PDT</v>
      </c>
      <c r="W2993" s="153" t="n">
        <v>21</v>
      </c>
      <c r="X2993" s="153" t="n">
        <v>29</v>
      </c>
      <c r="Y2993" s="153" t="n">
        <v>33</v>
      </c>
      <c r="Z2993" s="153" t="n">
        <v>230</v>
      </c>
      <c r="AA2993" s="153" t="n">
        <v>-117.8837</v>
      </c>
      <c r="AB2993" s="153" t="n">
        <v>34.9054</v>
      </c>
      <c r="AC2993" s="153" t="n">
        <v>702</v>
      </c>
      <c r="AD2993" s="175" t="str">
        <v>KEDW 260055Z 23021G29KT 50SM CLR 32/04 A2978 RMK AO2A PK WND 23033/09 SLPNO T03220040</v>
      </c>
    </row>
    <row r="2994" hidden="0">
      <c r="A2994" s="150" t="str">
        <v>2026-06-26 01:55 UTC</v>
      </c>
      <c r="B2994" s="155" t="str">
        <v>2026-06-25 18:55 PDT</v>
      </c>
      <c r="C2994" s="155" t="str">
        <v>2026-06-25</v>
      </c>
      <c r="D2994" s="155" t="str">
        <v>June</v>
      </c>
      <c r="E2994" s="154" t="str">
        <v>Accepted</v>
      </c>
      <c r="F2994" s="155" t="str">
        <v>230</v>
      </c>
      <c r="G2994" s="153" t="n">
        <v>230</v>
      </c>
      <c r="H2994" s="155" t="str">
        <v>SW</v>
      </c>
      <c r="I2994" s="153" t="n">
        <v>50</v>
      </c>
      <c r="J2994" s="155" t="str">
        <v>NE</v>
      </c>
      <c r="K2994" s="153" t="n">
        <v>23</v>
      </c>
      <c r="L2994" s="153" t="n">
        <f>IF(E2994="Accepted",K2994*1.150779448,"")</f>
        <v>26.467927304</v>
      </c>
      <c r="M2994" s="153" t="n">
        <v>30</v>
      </c>
      <c r="N2994" s="153" t="n">
        <f>IF(AND(E2994="Accepted",ISNUMBER(M2994)),M2994*1.150779448,"")</f>
        <v>34.523383439999996</v>
      </c>
      <c r="O2994" s="153" t="n">
        <v>32</v>
      </c>
      <c r="P2994" s="153" t="n">
        <f>IF(AND(E2994="Accepted",ISNUMBER(O2994)),O2994*1.150779448,"")</f>
        <v>36.824942336</v>
      </c>
      <c r="Q2994" s="153" t="n">
        <v>220</v>
      </c>
      <c r="R2994" s="155" t="str">
        <v>08</v>
      </c>
      <c r="S2994" s="155" t="str">
        <v>2026-06-26 01:08 UTC</v>
      </c>
      <c r="T2994" s="155" t="str">
        <v>2026-06-25 18:08 PDT</v>
      </c>
      <c r="U2994" s="153" t="n">
        <f>IF(E2994&lt;&gt;"Accepted","",IF(AND(N2994="",P2994=""),"",MAX(N2994,P2994)))</f>
        <v>36.824942336</v>
      </c>
      <c r="V2994" s="155" t="str">
        <v>2026-06-25 18:08 PDT</v>
      </c>
      <c r="W2994" s="153" t="n">
        <v>23</v>
      </c>
      <c r="X2994" s="153" t="n">
        <v>30</v>
      </c>
      <c r="Y2994" s="153" t="n">
        <v>32</v>
      </c>
      <c r="Z2994" s="153" t="n">
        <v>220</v>
      </c>
      <c r="AA2994" s="153" t="n">
        <v>-117.8837</v>
      </c>
      <c r="AB2994" s="153" t="n">
        <v>34.9054</v>
      </c>
      <c r="AC2994" s="153" t="n">
        <v>702</v>
      </c>
      <c r="AD2994" s="175" t="str">
        <v>KEDW 260155Z 23023G30KT 50SM CLR 30/07 A2979 RMK AO2A PK WND 22032/08 SLPNO T03000066</v>
      </c>
    </row>
    <row r="2995" hidden="0">
      <c r="A2995" s="150" t="str">
        <v>2026-06-26 02:55 UTC</v>
      </c>
      <c r="B2995" s="155" t="str">
        <v>2026-06-25 19:55 PDT</v>
      </c>
      <c r="C2995" s="155" t="str">
        <v>2026-06-25</v>
      </c>
      <c r="D2995" s="155" t="str">
        <v>June</v>
      </c>
      <c r="E2995" s="154" t="str">
        <v>Accepted</v>
      </c>
      <c r="F2995" s="155" t="str">
        <v>240</v>
      </c>
      <c r="G2995" s="153" t="n">
        <v>240</v>
      </c>
      <c r="H2995" s="155" t="str">
        <v>SW</v>
      </c>
      <c r="I2995" s="153" t="n">
        <v>60</v>
      </c>
      <c r="J2995" s="155" t="str">
        <v>NE</v>
      </c>
      <c r="K2995" s="153" t="n">
        <v>19</v>
      </c>
      <c r="L2995" s="153" t="n">
        <f>IF(E2995="Accepted",K2995*1.150779448,"")</f>
        <v>21.864809512</v>
      </c>
      <c r="M2995" s="153" t="n">
        <v>28</v>
      </c>
      <c r="N2995" s="153" t="n">
        <f>IF(AND(E2995="Accepted",ISNUMBER(M2995)),M2995*1.150779448,"")</f>
        <v>32.221824544</v>
      </c>
      <c r="O2995" s="153" t="n">
        <v>32</v>
      </c>
      <c r="P2995" s="153" t="n">
        <f>IF(AND(E2995="Accepted",ISNUMBER(O2995)),O2995*1.150779448,"")</f>
        <v>36.824942336</v>
      </c>
      <c r="Q2995" s="153" t="n">
        <v>240</v>
      </c>
      <c r="R2995" s="155" t="str">
        <v>20</v>
      </c>
      <c r="S2995" s="155" t="str">
        <v>2026-06-26 02:20 UTC</v>
      </c>
      <c r="T2995" s="155" t="str">
        <v>2026-06-25 19:20 PDT</v>
      </c>
      <c r="U2995" s="153" t="n">
        <f>IF(E2995&lt;&gt;"Accepted","",IF(AND(N2995="",P2995=""),"",MAX(N2995,P2995)))</f>
        <v>36.824942336</v>
      </c>
      <c r="V2995" s="155" t="str">
        <v>2026-06-25 19:20 PDT</v>
      </c>
      <c r="W2995" s="153" t="n">
        <v>19</v>
      </c>
      <c r="X2995" s="153" t="n">
        <v>28</v>
      </c>
      <c r="Y2995" s="153" t="n">
        <v>32</v>
      </c>
      <c r="Z2995" s="153" t="n">
        <v>240</v>
      </c>
      <c r="AA2995" s="153" t="n">
        <v>-117.8837</v>
      </c>
      <c r="AB2995" s="153" t="n">
        <v>34.9054</v>
      </c>
      <c r="AC2995" s="153" t="n">
        <v>702</v>
      </c>
      <c r="AD2995" s="175" t="str">
        <v>KEDW 260255Z 24019G28KT 50SM CLR 28/06 A2980 RMK AO2A PK WND 24032/20 SLPNO T02750057 53004</v>
      </c>
    </row>
    <row r="2996" hidden="0">
      <c r="A2996" s="150" t="str">
        <v>2026-06-26 03:55 UTC</v>
      </c>
      <c r="B2996" s="155" t="str">
        <v>2026-06-25 20:55 PDT</v>
      </c>
      <c r="C2996" s="155" t="str">
        <v>2026-06-25</v>
      </c>
      <c r="D2996" s="155" t="str">
        <v>June</v>
      </c>
      <c r="E2996" s="154" t="str">
        <v>Accepted</v>
      </c>
      <c r="F2996" s="155" t="str">
        <v>230</v>
      </c>
      <c r="G2996" s="153" t="n">
        <v>230</v>
      </c>
      <c r="H2996" s="155" t="str">
        <v>SW</v>
      </c>
      <c r="I2996" s="153" t="n">
        <v>50</v>
      </c>
      <c r="J2996" s="155" t="str">
        <v>NE</v>
      </c>
      <c r="K2996" s="153" t="n">
        <v>15</v>
      </c>
      <c r="L2996" s="153" t="n">
        <f>IF(E2996="Accepted",K2996*1.150779448,"")</f>
        <v>17.261691719999998</v>
      </c>
      <c r="M2996" s="163"/>
      <c r="N2996" s="163" t="str">
        <f>IF(AND(E2996="Accepted",ISNUMBER(M2996)),M2996*1.150779448,"")</f>
      </c>
      <c r="O2996" s="163"/>
      <c r="P2996" s="163" t="str">
        <f>IF(AND(E2996="Accepted",ISNUMBER(O2996)),O2996*1.150779448,"")</f>
      </c>
      <c r="Q2996" s="163"/>
      <c r="R2996" s="155" t="str"/>
      <c r="S2996" s="155" t="str"/>
      <c r="T2996" s="155" t="str"/>
      <c r="U2996" s="163" t="str">
        <f>IF(E2996&lt;&gt;"Accepted","",IF(AND(N2996="",P2996=""),"",MAX(N2996,P2996)))</f>
      </c>
      <c r="V2996" s="155" t="str">
        <v>2026-06-25 20:55 PDT</v>
      </c>
      <c r="W2996" s="153" t="n">
        <v>15</v>
      </c>
      <c r="X2996" s="163"/>
      <c r="Y2996" s="163"/>
      <c r="Z2996" s="163"/>
      <c r="AA2996" s="153" t="n">
        <v>-117.8837</v>
      </c>
      <c r="AB2996" s="153" t="n">
        <v>34.9054</v>
      </c>
      <c r="AC2996" s="153" t="n">
        <v>702</v>
      </c>
      <c r="AD2996" s="175" t="str">
        <v>KEDW 260355Z 23015KT 40SM CLR 26/06 A2982 RMK AO2A SLP072 T02570063</v>
      </c>
    </row>
    <row r="2997" hidden="0">
      <c r="A2997" s="150" t="str">
        <v>2026-06-26 04:55 UTC</v>
      </c>
      <c r="B2997" s="155" t="str">
        <v>2026-06-25 21:55 PDT</v>
      </c>
      <c r="C2997" s="155" t="str">
        <v>2026-06-25</v>
      </c>
      <c r="D2997" s="155" t="str">
        <v>June</v>
      </c>
      <c r="E2997" s="154" t="str">
        <v>Accepted</v>
      </c>
      <c r="F2997" s="155" t="str">
        <v>240</v>
      </c>
      <c r="G2997" s="153" t="n">
        <v>240</v>
      </c>
      <c r="H2997" s="155" t="str">
        <v>SW</v>
      </c>
      <c r="I2997" s="153" t="n">
        <v>60</v>
      </c>
      <c r="J2997" s="155" t="str">
        <v>NE</v>
      </c>
      <c r="K2997" s="153" t="n">
        <v>14</v>
      </c>
      <c r="L2997" s="153" t="n">
        <f>IF(E2997="Accepted",K2997*1.150779448,"")</f>
        <v>16.110912272</v>
      </c>
      <c r="M2997" s="163"/>
      <c r="N2997" s="163" t="str">
        <f>IF(AND(E2997="Accepted",ISNUMBER(M2997)),M2997*1.150779448,"")</f>
      </c>
      <c r="O2997" s="163"/>
      <c r="P2997" s="163" t="str">
        <f>IF(AND(E2997="Accepted",ISNUMBER(O2997)),O2997*1.150779448,"")</f>
      </c>
      <c r="Q2997" s="163"/>
      <c r="R2997" s="155" t="str"/>
      <c r="S2997" s="155" t="str"/>
      <c r="T2997" s="155" t="str"/>
      <c r="U2997" s="163" t="str">
        <f>IF(E2997&lt;&gt;"Accepted","",IF(AND(N2997="",P2997=""),"",MAX(N2997,P2997)))</f>
      </c>
      <c r="V2997" s="155" t="str">
        <v>2026-06-25 21:55 PDT</v>
      </c>
      <c r="W2997" s="153" t="n">
        <v>14</v>
      </c>
      <c r="X2997" s="163"/>
      <c r="Y2997" s="163"/>
      <c r="Z2997" s="163"/>
      <c r="AA2997" s="153" t="n">
        <v>-117.8837</v>
      </c>
      <c r="AB2997" s="153" t="n">
        <v>34.9054</v>
      </c>
      <c r="AC2997" s="153" t="n">
        <v>702</v>
      </c>
      <c r="AD2997" s="175" t="str">
        <v>KEDW 260455Z 24014KT 40SM CLR 24/07 A2984 RMK AO2A SLP079 T02420073</v>
      </c>
    </row>
    <row r="2998" hidden="0">
      <c r="A2998" s="150" t="str">
        <v>2026-06-26 05:55 UTC</v>
      </c>
      <c r="B2998" s="155" t="str">
        <v>2026-06-25 22:55 PDT</v>
      </c>
      <c r="C2998" s="155" t="str">
        <v>2026-06-25</v>
      </c>
      <c r="D2998" s="155" t="str">
        <v>June</v>
      </c>
      <c r="E2998" s="154" t="str">
        <v>Accepted</v>
      </c>
      <c r="F2998" s="155" t="str">
        <v>230</v>
      </c>
      <c r="G2998" s="153" t="n">
        <v>230</v>
      </c>
      <c r="H2998" s="155" t="str">
        <v>SW</v>
      </c>
      <c r="I2998" s="153" t="n">
        <v>50</v>
      </c>
      <c r="J2998" s="155" t="str">
        <v>NE</v>
      </c>
      <c r="K2998" s="153" t="n">
        <v>14</v>
      </c>
      <c r="L2998" s="153" t="n">
        <f>IF(E2998="Accepted",K2998*1.150779448,"")</f>
        <v>16.110912272</v>
      </c>
      <c r="M2998" s="163"/>
      <c r="N2998" s="163" t="str">
        <f>IF(AND(E2998="Accepted",ISNUMBER(M2998)),M2998*1.150779448,"")</f>
      </c>
      <c r="O2998" s="163"/>
      <c r="P2998" s="163" t="str">
        <f>IF(AND(E2998="Accepted",ISNUMBER(O2998)),O2998*1.150779448,"")</f>
      </c>
      <c r="Q2998" s="163"/>
      <c r="R2998" s="155" t="str"/>
      <c r="S2998" s="155" t="str"/>
      <c r="T2998" s="155" t="str"/>
      <c r="U2998" s="163" t="str">
        <f>IF(E2998&lt;&gt;"Accepted","",IF(AND(N2998="",P2998=""),"",MAX(N2998,P2998)))</f>
      </c>
      <c r="V2998" s="155" t="str">
        <v>2026-06-25 22:55 PDT</v>
      </c>
      <c r="W2998" s="153" t="n">
        <v>14</v>
      </c>
      <c r="X2998" s="163"/>
      <c r="Y2998" s="163"/>
      <c r="Z2998" s="163"/>
      <c r="AA2998" s="153" t="n">
        <v>-117.8837</v>
      </c>
      <c r="AB2998" s="153" t="n">
        <v>34.9054</v>
      </c>
      <c r="AC2998" s="153" t="n">
        <v>702</v>
      </c>
      <c r="AD2998" s="175" t="str">
        <v>KEDW 260555Z AUTO 23014KT 10SM CLR 23/07 A2984 RMK AO2 SLP078 T02290074 10337 20229 51011 $</v>
      </c>
    </row>
    <row r="2999" hidden="0">
      <c r="A2999" s="150" t="str">
        <v>2026-06-26 06:55 UTC</v>
      </c>
      <c r="B2999" s="155" t="str">
        <v>2026-06-25 23:55 PDT</v>
      </c>
      <c r="C2999" s="155" t="str">
        <v>2026-06-25</v>
      </c>
      <c r="D2999" s="155" t="str">
        <v>June</v>
      </c>
      <c r="E2999" s="154" t="str">
        <v>Accepted</v>
      </c>
      <c r="F2999" s="155" t="str">
        <v>230</v>
      </c>
      <c r="G2999" s="153" t="n">
        <v>230</v>
      </c>
      <c r="H2999" s="155" t="str">
        <v>SW</v>
      </c>
      <c r="I2999" s="153" t="n">
        <v>50</v>
      </c>
      <c r="J2999" s="155" t="str">
        <v>NE</v>
      </c>
      <c r="K2999" s="153" t="n">
        <v>12</v>
      </c>
      <c r="L2999" s="153" t="n">
        <f>IF(E2999="Accepted",K2999*1.150779448,"")</f>
        <v>13.809353376</v>
      </c>
      <c r="M2999" s="163"/>
      <c r="N2999" s="163" t="str">
        <f>IF(AND(E2999="Accepted",ISNUMBER(M2999)),M2999*1.150779448,"")</f>
      </c>
      <c r="O2999" s="163"/>
      <c r="P2999" s="163" t="str">
        <f>IF(AND(E2999="Accepted",ISNUMBER(O2999)),O2999*1.150779448,"")</f>
      </c>
      <c r="Q2999" s="163"/>
      <c r="R2999" s="155" t="str"/>
      <c r="S2999" s="155" t="str"/>
      <c r="T2999" s="155" t="str"/>
      <c r="U2999" s="163" t="str">
        <f>IF(E2999&lt;&gt;"Accepted","",IF(AND(N2999="",P2999=""),"",MAX(N2999,P2999)))</f>
      </c>
      <c r="V2999" s="155" t="str">
        <v>2026-06-25 23:55 PDT</v>
      </c>
      <c r="W2999" s="153" t="n">
        <v>12</v>
      </c>
      <c r="X2999" s="163"/>
      <c r="Y2999" s="163"/>
      <c r="Z2999" s="163"/>
      <c r="AA2999" s="153" t="n">
        <v>-117.8837</v>
      </c>
      <c r="AB2999" s="153" t="n">
        <v>34.9054</v>
      </c>
      <c r="AC2999" s="153" t="n">
        <v>702</v>
      </c>
      <c r="AD2999" s="175" t="str">
        <v>KEDW 260655Z AUTO 23012KT 10SM CLR 22/07 A2984 RMK AO2 SLP078 T02210071 $</v>
      </c>
    </row>
    <row r="3000" hidden="0">
      <c r="A3000" s="150" t="str">
        <v>2026-06-26 07:55 UTC</v>
      </c>
      <c r="B3000" s="155" t="str">
        <v>2026-06-26 00:55 PDT</v>
      </c>
      <c r="C3000" s="155" t="str">
        <v>2026-06-26</v>
      </c>
      <c r="D3000" s="155" t="str">
        <v>June</v>
      </c>
      <c r="E3000" s="154" t="str">
        <v>Accepted</v>
      </c>
      <c r="F3000" s="155" t="str">
        <v>230</v>
      </c>
      <c r="G3000" s="153" t="n">
        <v>230</v>
      </c>
      <c r="H3000" s="155" t="str">
        <v>SW</v>
      </c>
      <c r="I3000" s="153" t="n">
        <v>50</v>
      </c>
      <c r="J3000" s="155" t="str">
        <v>NE</v>
      </c>
      <c r="K3000" s="153" t="n">
        <v>11</v>
      </c>
      <c r="L3000" s="153" t="n">
        <f>IF(E3000="Accepted",K3000*1.150779448,"")</f>
        <v>12.658573928</v>
      </c>
      <c r="M3000" s="163"/>
      <c r="N3000" s="163" t="str">
        <f>IF(AND(E3000="Accepted",ISNUMBER(M3000)),M3000*1.150779448,"")</f>
      </c>
      <c r="O3000" s="163"/>
      <c r="P3000" s="163" t="str">
        <f>IF(AND(E3000="Accepted",ISNUMBER(O3000)),O3000*1.150779448,"")</f>
      </c>
      <c r="Q3000" s="163"/>
      <c r="R3000" s="155" t="str"/>
      <c r="S3000" s="155" t="str"/>
      <c r="T3000" s="155" t="str"/>
      <c r="U3000" s="163" t="str">
        <f>IF(E3000&lt;&gt;"Accepted","",IF(AND(N3000="",P3000=""),"",MAX(N3000,P3000)))</f>
      </c>
      <c r="V3000" s="155" t="str">
        <v>2026-06-26 00:55 PDT</v>
      </c>
      <c r="W3000" s="153" t="n">
        <v>11</v>
      </c>
      <c r="X3000" s="163"/>
      <c r="Y3000" s="163"/>
      <c r="Z3000" s="163"/>
      <c r="AA3000" s="153" t="n">
        <v>-117.8837</v>
      </c>
      <c r="AB3000" s="153" t="n">
        <v>34.9054</v>
      </c>
      <c r="AC3000" s="153" t="n">
        <v>702</v>
      </c>
      <c r="AD3000" s="175" t="str">
        <v>KEDW 260755Z AUTO 23011KT 10SM CLR 22/06 A2983 RMK AO2 SLP073 T02150062 403590215 $</v>
      </c>
    </row>
    <row r="3001" hidden="0">
      <c r="A3001" s="150" t="str">
        <v>2026-06-26 08:55 UTC</v>
      </c>
      <c r="B3001" s="155" t="str">
        <v>2026-06-26 01:55 PDT</v>
      </c>
      <c r="C3001" s="155" t="str">
        <v>2026-06-26</v>
      </c>
      <c r="D3001" s="155" t="str">
        <v>June</v>
      </c>
      <c r="E3001" s="154" t="str">
        <v>Accepted</v>
      </c>
      <c r="F3001" s="155" t="str">
        <v>220</v>
      </c>
      <c r="G3001" s="153" t="n">
        <v>220</v>
      </c>
      <c r="H3001" s="155" t="str">
        <v>SW</v>
      </c>
      <c r="I3001" s="153" t="n">
        <v>40</v>
      </c>
      <c r="J3001" s="155" t="str">
        <v>NE</v>
      </c>
      <c r="K3001" s="153" t="n">
        <v>10</v>
      </c>
      <c r="L3001" s="153" t="n">
        <f>IF(E3001="Accepted",K3001*1.150779448,"")</f>
        <v>11.50779448</v>
      </c>
      <c r="M3001" s="163"/>
      <c r="N3001" s="163" t="str">
        <f>IF(AND(E3001="Accepted",ISNUMBER(M3001)),M3001*1.150779448,"")</f>
      </c>
      <c r="O3001" s="163"/>
      <c r="P3001" s="163" t="str">
        <f>IF(AND(E3001="Accepted",ISNUMBER(O3001)),O3001*1.150779448,"")</f>
      </c>
      <c r="Q3001" s="163"/>
      <c r="R3001" s="155" t="str"/>
      <c r="S3001" s="155" t="str"/>
      <c r="T3001" s="155" t="str"/>
      <c r="U3001" s="163" t="str">
        <f>IF(E3001&lt;&gt;"Accepted","",IF(AND(N3001="",P3001=""),"",MAX(N3001,P3001)))</f>
      </c>
      <c r="V3001" s="155" t="str">
        <v>2026-06-26 01:55 PDT</v>
      </c>
      <c r="W3001" s="153" t="n">
        <v>10</v>
      </c>
      <c r="X3001" s="163"/>
      <c r="Y3001" s="163"/>
      <c r="Z3001" s="163"/>
      <c r="AA3001" s="153" t="n">
        <v>-117.8837</v>
      </c>
      <c r="AB3001" s="153" t="n">
        <v>34.9054</v>
      </c>
      <c r="AC3001" s="153" t="n">
        <v>702</v>
      </c>
      <c r="AD3001" s="175" t="str">
        <v>KEDW 260855Z AUTO 22010KT 10SM CLR 20/06 A2983 RMK AO2 SLP075 T02020058 58004 $</v>
      </c>
    </row>
    <row r="3002" hidden="0">
      <c r="A3002" s="150" t="str">
        <v>2026-06-26 09:55 UTC</v>
      </c>
      <c r="B3002" s="155" t="str">
        <v>2026-06-26 02:55 PDT</v>
      </c>
      <c r="C3002" s="155" t="str">
        <v>2026-06-26</v>
      </c>
      <c r="D3002" s="155" t="str">
        <v>June</v>
      </c>
      <c r="E3002" s="154" t="str">
        <v>Accepted</v>
      </c>
      <c r="F3002" s="155" t="str">
        <v>220</v>
      </c>
      <c r="G3002" s="153" t="n">
        <v>220</v>
      </c>
      <c r="H3002" s="155" t="str">
        <v>SW</v>
      </c>
      <c r="I3002" s="153" t="n">
        <v>40</v>
      </c>
      <c r="J3002" s="155" t="str">
        <v>NE</v>
      </c>
      <c r="K3002" s="153" t="n">
        <v>9</v>
      </c>
      <c r="L3002" s="153" t="n">
        <f>IF(E3002="Accepted",K3002*1.150779448,"")</f>
        <v>10.357015032</v>
      </c>
      <c r="M3002" s="163"/>
      <c r="N3002" s="163" t="str">
        <f>IF(AND(E3002="Accepted",ISNUMBER(M3002)),M3002*1.150779448,"")</f>
      </c>
      <c r="O3002" s="163"/>
      <c r="P3002" s="163" t="str">
        <f>IF(AND(E3002="Accepted",ISNUMBER(O3002)),O3002*1.150779448,"")</f>
      </c>
      <c r="Q3002" s="163"/>
      <c r="R3002" s="155" t="str"/>
      <c r="S3002" s="155" t="str"/>
      <c r="T3002" s="155" t="str"/>
      <c r="U3002" s="163" t="str">
        <f>IF(E3002&lt;&gt;"Accepted","",IF(AND(N3002="",P3002=""),"",MAX(N3002,P3002)))</f>
      </c>
      <c r="V3002" s="155" t="str">
        <v>2026-06-26 02:55 PDT</v>
      </c>
      <c r="W3002" s="153" t="n">
        <v>9</v>
      </c>
      <c r="X3002" s="163"/>
      <c r="Y3002" s="163"/>
      <c r="Z3002" s="163"/>
      <c r="AA3002" s="153" t="n">
        <v>-117.8837</v>
      </c>
      <c r="AB3002" s="153" t="n">
        <v>34.9054</v>
      </c>
      <c r="AC3002" s="153" t="n">
        <v>702</v>
      </c>
      <c r="AD3002" s="175" t="str">
        <v>KEDW 260955Z AUTO 22009KT 10SM M 19/05 A2982 RMK AO2 SLP072 T01900051 $</v>
      </c>
    </row>
    <row r="3003" hidden="0">
      <c r="A3003" s="150" t="str">
        <v>2026-06-26 10:55 UTC</v>
      </c>
      <c r="B3003" s="155" t="str">
        <v>2026-06-26 03:55 PDT</v>
      </c>
      <c r="C3003" s="155" t="str">
        <v>2026-06-26</v>
      </c>
      <c r="D3003" s="155" t="str">
        <v>June</v>
      </c>
      <c r="E3003" s="154" t="str">
        <v>Accepted</v>
      </c>
      <c r="F3003" s="155" t="str">
        <v>220</v>
      </c>
      <c r="G3003" s="153" t="n">
        <v>220</v>
      </c>
      <c r="H3003" s="155" t="str">
        <v>SW</v>
      </c>
      <c r="I3003" s="153" t="n">
        <v>40</v>
      </c>
      <c r="J3003" s="155" t="str">
        <v>NE</v>
      </c>
      <c r="K3003" s="153" t="n">
        <v>11</v>
      </c>
      <c r="L3003" s="153" t="n">
        <f>IF(E3003="Accepted",K3003*1.150779448,"")</f>
        <v>12.658573928</v>
      </c>
      <c r="M3003" s="163"/>
      <c r="N3003" s="163" t="str">
        <f>IF(AND(E3003="Accepted",ISNUMBER(M3003)),M3003*1.150779448,"")</f>
      </c>
      <c r="O3003" s="163"/>
      <c r="P3003" s="163" t="str">
        <f>IF(AND(E3003="Accepted",ISNUMBER(O3003)),O3003*1.150779448,"")</f>
      </c>
      <c r="Q3003" s="163"/>
      <c r="R3003" s="155" t="str"/>
      <c r="S3003" s="155" t="str"/>
      <c r="T3003" s="155" t="str"/>
      <c r="U3003" s="163" t="str">
        <f>IF(E3003&lt;&gt;"Accepted","",IF(AND(N3003="",P3003=""),"",MAX(N3003,P3003)))</f>
      </c>
      <c r="V3003" s="155" t="str">
        <v>2026-06-26 03:55 PDT</v>
      </c>
      <c r="W3003" s="153" t="n">
        <v>11</v>
      </c>
      <c r="X3003" s="163"/>
      <c r="Y3003" s="163"/>
      <c r="Z3003" s="163"/>
      <c r="AA3003" s="153" t="n">
        <v>-117.8837</v>
      </c>
      <c r="AB3003" s="153" t="n">
        <v>34.9054</v>
      </c>
      <c r="AC3003" s="153" t="n">
        <v>702</v>
      </c>
      <c r="AD3003" s="175" t="str">
        <v>KEDW 261055Z AUTO 22011KT 10SM M 20/06 A2982 RMK AO2 SLP071 T01970057 $</v>
      </c>
    </row>
    <row r="3004" hidden="0">
      <c r="A3004" s="150" t="str">
        <v>2026-06-26 11:55 UTC</v>
      </c>
      <c r="B3004" s="155" t="str">
        <v>2026-06-26 04:55 PDT</v>
      </c>
      <c r="C3004" s="155" t="str">
        <v>2026-06-26</v>
      </c>
      <c r="D3004" s="155" t="str">
        <v>June</v>
      </c>
      <c r="E3004" s="154" t="str">
        <v>Accepted</v>
      </c>
      <c r="F3004" s="155" t="str">
        <v>220</v>
      </c>
      <c r="G3004" s="153" t="n">
        <v>220</v>
      </c>
      <c r="H3004" s="155" t="str">
        <v>SW</v>
      </c>
      <c r="I3004" s="153" t="n">
        <v>40</v>
      </c>
      <c r="J3004" s="155" t="str">
        <v>NE</v>
      </c>
      <c r="K3004" s="153" t="n">
        <v>11</v>
      </c>
      <c r="L3004" s="153" t="n">
        <f>IF(E3004="Accepted",K3004*1.150779448,"")</f>
        <v>12.658573928</v>
      </c>
      <c r="M3004" s="163"/>
      <c r="N3004" s="163" t="str">
        <f>IF(AND(E3004="Accepted",ISNUMBER(M3004)),M3004*1.150779448,"")</f>
      </c>
      <c r="O3004" s="163"/>
      <c r="P3004" s="163" t="str">
        <f>IF(AND(E3004="Accepted",ISNUMBER(O3004)),O3004*1.150779448,"")</f>
      </c>
      <c r="Q3004" s="163"/>
      <c r="R3004" s="155" t="str"/>
      <c r="S3004" s="155" t="str"/>
      <c r="T3004" s="155" t="str"/>
      <c r="U3004" s="163" t="str">
        <f>IF(E3004&lt;&gt;"Accepted","",IF(AND(N3004="",P3004=""),"",MAX(N3004,P3004)))</f>
      </c>
      <c r="V3004" s="155" t="str">
        <v>2026-06-26 04:55 PDT</v>
      </c>
      <c r="W3004" s="153" t="n">
        <v>11</v>
      </c>
      <c r="X3004" s="163"/>
      <c r="Y3004" s="163"/>
      <c r="Z3004" s="163"/>
      <c r="AA3004" s="153" t="n">
        <v>-117.8837</v>
      </c>
      <c r="AB3004" s="153" t="n">
        <v>34.9054</v>
      </c>
      <c r="AC3004" s="153" t="n">
        <v>702</v>
      </c>
      <c r="AD3004" s="175" t="str">
        <v>KEDW 261155Z AUTO 22011KT 10SM M 18/05 A2982 RMK AO2 SLP073 T01830045 10229 20183 56004 $</v>
      </c>
    </row>
    <row r="3005" hidden="0">
      <c r="A3005" s="150" t="str">
        <v>2026-06-26 12:55 UTC</v>
      </c>
      <c r="B3005" s="155" t="str">
        <v>2026-06-26 05:55 PDT</v>
      </c>
      <c r="C3005" s="155" t="str">
        <v>2026-06-26</v>
      </c>
      <c r="D3005" s="155" t="str">
        <v>June</v>
      </c>
      <c r="E3005" s="154" t="str">
        <v>Accepted</v>
      </c>
      <c r="F3005" s="155" t="str">
        <v>210</v>
      </c>
      <c r="G3005" s="153" t="n">
        <v>210</v>
      </c>
      <c r="H3005" s="155" t="str">
        <v>SW</v>
      </c>
      <c r="I3005" s="153" t="n">
        <v>30</v>
      </c>
      <c r="J3005" s="155" t="str">
        <v>NE</v>
      </c>
      <c r="K3005" s="153" t="n">
        <v>15</v>
      </c>
      <c r="L3005" s="153" t="n">
        <f>IF(E3005="Accepted",K3005*1.150779448,"")</f>
        <v>17.261691719999998</v>
      </c>
      <c r="M3005" s="163"/>
      <c r="N3005" s="163" t="str">
        <f>IF(AND(E3005="Accepted",ISNUMBER(M3005)),M3005*1.150779448,"")</f>
      </c>
      <c r="O3005" s="163"/>
      <c r="P3005" s="163" t="str">
        <f>IF(AND(E3005="Accepted",ISNUMBER(O3005)),O3005*1.150779448,"")</f>
      </c>
      <c r="Q3005" s="163"/>
      <c r="R3005" s="155" t="str"/>
      <c r="S3005" s="155" t="str"/>
      <c r="T3005" s="155" t="str"/>
      <c r="U3005" s="163" t="str">
        <f>IF(E3005&lt;&gt;"Accepted","",IF(AND(N3005="",P3005=""),"",MAX(N3005,P3005)))</f>
      </c>
      <c r="V3005" s="155" t="str">
        <v>2026-06-26 05:55 PDT</v>
      </c>
      <c r="W3005" s="153" t="n">
        <v>15</v>
      </c>
      <c r="X3005" s="163"/>
      <c r="Y3005" s="163"/>
      <c r="Z3005" s="163"/>
      <c r="AA3005" s="153" t="n">
        <v>-117.8837</v>
      </c>
      <c r="AB3005" s="153" t="n">
        <v>34.9054</v>
      </c>
      <c r="AC3005" s="153" t="n">
        <v>702</v>
      </c>
      <c r="AD3005" s="175" t="str">
        <v>KEDW 261255Z AUTO 21015KT 10SM M 19/04 A2983 RMK AO2 SLP077 T01890039 $</v>
      </c>
    </row>
    <row r="3006" hidden="0">
      <c r="A3006" s="150" t="str">
        <v>2026-06-26 13:55 UTC</v>
      </c>
      <c r="B3006" s="155" t="str">
        <v>2026-06-26 06:55 PDT</v>
      </c>
      <c r="C3006" s="155" t="str">
        <v>2026-06-26</v>
      </c>
      <c r="D3006" s="155" t="str">
        <v>June</v>
      </c>
      <c r="E3006" s="154" t="str">
        <v>Accepted</v>
      </c>
      <c r="F3006" s="155" t="str">
        <v>220</v>
      </c>
      <c r="G3006" s="153" t="n">
        <v>220</v>
      </c>
      <c r="H3006" s="155" t="str">
        <v>SW</v>
      </c>
      <c r="I3006" s="153" t="n">
        <v>40</v>
      </c>
      <c r="J3006" s="155" t="str">
        <v>NE</v>
      </c>
      <c r="K3006" s="153" t="n">
        <v>13</v>
      </c>
      <c r="L3006" s="153" t="n">
        <f>IF(E3006="Accepted",K3006*1.150779448,"")</f>
        <v>14.960132824</v>
      </c>
      <c r="M3006" s="163"/>
      <c r="N3006" s="163" t="str">
        <f>IF(AND(E3006="Accepted",ISNUMBER(M3006)),M3006*1.150779448,"")</f>
      </c>
      <c r="O3006" s="163"/>
      <c r="P3006" s="163" t="str">
        <f>IF(AND(E3006="Accepted",ISNUMBER(O3006)),O3006*1.150779448,"")</f>
      </c>
      <c r="Q3006" s="163"/>
      <c r="R3006" s="155" t="str"/>
      <c r="S3006" s="155" t="str"/>
      <c r="T3006" s="155" t="str"/>
      <c r="U3006" s="163" t="str">
        <f>IF(E3006&lt;&gt;"Accepted","",IF(AND(N3006="",P3006=""),"",MAX(N3006,P3006)))</f>
      </c>
      <c r="V3006" s="155" t="str">
        <v>2026-06-26 06:55 PDT</v>
      </c>
      <c r="W3006" s="153" t="n">
        <v>13</v>
      </c>
      <c r="X3006" s="163"/>
      <c r="Y3006" s="163"/>
      <c r="Z3006" s="163"/>
      <c r="AA3006" s="153" t="n">
        <v>-117.8837</v>
      </c>
      <c r="AB3006" s="153" t="n">
        <v>34.9054</v>
      </c>
      <c r="AC3006" s="153" t="n">
        <v>702</v>
      </c>
      <c r="AD3006" s="175" t="str">
        <v>KEDW 261355Z 22013KT 60SM CLR 21/04 A2984 RMK AO2A SLP080 T02130044 $</v>
      </c>
    </row>
    <row r="3007" hidden="0">
      <c r="A3007" s="150" t="str">
        <v>2026-06-26 14:55 UTC</v>
      </c>
      <c r="B3007" s="155" t="str">
        <v>2026-06-26 07:55 PDT</v>
      </c>
      <c r="C3007" s="155" t="str">
        <v>2026-06-26</v>
      </c>
      <c r="D3007" s="155" t="str">
        <v>June</v>
      </c>
      <c r="E3007" s="154" t="str">
        <v>Accepted</v>
      </c>
      <c r="F3007" s="155" t="str">
        <v>230</v>
      </c>
      <c r="G3007" s="153" t="n">
        <v>230</v>
      </c>
      <c r="H3007" s="155" t="str">
        <v>SW</v>
      </c>
      <c r="I3007" s="153" t="n">
        <v>50</v>
      </c>
      <c r="J3007" s="155" t="str">
        <v>NE</v>
      </c>
      <c r="K3007" s="153" t="n">
        <v>17</v>
      </c>
      <c r="L3007" s="153" t="n">
        <f>IF(E3007="Accepted",K3007*1.150779448,"")</f>
        <v>19.563250616</v>
      </c>
      <c r="M3007" s="153" t="n">
        <v>21</v>
      </c>
      <c r="N3007" s="153" t="n">
        <f>IF(AND(E3007="Accepted",ISNUMBER(M3007)),M3007*1.150779448,"")</f>
        <v>24.166368408</v>
      </c>
      <c r="O3007" s="163"/>
      <c r="P3007" s="163" t="str">
        <f>IF(AND(E3007="Accepted",ISNUMBER(O3007)),O3007*1.150779448,"")</f>
      </c>
      <c r="Q3007" s="163"/>
      <c r="R3007" s="155" t="str"/>
      <c r="S3007" s="155" t="str"/>
      <c r="T3007" s="155" t="str"/>
      <c r="U3007" s="153" t="n">
        <f>IF(E3007&lt;&gt;"Accepted","",IF(AND(N3007="",P3007=""),"",MAX(N3007,P3007)))</f>
        <v>24.166368408</v>
      </c>
      <c r="V3007" s="155" t="str">
        <v>2026-06-26 07:55 PDT</v>
      </c>
      <c r="W3007" s="153" t="n">
        <v>17</v>
      </c>
      <c r="X3007" s="153" t="n">
        <v>21</v>
      </c>
      <c r="Y3007" s="163"/>
      <c r="Z3007" s="163"/>
      <c r="AA3007" s="153" t="n">
        <v>-117.8837</v>
      </c>
      <c r="AB3007" s="153" t="n">
        <v>34.9054</v>
      </c>
      <c r="AC3007" s="153" t="n">
        <v>702</v>
      </c>
      <c r="AD3007" s="175" t="str">
        <v>KEDW 261455Z 23017G21KT 60SM CLR 24/05 A2985 RMK AO2A SLP084 T02370046 52010</v>
      </c>
    </row>
    <row r="3008" hidden="0">
      <c r="A3008" s="150" t="str">
        <v>2026-06-26 15:55 UTC</v>
      </c>
      <c r="B3008" s="155" t="str">
        <v>2026-06-26 08:55 PDT</v>
      </c>
      <c r="C3008" s="155" t="str">
        <v>2026-06-26</v>
      </c>
      <c r="D3008" s="155" t="str">
        <v>June</v>
      </c>
      <c r="E3008" s="154" t="str">
        <v>Accepted</v>
      </c>
      <c r="F3008" s="155" t="str">
        <v>230</v>
      </c>
      <c r="G3008" s="153" t="n">
        <v>230</v>
      </c>
      <c r="H3008" s="155" t="str">
        <v>SW</v>
      </c>
      <c r="I3008" s="153" t="n">
        <v>50</v>
      </c>
      <c r="J3008" s="155" t="str">
        <v>NE</v>
      </c>
      <c r="K3008" s="153" t="n">
        <v>15</v>
      </c>
      <c r="L3008" s="153" t="n">
        <f>IF(E3008="Accepted",K3008*1.150779448,"")</f>
        <v>17.261691719999998</v>
      </c>
      <c r="M3008" s="163"/>
      <c r="N3008" s="163" t="str">
        <f>IF(AND(E3008="Accepted",ISNUMBER(M3008)),M3008*1.150779448,"")</f>
      </c>
      <c r="O3008" s="163"/>
      <c r="P3008" s="163" t="str">
        <f>IF(AND(E3008="Accepted",ISNUMBER(O3008)),O3008*1.150779448,"")</f>
      </c>
      <c r="Q3008" s="163"/>
      <c r="R3008" s="155" t="str"/>
      <c r="S3008" s="155" t="str"/>
      <c r="T3008" s="155" t="str"/>
      <c r="U3008" s="163" t="str">
        <f>IF(E3008&lt;&gt;"Accepted","",IF(AND(N3008="",P3008=""),"",MAX(N3008,P3008)))</f>
      </c>
      <c r="V3008" s="155" t="str">
        <v>2026-06-26 08:55 PDT</v>
      </c>
      <c r="W3008" s="153" t="n">
        <v>15</v>
      </c>
      <c r="X3008" s="163"/>
      <c r="Y3008" s="163"/>
      <c r="Z3008" s="163"/>
      <c r="AA3008" s="153" t="n">
        <v>-117.8837</v>
      </c>
      <c r="AB3008" s="153" t="n">
        <v>34.9054</v>
      </c>
      <c r="AC3008" s="153" t="n">
        <v>702</v>
      </c>
      <c r="AD3008" s="175" t="str">
        <v>KEDW 261555Z COR 23015KT 60SM CLR 26/05 A2985 RMK AO2A SLP084 T02640048 COR 1555</v>
      </c>
    </row>
    <row r="3009" hidden="0">
      <c r="A3009" s="150" t="str">
        <v>2026-06-26 16:55 UTC</v>
      </c>
      <c r="B3009" s="155" t="str">
        <v>2026-06-26 09:55 PDT</v>
      </c>
      <c r="C3009" s="155" t="str">
        <v>2026-06-26</v>
      </c>
      <c r="D3009" s="155" t="str">
        <v>June</v>
      </c>
      <c r="E3009" s="154" t="str">
        <v>Accepted</v>
      </c>
      <c r="F3009" s="155" t="str">
        <v>230</v>
      </c>
      <c r="G3009" s="153" t="n">
        <v>230</v>
      </c>
      <c r="H3009" s="155" t="str">
        <v>SW</v>
      </c>
      <c r="I3009" s="153" t="n">
        <v>50</v>
      </c>
      <c r="J3009" s="155" t="str">
        <v>NE</v>
      </c>
      <c r="K3009" s="153" t="n">
        <v>15</v>
      </c>
      <c r="L3009" s="153" t="n">
        <f>IF(E3009="Accepted",K3009*1.150779448,"")</f>
        <v>17.261691719999998</v>
      </c>
      <c r="M3009" s="163"/>
      <c r="N3009" s="163" t="str">
        <f>IF(AND(E3009="Accepted",ISNUMBER(M3009)),M3009*1.150779448,"")</f>
      </c>
      <c r="O3009" s="163"/>
      <c r="P3009" s="163" t="str">
        <f>IF(AND(E3009="Accepted",ISNUMBER(O3009)),O3009*1.150779448,"")</f>
      </c>
      <c r="Q3009" s="163"/>
      <c r="R3009" s="155" t="str"/>
      <c r="S3009" s="155" t="str"/>
      <c r="T3009" s="155" t="str"/>
      <c r="U3009" s="163" t="str">
        <f>IF(E3009&lt;&gt;"Accepted","",IF(AND(N3009="",P3009=""),"",MAX(N3009,P3009)))</f>
      </c>
      <c r="V3009" s="155" t="str">
        <v>2026-06-26 09:55 PDT</v>
      </c>
      <c r="W3009" s="153" t="n">
        <v>15</v>
      </c>
      <c r="X3009" s="163"/>
      <c r="Y3009" s="163"/>
      <c r="Z3009" s="163"/>
      <c r="AA3009" s="153" t="n">
        <v>-117.8837</v>
      </c>
      <c r="AB3009" s="153" t="n">
        <v>34.9054</v>
      </c>
      <c r="AC3009" s="153" t="n">
        <v>702</v>
      </c>
      <c r="AD3009" s="175" t="str">
        <v>KEDW 261655Z 23015KT 60SM CLR 30/04 A2985 RMK AO2A SLP083 T02950042</v>
      </c>
    </row>
    <row r="3010" hidden="0">
      <c r="A3010" s="150" t="str">
        <v>2026-06-26 18:55 UTC</v>
      </c>
      <c r="B3010" s="155" t="str">
        <v>2026-06-26 11:55 PDT</v>
      </c>
      <c r="C3010" s="155" t="str">
        <v>2026-06-26</v>
      </c>
      <c r="D3010" s="155" t="str">
        <v>June</v>
      </c>
      <c r="E3010" s="154" t="str">
        <v>Accepted</v>
      </c>
      <c r="F3010" s="155" t="str">
        <v>240</v>
      </c>
      <c r="G3010" s="153" t="n">
        <v>240</v>
      </c>
      <c r="H3010" s="155" t="str">
        <v>SW</v>
      </c>
      <c r="I3010" s="153" t="n">
        <v>60</v>
      </c>
      <c r="J3010" s="155" t="str">
        <v>NE</v>
      </c>
      <c r="K3010" s="153" t="n">
        <v>16</v>
      </c>
      <c r="L3010" s="153" t="n">
        <f>IF(E3010="Accepted",K3010*1.150779448,"")</f>
        <v>18.412471168</v>
      </c>
      <c r="M3010" s="153" t="n">
        <v>23</v>
      </c>
      <c r="N3010" s="153" t="n">
        <f>IF(AND(E3010="Accepted",ISNUMBER(M3010)),M3010*1.150779448,"")</f>
        <v>26.467927304</v>
      </c>
      <c r="O3010" s="153" t="n">
        <v>27</v>
      </c>
      <c r="P3010" s="153" t="n">
        <f>IF(AND(E3010="Accepted",ISNUMBER(O3010)),O3010*1.150779448,"")</f>
        <v>31.071045096</v>
      </c>
      <c r="Q3010" s="153" t="n">
        <v>210</v>
      </c>
      <c r="R3010" s="155" t="str">
        <v>48</v>
      </c>
      <c r="S3010" s="155" t="str">
        <v>2026-06-26 18:48 UTC</v>
      </c>
      <c r="T3010" s="155" t="str">
        <v>2026-06-26 11:48 PDT</v>
      </c>
      <c r="U3010" s="153" t="n">
        <f>IF(E3010&lt;&gt;"Accepted","",IF(AND(N3010="",P3010=""),"",MAX(N3010,P3010)))</f>
        <v>31.071045096</v>
      </c>
      <c r="V3010" s="155" t="str">
        <v>2026-06-26 11:48 PDT</v>
      </c>
      <c r="W3010" s="153" t="n">
        <v>16</v>
      </c>
      <c r="X3010" s="153" t="n">
        <v>23</v>
      </c>
      <c r="Y3010" s="153" t="n">
        <v>27</v>
      </c>
      <c r="Z3010" s="153" t="n">
        <v>210</v>
      </c>
      <c r="AA3010" s="153" t="n">
        <v>-117.8837</v>
      </c>
      <c r="AB3010" s="153" t="n">
        <v>34.9054</v>
      </c>
      <c r="AC3010" s="153" t="n">
        <v>702</v>
      </c>
      <c r="AD3010" s="175" t="str">
        <v>KEDW 261855Z 24016G23KT 60SM CLR 32/03 A2984 RMK AO2A PK WND 21027/48 SLP079 T03170028</v>
      </c>
    </row>
    <row r="3011" hidden="0">
      <c r="A3011" s="150" t="str">
        <v>2026-06-26 19:19 UTC</v>
      </c>
      <c r="B3011" s="155" t="str">
        <v>2026-06-26 12:19 PDT</v>
      </c>
      <c r="C3011" s="155" t="str">
        <v>2026-06-26</v>
      </c>
      <c r="D3011" s="155" t="str">
        <v>June</v>
      </c>
      <c r="E3011" s="154" t="str">
        <v>Accepted</v>
      </c>
      <c r="F3011" s="155" t="str">
        <v>220</v>
      </c>
      <c r="G3011" s="153" t="n">
        <v>220</v>
      </c>
      <c r="H3011" s="155" t="str">
        <v>SW</v>
      </c>
      <c r="I3011" s="153" t="n">
        <v>40</v>
      </c>
      <c r="J3011" s="155" t="str">
        <v>NE</v>
      </c>
      <c r="K3011" s="153" t="n">
        <v>18</v>
      </c>
      <c r="L3011" s="153" t="n">
        <f>IF(E3011="Accepted",K3011*1.150779448,"")</f>
        <v>20.714030064</v>
      </c>
      <c r="M3011" s="153" t="n">
        <v>26</v>
      </c>
      <c r="N3011" s="153" t="n">
        <f>IF(AND(E3011="Accepted",ISNUMBER(M3011)),M3011*1.150779448,"")</f>
        <v>29.920265648</v>
      </c>
      <c r="O3011" s="163"/>
      <c r="P3011" s="163" t="str">
        <f>IF(AND(E3011="Accepted",ISNUMBER(O3011)),O3011*1.150779448,"")</f>
      </c>
      <c r="Q3011" s="163"/>
      <c r="R3011" s="155" t="str"/>
      <c r="S3011" s="155" t="str"/>
      <c r="T3011" s="155" t="str"/>
      <c r="U3011" s="153" t="n">
        <f>IF(E3011&lt;&gt;"Accepted","",IF(AND(N3011="",P3011=""),"",MAX(N3011,P3011)))</f>
        <v>29.920265648</v>
      </c>
      <c r="V3011" s="155" t="str">
        <v>2026-06-26 12:19 PDT</v>
      </c>
      <c r="W3011" s="153" t="n">
        <v>18</v>
      </c>
      <c r="X3011" s="153" t="n">
        <v>26</v>
      </c>
      <c r="Y3011" s="163"/>
      <c r="Z3011" s="163"/>
      <c r="AA3011" s="153" t="n">
        <v>-117.8837</v>
      </c>
      <c r="AB3011" s="153" t="n">
        <v>34.9054</v>
      </c>
      <c r="AC3011" s="153" t="n">
        <v>702</v>
      </c>
      <c r="AD3011" s="175" t="str">
        <v>KEDW 261919Z 22018G26KT 60SM FEW250 32/02 A2984 RMK AO2A SLP079</v>
      </c>
    </row>
    <row r="3012" hidden="0">
      <c r="A3012" s="150" t="str">
        <v>2026-06-26 19:55 UTC</v>
      </c>
      <c r="B3012" s="155" t="str">
        <v>2026-06-26 12:55 PDT</v>
      </c>
      <c r="C3012" s="155" t="str">
        <v>2026-06-26</v>
      </c>
      <c r="D3012" s="155" t="str">
        <v>June</v>
      </c>
      <c r="E3012" s="154" t="str">
        <v>Accepted</v>
      </c>
      <c r="F3012" s="155" t="str">
        <v>230</v>
      </c>
      <c r="G3012" s="153" t="n">
        <v>230</v>
      </c>
      <c r="H3012" s="155" t="str">
        <v>SW</v>
      </c>
      <c r="I3012" s="153" t="n">
        <v>50</v>
      </c>
      <c r="J3012" s="155" t="str">
        <v>NE</v>
      </c>
      <c r="K3012" s="153" t="n">
        <v>23</v>
      </c>
      <c r="L3012" s="153" t="n">
        <f>IF(E3012="Accepted",K3012*1.150779448,"")</f>
        <v>26.467927304</v>
      </c>
      <c r="M3012" s="153" t="n">
        <v>29</v>
      </c>
      <c r="N3012" s="153" t="n">
        <f>IF(AND(E3012="Accepted",ISNUMBER(M3012)),M3012*1.150779448,"")</f>
        <v>33.372603992</v>
      </c>
      <c r="O3012" s="153" t="n">
        <v>31</v>
      </c>
      <c r="P3012" s="153" t="n">
        <f>IF(AND(E3012="Accepted",ISNUMBER(O3012)),O3012*1.150779448,"")</f>
        <v>35.674162888</v>
      </c>
      <c r="Q3012" s="153" t="n">
        <v>230</v>
      </c>
      <c r="R3012" s="155" t="str">
        <v>51</v>
      </c>
      <c r="S3012" s="155" t="str">
        <v>2026-06-26 19:51 UTC</v>
      </c>
      <c r="T3012" s="155" t="str">
        <v>2026-06-26 12:51 PDT</v>
      </c>
      <c r="U3012" s="153" t="n">
        <f>IF(E3012&lt;&gt;"Accepted","",IF(AND(N3012="",P3012=""),"",MAX(N3012,P3012)))</f>
        <v>35.674162888</v>
      </c>
      <c r="V3012" s="155" t="str">
        <v>2026-06-26 12:51 PDT</v>
      </c>
      <c r="W3012" s="153" t="n">
        <v>23</v>
      </c>
      <c r="X3012" s="153" t="n">
        <v>29</v>
      </c>
      <c r="Y3012" s="153" t="n">
        <v>31</v>
      </c>
      <c r="Z3012" s="153" t="n">
        <v>230</v>
      </c>
      <c r="AA3012" s="153" t="n">
        <v>-117.8837</v>
      </c>
      <c r="AB3012" s="153" t="n">
        <v>34.9054</v>
      </c>
      <c r="AC3012" s="153" t="n">
        <v>702</v>
      </c>
      <c r="AD3012" s="175" t="str">
        <v>KEDW 261955Z 23023G29KT 60SM FEW250 33/03 A2984 RMK AO2A PK WND 23031/51 SLP079 T03320031</v>
      </c>
    </row>
    <row r="3013" hidden="0">
      <c r="A3013" s="150" t="str">
        <v>2026-06-26 20:04 UTC</v>
      </c>
      <c r="B3013" s="155" t="str">
        <v>2026-06-26 13:04 PDT</v>
      </c>
      <c r="C3013" s="155" t="str">
        <v>2026-06-26</v>
      </c>
      <c r="D3013" s="155" t="str">
        <v>June</v>
      </c>
      <c r="E3013" s="154" t="str">
        <v>Accepted</v>
      </c>
      <c r="F3013" s="155" t="str">
        <v>240</v>
      </c>
      <c r="G3013" s="153" t="n">
        <v>240</v>
      </c>
      <c r="H3013" s="155" t="str">
        <v>SW</v>
      </c>
      <c r="I3013" s="153" t="n">
        <v>60</v>
      </c>
      <c r="J3013" s="155" t="str">
        <v>NE</v>
      </c>
      <c r="K3013" s="153" t="n">
        <v>23</v>
      </c>
      <c r="L3013" s="153" t="n">
        <f>IF(E3013="Accepted",K3013*1.150779448,"")</f>
        <v>26.467927304</v>
      </c>
      <c r="M3013" s="153" t="n">
        <v>30</v>
      </c>
      <c r="N3013" s="153" t="n">
        <f>IF(AND(E3013="Accepted",ISNUMBER(M3013)),M3013*1.150779448,"")</f>
        <v>34.523383439999996</v>
      </c>
      <c r="O3013" s="163"/>
      <c r="P3013" s="163" t="str">
        <f>IF(AND(E3013="Accepted",ISNUMBER(O3013)),O3013*1.150779448,"")</f>
      </c>
      <c r="Q3013" s="163"/>
      <c r="R3013" s="155" t="str"/>
      <c r="S3013" s="155" t="str"/>
      <c r="T3013" s="155" t="str"/>
      <c r="U3013" s="153" t="n">
        <f>IF(E3013&lt;&gt;"Accepted","",IF(AND(N3013="",P3013=""),"",MAX(N3013,P3013)))</f>
        <v>34.523383439999996</v>
      </c>
      <c r="V3013" s="155" t="str">
        <v>2026-06-26 13:04 PDT</v>
      </c>
      <c r="W3013" s="153" t="n">
        <v>23</v>
      </c>
      <c r="X3013" s="153" t="n">
        <v>30</v>
      </c>
      <c r="Y3013" s="163"/>
      <c r="Z3013" s="163"/>
      <c r="AA3013" s="153" t="n">
        <v>-117.8837</v>
      </c>
      <c r="AB3013" s="153" t="n">
        <v>34.9054</v>
      </c>
      <c r="AC3013" s="153" t="n">
        <v>702</v>
      </c>
      <c r="AD3013" s="175" t="str">
        <v>KEDW 262004Z 24023G30KT 60SM FEW250 33/03 A2984 RMK AO2A SLP079</v>
      </c>
    </row>
    <row r="3014" hidden="0">
      <c r="A3014" s="150" t="str">
        <v>2026-06-26 20:05 UTC</v>
      </c>
      <c r="B3014" s="155" t="str">
        <v>2026-06-26 13:05 PDT</v>
      </c>
      <c r="C3014" s="155" t="str">
        <v>2026-06-26</v>
      </c>
      <c r="D3014" s="155" t="str">
        <v>June</v>
      </c>
      <c r="E3014" s="154" t="str">
        <v>Accepted</v>
      </c>
      <c r="F3014" s="155" t="str">
        <v>240</v>
      </c>
      <c r="G3014" s="153" t="n">
        <v>240</v>
      </c>
      <c r="H3014" s="155" t="str">
        <v>SW</v>
      </c>
      <c r="I3014" s="153" t="n">
        <v>60</v>
      </c>
      <c r="J3014" s="155" t="str">
        <v>NE</v>
      </c>
      <c r="K3014" s="153" t="n">
        <v>23</v>
      </c>
      <c r="L3014" s="153" t="n">
        <f>IF(E3014="Accepted",K3014*1.150779448,"")</f>
        <v>26.467927304</v>
      </c>
      <c r="M3014" s="153" t="n">
        <v>30</v>
      </c>
      <c r="N3014" s="153" t="n">
        <f>IF(AND(E3014="Accepted",ISNUMBER(M3014)),M3014*1.150779448,"")</f>
        <v>34.523383439999996</v>
      </c>
      <c r="O3014" s="163"/>
      <c r="P3014" s="163" t="str">
        <f>IF(AND(E3014="Accepted",ISNUMBER(O3014)),O3014*1.150779448,"")</f>
      </c>
      <c r="Q3014" s="163"/>
      <c r="R3014" s="155" t="str"/>
      <c r="S3014" s="155" t="str"/>
      <c r="T3014" s="155" t="str"/>
      <c r="U3014" s="153" t="n">
        <f>IF(E3014&lt;&gt;"Accepted","",IF(AND(N3014="",P3014=""),"",MAX(N3014,P3014)))</f>
        <v>34.523383439999996</v>
      </c>
      <c r="V3014" s="155" t="str">
        <v>2026-06-26 13:05 PDT</v>
      </c>
      <c r="W3014" s="153" t="n">
        <v>23</v>
      </c>
      <c r="X3014" s="153" t="n">
        <v>30</v>
      </c>
      <c r="Y3014" s="163"/>
      <c r="Z3014" s="163"/>
      <c r="AA3014" s="153" t="n">
        <v>-117.8837</v>
      </c>
      <c r="AB3014" s="153" t="n">
        <v>34.9054</v>
      </c>
      <c r="AC3014" s="153" t="n">
        <v>702</v>
      </c>
      <c r="AD3014" s="175" t="str">
        <v>KEDW 262005Z 24023G30KT 60SM FEW250 33/03 A2984 RMK AO2A SLP079</v>
      </c>
    </row>
    <row r="3015" hidden="0">
      <c r="A3015" s="150" t="str">
        <v>2026-06-26 20:55 UTC</v>
      </c>
      <c r="B3015" s="155" t="str">
        <v>2026-06-26 13:55 PDT</v>
      </c>
      <c r="C3015" s="155" t="str">
        <v>2026-06-26</v>
      </c>
      <c r="D3015" s="155" t="str">
        <v>June</v>
      </c>
      <c r="E3015" s="154" t="str">
        <v>Accepted</v>
      </c>
      <c r="F3015" s="155" t="str">
        <v>240</v>
      </c>
      <c r="G3015" s="153" t="n">
        <v>240</v>
      </c>
      <c r="H3015" s="155" t="str">
        <v>SW</v>
      </c>
      <c r="I3015" s="153" t="n">
        <v>60</v>
      </c>
      <c r="J3015" s="155" t="str">
        <v>NE</v>
      </c>
      <c r="K3015" s="153" t="n">
        <v>24</v>
      </c>
      <c r="L3015" s="153" t="n">
        <f>IF(E3015="Accepted",K3015*1.150779448,"")</f>
        <v>27.618706752</v>
      </c>
      <c r="M3015" s="153" t="n">
        <v>32</v>
      </c>
      <c r="N3015" s="153" t="n">
        <f>IF(AND(E3015="Accepted",ISNUMBER(M3015)),M3015*1.150779448,"")</f>
        <v>36.824942336</v>
      </c>
      <c r="O3015" s="153" t="n">
        <v>34</v>
      </c>
      <c r="P3015" s="153" t="n">
        <f>IF(AND(E3015="Accepted",ISNUMBER(O3015)),O3015*1.150779448,"")</f>
        <v>39.126501232</v>
      </c>
      <c r="Q3015" s="153" t="n">
        <v>230</v>
      </c>
      <c r="R3015" s="155" t="str">
        <v>14</v>
      </c>
      <c r="S3015" s="155" t="str">
        <v>2026-06-26 20:14 UTC</v>
      </c>
      <c r="T3015" s="155" t="str">
        <v>2026-06-26 13:14 PDT</v>
      </c>
      <c r="U3015" s="153" t="n">
        <f>IF(E3015&lt;&gt;"Accepted","",IF(AND(N3015="",P3015=""),"",MAX(N3015,P3015)))</f>
        <v>39.126501232</v>
      </c>
      <c r="V3015" s="155" t="str">
        <v>2026-06-26 13:14 PDT</v>
      </c>
      <c r="W3015" s="153" t="n">
        <v>24</v>
      </c>
      <c r="X3015" s="153" t="n">
        <v>32</v>
      </c>
      <c r="Y3015" s="153" t="n">
        <v>34</v>
      </c>
      <c r="Z3015" s="153" t="n">
        <v>230</v>
      </c>
      <c r="AA3015" s="153" t="n">
        <v>-117.8837</v>
      </c>
      <c r="AB3015" s="153" t="n">
        <v>34.9054</v>
      </c>
      <c r="AC3015" s="153" t="n">
        <v>702</v>
      </c>
      <c r="AD3015" s="175" t="str">
        <v>KEDW 262055Z 24024G32KT 60SM FEW250 32/05 A2984 RMK AO2A PK WND 23034/14 SLP080 T03220049 55004</v>
      </c>
    </row>
    <row r="3016" hidden="0">
      <c r="A3016" s="150" t="str">
        <v>2026-06-26 21:55 UTC</v>
      </c>
      <c r="B3016" s="155" t="str">
        <v>2026-06-26 14:55 PDT</v>
      </c>
      <c r="C3016" s="155" t="str">
        <v>2026-06-26</v>
      </c>
      <c r="D3016" s="155" t="str">
        <v>June</v>
      </c>
      <c r="E3016" s="154" t="str">
        <v>Accepted</v>
      </c>
      <c r="F3016" s="155" t="str">
        <v>220</v>
      </c>
      <c r="G3016" s="153" t="n">
        <v>220</v>
      </c>
      <c r="H3016" s="155" t="str">
        <v>SW</v>
      </c>
      <c r="I3016" s="153" t="n">
        <v>40</v>
      </c>
      <c r="J3016" s="155" t="str">
        <v>NE</v>
      </c>
      <c r="K3016" s="153" t="n">
        <v>23</v>
      </c>
      <c r="L3016" s="153" t="n">
        <f>IF(E3016="Accepted",K3016*1.150779448,"")</f>
        <v>26.467927304</v>
      </c>
      <c r="M3016" s="153" t="n">
        <v>33</v>
      </c>
      <c r="N3016" s="153" t="n">
        <f>IF(AND(E3016="Accepted",ISNUMBER(M3016)),M3016*1.150779448,"")</f>
        <v>37.975721784</v>
      </c>
      <c r="O3016" s="153" t="n">
        <v>35</v>
      </c>
      <c r="P3016" s="153" t="n">
        <f>IF(AND(E3016="Accepted",ISNUMBER(O3016)),O3016*1.150779448,"")</f>
        <v>40.27728068</v>
      </c>
      <c r="Q3016" s="153" t="n">
        <v>230</v>
      </c>
      <c r="R3016" s="155" t="str">
        <v>2059</v>
      </c>
      <c r="S3016" s="155" t="str">
        <v>2026-06-26 20:59 UTC</v>
      </c>
      <c r="T3016" s="155" t="str">
        <v>2026-06-26 13:59 PDT</v>
      </c>
      <c r="U3016" s="153" t="n">
        <f>IF(E3016&lt;&gt;"Accepted","",IF(AND(N3016="",P3016=""),"",MAX(N3016,P3016)))</f>
        <v>40.27728068</v>
      </c>
      <c r="V3016" s="155" t="str">
        <v>2026-06-26 13:59 PDT</v>
      </c>
      <c r="W3016" s="153" t="n">
        <v>23</v>
      </c>
      <c r="X3016" s="153" t="n">
        <v>33</v>
      </c>
      <c r="Y3016" s="153" t="n">
        <v>35</v>
      </c>
      <c r="Z3016" s="153" t="n">
        <v>230</v>
      </c>
      <c r="AA3016" s="153" t="n">
        <v>-117.8837</v>
      </c>
      <c r="AB3016" s="153" t="n">
        <v>34.9054</v>
      </c>
      <c r="AC3016" s="153" t="n">
        <v>702</v>
      </c>
      <c r="AD3016" s="175" t="str">
        <v>KEDW 262155Z 22023G33KT 50SM FEW250 32/04 A2983 RMK AO2A PK WND 23035/2059 SLP077 T03170044</v>
      </c>
    </row>
    <row r="3017" hidden="0">
      <c r="A3017" s="150" t="str">
        <v>2026-06-26 22:55 UTC</v>
      </c>
      <c r="B3017" s="155" t="str">
        <v>2026-06-26 15:55 PDT</v>
      </c>
      <c r="C3017" s="155" t="str">
        <v>2026-06-26</v>
      </c>
      <c r="D3017" s="155" t="str">
        <v>June</v>
      </c>
      <c r="E3017" s="154" t="str">
        <v>Accepted</v>
      </c>
      <c r="F3017" s="155" t="str">
        <v>220</v>
      </c>
      <c r="G3017" s="153" t="n">
        <v>220</v>
      </c>
      <c r="H3017" s="155" t="str">
        <v>SW</v>
      </c>
      <c r="I3017" s="153" t="n">
        <v>40</v>
      </c>
      <c r="J3017" s="155" t="str">
        <v>NE</v>
      </c>
      <c r="K3017" s="153" t="n">
        <v>21</v>
      </c>
      <c r="L3017" s="153" t="n">
        <f>IF(E3017="Accepted",K3017*1.150779448,"")</f>
        <v>24.166368408</v>
      </c>
      <c r="M3017" s="153" t="n">
        <v>30</v>
      </c>
      <c r="N3017" s="153" t="n">
        <f>IF(AND(E3017="Accepted",ISNUMBER(M3017)),M3017*1.150779448,"")</f>
        <v>34.523383439999996</v>
      </c>
      <c r="O3017" s="153" t="n">
        <v>32</v>
      </c>
      <c r="P3017" s="153" t="n">
        <f>IF(AND(E3017="Accepted",ISNUMBER(O3017)),O3017*1.150779448,"")</f>
        <v>36.824942336</v>
      </c>
      <c r="Q3017" s="153" t="n">
        <v>230</v>
      </c>
      <c r="R3017" s="155" t="str">
        <v>10</v>
      </c>
      <c r="S3017" s="155" t="str">
        <v>2026-06-26 22:10 UTC</v>
      </c>
      <c r="T3017" s="155" t="str">
        <v>2026-06-26 15:10 PDT</v>
      </c>
      <c r="U3017" s="153" t="n">
        <f>IF(E3017&lt;&gt;"Accepted","",IF(AND(N3017="",P3017=""),"",MAX(N3017,P3017)))</f>
        <v>36.824942336</v>
      </c>
      <c r="V3017" s="155" t="str">
        <v>2026-06-26 15:10 PDT</v>
      </c>
      <c r="W3017" s="153" t="n">
        <v>21</v>
      </c>
      <c r="X3017" s="153" t="n">
        <v>30</v>
      </c>
      <c r="Y3017" s="153" t="n">
        <v>32</v>
      </c>
      <c r="Z3017" s="153" t="n">
        <v>230</v>
      </c>
      <c r="AA3017" s="153" t="n">
        <v>-117.8837</v>
      </c>
      <c r="AB3017" s="153" t="n">
        <v>34.9054</v>
      </c>
      <c r="AC3017" s="153" t="n">
        <v>702</v>
      </c>
      <c r="AD3017" s="175" t="str">
        <v>KEDW 262255Z 22021G30KT 50SM FEW250 31/05 A2983 RMK AO2A PK WND 23032/10 SLP078 T03130049</v>
      </c>
    </row>
    <row r="3018" hidden="0">
      <c r="A3018" s="150" t="str">
        <v>2026-06-26 23:55 UTC</v>
      </c>
      <c r="B3018" s="155" t="str">
        <v>2026-06-26 16:55 PDT</v>
      </c>
      <c r="C3018" s="155" t="str">
        <v>2026-06-26</v>
      </c>
      <c r="D3018" s="155" t="str">
        <v>June</v>
      </c>
      <c r="E3018" s="154" t="str">
        <v>Accepted</v>
      </c>
      <c r="F3018" s="155" t="str">
        <v>220</v>
      </c>
      <c r="G3018" s="153" t="n">
        <v>220</v>
      </c>
      <c r="H3018" s="155" t="str">
        <v>SW</v>
      </c>
      <c r="I3018" s="153" t="n">
        <v>40</v>
      </c>
      <c r="J3018" s="155" t="str">
        <v>NE</v>
      </c>
      <c r="K3018" s="153" t="n">
        <v>21</v>
      </c>
      <c r="L3018" s="153" t="n">
        <f>IF(E3018="Accepted",K3018*1.150779448,"")</f>
        <v>24.166368408</v>
      </c>
      <c r="M3018" s="153" t="n">
        <v>32</v>
      </c>
      <c r="N3018" s="153" t="n">
        <f>IF(AND(E3018="Accepted",ISNUMBER(M3018)),M3018*1.150779448,"")</f>
        <v>36.824942336</v>
      </c>
      <c r="O3018" s="153" t="n">
        <v>32</v>
      </c>
      <c r="P3018" s="153" t="n">
        <f>IF(AND(E3018="Accepted",ISNUMBER(O3018)),O3018*1.150779448,"")</f>
        <v>36.824942336</v>
      </c>
      <c r="Q3018" s="153" t="n">
        <v>220</v>
      </c>
      <c r="R3018" s="155" t="str">
        <v>08</v>
      </c>
      <c r="S3018" s="155" t="str">
        <v>2026-06-26 23:08 UTC</v>
      </c>
      <c r="T3018" s="155" t="str">
        <v>2026-06-26 16:08 PDT</v>
      </c>
      <c r="U3018" s="153" t="n">
        <f>IF(E3018&lt;&gt;"Accepted","",IF(AND(N3018="",P3018=""),"",MAX(N3018,P3018)))</f>
        <v>36.824942336</v>
      </c>
      <c r="V3018" s="155" t="str">
        <v>2026-06-26 16:08 PDT</v>
      </c>
      <c r="W3018" s="153" t="n">
        <v>21</v>
      </c>
      <c r="X3018" s="153" t="n">
        <v>32</v>
      </c>
      <c r="Y3018" s="153" t="n">
        <v>32</v>
      </c>
      <c r="Z3018" s="153" t="n">
        <v>220</v>
      </c>
      <c r="AA3018" s="153" t="n">
        <v>-117.8837</v>
      </c>
      <c r="AB3018" s="153" t="n">
        <v>34.9054</v>
      </c>
      <c r="AC3018" s="153" t="n">
        <v>702</v>
      </c>
      <c r="AD3018" s="175" t="str">
        <v>KEDW 262355Z 22021G32KT 50SM FEW250 30/06 A2983 RMK AO2A PK WND 22032/08 SLP079 T03040063 10332 20304 55002</v>
      </c>
    </row>
    <row r="3019" hidden="0">
      <c r="A3019" s="150" t="str">
        <v>2026-06-27 00:55 UTC</v>
      </c>
      <c r="B3019" s="155" t="str">
        <v>2026-06-26 17:55 PDT</v>
      </c>
      <c r="C3019" s="155" t="str">
        <v>2026-06-26</v>
      </c>
      <c r="D3019" s="155" t="str">
        <v>June</v>
      </c>
      <c r="E3019" s="154" t="str">
        <v>Accepted</v>
      </c>
      <c r="F3019" s="155" t="str">
        <v>230</v>
      </c>
      <c r="G3019" s="153" t="n">
        <v>230</v>
      </c>
      <c r="H3019" s="155" t="str">
        <v>SW</v>
      </c>
      <c r="I3019" s="153" t="n">
        <v>50</v>
      </c>
      <c r="J3019" s="155" t="str">
        <v>NE</v>
      </c>
      <c r="K3019" s="153" t="n">
        <v>23</v>
      </c>
      <c r="L3019" s="153" t="n">
        <f>IF(E3019="Accepted",K3019*1.150779448,"")</f>
        <v>26.467927304</v>
      </c>
      <c r="M3019" s="153" t="n">
        <v>27</v>
      </c>
      <c r="N3019" s="153" t="n">
        <f>IF(AND(E3019="Accepted",ISNUMBER(M3019)),M3019*1.150779448,"")</f>
        <v>31.071045096</v>
      </c>
      <c r="O3019" s="153" t="n">
        <v>32</v>
      </c>
      <c r="P3019" s="153" t="n">
        <f>IF(AND(E3019="Accepted",ISNUMBER(O3019)),O3019*1.150779448,"")</f>
        <v>36.824942336</v>
      </c>
      <c r="Q3019" s="153" t="n">
        <v>220</v>
      </c>
      <c r="R3019" s="155" t="str">
        <v>35</v>
      </c>
      <c r="S3019" s="155" t="str">
        <v>2026-06-27 00:35 UTC</v>
      </c>
      <c r="T3019" s="155" t="str">
        <v>2026-06-26 17:35 PDT</v>
      </c>
      <c r="U3019" s="153" t="n">
        <f>IF(E3019&lt;&gt;"Accepted","",IF(AND(N3019="",P3019=""),"",MAX(N3019,P3019)))</f>
        <v>36.824942336</v>
      </c>
      <c r="V3019" s="155" t="str">
        <v>2026-06-26 17:35 PDT</v>
      </c>
      <c r="W3019" s="153" t="n">
        <v>23</v>
      </c>
      <c r="X3019" s="153" t="n">
        <v>27</v>
      </c>
      <c r="Y3019" s="153" t="n">
        <v>32</v>
      </c>
      <c r="Z3019" s="153" t="n">
        <v>220</v>
      </c>
      <c r="AA3019" s="153" t="n">
        <v>-117.8837</v>
      </c>
      <c r="AB3019" s="153" t="n">
        <v>34.9054</v>
      </c>
      <c r="AC3019" s="153" t="n">
        <v>702</v>
      </c>
      <c r="AD3019" s="175" t="str">
        <v>KEDW 270055Z 23023G27KT 50SM FEW250 30/07 A2984 RMK AO2A PK WND 22032/35 SLP082 T02950074</v>
      </c>
    </row>
    <row r="3020" hidden="0">
      <c r="A3020" s="150" t="str">
        <v>2026-06-27 01:55 UTC</v>
      </c>
      <c r="B3020" s="155" t="str">
        <v>2026-06-26 18:55 PDT</v>
      </c>
      <c r="C3020" s="155" t="str">
        <v>2026-06-26</v>
      </c>
      <c r="D3020" s="155" t="str">
        <v>June</v>
      </c>
      <c r="E3020" s="154" t="str">
        <v>Accepted</v>
      </c>
      <c r="F3020" s="155" t="str">
        <v>220</v>
      </c>
      <c r="G3020" s="153" t="n">
        <v>220</v>
      </c>
      <c r="H3020" s="155" t="str">
        <v>SW</v>
      </c>
      <c r="I3020" s="153" t="n">
        <v>40</v>
      </c>
      <c r="J3020" s="155" t="str">
        <v>NE</v>
      </c>
      <c r="K3020" s="153" t="n">
        <v>20</v>
      </c>
      <c r="L3020" s="153" t="n">
        <f>IF(E3020="Accepted",K3020*1.150779448,"")</f>
        <v>23.01558896</v>
      </c>
      <c r="M3020" s="153" t="n">
        <v>25</v>
      </c>
      <c r="N3020" s="153" t="n">
        <f>IF(AND(E3020="Accepted",ISNUMBER(M3020)),M3020*1.150779448,"")</f>
        <v>28.7694862</v>
      </c>
      <c r="O3020" s="153" t="n">
        <v>30</v>
      </c>
      <c r="P3020" s="153" t="n">
        <f>IF(AND(E3020="Accepted",ISNUMBER(O3020)),O3020*1.150779448,"")</f>
        <v>34.523383439999996</v>
      </c>
      <c r="Q3020" s="153" t="n">
        <v>240</v>
      </c>
      <c r="R3020" s="155" t="str">
        <v>00</v>
      </c>
      <c r="S3020" s="155" t="str">
        <v>2026-06-27 01:00 UTC</v>
      </c>
      <c r="T3020" s="155" t="str">
        <v>2026-06-26 18:00 PDT</v>
      </c>
      <c r="U3020" s="153" t="n">
        <f>IF(E3020&lt;&gt;"Accepted","",IF(AND(N3020="",P3020=""),"",MAX(N3020,P3020)))</f>
        <v>34.523383439999996</v>
      </c>
      <c r="V3020" s="155" t="str">
        <v>2026-06-26 18:00 PDT</v>
      </c>
      <c r="W3020" s="153" t="n">
        <v>20</v>
      </c>
      <c r="X3020" s="153" t="n">
        <v>25</v>
      </c>
      <c r="Y3020" s="153" t="n">
        <v>30</v>
      </c>
      <c r="Z3020" s="153" t="n">
        <v>240</v>
      </c>
      <c r="AA3020" s="153" t="n">
        <v>-117.8837</v>
      </c>
      <c r="AB3020" s="153" t="n">
        <v>34.9054</v>
      </c>
      <c r="AC3020" s="153" t="n">
        <v>702</v>
      </c>
      <c r="AD3020" s="175" t="str">
        <v>KEDW 270155Z 22020G25KT 50SM FEW250 28/08 A2984 RMK AO2A PK WND 24030/00 SLP082 T02800083</v>
      </c>
    </row>
    <row r="3021" hidden="0">
      <c r="A3021" s="150" t="str">
        <v>2026-06-27 02:55 UTC</v>
      </c>
      <c r="B3021" s="155" t="str">
        <v>2026-06-26 19:55 PDT</v>
      </c>
      <c r="C3021" s="155" t="str">
        <v>2026-06-26</v>
      </c>
      <c r="D3021" s="155" t="str">
        <v>June</v>
      </c>
      <c r="E3021" s="154" t="str">
        <v>Accepted</v>
      </c>
      <c r="F3021" s="155" t="str">
        <v>230</v>
      </c>
      <c r="G3021" s="153" t="n">
        <v>230</v>
      </c>
      <c r="H3021" s="155" t="str">
        <v>SW</v>
      </c>
      <c r="I3021" s="153" t="n">
        <v>50</v>
      </c>
      <c r="J3021" s="155" t="str">
        <v>NE</v>
      </c>
      <c r="K3021" s="153" t="n">
        <v>15</v>
      </c>
      <c r="L3021" s="153" t="n">
        <f>IF(E3021="Accepted",K3021*1.150779448,"")</f>
        <v>17.261691719999998</v>
      </c>
      <c r="M3021" s="153" t="n">
        <v>22</v>
      </c>
      <c r="N3021" s="153" t="n">
        <f>IF(AND(E3021="Accepted",ISNUMBER(M3021)),M3021*1.150779448,"")</f>
        <v>25.317147856</v>
      </c>
      <c r="O3021" s="153" t="n">
        <v>27</v>
      </c>
      <c r="P3021" s="153" t="n">
        <f>IF(AND(E3021="Accepted",ISNUMBER(O3021)),O3021*1.150779448,"")</f>
        <v>31.071045096</v>
      </c>
      <c r="Q3021" s="153" t="n">
        <v>220</v>
      </c>
      <c r="R3021" s="155" t="str">
        <v>0157</v>
      </c>
      <c r="S3021" s="155" t="str">
        <v>2026-06-27 01:57 UTC</v>
      </c>
      <c r="T3021" s="155" t="str">
        <v>2026-06-26 18:57 PDT</v>
      </c>
      <c r="U3021" s="153" t="n">
        <f>IF(E3021&lt;&gt;"Accepted","",IF(AND(N3021="",P3021=""),"",MAX(N3021,P3021)))</f>
        <v>31.071045096</v>
      </c>
      <c r="V3021" s="155" t="str">
        <v>2026-06-26 18:57 PDT</v>
      </c>
      <c r="W3021" s="153" t="n">
        <v>15</v>
      </c>
      <c r="X3021" s="153" t="n">
        <v>22</v>
      </c>
      <c r="Y3021" s="153" t="n">
        <v>27</v>
      </c>
      <c r="Z3021" s="153" t="n">
        <v>220</v>
      </c>
      <c r="AA3021" s="153" t="n">
        <v>-117.8837</v>
      </c>
      <c r="AB3021" s="153" t="n">
        <v>34.9054</v>
      </c>
      <c r="AC3021" s="153" t="n">
        <v>702</v>
      </c>
      <c r="AD3021" s="175" t="str">
        <v>KEDW 270255Z 23015G22KT 60SM FEW250 26/08 A2985 RMK AO2A PK WND 22027/0157 SLP085 T02550080 53007</v>
      </c>
    </row>
    <row r="3022" hidden="0">
      <c r="A3022" s="150" t="str">
        <v>2026-06-27 03:55 UTC</v>
      </c>
      <c r="B3022" s="155" t="str">
        <v>2026-06-26 20:55 PDT</v>
      </c>
      <c r="C3022" s="155" t="str">
        <v>2026-06-26</v>
      </c>
      <c r="D3022" s="155" t="str">
        <v>June</v>
      </c>
      <c r="E3022" s="154" t="str">
        <v>Accepted</v>
      </c>
      <c r="F3022" s="155" t="str">
        <v>240</v>
      </c>
      <c r="G3022" s="153" t="n">
        <v>240</v>
      </c>
      <c r="H3022" s="155" t="str">
        <v>SW</v>
      </c>
      <c r="I3022" s="153" t="n">
        <v>60</v>
      </c>
      <c r="J3022" s="155" t="str">
        <v>NE</v>
      </c>
      <c r="K3022" s="153" t="n">
        <v>15</v>
      </c>
      <c r="L3022" s="153" t="n">
        <f>IF(E3022="Accepted",K3022*1.150779448,"")</f>
        <v>17.261691719999998</v>
      </c>
      <c r="M3022" s="163"/>
      <c r="N3022" s="163" t="str">
        <f>IF(AND(E3022="Accepted",ISNUMBER(M3022)),M3022*1.150779448,"")</f>
      </c>
      <c r="O3022" s="163"/>
      <c r="P3022" s="163" t="str">
        <f>IF(AND(E3022="Accepted",ISNUMBER(O3022)),O3022*1.150779448,"")</f>
      </c>
      <c r="Q3022" s="163"/>
      <c r="R3022" s="155" t="str"/>
      <c r="S3022" s="155" t="str"/>
      <c r="T3022" s="155" t="str"/>
      <c r="U3022" s="163" t="str">
        <f>IF(E3022&lt;&gt;"Accepted","",IF(AND(N3022="",P3022=""),"",MAX(N3022,P3022)))</f>
      </c>
      <c r="V3022" s="155" t="str">
        <v>2026-06-26 20:55 PDT</v>
      </c>
      <c r="W3022" s="153" t="n">
        <v>15</v>
      </c>
      <c r="X3022" s="163"/>
      <c r="Y3022" s="163"/>
      <c r="Z3022" s="163"/>
      <c r="AA3022" s="153" t="n">
        <v>-117.8837</v>
      </c>
      <c r="AB3022" s="153" t="n">
        <v>34.9054</v>
      </c>
      <c r="AC3022" s="153" t="n">
        <v>702</v>
      </c>
      <c r="AD3022" s="175" t="str">
        <v>KEDW 270355Z 24015KT 40SM CLR 24/06 A2987 RMK AO2A SLP092 T02370060</v>
      </c>
    </row>
    <row r="3023" hidden="0">
      <c r="A3023" s="150" t="str">
        <v>2026-06-27 04:55 UTC</v>
      </c>
      <c r="B3023" s="155" t="str">
        <v>2026-06-26 21:55 PDT</v>
      </c>
      <c r="C3023" s="155" t="str">
        <v>2026-06-26</v>
      </c>
      <c r="D3023" s="155" t="str">
        <v>June</v>
      </c>
      <c r="E3023" s="154" t="str">
        <v>Accepted</v>
      </c>
      <c r="F3023" s="155" t="str">
        <v>240</v>
      </c>
      <c r="G3023" s="153" t="n">
        <v>240</v>
      </c>
      <c r="H3023" s="155" t="str">
        <v>SW</v>
      </c>
      <c r="I3023" s="153" t="n">
        <v>60</v>
      </c>
      <c r="J3023" s="155" t="str">
        <v>NE</v>
      </c>
      <c r="K3023" s="153" t="n">
        <v>10</v>
      </c>
      <c r="L3023" s="153" t="n">
        <f>IF(E3023="Accepted",K3023*1.150779448,"")</f>
        <v>11.50779448</v>
      </c>
      <c r="M3023" s="163"/>
      <c r="N3023" s="163" t="str">
        <f>IF(AND(E3023="Accepted",ISNUMBER(M3023)),M3023*1.150779448,"")</f>
      </c>
      <c r="O3023" s="163"/>
      <c r="P3023" s="163" t="str">
        <f>IF(AND(E3023="Accepted",ISNUMBER(O3023)),O3023*1.150779448,"")</f>
      </c>
      <c r="Q3023" s="163"/>
      <c r="R3023" s="155" t="str"/>
      <c r="S3023" s="155" t="str"/>
      <c r="T3023" s="155" t="str"/>
      <c r="U3023" s="163" t="str">
        <f>IF(E3023&lt;&gt;"Accepted","",IF(AND(N3023="",P3023=""),"",MAX(N3023,P3023)))</f>
      </c>
      <c r="V3023" s="155" t="str">
        <v>2026-06-26 21:55 PDT</v>
      </c>
      <c r="W3023" s="153" t="n">
        <v>10</v>
      </c>
      <c r="X3023" s="163"/>
      <c r="Y3023" s="163"/>
      <c r="Z3023" s="163"/>
      <c r="AA3023" s="153" t="n">
        <v>-117.8837</v>
      </c>
      <c r="AB3023" s="153" t="n">
        <v>34.9054</v>
      </c>
      <c r="AC3023" s="153" t="n">
        <v>702</v>
      </c>
      <c r="AD3023" s="175" t="str">
        <v>KEDW 270455Z 24010KT 40SM CLR 22/05 A2989 RMK AO2A SLP098 T02230048</v>
      </c>
    </row>
    <row r="3024" hidden="0">
      <c r="A3024" s="150" t="str">
        <v>2026-06-27 05:55 UTC</v>
      </c>
      <c r="B3024" s="155" t="str">
        <v>2026-06-26 22:55 PDT</v>
      </c>
      <c r="C3024" s="155" t="str">
        <v>2026-06-26</v>
      </c>
      <c r="D3024" s="155" t="str">
        <v>June</v>
      </c>
      <c r="E3024" s="154" t="str">
        <v>Accepted</v>
      </c>
      <c r="F3024" s="155" t="str">
        <v>230</v>
      </c>
      <c r="G3024" s="153" t="n">
        <v>230</v>
      </c>
      <c r="H3024" s="155" t="str">
        <v>SW</v>
      </c>
      <c r="I3024" s="153" t="n">
        <v>50</v>
      </c>
      <c r="J3024" s="155" t="str">
        <v>NE</v>
      </c>
      <c r="K3024" s="153" t="n">
        <v>13</v>
      </c>
      <c r="L3024" s="153" t="n">
        <f>IF(E3024="Accepted",K3024*1.150779448,"")</f>
        <v>14.960132824</v>
      </c>
      <c r="M3024" s="163"/>
      <c r="N3024" s="163" t="str">
        <f>IF(AND(E3024="Accepted",ISNUMBER(M3024)),M3024*1.150779448,"")</f>
      </c>
      <c r="O3024" s="163"/>
      <c r="P3024" s="163" t="str">
        <f>IF(AND(E3024="Accepted",ISNUMBER(O3024)),O3024*1.150779448,"")</f>
      </c>
      <c r="Q3024" s="163"/>
      <c r="R3024" s="155" t="str"/>
      <c r="S3024" s="155" t="str"/>
      <c r="T3024" s="155" t="str"/>
      <c r="U3024" s="163" t="str">
        <f>IF(E3024&lt;&gt;"Accepted","",IF(AND(N3024="",P3024=""),"",MAX(N3024,P3024)))</f>
      </c>
      <c r="V3024" s="155" t="str">
        <v>2026-06-26 22:55 PDT</v>
      </c>
      <c r="W3024" s="153" t="n">
        <v>13</v>
      </c>
      <c r="X3024" s="163"/>
      <c r="Y3024" s="163"/>
      <c r="Z3024" s="163"/>
      <c r="AA3024" s="153" t="n">
        <v>-117.8837</v>
      </c>
      <c r="AB3024" s="153" t="n">
        <v>34.9054</v>
      </c>
      <c r="AC3024" s="153" t="n">
        <v>702</v>
      </c>
      <c r="AD3024" s="175" t="str">
        <v>KEDW 270555Z AUTO 23013KT 10SM M 21/06 A2989 RMK AO2 SLP098 T02140061 10307 20214 51013 $</v>
      </c>
    </row>
    <row r="3025" hidden="0">
      <c r="A3025" s="150" t="str">
        <v>2026-06-27 06:55 UTC</v>
      </c>
      <c r="B3025" s="155" t="str">
        <v>2026-06-26 23:55 PDT</v>
      </c>
      <c r="C3025" s="155" t="str">
        <v>2026-06-26</v>
      </c>
      <c r="D3025" s="155" t="str">
        <v>June</v>
      </c>
      <c r="E3025" s="154" t="str">
        <v>Accepted</v>
      </c>
      <c r="F3025" s="155" t="str">
        <v>230</v>
      </c>
      <c r="G3025" s="153" t="n">
        <v>230</v>
      </c>
      <c r="H3025" s="155" t="str">
        <v>SW</v>
      </c>
      <c r="I3025" s="153" t="n">
        <v>50</v>
      </c>
      <c r="J3025" s="155" t="str">
        <v>NE</v>
      </c>
      <c r="K3025" s="153" t="n">
        <v>13</v>
      </c>
      <c r="L3025" s="153" t="n">
        <f>IF(E3025="Accepted",K3025*1.150779448,"")</f>
        <v>14.960132824</v>
      </c>
      <c r="M3025" s="163"/>
      <c r="N3025" s="163" t="str">
        <f>IF(AND(E3025="Accepted",ISNUMBER(M3025)),M3025*1.150779448,"")</f>
      </c>
      <c r="O3025" s="163"/>
      <c r="P3025" s="163" t="str">
        <f>IF(AND(E3025="Accepted",ISNUMBER(O3025)),O3025*1.150779448,"")</f>
      </c>
      <c r="Q3025" s="163"/>
      <c r="R3025" s="155" t="str"/>
      <c r="S3025" s="155" t="str"/>
      <c r="T3025" s="155" t="str"/>
      <c r="U3025" s="163" t="str">
        <f>IF(E3025&lt;&gt;"Accepted","",IF(AND(N3025="",P3025=""),"",MAX(N3025,P3025)))</f>
      </c>
      <c r="V3025" s="155" t="str">
        <v>2026-06-26 23:55 PDT</v>
      </c>
      <c r="W3025" s="153" t="n">
        <v>13</v>
      </c>
      <c r="X3025" s="163"/>
      <c r="Y3025" s="163"/>
      <c r="Z3025" s="163"/>
      <c r="AA3025" s="153" t="n">
        <v>-117.8837</v>
      </c>
      <c r="AB3025" s="153" t="n">
        <v>34.9054</v>
      </c>
      <c r="AC3025" s="153" t="n">
        <v>702</v>
      </c>
      <c r="AD3025" s="175" t="str">
        <v>KEDW 270655Z AUTO 23013KT 10SM CLR 20/07 A2988 RMK AO2 SLP094 T02030070 $</v>
      </c>
    </row>
    <row r="3026" hidden="0">
      <c r="A3026" s="150" t="str">
        <v>2026-06-27 07:55 UTC</v>
      </c>
      <c r="B3026" s="155" t="str">
        <v>2026-06-27 00:55 PDT</v>
      </c>
      <c r="C3026" s="155" t="str">
        <v>2026-06-27</v>
      </c>
      <c r="D3026" s="155" t="str">
        <v>June</v>
      </c>
      <c r="E3026" s="154" t="str">
        <v>Accepted</v>
      </c>
      <c r="F3026" s="155" t="str">
        <v>220</v>
      </c>
      <c r="G3026" s="153" t="n">
        <v>220</v>
      </c>
      <c r="H3026" s="155" t="str">
        <v>SW</v>
      </c>
      <c r="I3026" s="153" t="n">
        <v>40</v>
      </c>
      <c r="J3026" s="155" t="str">
        <v>NE</v>
      </c>
      <c r="K3026" s="153" t="n">
        <v>10</v>
      </c>
      <c r="L3026" s="153" t="n">
        <f>IF(E3026="Accepted",K3026*1.150779448,"")</f>
        <v>11.50779448</v>
      </c>
      <c r="M3026" s="163"/>
      <c r="N3026" s="163" t="str">
        <f>IF(AND(E3026="Accepted",ISNUMBER(M3026)),M3026*1.150779448,"")</f>
      </c>
      <c r="O3026" s="163"/>
      <c r="P3026" s="163" t="str">
        <f>IF(AND(E3026="Accepted",ISNUMBER(O3026)),O3026*1.150779448,"")</f>
      </c>
      <c r="Q3026" s="163"/>
      <c r="R3026" s="155" t="str"/>
      <c r="S3026" s="155" t="str"/>
      <c r="T3026" s="155" t="str"/>
      <c r="U3026" s="163" t="str">
        <f>IF(E3026&lt;&gt;"Accepted","",IF(AND(N3026="",P3026=""),"",MAX(N3026,P3026)))</f>
      </c>
      <c r="V3026" s="155" t="str">
        <v>2026-06-27 00:55 PDT</v>
      </c>
      <c r="W3026" s="153" t="n">
        <v>10</v>
      </c>
      <c r="X3026" s="163"/>
      <c r="Y3026" s="163"/>
      <c r="Z3026" s="163"/>
      <c r="AA3026" s="153" t="n">
        <v>-117.8837</v>
      </c>
      <c r="AB3026" s="153" t="n">
        <v>34.9054</v>
      </c>
      <c r="AC3026" s="153" t="n">
        <v>702</v>
      </c>
      <c r="AD3026" s="175" t="str">
        <v>KEDW 270755Z AUTO 22010KT 10SM CLR 20/07 A2986 RMK AO2 SLP086 T02020065 403320176 $</v>
      </c>
    </row>
    <row r="3027" hidden="0">
      <c r="A3027" s="150" t="str">
        <v>2026-06-27 08:55 UTC</v>
      </c>
      <c r="B3027" s="155" t="str">
        <v>2026-06-27 01:55 PDT</v>
      </c>
      <c r="C3027" s="155" t="str">
        <v>2026-06-27</v>
      </c>
      <c r="D3027" s="155" t="str">
        <v>June</v>
      </c>
      <c r="E3027" s="154" t="str">
        <v>Accepted</v>
      </c>
      <c r="F3027" s="155" t="str">
        <v>230</v>
      </c>
      <c r="G3027" s="153" t="n">
        <v>230</v>
      </c>
      <c r="H3027" s="155" t="str">
        <v>SW</v>
      </c>
      <c r="I3027" s="153" t="n">
        <v>50</v>
      </c>
      <c r="J3027" s="155" t="str">
        <v>NE</v>
      </c>
      <c r="K3027" s="153" t="n">
        <v>12</v>
      </c>
      <c r="L3027" s="153" t="n">
        <f>IF(E3027="Accepted",K3027*1.150779448,"")</f>
        <v>13.809353376</v>
      </c>
      <c r="M3027" s="163"/>
      <c r="N3027" s="163" t="str">
        <f>IF(AND(E3027="Accepted",ISNUMBER(M3027)),M3027*1.150779448,"")</f>
      </c>
      <c r="O3027" s="163"/>
      <c r="P3027" s="163" t="str">
        <f>IF(AND(E3027="Accepted",ISNUMBER(O3027)),O3027*1.150779448,"")</f>
      </c>
      <c r="Q3027" s="163"/>
      <c r="R3027" s="155" t="str"/>
      <c r="S3027" s="155" t="str"/>
      <c r="T3027" s="155" t="str"/>
      <c r="U3027" s="163" t="str">
        <f>IF(E3027&lt;&gt;"Accepted","",IF(AND(N3027="",P3027=""),"",MAX(N3027,P3027)))</f>
      </c>
      <c r="V3027" s="155" t="str">
        <v>2026-06-27 01:55 PDT</v>
      </c>
      <c r="W3027" s="153" t="n">
        <v>12</v>
      </c>
      <c r="X3027" s="163"/>
      <c r="Y3027" s="163"/>
      <c r="Z3027" s="163"/>
      <c r="AA3027" s="153" t="n">
        <v>-117.8837</v>
      </c>
      <c r="AB3027" s="153" t="n">
        <v>34.9054</v>
      </c>
      <c r="AC3027" s="153" t="n">
        <v>702</v>
      </c>
      <c r="AD3027" s="175" t="str">
        <v>KEDW 270855Z AUTO 23012KT 10SM CLR 21/09 A2986 RMK AO2 SLP086 T02060086 56010 $</v>
      </c>
    </row>
    <row r="3028" hidden="0">
      <c r="A3028" s="150" t="str">
        <v>2026-06-27 09:55 UTC</v>
      </c>
      <c r="B3028" s="155" t="str">
        <v>2026-06-27 02:55 PDT</v>
      </c>
      <c r="C3028" s="155" t="str">
        <v>2026-06-27</v>
      </c>
      <c r="D3028" s="155" t="str">
        <v>June</v>
      </c>
      <c r="E3028" s="154" t="str">
        <v>Accepted</v>
      </c>
      <c r="F3028" s="155" t="str">
        <v>230</v>
      </c>
      <c r="G3028" s="153" t="n">
        <v>230</v>
      </c>
      <c r="H3028" s="155" t="str">
        <v>SW</v>
      </c>
      <c r="I3028" s="153" t="n">
        <v>50</v>
      </c>
      <c r="J3028" s="155" t="str">
        <v>NE</v>
      </c>
      <c r="K3028" s="153" t="n">
        <v>14</v>
      </c>
      <c r="L3028" s="153" t="n">
        <f>IF(E3028="Accepted",K3028*1.150779448,"")</f>
        <v>16.110912272</v>
      </c>
      <c r="M3028" s="163"/>
      <c r="N3028" s="163" t="str">
        <f>IF(AND(E3028="Accepted",ISNUMBER(M3028)),M3028*1.150779448,"")</f>
      </c>
      <c r="O3028" s="163"/>
      <c r="P3028" s="163" t="str">
        <f>IF(AND(E3028="Accepted",ISNUMBER(O3028)),O3028*1.150779448,"")</f>
      </c>
      <c r="Q3028" s="163"/>
      <c r="R3028" s="155" t="str"/>
      <c r="S3028" s="155" t="str"/>
      <c r="T3028" s="155" t="str"/>
      <c r="U3028" s="163" t="str">
        <f>IF(E3028&lt;&gt;"Accepted","",IF(AND(N3028="",P3028=""),"",MAX(N3028,P3028)))</f>
      </c>
      <c r="V3028" s="155" t="str">
        <v>2026-06-27 02:55 PDT</v>
      </c>
      <c r="W3028" s="153" t="n">
        <v>14</v>
      </c>
      <c r="X3028" s="163"/>
      <c r="Y3028" s="163"/>
      <c r="Z3028" s="163"/>
      <c r="AA3028" s="153" t="n">
        <v>-117.8837</v>
      </c>
      <c r="AB3028" s="153" t="n">
        <v>34.9054</v>
      </c>
      <c r="AC3028" s="153" t="n">
        <v>702</v>
      </c>
      <c r="AD3028" s="175" t="str">
        <v>KEDW 270955Z AUTO 23014KT 10SM CLR 20/10 A2986 RMK AO2 SLP087 T02000098 $</v>
      </c>
    </row>
    <row r="3029" hidden="0">
      <c r="A3029" s="150" t="str">
        <v>2026-06-27 10:55 UTC</v>
      </c>
      <c r="B3029" s="155" t="str">
        <v>2026-06-27 03:55 PDT</v>
      </c>
      <c r="C3029" s="155" t="str">
        <v>2026-06-27</v>
      </c>
      <c r="D3029" s="155" t="str">
        <v>June</v>
      </c>
      <c r="E3029" s="154" t="str">
        <v>Accepted</v>
      </c>
      <c r="F3029" s="155" t="str">
        <v>240</v>
      </c>
      <c r="G3029" s="153" t="n">
        <v>240</v>
      </c>
      <c r="H3029" s="155" t="str">
        <v>SW</v>
      </c>
      <c r="I3029" s="153" t="n">
        <v>60</v>
      </c>
      <c r="J3029" s="155" t="str">
        <v>NE</v>
      </c>
      <c r="K3029" s="153" t="n">
        <v>11</v>
      </c>
      <c r="L3029" s="153" t="n">
        <f>IF(E3029="Accepted",K3029*1.150779448,"")</f>
        <v>12.658573928</v>
      </c>
      <c r="M3029" s="163"/>
      <c r="N3029" s="163" t="str">
        <f>IF(AND(E3029="Accepted",ISNUMBER(M3029)),M3029*1.150779448,"")</f>
      </c>
      <c r="O3029" s="163"/>
      <c r="P3029" s="163" t="str">
        <f>IF(AND(E3029="Accepted",ISNUMBER(O3029)),O3029*1.150779448,"")</f>
      </c>
      <c r="Q3029" s="163"/>
      <c r="R3029" s="155" t="str"/>
      <c r="S3029" s="155" t="str"/>
      <c r="T3029" s="155" t="str"/>
      <c r="U3029" s="163" t="str">
        <f>IF(E3029&lt;&gt;"Accepted","",IF(AND(N3029="",P3029=""),"",MAX(N3029,P3029)))</f>
      </c>
      <c r="V3029" s="155" t="str">
        <v>2026-06-27 03:55 PDT</v>
      </c>
      <c r="W3029" s="153" t="n">
        <v>11</v>
      </c>
      <c r="X3029" s="163"/>
      <c r="Y3029" s="163"/>
      <c r="Z3029" s="163"/>
      <c r="AA3029" s="153" t="n">
        <v>-117.8837</v>
      </c>
      <c r="AB3029" s="153" t="n">
        <v>34.9054</v>
      </c>
      <c r="AC3029" s="153" t="n">
        <v>702</v>
      </c>
      <c r="AD3029" s="175" t="str">
        <v>KEDW 271055Z AUTO 24011KT 10SM CLR 20/11 A2986 RMK AO2 SLP087 T01950107 $</v>
      </c>
    </row>
    <row r="3030" hidden="0">
      <c r="A3030" s="150" t="str">
        <v>2026-06-27 11:55 UTC</v>
      </c>
      <c r="B3030" s="155" t="str">
        <v>2026-06-27 04:55 PDT</v>
      </c>
      <c r="C3030" s="155" t="str">
        <v>2026-06-27</v>
      </c>
      <c r="D3030" s="155" t="str">
        <v>June</v>
      </c>
      <c r="E3030" s="154" t="str">
        <v>Accepted</v>
      </c>
      <c r="F3030" s="155" t="str">
        <v>240</v>
      </c>
      <c r="G3030" s="153" t="n">
        <v>240</v>
      </c>
      <c r="H3030" s="155" t="str">
        <v>SW</v>
      </c>
      <c r="I3030" s="153" t="n">
        <v>60</v>
      </c>
      <c r="J3030" s="155" t="str">
        <v>NE</v>
      </c>
      <c r="K3030" s="153" t="n">
        <v>13</v>
      </c>
      <c r="L3030" s="153" t="n">
        <f>IF(E3030="Accepted",K3030*1.150779448,"")</f>
        <v>14.960132824</v>
      </c>
      <c r="M3030" s="163"/>
      <c r="N3030" s="163" t="str">
        <f>IF(AND(E3030="Accepted",ISNUMBER(M3030)),M3030*1.150779448,"")</f>
      </c>
      <c r="O3030" s="163"/>
      <c r="P3030" s="163" t="str">
        <f>IF(AND(E3030="Accepted",ISNUMBER(O3030)),O3030*1.150779448,"")</f>
      </c>
      <c r="Q3030" s="163"/>
      <c r="R3030" s="155" t="str"/>
      <c r="S3030" s="155" t="str"/>
      <c r="T3030" s="155" t="str"/>
      <c r="U3030" s="163" t="str">
        <f>IF(E3030&lt;&gt;"Accepted","",IF(AND(N3030="",P3030=""),"",MAX(N3030,P3030)))</f>
      </c>
      <c r="V3030" s="155" t="str">
        <v>2026-06-27 04:55 PDT</v>
      </c>
      <c r="W3030" s="153" t="n">
        <v>13</v>
      </c>
      <c r="X3030" s="163"/>
      <c r="Y3030" s="163"/>
      <c r="Z3030" s="163"/>
      <c r="AA3030" s="153" t="n">
        <v>-117.8837</v>
      </c>
      <c r="AB3030" s="153" t="n">
        <v>34.9054</v>
      </c>
      <c r="AC3030" s="153" t="n">
        <v>702</v>
      </c>
      <c r="AD3030" s="175" t="str">
        <v>KEDW 271155Z AUTO 24013KT 10SM CLR 19/12 A2985 RMK AO2 SLP085 T01910119 10213 20187 57004 $</v>
      </c>
    </row>
    <row r="3031" hidden="0">
      <c r="A3031" s="150" t="str">
        <v>2026-06-27 12:55 UTC</v>
      </c>
      <c r="B3031" s="155" t="str">
        <v>2026-06-27 05:55 PDT</v>
      </c>
      <c r="C3031" s="155" t="str">
        <v>2026-06-27</v>
      </c>
      <c r="D3031" s="155" t="str">
        <v>June</v>
      </c>
      <c r="E3031" s="154" t="str">
        <v>Accepted</v>
      </c>
      <c r="F3031" s="155" t="str">
        <v>240</v>
      </c>
      <c r="G3031" s="153" t="n">
        <v>240</v>
      </c>
      <c r="H3031" s="155" t="str">
        <v>SW</v>
      </c>
      <c r="I3031" s="153" t="n">
        <v>60</v>
      </c>
      <c r="J3031" s="155" t="str">
        <v>NE</v>
      </c>
      <c r="K3031" s="153" t="n">
        <v>12</v>
      </c>
      <c r="L3031" s="153" t="n">
        <f>IF(E3031="Accepted",K3031*1.150779448,"")</f>
        <v>13.809353376</v>
      </c>
      <c r="M3031" s="163"/>
      <c r="N3031" s="163" t="str">
        <f>IF(AND(E3031="Accepted",ISNUMBER(M3031)),M3031*1.150779448,"")</f>
      </c>
      <c r="O3031" s="163"/>
      <c r="P3031" s="163" t="str">
        <f>IF(AND(E3031="Accepted",ISNUMBER(O3031)),O3031*1.150779448,"")</f>
      </c>
      <c r="Q3031" s="163"/>
      <c r="R3031" s="155" t="str"/>
      <c r="S3031" s="155" t="str"/>
      <c r="T3031" s="155" t="str"/>
      <c r="U3031" s="163" t="str">
        <f>IF(E3031&lt;&gt;"Accepted","",IF(AND(N3031="",P3031=""),"",MAX(N3031,P3031)))</f>
      </c>
      <c r="V3031" s="155" t="str">
        <v>2026-06-27 05:55 PDT</v>
      </c>
      <c r="W3031" s="153" t="n">
        <v>12</v>
      </c>
      <c r="X3031" s="163"/>
      <c r="Y3031" s="163"/>
      <c r="Z3031" s="163"/>
      <c r="AA3031" s="153" t="n">
        <v>-117.8837</v>
      </c>
      <c r="AB3031" s="153" t="n">
        <v>34.9054</v>
      </c>
      <c r="AC3031" s="153" t="n">
        <v>702</v>
      </c>
      <c r="AD3031" s="175" t="str">
        <v>KEDW 271255Z AUTO 24012KT 10SM CLR 18/12 A2986 RMK AO2 SLP090 T01810116 $</v>
      </c>
    </row>
    <row r="3032" hidden="0">
      <c r="A3032" s="150" t="str">
        <v>2026-06-27 13:55 UTC</v>
      </c>
      <c r="B3032" s="155" t="str">
        <v>2026-06-27 06:55 PDT</v>
      </c>
      <c r="C3032" s="155" t="str">
        <v>2026-06-27</v>
      </c>
      <c r="D3032" s="155" t="str">
        <v>June</v>
      </c>
      <c r="E3032" s="154" t="str">
        <v>Accepted</v>
      </c>
      <c r="F3032" s="155" t="str">
        <v>240</v>
      </c>
      <c r="G3032" s="153" t="n">
        <v>240</v>
      </c>
      <c r="H3032" s="155" t="str">
        <v>SW</v>
      </c>
      <c r="I3032" s="153" t="n">
        <v>60</v>
      </c>
      <c r="J3032" s="155" t="str">
        <v>NE</v>
      </c>
      <c r="K3032" s="153" t="n">
        <v>15</v>
      </c>
      <c r="L3032" s="153" t="n">
        <f>IF(E3032="Accepted",K3032*1.150779448,"")</f>
        <v>17.261691719999998</v>
      </c>
      <c r="M3032" s="163"/>
      <c r="N3032" s="163" t="str">
        <f>IF(AND(E3032="Accepted",ISNUMBER(M3032)),M3032*1.150779448,"")</f>
      </c>
      <c r="O3032" s="163"/>
      <c r="P3032" s="163" t="str">
        <f>IF(AND(E3032="Accepted",ISNUMBER(O3032)),O3032*1.150779448,"")</f>
      </c>
      <c r="Q3032" s="163"/>
      <c r="R3032" s="155" t="str"/>
      <c r="S3032" s="155" t="str"/>
      <c r="T3032" s="155" t="str"/>
      <c r="U3032" s="163" t="str">
        <f>IF(E3032&lt;&gt;"Accepted","",IF(AND(N3032="",P3032=""),"",MAX(N3032,P3032)))</f>
      </c>
      <c r="V3032" s="155" t="str">
        <v>2026-06-27 06:55 PDT</v>
      </c>
      <c r="W3032" s="153" t="n">
        <v>15</v>
      </c>
      <c r="X3032" s="163"/>
      <c r="Y3032" s="163"/>
      <c r="Z3032" s="163"/>
      <c r="AA3032" s="153" t="n">
        <v>-117.8837</v>
      </c>
      <c r="AB3032" s="153" t="n">
        <v>34.9054</v>
      </c>
      <c r="AC3032" s="153" t="n">
        <v>702</v>
      </c>
      <c r="AD3032" s="175" t="str">
        <v>KEDW 271355Z AUTO 24015KT 10SM CLR 20/12 A2987 RMK AO2 SLP093 T01970117 $</v>
      </c>
    </row>
    <row r="3033" hidden="0">
      <c r="A3033" s="150" t="str">
        <v>2026-06-27 14:55 UTC</v>
      </c>
      <c r="B3033" s="155" t="str">
        <v>2026-06-27 07:55 PDT</v>
      </c>
      <c r="C3033" s="155" t="str">
        <v>2026-06-27</v>
      </c>
      <c r="D3033" s="155" t="str">
        <v>June</v>
      </c>
      <c r="E3033" s="154" t="str">
        <v>Accepted</v>
      </c>
      <c r="F3033" s="155" t="str">
        <v>240</v>
      </c>
      <c r="G3033" s="153" t="n">
        <v>240</v>
      </c>
      <c r="H3033" s="155" t="str">
        <v>SW</v>
      </c>
      <c r="I3033" s="153" t="n">
        <v>60</v>
      </c>
      <c r="J3033" s="155" t="str">
        <v>NE</v>
      </c>
      <c r="K3033" s="153" t="n">
        <v>12</v>
      </c>
      <c r="L3033" s="153" t="n">
        <f>IF(E3033="Accepted",K3033*1.150779448,"")</f>
        <v>13.809353376</v>
      </c>
      <c r="M3033" s="153" t="n">
        <v>21</v>
      </c>
      <c r="N3033" s="153" t="n">
        <f>IF(AND(E3033="Accepted",ISNUMBER(M3033)),M3033*1.150779448,"")</f>
        <v>24.166368408</v>
      </c>
      <c r="O3033" s="163"/>
      <c r="P3033" s="163" t="str">
        <f>IF(AND(E3033="Accepted",ISNUMBER(O3033)),O3033*1.150779448,"")</f>
      </c>
      <c r="Q3033" s="163"/>
      <c r="R3033" s="155" t="str"/>
      <c r="S3033" s="155" t="str"/>
      <c r="T3033" s="155" t="str"/>
      <c r="U3033" s="153" t="n">
        <f>IF(E3033&lt;&gt;"Accepted","",IF(AND(N3033="",P3033=""),"",MAX(N3033,P3033)))</f>
        <v>24.166368408</v>
      </c>
      <c r="V3033" s="155" t="str">
        <v>2026-06-27 07:55 PDT</v>
      </c>
      <c r="W3033" s="153" t="n">
        <v>12</v>
      </c>
      <c r="X3033" s="153" t="n">
        <v>21</v>
      </c>
      <c r="Y3033" s="163"/>
      <c r="Z3033" s="163"/>
      <c r="AA3033" s="153" t="n">
        <v>-117.8837</v>
      </c>
      <c r="AB3033" s="153" t="n">
        <v>34.9054</v>
      </c>
      <c r="AC3033" s="153" t="n">
        <v>702</v>
      </c>
      <c r="AD3033" s="175" t="str">
        <v>KEDW 271455Z AUTO 24012G21KT 10SM CLR 22/11 A2988 RMK AO2 SLP096 T02190113 52008 $</v>
      </c>
    </row>
    <row r="3034" hidden="0">
      <c r="A3034" s="150" t="str">
        <v>2026-06-27 15:23 UTC</v>
      </c>
      <c r="B3034" s="155" t="str">
        <v>2026-06-27 08:23 PDT</v>
      </c>
      <c r="C3034" s="155" t="str">
        <v>2026-06-27</v>
      </c>
      <c r="D3034" s="155" t="str">
        <v>June</v>
      </c>
      <c r="E3034" s="154" t="str">
        <v>Accepted</v>
      </c>
      <c r="F3034" s="155" t="str">
        <v>280</v>
      </c>
      <c r="G3034" s="153" t="n">
        <v>280</v>
      </c>
      <c r="H3034" s="155" t="str">
        <v>W</v>
      </c>
      <c r="I3034" s="153" t="n">
        <v>100</v>
      </c>
      <c r="J3034" s="155" t="str">
        <v>E</v>
      </c>
      <c r="K3034" s="153" t="n">
        <v>15</v>
      </c>
      <c r="L3034" s="153" t="n">
        <f>IF(E3034="Accepted",K3034*1.150779448,"")</f>
        <v>17.261691719999998</v>
      </c>
      <c r="M3034" s="153" t="n">
        <v>21</v>
      </c>
      <c r="N3034" s="153" t="n">
        <f>IF(AND(E3034="Accepted",ISNUMBER(M3034)),M3034*1.150779448,"")</f>
        <v>24.166368408</v>
      </c>
      <c r="O3034" s="163"/>
      <c r="P3034" s="163" t="str">
        <f>IF(AND(E3034="Accepted",ISNUMBER(O3034)),O3034*1.150779448,"")</f>
      </c>
      <c r="Q3034" s="163"/>
      <c r="R3034" s="155" t="str"/>
      <c r="S3034" s="155" t="str"/>
      <c r="T3034" s="155" t="str"/>
      <c r="U3034" s="153" t="n">
        <f>IF(E3034&lt;&gt;"Accepted","",IF(AND(N3034="",P3034=""),"",MAX(N3034,P3034)))</f>
        <v>24.166368408</v>
      </c>
      <c r="V3034" s="155" t="str">
        <v>2026-06-27 08:23 PDT</v>
      </c>
      <c r="W3034" s="153" t="n">
        <v>15</v>
      </c>
      <c r="X3034" s="153" t="n">
        <v>21</v>
      </c>
      <c r="Y3034" s="163"/>
      <c r="Z3034" s="163"/>
      <c r="AA3034" s="153" t="n">
        <v>-117.8837</v>
      </c>
      <c r="AB3034" s="153" t="n">
        <v>34.9054</v>
      </c>
      <c r="AC3034" s="153" t="n">
        <v>702</v>
      </c>
      <c r="AD3034" s="175" t="str">
        <v>KEDW 271523Z AUTO 28015G21KT 10SM CLR 23/11 A2988 RMK AO2 WSHFT 15 SLP096 $</v>
      </c>
    </row>
    <row r="3035" hidden="0">
      <c r="A3035" s="150" t="str">
        <v>2026-06-27 15:37 UTC</v>
      </c>
      <c r="B3035" s="155" t="str">
        <v>2026-06-27 08:37 PDT</v>
      </c>
      <c r="C3035" s="155" t="str">
        <v>2026-06-27</v>
      </c>
      <c r="D3035" s="155" t="str">
        <v>June</v>
      </c>
      <c r="E3035" s="154" t="str">
        <v>Accepted</v>
      </c>
      <c r="F3035" s="155" t="str">
        <v>240</v>
      </c>
      <c r="G3035" s="153" t="n">
        <v>240</v>
      </c>
      <c r="H3035" s="155" t="str">
        <v>SW</v>
      </c>
      <c r="I3035" s="153" t="n">
        <v>60</v>
      </c>
      <c r="J3035" s="155" t="str">
        <v>NE</v>
      </c>
      <c r="K3035" s="153" t="n">
        <v>18</v>
      </c>
      <c r="L3035" s="153" t="n">
        <f>IF(E3035="Accepted",K3035*1.150779448,"")</f>
        <v>20.714030064</v>
      </c>
      <c r="M3035" s="153" t="n">
        <v>26</v>
      </c>
      <c r="N3035" s="153" t="n">
        <f>IF(AND(E3035="Accepted",ISNUMBER(M3035)),M3035*1.150779448,"")</f>
        <v>29.920265648</v>
      </c>
      <c r="O3035" s="163"/>
      <c r="P3035" s="163" t="str">
        <f>IF(AND(E3035="Accepted",ISNUMBER(O3035)),O3035*1.150779448,"")</f>
      </c>
      <c r="Q3035" s="163"/>
      <c r="R3035" s="155" t="str"/>
      <c r="S3035" s="155" t="str"/>
      <c r="T3035" s="155" t="str"/>
      <c r="U3035" s="153" t="n">
        <f>IF(E3035&lt;&gt;"Accepted","",IF(AND(N3035="",P3035=""),"",MAX(N3035,P3035)))</f>
        <v>29.920265648</v>
      </c>
      <c r="V3035" s="155" t="str">
        <v>2026-06-27 08:37 PDT</v>
      </c>
      <c r="W3035" s="153" t="n">
        <v>18</v>
      </c>
      <c r="X3035" s="153" t="n">
        <v>26</v>
      </c>
      <c r="Y3035" s="163"/>
      <c r="Z3035" s="163"/>
      <c r="AA3035" s="153" t="n">
        <v>-117.8837</v>
      </c>
      <c r="AB3035" s="153" t="n">
        <v>34.9054</v>
      </c>
      <c r="AC3035" s="153" t="n">
        <v>702</v>
      </c>
      <c r="AD3035" s="175" t="str">
        <v>KEDW 271537Z AUTO 24018G26KT 10SM CLR 24/11 A2988 RMK AO2 WSHFT 25 LTG DSNT E SLP096 $</v>
      </c>
    </row>
    <row r="3036" hidden="0">
      <c r="A3036" s="150" t="str">
        <v>2026-06-27 15:55 UTC</v>
      </c>
      <c r="B3036" s="155" t="str">
        <v>2026-06-27 08:55 PDT</v>
      </c>
      <c r="C3036" s="155" t="str">
        <v>2026-06-27</v>
      </c>
      <c r="D3036" s="155" t="str">
        <v>June</v>
      </c>
      <c r="E3036" s="154" t="str">
        <v>Accepted</v>
      </c>
      <c r="F3036" s="155" t="str">
        <v>250</v>
      </c>
      <c r="G3036" s="153" t="n">
        <v>250</v>
      </c>
      <c r="H3036" s="155" t="str">
        <v>W</v>
      </c>
      <c r="I3036" s="153" t="n">
        <v>70</v>
      </c>
      <c r="J3036" s="155" t="str">
        <v>E</v>
      </c>
      <c r="K3036" s="153" t="n">
        <v>14</v>
      </c>
      <c r="L3036" s="153" t="n">
        <f>IF(E3036="Accepted",K3036*1.150779448,"")</f>
        <v>16.110912272</v>
      </c>
      <c r="M3036" s="153" t="n">
        <v>19</v>
      </c>
      <c r="N3036" s="153" t="n">
        <f>IF(AND(E3036="Accepted",ISNUMBER(M3036)),M3036*1.150779448,"")</f>
        <v>21.864809512</v>
      </c>
      <c r="O3036" s="153" t="n">
        <v>26</v>
      </c>
      <c r="P3036" s="153" t="n">
        <f>IF(AND(E3036="Accepted",ISNUMBER(O3036)),O3036*1.150779448,"")</f>
        <v>29.920265648</v>
      </c>
      <c r="Q3036" s="153" t="n">
        <v>250</v>
      </c>
      <c r="R3036" s="155" t="str">
        <v>35</v>
      </c>
      <c r="S3036" s="155" t="str">
        <v>2026-06-27 15:35 UTC</v>
      </c>
      <c r="T3036" s="155" t="str">
        <v>2026-06-27 08:35 PDT</v>
      </c>
      <c r="U3036" s="153" t="n">
        <f>IF(E3036&lt;&gt;"Accepted","",IF(AND(N3036="",P3036=""),"",MAX(N3036,P3036)))</f>
        <v>29.920265648</v>
      </c>
      <c r="V3036" s="155" t="str">
        <v>2026-06-27 08:35 PDT</v>
      </c>
      <c r="W3036" s="153" t="n">
        <v>14</v>
      </c>
      <c r="X3036" s="153" t="n">
        <v>19</v>
      </c>
      <c r="Y3036" s="153" t="n">
        <v>26</v>
      </c>
      <c r="Z3036" s="153" t="n">
        <v>250</v>
      </c>
      <c r="AA3036" s="153" t="n">
        <v>-117.8837</v>
      </c>
      <c r="AB3036" s="153" t="n">
        <v>34.9054</v>
      </c>
      <c r="AC3036" s="153" t="n">
        <v>702</v>
      </c>
      <c r="AD3036" s="175" t="str">
        <v>KEDW 271555Z AUTO 25014G19KT 10SM CLR 24/11 A2989 RMK AO2 PK WND 25026/35 SLP100 T02350109 $</v>
      </c>
    </row>
    <row r="3037" hidden="0">
      <c r="A3037" s="150" t="str">
        <v>2026-06-27 16:07 UTC</v>
      </c>
      <c r="B3037" s="155" t="str">
        <v>2026-06-27 09:07 PDT</v>
      </c>
      <c r="C3037" s="155" t="str">
        <v>2026-06-27</v>
      </c>
      <c r="D3037" s="155" t="str">
        <v>June</v>
      </c>
      <c r="E3037" s="154" t="str">
        <v>Accepted</v>
      </c>
      <c r="F3037" s="155" t="str">
        <v>280</v>
      </c>
      <c r="G3037" s="153" t="n">
        <v>280</v>
      </c>
      <c r="H3037" s="155" t="str">
        <v>W</v>
      </c>
      <c r="I3037" s="153" t="n">
        <v>100</v>
      </c>
      <c r="J3037" s="155" t="str">
        <v>E</v>
      </c>
      <c r="K3037" s="153" t="n">
        <v>20</v>
      </c>
      <c r="L3037" s="153" t="n">
        <f>IF(E3037="Accepted",K3037*1.150779448,"")</f>
        <v>23.01558896</v>
      </c>
      <c r="M3037" s="153" t="n">
        <v>22</v>
      </c>
      <c r="N3037" s="153" t="n">
        <f>IF(AND(E3037="Accepted",ISNUMBER(M3037)),M3037*1.150779448,"")</f>
        <v>25.317147856</v>
      </c>
      <c r="O3037" s="163"/>
      <c r="P3037" s="163" t="str">
        <f>IF(AND(E3037="Accepted",ISNUMBER(O3037)),O3037*1.150779448,"")</f>
      </c>
      <c r="Q3037" s="163"/>
      <c r="R3037" s="155" t="str"/>
      <c r="S3037" s="155" t="str"/>
      <c r="T3037" s="155" t="str"/>
      <c r="U3037" s="153" t="n">
        <f>IF(E3037&lt;&gt;"Accepted","",IF(AND(N3037="",P3037=""),"",MAX(N3037,P3037)))</f>
        <v>25.317147856</v>
      </c>
      <c r="V3037" s="155" t="str">
        <v>2026-06-27 09:07 PDT</v>
      </c>
      <c r="W3037" s="153" t="n">
        <v>20</v>
      </c>
      <c r="X3037" s="153" t="n">
        <v>22</v>
      </c>
      <c r="Y3037" s="163"/>
      <c r="Z3037" s="163"/>
      <c r="AA3037" s="153" t="n">
        <v>-117.8837</v>
      </c>
      <c r="AB3037" s="153" t="n">
        <v>34.9054</v>
      </c>
      <c r="AC3037" s="153" t="n">
        <v>702</v>
      </c>
      <c r="AD3037" s="175" t="str">
        <v>KEDW 271607Z AUTO 28020G22KT 10SM CLR 24/10 A2989 RMK AO2 WSHFT 1553 SLP100 $</v>
      </c>
    </row>
    <row r="3038" hidden="0">
      <c r="A3038" s="150" t="str">
        <v>2026-06-27 16:26 UTC</v>
      </c>
      <c r="B3038" s="155" t="str">
        <v>2026-06-27 09:26 PDT</v>
      </c>
      <c r="C3038" s="155" t="str">
        <v>2026-06-27</v>
      </c>
      <c r="D3038" s="155" t="str">
        <v>June</v>
      </c>
      <c r="E3038" s="154" t="str">
        <v>Accepted</v>
      </c>
      <c r="F3038" s="155" t="str">
        <v>240</v>
      </c>
      <c r="G3038" s="153" t="n">
        <v>240</v>
      </c>
      <c r="H3038" s="155" t="str">
        <v>SW</v>
      </c>
      <c r="I3038" s="153" t="n">
        <v>60</v>
      </c>
      <c r="J3038" s="155" t="str">
        <v>NE</v>
      </c>
      <c r="K3038" s="153" t="n">
        <v>18</v>
      </c>
      <c r="L3038" s="153" t="n">
        <f>IF(E3038="Accepted",K3038*1.150779448,"")</f>
        <v>20.714030064</v>
      </c>
      <c r="M3038" s="153" t="n">
        <v>26</v>
      </c>
      <c r="N3038" s="153" t="n">
        <f>IF(AND(E3038="Accepted",ISNUMBER(M3038)),M3038*1.150779448,"")</f>
        <v>29.920265648</v>
      </c>
      <c r="O3038" s="163"/>
      <c r="P3038" s="163" t="str">
        <f>IF(AND(E3038="Accepted",ISNUMBER(O3038)),O3038*1.150779448,"")</f>
      </c>
      <c r="Q3038" s="163"/>
      <c r="R3038" s="155" t="str"/>
      <c r="S3038" s="155" t="str"/>
      <c r="T3038" s="155" t="str"/>
      <c r="U3038" s="153" t="n">
        <f>IF(E3038&lt;&gt;"Accepted","",IF(AND(N3038="",P3038=""),"",MAX(N3038,P3038)))</f>
        <v>29.920265648</v>
      </c>
      <c r="V3038" s="155" t="str">
        <v>2026-06-27 09:26 PDT</v>
      </c>
      <c r="W3038" s="153" t="n">
        <v>18</v>
      </c>
      <c r="X3038" s="153" t="n">
        <v>26</v>
      </c>
      <c r="Y3038" s="163"/>
      <c r="Z3038" s="163"/>
      <c r="AA3038" s="153" t="n">
        <v>-117.8837</v>
      </c>
      <c r="AB3038" s="153" t="n">
        <v>34.9054</v>
      </c>
      <c r="AC3038" s="153" t="n">
        <v>702</v>
      </c>
      <c r="AD3038" s="175" t="str">
        <v>KEDW 271626Z AUTO 24018G26KT 10SM CLR 24/10 A2989 RMK AO2 WSHFT 23 SLP100 $</v>
      </c>
    </row>
    <row r="3039" hidden="0">
      <c r="A3039" s="150" t="str">
        <v>2026-06-27 16:34 UTC</v>
      </c>
      <c r="B3039" s="155" t="str">
        <v>2026-06-27 09:34 PDT</v>
      </c>
      <c r="C3039" s="155" t="str">
        <v>2026-06-27</v>
      </c>
      <c r="D3039" s="155" t="str">
        <v>June</v>
      </c>
      <c r="E3039" s="154" t="str">
        <v>Accepted</v>
      </c>
      <c r="F3039" s="155" t="str">
        <v>270</v>
      </c>
      <c r="G3039" s="153" t="n">
        <v>270</v>
      </c>
      <c r="H3039" s="155" t="str">
        <v>W</v>
      </c>
      <c r="I3039" s="153" t="n">
        <v>90</v>
      </c>
      <c r="J3039" s="155" t="str">
        <v>E</v>
      </c>
      <c r="K3039" s="153" t="n">
        <v>18</v>
      </c>
      <c r="L3039" s="153" t="n">
        <f>IF(E3039="Accepted",K3039*1.150779448,"")</f>
        <v>20.714030064</v>
      </c>
      <c r="M3039" s="153" t="n">
        <v>25</v>
      </c>
      <c r="N3039" s="153" t="n">
        <f>IF(AND(E3039="Accepted",ISNUMBER(M3039)),M3039*1.150779448,"")</f>
        <v>28.7694862</v>
      </c>
      <c r="O3039" s="163"/>
      <c r="P3039" s="163" t="str">
        <f>IF(AND(E3039="Accepted",ISNUMBER(O3039)),O3039*1.150779448,"")</f>
      </c>
      <c r="Q3039" s="163"/>
      <c r="R3039" s="155" t="str"/>
      <c r="S3039" s="155" t="str"/>
      <c r="T3039" s="155" t="str"/>
      <c r="U3039" s="153" t="n">
        <f>IF(E3039&lt;&gt;"Accepted","",IF(AND(N3039="",P3039=""),"",MAX(N3039,P3039)))</f>
        <v>28.7694862</v>
      </c>
      <c r="V3039" s="155" t="str">
        <v>2026-06-27 09:34 PDT</v>
      </c>
      <c r="W3039" s="153" t="n">
        <v>18</v>
      </c>
      <c r="X3039" s="153" t="n">
        <v>25</v>
      </c>
      <c r="Y3039" s="163"/>
      <c r="Z3039" s="163"/>
      <c r="AA3039" s="153" t="n">
        <v>-117.8837</v>
      </c>
      <c r="AB3039" s="153" t="n">
        <v>34.9054</v>
      </c>
      <c r="AC3039" s="153" t="n">
        <v>702</v>
      </c>
      <c r="AD3039" s="175" t="str">
        <v>KEDW 271634Z AUTO 27018G25KT 10SM CLR 24/11 A2989 RMK AO2 WSHFT 27 SLP101 $</v>
      </c>
    </row>
    <row r="3040" hidden="0">
      <c r="A3040" s="150" t="str">
        <v>2026-06-27 16:55 UTC</v>
      </c>
      <c r="B3040" s="155" t="str">
        <v>2026-06-27 09:55 PDT</v>
      </c>
      <c r="C3040" s="155" t="str">
        <v>2026-06-27</v>
      </c>
      <c r="D3040" s="155" t="str">
        <v>June</v>
      </c>
      <c r="E3040" s="154" t="str">
        <v>Accepted</v>
      </c>
      <c r="F3040" s="155" t="str">
        <v>270</v>
      </c>
      <c r="G3040" s="153" t="n">
        <v>270</v>
      </c>
      <c r="H3040" s="155" t="str">
        <v>W</v>
      </c>
      <c r="I3040" s="153" t="n">
        <v>90</v>
      </c>
      <c r="J3040" s="155" t="str">
        <v>E</v>
      </c>
      <c r="K3040" s="153" t="n">
        <v>20</v>
      </c>
      <c r="L3040" s="153" t="n">
        <f>IF(E3040="Accepted",K3040*1.150779448,"")</f>
        <v>23.01558896</v>
      </c>
      <c r="M3040" s="153" t="n">
        <v>30</v>
      </c>
      <c r="N3040" s="153" t="n">
        <f>IF(AND(E3040="Accepted",ISNUMBER(M3040)),M3040*1.150779448,"")</f>
        <v>34.523383439999996</v>
      </c>
      <c r="O3040" s="153" t="n">
        <v>30</v>
      </c>
      <c r="P3040" s="153" t="n">
        <f>IF(AND(E3040="Accepted",ISNUMBER(O3040)),O3040*1.150779448,"")</f>
        <v>34.523383439999996</v>
      </c>
      <c r="Q3040" s="153" t="n">
        <v>270</v>
      </c>
      <c r="R3040" s="155" t="str">
        <v>47</v>
      </c>
      <c r="S3040" s="155" t="str">
        <v>2026-06-27 16:47 UTC</v>
      </c>
      <c r="T3040" s="155" t="str">
        <v>2026-06-27 09:47 PDT</v>
      </c>
      <c r="U3040" s="153" t="n">
        <f>IF(E3040&lt;&gt;"Accepted","",IF(AND(N3040="",P3040=""),"",MAX(N3040,P3040)))</f>
        <v>34.523383439999996</v>
      </c>
      <c r="V3040" s="155" t="str">
        <v>2026-06-27 09:47 PDT</v>
      </c>
      <c r="W3040" s="153" t="n">
        <v>20</v>
      </c>
      <c r="X3040" s="153" t="n">
        <v>30</v>
      </c>
      <c r="Y3040" s="153" t="n">
        <v>30</v>
      </c>
      <c r="Z3040" s="153" t="n">
        <v>270</v>
      </c>
      <c r="AA3040" s="153" t="n">
        <v>-117.8837</v>
      </c>
      <c r="AB3040" s="153" t="n">
        <v>34.9054</v>
      </c>
      <c r="AC3040" s="153" t="n">
        <v>702</v>
      </c>
      <c r="AD3040" s="175" t="str">
        <v>KEDW 271655Z 27020G30KT 50SM FEW250 25/10 A2989 RMK AO2A PK WND 27030/47 SLP100 T02460097</v>
      </c>
    </row>
    <row r="3041" hidden="0">
      <c r="A3041" s="150" t="str">
        <v>2026-06-27 17:55 UTC</v>
      </c>
      <c r="B3041" s="155" t="str">
        <v>2026-06-27 10:55 PDT</v>
      </c>
      <c r="C3041" s="155" t="str">
        <v>2026-06-27</v>
      </c>
      <c r="D3041" s="155" t="str">
        <v>June</v>
      </c>
      <c r="E3041" s="154" t="str">
        <v>Accepted</v>
      </c>
      <c r="F3041" s="155" t="str">
        <v>280</v>
      </c>
      <c r="G3041" s="153" t="n">
        <v>280</v>
      </c>
      <c r="H3041" s="155" t="str">
        <v>W</v>
      </c>
      <c r="I3041" s="153" t="n">
        <v>100</v>
      </c>
      <c r="J3041" s="155" t="str">
        <v>E</v>
      </c>
      <c r="K3041" s="153" t="n">
        <v>21</v>
      </c>
      <c r="L3041" s="153" t="n">
        <f>IF(E3041="Accepted",K3041*1.150779448,"")</f>
        <v>24.166368408</v>
      </c>
      <c r="M3041" s="153" t="n">
        <v>26</v>
      </c>
      <c r="N3041" s="153" t="n">
        <f>IF(AND(E3041="Accepted",ISNUMBER(M3041)),M3041*1.150779448,"")</f>
        <v>29.920265648</v>
      </c>
      <c r="O3041" s="153" t="n">
        <v>32</v>
      </c>
      <c r="P3041" s="153" t="n">
        <f>IF(AND(E3041="Accepted",ISNUMBER(O3041)),O3041*1.150779448,"")</f>
        <v>36.824942336</v>
      </c>
      <c r="Q3041" s="153" t="n">
        <v>280</v>
      </c>
      <c r="R3041" s="155" t="str">
        <v>19</v>
      </c>
      <c r="S3041" s="155" t="str">
        <v>2026-06-27 17:19 UTC</v>
      </c>
      <c r="T3041" s="155" t="str">
        <v>2026-06-27 10:19 PDT</v>
      </c>
      <c r="U3041" s="153" t="n">
        <f>IF(E3041&lt;&gt;"Accepted","",IF(AND(N3041="",P3041=""),"",MAX(N3041,P3041)))</f>
        <v>36.824942336</v>
      </c>
      <c r="V3041" s="155" t="str">
        <v>2026-06-27 10:19 PDT</v>
      </c>
      <c r="W3041" s="153" t="n">
        <v>21</v>
      </c>
      <c r="X3041" s="153" t="n">
        <v>26</v>
      </c>
      <c r="Y3041" s="153" t="n">
        <v>32</v>
      </c>
      <c r="Z3041" s="153" t="n">
        <v>280</v>
      </c>
      <c r="AA3041" s="153" t="n">
        <v>-117.8837</v>
      </c>
      <c r="AB3041" s="153" t="n">
        <v>34.9054</v>
      </c>
      <c r="AC3041" s="153" t="n">
        <v>702</v>
      </c>
      <c r="AD3041" s="175" t="str">
        <v>KEDW 271755Z 28021G26KT 50SM CLR 26/08 A2989 RMK AO2A PK WND 28032/19 SLP100 T02580083 10260 20180 50004</v>
      </c>
    </row>
    <row r="3042" hidden="0">
      <c r="A3042" s="150" t="str">
        <v>2026-06-27 18:45 UTC</v>
      </c>
      <c r="B3042" s="155" t="str">
        <v>2026-06-27 11:45 PDT</v>
      </c>
      <c r="C3042" s="155" t="str">
        <v>2026-06-27</v>
      </c>
      <c r="D3042" s="155" t="str">
        <v>June</v>
      </c>
      <c r="E3042" s="154" t="str">
        <v>Accepted</v>
      </c>
      <c r="F3042" s="155" t="str">
        <v>250</v>
      </c>
      <c r="G3042" s="153" t="n">
        <v>250</v>
      </c>
      <c r="H3042" s="155" t="str">
        <v>W</v>
      </c>
      <c r="I3042" s="153" t="n">
        <v>70</v>
      </c>
      <c r="J3042" s="155" t="str">
        <v>E</v>
      </c>
      <c r="K3042" s="153" t="n">
        <v>12</v>
      </c>
      <c r="L3042" s="153" t="n">
        <f>IF(E3042="Accepted",K3042*1.150779448,"")</f>
        <v>13.809353376</v>
      </c>
      <c r="M3042" s="153" t="n">
        <v>23</v>
      </c>
      <c r="N3042" s="153" t="n">
        <f>IF(AND(E3042="Accepted",ISNUMBER(M3042)),M3042*1.150779448,"")</f>
        <v>26.467927304</v>
      </c>
      <c r="O3042" s="163"/>
      <c r="P3042" s="163" t="str">
        <f>IF(AND(E3042="Accepted",ISNUMBER(O3042)),O3042*1.150779448,"")</f>
      </c>
      <c r="Q3042" s="163"/>
      <c r="R3042" s="155" t="str"/>
      <c r="S3042" s="155" t="str"/>
      <c r="T3042" s="155" t="str"/>
      <c r="U3042" s="153" t="n">
        <f>IF(E3042&lt;&gt;"Accepted","",IF(AND(N3042="",P3042=""),"",MAX(N3042,P3042)))</f>
        <v>26.467927304</v>
      </c>
      <c r="V3042" s="155" t="str">
        <v>2026-06-27 11:45 PDT</v>
      </c>
      <c r="W3042" s="153" t="n">
        <v>12</v>
      </c>
      <c r="X3042" s="153" t="n">
        <v>23</v>
      </c>
      <c r="Y3042" s="163"/>
      <c r="Z3042" s="163"/>
      <c r="AA3042" s="153" t="n">
        <v>-117.8837</v>
      </c>
      <c r="AB3042" s="153" t="n">
        <v>34.9054</v>
      </c>
      <c r="AC3042" s="153" t="n">
        <v>702</v>
      </c>
      <c r="AD3042" s="175" t="str">
        <v>KEDW 271845Z AUTO 25012G23KT 10SM CLR 27/09 A2988 RMK AO2 WSHFT 34 SLP096 $</v>
      </c>
    </row>
    <row r="3043" hidden="0">
      <c r="A3043" s="150" t="str">
        <v>2026-06-27 18:55 UTC</v>
      </c>
      <c r="B3043" s="155" t="str">
        <v>2026-06-27 11:55 PDT</v>
      </c>
      <c r="C3043" s="155" t="str">
        <v>2026-06-27</v>
      </c>
      <c r="D3043" s="155" t="str">
        <v>June</v>
      </c>
      <c r="E3043" s="154" t="str">
        <v>Accepted</v>
      </c>
      <c r="F3043" s="155" t="str">
        <v>260</v>
      </c>
      <c r="G3043" s="153" t="n">
        <v>260</v>
      </c>
      <c r="H3043" s="155" t="str">
        <v>W</v>
      </c>
      <c r="I3043" s="153" t="n">
        <v>80</v>
      </c>
      <c r="J3043" s="155" t="str">
        <v>E</v>
      </c>
      <c r="K3043" s="153" t="n">
        <v>12</v>
      </c>
      <c r="L3043" s="153" t="n">
        <f>IF(E3043="Accepted",K3043*1.150779448,"")</f>
        <v>13.809353376</v>
      </c>
      <c r="M3043" s="153" t="n">
        <v>18</v>
      </c>
      <c r="N3043" s="153" t="n">
        <f>IF(AND(E3043="Accepted",ISNUMBER(M3043)),M3043*1.150779448,"")</f>
        <v>20.714030064</v>
      </c>
      <c r="O3043" s="153" t="n">
        <v>26</v>
      </c>
      <c r="P3043" s="153" t="n">
        <f>IF(AND(E3043="Accepted",ISNUMBER(O3043)),O3043*1.150779448,"")</f>
        <v>29.920265648</v>
      </c>
      <c r="Q3043" s="153" t="n">
        <v>290</v>
      </c>
      <c r="R3043" s="155" t="str">
        <v>13</v>
      </c>
      <c r="S3043" s="155" t="str">
        <v>2026-06-27 18:13 UTC</v>
      </c>
      <c r="T3043" s="155" t="str">
        <v>2026-06-27 11:13 PDT</v>
      </c>
      <c r="U3043" s="153" t="n">
        <f>IF(E3043&lt;&gt;"Accepted","",IF(AND(N3043="",P3043=""),"",MAX(N3043,P3043)))</f>
        <v>29.920265648</v>
      </c>
      <c r="V3043" s="155" t="str">
        <v>2026-06-27 11:13 PDT</v>
      </c>
      <c r="W3043" s="153" t="n">
        <v>12</v>
      </c>
      <c r="X3043" s="153" t="n">
        <v>18</v>
      </c>
      <c r="Y3043" s="153" t="n">
        <v>26</v>
      </c>
      <c r="Z3043" s="153" t="n">
        <v>290</v>
      </c>
      <c r="AA3043" s="153" t="n">
        <v>-117.8837</v>
      </c>
      <c r="AB3043" s="153" t="n">
        <v>34.9054</v>
      </c>
      <c r="AC3043" s="153" t="n">
        <v>702</v>
      </c>
      <c r="AD3043" s="175" t="str">
        <v>KEDW 271855Z 26012G18KT 50SM CLR 27/09 A2987 RMK AO2A PK WND 29026/13 SLP093 T02720086</v>
      </c>
    </row>
    <row r="3044" hidden="0">
      <c r="A3044" s="150" t="str">
        <v>2026-06-27 18:56 UTC</v>
      </c>
      <c r="B3044" s="155" t="str">
        <v>2026-06-27 11:56 PDT</v>
      </c>
      <c r="C3044" s="155" t="str">
        <v>2026-06-27</v>
      </c>
      <c r="D3044" s="155" t="str">
        <v>June</v>
      </c>
      <c r="E3044" s="154" t="str">
        <v>Accepted</v>
      </c>
      <c r="F3044" s="155" t="str">
        <v>220</v>
      </c>
      <c r="G3044" s="153" t="n">
        <v>220</v>
      </c>
      <c r="H3044" s="155" t="str">
        <v>SW</v>
      </c>
      <c r="I3044" s="153" t="n">
        <v>40</v>
      </c>
      <c r="J3044" s="155" t="str">
        <v>NE</v>
      </c>
      <c r="K3044" s="153" t="n">
        <v>11</v>
      </c>
      <c r="L3044" s="153" t="n">
        <f>IF(E3044="Accepted",K3044*1.150779448,"")</f>
        <v>12.658573928</v>
      </c>
      <c r="M3044" s="153" t="n">
        <v>18</v>
      </c>
      <c r="N3044" s="153" t="n">
        <f>IF(AND(E3044="Accepted",ISNUMBER(M3044)),M3044*1.150779448,"")</f>
        <v>20.714030064</v>
      </c>
      <c r="O3044" s="163"/>
      <c r="P3044" s="163" t="str">
        <f>IF(AND(E3044="Accepted",ISNUMBER(O3044)),O3044*1.150779448,"")</f>
      </c>
      <c r="Q3044" s="163"/>
      <c r="R3044" s="155" t="str"/>
      <c r="S3044" s="155" t="str"/>
      <c r="T3044" s="155" t="str"/>
      <c r="U3044" s="153" t="n">
        <f>IF(E3044&lt;&gt;"Accepted","",IF(AND(N3044="",P3044=""),"",MAX(N3044,P3044)))</f>
        <v>20.714030064</v>
      </c>
      <c r="V3044" s="155" t="str">
        <v>2026-06-27 11:56 PDT</v>
      </c>
      <c r="W3044" s="153" t="n">
        <v>11</v>
      </c>
      <c r="X3044" s="153" t="n">
        <v>18</v>
      </c>
      <c r="Y3044" s="163"/>
      <c r="Z3044" s="163"/>
      <c r="AA3044" s="153" t="n">
        <v>-117.8837</v>
      </c>
      <c r="AB3044" s="153" t="n">
        <v>34.9054</v>
      </c>
      <c r="AC3044" s="153" t="n">
        <v>702</v>
      </c>
      <c r="AD3044" s="175" t="str">
        <v>KEDW 271856Z 22011G18KT 40SM CLR 27/09 A2987 RMK AO2A WSHFT 53 SLP093</v>
      </c>
    </row>
    <row r="3045" hidden="0">
      <c r="A3045" s="150" t="str">
        <v>2026-06-27 19:55 UTC</v>
      </c>
      <c r="B3045" s="155" t="str">
        <v>2026-06-27 12:55 PDT</v>
      </c>
      <c r="C3045" s="155" t="str">
        <v>2026-06-27</v>
      </c>
      <c r="D3045" s="155" t="str">
        <v>June</v>
      </c>
      <c r="E3045" s="154" t="str">
        <v>Accepted</v>
      </c>
      <c r="F3045" s="155" t="str">
        <v>230</v>
      </c>
      <c r="G3045" s="153" t="n">
        <v>230</v>
      </c>
      <c r="H3045" s="155" t="str">
        <v>SW</v>
      </c>
      <c r="I3045" s="153" t="n">
        <v>50</v>
      </c>
      <c r="J3045" s="155" t="str">
        <v>NE</v>
      </c>
      <c r="K3045" s="153" t="n">
        <v>18</v>
      </c>
      <c r="L3045" s="153" t="n">
        <f>IF(E3045="Accepted",K3045*1.150779448,"")</f>
        <v>20.714030064</v>
      </c>
      <c r="M3045" s="153" t="n">
        <v>23</v>
      </c>
      <c r="N3045" s="153" t="n">
        <f>IF(AND(E3045="Accepted",ISNUMBER(M3045)),M3045*1.150779448,"")</f>
        <v>26.467927304</v>
      </c>
      <c r="O3045" s="163"/>
      <c r="P3045" s="163" t="str">
        <f>IF(AND(E3045="Accepted",ISNUMBER(O3045)),O3045*1.150779448,"")</f>
      </c>
      <c r="Q3045" s="163"/>
      <c r="R3045" s="155" t="str"/>
      <c r="S3045" s="155" t="str"/>
      <c r="T3045" s="155" t="str"/>
      <c r="U3045" s="153" t="n">
        <f>IF(E3045&lt;&gt;"Accepted","",IF(AND(N3045="",P3045=""),"",MAX(N3045,P3045)))</f>
        <v>26.467927304</v>
      </c>
      <c r="V3045" s="155" t="str">
        <v>2026-06-27 12:55 PDT</v>
      </c>
      <c r="W3045" s="153" t="n">
        <v>18</v>
      </c>
      <c r="X3045" s="153" t="n">
        <v>23</v>
      </c>
      <c r="Y3045" s="163"/>
      <c r="Z3045" s="163"/>
      <c r="AA3045" s="153" t="n">
        <v>-117.8837</v>
      </c>
      <c r="AB3045" s="153" t="n">
        <v>34.9054</v>
      </c>
      <c r="AC3045" s="153" t="n">
        <v>702</v>
      </c>
      <c r="AD3045" s="175" t="str">
        <v>KEDW 271955Z 23018G23KT 50SM CLR 29/08 A2985 RMK AO2A SLP085 T02880079</v>
      </c>
    </row>
    <row r="3046" hidden="0">
      <c r="A3046" s="150" t="str">
        <v>2026-06-27 20:10 UTC</v>
      </c>
      <c r="B3046" s="155" t="str">
        <v>2026-06-27 13:10 PDT</v>
      </c>
      <c r="C3046" s="155" t="str">
        <v>2026-06-27</v>
      </c>
      <c r="D3046" s="155" t="str">
        <v>June</v>
      </c>
      <c r="E3046" s="154" t="str">
        <v>Accepted</v>
      </c>
      <c r="F3046" s="155" t="str">
        <v>270</v>
      </c>
      <c r="G3046" s="153" t="n">
        <v>270</v>
      </c>
      <c r="H3046" s="155" t="str">
        <v>W</v>
      </c>
      <c r="I3046" s="153" t="n">
        <v>90</v>
      </c>
      <c r="J3046" s="155" t="str">
        <v>E</v>
      </c>
      <c r="K3046" s="153" t="n">
        <v>14</v>
      </c>
      <c r="L3046" s="153" t="n">
        <f>IF(E3046="Accepted",K3046*1.150779448,"")</f>
        <v>16.110912272</v>
      </c>
      <c r="M3046" s="153" t="n">
        <v>19</v>
      </c>
      <c r="N3046" s="153" t="n">
        <f>IF(AND(E3046="Accepted",ISNUMBER(M3046)),M3046*1.150779448,"")</f>
        <v>21.864809512</v>
      </c>
      <c r="O3046" s="163"/>
      <c r="P3046" s="163" t="str">
        <f>IF(AND(E3046="Accepted",ISNUMBER(O3046)),O3046*1.150779448,"")</f>
      </c>
      <c r="Q3046" s="163"/>
      <c r="R3046" s="155" t="str"/>
      <c r="S3046" s="155" t="str"/>
      <c r="T3046" s="155" t="str"/>
      <c r="U3046" s="153" t="n">
        <f>IF(E3046&lt;&gt;"Accepted","",IF(AND(N3046="",P3046=""),"",MAX(N3046,P3046)))</f>
        <v>21.864809512</v>
      </c>
      <c r="V3046" s="155" t="str">
        <v>2026-06-27 13:10 PDT</v>
      </c>
      <c r="W3046" s="153" t="n">
        <v>14</v>
      </c>
      <c r="X3046" s="153" t="n">
        <v>19</v>
      </c>
      <c r="Y3046" s="163"/>
      <c r="Z3046" s="163"/>
      <c r="AA3046" s="153" t="n">
        <v>-117.8837</v>
      </c>
      <c r="AB3046" s="153" t="n">
        <v>34.9054</v>
      </c>
      <c r="AC3046" s="153" t="n">
        <v>702</v>
      </c>
      <c r="AD3046" s="175" t="str">
        <v>KEDW 272010Z AUTO 27014G19KT 10SM CLR 29/07 A2985 RMK AO2 WSHFT 04 SLP085 $</v>
      </c>
    </row>
    <row r="3047" hidden="0">
      <c r="A3047" s="150" t="str">
        <v>2026-06-27 20:21 UTC</v>
      </c>
      <c r="B3047" s="155" t="str">
        <v>2026-06-27 13:21 PDT</v>
      </c>
      <c r="C3047" s="155" t="str">
        <v>2026-06-27</v>
      </c>
      <c r="D3047" s="155" t="str">
        <v>June</v>
      </c>
      <c r="E3047" s="154" t="str">
        <v>Accepted</v>
      </c>
      <c r="F3047" s="155" t="str">
        <v>230</v>
      </c>
      <c r="G3047" s="153" t="n">
        <v>230</v>
      </c>
      <c r="H3047" s="155" t="str">
        <v>SW</v>
      </c>
      <c r="I3047" s="153" t="n">
        <v>50</v>
      </c>
      <c r="J3047" s="155" t="str">
        <v>NE</v>
      </c>
      <c r="K3047" s="153" t="n">
        <v>12</v>
      </c>
      <c r="L3047" s="153" t="n">
        <f>IF(E3047="Accepted",K3047*1.150779448,"")</f>
        <v>13.809353376</v>
      </c>
      <c r="M3047" s="163"/>
      <c r="N3047" s="163" t="str">
        <f>IF(AND(E3047="Accepted",ISNUMBER(M3047)),M3047*1.150779448,"")</f>
      </c>
      <c r="O3047" s="163"/>
      <c r="P3047" s="163" t="str">
        <f>IF(AND(E3047="Accepted",ISNUMBER(O3047)),O3047*1.150779448,"")</f>
      </c>
      <c r="Q3047" s="163"/>
      <c r="R3047" s="155" t="str"/>
      <c r="S3047" s="155" t="str"/>
      <c r="T3047" s="155" t="str"/>
      <c r="U3047" s="163" t="str">
        <f>IF(E3047&lt;&gt;"Accepted","",IF(AND(N3047="",P3047=""),"",MAX(N3047,P3047)))</f>
      </c>
      <c r="V3047" s="155" t="str">
        <v>2026-06-27 13:21 PDT</v>
      </c>
      <c r="W3047" s="153" t="n">
        <v>12</v>
      </c>
      <c r="X3047" s="163"/>
      <c r="Y3047" s="163"/>
      <c r="Z3047" s="163"/>
      <c r="AA3047" s="153" t="n">
        <v>-117.8837</v>
      </c>
      <c r="AB3047" s="153" t="n">
        <v>34.9054</v>
      </c>
      <c r="AC3047" s="153" t="n">
        <v>702</v>
      </c>
      <c r="AD3047" s="175" t="str">
        <v>KEDW 272021Z AUTO 23012KT 10SM CLR 29/07 A2984 RMK AO2 WSHFT 10 SLP083 $</v>
      </c>
    </row>
    <row r="3048" hidden="0">
      <c r="A3048" s="150" t="str">
        <v>2026-06-27 20:28 UTC</v>
      </c>
      <c r="B3048" s="155" t="str">
        <v>2026-06-27 13:28 PDT</v>
      </c>
      <c r="C3048" s="155" t="str">
        <v>2026-06-27</v>
      </c>
      <c r="D3048" s="155" t="str">
        <v>June</v>
      </c>
      <c r="E3048" s="154" t="str">
        <v>Accepted</v>
      </c>
      <c r="F3048" s="155" t="str">
        <v>270</v>
      </c>
      <c r="G3048" s="153" t="n">
        <v>270</v>
      </c>
      <c r="H3048" s="155" t="str">
        <v>W</v>
      </c>
      <c r="I3048" s="153" t="n">
        <v>90</v>
      </c>
      <c r="J3048" s="155" t="str">
        <v>E</v>
      </c>
      <c r="K3048" s="153" t="n">
        <v>18</v>
      </c>
      <c r="L3048" s="153" t="n">
        <f>IF(E3048="Accepted",K3048*1.150779448,"")</f>
        <v>20.714030064</v>
      </c>
      <c r="M3048" s="153" t="n">
        <v>26</v>
      </c>
      <c r="N3048" s="153" t="n">
        <f>IF(AND(E3048="Accepted",ISNUMBER(M3048)),M3048*1.150779448,"")</f>
        <v>29.920265648</v>
      </c>
      <c r="O3048" s="163"/>
      <c r="P3048" s="163" t="str">
        <f>IF(AND(E3048="Accepted",ISNUMBER(O3048)),O3048*1.150779448,"")</f>
      </c>
      <c r="Q3048" s="163"/>
      <c r="R3048" s="155" t="str"/>
      <c r="S3048" s="155" t="str"/>
      <c r="T3048" s="155" t="str"/>
      <c r="U3048" s="153" t="n">
        <f>IF(E3048&lt;&gt;"Accepted","",IF(AND(N3048="",P3048=""),"",MAX(N3048,P3048)))</f>
        <v>29.920265648</v>
      </c>
      <c r="V3048" s="155" t="str">
        <v>2026-06-27 13:28 PDT</v>
      </c>
      <c r="W3048" s="153" t="n">
        <v>18</v>
      </c>
      <c r="X3048" s="153" t="n">
        <v>26</v>
      </c>
      <c r="Y3048" s="163"/>
      <c r="Z3048" s="163"/>
      <c r="AA3048" s="153" t="n">
        <v>-117.8837</v>
      </c>
      <c r="AB3048" s="153" t="n">
        <v>34.9054</v>
      </c>
      <c r="AC3048" s="153" t="n">
        <v>702</v>
      </c>
      <c r="AD3048" s="175" t="str">
        <v>KEDW 272028Z AUTO 27018G26KT 10SM CLR 30/06 A2984 RMK AO2 WSHFT 21 SLP082 $</v>
      </c>
    </row>
    <row r="3049" hidden="0">
      <c r="A3049" s="150" t="str">
        <v>2026-06-27 20:55 UTC</v>
      </c>
      <c r="B3049" s="155" t="str">
        <v>2026-06-27 13:55 PDT</v>
      </c>
      <c r="C3049" s="155" t="str">
        <v>2026-06-27</v>
      </c>
      <c r="D3049" s="155" t="str">
        <v>June</v>
      </c>
      <c r="E3049" s="154" t="str">
        <v>Accepted</v>
      </c>
      <c r="F3049" s="155" t="str">
        <v>280</v>
      </c>
      <c r="G3049" s="153" t="n">
        <v>280</v>
      </c>
      <c r="H3049" s="155" t="str">
        <v>W</v>
      </c>
      <c r="I3049" s="153" t="n">
        <v>100</v>
      </c>
      <c r="J3049" s="155" t="str">
        <v>E</v>
      </c>
      <c r="K3049" s="153" t="n">
        <v>13</v>
      </c>
      <c r="L3049" s="153" t="n">
        <f>IF(E3049="Accepted",K3049*1.150779448,"")</f>
        <v>14.960132824</v>
      </c>
      <c r="M3049" s="153" t="n">
        <v>20</v>
      </c>
      <c r="N3049" s="153" t="n">
        <f>IF(AND(E3049="Accepted",ISNUMBER(M3049)),M3049*1.150779448,"")</f>
        <v>23.01558896</v>
      </c>
      <c r="O3049" s="153" t="n">
        <v>27</v>
      </c>
      <c r="P3049" s="153" t="n">
        <f>IF(AND(E3049="Accepted",ISNUMBER(O3049)),O3049*1.150779448,"")</f>
        <v>31.071045096</v>
      </c>
      <c r="Q3049" s="153" t="n">
        <v>260</v>
      </c>
      <c r="R3049" s="155" t="str">
        <v>22</v>
      </c>
      <c r="S3049" s="155" t="str">
        <v>2026-06-27 20:22 UTC</v>
      </c>
      <c r="T3049" s="155" t="str">
        <v>2026-06-27 13:22 PDT</v>
      </c>
      <c r="U3049" s="153" t="n">
        <f>IF(E3049&lt;&gt;"Accepted","",IF(AND(N3049="",P3049=""),"",MAX(N3049,P3049)))</f>
        <v>31.071045096</v>
      </c>
      <c r="V3049" s="155" t="str">
        <v>2026-06-27 13:22 PDT</v>
      </c>
      <c r="W3049" s="153" t="n">
        <v>13</v>
      </c>
      <c r="X3049" s="153" t="n">
        <v>20</v>
      </c>
      <c r="Y3049" s="153" t="n">
        <v>27</v>
      </c>
      <c r="Z3049" s="153" t="n">
        <v>260</v>
      </c>
      <c r="AA3049" s="153" t="n">
        <v>-117.8837</v>
      </c>
      <c r="AB3049" s="153" t="n">
        <v>34.9054</v>
      </c>
      <c r="AC3049" s="153" t="n">
        <v>702</v>
      </c>
      <c r="AD3049" s="175" t="str">
        <v>KEDW 272055Z 28013G20KT 50SM FEW250 30/05 A2984 RMK AO2A PK WND 26027/22 SLP082 T02980051 57016</v>
      </c>
    </row>
    <row r="3050" hidden="0">
      <c r="A3050" s="150" t="str">
        <v>2026-06-27 21:18 UTC</v>
      </c>
      <c r="B3050" s="155" t="str">
        <v>2026-06-27 14:18 PDT</v>
      </c>
      <c r="C3050" s="155" t="str">
        <v>2026-06-27</v>
      </c>
      <c r="D3050" s="155" t="str">
        <v>June</v>
      </c>
      <c r="E3050" s="154" t="str">
        <v>Accepted</v>
      </c>
      <c r="F3050" s="155" t="str">
        <v>240</v>
      </c>
      <c r="G3050" s="153" t="n">
        <v>240</v>
      </c>
      <c r="H3050" s="155" t="str">
        <v>SW</v>
      </c>
      <c r="I3050" s="153" t="n">
        <v>60</v>
      </c>
      <c r="J3050" s="155" t="str">
        <v>NE</v>
      </c>
      <c r="K3050" s="153" t="n">
        <v>16</v>
      </c>
      <c r="L3050" s="153" t="n">
        <f>IF(E3050="Accepted",K3050*1.150779448,"")</f>
        <v>18.412471168</v>
      </c>
      <c r="M3050" s="153" t="n">
        <v>27</v>
      </c>
      <c r="N3050" s="153" t="n">
        <f>IF(AND(E3050="Accepted",ISNUMBER(M3050)),M3050*1.150779448,"")</f>
        <v>31.071045096</v>
      </c>
      <c r="O3050" s="163"/>
      <c r="P3050" s="163" t="str">
        <f>IF(AND(E3050="Accepted",ISNUMBER(O3050)),O3050*1.150779448,"")</f>
      </c>
      <c r="Q3050" s="163"/>
      <c r="R3050" s="155" t="str"/>
      <c r="S3050" s="155" t="str"/>
      <c r="T3050" s="155" t="str"/>
      <c r="U3050" s="153" t="n">
        <f>IF(E3050&lt;&gt;"Accepted","",IF(AND(N3050="",P3050=""),"",MAX(N3050,P3050)))</f>
        <v>31.071045096</v>
      </c>
      <c r="V3050" s="155" t="str">
        <v>2026-06-27 14:18 PDT</v>
      </c>
      <c r="W3050" s="153" t="n">
        <v>16</v>
      </c>
      <c r="X3050" s="153" t="n">
        <v>27</v>
      </c>
      <c r="Y3050" s="163"/>
      <c r="Z3050" s="163"/>
      <c r="AA3050" s="153" t="n">
        <v>-117.8837</v>
      </c>
      <c r="AB3050" s="153" t="n">
        <v>34.9054</v>
      </c>
      <c r="AC3050" s="153" t="n">
        <v>702</v>
      </c>
      <c r="AD3050" s="175" t="str">
        <v>KEDW 272118Z 24016G27KT 40SM FEW250 31/03 A2983 RMK AO2A WSHFT 15 SLP078</v>
      </c>
    </row>
    <row r="3051" hidden="0">
      <c r="A3051" s="150" t="str">
        <v>2026-06-27 21:55 UTC</v>
      </c>
      <c r="B3051" s="155" t="str">
        <v>2026-06-27 14:55 PDT</v>
      </c>
      <c r="C3051" s="155" t="str">
        <v>2026-06-27</v>
      </c>
      <c r="D3051" s="155" t="str">
        <v>June</v>
      </c>
      <c r="E3051" s="154" t="str">
        <v>Accepted</v>
      </c>
      <c r="F3051" s="155" t="str">
        <v>250</v>
      </c>
      <c r="G3051" s="153" t="n">
        <v>250</v>
      </c>
      <c r="H3051" s="155" t="str">
        <v>W</v>
      </c>
      <c r="I3051" s="153" t="n">
        <v>70</v>
      </c>
      <c r="J3051" s="155" t="str">
        <v>E</v>
      </c>
      <c r="K3051" s="153" t="n">
        <v>20</v>
      </c>
      <c r="L3051" s="153" t="n">
        <f>IF(E3051="Accepted",K3051*1.150779448,"")</f>
        <v>23.01558896</v>
      </c>
      <c r="M3051" s="153" t="n">
        <v>29</v>
      </c>
      <c r="N3051" s="153" t="n">
        <f>IF(AND(E3051="Accepted",ISNUMBER(M3051)),M3051*1.150779448,"")</f>
        <v>33.372603992</v>
      </c>
      <c r="O3051" s="153" t="n">
        <v>30</v>
      </c>
      <c r="P3051" s="153" t="n">
        <f>IF(AND(E3051="Accepted",ISNUMBER(O3051)),O3051*1.150779448,"")</f>
        <v>34.523383439999996</v>
      </c>
      <c r="Q3051" s="153" t="n">
        <v>290</v>
      </c>
      <c r="R3051" s="155" t="str">
        <v>21</v>
      </c>
      <c r="S3051" s="155" t="str">
        <v>2026-06-27 21:21 UTC</v>
      </c>
      <c r="T3051" s="155" t="str">
        <v>2026-06-27 14:21 PDT</v>
      </c>
      <c r="U3051" s="153" t="n">
        <f>IF(E3051&lt;&gt;"Accepted","",IF(AND(N3051="",P3051=""),"",MAX(N3051,P3051)))</f>
        <v>34.523383439999996</v>
      </c>
      <c r="V3051" s="155" t="str">
        <v>2026-06-27 14:21 PDT</v>
      </c>
      <c r="W3051" s="153" t="n">
        <v>20</v>
      </c>
      <c r="X3051" s="153" t="n">
        <v>29</v>
      </c>
      <c r="Y3051" s="153" t="n">
        <v>30</v>
      </c>
      <c r="Z3051" s="153" t="n">
        <v>290</v>
      </c>
      <c r="AA3051" s="153" t="n">
        <v>-117.8837</v>
      </c>
      <c r="AB3051" s="153" t="n">
        <v>34.9054</v>
      </c>
      <c r="AC3051" s="153" t="n">
        <v>702</v>
      </c>
      <c r="AD3051" s="175" t="str">
        <v>KEDW 272155Z 25020G29KT 40SM FEW250 31/M00 A2983 RMK AO2A PK WND 29030/21 SLP077 T03131004</v>
      </c>
    </row>
    <row r="3052" hidden="0">
      <c r="A3052" s="150" t="str">
        <v>2026-06-27 22:55 UTC</v>
      </c>
      <c r="B3052" s="155" t="str">
        <v>2026-06-27 15:55 PDT</v>
      </c>
      <c r="C3052" s="155" t="str">
        <v>2026-06-27</v>
      </c>
      <c r="D3052" s="155" t="str">
        <v>June</v>
      </c>
      <c r="E3052" s="154" t="str">
        <v>Accepted</v>
      </c>
      <c r="F3052" s="155" t="str">
        <v>230</v>
      </c>
      <c r="G3052" s="153" t="n">
        <v>230</v>
      </c>
      <c r="H3052" s="155" t="str">
        <v>SW</v>
      </c>
      <c r="I3052" s="153" t="n">
        <v>50</v>
      </c>
      <c r="J3052" s="155" t="str">
        <v>NE</v>
      </c>
      <c r="K3052" s="153" t="n">
        <v>25</v>
      </c>
      <c r="L3052" s="153" t="n">
        <f>IF(E3052="Accepted",K3052*1.150779448,"")</f>
        <v>28.7694862</v>
      </c>
      <c r="M3052" s="153" t="n">
        <v>32</v>
      </c>
      <c r="N3052" s="153" t="n">
        <f>IF(AND(E3052="Accepted",ISNUMBER(M3052)),M3052*1.150779448,"")</f>
        <v>36.824942336</v>
      </c>
      <c r="O3052" s="153" t="n">
        <v>34</v>
      </c>
      <c r="P3052" s="153" t="n">
        <f>IF(AND(E3052="Accepted",ISNUMBER(O3052)),O3052*1.150779448,"")</f>
        <v>39.126501232</v>
      </c>
      <c r="Q3052" s="153" t="n">
        <v>220</v>
      </c>
      <c r="R3052" s="155" t="str">
        <v>44</v>
      </c>
      <c r="S3052" s="155" t="str">
        <v>2026-06-27 22:44 UTC</v>
      </c>
      <c r="T3052" s="155" t="str">
        <v>2026-06-27 15:44 PDT</v>
      </c>
      <c r="U3052" s="153" t="n">
        <f>IF(E3052&lt;&gt;"Accepted","",IF(AND(N3052="",P3052=""),"",MAX(N3052,P3052)))</f>
        <v>39.126501232</v>
      </c>
      <c r="V3052" s="155" t="str">
        <v>2026-06-27 15:44 PDT</v>
      </c>
      <c r="W3052" s="153" t="n">
        <v>25</v>
      </c>
      <c r="X3052" s="153" t="n">
        <v>32</v>
      </c>
      <c r="Y3052" s="153" t="n">
        <v>34</v>
      </c>
      <c r="Z3052" s="153" t="n">
        <v>220</v>
      </c>
      <c r="AA3052" s="153" t="n">
        <v>-117.8837</v>
      </c>
      <c r="AB3052" s="153" t="n">
        <v>34.9054</v>
      </c>
      <c r="AC3052" s="153" t="n">
        <v>702</v>
      </c>
      <c r="AD3052" s="175" t="str">
        <v>KEDW 272255Z 23025G32KT 50SM CLR 29/07 A2982 RMK AO2A PK WND 22034/44 SLP076 T02930072</v>
      </c>
    </row>
    <row r="3053" hidden="0">
      <c r="A3053" s="150" t="str">
        <v>2026-06-27 23:55 UTC</v>
      </c>
      <c r="B3053" s="155" t="str">
        <v>2026-06-27 16:55 PDT</v>
      </c>
      <c r="C3053" s="155" t="str">
        <v>2026-06-27</v>
      </c>
      <c r="D3053" s="155" t="str">
        <v>June</v>
      </c>
      <c r="E3053" s="154" t="str">
        <v>Accepted</v>
      </c>
      <c r="F3053" s="155" t="str">
        <v>220</v>
      </c>
      <c r="G3053" s="153" t="n">
        <v>220</v>
      </c>
      <c r="H3053" s="155" t="str">
        <v>SW</v>
      </c>
      <c r="I3053" s="153" t="n">
        <v>40</v>
      </c>
      <c r="J3053" s="155" t="str">
        <v>NE</v>
      </c>
      <c r="K3053" s="153" t="n">
        <v>22</v>
      </c>
      <c r="L3053" s="153" t="n">
        <f>IF(E3053="Accepted",K3053*1.150779448,"")</f>
        <v>25.317147856</v>
      </c>
      <c r="M3053" s="153" t="n">
        <v>29</v>
      </c>
      <c r="N3053" s="153" t="n">
        <f>IF(AND(E3053="Accepted",ISNUMBER(M3053)),M3053*1.150779448,"")</f>
        <v>33.372603992</v>
      </c>
      <c r="O3053" s="153" t="n">
        <v>33</v>
      </c>
      <c r="P3053" s="153" t="n">
        <f>IF(AND(E3053="Accepted",ISNUMBER(O3053)),O3053*1.150779448,"")</f>
        <v>37.975721784</v>
      </c>
      <c r="Q3053" s="153" t="n">
        <v>230</v>
      </c>
      <c r="R3053" s="155" t="str">
        <v>00</v>
      </c>
      <c r="S3053" s="155" t="str">
        <v>2026-06-27 23:00 UTC</v>
      </c>
      <c r="T3053" s="155" t="str">
        <v>2026-06-27 16:00 PDT</v>
      </c>
      <c r="U3053" s="153" t="n">
        <f>IF(E3053&lt;&gt;"Accepted","",IF(AND(N3053="",P3053=""),"",MAX(N3053,P3053)))</f>
        <v>37.975721784</v>
      </c>
      <c r="V3053" s="155" t="str">
        <v>2026-06-27 16:00 PDT</v>
      </c>
      <c r="W3053" s="153" t="n">
        <v>22</v>
      </c>
      <c r="X3053" s="153" t="n">
        <v>29</v>
      </c>
      <c r="Y3053" s="153" t="n">
        <v>33</v>
      </c>
      <c r="Z3053" s="153" t="n">
        <v>230</v>
      </c>
      <c r="AA3053" s="153" t="n">
        <v>-117.8837</v>
      </c>
      <c r="AB3053" s="153" t="n">
        <v>34.9054</v>
      </c>
      <c r="AC3053" s="153" t="n">
        <v>702</v>
      </c>
      <c r="AD3053" s="175" t="str">
        <v>KEDW 272355Z 22022G29KT 50SM CLR 28/09 A2981 RMK AO2A PK WND 23033/00 SLP072 T02830090 10313 20256 57009</v>
      </c>
    </row>
    <row r="3054" hidden="0">
      <c r="A3054" s="150" t="str">
        <v>2026-06-28 00:55 UTC</v>
      </c>
      <c r="B3054" s="155" t="str">
        <v>2026-06-27 17:55 PDT</v>
      </c>
      <c r="C3054" s="155" t="str">
        <v>2026-06-27</v>
      </c>
      <c r="D3054" s="155" t="str">
        <v>June</v>
      </c>
      <c r="E3054" s="154" t="str">
        <v>Accepted</v>
      </c>
      <c r="F3054" s="155" t="str">
        <v>230</v>
      </c>
      <c r="G3054" s="153" t="n">
        <v>230</v>
      </c>
      <c r="H3054" s="155" t="str">
        <v>SW</v>
      </c>
      <c r="I3054" s="153" t="n">
        <v>50</v>
      </c>
      <c r="J3054" s="155" t="str">
        <v>NE</v>
      </c>
      <c r="K3054" s="153" t="n">
        <v>21</v>
      </c>
      <c r="L3054" s="153" t="n">
        <f>IF(E3054="Accepted",K3054*1.150779448,"")</f>
        <v>24.166368408</v>
      </c>
      <c r="M3054" s="153" t="n">
        <v>27</v>
      </c>
      <c r="N3054" s="153" t="n">
        <f>IF(AND(E3054="Accepted",ISNUMBER(M3054)),M3054*1.150779448,"")</f>
        <v>31.071045096</v>
      </c>
      <c r="O3054" s="153" t="n">
        <v>35</v>
      </c>
      <c r="P3054" s="153" t="n">
        <f>IF(AND(E3054="Accepted",ISNUMBER(O3054)),O3054*1.150779448,"")</f>
        <v>40.27728068</v>
      </c>
      <c r="Q3054" s="153" t="n">
        <v>220</v>
      </c>
      <c r="R3054" s="155" t="str">
        <v>2358</v>
      </c>
      <c r="S3054" s="155" t="str">
        <v>2026-06-27 23:58 UTC</v>
      </c>
      <c r="T3054" s="155" t="str">
        <v>2026-06-27 16:58 PDT</v>
      </c>
      <c r="U3054" s="153" t="n">
        <f>IF(E3054&lt;&gt;"Accepted","",IF(AND(N3054="",P3054=""),"",MAX(N3054,P3054)))</f>
        <v>40.27728068</v>
      </c>
      <c r="V3054" s="155" t="str">
        <v>2026-06-27 16:58 PDT</v>
      </c>
      <c r="W3054" s="153" t="n">
        <v>21</v>
      </c>
      <c r="X3054" s="153" t="n">
        <v>27</v>
      </c>
      <c r="Y3054" s="153" t="n">
        <v>35</v>
      </c>
      <c r="Z3054" s="153" t="n">
        <v>220</v>
      </c>
      <c r="AA3054" s="153" t="n">
        <v>-117.8837</v>
      </c>
      <c r="AB3054" s="153" t="n">
        <v>34.9054</v>
      </c>
      <c r="AC3054" s="153" t="n">
        <v>702</v>
      </c>
      <c r="AD3054" s="175" t="str">
        <v>KEDW 280055Z 23021G27KT 40SM CLR 27/11 A2979 RMK AO2A PK WND 22035/2358 SLP067 T02740106</v>
      </c>
    </row>
    <row r="3055" hidden="0">
      <c r="A3055" s="150" t="str">
        <v>2026-06-28 01:55 UTC</v>
      </c>
      <c r="B3055" s="155" t="str">
        <v>2026-06-27 18:55 PDT</v>
      </c>
      <c r="C3055" s="155" t="str">
        <v>2026-06-27</v>
      </c>
      <c r="D3055" s="155" t="str">
        <v>June</v>
      </c>
      <c r="E3055" s="154" t="str">
        <v>Accepted</v>
      </c>
      <c r="F3055" s="155" t="str">
        <v>230</v>
      </c>
      <c r="G3055" s="153" t="n">
        <v>230</v>
      </c>
      <c r="H3055" s="155" t="str">
        <v>SW</v>
      </c>
      <c r="I3055" s="153" t="n">
        <v>50</v>
      </c>
      <c r="J3055" s="155" t="str">
        <v>NE</v>
      </c>
      <c r="K3055" s="153" t="n">
        <v>23</v>
      </c>
      <c r="L3055" s="153" t="n">
        <f>IF(E3055="Accepted",K3055*1.150779448,"")</f>
        <v>26.467927304</v>
      </c>
      <c r="M3055" s="153" t="n">
        <v>28</v>
      </c>
      <c r="N3055" s="153" t="n">
        <f>IF(AND(E3055="Accepted",ISNUMBER(M3055)),M3055*1.150779448,"")</f>
        <v>32.221824544</v>
      </c>
      <c r="O3055" s="153" t="n">
        <v>32</v>
      </c>
      <c r="P3055" s="153" t="n">
        <f>IF(AND(E3055="Accepted",ISNUMBER(O3055)),O3055*1.150779448,"")</f>
        <v>36.824942336</v>
      </c>
      <c r="Q3055" s="153" t="n">
        <v>240</v>
      </c>
      <c r="R3055" s="155" t="str">
        <v>17</v>
      </c>
      <c r="S3055" s="155" t="str">
        <v>2026-06-28 01:17 UTC</v>
      </c>
      <c r="T3055" s="155" t="str">
        <v>2026-06-27 18:17 PDT</v>
      </c>
      <c r="U3055" s="153" t="n">
        <f>IF(E3055&lt;&gt;"Accepted","",IF(AND(N3055="",P3055=""),"",MAX(N3055,P3055)))</f>
        <v>36.824942336</v>
      </c>
      <c r="V3055" s="155" t="str">
        <v>2026-06-27 18:17 PDT</v>
      </c>
      <c r="W3055" s="153" t="n">
        <v>23</v>
      </c>
      <c r="X3055" s="153" t="n">
        <v>28</v>
      </c>
      <c r="Y3055" s="153" t="n">
        <v>32</v>
      </c>
      <c r="Z3055" s="153" t="n">
        <v>240</v>
      </c>
      <c r="AA3055" s="153" t="n">
        <v>-117.8837</v>
      </c>
      <c r="AB3055" s="153" t="n">
        <v>34.9054</v>
      </c>
      <c r="AC3055" s="153" t="n">
        <v>702</v>
      </c>
      <c r="AD3055" s="175" t="str">
        <v>KEDW 280155Z AUTO 23023G28KT 10SM CLR 26/11 A2980 RMK AO2 PK WND 24032/17 SLP070 T02580112 $</v>
      </c>
    </row>
    <row r="3056" hidden="0">
      <c r="A3056" s="150" t="str">
        <v>2026-06-28 02:55 UTC</v>
      </c>
      <c r="B3056" s="155" t="str">
        <v>2026-06-27 19:55 PDT</v>
      </c>
      <c r="C3056" s="155" t="str">
        <v>2026-06-27</v>
      </c>
      <c r="D3056" s="155" t="str">
        <v>June</v>
      </c>
      <c r="E3056" s="154" t="str">
        <v>Accepted</v>
      </c>
      <c r="F3056" s="155" t="str">
        <v>240</v>
      </c>
      <c r="G3056" s="153" t="n">
        <v>240</v>
      </c>
      <c r="H3056" s="155" t="str">
        <v>SW</v>
      </c>
      <c r="I3056" s="153" t="n">
        <v>60</v>
      </c>
      <c r="J3056" s="155" t="str">
        <v>NE</v>
      </c>
      <c r="K3056" s="153" t="n">
        <v>15</v>
      </c>
      <c r="L3056" s="153" t="n">
        <f>IF(E3056="Accepted",K3056*1.150779448,"")</f>
        <v>17.261691719999998</v>
      </c>
      <c r="M3056" s="163"/>
      <c r="N3056" s="163" t="str">
        <f>IF(AND(E3056="Accepted",ISNUMBER(M3056)),M3056*1.150779448,"")</f>
      </c>
      <c r="O3056" s="153" t="n">
        <v>28</v>
      </c>
      <c r="P3056" s="153" t="n">
        <f>IF(AND(E3056="Accepted",ISNUMBER(O3056)),O3056*1.150779448,"")</f>
        <v>32.221824544</v>
      </c>
      <c r="Q3056" s="153" t="n">
        <v>230</v>
      </c>
      <c r="R3056" s="155" t="str">
        <v>33</v>
      </c>
      <c r="S3056" s="155" t="str">
        <v>2026-06-28 02:33 UTC</v>
      </c>
      <c r="T3056" s="155" t="str">
        <v>2026-06-27 19:33 PDT</v>
      </c>
      <c r="U3056" s="153" t="n">
        <f>IF(E3056&lt;&gt;"Accepted","",IF(AND(N3056="",P3056=""),"",MAX(N3056,P3056)))</f>
        <v>32.221824544</v>
      </c>
      <c r="V3056" s="155" t="str">
        <v>2026-06-27 19:33 PDT</v>
      </c>
      <c r="W3056" s="153" t="n">
        <v>15</v>
      </c>
      <c r="X3056" s="163"/>
      <c r="Y3056" s="153" t="n">
        <v>28</v>
      </c>
      <c r="Z3056" s="153" t="n">
        <v>230</v>
      </c>
      <c r="AA3056" s="153" t="n">
        <v>-117.8837</v>
      </c>
      <c r="AB3056" s="153" t="n">
        <v>34.9054</v>
      </c>
      <c r="AC3056" s="153" t="n">
        <v>702</v>
      </c>
      <c r="AD3056" s="175" t="str">
        <v>KEDW 280255Z AUTO 24015KT 10SM CLR 23/12 A2981 RMK AO2 PK WND 23028/33 SLP075 T02320116 53001 $</v>
      </c>
    </row>
    <row r="3057" hidden="0">
      <c r="A3057" s="150" t="str">
        <v>2026-06-28 03:55 UTC</v>
      </c>
      <c r="B3057" s="155" t="str">
        <v>2026-06-27 20:55 PDT</v>
      </c>
      <c r="C3057" s="155" t="str">
        <v>2026-06-27</v>
      </c>
      <c r="D3057" s="155" t="str">
        <v>June</v>
      </c>
      <c r="E3057" s="154" t="str">
        <v>Accepted</v>
      </c>
      <c r="F3057" s="155" t="str">
        <v>240</v>
      </c>
      <c r="G3057" s="153" t="n">
        <v>240</v>
      </c>
      <c r="H3057" s="155" t="str">
        <v>SW</v>
      </c>
      <c r="I3057" s="153" t="n">
        <v>60</v>
      </c>
      <c r="J3057" s="155" t="str">
        <v>NE</v>
      </c>
      <c r="K3057" s="153" t="n">
        <v>18</v>
      </c>
      <c r="L3057" s="153" t="n">
        <f>IF(E3057="Accepted",K3057*1.150779448,"")</f>
        <v>20.714030064</v>
      </c>
      <c r="M3057" s="163"/>
      <c r="N3057" s="163" t="str">
        <f>IF(AND(E3057="Accepted",ISNUMBER(M3057)),M3057*1.150779448,"")</f>
      </c>
      <c r="O3057" s="153" t="n">
        <v>27</v>
      </c>
      <c r="P3057" s="153" t="n">
        <f>IF(AND(E3057="Accepted",ISNUMBER(O3057)),O3057*1.150779448,"")</f>
        <v>31.071045096</v>
      </c>
      <c r="Q3057" s="153" t="n">
        <v>250</v>
      </c>
      <c r="R3057" s="155" t="str">
        <v>16</v>
      </c>
      <c r="S3057" s="155" t="str">
        <v>2026-06-28 03:16 UTC</v>
      </c>
      <c r="T3057" s="155" t="str">
        <v>2026-06-27 20:16 PDT</v>
      </c>
      <c r="U3057" s="153" t="n">
        <f>IF(E3057&lt;&gt;"Accepted","",IF(AND(N3057="",P3057=""),"",MAX(N3057,P3057)))</f>
        <v>31.071045096</v>
      </c>
      <c r="V3057" s="155" t="str">
        <v>2026-06-27 20:16 PDT</v>
      </c>
      <c r="W3057" s="153" t="n">
        <v>18</v>
      </c>
      <c r="X3057" s="163"/>
      <c r="Y3057" s="153" t="n">
        <v>27</v>
      </c>
      <c r="Z3057" s="153" t="n">
        <v>250</v>
      </c>
      <c r="AA3057" s="153" t="n">
        <v>-117.8837</v>
      </c>
      <c r="AB3057" s="153" t="n">
        <v>34.9054</v>
      </c>
      <c r="AC3057" s="153" t="n">
        <v>702</v>
      </c>
      <c r="AD3057" s="175" t="str">
        <v>KEDW 280355Z AUTO 24018KT 10SM CLR 22/12 A2983 RMK AO2 PK WND 25027/16 SLP080 T02160116 $</v>
      </c>
    </row>
    <row r="3058" hidden="0">
      <c r="A3058" s="150" t="str">
        <v>2026-06-28 04:55 UTC</v>
      </c>
      <c r="B3058" s="155" t="str">
        <v>2026-06-27 21:55 PDT</v>
      </c>
      <c r="C3058" s="155" t="str">
        <v>2026-06-27</v>
      </c>
      <c r="D3058" s="155" t="str">
        <v>June</v>
      </c>
      <c r="E3058" s="154" t="str">
        <v>Accepted</v>
      </c>
      <c r="F3058" s="155" t="str">
        <v>230</v>
      </c>
      <c r="G3058" s="153" t="n">
        <v>230</v>
      </c>
      <c r="H3058" s="155" t="str">
        <v>SW</v>
      </c>
      <c r="I3058" s="153" t="n">
        <v>50</v>
      </c>
      <c r="J3058" s="155" t="str">
        <v>NE</v>
      </c>
      <c r="K3058" s="153" t="n">
        <v>17</v>
      </c>
      <c r="L3058" s="153" t="n">
        <f>IF(E3058="Accepted",K3058*1.150779448,"")</f>
        <v>19.563250616</v>
      </c>
      <c r="M3058" s="163"/>
      <c r="N3058" s="163" t="str">
        <f>IF(AND(E3058="Accepted",ISNUMBER(M3058)),M3058*1.150779448,"")</f>
      </c>
      <c r="O3058" s="163"/>
      <c r="P3058" s="163" t="str">
        <f>IF(AND(E3058="Accepted",ISNUMBER(O3058)),O3058*1.150779448,"")</f>
      </c>
      <c r="Q3058" s="163"/>
      <c r="R3058" s="155" t="str"/>
      <c r="S3058" s="155" t="str"/>
      <c r="T3058" s="155" t="str"/>
      <c r="U3058" s="163" t="str">
        <f>IF(E3058&lt;&gt;"Accepted","",IF(AND(N3058="",P3058=""),"",MAX(N3058,P3058)))</f>
      </c>
      <c r="V3058" s="155" t="str">
        <v>2026-06-27 21:55 PDT</v>
      </c>
      <c r="W3058" s="153" t="n">
        <v>17</v>
      </c>
      <c r="X3058" s="163"/>
      <c r="Y3058" s="163"/>
      <c r="Z3058" s="163"/>
      <c r="AA3058" s="153" t="n">
        <v>-117.8837</v>
      </c>
      <c r="AB3058" s="153" t="n">
        <v>34.9054</v>
      </c>
      <c r="AC3058" s="153" t="n">
        <v>702</v>
      </c>
      <c r="AD3058" s="175" t="str">
        <v>KEDW 280455Z AUTO 23017KT 10SM CLR 20/12 A2984 RMK AO2 SLP085 T01990119 $</v>
      </c>
    </row>
    <row r="3059" hidden="0">
      <c r="A3059" s="150" t="str">
        <v>2026-06-28 05:55 UTC</v>
      </c>
      <c r="B3059" s="155" t="str">
        <v>2026-06-27 22:55 PDT</v>
      </c>
      <c r="C3059" s="155" t="str">
        <v>2026-06-27</v>
      </c>
      <c r="D3059" s="155" t="str">
        <v>June</v>
      </c>
      <c r="E3059" s="154" t="str">
        <v>Accepted</v>
      </c>
      <c r="F3059" s="155" t="str">
        <v>240</v>
      </c>
      <c r="G3059" s="153" t="n">
        <v>240</v>
      </c>
      <c r="H3059" s="155" t="str">
        <v>SW</v>
      </c>
      <c r="I3059" s="153" t="n">
        <v>60</v>
      </c>
      <c r="J3059" s="155" t="str">
        <v>NE</v>
      </c>
      <c r="K3059" s="153" t="n">
        <v>17</v>
      </c>
      <c r="L3059" s="153" t="n">
        <f>IF(E3059="Accepted",K3059*1.150779448,"")</f>
        <v>19.563250616</v>
      </c>
      <c r="M3059" s="163"/>
      <c r="N3059" s="163" t="str">
        <f>IF(AND(E3059="Accepted",ISNUMBER(M3059)),M3059*1.150779448,"")</f>
      </c>
      <c r="O3059" s="163"/>
      <c r="P3059" s="163" t="str">
        <f>IF(AND(E3059="Accepted",ISNUMBER(O3059)),O3059*1.150779448,"")</f>
      </c>
      <c r="Q3059" s="163"/>
      <c r="R3059" s="155" t="str"/>
      <c r="S3059" s="155" t="str"/>
      <c r="T3059" s="155" t="str"/>
      <c r="U3059" s="163" t="str">
        <f>IF(E3059&lt;&gt;"Accepted","",IF(AND(N3059="",P3059=""),"",MAX(N3059,P3059)))</f>
      </c>
      <c r="V3059" s="155" t="str">
        <v>2026-06-27 22:55 PDT</v>
      </c>
      <c r="W3059" s="153" t="n">
        <v>17</v>
      </c>
      <c r="X3059" s="163"/>
      <c r="Y3059" s="163"/>
      <c r="Z3059" s="163"/>
      <c r="AA3059" s="153" t="n">
        <v>-117.8837</v>
      </c>
      <c r="AB3059" s="153" t="n">
        <v>34.9054</v>
      </c>
      <c r="AC3059" s="153" t="n">
        <v>702</v>
      </c>
      <c r="AD3059" s="175" t="str">
        <v>KEDW 280555Z AUTO 24017KT 10SM CLR 19/11 A2984 RMK AO2 SLP085 T01910114 10282 20191 50008 $</v>
      </c>
    </row>
    <row r="3060" hidden="0">
      <c r="A3060" s="150" t="str">
        <v>2026-06-28 06:55 UTC</v>
      </c>
      <c r="B3060" s="155" t="str">
        <v>2026-06-27 23:55 PDT</v>
      </c>
      <c r="C3060" s="155" t="str">
        <v>2026-06-27</v>
      </c>
      <c r="D3060" s="155" t="str">
        <v>June</v>
      </c>
      <c r="E3060" s="154" t="str">
        <v>Accepted</v>
      </c>
      <c r="F3060" s="155" t="str">
        <v>230</v>
      </c>
      <c r="G3060" s="153" t="n">
        <v>230</v>
      </c>
      <c r="H3060" s="155" t="str">
        <v>SW</v>
      </c>
      <c r="I3060" s="153" t="n">
        <v>50</v>
      </c>
      <c r="J3060" s="155" t="str">
        <v>NE</v>
      </c>
      <c r="K3060" s="153" t="n">
        <v>13</v>
      </c>
      <c r="L3060" s="153" t="n">
        <f>IF(E3060="Accepted",K3060*1.150779448,"")</f>
        <v>14.960132824</v>
      </c>
      <c r="M3060" s="163"/>
      <c r="N3060" s="163" t="str">
        <f>IF(AND(E3060="Accepted",ISNUMBER(M3060)),M3060*1.150779448,"")</f>
      </c>
      <c r="O3060" s="163"/>
      <c r="P3060" s="163" t="str">
        <f>IF(AND(E3060="Accepted",ISNUMBER(O3060)),O3060*1.150779448,"")</f>
      </c>
      <c r="Q3060" s="163"/>
      <c r="R3060" s="155" t="str"/>
      <c r="S3060" s="155" t="str"/>
      <c r="T3060" s="155" t="str"/>
      <c r="U3060" s="163" t="str">
        <f>IF(E3060&lt;&gt;"Accepted","",IF(AND(N3060="",P3060=""),"",MAX(N3060,P3060)))</f>
      </c>
      <c r="V3060" s="155" t="str">
        <v>2026-06-27 23:55 PDT</v>
      </c>
      <c r="W3060" s="153" t="n">
        <v>13</v>
      </c>
      <c r="X3060" s="163"/>
      <c r="Y3060" s="163"/>
      <c r="Z3060" s="163"/>
      <c r="AA3060" s="153" t="n">
        <v>-117.8837</v>
      </c>
      <c r="AB3060" s="153" t="n">
        <v>34.9054</v>
      </c>
      <c r="AC3060" s="153" t="n">
        <v>702</v>
      </c>
      <c r="AD3060" s="175" t="str">
        <v>KEDW 280655Z AUTO 23013KT 10SM CLR 19/11 A2984 RMK AO2 SLP084 T01900111 $</v>
      </c>
    </row>
    <row r="3061" hidden="0">
      <c r="A3061" s="150" t="str">
        <v>2026-06-28 07:55 UTC</v>
      </c>
      <c r="B3061" s="155" t="str">
        <v>2026-06-28 00:55 PDT</v>
      </c>
      <c r="C3061" s="155" t="str">
        <v>2026-06-28</v>
      </c>
      <c r="D3061" s="155" t="str">
        <v>June</v>
      </c>
      <c r="E3061" s="154" t="str">
        <v>Accepted</v>
      </c>
      <c r="F3061" s="155" t="str">
        <v>230</v>
      </c>
      <c r="G3061" s="153" t="n">
        <v>230</v>
      </c>
      <c r="H3061" s="155" t="str">
        <v>SW</v>
      </c>
      <c r="I3061" s="153" t="n">
        <v>50</v>
      </c>
      <c r="J3061" s="155" t="str">
        <v>NE</v>
      </c>
      <c r="K3061" s="153" t="n">
        <v>13</v>
      </c>
      <c r="L3061" s="153" t="n">
        <f>IF(E3061="Accepted",K3061*1.150779448,"")</f>
        <v>14.960132824</v>
      </c>
      <c r="M3061" s="163"/>
      <c r="N3061" s="163" t="str">
        <f>IF(AND(E3061="Accepted",ISNUMBER(M3061)),M3061*1.150779448,"")</f>
      </c>
      <c r="O3061" s="163"/>
      <c r="P3061" s="163" t="str">
        <f>IF(AND(E3061="Accepted",ISNUMBER(O3061)),O3061*1.150779448,"")</f>
      </c>
      <c r="Q3061" s="163"/>
      <c r="R3061" s="155" t="str"/>
      <c r="S3061" s="155" t="str"/>
      <c r="T3061" s="155" t="str"/>
      <c r="U3061" s="163" t="str">
        <f>IF(E3061&lt;&gt;"Accepted","",IF(AND(N3061="",P3061=""),"",MAX(N3061,P3061)))</f>
      </c>
      <c r="V3061" s="155" t="str">
        <v>2026-06-28 00:55 PDT</v>
      </c>
      <c r="W3061" s="153" t="n">
        <v>13</v>
      </c>
      <c r="X3061" s="163"/>
      <c r="Y3061" s="163"/>
      <c r="Z3061" s="163"/>
      <c r="AA3061" s="153" t="n">
        <v>-117.8837</v>
      </c>
      <c r="AB3061" s="153" t="n">
        <v>34.9054</v>
      </c>
      <c r="AC3061" s="153" t="n">
        <v>702</v>
      </c>
      <c r="AD3061" s="175" t="str">
        <v>KEDW 280755Z AUTO 23013KT 10SM CLR 19/11 A2983 RMK AO2 SLP079 T01900108 403130180 $</v>
      </c>
    </row>
    <row r="3062" hidden="0">
      <c r="A3062" s="150" t="str">
        <v>2026-06-28 08:55 UTC</v>
      </c>
      <c r="B3062" s="155" t="str">
        <v>2026-06-28 01:55 PDT</v>
      </c>
      <c r="C3062" s="155" t="str">
        <v>2026-06-28</v>
      </c>
      <c r="D3062" s="155" t="str">
        <v>June</v>
      </c>
      <c r="E3062" s="154" t="str">
        <v>Accepted</v>
      </c>
      <c r="F3062" s="155" t="str">
        <v>230</v>
      </c>
      <c r="G3062" s="153" t="n">
        <v>230</v>
      </c>
      <c r="H3062" s="155" t="str">
        <v>SW</v>
      </c>
      <c r="I3062" s="153" t="n">
        <v>50</v>
      </c>
      <c r="J3062" s="155" t="str">
        <v>NE</v>
      </c>
      <c r="K3062" s="153" t="n">
        <v>10</v>
      </c>
      <c r="L3062" s="153" t="n">
        <f>IF(E3062="Accepted",K3062*1.150779448,"")</f>
        <v>11.50779448</v>
      </c>
      <c r="M3062" s="163"/>
      <c r="N3062" s="163" t="str">
        <f>IF(AND(E3062="Accepted",ISNUMBER(M3062)),M3062*1.150779448,"")</f>
      </c>
      <c r="O3062" s="163"/>
      <c r="P3062" s="163" t="str">
        <f>IF(AND(E3062="Accepted",ISNUMBER(O3062)),O3062*1.150779448,"")</f>
      </c>
      <c r="Q3062" s="163"/>
      <c r="R3062" s="155" t="str"/>
      <c r="S3062" s="155" t="str"/>
      <c r="T3062" s="155" t="str"/>
      <c r="U3062" s="163" t="str">
        <f>IF(E3062&lt;&gt;"Accepted","",IF(AND(N3062="",P3062=""),"",MAX(N3062,P3062)))</f>
      </c>
      <c r="V3062" s="155" t="str">
        <v>2026-06-28 01:55 PDT</v>
      </c>
      <c r="W3062" s="153" t="n">
        <v>10</v>
      </c>
      <c r="X3062" s="163"/>
      <c r="Y3062" s="163"/>
      <c r="Z3062" s="163"/>
      <c r="AA3062" s="153" t="n">
        <v>-117.8837</v>
      </c>
      <c r="AB3062" s="153" t="n">
        <v>34.9054</v>
      </c>
      <c r="AC3062" s="153" t="n">
        <v>702</v>
      </c>
      <c r="AD3062" s="175" t="str">
        <v>KEDW 280855Z AUTO 23010KT 10SM CLR 18/08 A2982 RMK AO2 SLP076 T01780078 58005 $</v>
      </c>
    </row>
    <row r="3063" hidden="0">
      <c r="A3063" s="150" t="str">
        <v>2026-06-28 09:55 UTC</v>
      </c>
      <c r="B3063" s="155" t="str">
        <v>2026-06-28 02:55 PDT</v>
      </c>
      <c r="C3063" s="155" t="str">
        <v>2026-06-28</v>
      </c>
      <c r="D3063" s="155" t="str">
        <v>June</v>
      </c>
      <c r="E3063" s="154" t="str">
        <v>Accepted</v>
      </c>
      <c r="F3063" s="155" t="str">
        <v>230</v>
      </c>
      <c r="G3063" s="153" t="n">
        <v>230</v>
      </c>
      <c r="H3063" s="155" t="str">
        <v>SW</v>
      </c>
      <c r="I3063" s="153" t="n">
        <v>50</v>
      </c>
      <c r="J3063" s="155" t="str">
        <v>NE</v>
      </c>
      <c r="K3063" s="153" t="n">
        <v>14</v>
      </c>
      <c r="L3063" s="153" t="n">
        <f>IF(E3063="Accepted",K3063*1.150779448,"")</f>
        <v>16.110912272</v>
      </c>
      <c r="M3063" s="163"/>
      <c r="N3063" s="163" t="str">
        <f>IF(AND(E3063="Accepted",ISNUMBER(M3063)),M3063*1.150779448,"")</f>
      </c>
      <c r="O3063" s="163"/>
      <c r="P3063" s="163" t="str">
        <f>IF(AND(E3063="Accepted",ISNUMBER(O3063)),O3063*1.150779448,"")</f>
      </c>
      <c r="Q3063" s="163"/>
      <c r="R3063" s="155" t="str"/>
      <c r="S3063" s="155" t="str"/>
      <c r="T3063" s="155" t="str"/>
      <c r="U3063" s="163" t="str">
        <f>IF(E3063&lt;&gt;"Accepted","",IF(AND(N3063="",P3063=""),"",MAX(N3063,P3063)))</f>
      </c>
      <c r="V3063" s="155" t="str">
        <v>2026-06-28 02:55 PDT</v>
      </c>
      <c r="W3063" s="153" t="n">
        <v>14</v>
      </c>
      <c r="X3063" s="163"/>
      <c r="Y3063" s="163"/>
      <c r="Z3063" s="163"/>
      <c r="AA3063" s="153" t="n">
        <v>-117.8837</v>
      </c>
      <c r="AB3063" s="153" t="n">
        <v>34.9054</v>
      </c>
      <c r="AC3063" s="153" t="n">
        <v>702</v>
      </c>
      <c r="AD3063" s="175" t="str">
        <v>KEDW 280955Z AUTO 23014KT 10SM CLR 17/09 A2982 RMK AO2 SLP076 T01710088 $</v>
      </c>
    </row>
    <row r="3064" hidden="0">
      <c r="A3064" s="150" t="str">
        <v>2026-06-28 10:55 UTC</v>
      </c>
      <c r="B3064" s="155" t="str">
        <v>2026-06-28 03:55 PDT</v>
      </c>
      <c r="C3064" s="155" t="str">
        <v>2026-06-28</v>
      </c>
      <c r="D3064" s="155" t="str">
        <v>June</v>
      </c>
      <c r="E3064" s="154" t="str">
        <v>Accepted</v>
      </c>
      <c r="F3064" s="155" t="str">
        <v>210</v>
      </c>
      <c r="G3064" s="153" t="n">
        <v>210</v>
      </c>
      <c r="H3064" s="155" t="str">
        <v>SW</v>
      </c>
      <c r="I3064" s="153" t="n">
        <v>30</v>
      </c>
      <c r="J3064" s="155" t="str">
        <v>NE</v>
      </c>
      <c r="K3064" s="153" t="n">
        <v>11</v>
      </c>
      <c r="L3064" s="153" t="n">
        <f>IF(E3064="Accepted",K3064*1.150779448,"")</f>
        <v>12.658573928</v>
      </c>
      <c r="M3064" s="163"/>
      <c r="N3064" s="163" t="str">
        <f>IF(AND(E3064="Accepted",ISNUMBER(M3064)),M3064*1.150779448,"")</f>
      </c>
      <c r="O3064" s="163"/>
      <c r="P3064" s="163" t="str">
        <f>IF(AND(E3064="Accepted",ISNUMBER(O3064)),O3064*1.150779448,"")</f>
      </c>
      <c r="Q3064" s="163"/>
      <c r="R3064" s="155" t="str"/>
      <c r="S3064" s="155" t="str"/>
      <c r="T3064" s="155" t="str"/>
      <c r="U3064" s="163" t="str">
        <f>IF(E3064&lt;&gt;"Accepted","",IF(AND(N3064="",P3064=""),"",MAX(N3064,P3064)))</f>
      </c>
      <c r="V3064" s="155" t="str">
        <v>2026-06-28 03:55 PDT</v>
      </c>
      <c r="W3064" s="153" t="n">
        <v>11</v>
      </c>
      <c r="X3064" s="163"/>
      <c r="Y3064" s="163"/>
      <c r="Z3064" s="163"/>
      <c r="AA3064" s="153" t="n">
        <v>-117.8837</v>
      </c>
      <c r="AB3064" s="153" t="n">
        <v>34.9054</v>
      </c>
      <c r="AC3064" s="153" t="n">
        <v>702</v>
      </c>
      <c r="AD3064" s="175" t="str">
        <v>KEDW 281055Z AUTO 21011KT 10SM CLR 17/09 A2983 RMK AO2 SLP080 T01660088 $</v>
      </c>
    </row>
    <row r="3065" hidden="0">
      <c r="A3065" s="150" t="str">
        <v>2026-06-28 11:55 UTC</v>
      </c>
      <c r="B3065" s="155" t="str">
        <v>2026-06-28 04:55 PDT</v>
      </c>
      <c r="C3065" s="155" t="str">
        <v>2026-06-28</v>
      </c>
      <c r="D3065" s="155" t="str">
        <v>June</v>
      </c>
      <c r="E3065" s="154" t="str">
        <v>Accepted</v>
      </c>
      <c r="F3065" s="155" t="str">
        <v>220</v>
      </c>
      <c r="G3065" s="153" t="n">
        <v>220</v>
      </c>
      <c r="H3065" s="155" t="str">
        <v>SW</v>
      </c>
      <c r="I3065" s="153" t="n">
        <v>40</v>
      </c>
      <c r="J3065" s="155" t="str">
        <v>NE</v>
      </c>
      <c r="K3065" s="153" t="n">
        <v>15</v>
      </c>
      <c r="L3065" s="153" t="n">
        <f>IF(E3065="Accepted",K3065*1.150779448,"")</f>
        <v>17.261691719999998</v>
      </c>
      <c r="M3065" s="163"/>
      <c r="N3065" s="163" t="str">
        <f>IF(AND(E3065="Accepted",ISNUMBER(M3065)),M3065*1.150779448,"")</f>
      </c>
      <c r="O3065" s="163"/>
      <c r="P3065" s="163" t="str">
        <f>IF(AND(E3065="Accepted",ISNUMBER(O3065)),O3065*1.150779448,"")</f>
      </c>
      <c r="Q3065" s="163"/>
      <c r="R3065" s="155" t="str"/>
      <c r="S3065" s="155" t="str"/>
      <c r="T3065" s="155" t="str"/>
      <c r="U3065" s="163" t="str">
        <f>IF(E3065&lt;&gt;"Accepted","",IF(AND(N3065="",P3065=""),"",MAX(N3065,P3065)))</f>
      </c>
      <c r="V3065" s="155" t="str">
        <v>2026-06-28 04:55 PDT</v>
      </c>
      <c r="W3065" s="153" t="n">
        <v>15</v>
      </c>
      <c r="X3065" s="163"/>
      <c r="Y3065" s="163"/>
      <c r="Z3065" s="163"/>
      <c r="AA3065" s="153" t="n">
        <v>-117.8837</v>
      </c>
      <c r="AB3065" s="153" t="n">
        <v>34.9054</v>
      </c>
      <c r="AC3065" s="153" t="n">
        <v>702</v>
      </c>
      <c r="AD3065" s="175" t="str">
        <v>KEDW 281155Z AUTO 22015KT 10SM CLR 16/08 A2983 RMK AO2 SLP082 T01580078 10192 20158 53003 $</v>
      </c>
    </row>
    <row r="3066" hidden="0">
      <c r="A3066" s="150" t="str">
        <v>2026-06-28 12:55 UTC</v>
      </c>
      <c r="B3066" s="155" t="str">
        <v>2026-06-28 05:55 PDT</v>
      </c>
      <c r="C3066" s="155" t="str">
        <v>2026-06-28</v>
      </c>
      <c r="D3066" s="155" t="str">
        <v>June</v>
      </c>
      <c r="E3066" s="154" t="str">
        <v>Accepted</v>
      </c>
      <c r="F3066" s="155" t="str">
        <v>210</v>
      </c>
      <c r="G3066" s="153" t="n">
        <v>210</v>
      </c>
      <c r="H3066" s="155" t="str">
        <v>SW</v>
      </c>
      <c r="I3066" s="153" t="n">
        <v>30</v>
      </c>
      <c r="J3066" s="155" t="str">
        <v>NE</v>
      </c>
      <c r="K3066" s="153" t="n">
        <v>12</v>
      </c>
      <c r="L3066" s="153" t="n">
        <f>IF(E3066="Accepted",K3066*1.150779448,"")</f>
        <v>13.809353376</v>
      </c>
      <c r="M3066" s="163"/>
      <c r="N3066" s="163" t="str">
        <f>IF(AND(E3066="Accepted",ISNUMBER(M3066)),M3066*1.150779448,"")</f>
      </c>
      <c r="O3066" s="163"/>
      <c r="P3066" s="163" t="str">
        <f>IF(AND(E3066="Accepted",ISNUMBER(O3066)),O3066*1.150779448,"")</f>
      </c>
      <c r="Q3066" s="163"/>
      <c r="R3066" s="155" t="str"/>
      <c r="S3066" s="155" t="str"/>
      <c r="T3066" s="155" t="str"/>
      <c r="U3066" s="163" t="str">
        <f>IF(E3066&lt;&gt;"Accepted","",IF(AND(N3066="",P3066=""),"",MAX(N3066,P3066)))</f>
      </c>
      <c r="V3066" s="155" t="str">
        <v>2026-06-28 05:55 PDT</v>
      </c>
      <c r="W3066" s="153" t="n">
        <v>12</v>
      </c>
      <c r="X3066" s="163"/>
      <c r="Y3066" s="163"/>
      <c r="Z3066" s="163"/>
      <c r="AA3066" s="153" t="n">
        <v>-117.8837</v>
      </c>
      <c r="AB3066" s="153" t="n">
        <v>34.9054</v>
      </c>
      <c r="AC3066" s="153" t="n">
        <v>702</v>
      </c>
      <c r="AD3066" s="175" t="str">
        <v>KEDW 281255Z AUTO 21012KT 10SM CLR 15/09 A2985 RMK AO2 SLP090 T01520089 $</v>
      </c>
    </row>
    <row r="3067" hidden="0">
      <c r="A3067" s="150" t="str">
        <v>2026-06-28 13:55 UTC</v>
      </c>
      <c r="B3067" s="155" t="str">
        <v>2026-06-28 06:55 PDT</v>
      </c>
      <c r="C3067" s="155" t="str">
        <v>2026-06-28</v>
      </c>
      <c r="D3067" s="155" t="str">
        <v>June</v>
      </c>
      <c r="E3067" s="154" t="str">
        <v>Accepted</v>
      </c>
      <c r="F3067" s="155" t="str">
        <v>220</v>
      </c>
      <c r="G3067" s="153" t="n">
        <v>220</v>
      </c>
      <c r="H3067" s="155" t="str">
        <v>SW</v>
      </c>
      <c r="I3067" s="153" t="n">
        <v>40</v>
      </c>
      <c r="J3067" s="155" t="str">
        <v>NE</v>
      </c>
      <c r="K3067" s="153" t="n">
        <v>19</v>
      </c>
      <c r="L3067" s="153" t="n">
        <f>IF(E3067="Accepted",K3067*1.150779448,"")</f>
        <v>21.864809512</v>
      </c>
      <c r="M3067" s="163"/>
      <c r="N3067" s="163" t="str">
        <f>IF(AND(E3067="Accepted",ISNUMBER(M3067)),M3067*1.150779448,"")</f>
      </c>
      <c r="O3067" s="163"/>
      <c r="P3067" s="163" t="str">
        <f>IF(AND(E3067="Accepted",ISNUMBER(O3067)),O3067*1.150779448,"")</f>
      </c>
      <c r="Q3067" s="163"/>
      <c r="R3067" s="155" t="str"/>
      <c r="S3067" s="155" t="str"/>
      <c r="T3067" s="155" t="str"/>
      <c r="U3067" s="163" t="str">
        <f>IF(E3067&lt;&gt;"Accepted","",IF(AND(N3067="",P3067=""),"",MAX(N3067,P3067)))</f>
      </c>
      <c r="V3067" s="155" t="str">
        <v>2026-06-28 06:55 PDT</v>
      </c>
      <c r="W3067" s="153" t="n">
        <v>19</v>
      </c>
      <c r="X3067" s="163"/>
      <c r="Y3067" s="163"/>
      <c r="Z3067" s="163"/>
      <c r="AA3067" s="153" t="n">
        <v>-117.8837</v>
      </c>
      <c r="AB3067" s="153" t="n">
        <v>34.9054</v>
      </c>
      <c r="AC3067" s="153" t="n">
        <v>702</v>
      </c>
      <c r="AD3067" s="175" t="str">
        <v>KEDW 281355Z AUTO 22019KT 10SM CLR 17/09 A2985 RMK AO2 SLP090 T01660088 $</v>
      </c>
    </row>
    <row r="3068" hidden="0">
      <c r="A3068" s="150" t="str">
        <v>2026-06-28 14:55 UTC</v>
      </c>
      <c r="B3068" s="155" t="str">
        <v>2026-06-28 07:55 PDT</v>
      </c>
      <c r="C3068" s="155" t="str">
        <v>2026-06-28</v>
      </c>
      <c r="D3068" s="155" t="str">
        <v>June</v>
      </c>
      <c r="E3068" s="154" t="str">
        <v>Accepted</v>
      </c>
      <c r="F3068" s="155" t="str">
        <v>230</v>
      </c>
      <c r="G3068" s="153" t="n">
        <v>230</v>
      </c>
      <c r="H3068" s="155" t="str">
        <v>SW</v>
      </c>
      <c r="I3068" s="153" t="n">
        <v>50</v>
      </c>
      <c r="J3068" s="155" t="str">
        <v>NE</v>
      </c>
      <c r="K3068" s="153" t="n">
        <v>24</v>
      </c>
      <c r="L3068" s="153" t="n">
        <f>IF(E3068="Accepted",K3068*1.150779448,"")</f>
        <v>27.618706752</v>
      </c>
      <c r="M3068" s="153" t="n">
        <v>28</v>
      </c>
      <c r="N3068" s="153" t="n">
        <f>IF(AND(E3068="Accepted",ISNUMBER(M3068)),M3068*1.150779448,"")</f>
        <v>32.221824544</v>
      </c>
      <c r="O3068" s="153" t="n">
        <v>29</v>
      </c>
      <c r="P3068" s="153" t="n">
        <f>IF(AND(E3068="Accepted",ISNUMBER(O3068)),O3068*1.150779448,"")</f>
        <v>33.372603992</v>
      </c>
      <c r="Q3068" s="153" t="n">
        <v>220</v>
      </c>
      <c r="R3068" s="155" t="str">
        <v>49</v>
      </c>
      <c r="S3068" s="155" t="str">
        <v>2026-06-28 14:49 UTC</v>
      </c>
      <c r="T3068" s="155" t="str">
        <v>2026-06-28 07:49 PDT</v>
      </c>
      <c r="U3068" s="153" t="n">
        <f>IF(E3068&lt;&gt;"Accepted","",IF(AND(N3068="",P3068=""),"",MAX(N3068,P3068)))</f>
        <v>33.372603992</v>
      </c>
      <c r="V3068" s="155" t="str">
        <v>2026-06-28 07:49 PDT</v>
      </c>
      <c r="W3068" s="153" t="n">
        <v>24</v>
      </c>
      <c r="X3068" s="153" t="n">
        <v>28</v>
      </c>
      <c r="Y3068" s="153" t="n">
        <v>29</v>
      </c>
      <c r="Z3068" s="153" t="n">
        <v>220</v>
      </c>
      <c r="AA3068" s="153" t="n">
        <v>-117.8837</v>
      </c>
      <c r="AB3068" s="153" t="n">
        <v>34.9054</v>
      </c>
      <c r="AC3068" s="153" t="n">
        <v>702</v>
      </c>
      <c r="AD3068" s="175" t="str">
        <v>KEDW 281455Z AUTO 23024G28KT 10SM CLR 19/07 A2983 RMK AO2 PK WND 22029/49 SLP083 T01900071 50000 $</v>
      </c>
    </row>
    <row r="3069" hidden="0">
      <c r="A3069" s="150" t="str">
        <v>2026-06-28 15:55 UTC</v>
      </c>
      <c r="B3069" s="155" t="str">
        <v>2026-06-28 08:55 PDT</v>
      </c>
      <c r="C3069" s="155" t="str">
        <v>2026-06-28</v>
      </c>
      <c r="D3069" s="155" t="str">
        <v>June</v>
      </c>
      <c r="E3069" s="154" t="str">
        <v>Accepted</v>
      </c>
      <c r="F3069" s="155" t="str">
        <v>230</v>
      </c>
      <c r="G3069" s="153" t="n">
        <v>230</v>
      </c>
      <c r="H3069" s="155" t="str">
        <v>SW</v>
      </c>
      <c r="I3069" s="153" t="n">
        <v>50</v>
      </c>
      <c r="J3069" s="155" t="str">
        <v>NE</v>
      </c>
      <c r="K3069" s="153" t="n">
        <v>19</v>
      </c>
      <c r="L3069" s="153" t="n">
        <f>IF(E3069="Accepted",K3069*1.150779448,"")</f>
        <v>21.864809512</v>
      </c>
      <c r="M3069" s="163"/>
      <c r="N3069" s="163" t="str">
        <f>IF(AND(E3069="Accepted",ISNUMBER(M3069)),M3069*1.150779448,"")</f>
      </c>
      <c r="O3069" s="153" t="n">
        <v>29</v>
      </c>
      <c r="P3069" s="153" t="n">
        <f>IF(AND(E3069="Accepted",ISNUMBER(O3069)),O3069*1.150779448,"")</f>
        <v>33.372603992</v>
      </c>
      <c r="Q3069" s="153" t="n">
        <v>240</v>
      </c>
      <c r="R3069" s="155" t="str">
        <v>04</v>
      </c>
      <c r="S3069" s="155" t="str">
        <v>2026-06-28 15:04 UTC</v>
      </c>
      <c r="T3069" s="155" t="str">
        <v>2026-06-28 08:04 PDT</v>
      </c>
      <c r="U3069" s="153" t="n">
        <f>IF(E3069&lt;&gt;"Accepted","",IF(AND(N3069="",P3069=""),"",MAX(N3069,P3069)))</f>
        <v>33.372603992</v>
      </c>
      <c r="V3069" s="155" t="str">
        <v>2026-06-28 08:04 PDT</v>
      </c>
      <c r="W3069" s="153" t="n">
        <v>19</v>
      </c>
      <c r="X3069" s="163"/>
      <c r="Y3069" s="153" t="n">
        <v>29</v>
      </c>
      <c r="Z3069" s="153" t="n">
        <v>240</v>
      </c>
      <c r="AA3069" s="153" t="n">
        <v>-117.8837</v>
      </c>
      <c r="AB3069" s="153" t="n">
        <v>34.9054</v>
      </c>
      <c r="AC3069" s="153" t="n">
        <v>702</v>
      </c>
      <c r="AD3069" s="175" t="str">
        <v>KEDW 281555Z AUTO 23019KT 10SM CLR 22/06 A2984 RMK AO2 PK WND 24029/04 SLP085 T02170056 $</v>
      </c>
    </row>
    <row r="3070" hidden="0">
      <c r="A3070" s="150" t="str">
        <v>2026-06-28 16:55 UTC</v>
      </c>
      <c r="B3070" s="155" t="str">
        <v>2026-06-28 09:55 PDT</v>
      </c>
      <c r="C3070" s="155" t="str">
        <v>2026-06-28</v>
      </c>
      <c r="D3070" s="155" t="str">
        <v>June</v>
      </c>
      <c r="E3070" s="154" t="str">
        <v>Accepted</v>
      </c>
      <c r="F3070" s="155" t="str">
        <v>230</v>
      </c>
      <c r="G3070" s="153" t="n">
        <v>230</v>
      </c>
      <c r="H3070" s="155" t="str">
        <v>SW</v>
      </c>
      <c r="I3070" s="153" t="n">
        <v>50</v>
      </c>
      <c r="J3070" s="155" t="str">
        <v>NE</v>
      </c>
      <c r="K3070" s="153" t="n">
        <v>18</v>
      </c>
      <c r="L3070" s="153" t="n">
        <f>IF(E3070="Accepted",K3070*1.150779448,"")</f>
        <v>20.714030064</v>
      </c>
      <c r="M3070" s="153" t="n">
        <v>22</v>
      </c>
      <c r="N3070" s="153" t="n">
        <f>IF(AND(E3070="Accepted",ISNUMBER(M3070)),M3070*1.150779448,"")</f>
        <v>25.317147856</v>
      </c>
      <c r="O3070" s="163"/>
      <c r="P3070" s="163" t="str">
        <f>IF(AND(E3070="Accepted",ISNUMBER(O3070)),O3070*1.150779448,"")</f>
      </c>
      <c r="Q3070" s="163"/>
      <c r="R3070" s="155" t="str"/>
      <c r="S3070" s="155" t="str"/>
      <c r="T3070" s="155" t="str"/>
      <c r="U3070" s="153" t="n">
        <f>IF(E3070&lt;&gt;"Accepted","",IF(AND(N3070="",P3070=""),"",MAX(N3070,P3070)))</f>
        <v>25.317147856</v>
      </c>
      <c r="V3070" s="155" t="str">
        <v>2026-06-28 09:55 PDT</v>
      </c>
      <c r="W3070" s="153" t="n">
        <v>18</v>
      </c>
      <c r="X3070" s="153" t="n">
        <v>22</v>
      </c>
      <c r="Y3070" s="163"/>
      <c r="Z3070" s="163"/>
      <c r="AA3070" s="153" t="n">
        <v>-117.8837</v>
      </c>
      <c r="AB3070" s="153" t="n">
        <v>34.9054</v>
      </c>
      <c r="AC3070" s="153" t="n">
        <v>702</v>
      </c>
      <c r="AD3070" s="175" t="str">
        <v>KEDW 281655Z 23018G22KT 80SM CLR 24/04 A2984 RMK AO2A SLP085 T02390038</v>
      </c>
    </row>
    <row r="3071" hidden="0">
      <c r="A3071" s="150" t="str">
        <v>2026-06-28 17:55 UTC</v>
      </c>
      <c r="B3071" s="155" t="str">
        <v>2026-06-28 10:55 PDT</v>
      </c>
      <c r="C3071" s="155" t="str">
        <v>2026-06-28</v>
      </c>
      <c r="D3071" s="155" t="str">
        <v>June</v>
      </c>
      <c r="E3071" s="154" t="str">
        <v>Accepted</v>
      </c>
      <c r="F3071" s="155" t="str">
        <v>250</v>
      </c>
      <c r="G3071" s="153" t="n">
        <v>250</v>
      </c>
      <c r="H3071" s="155" t="str">
        <v>W</v>
      </c>
      <c r="I3071" s="153" t="n">
        <v>70</v>
      </c>
      <c r="J3071" s="155" t="str">
        <v>E</v>
      </c>
      <c r="K3071" s="153" t="n">
        <v>13</v>
      </c>
      <c r="L3071" s="153" t="n">
        <f>IF(E3071="Accepted",K3071*1.150779448,"")</f>
        <v>14.960132824</v>
      </c>
      <c r="M3071" s="153" t="n">
        <v>21</v>
      </c>
      <c r="N3071" s="153" t="n">
        <f>IF(AND(E3071="Accepted",ISNUMBER(M3071)),M3071*1.150779448,"")</f>
        <v>24.166368408</v>
      </c>
      <c r="O3071" s="163"/>
      <c r="P3071" s="163" t="str">
        <f>IF(AND(E3071="Accepted",ISNUMBER(O3071)),O3071*1.150779448,"")</f>
      </c>
      <c r="Q3071" s="163"/>
      <c r="R3071" s="155" t="str"/>
      <c r="S3071" s="155" t="str"/>
      <c r="T3071" s="155" t="str"/>
      <c r="U3071" s="153" t="n">
        <f>IF(E3071&lt;&gt;"Accepted","",IF(AND(N3071="",P3071=""),"",MAX(N3071,P3071)))</f>
        <v>24.166368408</v>
      </c>
      <c r="V3071" s="155" t="str">
        <v>2026-06-28 10:55 PDT</v>
      </c>
      <c r="W3071" s="153" t="n">
        <v>13</v>
      </c>
      <c r="X3071" s="153" t="n">
        <v>21</v>
      </c>
      <c r="Y3071" s="163"/>
      <c r="Z3071" s="163"/>
      <c r="AA3071" s="153" t="n">
        <v>-117.8837</v>
      </c>
      <c r="AB3071" s="153" t="n">
        <v>34.9054</v>
      </c>
      <c r="AC3071" s="153" t="n">
        <v>702</v>
      </c>
      <c r="AD3071" s="175" t="str">
        <v>KEDW 281755Z 25013G21KT 80SM CLR 27/02 A2982 RMK AO2A SLP077 T02650017 10265 20152 58004</v>
      </c>
    </row>
    <row r="3072" hidden="0">
      <c r="A3072" s="150" t="str">
        <v>2026-06-28 18:55 UTC</v>
      </c>
      <c r="B3072" s="155" t="str">
        <v>2026-06-28 11:55 PDT</v>
      </c>
      <c r="C3072" s="155" t="str">
        <v>2026-06-28</v>
      </c>
      <c r="D3072" s="155" t="str">
        <v>June</v>
      </c>
      <c r="E3072" s="154" t="str">
        <v>Accepted</v>
      </c>
      <c r="F3072" s="155" t="str">
        <v>240</v>
      </c>
      <c r="G3072" s="153" t="n">
        <v>240</v>
      </c>
      <c r="H3072" s="155" t="str">
        <v>SW</v>
      </c>
      <c r="I3072" s="153" t="n">
        <v>60</v>
      </c>
      <c r="J3072" s="155" t="str">
        <v>NE</v>
      </c>
      <c r="K3072" s="153" t="n">
        <v>16</v>
      </c>
      <c r="L3072" s="153" t="n">
        <f>IF(E3072="Accepted",K3072*1.150779448,"")</f>
        <v>18.412471168</v>
      </c>
      <c r="M3072" s="153" t="n">
        <v>22</v>
      </c>
      <c r="N3072" s="153" t="n">
        <f>IF(AND(E3072="Accepted",ISNUMBER(M3072)),M3072*1.150779448,"")</f>
        <v>25.317147856</v>
      </c>
      <c r="O3072" s="153" t="n">
        <v>28</v>
      </c>
      <c r="P3072" s="153" t="n">
        <f>IF(AND(E3072="Accepted",ISNUMBER(O3072)),O3072*1.150779448,"")</f>
        <v>32.221824544</v>
      </c>
      <c r="Q3072" s="153" t="n">
        <v>250</v>
      </c>
      <c r="R3072" s="155" t="str">
        <v>40</v>
      </c>
      <c r="S3072" s="155" t="str">
        <v>2026-06-28 18:40 UTC</v>
      </c>
      <c r="T3072" s="155" t="str">
        <v>2026-06-28 11:40 PDT</v>
      </c>
      <c r="U3072" s="153" t="n">
        <f>IF(E3072&lt;&gt;"Accepted","",IF(AND(N3072="",P3072=""),"",MAX(N3072,P3072)))</f>
        <v>32.221824544</v>
      </c>
      <c r="V3072" s="155" t="str">
        <v>2026-06-28 11:40 PDT</v>
      </c>
      <c r="W3072" s="153" t="n">
        <v>16</v>
      </c>
      <c r="X3072" s="153" t="n">
        <v>22</v>
      </c>
      <c r="Y3072" s="153" t="n">
        <v>28</v>
      </c>
      <c r="Z3072" s="153" t="n">
        <v>250</v>
      </c>
      <c r="AA3072" s="153" t="n">
        <v>-117.8837</v>
      </c>
      <c r="AB3072" s="153" t="n">
        <v>34.9054</v>
      </c>
      <c r="AC3072" s="153" t="n">
        <v>702</v>
      </c>
      <c r="AD3072" s="175" t="str">
        <v>KEDW 281855Z 24016G22KT 80SM CLR 28/M02 A2980 RMK AO2A PK WND 25028/40 SLP069 T02791021</v>
      </c>
    </row>
    <row r="3073" hidden="0">
      <c r="A3073" s="150" t="str">
        <v>2026-06-28 19:55 UTC</v>
      </c>
      <c r="B3073" s="155" t="str">
        <v>2026-06-28 12:55 PDT</v>
      </c>
      <c r="C3073" s="155" t="str">
        <v>2026-06-28</v>
      </c>
      <c r="D3073" s="155" t="str">
        <v>June</v>
      </c>
      <c r="E3073" s="154" t="str">
        <v>Accepted</v>
      </c>
      <c r="F3073" s="155" t="str">
        <v>280</v>
      </c>
      <c r="G3073" s="153" t="n">
        <v>280</v>
      </c>
      <c r="H3073" s="155" t="str">
        <v>W</v>
      </c>
      <c r="I3073" s="153" t="n">
        <v>100</v>
      </c>
      <c r="J3073" s="155" t="str">
        <v>E</v>
      </c>
      <c r="K3073" s="153" t="n">
        <v>15</v>
      </c>
      <c r="L3073" s="153" t="n">
        <f>IF(E3073="Accepted",K3073*1.150779448,"")</f>
        <v>17.261691719999998</v>
      </c>
      <c r="M3073" s="153" t="n">
        <v>30</v>
      </c>
      <c r="N3073" s="153" t="n">
        <f>IF(AND(E3073="Accepted",ISNUMBER(M3073)),M3073*1.150779448,"")</f>
        <v>34.523383439999996</v>
      </c>
      <c r="O3073" s="153" t="n">
        <v>30</v>
      </c>
      <c r="P3073" s="153" t="n">
        <f>IF(AND(E3073="Accepted",ISNUMBER(O3073)),O3073*1.150779448,"")</f>
        <v>34.523383439999996</v>
      </c>
      <c r="Q3073" s="153" t="n">
        <v>270</v>
      </c>
      <c r="R3073" s="155" t="str">
        <v>51</v>
      </c>
      <c r="S3073" s="155" t="str">
        <v>2026-06-28 19:51 UTC</v>
      </c>
      <c r="T3073" s="155" t="str">
        <v>2026-06-28 12:51 PDT</v>
      </c>
      <c r="U3073" s="153" t="n">
        <f>IF(E3073&lt;&gt;"Accepted","",IF(AND(N3073="",P3073=""),"",MAX(N3073,P3073)))</f>
        <v>34.523383439999996</v>
      </c>
      <c r="V3073" s="155" t="str">
        <v>2026-06-28 12:51 PDT</v>
      </c>
      <c r="W3073" s="153" t="n">
        <v>15</v>
      </c>
      <c r="X3073" s="153" t="n">
        <v>30</v>
      </c>
      <c r="Y3073" s="153" t="n">
        <v>30</v>
      </c>
      <c r="Z3073" s="153" t="n">
        <v>270</v>
      </c>
      <c r="AA3073" s="153" t="n">
        <v>-117.8837</v>
      </c>
      <c r="AB3073" s="153" t="n">
        <v>34.9054</v>
      </c>
      <c r="AC3073" s="153" t="n">
        <v>702</v>
      </c>
      <c r="AD3073" s="175" t="str">
        <v>KEDW 281955Z 28015G30KT 70SM CLR 28/02 A2981 RMK AO2A PK WND 27030/51 SLP072 T02810015</v>
      </c>
    </row>
    <row r="3074" hidden="0">
      <c r="A3074" s="150" t="str">
        <v>2026-06-28 20:55 UTC</v>
      </c>
      <c r="B3074" s="155" t="str">
        <v>2026-06-28 13:55 PDT</v>
      </c>
      <c r="C3074" s="155" t="str">
        <v>2026-06-28</v>
      </c>
      <c r="D3074" s="155" t="str">
        <v>June</v>
      </c>
      <c r="E3074" s="154" t="str">
        <v>Accepted</v>
      </c>
      <c r="F3074" s="155" t="str">
        <v>260</v>
      </c>
      <c r="G3074" s="153" t="n">
        <v>260</v>
      </c>
      <c r="H3074" s="155" t="str">
        <v>W</v>
      </c>
      <c r="I3074" s="153" t="n">
        <v>80</v>
      </c>
      <c r="J3074" s="155" t="str">
        <v>E</v>
      </c>
      <c r="K3074" s="153" t="n">
        <v>13</v>
      </c>
      <c r="L3074" s="153" t="n">
        <f>IF(E3074="Accepted",K3074*1.150779448,"")</f>
        <v>14.960132824</v>
      </c>
      <c r="M3074" s="153" t="n">
        <v>20</v>
      </c>
      <c r="N3074" s="153" t="n">
        <f>IF(AND(E3074="Accepted",ISNUMBER(M3074)),M3074*1.150779448,"")</f>
        <v>23.01558896</v>
      </c>
      <c r="O3074" s="153" t="n">
        <v>31</v>
      </c>
      <c r="P3074" s="153" t="n">
        <f>IF(AND(E3074="Accepted",ISNUMBER(O3074)),O3074*1.150779448,"")</f>
        <v>35.674162888</v>
      </c>
      <c r="Q3074" s="153" t="n">
        <v>260</v>
      </c>
      <c r="R3074" s="155" t="str">
        <v>27</v>
      </c>
      <c r="S3074" s="155" t="str">
        <v>2026-06-28 20:27 UTC</v>
      </c>
      <c r="T3074" s="155" t="str">
        <v>2026-06-28 13:27 PDT</v>
      </c>
      <c r="U3074" s="153" t="n">
        <f>IF(E3074&lt;&gt;"Accepted","",IF(AND(N3074="",P3074=""),"",MAX(N3074,P3074)))</f>
        <v>35.674162888</v>
      </c>
      <c r="V3074" s="155" t="str">
        <v>2026-06-28 13:27 PDT</v>
      </c>
      <c r="W3074" s="153" t="n">
        <v>13</v>
      </c>
      <c r="X3074" s="153" t="n">
        <v>20</v>
      </c>
      <c r="Y3074" s="153" t="n">
        <v>31</v>
      </c>
      <c r="Z3074" s="153" t="n">
        <v>260</v>
      </c>
      <c r="AA3074" s="153" t="n">
        <v>-117.8837</v>
      </c>
      <c r="AB3074" s="153" t="n">
        <v>34.9054</v>
      </c>
      <c r="AC3074" s="153" t="n">
        <v>702</v>
      </c>
      <c r="AD3074" s="175" t="str">
        <v>KEDW 282055Z 26013G20KT 70SM CLR 29/M01 A2979 RMK AO2A PK WND 26031/27 SLP067 T02891013 55009</v>
      </c>
    </row>
    <row r="3075" hidden="0">
      <c r="A3075" s="150" t="str">
        <v>2026-06-28 21:55 UTC</v>
      </c>
      <c r="B3075" s="155" t="str">
        <v>2026-06-28 14:55 PDT</v>
      </c>
      <c r="C3075" s="155" t="str">
        <v>2026-06-28</v>
      </c>
      <c r="D3075" s="155" t="str">
        <v>June</v>
      </c>
      <c r="E3075" s="154" t="str">
        <v>Accepted</v>
      </c>
      <c r="F3075" s="155" t="str">
        <v>280</v>
      </c>
      <c r="G3075" s="153" t="n">
        <v>280</v>
      </c>
      <c r="H3075" s="155" t="str">
        <v>W</v>
      </c>
      <c r="I3075" s="153" t="n">
        <v>100</v>
      </c>
      <c r="J3075" s="155" t="str">
        <v>E</v>
      </c>
      <c r="K3075" s="153" t="n">
        <v>20</v>
      </c>
      <c r="L3075" s="153" t="n">
        <f>IF(E3075="Accepted",K3075*1.150779448,"")</f>
        <v>23.01558896</v>
      </c>
      <c r="M3075" s="153" t="n">
        <v>27</v>
      </c>
      <c r="N3075" s="153" t="n">
        <f>IF(AND(E3075="Accepted",ISNUMBER(M3075)),M3075*1.150779448,"")</f>
        <v>31.071045096</v>
      </c>
      <c r="O3075" s="153" t="n">
        <v>30</v>
      </c>
      <c r="P3075" s="153" t="n">
        <f>IF(AND(E3075="Accepted",ISNUMBER(O3075)),O3075*1.150779448,"")</f>
        <v>34.523383439999996</v>
      </c>
      <c r="Q3075" s="153" t="n">
        <v>270</v>
      </c>
      <c r="R3075" s="155" t="str">
        <v>40</v>
      </c>
      <c r="S3075" s="155" t="str">
        <v>2026-06-28 21:40 UTC</v>
      </c>
      <c r="T3075" s="155" t="str">
        <v>2026-06-28 14:40 PDT</v>
      </c>
      <c r="U3075" s="153" t="n">
        <f>IF(E3075&lt;&gt;"Accepted","",IF(AND(N3075="",P3075=""),"",MAX(N3075,P3075)))</f>
        <v>34.523383439999996</v>
      </c>
      <c r="V3075" s="155" t="str">
        <v>2026-06-28 14:40 PDT</v>
      </c>
      <c r="W3075" s="153" t="n">
        <v>20</v>
      </c>
      <c r="X3075" s="153" t="n">
        <v>27</v>
      </c>
      <c r="Y3075" s="153" t="n">
        <v>30</v>
      </c>
      <c r="Z3075" s="153" t="n">
        <v>270</v>
      </c>
      <c r="AA3075" s="153" t="n">
        <v>-117.8837</v>
      </c>
      <c r="AB3075" s="153" t="n">
        <v>34.9054</v>
      </c>
      <c r="AC3075" s="153" t="n">
        <v>702</v>
      </c>
      <c r="AD3075" s="175" t="str">
        <v>KEDW 282155Z 28020G27KT 70SM CLR 29/M12 A2978 RMK AO2A PK WND 27030/40 SLP063 T02941120</v>
      </c>
    </row>
    <row r="3076" hidden="0">
      <c r="A3076" s="150" t="str">
        <v>2026-06-28 22:55 UTC</v>
      </c>
      <c r="B3076" s="155" t="str">
        <v>2026-06-28 15:55 PDT</v>
      </c>
      <c r="C3076" s="155" t="str">
        <v>2026-06-28</v>
      </c>
      <c r="D3076" s="155" t="str">
        <v>June</v>
      </c>
      <c r="E3076" s="154" t="str">
        <v>Accepted</v>
      </c>
      <c r="F3076" s="155" t="str">
        <v>290</v>
      </c>
      <c r="G3076" s="153" t="n">
        <v>290</v>
      </c>
      <c r="H3076" s="155" t="str">
        <v>W</v>
      </c>
      <c r="I3076" s="153" t="n">
        <v>110</v>
      </c>
      <c r="J3076" s="155" t="str">
        <v>E</v>
      </c>
      <c r="K3076" s="153" t="n">
        <v>21</v>
      </c>
      <c r="L3076" s="153" t="n">
        <f>IF(E3076="Accepted",K3076*1.150779448,"")</f>
        <v>24.166368408</v>
      </c>
      <c r="M3076" s="153" t="n">
        <v>30</v>
      </c>
      <c r="N3076" s="153" t="n">
        <f>IF(AND(E3076="Accepted",ISNUMBER(M3076)),M3076*1.150779448,"")</f>
        <v>34.523383439999996</v>
      </c>
      <c r="O3076" s="153" t="n">
        <v>30</v>
      </c>
      <c r="P3076" s="153" t="n">
        <f>IF(AND(E3076="Accepted",ISNUMBER(O3076)),O3076*1.150779448,"")</f>
        <v>34.523383439999996</v>
      </c>
      <c r="Q3076" s="153" t="n">
        <v>290</v>
      </c>
      <c r="R3076" s="155" t="str">
        <v>44</v>
      </c>
      <c r="S3076" s="155" t="str">
        <v>2026-06-28 22:44 UTC</v>
      </c>
      <c r="T3076" s="155" t="str">
        <v>2026-06-28 15:44 PDT</v>
      </c>
      <c r="U3076" s="153" t="n">
        <f>IF(E3076&lt;&gt;"Accepted","",IF(AND(N3076="",P3076=""),"",MAX(N3076,P3076)))</f>
        <v>34.523383439999996</v>
      </c>
      <c r="V3076" s="155" t="str">
        <v>2026-06-28 15:44 PDT</v>
      </c>
      <c r="W3076" s="153" t="n">
        <v>21</v>
      </c>
      <c r="X3076" s="153" t="n">
        <v>30</v>
      </c>
      <c r="Y3076" s="153" t="n">
        <v>30</v>
      </c>
      <c r="Z3076" s="153" t="n">
        <v>290</v>
      </c>
      <c r="AA3076" s="153" t="n">
        <v>-117.8837</v>
      </c>
      <c r="AB3076" s="153" t="n">
        <v>34.9054</v>
      </c>
      <c r="AC3076" s="153" t="n">
        <v>702</v>
      </c>
      <c r="AD3076" s="175" t="str">
        <v>KEDW 282255Z 29021G30KT 70SM CLR 28/M06 A2977 RMK AO2A PK WND 29030/44 SLP061 T02811064</v>
      </c>
    </row>
    <row r="3077" hidden="0">
      <c r="A3077" s="150" t="str">
        <v>2026-06-28 23:55 UTC</v>
      </c>
      <c r="B3077" s="155" t="str">
        <v>2026-06-28 16:55 PDT</v>
      </c>
      <c r="C3077" s="155" t="str">
        <v>2026-06-28</v>
      </c>
      <c r="D3077" s="155" t="str">
        <v>June</v>
      </c>
      <c r="E3077" s="154" t="str">
        <v>Accepted</v>
      </c>
      <c r="F3077" s="155" t="str">
        <v>280</v>
      </c>
      <c r="G3077" s="153" t="n">
        <v>280</v>
      </c>
      <c r="H3077" s="155" t="str">
        <v>W</v>
      </c>
      <c r="I3077" s="153" t="n">
        <v>100</v>
      </c>
      <c r="J3077" s="155" t="str">
        <v>E</v>
      </c>
      <c r="K3077" s="153" t="n">
        <v>23</v>
      </c>
      <c r="L3077" s="153" t="n">
        <f>IF(E3077="Accepted",K3077*1.150779448,"")</f>
        <v>26.467927304</v>
      </c>
      <c r="M3077" s="153" t="n">
        <v>28</v>
      </c>
      <c r="N3077" s="153" t="n">
        <f>IF(AND(E3077="Accepted",ISNUMBER(M3077)),M3077*1.150779448,"")</f>
        <v>32.221824544</v>
      </c>
      <c r="O3077" s="153" t="n">
        <v>32</v>
      </c>
      <c r="P3077" s="153" t="n">
        <f>IF(AND(E3077="Accepted",ISNUMBER(O3077)),O3077*1.150779448,"")</f>
        <v>36.824942336</v>
      </c>
      <c r="Q3077" s="153" t="n">
        <v>290</v>
      </c>
      <c r="R3077" s="155" t="str">
        <v>26</v>
      </c>
      <c r="S3077" s="155" t="str">
        <v>2026-06-28 23:26 UTC</v>
      </c>
      <c r="T3077" s="155" t="str">
        <v>2026-06-28 16:26 PDT</v>
      </c>
      <c r="U3077" s="153" t="n">
        <f>IF(E3077&lt;&gt;"Accepted","",IF(AND(N3077="",P3077=""),"",MAX(N3077,P3077)))</f>
        <v>36.824942336</v>
      </c>
      <c r="V3077" s="155" t="str">
        <v>2026-06-28 16:26 PDT</v>
      </c>
      <c r="W3077" s="153" t="n">
        <v>23</v>
      </c>
      <c r="X3077" s="153" t="n">
        <v>28</v>
      </c>
      <c r="Y3077" s="153" t="n">
        <v>32</v>
      </c>
      <c r="Z3077" s="153" t="n">
        <v>290</v>
      </c>
      <c r="AA3077" s="153" t="n">
        <v>-117.8837</v>
      </c>
      <c r="AB3077" s="153" t="n">
        <v>34.9054</v>
      </c>
      <c r="AC3077" s="153" t="n">
        <v>702</v>
      </c>
      <c r="AD3077" s="175" t="str">
        <v>KEDW 282355Z 28023G28KT 70SM CLR 27/M06 A2976 RMK AO2A PK WND 29032/26 SLP059 T02711059 10298 20266 57009</v>
      </c>
    </row>
    <row r="3078" hidden="0">
      <c r="A3078" s="150" t="str">
        <v>2026-06-29 00:55 UTC</v>
      </c>
      <c r="B3078" s="155" t="str">
        <v>2026-06-28 17:55 PDT</v>
      </c>
      <c r="C3078" s="155" t="str">
        <v>2026-06-28</v>
      </c>
      <c r="D3078" s="155" t="str">
        <v>June</v>
      </c>
      <c r="E3078" s="154" t="str">
        <v>Accepted</v>
      </c>
      <c r="F3078" s="155" t="str">
        <v>270</v>
      </c>
      <c r="G3078" s="153" t="n">
        <v>270</v>
      </c>
      <c r="H3078" s="155" t="str">
        <v>W</v>
      </c>
      <c r="I3078" s="153" t="n">
        <v>90</v>
      </c>
      <c r="J3078" s="155" t="str">
        <v>E</v>
      </c>
      <c r="K3078" s="153" t="n">
        <v>22</v>
      </c>
      <c r="L3078" s="153" t="n">
        <f>IF(E3078="Accepted",K3078*1.150779448,"")</f>
        <v>25.317147856</v>
      </c>
      <c r="M3078" s="153" t="n">
        <v>27</v>
      </c>
      <c r="N3078" s="153" t="n">
        <f>IF(AND(E3078="Accepted",ISNUMBER(M3078)),M3078*1.150779448,"")</f>
        <v>31.071045096</v>
      </c>
      <c r="O3078" s="153" t="n">
        <v>31</v>
      </c>
      <c r="P3078" s="153" t="n">
        <f>IF(AND(E3078="Accepted",ISNUMBER(O3078)),O3078*1.150779448,"")</f>
        <v>35.674162888</v>
      </c>
      <c r="Q3078" s="153" t="n">
        <v>290</v>
      </c>
      <c r="R3078" s="155" t="str">
        <v>45</v>
      </c>
      <c r="S3078" s="155" t="str">
        <v>2026-06-29 00:45 UTC</v>
      </c>
      <c r="T3078" s="155" t="str">
        <v>2026-06-28 17:45 PDT</v>
      </c>
      <c r="U3078" s="153" t="n">
        <f>IF(E3078&lt;&gt;"Accepted","",IF(AND(N3078="",P3078=""),"",MAX(N3078,P3078)))</f>
        <v>35.674162888</v>
      </c>
      <c r="V3078" s="155" t="str">
        <v>2026-06-28 17:45 PDT</v>
      </c>
      <c r="W3078" s="153" t="n">
        <v>22</v>
      </c>
      <c r="X3078" s="153" t="n">
        <v>27</v>
      </c>
      <c r="Y3078" s="153" t="n">
        <v>31</v>
      </c>
      <c r="Z3078" s="153" t="n">
        <v>290</v>
      </c>
      <c r="AA3078" s="153" t="n">
        <v>-117.8837</v>
      </c>
      <c r="AB3078" s="153" t="n">
        <v>34.9054</v>
      </c>
      <c r="AC3078" s="153" t="n">
        <v>702</v>
      </c>
      <c r="AD3078" s="175" t="str">
        <v>KEDW 290055Z 27022G27KT 80SM CLR 27/M06 A2975 RMK AO2A PK WND 29031/45 SLP055 T02651064</v>
      </c>
    </row>
    <row r="3079" hidden="0">
      <c r="A3079" s="150" t="str">
        <v>2026-06-29 01:55 UTC</v>
      </c>
      <c r="B3079" s="155" t="str">
        <v>2026-06-28 18:55 PDT</v>
      </c>
      <c r="C3079" s="155" t="str">
        <v>2026-06-28</v>
      </c>
      <c r="D3079" s="155" t="str">
        <v>June</v>
      </c>
      <c r="E3079" s="154" t="str">
        <v>Accepted</v>
      </c>
      <c r="F3079" s="155" t="str">
        <v>260</v>
      </c>
      <c r="G3079" s="153" t="n">
        <v>260</v>
      </c>
      <c r="H3079" s="155" t="str">
        <v>W</v>
      </c>
      <c r="I3079" s="153" t="n">
        <v>80</v>
      </c>
      <c r="J3079" s="155" t="str">
        <v>E</v>
      </c>
      <c r="K3079" s="153" t="n">
        <v>21</v>
      </c>
      <c r="L3079" s="153" t="n">
        <f>IF(E3079="Accepted",K3079*1.150779448,"")</f>
        <v>24.166368408</v>
      </c>
      <c r="M3079" s="153" t="n">
        <v>27</v>
      </c>
      <c r="N3079" s="153" t="n">
        <f>IF(AND(E3079="Accepted",ISNUMBER(M3079)),M3079*1.150779448,"")</f>
        <v>31.071045096</v>
      </c>
      <c r="O3079" s="153" t="n">
        <v>34</v>
      </c>
      <c r="P3079" s="153" t="n">
        <f>IF(AND(E3079="Accepted",ISNUMBER(O3079)),O3079*1.150779448,"")</f>
        <v>39.126501232</v>
      </c>
      <c r="Q3079" s="153" t="n">
        <v>280</v>
      </c>
      <c r="R3079" s="155" t="str">
        <v>18</v>
      </c>
      <c r="S3079" s="155" t="str">
        <v>2026-06-29 01:18 UTC</v>
      </c>
      <c r="T3079" s="155" t="str">
        <v>2026-06-28 18:18 PDT</v>
      </c>
      <c r="U3079" s="153" t="n">
        <f>IF(E3079&lt;&gt;"Accepted","",IF(AND(N3079="",P3079=""),"",MAX(N3079,P3079)))</f>
        <v>39.126501232</v>
      </c>
      <c r="V3079" s="155" t="str">
        <v>2026-06-28 18:18 PDT</v>
      </c>
      <c r="W3079" s="153" t="n">
        <v>21</v>
      </c>
      <c r="X3079" s="153" t="n">
        <v>27</v>
      </c>
      <c r="Y3079" s="153" t="n">
        <v>34</v>
      </c>
      <c r="Z3079" s="153" t="n">
        <v>280</v>
      </c>
      <c r="AA3079" s="153" t="n">
        <v>-117.8837</v>
      </c>
      <c r="AB3079" s="153" t="n">
        <v>34.9054</v>
      </c>
      <c r="AC3079" s="153" t="n">
        <v>702</v>
      </c>
      <c r="AD3079" s="175" t="str">
        <v>KEDW 290155Z AUTO 26021G27KT 10SM CLR 25/M06 A2976 RMK AO2 PK WND 28034/18 SLP059 T02531062 $</v>
      </c>
    </row>
    <row r="3080" hidden="0">
      <c r="A3080" s="150" t="str">
        <v>2026-06-29 02:55 UTC</v>
      </c>
      <c r="B3080" s="155" t="str">
        <v>2026-06-28 19:55 PDT</v>
      </c>
      <c r="C3080" s="155" t="str">
        <v>2026-06-28</v>
      </c>
      <c r="D3080" s="155" t="str">
        <v>June</v>
      </c>
      <c r="E3080" s="154" t="str">
        <v>Accepted</v>
      </c>
      <c r="F3080" s="155" t="str">
        <v>250</v>
      </c>
      <c r="G3080" s="153" t="n">
        <v>250</v>
      </c>
      <c r="H3080" s="155" t="str">
        <v>W</v>
      </c>
      <c r="I3080" s="153" t="n">
        <v>70</v>
      </c>
      <c r="J3080" s="155" t="str">
        <v>E</v>
      </c>
      <c r="K3080" s="153" t="n">
        <v>12</v>
      </c>
      <c r="L3080" s="153" t="n">
        <f>IF(E3080="Accepted",K3080*1.150779448,"")</f>
        <v>13.809353376</v>
      </c>
      <c r="M3080" s="163"/>
      <c r="N3080" s="163" t="str">
        <f>IF(AND(E3080="Accepted",ISNUMBER(M3080)),M3080*1.150779448,"")</f>
      </c>
      <c r="O3080" s="153" t="n">
        <v>28</v>
      </c>
      <c r="P3080" s="153" t="n">
        <f>IF(AND(E3080="Accepted",ISNUMBER(O3080)),O3080*1.150779448,"")</f>
        <v>32.221824544</v>
      </c>
      <c r="Q3080" s="153" t="n">
        <v>260</v>
      </c>
      <c r="R3080" s="155" t="str">
        <v>0156</v>
      </c>
      <c r="S3080" s="155" t="str">
        <v>2026-06-29 01:56 UTC</v>
      </c>
      <c r="T3080" s="155" t="str">
        <v>2026-06-28 18:56 PDT</v>
      </c>
      <c r="U3080" s="153" t="n">
        <f>IF(E3080&lt;&gt;"Accepted","",IF(AND(N3080="",P3080=""),"",MAX(N3080,P3080)))</f>
        <v>32.221824544</v>
      </c>
      <c r="V3080" s="155" t="str">
        <v>2026-06-28 18:56 PDT</v>
      </c>
      <c r="W3080" s="153" t="n">
        <v>12</v>
      </c>
      <c r="X3080" s="163"/>
      <c r="Y3080" s="153" t="n">
        <v>28</v>
      </c>
      <c r="Z3080" s="153" t="n">
        <v>260</v>
      </c>
      <c r="AA3080" s="153" t="n">
        <v>-117.8837</v>
      </c>
      <c r="AB3080" s="153" t="n">
        <v>34.9054</v>
      </c>
      <c r="AC3080" s="153" t="n">
        <v>702</v>
      </c>
      <c r="AD3080" s="175" t="str">
        <v>KEDW 290255Z AUTO 25012KT 10SM CLR 24/M04 A2977 RMK AO2 PK WND 26028/0156 SLP061 T02371045 53004 $</v>
      </c>
    </row>
    <row r="3081" hidden="0">
      <c r="A3081" s="150" t="str">
        <v>2026-06-29 03:55 UTC</v>
      </c>
      <c r="B3081" s="155" t="str">
        <v>2026-06-28 20:55 PDT</v>
      </c>
      <c r="C3081" s="155" t="str">
        <v>2026-06-28</v>
      </c>
      <c r="D3081" s="155" t="str">
        <v>June</v>
      </c>
      <c r="E3081" s="154" t="str">
        <v>Accepted</v>
      </c>
      <c r="F3081" s="155" t="str">
        <v>230</v>
      </c>
      <c r="G3081" s="153" t="n">
        <v>230</v>
      </c>
      <c r="H3081" s="155" t="str">
        <v>SW</v>
      </c>
      <c r="I3081" s="153" t="n">
        <v>50</v>
      </c>
      <c r="J3081" s="155" t="str">
        <v>NE</v>
      </c>
      <c r="K3081" s="153" t="n">
        <v>16</v>
      </c>
      <c r="L3081" s="153" t="n">
        <f>IF(E3081="Accepted",K3081*1.150779448,"")</f>
        <v>18.412471168</v>
      </c>
      <c r="M3081" s="163"/>
      <c r="N3081" s="163" t="str">
        <f>IF(AND(E3081="Accepted",ISNUMBER(M3081)),M3081*1.150779448,"")</f>
      </c>
      <c r="O3081" s="153" t="n">
        <v>27</v>
      </c>
      <c r="P3081" s="153" t="n">
        <f>IF(AND(E3081="Accepted",ISNUMBER(O3081)),O3081*1.150779448,"")</f>
        <v>31.071045096</v>
      </c>
      <c r="Q3081" s="153" t="n">
        <v>250</v>
      </c>
      <c r="R3081" s="155" t="str">
        <v>21</v>
      </c>
      <c r="S3081" s="155" t="str">
        <v>2026-06-29 03:21 UTC</v>
      </c>
      <c r="T3081" s="155" t="str">
        <v>2026-06-28 20:21 PDT</v>
      </c>
      <c r="U3081" s="153" t="n">
        <f>IF(E3081&lt;&gt;"Accepted","",IF(AND(N3081="",P3081=""),"",MAX(N3081,P3081)))</f>
        <v>31.071045096</v>
      </c>
      <c r="V3081" s="155" t="str">
        <v>2026-06-28 20:21 PDT</v>
      </c>
      <c r="W3081" s="153" t="n">
        <v>16</v>
      </c>
      <c r="X3081" s="163"/>
      <c r="Y3081" s="153" t="n">
        <v>27</v>
      </c>
      <c r="Z3081" s="153" t="n">
        <v>250</v>
      </c>
      <c r="AA3081" s="153" t="n">
        <v>-117.8837</v>
      </c>
      <c r="AB3081" s="153" t="n">
        <v>34.9054</v>
      </c>
      <c r="AC3081" s="153" t="n">
        <v>702</v>
      </c>
      <c r="AD3081" s="175" t="str">
        <v>KEDW 290355Z AUTO 23016KT 10SM CLR 22/M01 A2977 RMK AO2 PK WND 25027/21 SLP061 T02161010 $</v>
      </c>
    </row>
    <row r="3082" hidden="0">
      <c r="A3082" s="150" t="str">
        <v>2026-06-29 04:55 UTC</v>
      </c>
      <c r="B3082" s="155" t="str">
        <v>2026-06-28 21:55 PDT</v>
      </c>
      <c r="C3082" s="155" t="str">
        <v>2026-06-28</v>
      </c>
      <c r="D3082" s="155" t="str">
        <v>June</v>
      </c>
      <c r="E3082" s="154" t="str">
        <v>Accepted</v>
      </c>
      <c r="F3082" s="155" t="str">
        <v>220</v>
      </c>
      <c r="G3082" s="153" t="n">
        <v>220</v>
      </c>
      <c r="H3082" s="155" t="str">
        <v>SW</v>
      </c>
      <c r="I3082" s="153" t="n">
        <v>40</v>
      </c>
      <c r="J3082" s="155" t="str">
        <v>NE</v>
      </c>
      <c r="K3082" s="153" t="n">
        <v>13</v>
      </c>
      <c r="L3082" s="153" t="n">
        <f>IF(E3082="Accepted",K3082*1.150779448,"")</f>
        <v>14.960132824</v>
      </c>
      <c r="M3082" s="163"/>
      <c r="N3082" s="163" t="str">
        <f>IF(AND(E3082="Accepted",ISNUMBER(M3082)),M3082*1.150779448,"")</f>
      </c>
      <c r="O3082" s="163"/>
      <c r="P3082" s="163" t="str">
        <f>IF(AND(E3082="Accepted",ISNUMBER(O3082)),O3082*1.150779448,"")</f>
      </c>
      <c r="Q3082" s="163"/>
      <c r="R3082" s="155" t="str"/>
      <c r="S3082" s="155" t="str"/>
      <c r="T3082" s="155" t="str"/>
      <c r="U3082" s="163" t="str">
        <f>IF(E3082&lt;&gt;"Accepted","",IF(AND(N3082="",P3082=""),"",MAX(N3082,P3082)))</f>
      </c>
      <c r="V3082" s="155" t="str">
        <v>2026-06-28 21:55 PDT</v>
      </c>
      <c r="W3082" s="153" t="n">
        <v>13</v>
      </c>
      <c r="X3082" s="163"/>
      <c r="Y3082" s="163"/>
      <c r="Z3082" s="163"/>
      <c r="AA3082" s="153" t="n">
        <v>-117.8837</v>
      </c>
      <c r="AB3082" s="153" t="n">
        <v>34.9054</v>
      </c>
      <c r="AC3082" s="153" t="n">
        <v>702</v>
      </c>
      <c r="AD3082" s="175" t="str">
        <v>KEDW 290455Z AUTO 22013KT 10SM CLR 21/M01 A2978 RMK AO2 SLP063 T02061013 $</v>
      </c>
    </row>
    <row r="3083" hidden="0">
      <c r="A3083" s="150" t="str">
        <v>2026-06-29 05:55 UTC</v>
      </c>
      <c r="B3083" s="155" t="str">
        <v>2026-06-28 22:55 PDT</v>
      </c>
      <c r="C3083" s="155" t="str">
        <v>2026-06-28</v>
      </c>
      <c r="D3083" s="155" t="str">
        <v>June</v>
      </c>
      <c r="E3083" s="154" t="str">
        <v>Accepted</v>
      </c>
      <c r="F3083" s="155" t="str">
        <v>210</v>
      </c>
      <c r="G3083" s="153" t="n">
        <v>210</v>
      </c>
      <c r="H3083" s="155" t="str">
        <v>SW</v>
      </c>
      <c r="I3083" s="153" t="n">
        <v>30</v>
      </c>
      <c r="J3083" s="155" t="str">
        <v>NE</v>
      </c>
      <c r="K3083" s="153" t="n">
        <v>11</v>
      </c>
      <c r="L3083" s="153" t="n">
        <f>IF(E3083="Accepted",K3083*1.150779448,"")</f>
        <v>12.658573928</v>
      </c>
      <c r="M3083" s="163"/>
      <c r="N3083" s="163" t="str">
        <f>IF(AND(E3083="Accepted",ISNUMBER(M3083)),M3083*1.150779448,"")</f>
      </c>
      <c r="O3083" s="163"/>
      <c r="P3083" s="163" t="str">
        <f>IF(AND(E3083="Accepted",ISNUMBER(O3083)),O3083*1.150779448,"")</f>
      </c>
      <c r="Q3083" s="163"/>
      <c r="R3083" s="155" t="str"/>
      <c r="S3083" s="155" t="str"/>
      <c r="T3083" s="155" t="str"/>
      <c r="U3083" s="163" t="str">
        <f>IF(E3083&lt;&gt;"Accepted","",IF(AND(N3083="",P3083=""),"",MAX(N3083,P3083)))</f>
      </c>
      <c r="V3083" s="155" t="str">
        <v>2026-06-28 22:55 PDT</v>
      </c>
      <c r="W3083" s="153" t="n">
        <v>11</v>
      </c>
      <c r="X3083" s="163"/>
      <c r="Y3083" s="163"/>
      <c r="Z3083" s="163"/>
      <c r="AA3083" s="153" t="n">
        <v>-117.8837</v>
      </c>
      <c r="AB3083" s="153" t="n">
        <v>34.9054</v>
      </c>
      <c r="AC3083" s="153" t="n">
        <v>702</v>
      </c>
      <c r="AD3083" s="175" t="str">
        <v>KEDW 290555Z AUTO 21011KT 10SM CLR 20/M01 A2979 RMK AO2 SLP067 T01961010 10277 20195 53006 $</v>
      </c>
    </row>
    <row r="3084" hidden="0">
      <c r="A3084" s="150" t="str">
        <v>2026-06-29 06:55 UTC</v>
      </c>
      <c r="B3084" s="155" t="str">
        <v>2026-06-28 23:55 PDT</v>
      </c>
      <c r="C3084" s="155" t="str">
        <v>2026-06-28</v>
      </c>
      <c r="D3084" s="155" t="str">
        <v>June</v>
      </c>
      <c r="E3084" s="154" t="str">
        <v>Accepted</v>
      </c>
      <c r="F3084" s="155" t="str">
        <v>210</v>
      </c>
      <c r="G3084" s="153" t="n">
        <v>210</v>
      </c>
      <c r="H3084" s="155" t="str">
        <v>SW</v>
      </c>
      <c r="I3084" s="153" t="n">
        <v>30</v>
      </c>
      <c r="J3084" s="155" t="str">
        <v>NE</v>
      </c>
      <c r="K3084" s="153" t="n">
        <v>11</v>
      </c>
      <c r="L3084" s="153" t="n">
        <f>IF(E3084="Accepted",K3084*1.150779448,"")</f>
        <v>12.658573928</v>
      </c>
      <c r="M3084" s="163"/>
      <c r="N3084" s="163" t="str">
        <f>IF(AND(E3084="Accepted",ISNUMBER(M3084)),M3084*1.150779448,"")</f>
      </c>
      <c r="O3084" s="163"/>
      <c r="P3084" s="163" t="str">
        <f>IF(AND(E3084="Accepted",ISNUMBER(O3084)),O3084*1.150779448,"")</f>
      </c>
      <c r="Q3084" s="163"/>
      <c r="R3084" s="155" t="str"/>
      <c r="S3084" s="155" t="str"/>
      <c r="T3084" s="155" t="str"/>
      <c r="U3084" s="163" t="str">
        <f>IF(E3084&lt;&gt;"Accepted","",IF(AND(N3084="",P3084=""),"",MAX(N3084,P3084)))</f>
      </c>
      <c r="V3084" s="155" t="str">
        <v>2026-06-28 23:55 PDT</v>
      </c>
      <c r="W3084" s="153" t="n">
        <v>11</v>
      </c>
      <c r="X3084" s="163"/>
      <c r="Y3084" s="163"/>
      <c r="Z3084" s="163"/>
      <c r="AA3084" s="153" t="n">
        <v>-117.8837</v>
      </c>
      <c r="AB3084" s="153" t="n">
        <v>34.9054</v>
      </c>
      <c r="AC3084" s="153" t="n">
        <v>702</v>
      </c>
      <c r="AD3084" s="175" t="str">
        <v>KEDW 290655Z AUTO 21011KT 10SM CLR 19/01 A2979 RMK AO2 SLP066 T01920007 $</v>
      </c>
    </row>
    <row r="3085" hidden="0">
      <c r="A3085" s="150" t="str">
        <v>2026-06-29 07:55 UTC</v>
      </c>
      <c r="B3085" s="155" t="str">
        <v>2026-06-29 00:55 PDT</v>
      </c>
      <c r="C3085" s="155" t="str">
        <v>2026-06-29</v>
      </c>
      <c r="D3085" s="155" t="str">
        <v>June</v>
      </c>
      <c r="E3085" s="154" t="str">
        <v>Accepted</v>
      </c>
      <c r="F3085" s="155" t="str">
        <v>210</v>
      </c>
      <c r="G3085" s="153" t="n">
        <v>210</v>
      </c>
      <c r="H3085" s="155" t="str">
        <v>SW</v>
      </c>
      <c r="I3085" s="153" t="n">
        <v>30</v>
      </c>
      <c r="J3085" s="155" t="str">
        <v>NE</v>
      </c>
      <c r="K3085" s="153" t="n">
        <v>12</v>
      </c>
      <c r="L3085" s="153" t="n">
        <f>IF(E3085="Accepted",K3085*1.150779448,"")</f>
        <v>13.809353376</v>
      </c>
      <c r="M3085" s="163"/>
      <c r="N3085" s="163" t="str">
        <f>IF(AND(E3085="Accepted",ISNUMBER(M3085)),M3085*1.150779448,"")</f>
      </c>
      <c r="O3085" s="163"/>
      <c r="P3085" s="163" t="str">
        <f>IF(AND(E3085="Accepted",ISNUMBER(O3085)),O3085*1.150779448,"")</f>
      </c>
      <c r="Q3085" s="163"/>
      <c r="R3085" s="155" t="str"/>
      <c r="S3085" s="155" t="str"/>
      <c r="T3085" s="155" t="str"/>
      <c r="U3085" s="163" t="str">
        <f>IF(E3085&lt;&gt;"Accepted","",IF(AND(N3085="",P3085=""),"",MAX(N3085,P3085)))</f>
      </c>
      <c r="V3085" s="155" t="str">
        <v>2026-06-29 00:55 PDT</v>
      </c>
      <c r="W3085" s="153" t="n">
        <v>12</v>
      </c>
      <c r="X3085" s="163"/>
      <c r="Y3085" s="163"/>
      <c r="Z3085" s="163"/>
      <c r="AA3085" s="153" t="n">
        <v>-117.8837</v>
      </c>
      <c r="AB3085" s="153" t="n">
        <v>34.9054</v>
      </c>
      <c r="AC3085" s="153" t="n">
        <v>702</v>
      </c>
      <c r="AD3085" s="175" t="str">
        <v>KEDW 290755Z AUTO 21012KT 10SM CLR 18/00 A2979 RMK AO2 SLP067 T01840000 402980152 $</v>
      </c>
    </row>
    <row r="3086" hidden="0">
      <c r="A3086" s="150" t="str">
        <v>2026-06-29 08:55 UTC</v>
      </c>
      <c r="B3086" s="155" t="str">
        <v>2026-06-29 01:55 PDT</v>
      </c>
      <c r="C3086" s="155" t="str">
        <v>2026-06-29</v>
      </c>
      <c r="D3086" s="155" t="str">
        <v>June</v>
      </c>
      <c r="E3086" s="154" t="str">
        <v>Accepted</v>
      </c>
      <c r="F3086" s="155" t="str">
        <v>210</v>
      </c>
      <c r="G3086" s="153" t="n">
        <v>210</v>
      </c>
      <c r="H3086" s="155" t="str">
        <v>SW</v>
      </c>
      <c r="I3086" s="153" t="n">
        <v>30</v>
      </c>
      <c r="J3086" s="155" t="str">
        <v>NE</v>
      </c>
      <c r="K3086" s="153" t="n">
        <v>10</v>
      </c>
      <c r="L3086" s="153" t="n">
        <f>IF(E3086="Accepted",K3086*1.150779448,"")</f>
        <v>11.50779448</v>
      </c>
      <c r="M3086" s="163"/>
      <c r="N3086" s="163" t="str">
        <f>IF(AND(E3086="Accepted",ISNUMBER(M3086)),M3086*1.150779448,"")</f>
      </c>
      <c r="O3086" s="163"/>
      <c r="P3086" s="163" t="str">
        <f>IF(AND(E3086="Accepted",ISNUMBER(O3086)),O3086*1.150779448,"")</f>
      </c>
      <c r="Q3086" s="163"/>
      <c r="R3086" s="155" t="str"/>
      <c r="S3086" s="155" t="str"/>
      <c r="T3086" s="155" t="str"/>
      <c r="U3086" s="163" t="str">
        <f>IF(E3086&lt;&gt;"Accepted","",IF(AND(N3086="",P3086=""),"",MAX(N3086,P3086)))</f>
      </c>
      <c r="V3086" s="155" t="str">
        <v>2026-06-29 01:55 PDT</v>
      </c>
      <c r="W3086" s="153" t="n">
        <v>10</v>
      </c>
      <c r="X3086" s="163"/>
      <c r="Y3086" s="163"/>
      <c r="Z3086" s="163"/>
      <c r="AA3086" s="153" t="n">
        <v>-117.8837</v>
      </c>
      <c r="AB3086" s="153" t="n">
        <v>34.9054</v>
      </c>
      <c r="AC3086" s="153" t="n">
        <v>702</v>
      </c>
      <c r="AD3086" s="175" t="str">
        <v>KEDW 290855Z AUTO 21010KT 10SM CLR 17/03 A2980 RMK AO2 SLP070 T01740026 53003 $</v>
      </c>
    </row>
    <row r="3087" hidden="0">
      <c r="A3087" s="150" t="str">
        <v>2026-06-29 09:55 UTC</v>
      </c>
      <c r="B3087" s="155" t="str">
        <v>2026-06-29 02:55 PDT</v>
      </c>
      <c r="C3087" s="155" t="str">
        <v>2026-06-29</v>
      </c>
      <c r="D3087" s="155" t="str">
        <v>June</v>
      </c>
      <c r="E3087" s="154" t="str">
        <v>Accepted</v>
      </c>
      <c r="F3087" s="155" t="str">
        <v>200</v>
      </c>
      <c r="G3087" s="153" t="n">
        <v>200</v>
      </c>
      <c r="H3087" s="155" t="str">
        <v>S</v>
      </c>
      <c r="I3087" s="153" t="n">
        <v>20</v>
      </c>
      <c r="J3087" s="155" t="str">
        <v>N</v>
      </c>
      <c r="K3087" s="153" t="n">
        <v>8</v>
      </c>
      <c r="L3087" s="153" t="n">
        <f>IF(E3087="Accepted",K3087*1.150779448,"")</f>
        <v>9.206235584</v>
      </c>
      <c r="M3087" s="163"/>
      <c r="N3087" s="163" t="str">
        <f>IF(AND(E3087="Accepted",ISNUMBER(M3087)),M3087*1.150779448,"")</f>
      </c>
      <c r="O3087" s="163"/>
      <c r="P3087" s="163" t="str">
        <f>IF(AND(E3087="Accepted",ISNUMBER(O3087)),O3087*1.150779448,"")</f>
      </c>
      <c r="Q3087" s="163"/>
      <c r="R3087" s="155" t="str"/>
      <c r="S3087" s="155" t="str"/>
      <c r="T3087" s="155" t="str"/>
      <c r="U3087" s="163" t="str">
        <f>IF(E3087&lt;&gt;"Accepted","",IF(AND(N3087="",P3087=""),"",MAX(N3087,P3087)))</f>
      </c>
      <c r="V3087" s="155" t="str">
        <v>2026-06-29 02:55 PDT</v>
      </c>
      <c r="W3087" s="153" t="n">
        <v>8</v>
      </c>
      <c r="X3087" s="163"/>
      <c r="Y3087" s="163"/>
      <c r="Z3087" s="163"/>
      <c r="AA3087" s="153" t="n">
        <v>-117.8837</v>
      </c>
      <c r="AB3087" s="153" t="n">
        <v>34.9054</v>
      </c>
      <c r="AC3087" s="153" t="n">
        <v>702</v>
      </c>
      <c r="AD3087" s="175" t="str">
        <v>KEDW 290955Z AUTO 20008KT 10SM CLR 16/05 A2981 RMK AO2 SLP074 T01620052 $</v>
      </c>
    </row>
    <row r="3088" hidden="0">
      <c r="A3088" s="150" t="str">
        <v>2026-06-29 10:55 UTC</v>
      </c>
      <c r="B3088" s="155" t="str">
        <v>2026-06-29 03:55 PDT</v>
      </c>
      <c r="C3088" s="155" t="str">
        <v>2026-06-29</v>
      </c>
      <c r="D3088" s="155" t="str">
        <v>June</v>
      </c>
      <c r="E3088" s="154" t="str">
        <v>Accepted</v>
      </c>
      <c r="F3088" s="155" t="str">
        <v>210</v>
      </c>
      <c r="G3088" s="153" t="n">
        <v>210</v>
      </c>
      <c r="H3088" s="155" t="str">
        <v>SW</v>
      </c>
      <c r="I3088" s="153" t="n">
        <v>30</v>
      </c>
      <c r="J3088" s="155" t="str">
        <v>NE</v>
      </c>
      <c r="K3088" s="153" t="n">
        <v>6</v>
      </c>
      <c r="L3088" s="153" t="n">
        <f>IF(E3088="Accepted",K3088*1.150779448,"")</f>
        <v>6.904676688</v>
      </c>
      <c r="M3088" s="163"/>
      <c r="N3088" s="163" t="str">
        <f>IF(AND(E3088="Accepted",ISNUMBER(M3088)),M3088*1.150779448,"")</f>
      </c>
      <c r="O3088" s="163"/>
      <c r="P3088" s="163" t="str">
        <f>IF(AND(E3088="Accepted",ISNUMBER(O3088)),O3088*1.150779448,"")</f>
      </c>
      <c r="Q3088" s="163"/>
      <c r="R3088" s="155" t="str"/>
      <c r="S3088" s="155" t="str"/>
      <c r="T3088" s="155" t="str"/>
      <c r="U3088" s="163" t="str">
        <f>IF(E3088&lt;&gt;"Accepted","",IF(AND(N3088="",P3088=""),"",MAX(N3088,P3088)))</f>
      </c>
      <c r="V3088" s="155" t="str">
        <v>2026-06-29 03:55 PDT</v>
      </c>
      <c r="W3088" s="153" t="n">
        <v>6</v>
      </c>
      <c r="X3088" s="163"/>
      <c r="Y3088" s="163"/>
      <c r="Z3088" s="163"/>
      <c r="AA3088" s="153" t="n">
        <v>-117.8837</v>
      </c>
      <c r="AB3088" s="153" t="n">
        <v>34.9054</v>
      </c>
      <c r="AC3088" s="153" t="n">
        <v>702</v>
      </c>
      <c r="AD3088" s="175" t="str">
        <v>KEDW 291055Z AUTO 21006KT 10SM CLR 16/06 A2982 RMK AO2 SLP078 T01560058 $</v>
      </c>
    </row>
    <row r="3089" hidden="0">
      <c r="A3089" s="150" t="str">
        <v>2026-06-29 11:55 UTC</v>
      </c>
      <c r="B3089" s="155" t="str">
        <v>2026-06-29 04:55 PDT</v>
      </c>
      <c r="C3089" s="155" t="str">
        <v>2026-06-29</v>
      </c>
      <c r="D3089" s="155" t="str">
        <v>June</v>
      </c>
      <c r="E3089" s="154" t="str">
        <v>Accepted</v>
      </c>
      <c r="F3089" s="155" t="str">
        <v>220</v>
      </c>
      <c r="G3089" s="153" t="n">
        <v>220</v>
      </c>
      <c r="H3089" s="155" t="str">
        <v>SW</v>
      </c>
      <c r="I3089" s="153" t="n">
        <v>40</v>
      </c>
      <c r="J3089" s="155" t="str">
        <v>NE</v>
      </c>
      <c r="K3089" s="153" t="n">
        <v>4</v>
      </c>
      <c r="L3089" s="153" t="n">
        <f>IF(E3089="Accepted",K3089*1.150779448,"")</f>
        <v>4.603117792</v>
      </c>
      <c r="M3089" s="163"/>
      <c r="N3089" s="163" t="str">
        <f>IF(AND(E3089="Accepted",ISNUMBER(M3089)),M3089*1.150779448,"")</f>
      </c>
      <c r="O3089" s="163"/>
      <c r="P3089" s="163" t="str">
        <f>IF(AND(E3089="Accepted",ISNUMBER(O3089)),O3089*1.150779448,"")</f>
      </c>
      <c r="Q3089" s="163"/>
      <c r="R3089" s="155" t="str"/>
      <c r="S3089" s="155" t="str"/>
      <c r="T3089" s="155" t="str"/>
      <c r="U3089" s="163" t="str">
        <f>IF(E3089&lt;&gt;"Accepted","",IF(AND(N3089="",P3089=""),"",MAX(N3089,P3089)))</f>
      </c>
      <c r="V3089" s="155" t="str">
        <v>2026-06-29 04:55 PDT</v>
      </c>
      <c r="W3089" s="153" t="n">
        <v>4</v>
      </c>
      <c r="X3089" s="163"/>
      <c r="Y3089" s="163"/>
      <c r="Z3089" s="163"/>
      <c r="AA3089" s="153" t="n">
        <v>-117.8837</v>
      </c>
      <c r="AB3089" s="153" t="n">
        <v>34.9054</v>
      </c>
      <c r="AC3089" s="153" t="n">
        <v>702</v>
      </c>
      <c r="AD3089" s="175" t="str">
        <v>KEDW 291155Z AUTO 22004KT 10SM CLR 14/05 A2984 RMK AO2 SLP086 T01360052 10197 20135 52011 $</v>
      </c>
    </row>
    <row r="3090" hidden="0">
      <c r="A3090" s="150" t="str">
        <v>2026-06-29 12:55 UTC</v>
      </c>
      <c r="B3090" s="155" t="str">
        <v>2026-06-29 05:55 PDT</v>
      </c>
      <c r="C3090" s="155" t="str">
        <v>2026-06-29</v>
      </c>
      <c r="D3090" s="155" t="str">
        <v>June</v>
      </c>
      <c r="E3090" s="154" t="str">
        <v>Accepted</v>
      </c>
      <c r="F3090" s="155" t="str">
        <v>260</v>
      </c>
      <c r="G3090" s="153" t="n">
        <v>260</v>
      </c>
      <c r="H3090" s="155" t="str">
        <v>W</v>
      </c>
      <c r="I3090" s="153" t="n">
        <v>80</v>
      </c>
      <c r="J3090" s="155" t="str">
        <v>E</v>
      </c>
      <c r="K3090" s="153" t="n">
        <v>3</v>
      </c>
      <c r="L3090" s="153" t="n">
        <f>IF(E3090="Accepted",K3090*1.150779448,"")</f>
        <v>3.452338344</v>
      </c>
      <c r="M3090" s="163"/>
      <c r="N3090" s="163" t="str">
        <f>IF(AND(E3090="Accepted",ISNUMBER(M3090)),M3090*1.150779448,"")</f>
      </c>
      <c r="O3090" s="163"/>
      <c r="P3090" s="163" t="str">
        <f>IF(AND(E3090="Accepted",ISNUMBER(O3090)),O3090*1.150779448,"")</f>
      </c>
      <c r="Q3090" s="163"/>
      <c r="R3090" s="155" t="str"/>
      <c r="S3090" s="155" t="str"/>
      <c r="T3090" s="155" t="str"/>
      <c r="U3090" s="163" t="str">
        <f>IF(E3090&lt;&gt;"Accepted","",IF(AND(N3090="",P3090=""),"",MAX(N3090,P3090)))</f>
      </c>
      <c r="V3090" s="155" t="str">
        <v>2026-06-29 05:55 PDT</v>
      </c>
      <c r="W3090" s="153" t="n">
        <v>3</v>
      </c>
      <c r="X3090" s="163"/>
      <c r="Y3090" s="163"/>
      <c r="Z3090" s="163"/>
      <c r="AA3090" s="153" t="n">
        <v>-117.8837</v>
      </c>
      <c r="AB3090" s="153" t="n">
        <v>34.9054</v>
      </c>
      <c r="AC3090" s="153" t="n">
        <v>702</v>
      </c>
      <c r="AD3090" s="175" t="str">
        <v>KEDW 291255Z 26003KT 90SM CLR 13/05 A2985 RMK AO2A SLP091 T01280050</v>
      </c>
    </row>
    <row r="3091" hidden="0">
      <c r="A3091" s="150" t="str">
        <v>2026-06-29 13:55 UTC</v>
      </c>
      <c r="B3091" s="155" t="str">
        <v>2026-06-29 06:55 PDT</v>
      </c>
      <c r="C3091" s="155" t="str">
        <v>2026-06-29</v>
      </c>
      <c r="D3091" s="155" t="str">
        <v>June</v>
      </c>
      <c r="E3091" s="154" t="str">
        <v>Accepted</v>
      </c>
      <c r="F3091" s="155" t="str">
        <v>210</v>
      </c>
      <c r="G3091" s="153" t="n">
        <v>210</v>
      </c>
      <c r="H3091" s="155" t="str">
        <v>SW</v>
      </c>
      <c r="I3091" s="153" t="n">
        <v>30</v>
      </c>
      <c r="J3091" s="155" t="str">
        <v>NE</v>
      </c>
      <c r="K3091" s="153" t="n">
        <v>5</v>
      </c>
      <c r="L3091" s="153" t="n">
        <f>IF(E3091="Accepted",K3091*1.150779448,"")</f>
        <v>5.75389724</v>
      </c>
      <c r="M3091" s="163"/>
      <c r="N3091" s="163" t="str">
        <f>IF(AND(E3091="Accepted",ISNUMBER(M3091)),M3091*1.150779448,"")</f>
      </c>
      <c r="O3091" s="163"/>
      <c r="P3091" s="163" t="str">
        <f>IF(AND(E3091="Accepted",ISNUMBER(O3091)),O3091*1.150779448,"")</f>
      </c>
      <c r="Q3091" s="163"/>
      <c r="R3091" s="155" t="str"/>
      <c r="S3091" s="155" t="str"/>
      <c r="T3091" s="155" t="str"/>
      <c r="U3091" s="163" t="str">
        <f>IF(E3091&lt;&gt;"Accepted","",IF(AND(N3091="",P3091=""),"",MAX(N3091,P3091)))</f>
      </c>
      <c r="V3091" s="155" t="str">
        <v>2026-06-29 06:55 PDT</v>
      </c>
      <c r="W3091" s="153" t="n">
        <v>5</v>
      </c>
      <c r="X3091" s="163"/>
      <c r="Y3091" s="163"/>
      <c r="Z3091" s="163"/>
      <c r="AA3091" s="153" t="n">
        <v>-117.8837</v>
      </c>
      <c r="AB3091" s="153" t="n">
        <v>34.9054</v>
      </c>
      <c r="AC3091" s="153" t="n">
        <v>702</v>
      </c>
      <c r="AD3091" s="175" t="str">
        <v>KEDW 291355Z 21005KT 70SM CLR 16/06 A2987 RMK AO2A SLP096 T01600056</v>
      </c>
    </row>
    <row r="3092" hidden="0">
      <c r="A3092" s="150" t="str">
        <v>2026-06-29 14:55 UTC</v>
      </c>
      <c r="B3092" s="155" t="str">
        <v>2026-06-29 07:55 PDT</v>
      </c>
      <c r="C3092" s="155" t="str">
        <v>2026-06-29</v>
      </c>
      <c r="D3092" s="155" t="str">
        <v>June</v>
      </c>
      <c r="E3092" s="154" t="str">
        <v>Accepted</v>
      </c>
      <c r="F3092" s="155" t="str">
        <v>210</v>
      </c>
      <c r="G3092" s="153" t="n">
        <v>210</v>
      </c>
      <c r="H3092" s="155" t="str">
        <v>SW</v>
      </c>
      <c r="I3092" s="153" t="n">
        <v>30</v>
      </c>
      <c r="J3092" s="155" t="str">
        <v>NE</v>
      </c>
      <c r="K3092" s="153" t="n">
        <v>4</v>
      </c>
      <c r="L3092" s="153" t="n">
        <f>IF(E3092="Accepted",K3092*1.150779448,"")</f>
        <v>4.603117792</v>
      </c>
      <c r="M3092" s="163"/>
      <c r="N3092" s="163" t="str">
        <f>IF(AND(E3092="Accepted",ISNUMBER(M3092)),M3092*1.150779448,"")</f>
      </c>
      <c r="O3092" s="163"/>
      <c r="P3092" s="163" t="str">
        <f>IF(AND(E3092="Accepted",ISNUMBER(O3092)),O3092*1.150779448,"")</f>
      </c>
      <c r="Q3092" s="163"/>
      <c r="R3092" s="155" t="str"/>
      <c r="S3092" s="155" t="str"/>
      <c r="T3092" s="155" t="str"/>
      <c r="U3092" s="163" t="str">
        <f>IF(E3092&lt;&gt;"Accepted","",IF(AND(N3092="",P3092=""),"",MAX(N3092,P3092)))</f>
      </c>
      <c r="V3092" s="155" t="str">
        <v>2026-06-29 07:55 PDT</v>
      </c>
      <c r="W3092" s="153" t="n">
        <v>4</v>
      </c>
      <c r="X3092" s="163"/>
      <c r="Y3092" s="163"/>
      <c r="Z3092" s="163"/>
      <c r="AA3092" s="153" t="n">
        <v>-117.8837</v>
      </c>
      <c r="AB3092" s="153" t="n">
        <v>34.9054</v>
      </c>
      <c r="AC3092" s="153" t="n">
        <v>702</v>
      </c>
      <c r="AD3092" s="175" t="str">
        <v>KEDW 291455Z 21004KT 80SM CLR 19/05 A2987 RMK AO2A SLP096 T01940051 50009</v>
      </c>
    </row>
    <row r="3093" hidden="0">
      <c r="A3093" s="150" t="str">
        <v>2026-06-29 15:55 UTC</v>
      </c>
      <c r="B3093" s="155" t="str">
        <v>2026-06-29 08:55 PDT</v>
      </c>
      <c r="C3093" s="155" t="str">
        <v>2026-06-29</v>
      </c>
      <c r="D3093" s="155" t="str">
        <v>June</v>
      </c>
      <c r="E3093" s="154" t="str">
        <v>Accepted</v>
      </c>
      <c r="F3093" s="155" t="str">
        <v>000</v>
      </c>
      <c r="G3093" s="153" t="n">
        <v>0</v>
      </c>
      <c r="H3093" s="155" t="str">
        <v>Calm</v>
      </c>
      <c r="I3093" s="153" t="n">
        <v>180</v>
      </c>
      <c r="J3093" s="155" t="str">
        <v>Calm</v>
      </c>
      <c r="K3093" s="153" t="n">
        <v>0</v>
      </c>
      <c r="L3093" s="153" t="n">
        <f>IF(E3093="Accepted",K3093*1.150779448,"")</f>
        <v>0</v>
      </c>
      <c r="M3093" s="163"/>
      <c r="N3093" s="163" t="str">
        <f>IF(AND(E3093="Accepted",ISNUMBER(M3093)),M3093*1.150779448,"")</f>
      </c>
      <c r="O3093" s="163"/>
      <c r="P3093" s="163" t="str">
        <f>IF(AND(E3093="Accepted",ISNUMBER(O3093)),O3093*1.150779448,"")</f>
      </c>
      <c r="Q3093" s="163"/>
      <c r="R3093" s="155" t="str"/>
      <c r="S3093" s="155" t="str"/>
      <c r="T3093" s="155" t="str"/>
      <c r="U3093" s="163" t="str">
        <f>IF(E3093&lt;&gt;"Accepted","",IF(AND(N3093="",P3093=""),"",MAX(N3093,P3093)))</f>
      </c>
      <c r="V3093" s="155" t="str">
        <v>2026-06-29 08:55 PDT</v>
      </c>
      <c r="W3093" s="153" t="n">
        <v>0</v>
      </c>
      <c r="X3093" s="163"/>
      <c r="Y3093" s="163"/>
      <c r="Z3093" s="163"/>
      <c r="AA3093" s="153" t="n">
        <v>-117.8837</v>
      </c>
      <c r="AB3093" s="153" t="n">
        <v>34.9054</v>
      </c>
      <c r="AC3093" s="153" t="n">
        <v>702</v>
      </c>
      <c r="AD3093" s="175" t="str">
        <v>KEDW 291555Z 00000KT 60SM CLR 22/04 A2988 RMK AO2A SLP099 T02190044</v>
      </c>
    </row>
    <row r="3094" hidden="0">
      <c r="A3094" s="150" t="str">
        <v>2026-06-29 16:55 UTC</v>
      </c>
      <c r="B3094" s="155" t="str">
        <v>2026-06-29 09:55 PDT</v>
      </c>
      <c r="C3094" s="155" t="str">
        <v>2026-06-29</v>
      </c>
      <c r="D3094" s="155" t="str">
        <v>June</v>
      </c>
      <c r="E3094" s="154" t="str">
        <v>Accepted</v>
      </c>
      <c r="F3094" s="155" t="str">
        <v>050</v>
      </c>
      <c r="G3094" s="153" t="n">
        <v>50</v>
      </c>
      <c r="H3094" s="155" t="str">
        <v>NE</v>
      </c>
      <c r="I3094" s="153" t="n">
        <v>230</v>
      </c>
      <c r="J3094" s="155" t="str">
        <v>SW</v>
      </c>
      <c r="K3094" s="153" t="n">
        <v>3</v>
      </c>
      <c r="L3094" s="153" t="n">
        <f>IF(E3094="Accepted",K3094*1.150779448,"")</f>
        <v>3.452338344</v>
      </c>
      <c r="M3094" s="163"/>
      <c r="N3094" s="163" t="str">
        <f>IF(AND(E3094="Accepted",ISNUMBER(M3094)),M3094*1.150779448,"")</f>
      </c>
      <c r="O3094" s="163"/>
      <c r="P3094" s="163" t="str">
        <f>IF(AND(E3094="Accepted",ISNUMBER(O3094)),O3094*1.150779448,"")</f>
      </c>
      <c r="Q3094" s="163"/>
      <c r="R3094" s="155" t="str"/>
      <c r="S3094" s="155" t="str"/>
      <c r="T3094" s="155" t="str"/>
      <c r="U3094" s="163" t="str">
        <f>IF(E3094&lt;&gt;"Accepted","",IF(AND(N3094="",P3094=""),"",MAX(N3094,P3094)))</f>
      </c>
      <c r="V3094" s="155" t="str">
        <v>2026-06-29 09:55 PDT</v>
      </c>
      <c r="W3094" s="153" t="n">
        <v>3</v>
      </c>
      <c r="X3094" s="163"/>
      <c r="Y3094" s="163"/>
      <c r="Z3094" s="163"/>
      <c r="AA3094" s="153" t="n">
        <v>-117.8837</v>
      </c>
      <c r="AB3094" s="153" t="n">
        <v>34.9054</v>
      </c>
      <c r="AC3094" s="153" t="n">
        <v>702</v>
      </c>
      <c r="AD3094" s="175" t="str">
        <v>KEDW 291655Z 05003KT 80SM CLR 23/04 A2987 RMK AO2A SLP095 T02340038</v>
      </c>
    </row>
    <row r="3095" hidden="0">
      <c r="A3095" s="150" t="str">
        <v>2026-06-29 17:55 UTC</v>
      </c>
      <c r="B3095" s="155" t="str">
        <v>2026-06-29 10:55 PDT</v>
      </c>
      <c r="C3095" s="155" t="str">
        <v>2026-06-29</v>
      </c>
      <c r="D3095" s="155" t="str">
        <v>June</v>
      </c>
      <c r="E3095" s="154" t="str">
        <v>Accepted</v>
      </c>
      <c r="F3095" s="155" t="str">
        <v>080</v>
      </c>
      <c r="G3095" s="153" t="n">
        <v>80</v>
      </c>
      <c r="H3095" s="155" t="str">
        <v>E</v>
      </c>
      <c r="I3095" s="153" t="n">
        <v>260</v>
      </c>
      <c r="J3095" s="155" t="str">
        <v>W</v>
      </c>
      <c r="K3095" s="153" t="n">
        <v>3</v>
      </c>
      <c r="L3095" s="153" t="n">
        <f>IF(E3095="Accepted",K3095*1.150779448,"")</f>
        <v>3.452338344</v>
      </c>
      <c r="M3095" s="163"/>
      <c r="N3095" s="163" t="str">
        <f>IF(AND(E3095="Accepted",ISNUMBER(M3095)),M3095*1.150779448,"")</f>
      </c>
      <c r="O3095" s="163"/>
      <c r="P3095" s="163" t="str">
        <f>IF(AND(E3095="Accepted",ISNUMBER(O3095)),O3095*1.150779448,"")</f>
      </c>
      <c r="Q3095" s="163"/>
      <c r="R3095" s="155" t="str"/>
      <c r="S3095" s="155" t="str"/>
      <c r="T3095" s="155" t="str"/>
      <c r="U3095" s="163" t="str">
        <f>IF(E3095&lt;&gt;"Accepted","",IF(AND(N3095="",P3095=""),"",MAX(N3095,P3095)))</f>
      </c>
      <c r="V3095" s="155" t="str">
        <v>2026-06-29 10:55 PDT</v>
      </c>
      <c r="W3095" s="153" t="n">
        <v>3</v>
      </c>
      <c r="X3095" s="163"/>
      <c r="Y3095" s="163"/>
      <c r="Z3095" s="163"/>
      <c r="AA3095" s="153" t="n">
        <v>-117.8837</v>
      </c>
      <c r="AB3095" s="153" t="n">
        <v>34.9054</v>
      </c>
      <c r="AC3095" s="153" t="n">
        <v>702</v>
      </c>
      <c r="AD3095" s="175" t="str">
        <v>KEDW 291755Z 08003KT 80SM CLR 26/02 A2986 RMK AO2A SLP091 T02560023 10256 20125 58003</v>
      </c>
    </row>
    <row r="3096" hidden="0">
      <c r="A3096" s="150" t="str">
        <v>2026-06-29 18:55 UTC</v>
      </c>
      <c r="B3096" s="155" t="str">
        <v>2026-06-29 11:55 PDT</v>
      </c>
      <c r="C3096" s="155" t="str">
        <v>2026-06-29</v>
      </c>
      <c r="D3096" s="155" t="str">
        <v>June</v>
      </c>
      <c r="E3096" s="154" t="str">
        <v>Accepted</v>
      </c>
      <c r="F3096" s="155" t="str">
        <v>320</v>
      </c>
      <c r="G3096" s="153" t="n">
        <v>320</v>
      </c>
      <c r="H3096" s="155" t="str">
        <v>NW</v>
      </c>
      <c r="I3096" s="153" t="n">
        <v>140</v>
      </c>
      <c r="J3096" s="155" t="str">
        <v>SE</v>
      </c>
      <c r="K3096" s="153" t="n">
        <v>5</v>
      </c>
      <c r="L3096" s="153" t="n">
        <f>IF(E3096="Accepted",K3096*1.150779448,"")</f>
        <v>5.75389724</v>
      </c>
      <c r="M3096" s="163"/>
      <c r="N3096" s="163" t="str">
        <f>IF(AND(E3096="Accepted",ISNUMBER(M3096)),M3096*1.150779448,"")</f>
      </c>
      <c r="O3096" s="163"/>
      <c r="P3096" s="163" t="str">
        <f>IF(AND(E3096="Accepted",ISNUMBER(O3096)),O3096*1.150779448,"")</f>
      </c>
      <c r="Q3096" s="163"/>
      <c r="R3096" s="155" t="str"/>
      <c r="S3096" s="155" t="str"/>
      <c r="T3096" s="155" t="str"/>
      <c r="U3096" s="163" t="str">
        <f>IF(E3096&lt;&gt;"Accepted","",IF(AND(N3096="",P3096=""),"",MAX(N3096,P3096)))</f>
      </c>
      <c r="V3096" s="155" t="str">
        <v>2026-06-29 11:55 PDT</v>
      </c>
      <c r="W3096" s="153" t="n">
        <v>5</v>
      </c>
      <c r="X3096" s="163"/>
      <c r="Y3096" s="163"/>
      <c r="Z3096" s="163"/>
      <c r="AA3096" s="153" t="n">
        <v>-117.8837</v>
      </c>
      <c r="AB3096" s="153" t="n">
        <v>34.9054</v>
      </c>
      <c r="AC3096" s="153" t="n">
        <v>702</v>
      </c>
      <c r="AD3096" s="175" t="str">
        <v>KEDW 291855Z 32005KT 50SM CLR 28/M03 A2984 RMK AO2A SLP083 T02771032</v>
      </c>
    </row>
    <row r="3097" hidden="0">
      <c r="A3097" s="150" t="str">
        <v>2026-06-29 19:55 UTC</v>
      </c>
      <c r="B3097" s="155" t="str">
        <v>2026-06-29 12:55 PDT</v>
      </c>
      <c r="C3097" s="155" t="str">
        <v>2026-06-29</v>
      </c>
      <c r="D3097" s="155" t="str">
        <v>June</v>
      </c>
      <c r="E3097" s="154" t="str">
        <v>Accepted</v>
      </c>
      <c r="F3097" s="155" t="str">
        <v>150</v>
      </c>
      <c r="G3097" s="153" t="n">
        <v>150</v>
      </c>
      <c r="H3097" s="155" t="str">
        <v>SE</v>
      </c>
      <c r="I3097" s="153" t="n">
        <v>330</v>
      </c>
      <c r="J3097" s="155" t="str">
        <v>NW</v>
      </c>
      <c r="K3097" s="153" t="n">
        <v>5</v>
      </c>
      <c r="L3097" s="153" t="n">
        <f>IF(E3097="Accepted",K3097*1.150779448,"")</f>
        <v>5.75389724</v>
      </c>
      <c r="M3097" s="163"/>
      <c r="N3097" s="163" t="str">
        <f>IF(AND(E3097="Accepted",ISNUMBER(M3097)),M3097*1.150779448,"")</f>
      </c>
      <c r="O3097" s="163"/>
      <c r="P3097" s="163" t="str">
        <f>IF(AND(E3097="Accepted",ISNUMBER(O3097)),O3097*1.150779448,"")</f>
      </c>
      <c r="Q3097" s="163"/>
      <c r="R3097" s="155" t="str"/>
      <c r="S3097" s="155" t="str"/>
      <c r="T3097" s="155" t="str"/>
      <c r="U3097" s="163" t="str">
        <f>IF(E3097&lt;&gt;"Accepted","",IF(AND(N3097="",P3097=""),"",MAX(N3097,P3097)))</f>
      </c>
      <c r="V3097" s="155" t="str">
        <v>2026-06-29 12:55 PDT</v>
      </c>
      <c r="W3097" s="153" t="n">
        <v>5</v>
      </c>
      <c r="X3097" s="163"/>
      <c r="Y3097" s="163"/>
      <c r="Z3097" s="163"/>
      <c r="AA3097" s="153" t="n">
        <v>-117.8837</v>
      </c>
      <c r="AB3097" s="153" t="n">
        <v>34.9054</v>
      </c>
      <c r="AC3097" s="153" t="n">
        <v>702</v>
      </c>
      <c r="AD3097" s="175" t="str">
        <v>KEDW 291955Z 15005KT 60SM CLR 30/M06 A2982 RMK AO2A SLP076 T03031061</v>
      </c>
    </row>
    <row r="3098" hidden="0">
      <c r="A3098" s="150" t="str">
        <v>2026-06-29 20:55 UTC</v>
      </c>
      <c r="B3098" s="155" t="str">
        <v>2026-06-29 13:55 PDT</v>
      </c>
      <c r="C3098" s="155" t="str">
        <v>2026-06-29</v>
      </c>
      <c r="D3098" s="155" t="str">
        <v>June</v>
      </c>
      <c r="E3098" s="154" t="str">
        <v>Accepted</v>
      </c>
      <c r="F3098" s="155" t="str">
        <v>310</v>
      </c>
      <c r="G3098" s="153" t="n">
        <v>310</v>
      </c>
      <c r="H3098" s="155" t="str">
        <v>NW</v>
      </c>
      <c r="I3098" s="153" t="n">
        <v>130</v>
      </c>
      <c r="J3098" s="155" t="str">
        <v>SE</v>
      </c>
      <c r="K3098" s="153" t="n">
        <v>6</v>
      </c>
      <c r="L3098" s="153" t="n">
        <f>IF(E3098="Accepted",K3098*1.150779448,"")</f>
        <v>6.904676688</v>
      </c>
      <c r="M3098" s="163"/>
      <c r="N3098" s="163" t="str">
        <f>IF(AND(E3098="Accepted",ISNUMBER(M3098)),M3098*1.150779448,"")</f>
      </c>
      <c r="O3098" s="163"/>
      <c r="P3098" s="163" t="str">
        <f>IF(AND(E3098="Accepted",ISNUMBER(O3098)),O3098*1.150779448,"")</f>
      </c>
      <c r="Q3098" s="163"/>
      <c r="R3098" s="155" t="str"/>
      <c r="S3098" s="155" t="str"/>
      <c r="T3098" s="155" t="str"/>
      <c r="U3098" s="163" t="str">
        <f>IF(E3098&lt;&gt;"Accepted","",IF(AND(N3098="",P3098=""),"",MAX(N3098,P3098)))</f>
      </c>
      <c r="V3098" s="155" t="str">
        <v>2026-06-29 13:55 PDT</v>
      </c>
      <c r="W3098" s="153" t="n">
        <v>6</v>
      </c>
      <c r="X3098" s="163"/>
      <c r="Y3098" s="163"/>
      <c r="Z3098" s="163"/>
      <c r="AA3098" s="153" t="n">
        <v>-117.8837</v>
      </c>
      <c r="AB3098" s="153" t="n">
        <v>34.9054</v>
      </c>
      <c r="AC3098" s="153" t="n">
        <v>702</v>
      </c>
      <c r="AD3098" s="175" t="str">
        <v>KEDW 292055Z 31006KT 60SM CLR 30/M05 A2980 RMK AO2A SLP069 T03031047 57017</v>
      </c>
    </row>
    <row r="3099" hidden="0">
      <c r="A3099" s="150" t="str">
        <v>2026-06-29 21:55 UTC</v>
      </c>
      <c r="B3099" s="155" t="str">
        <v>2026-06-29 14:55 PDT</v>
      </c>
      <c r="C3099" s="155" t="str">
        <v>2026-06-29</v>
      </c>
      <c r="D3099" s="155" t="str">
        <v>June</v>
      </c>
      <c r="E3099" s="154" t="str">
        <v>Accepted</v>
      </c>
      <c r="F3099" s="155" t="str">
        <v>260</v>
      </c>
      <c r="G3099" s="153" t="n">
        <v>260</v>
      </c>
      <c r="H3099" s="155" t="str">
        <v>W</v>
      </c>
      <c r="I3099" s="153" t="n">
        <v>80</v>
      </c>
      <c r="J3099" s="155" t="str">
        <v>E</v>
      </c>
      <c r="K3099" s="153" t="n">
        <v>10</v>
      </c>
      <c r="L3099" s="153" t="n">
        <f>IF(E3099="Accepted",K3099*1.150779448,"")</f>
        <v>11.50779448</v>
      </c>
      <c r="M3099" s="153" t="n">
        <v>14</v>
      </c>
      <c r="N3099" s="153" t="n">
        <f>IF(AND(E3099="Accepted",ISNUMBER(M3099)),M3099*1.150779448,"")</f>
        <v>16.110912272</v>
      </c>
      <c r="O3099" s="163"/>
      <c r="P3099" s="163" t="str">
        <f>IF(AND(E3099="Accepted",ISNUMBER(O3099)),O3099*1.150779448,"")</f>
      </c>
      <c r="Q3099" s="163"/>
      <c r="R3099" s="155" t="str"/>
      <c r="S3099" s="155" t="str"/>
      <c r="T3099" s="155" t="str"/>
      <c r="U3099" s="153" t="n">
        <f>IF(E3099&lt;&gt;"Accepted","",IF(AND(N3099="",P3099=""),"",MAX(N3099,P3099)))</f>
        <v>16.110912272</v>
      </c>
      <c r="V3099" s="155" t="str">
        <v>2026-06-29 14:55 PDT</v>
      </c>
      <c r="W3099" s="153" t="n">
        <v>10</v>
      </c>
      <c r="X3099" s="153" t="n">
        <v>14</v>
      </c>
      <c r="Y3099" s="163"/>
      <c r="Z3099" s="163"/>
      <c r="AA3099" s="153" t="n">
        <v>-117.8837</v>
      </c>
      <c r="AB3099" s="153" t="n">
        <v>34.9054</v>
      </c>
      <c r="AC3099" s="153" t="n">
        <v>702</v>
      </c>
      <c r="AD3099" s="175" t="str">
        <v>KEDW 292155Z 26010G14KT 60SM CLR 32/00 A2978 RMK AO2A SLP062 T03180000</v>
      </c>
    </row>
    <row r="3100" hidden="0">
      <c r="A3100" s="150" t="str">
        <v>2026-06-29 22:55 UTC</v>
      </c>
      <c r="B3100" s="155" t="str">
        <v>2026-06-29 15:55 PDT</v>
      </c>
      <c r="C3100" s="155" t="str">
        <v>2026-06-29</v>
      </c>
      <c r="D3100" s="155" t="str">
        <v>June</v>
      </c>
      <c r="E3100" s="154" t="str">
        <v>Accepted</v>
      </c>
      <c r="F3100" s="155" t="str">
        <v>250</v>
      </c>
      <c r="G3100" s="153" t="n">
        <v>250</v>
      </c>
      <c r="H3100" s="155" t="str">
        <v>W</v>
      </c>
      <c r="I3100" s="153" t="n">
        <v>70</v>
      </c>
      <c r="J3100" s="155" t="str">
        <v>E</v>
      </c>
      <c r="K3100" s="153" t="n">
        <v>15</v>
      </c>
      <c r="L3100" s="153" t="n">
        <f>IF(E3100="Accepted",K3100*1.150779448,"")</f>
        <v>17.261691719999998</v>
      </c>
      <c r="M3100" s="153" t="n">
        <v>21</v>
      </c>
      <c r="N3100" s="153" t="n">
        <f>IF(AND(E3100="Accepted",ISNUMBER(M3100)),M3100*1.150779448,"")</f>
        <v>24.166368408</v>
      </c>
      <c r="O3100" s="163"/>
      <c r="P3100" s="163" t="str">
        <f>IF(AND(E3100="Accepted",ISNUMBER(O3100)),O3100*1.150779448,"")</f>
      </c>
      <c r="Q3100" s="163"/>
      <c r="R3100" s="155" t="str"/>
      <c r="S3100" s="155" t="str"/>
      <c r="T3100" s="155" t="str"/>
      <c r="U3100" s="153" t="n">
        <f>IF(E3100&lt;&gt;"Accepted","",IF(AND(N3100="",P3100=""),"",MAX(N3100,P3100)))</f>
        <v>24.166368408</v>
      </c>
      <c r="V3100" s="155" t="str">
        <v>2026-06-29 15:55 PDT</v>
      </c>
      <c r="W3100" s="153" t="n">
        <v>15</v>
      </c>
      <c r="X3100" s="153" t="n">
        <v>21</v>
      </c>
      <c r="Y3100" s="163"/>
      <c r="Z3100" s="163"/>
      <c r="AA3100" s="153" t="n">
        <v>-117.8837</v>
      </c>
      <c r="AB3100" s="153" t="n">
        <v>34.9054</v>
      </c>
      <c r="AC3100" s="153" t="n">
        <v>702</v>
      </c>
      <c r="AD3100" s="175" t="str">
        <v>KEDW 292255Z 25015G21KT 60SM FEW080 31/01 A2977 RMK AO2A SLP060 T03130006</v>
      </c>
    </row>
    <row r="3101" hidden="0">
      <c r="A3101" s="150" t="str">
        <v>2026-06-29 23:55 UTC</v>
      </c>
      <c r="B3101" s="155" t="str">
        <v>2026-06-29 16:55 PDT</v>
      </c>
      <c r="C3101" s="155" t="str">
        <v>2026-06-29</v>
      </c>
      <c r="D3101" s="155" t="str">
        <v>June</v>
      </c>
      <c r="E3101" s="154" t="str">
        <v>Accepted</v>
      </c>
      <c r="F3101" s="155" t="str">
        <v>240</v>
      </c>
      <c r="G3101" s="153" t="n">
        <v>240</v>
      </c>
      <c r="H3101" s="155" t="str">
        <v>SW</v>
      </c>
      <c r="I3101" s="153" t="n">
        <v>60</v>
      </c>
      <c r="J3101" s="155" t="str">
        <v>NE</v>
      </c>
      <c r="K3101" s="153" t="n">
        <v>20</v>
      </c>
      <c r="L3101" s="153" t="n">
        <f>IF(E3101="Accepted",K3101*1.150779448,"")</f>
        <v>23.01558896</v>
      </c>
      <c r="M3101" s="153" t="n">
        <v>28</v>
      </c>
      <c r="N3101" s="153" t="n">
        <f>IF(AND(E3101="Accepted",ISNUMBER(M3101)),M3101*1.150779448,"")</f>
        <v>32.221824544</v>
      </c>
      <c r="O3101" s="153" t="n">
        <v>29</v>
      </c>
      <c r="P3101" s="153" t="n">
        <f>IF(AND(E3101="Accepted",ISNUMBER(O3101)),O3101*1.150779448,"")</f>
        <v>33.372603992</v>
      </c>
      <c r="Q3101" s="153" t="n">
        <v>240</v>
      </c>
      <c r="R3101" s="155" t="str">
        <v>43</v>
      </c>
      <c r="S3101" s="155" t="str">
        <v>2026-06-29 23:43 UTC</v>
      </c>
      <c r="T3101" s="155" t="str">
        <v>2026-06-29 16:43 PDT</v>
      </c>
      <c r="U3101" s="153" t="n">
        <f>IF(E3101&lt;&gt;"Accepted","",IF(AND(N3101="",P3101=""),"",MAX(N3101,P3101)))</f>
        <v>33.372603992</v>
      </c>
      <c r="V3101" s="155" t="str">
        <v>2026-06-29 16:43 PDT</v>
      </c>
      <c r="W3101" s="153" t="n">
        <v>20</v>
      </c>
      <c r="X3101" s="153" t="n">
        <v>28</v>
      </c>
      <c r="Y3101" s="153" t="n">
        <v>29</v>
      </c>
      <c r="Z3101" s="153" t="n">
        <v>240</v>
      </c>
      <c r="AA3101" s="153" t="n">
        <v>-117.8837</v>
      </c>
      <c r="AB3101" s="153" t="n">
        <v>34.9054</v>
      </c>
      <c r="AC3101" s="153" t="n">
        <v>702</v>
      </c>
      <c r="AD3101" s="175" t="str">
        <v>KEDW 292355Z 24020G28KT 40SM FEW080 30/04 A2976 RMK AO2A PK WND 24029/43 SLP058 T02960035 10323 20256 57013</v>
      </c>
    </row>
    <row r="3102" hidden="0">
      <c r="A3102" s="150" t="str">
        <v>2026-06-30 00:55 UTC</v>
      </c>
      <c r="B3102" s="155" t="str">
        <v>2026-06-29 17:55 PDT</v>
      </c>
      <c r="C3102" s="155" t="str">
        <v>2026-06-29</v>
      </c>
      <c r="D3102" s="155" t="str">
        <v>June</v>
      </c>
      <c r="E3102" s="154" t="str">
        <v>Accepted</v>
      </c>
      <c r="F3102" s="155" t="str">
        <v>240</v>
      </c>
      <c r="G3102" s="153" t="n">
        <v>240</v>
      </c>
      <c r="H3102" s="155" t="str">
        <v>SW</v>
      </c>
      <c r="I3102" s="153" t="n">
        <v>60</v>
      </c>
      <c r="J3102" s="155" t="str">
        <v>NE</v>
      </c>
      <c r="K3102" s="153" t="n">
        <v>21</v>
      </c>
      <c r="L3102" s="153" t="n">
        <f>IF(E3102="Accepted",K3102*1.150779448,"")</f>
        <v>24.166368408</v>
      </c>
      <c r="M3102" s="153" t="n">
        <v>25</v>
      </c>
      <c r="N3102" s="153" t="n">
        <f>IF(AND(E3102="Accepted",ISNUMBER(M3102)),M3102*1.150779448,"")</f>
        <v>28.7694862</v>
      </c>
      <c r="O3102" s="153" t="n">
        <v>28</v>
      </c>
      <c r="P3102" s="153" t="n">
        <f>IF(AND(E3102="Accepted",ISNUMBER(O3102)),O3102*1.150779448,"")</f>
        <v>32.221824544</v>
      </c>
      <c r="Q3102" s="153" t="n">
        <v>240</v>
      </c>
      <c r="R3102" s="155" t="str">
        <v>09</v>
      </c>
      <c r="S3102" s="155" t="str">
        <v>2026-06-30 00:09 UTC</v>
      </c>
      <c r="T3102" s="155" t="str">
        <v>2026-06-29 17:09 PDT</v>
      </c>
      <c r="U3102" s="153" t="n">
        <f>IF(E3102&lt;&gt;"Accepted","",IF(AND(N3102="",P3102=""),"",MAX(N3102,P3102)))</f>
        <v>32.221824544</v>
      </c>
      <c r="V3102" s="155" t="str">
        <v>2026-06-29 17:09 PDT</v>
      </c>
      <c r="W3102" s="153" t="n">
        <v>21</v>
      </c>
      <c r="X3102" s="153" t="n">
        <v>25</v>
      </c>
      <c r="Y3102" s="153" t="n">
        <v>28</v>
      </c>
      <c r="Z3102" s="153" t="n">
        <v>240</v>
      </c>
      <c r="AA3102" s="153" t="n">
        <v>-117.8837</v>
      </c>
      <c r="AB3102" s="153" t="n">
        <v>34.9054</v>
      </c>
      <c r="AC3102" s="153" t="n">
        <v>702</v>
      </c>
      <c r="AD3102" s="175" t="str">
        <v>KEDW 300055Z 24021G25KT 40SM FEW080 28/05 A2975 RMK AO2A PK WND 24028/09 SLP056 T02830045</v>
      </c>
    </row>
    <row r="3103" hidden="0">
      <c r="A3103" s="150" t="str">
        <v>2026-06-30 01:55 UTC</v>
      </c>
      <c r="B3103" s="155" t="str">
        <v>2026-06-29 18:55 PDT</v>
      </c>
      <c r="C3103" s="155" t="str">
        <v>2026-06-29</v>
      </c>
      <c r="D3103" s="155" t="str">
        <v>June</v>
      </c>
      <c r="E3103" s="154" t="str">
        <v>Accepted</v>
      </c>
      <c r="F3103" s="155" t="str">
        <v>230</v>
      </c>
      <c r="G3103" s="153" t="n">
        <v>230</v>
      </c>
      <c r="H3103" s="155" t="str">
        <v>SW</v>
      </c>
      <c r="I3103" s="153" t="n">
        <v>50</v>
      </c>
      <c r="J3103" s="155" t="str">
        <v>NE</v>
      </c>
      <c r="K3103" s="153" t="n">
        <v>24</v>
      </c>
      <c r="L3103" s="153" t="n">
        <f>IF(E3103="Accepted",K3103*1.150779448,"")</f>
        <v>27.618706752</v>
      </c>
      <c r="M3103" s="153" t="n">
        <v>31</v>
      </c>
      <c r="N3103" s="153" t="n">
        <f>IF(AND(E3103="Accepted",ISNUMBER(M3103)),M3103*1.150779448,"")</f>
        <v>35.674162888</v>
      </c>
      <c r="O3103" s="163"/>
      <c r="P3103" s="163" t="str">
        <f>IF(AND(E3103="Accepted",ISNUMBER(O3103)),O3103*1.150779448,"")</f>
      </c>
      <c r="Q3103" s="163"/>
      <c r="R3103" s="155" t="str"/>
      <c r="S3103" s="155" t="str"/>
      <c r="T3103" s="155" t="str"/>
      <c r="U3103" s="153" t="n">
        <f>IF(E3103&lt;&gt;"Accepted","",IF(AND(N3103="",P3103=""),"",MAX(N3103,P3103)))</f>
        <v>35.674162888</v>
      </c>
      <c r="V3103" s="155" t="str">
        <v>2026-06-29 18:55 PDT</v>
      </c>
      <c r="W3103" s="153" t="n">
        <v>24</v>
      </c>
      <c r="X3103" s="153" t="n">
        <v>31</v>
      </c>
      <c r="Y3103" s="163"/>
      <c r="Z3103" s="163"/>
      <c r="AA3103" s="153" t="n">
        <v>-117.8837</v>
      </c>
      <c r="AB3103" s="153" t="n">
        <v>34.9054</v>
      </c>
      <c r="AC3103" s="153" t="n">
        <v>702</v>
      </c>
      <c r="AD3103" s="175" t="str">
        <v>KEDW 300155Z 23024G31KT 40SM FEW080 25/08 A2977 RMK AO2A SLP062 T02500080</v>
      </c>
    </row>
    <row r="3104" hidden="0">
      <c r="A3104" s="150" t="str">
        <v>2026-06-30 03:55 UTC</v>
      </c>
      <c r="B3104" s="155" t="str">
        <v>2026-06-29 20:55 PDT</v>
      </c>
      <c r="C3104" s="155" t="str">
        <v>2026-06-29</v>
      </c>
      <c r="D3104" s="155" t="str">
        <v>June</v>
      </c>
      <c r="E3104" s="154" t="str">
        <v>Accepted</v>
      </c>
      <c r="F3104" s="155" t="str">
        <v>230</v>
      </c>
      <c r="G3104" s="153" t="n">
        <v>230</v>
      </c>
      <c r="H3104" s="155" t="str">
        <v>SW</v>
      </c>
      <c r="I3104" s="153" t="n">
        <v>50</v>
      </c>
      <c r="J3104" s="155" t="str">
        <v>NE</v>
      </c>
      <c r="K3104" s="153" t="n">
        <v>16</v>
      </c>
      <c r="L3104" s="153" t="n">
        <f>IF(E3104="Accepted",K3104*1.150779448,"")</f>
        <v>18.412471168</v>
      </c>
      <c r="M3104" s="163"/>
      <c r="N3104" s="163" t="str">
        <f>IF(AND(E3104="Accepted",ISNUMBER(M3104)),M3104*1.150779448,"")</f>
      </c>
      <c r="O3104" s="163"/>
      <c r="P3104" s="163" t="str">
        <f>IF(AND(E3104="Accepted",ISNUMBER(O3104)),O3104*1.150779448,"")</f>
      </c>
      <c r="Q3104" s="163"/>
      <c r="R3104" s="155" t="str"/>
      <c r="S3104" s="155" t="str"/>
      <c r="T3104" s="155" t="str"/>
      <c r="U3104" s="163" t="str">
        <f>IF(E3104&lt;&gt;"Accepted","",IF(AND(N3104="",P3104=""),"",MAX(N3104,P3104)))</f>
      </c>
      <c r="V3104" s="155" t="str">
        <v>2026-06-29 20:55 PDT</v>
      </c>
      <c r="W3104" s="153" t="n">
        <v>16</v>
      </c>
      <c r="X3104" s="163"/>
      <c r="Y3104" s="163"/>
      <c r="Z3104" s="163"/>
      <c r="AA3104" s="153" t="n">
        <v>-117.8837</v>
      </c>
      <c r="AB3104" s="153" t="n">
        <v>34.9054</v>
      </c>
      <c r="AC3104" s="153" t="n">
        <v>702</v>
      </c>
      <c r="AD3104" s="175" t="str">
        <v>KEDW 300355Z 23016KT 40SM CLR 21/10 A2981 RMK AO2A SLP076 T02060098</v>
      </c>
    </row>
    <row r="3105" hidden="0">
      <c r="A3105" s="150" t="str">
        <v>2026-06-30 04:55 UTC</v>
      </c>
      <c r="B3105" s="155" t="str">
        <v>2026-06-29 21:55 PDT</v>
      </c>
      <c r="C3105" s="155" t="str">
        <v>2026-06-29</v>
      </c>
      <c r="D3105" s="155" t="str">
        <v>June</v>
      </c>
      <c r="E3105" s="154" t="str">
        <v>Accepted</v>
      </c>
      <c r="F3105" s="155" t="str">
        <v>230</v>
      </c>
      <c r="G3105" s="153" t="n">
        <v>230</v>
      </c>
      <c r="H3105" s="155" t="str">
        <v>SW</v>
      </c>
      <c r="I3105" s="153" t="n">
        <v>50</v>
      </c>
      <c r="J3105" s="155" t="str">
        <v>NE</v>
      </c>
      <c r="K3105" s="153" t="n">
        <v>19</v>
      </c>
      <c r="L3105" s="153" t="n">
        <f>IF(E3105="Accepted",K3105*1.150779448,"")</f>
        <v>21.864809512</v>
      </c>
      <c r="M3105" s="153" t="n">
        <v>23</v>
      </c>
      <c r="N3105" s="153" t="n">
        <f>IF(AND(E3105="Accepted",ISNUMBER(M3105)),M3105*1.150779448,"")</f>
        <v>26.467927304</v>
      </c>
      <c r="O3105" s="163"/>
      <c r="P3105" s="163" t="str">
        <f>IF(AND(E3105="Accepted",ISNUMBER(O3105)),O3105*1.150779448,"")</f>
      </c>
      <c r="Q3105" s="163"/>
      <c r="R3105" s="155" t="str"/>
      <c r="S3105" s="155" t="str"/>
      <c r="T3105" s="155" t="str"/>
      <c r="U3105" s="153" t="n">
        <f>IF(E3105&lt;&gt;"Accepted","",IF(AND(N3105="",P3105=""),"",MAX(N3105,P3105)))</f>
        <v>26.467927304</v>
      </c>
      <c r="V3105" s="155" t="str">
        <v>2026-06-29 21:55 PDT</v>
      </c>
      <c r="W3105" s="153" t="n">
        <v>19</v>
      </c>
      <c r="X3105" s="153" t="n">
        <v>23</v>
      </c>
      <c r="Y3105" s="163"/>
      <c r="Z3105" s="163"/>
      <c r="AA3105" s="153" t="n">
        <v>-117.8837</v>
      </c>
      <c r="AB3105" s="153" t="n">
        <v>34.9054</v>
      </c>
      <c r="AC3105" s="153" t="n">
        <v>702</v>
      </c>
      <c r="AD3105" s="175" t="str">
        <v>KEDW 300455Z 23019G23KT 40SM CLR 20/09 A2982 RMK AO2A SLP078 T01970093</v>
      </c>
    </row>
    <row r="3106" hidden="0">
      <c r="A3106" s="150" t="str">
        <v>2026-06-30 05:55 UTC</v>
      </c>
      <c r="B3106" s="155" t="str">
        <v>2026-06-29 22:55 PDT</v>
      </c>
      <c r="C3106" s="155" t="str">
        <v>2026-06-29</v>
      </c>
      <c r="D3106" s="155" t="str">
        <v>June</v>
      </c>
      <c r="E3106" s="154" t="str">
        <v>Accepted</v>
      </c>
      <c r="F3106" s="155" t="str">
        <v>210</v>
      </c>
      <c r="G3106" s="153" t="n">
        <v>210</v>
      </c>
      <c r="H3106" s="155" t="str">
        <v>SW</v>
      </c>
      <c r="I3106" s="153" t="n">
        <v>30</v>
      </c>
      <c r="J3106" s="155" t="str">
        <v>NE</v>
      </c>
      <c r="K3106" s="153" t="n">
        <v>13</v>
      </c>
      <c r="L3106" s="153" t="n">
        <f>IF(E3106="Accepted",K3106*1.150779448,"")</f>
        <v>14.960132824</v>
      </c>
      <c r="M3106" s="163"/>
      <c r="N3106" s="163" t="str">
        <f>IF(AND(E3106="Accepted",ISNUMBER(M3106)),M3106*1.150779448,"")</f>
      </c>
      <c r="O3106" s="163"/>
      <c r="P3106" s="163" t="str">
        <f>IF(AND(E3106="Accepted",ISNUMBER(O3106)),O3106*1.150779448,"")</f>
      </c>
      <c r="Q3106" s="163"/>
      <c r="R3106" s="155" t="str"/>
      <c r="S3106" s="155" t="str"/>
      <c r="T3106" s="155" t="str"/>
      <c r="U3106" s="163" t="str">
        <f>IF(E3106&lt;&gt;"Accepted","",IF(AND(N3106="",P3106=""),"",MAX(N3106,P3106)))</f>
      </c>
      <c r="V3106" s="155" t="str">
        <v>2026-06-29 22:55 PDT</v>
      </c>
      <c r="W3106" s="153" t="n">
        <v>13</v>
      </c>
      <c r="X3106" s="163"/>
      <c r="Y3106" s="163"/>
      <c r="Z3106" s="163"/>
      <c r="AA3106" s="153" t="n">
        <v>-117.8837</v>
      </c>
      <c r="AB3106" s="153" t="n">
        <v>34.9054</v>
      </c>
      <c r="AC3106" s="153" t="n">
        <v>702</v>
      </c>
      <c r="AD3106" s="175" t="str">
        <v>KEDW 300555Z AUTO 21013KT 10SM M 19/08 A2985 RMK AO2 SLP088 T01920082 10299 20192 52021 $</v>
      </c>
    </row>
    <row r="3107" hidden="0">
      <c r="A3107" s="150" t="str">
        <v>2026-06-30 06:55 UTC</v>
      </c>
      <c r="B3107" s="155" t="str">
        <v>2026-06-29 23:55 PDT</v>
      </c>
      <c r="C3107" s="155" t="str">
        <v>2026-06-29</v>
      </c>
      <c r="D3107" s="155" t="str">
        <v>June</v>
      </c>
      <c r="E3107" s="154" t="str">
        <v>Accepted</v>
      </c>
      <c r="F3107" s="155" t="str">
        <v>200</v>
      </c>
      <c r="G3107" s="153" t="n">
        <v>200</v>
      </c>
      <c r="H3107" s="155" t="str">
        <v>S</v>
      </c>
      <c r="I3107" s="153" t="n">
        <v>20</v>
      </c>
      <c r="J3107" s="155" t="str">
        <v>N</v>
      </c>
      <c r="K3107" s="153" t="n">
        <v>14</v>
      </c>
      <c r="L3107" s="153" t="n">
        <f>IF(E3107="Accepted",K3107*1.150779448,"")</f>
        <v>16.110912272</v>
      </c>
      <c r="M3107" s="163"/>
      <c r="N3107" s="163" t="str">
        <f>IF(AND(E3107="Accepted",ISNUMBER(M3107)),M3107*1.150779448,"")</f>
      </c>
      <c r="O3107" s="163"/>
      <c r="P3107" s="163" t="str">
        <f>IF(AND(E3107="Accepted",ISNUMBER(O3107)),O3107*1.150779448,"")</f>
      </c>
      <c r="Q3107" s="163"/>
      <c r="R3107" s="155" t="str"/>
      <c r="S3107" s="155" t="str"/>
      <c r="T3107" s="155" t="str"/>
      <c r="U3107" s="163" t="str">
        <f>IF(E3107&lt;&gt;"Accepted","",IF(AND(N3107="",P3107=""),"",MAX(N3107,P3107)))</f>
      </c>
      <c r="V3107" s="155" t="str">
        <v>2026-06-29 23:55 PDT</v>
      </c>
      <c r="W3107" s="153" t="n">
        <v>14</v>
      </c>
      <c r="X3107" s="163"/>
      <c r="Y3107" s="163"/>
      <c r="Z3107" s="163"/>
      <c r="AA3107" s="153" t="n">
        <v>-117.8837</v>
      </c>
      <c r="AB3107" s="153" t="n">
        <v>34.9054</v>
      </c>
      <c r="AC3107" s="153" t="n">
        <v>702</v>
      </c>
      <c r="AD3107" s="175" t="str">
        <v>KEDW 300655Z AUTO 20014KT 10SM CLR 18/09 A2985 RMK AO2 SLP087 T01750089 $</v>
      </c>
    </row>
    <row r="3108" hidden="0">
      <c r="A3108" s="150" t="str">
        <v>2026-06-30 07:55 UTC</v>
      </c>
      <c r="B3108" s="155" t="str">
        <v>2026-06-30 00:55 PDT</v>
      </c>
      <c r="C3108" s="155" t="str">
        <v>2026-06-30</v>
      </c>
      <c r="D3108" s="155" t="str">
        <v>June</v>
      </c>
      <c r="E3108" s="154" t="str">
        <v>Accepted</v>
      </c>
      <c r="F3108" s="155" t="str">
        <v>200</v>
      </c>
      <c r="G3108" s="153" t="n">
        <v>200</v>
      </c>
      <c r="H3108" s="155" t="str">
        <v>S</v>
      </c>
      <c r="I3108" s="153" t="n">
        <v>20</v>
      </c>
      <c r="J3108" s="155" t="str">
        <v>N</v>
      </c>
      <c r="K3108" s="153" t="n">
        <v>13</v>
      </c>
      <c r="L3108" s="153" t="n">
        <f>IF(E3108="Accepted",K3108*1.150779448,"")</f>
        <v>14.960132824</v>
      </c>
      <c r="M3108" s="163"/>
      <c r="N3108" s="163" t="str">
        <f>IF(AND(E3108="Accepted",ISNUMBER(M3108)),M3108*1.150779448,"")</f>
      </c>
      <c r="O3108" s="163"/>
      <c r="P3108" s="163" t="str">
        <f>IF(AND(E3108="Accepted",ISNUMBER(O3108)),O3108*1.150779448,"")</f>
      </c>
      <c r="Q3108" s="163"/>
      <c r="R3108" s="155" t="str"/>
      <c r="S3108" s="155" t="str"/>
      <c r="T3108" s="155" t="str"/>
      <c r="U3108" s="163" t="str">
        <f>IF(E3108&lt;&gt;"Accepted","",IF(AND(N3108="",P3108=""),"",MAX(N3108,P3108)))</f>
      </c>
      <c r="V3108" s="155" t="str">
        <v>2026-06-30 00:55 PDT</v>
      </c>
      <c r="W3108" s="153" t="n">
        <v>13</v>
      </c>
      <c r="X3108" s="163"/>
      <c r="Y3108" s="163"/>
      <c r="Z3108" s="163"/>
      <c r="AA3108" s="153" t="n">
        <v>-117.8837</v>
      </c>
      <c r="AB3108" s="153" t="n">
        <v>34.9054</v>
      </c>
      <c r="AC3108" s="153" t="n">
        <v>702</v>
      </c>
      <c r="AD3108" s="175" t="str">
        <v>KEDW 300755Z AUTO 20013KT 10SM CLR 17/09 A2984 RMK AO2 SLP083 T01680092 403230125 $</v>
      </c>
    </row>
    <row r="3109" hidden="0">
      <c r="A3109" s="150" t="str">
        <v>2026-06-30 08:55 UTC</v>
      </c>
      <c r="B3109" s="155" t="str">
        <v>2026-06-30 01:55 PDT</v>
      </c>
      <c r="C3109" s="155" t="str">
        <v>2026-06-30</v>
      </c>
      <c r="D3109" s="155" t="str">
        <v>June</v>
      </c>
      <c r="E3109" s="154" t="str">
        <v>Accepted</v>
      </c>
      <c r="F3109" s="155" t="str">
        <v>200</v>
      </c>
      <c r="G3109" s="153" t="n">
        <v>200</v>
      </c>
      <c r="H3109" s="155" t="str">
        <v>S</v>
      </c>
      <c r="I3109" s="153" t="n">
        <v>20</v>
      </c>
      <c r="J3109" s="155" t="str">
        <v>N</v>
      </c>
      <c r="K3109" s="153" t="n">
        <v>12</v>
      </c>
      <c r="L3109" s="153" t="n">
        <f>IF(E3109="Accepted",K3109*1.150779448,"")</f>
        <v>13.809353376</v>
      </c>
      <c r="M3109" s="163"/>
      <c r="N3109" s="163" t="str">
        <f>IF(AND(E3109="Accepted",ISNUMBER(M3109)),M3109*1.150779448,"")</f>
      </c>
      <c r="O3109" s="163"/>
      <c r="P3109" s="163" t="str">
        <f>IF(AND(E3109="Accepted",ISNUMBER(O3109)),O3109*1.150779448,"")</f>
      </c>
      <c r="Q3109" s="163"/>
      <c r="R3109" s="155" t="str"/>
      <c r="S3109" s="155" t="str"/>
      <c r="T3109" s="155" t="str"/>
      <c r="U3109" s="163" t="str">
        <f>IF(E3109&lt;&gt;"Accepted","",IF(AND(N3109="",P3109=""),"",MAX(N3109,P3109)))</f>
      </c>
      <c r="V3109" s="155" t="str">
        <v>2026-06-30 01:55 PDT</v>
      </c>
      <c r="W3109" s="153" t="n">
        <v>12</v>
      </c>
      <c r="X3109" s="163"/>
      <c r="Y3109" s="163"/>
      <c r="Z3109" s="163"/>
      <c r="AA3109" s="153" t="n">
        <v>-117.8837</v>
      </c>
      <c r="AB3109" s="153" t="n">
        <v>34.9054</v>
      </c>
      <c r="AC3109" s="153" t="n">
        <v>702</v>
      </c>
      <c r="AD3109" s="175" t="str">
        <v>KEDW 300855Z AUTO 20012KT 10SM CLR 16/09 A2983 RMK AO2 SLP080 T01600085 57005 $</v>
      </c>
    </row>
    <row r="3110" hidden="0">
      <c r="A3110" s="150" t="str">
        <v>2026-06-30 09:55 UTC</v>
      </c>
      <c r="B3110" s="155" t="str">
        <v>2026-06-30 02:55 PDT</v>
      </c>
      <c r="C3110" s="155" t="str">
        <v>2026-06-30</v>
      </c>
      <c r="D3110" s="155" t="str">
        <v>June</v>
      </c>
      <c r="E3110" s="154" t="str">
        <v>Accepted</v>
      </c>
      <c r="F3110" s="155" t="str">
        <v>210</v>
      </c>
      <c r="G3110" s="153" t="n">
        <v>210</v>
      </c>
      <c r="H3110" s="155" t="str">
        <v>SW</v>
      </c>
      <c r="I3110" s="153" t="n">
        <v>30</v>
      </c>
      <c r="J3110" s="155" t="str">
        <v>NE</v>
      </c>
      <c r="K3110" s="153" t="n">
        <v>12</v>
      </c>
      <c r="L3110" s="153" t="n">
        <f>IF(E3110="Accepted",K3110*1.150779448,"")</f>
        <v>13.809353376</v>
      </c>
      <c r="M3110" s="163"/>
      <c r="N3110" s="163" t="str">
        <f>IF(AND(E3110="Accepted",ISNUMBER(M3110)),M3110*1.150779448,"")</f>
      </c>
      <c r="O3110" s="163"/>
      <c r="P3110" s="163" t="str">
        <f>IF(AND(E3110="Accepted",ISNUMBER(O3110)),O3110*1.150779448,"")</f>
      </c>
      <c r="Q3110" s="163"/>
      <c r="R3110" s="155" t="str"/>
      <c r="S3110" s="155" t="str"/>
      <c r="T3110" s="155" t="str"/>
      <c r="U3110" s="163" t="str">
        <f>IF(E3110&lt;&gt;"Accepted","",IF(AND(N3110="",P3110=""),"",MAX(N3110,P3110)))</f>
      </c>
      <c r="V3110" s="155" t="str">
        <v>2026-06-30 02:55 PDT</v>
      </c>
      <c r="W3110" s="153" t="n">
        <v>12</v>
      </c>
      <c r="X3110" s="163"/>
      <c r="Y3110" s="163"/>
      <c r="Z3110" s="163"/>
      <c r="AA3110" s="153" t="n">
        <v>-117.8837</v>
      </c>
      <c r="AB3110" s="153" t="n">
        <v>34.9054</v>
      </c>
      <c r="AC3110" s="153" t="n">
        <v>702</v>
      </c>
      <c r="AD3110" s="175" t="str">
        <v>KEDW 300955Z AUTO 21012KT 10SM CLR 16/08 A2982 RMK AO2 SLP076 T01610076 $</v>
      </c>
    </row>
    <row r="3111" hidden="0">
      <c r="A3111" s="150" t="str">
        <v>2026-06-30 10:55 UTC</v>
      </c>
      <c r="B3111" s="155" t="str">
        <v>2026-06-30 03:55 PDT</v>
      </c>
      <c r="C3111" s="155" t="str">
        <v>2026-06-30</v>
      </c>
      <c r="D3111" s="155" t="str">
        <v>June</v>
      </c>
      <c r="E3111" s="154" t="str">
        <v>Accepted</v>
      </c>
      <c r="F3111" s="155" t="str">
        <v>210</v>
      </c>
      <c r="G3111" s="153" t="n">
        <v>210</v>
      </c>
      <c r="H3111" s="155" t="str">
        <v>SW</v>
      </c>
      <c r="I3111" s="153" t="n">
        <v>30</v>
      </c>
      <c r="J3111" s="155" t="str">
        <v>NE</v>
      </c>
      <c r="K3111" s="153" t="n">
        <v>11</v>
      </c>
      <c r="L3111" s="153" t="n">
        <f>IF(E3111="Accepted",K3111*1.150779448,"")</f>
        <v>12.658573928</v>
      </c>
      <c r="M3111" s="163"/>
      <c r="N3111" s="163" t="str">
        <f>IF(AND(E3111="Accepted",ISNUMBER(M3111)),M3111*1.150779448,"")</f>
      </c>
      <c r="O3111" s="163"/>
      <c r="P3111" s="163" t="str">
        <f>IF(AND(E3111="Accepted",ISNUMBER(O3111)),O3111*1.150779448,"")</f>
      </c>
      <c r="Q3111" s="163"/>
      <c r="R3111" s="155" t="str"/>
      <c r="S3111" s="155" t="str"/>
      <c r="T3111" s="155" t="str"/>
      <c r="U3111" s="163" t="str">
        <f>IF(E3111&lt;&gt;"Accepted","",IF(AND(N3111="",P3111=""),"",MAX(N3111,P3111)))</f>
      </c>
      <c r="V3111" s="155" t="str">
        <v>2026-06-30 03:55 PDT</v>
      </c>
      <c r="W3111" s="153" t="n">
        <v>11</v>
      </c>
      <c r="X3111" s="163"/>
      <c r="Y3111" s="163"/>
      <c r="Z3111" s="163"/>
      <c r="AA3111" s="153" t="n">
        <v>-117.8837</v>
      </c>
      <c r="AB3111" s="153" t="n">
        <v>34.9054</v>
      </c>
      <c r="AC3111" s="153" t="n">
        <v>702</v>
      </c>
      <c r="AD3111" s="175" t="str">
        <v>KEDW 301055Z AUTO 21011KT 10SM CLR 15/08 A2983 RMK AO2 SLP080 T01520077 $</v>
      </c>
    </row>
    <row r="3112" hidden="0">
      <c r="A3112" s="150" t="str">
        <v>2026-06-30 11:55 UTC</v>
      </c>
      <c r="B3112" s="155" t="str">
        <v>2026-06-30 04:55 PDT</v>
      </c>
      <c r="C3112" s="155" t="str">
        <v>2026-06-30</v>
      </c>
      <c r="D3112" s="155" t="str">
        <v>June</v>
      </c>
      <c r="E3112" s="154" t="str">
        <v>Accepted</v>
      </c>
      <c r="F3112" s="155" t="str">
        <v>200</v>
      </c>
      <c r="G3112" s="153" t="n">
        <v>200</v>
      </c>
      <c r="H3112" s="155" t="str">
        <v>S</v>
      </c>
      <c r="I3112" s="153" t="n">
        <v>20</v>
      </c>
      <c r="J3112" s="155" t="str">
        <v>N</v>
      </c>
      <c r="K3112" s="153" t="n">
        <v>11</v>
      </c>
      <c r="L3112" s="153" t="n">
        <f>IF(E3112="Accepted",K3112*1.150779448,"")</f>
        <v>12.658573928</v>
      </c>
      <c r="M3112" s="163"/>
      <c r="N3112" s="163" t="str">
        <f>IF(AND(E3112="Accepted",ISNUMBER(M3112)),M3112*1.150779448,"")</f>
      </c>
      <c r="O3112" s="163"/>
      <c r="P3112" s="163" t="str">
        <f>IF(AND(E3112="Accepted",ISNUMBER(O3112)),O3112*1.150779448,"")</f>
      </c>
      <c r="Q3112" s="163"/>
      <c r="R3112" s="155" t="str"/>
      <c r="S3112" s="155" t="str"/>
      <c r="T3112" s="155" t="str"/>
      <c r="U3112" s="163" t="str">
        <f>IF(E3112&lt;&gt;"Accepted","",IF(AND(N3112="",P3112=""),"",MAX(N3112,P3112)))</f>
      </c>
      <c r="V3112" s="155" t="str">
        <v>2026-06-30 04:55 PDT</v>
      </c>
      <c r="W3112" s="153" t="n">
        <v>11</v>
      </c>
      <c r="X3112" s="163"/>
      <c r="Y3112" s="163"/>
      <c r="Z3112" s="163"/>
      <c r="AA3112" s="153" t="n">
        <v>-117.8837</v>
      </c>
      <c r="AB3112" s="153" t="n">
        <v>34.9054</v>
      </c>
      <c r="AC3112" s="153" t="n">
        <v>702</v>
      </c>
      <c r="AD3112" s="175" t="str">
        <v>KEDW 301155Z AUTO 20011KT 10SM CLR 15/08 A2983 RMK AO2 SLP082 T01500078 10192 20148 55001 $</v>
      </c>
    </row>
    <row r="3113" hidden="0">
      <c r="A3113" s="150" t="str">
        <v>2026-06-30 12:55 UTC</v>
      </c>
      <c r="B3113" s="155" t="str">
        <v>2026-06-30 05:55 PDT</v>
      </c>
      <c r="C3113" s="155" t="str">
        <v>2026-06-30</v>
      </c>
      <c r="D3113" s="155" t="str">
        <v>June</v>
      </c>
      <c r="E3113" s="154" t="str">
        <v>Accepted</v>
      </c>
      <c r="F3113" s="155" t="str">
        <v>200</v>
      </c>
      <c r="G3113" s="153" t="n">
        <v>200</v>
      </c>
      <c r="H3113" s="155" t="str">
        <v>S</v>
      </c>
      <c r="I3113" s="153" t="n">
        <v>20</v>
      </c>
      <c r="J3113" s="155" t="str">
        <v>N</v>
      </c>
      <c r="K3113" s="153" t="n">
        <v>13</v>
      </c>
      <c r="L3113" s="153" t="n">
        <f>IF(E3113="Accepted",K3113*1.150779448,"")</f>
        <v>14.960132824</v>
      </c>
      <c r="M3113" s="163"/>
      <c r="N3113" s="163" t="str">
        <f>IF(AND(E3113="Accepted",ISNUMBER(M3113)),M3113*1.150779448,"")</f>
      </c>
      <c r="O3113" s="163"/>
      <c r="P3113" s="163" t="str">
        <f>IF(AND(E3113="Accepted",ISNUMBER(O3113)),O3113*1.150779448,"")</f>
      </c>
      <c r="Q3113" s="163"/>
      <c r="R3113" s="155" t="str"/>
      <c r="S3113" s="155" t="str"/>
      <c r="T3113" s="155" t="str"/>
      <c r="U3113" s="163" t="str">
        <f>IF(E3113&lt;&gt;"Accepted","",IF(AND(N3113="",P3113=""),"",MAX(N3113,P3113)))</f>
      </c>
      <c r="V3113" s="155" t="str">
        <v>2026-06-30 05:55 PDT</v>
      </c>
      <c r="W3113" s="153" t="n">
        <v>13</v>
      </c>
      <c r="X3113" s="163"/>
      <c r="Y3113" s="163"/>
      <c r="Z3113" s="163"/>
      <c r="AA3113" s="153" t="n">
        <v>-117.8837</v>
      </c>
      <c r="AB3113" s="153" t="n">
        <v>34.9054</v>
      </c>
      <c r="AC3113" s="153" t="n">
        <v>702</v>
      </c>
      <c r="AD3113" s="175" t="str">
        <v>KEDW 301255Z AUTO 20013KT 10SM CLR 14/08 A2983 RMK AO2 SLP083 T01440081 $</v>
      </c>
    </row>
    <row r="3114" hidden="0">
      <c r="A3114" s="150" t="str">
        <v>2026-06-30 13:55 UTC</v>
      </c>
      <c r="B3114" s="155" t="str">
        <v>2026-06-30 06:55 PDT</v>
      </c>
      <c r="C3114" s="155" t="str">
        <v>2026-06-30</v>
      </c>
      <c r="D3114" s="155" t="str">
        <v>June</v>
      </c>
      <c r="E3114" s="154" t="str">
        <v>Accepted</v>
      </c>
      <c r="F3114" s="155" t="str">
        <v>210</v>
      </c>
      <c r="G3114" s="153" t="n">
        <v>210</v>
      </c>
      <c r="H3114" s="155" t="str">
        <v>SW</v>
      </c>
      <c r="I3114" s="153" t="n">
        <v>30</v>
      </c>
      <c r="J3114" s="155" t="str">
        <v>NE</v>
      </c>
      <c r="K3114" s="153" t="n">
        <v>12</v>
      </c>
      <c r="L3114" s="153" t="n">
        <f>IF(E3114="Accepted",K3114*1.150779448,"")</f>
        <v>13.809353376</v>
      </c>
      <c r="M3114" s="163"/>
      <c r="N3114" s="163" t="str">
        <f>IF(AND(E3114="Accepted",ISNUMBER(M3114)),M3114*1.150779448,"")</f>
      </c>
      <c r="O3114" s="163"/>
      <c r="P3114" s="163" t="str">
        <f>IF(AND(E3114="Accepted",ISNUMBER(O3114)),O3114*1.150779448,"")</f>
      </c>
      <c r="Q3114" s="163"/>
      <c r="R3114" s="155" t="str"/>
      <c r="S3114" s="155" t="str"/>
      <c r="T3114" s="155" t="str"/>
      <c r="U3114" s="163" t="str">
        <f>IF(E3114&lt;&gt;"Accepted","",IF(AND(N3114="",P3114=""),"",MAX(N3114,P3114)))</f>
      </c>
      <c r="V3114" s="155" t="str">
        <v>2026-06-30 06:55 PDT</v>
      </c>
      <c r="W3114" s="153" t="n">
        <v>12</v>
      </c>
      <c r="X3114" s="163"/>
      <c r="Y3114" s="163"/>
      <c r="Z3114" s="163"/>
      <c r="AA3114" s="153" t="n">
        <v>-117.8837</v>
      </c>
      <c r="AB3114" s="153" t="n">
        <v>34.9054</v>
      </c>
      <c r="AC3114" s="153" t="n">
        <v>702</v>
      </c>
      <c r="AD3114" s="175" t="str">
        <v>KEDW 301355Z 21012KT 50SM CLR 16/08 A2985 RMK AO2A SLP091 T01610076</v>
      </c>
    </row>
    <row r="3115" hidden="0">
      <c r="A3115" s="150" t="str">
        <v>2026-06-30 14:55 UTC</v>
      </c>
      <c r="B3115" s="155" t="str">
        <v>2026-06-30 07:55 PDT</v>
      </c>
      <c r="C3115" s="155" t="str">
        <v>2026-06-30</v>
      </c>
      <c r="D3115" s="155" t="str">
        <v>June</v>
      </c>
      <c r="E3115" s="154" t="str">
        <v>Accepted</v>
      </c>
      <c r="F3115" s="155" t="str">
        <v>220</v>
      </c>
      <c r="G3115" s="153" t="n">
        <v>220</v>
      </c>
      <c r="H3115" s="155" t="str">
        <v>SW</v>
      </c>
      <c r="I3115" s="153" t="n">
        <v>40</v>
      </c>
      <c r="J3115" s="155" t="str">
        <v>NE</v>
      </c>
      <c r="K3115" s="153" t="n">
        <v>11</v>
      </c>
      <c r="L3115" s="153" t="n">
        <f>IF(E3115="Accepted",K3115*1.150779448,"")</f>
        <v>12.658573928</v>
      </c>
      <c r="M3115" s="163"/>
      <c r="N3115" s="163" t="str">
        <f>IF(AND(E3115="Accepted",ISNUMBER(M3115)),M3115*1.150779448,"")</f>
      </c>
      <c r="O3115" s="163"/>
      <c r="P3115" s="163" t="str">
        <f>IF(AND(E3115="Accepted",ISNUMBER(O3115)),O3115*1.150779448,"")</f>
      </c>
      <c r="Q3115" s="163"/>
      <c r="R3115" s="155" t="str"/>
      <c r="S3115" s="155" t="str"/>
      <c r="T3115" s="155" t="str"/>
      <c r="U3115" s="163" t="str">
        <f>IF(E3115&lt;&gt;"Accepted","",IF(AND(N3115="",P3115=""),"",MAX(N3115,P3115)))</f>
      </c>
      <c r="V3115" s="155" t="str">
        <v>2026-06-30 07:55 PDT</v>
      </c>
      <c r="W3115" s="153" t="n">
        <v>11</v>
      </c>
      <c r="X3115" s="163"/>
      <c r="Y3115" s="163"/>
      <c r="Z3115" s="163"/>
      <c r="AA3115" s="153" t="n">
        <v>-117.8837</v>
      </c>
      <c r="AB3115" s="153" t="n">
        <v>34.9054</v>
      </c>
      <c r="AC3115" s="153" t="n">
        <v>702</v>
      </c>
      <c r="AD3115" s="175" t="str">
        <v>KEDW 301455Z 22011KT 50SM FEW040 20/06 A2986 RMK AO2A SLP093 T02040060 52009</v>
      </c>
    </row>
    <row r="3116" hidden="0">
      <c r="A3116" s="150" t="str">
        <v>2026-06-30 15:55 UTC</v>
      </c>
      <c r="B3116" s="155" t="str">
        <v>2026-06-30 08:55 PDT</v>
      </c>
      <c r="C3116" s="155" t="str">
        <v>2026-06-30</v>
      </c>
      <c r="D3116" s="155" t="str">
        <v>June</v>
      </c>
      <c r="E3116" s="154" t="str">
        <v>Accepted</v>
      </c>
      <c r="F3116" s="155" t="str">
        <v>210</v>
      </c>
      <c r="G3116" s="153" t="n">
        <v>210</v>
      </c>
      <c r="H3116" s="155" t="str">
        <v>SW</v>
      </c>
      <c r="I3116" s="153" t="n">
        <v>30</v>
      </c>
      <c r="J3116" s="155" t="str">
        <v>NE</v>
      </c>
      <c r="K3116" s="153" t="n">
        <v>11</v>
      </c>
      <c r="L3116" s="153" t="n">
        <f>IF(E3116="Accepted",K3116*1.150779448,"")</f>
        <v>12.658573928</v>
      </c>
      <c r="M3116" s="163"/>
      <c r="N3116" s="163" t="str">
        <f>IF(AND(E3116="Accepted",ISNUMBER(M3116)),M3116*1.150779448,"")</f>
      </c>
      <c r="O3116" s="163"/>
      <c r="P3116" s="163" t="str">
        <f>IF(AND(E3116="Accepted",ISNUMBER(O3116)),O3116*1.150779448,"")</f>
      </c>
      <c r="Q3116" s="163"/>
      <c r="R3116" s="155" t="str"/>
      <c r="S3116" s="155" t="str"/>
      <c r="T3116" s="155" t="str"/>
      <c r="U3116" s="163" t="str">
        <f>IF(E3116&lt;&gt;"Accepted","",IF(AND(N3116="",P3116=""),"",MAX(N3116,P3116)))</f>
      </c>
      <c r="V3116" s="155" t="str">
        <v>2026-06-30 08:55 PDT</v>
      </c>
      <c r="W3116" s="153" t="n">
        <v>11</v>
      </c>
      <c r="X3116" s="163"/>
      <c r="Y3116" s="163"/>
      <c r="Z3116" s="163"/>
      <c r="AA3116" s="153" t="n">
        <v>-117.8837</v>
      </c>
      <c r="AB3116" s="153" t="n">
        <v>34.9054</v>
      </c>
      <c r="AC3116" s="153" t="n">
        <v>702</v>
      </c>
      <c r="AD3116" s="175" t="str">
        <v>KEDW 301555Z 21011KT 40SM FEW040 24/06 A2986 RMK AO2A SLP092 T02370056</v>
      </c>
    </row>
    <row r="3117" hidden="0">
      <c r="A3117" s="150" t="str">
        <v>2026-06-30 16:55 UTC</v>
      </c>
      <c r="B3117" s="155" t="str">
        <v>2026-06-30 09:55 PDT</v>
      </c>
      <c r="C3117" s="155" t="str">
        <v>2026-06-30</v>
      </c>
      <c r="D3117" s="155" t="str">
        <v>June</v>
      </c>
      <c r="E3117" s="154" t="str">
        <v>Accepted</v>
      </c>
      <c r="F3117" s="155" t="str">
        <v>220</v>
      </c>
      <c r="G3117" s="153" t="n">
        <v>220</v>
      </c>
      <c r="H3117" s="155" t="str">
        <v>SW</v>
      </c>
      <c r="I3117" s="153" t="n">
        <v>40</v>
      </c>
      <c r="J3117" s="155" t="str">
        <v>NE</v>
      </c>
      <c r="K3117" s="153" t="n">
        <v>9</v>
      </c>
      <c r="L3117" s="153" t="n">
        <f>IF(E3117="Accepted",K3117*1.150779448,"")</f>
        <v>10.357015032</v>
      </c>
      <c r="M3117" s="163"/>
      <c r="N3117" s="163" t="str">
        <f>IF(AND(E3117="Accepted",ISNUMBER(M3117)),M3117*1.150779448,"")</f>
      </c>
      <c r="O3117" s="163"/>
      <c r="P3117" s="163" t="str">
        <f>IF(AND(E3117="Accepted",ISNUMBER(O3117)),O3117*1.150779448,"")</f>
      </c>
      <c r="Q3117" s="163"/>
      <c r="R3117" s="155" t="str"/>
      <c r="S3117" s="155" t="str"/>
      <c r="T3117" s="155" t="str"/>
      <c r="U3117" s="163" t="str">
        <f>IF(E3117&lt;&gt;"Accepted","",IF(AND(N3117="",P3117=""),"",MAX(N3117,P3117)))</f>
      </c>
      <c r="V3117" s="155" t="str">
        <v>2026-06-30 09:55 PDT</v>
      </c>
      <c r="W3117" s="153" t="n">
        <v>9</v>
      </c>
      <c r="X3117" s="163"/>
      <c r="Y3117" s="163"/>
      <c r="Z3117" s="163"/>
      <c r="AA3117" s="153" t="n">
        <v>-117.8837</v>
      </c>
      <c r="AB3117" s="153" t="n">
        <v>34.9054</v>
      </c>
      <c r="AC3117" s="153" t="n">
        <v>702</v>
      </c>
      <c r="AD3117" s="175" t="str">
        <v>KEDW 301655Z 22009KT 50SM FEW050 26/04 A2986 RMK AO2A SLP091 T02640042</v>
      </c>
    </row>
    <row r="3118" hidden="0">
      <c r="A3118" s="150" t="str">
        <v>2026-06-30 17:55 UTC</v>
      </c>
      <c r="B3118" s="155" t="str">
        <v>2026-06-30 10:55 PDT</v>
      </c>
      <c r="C3118" s="155" t="str">
        <v>2026-06-30</v>
      </c>
      <c r="D3118" s="155" t="str">
        <v>June</v>
      </c>
      <c r="E3118" s="154" t="str">
        <v>Accepted</v>
      </c>
      <c r="F3118" s="155" t="str">
        <v>210</v>
      </c>
      <c r="G3118" s="153" t="n">
        <v>210</v>
      </c>
      <c r="H3118" s="155" t="str">
        <v>SW</v>
      </c>
      <c r="I3118" s="153" t="n">
        <v>30</v>
      </c>
      <c r="J3118" s="155" t="str">
        <v>NE</v>
      </c>
      <c r="K3118" s="153" t="n">
        <v>11</v>
      </c>
      <c r="L3118" s="153" t="n">
        <f>IF(E3118="Accepted",K3118*1.150779448,"")</f>
        <v>12.658573928</v>
      </c>
      <c r="M3118" s="153" t="n">
        <v>16</v>
      </c>
      <c r="N3118" s="153" t="n">
        <f>IF(AND(E3118="Accepted",ISNUMBER(M3118)),M3118*1.150779448,"")</f>
        <v>18.412471168</v>
      </c>
      <c r="O3118" s="163"/>
      <c r="P3118" s="163" t="str">
        <f>IF(AND(E3118="Accepted",ISNUMBER(O3118)),O3118*1.150779448,"")</f>
      </c>
      <c r="Q3118" s="163"/>
      <c r="R3118" s="155" t="str"/>
      <c r="S3118" s="155" t="str"/>
      <c r="T3118" s="155" t="str"/>
      <c r="U3118" s="153" t="n">
        <f>IF(E3118&lt;&gt;"Accepted","",IF(AND(N3118="",P3118=""),"",MAX(N3118,P3118)))</f>
        <v>18.412471168</v>
      </c>
      <c r="V3118" s="155" t="str">
        <v>2026-06-30 10:55 PDT</v>
      </c>
      <c r="W3118" s="153" t="n">
        <v>11</v>
      </c>
      <c r="X3118" s="153" t="n">
        <v>16</v>
      </c>
      <c r="Y3118" s="163"/>
      <c r="Z3118" s="163"/>
      <c r="AA3118" s="153" t="n">
        <v>-117.8837</v>
      </c>
      <c r="AB3118" s="153" t="n">
        <v>34.9054</v>
      </c>
      <c r="AC3118" s="153" t="n">
        <v>702</v>
      </c>
      <c r="AD3118" s="175" t="str">
        <v>KEDW 301755Z 21011G16KT 40SM CLR 29/04 A2985 RMK AO2A SLP086 T02870035 10288 20143 58002</v>
      </c>
    </row>
    <row r="3119" hidden="0">
      <c r="A3119" s="150" t="str">
        <v>2026-06-30 18:55 UTC</v>
      </c>
      <c r="B3119" s="155" t="str">
        <v>2026-06-30 11:55 PDT</v>
      </c>
      <c r="C3119" s="155" t="str">
        <v>2026-06-30</v>
      </c>
      <c r="D3119" s="155" t="str">
        <v>June</v>
      </c>
      <c r="E3119" s="154" t="str">
        <v>Accepted</v>
      </c>
      <c r="F3119" s="155" t="str">
        <v>230</v>
      </c>
      <c r="G3119" s="153" t="n">
        <v>230</v>
      </c>
      <c r="H3119" s="155" t="str">
        <v>SW</v>
      </c>
      <c r="I3119" s="153" t="n">
        <v>50</v>
      </c>
      <c r="J3119" s="155" t="str">
        <v>NE</v>
      </c>
      <c r="K3119" s="153" t="n">
        <v>5</v>
      </c>
      <c r="L3119" s="153" t="n">
        <f>IF(E3119="Accepted",K3119*1.150779448,"")</f>
        <v>5.75389724</v>
      </c>
      <c r="M3119" s="163"/>
      <c r="N3119" s="163" t="str">
        <f>IF(AND(E3119="Accepted",ISNUMBER(M3119)),M3119*1.150779448,"")</f>
      </c>
      <c r="O3119" s="163"/>
      <c r="P3119" s="163" t="str">
        <f>IF(AND(E3119="Accepted",ISNUMBER(O3119)),O3119*1.150779448,"")</f>
      </c>
      <c r="Q3119" s="163"/>
      <c r="R3119" s="155" t="str"/>
      <c r="S3119" s="155" t="str"/>
      <c r="T3119" s="155" t="str"/>
      <c r="U3119" s="163" t="str">
        <f>IF(E3119&lt;&gt;"Accepted","",IF(AND(N3119="",P3119=""),"",MAX(N3119,P3119)))</f>
      </c>
      <c r="V3119" s="155" t="str">
        <v>2026-06-30 11:55 PDT</v>
      </c>
      <c r="W3119" s="153" t="n">
        <v>5</v>
      </c>
      <c r="X3119" s="163"/>
      <c r="Y3119" s="163"/>
      <c r="Z3119" s="163"/>
      <c r="AA3119" s="153" t="n">
        <v>-117.8837</v>
      </c>
      <c r="AB3119" s="153" t="n">
        <v>34.9054</v>
      </c>
      <c r="AC3119" s="153" t="n">
        <v>702</v>
      </c>
      <c r="AD3119" s="175" t="str">
        <v>KEDW 301855Z 23005KT 40SM CLR 30/00 A2985 RMK AO2A SLP086 T02990004</v>
      </c>
    </row>
    <row r="3120" hidden="0">
      <c r="A3120" s="150" t="str">
        <v>2026-06-30 19:55 UTC</v>
      </c>
      <c r="B3120" s="155" t="str">
        <v>2026-06-30 12:55 PDT</v>
      </c>
      <c r="C3120" s="155" t="str">
        <v>2026-06-30</v>
      </c>
      <c r="D3120" s="155" t="str">
        <v>June</v>
      </c>
      <c r="E3120" s="154" t="str">
        <v>Accepted</v>
      </c>
      <c r="F3120" s="155" t="str">
        <v>280</v>
      </c>
      <c r="G3120" s="153" t="n">
        <v>280</v>
      </c>
      <c r="H3120" s="155" t="str">
        <v>W</v>
      </c>
      <c r="I3120" s="153" t="n">
        <v>100</v>
      </c>
      <c r="J3120" s="155" t="str">
        <v>E</v>
      </c>
      <c r="K3120" s="153" t="n">
        <v>7</v>
      </c>
      <c r="L3120" s="153" t="n">
        <f>IF(E3120="Accepted",K3120*1.150779448,"")</f>
        <v>8.055456136</v>
      </c>
      <c r="M3120" s="163"/>
      <c r="N3120" s="163" t="str">
        <f>IF(AND(E3120="Accepted",ISNUMBER(M3120)),M3120*1.150779448,"")</f>
      </c>
      <c r="O3120" s="163"/>
      <c r="P3120" s="163" t="str">
        <f>IF(AND(E3120="Accepted",ISNUMBER(O3120)),O3120*1.150779448,"")</f>
      </c>
      <c r="Q3120" s="163"/>
      <c r="R3120" s="155" t="str"/>
      <c r="S3120" s="155" t="str"/>
      <c r="T3120" s="155" t="str"/>
      <c r="U3120" s="163" t="str">
        <f>IF(E3120&lt;&gt;"Accepted","",IF(AND(N3120="",P3120=""),"",MAX(N3120,P3120)))</f>
      </c>
      <c r="V3120" s="155" t="str">
        <v>2026-06-30 12:55 PDT</v>
      </c>
      <c r="W3120" s="153" t="n">
        <v>7</v>
      </c>
      <c r="X3120" s="163"/>
      <c r="Y3120" s="163"/>
      <c r="Z3120" s="163"/>
      <c r="AA3120" s="153" t="n">
        <v>-117.8837</v>
      </c>
      <c r="AB3120" s="153" t="n">
        <v>34.9054</v>
      </c>
      <c r="AC3120" s="153" t="n">
        <v>702</v>
      </c>
      <c r="AD3120" s="175" t="str">
        <v>KEDW 301955Z 28007KT 50SM FEW180 31/M00 A2983 RMK AO2A SLP079 T03131004</v>
      </c>
    </row>
    <row r="3121" hidden="0">
      <c r="A3121" s="150" t="str">
        <v>2026-06-30 20:55 UTC</v>
      </c>
      <c r="B3121" s="155" t="str">
        <v>2026-06-30 13:55 PDT</v>
      </c>
      <c r="C3121" s="155" t="str">
        <v>2026-06-30</v>
      </c>
      <c r="D3121" s="155" t="str">
        <v>June</v>
      </c>
      <c r="E3121" s="154" t="str">
        <v>Accepted</v>
      </c>
      <c r="F3121" s="155" t="str">
        <v>210</v>
      </c>
      <c r="G3121" s="153" t="n">
        <v>210</v>
      </c>
      <c r="H3121" s="155" t="str">
        <v>SW</v>
      </c>
      <c r="I3121" s="153" t="n">
        <v>30</v>
      </c>
      <c r="J3121" s="155" t="str">
        <v>NE</v>
      </c>
      <c r="K3121" s="153" t="n">
        <v>7</v>
      </c>
      <c r="L3121" s="153" t="n">
        <f>IF(E3121="Accepted",K3121*1.150779448,"")</f>
        <v>8.055456136</v>
      </c>
      <c r="M3121" s="163"/>
      <c r="N3121" s="163" t="str">
        <f>IF(AND(E3121="Accepted",ISNUMBER(M3121)),M3121*1.150779448,"")</f>
      </c>
      <c r="O3121" s="163"/>
      <c r="P3121" s="163" t="str">
        <f>IF(AND(E3121="Accepted",ISNUMBER(O3121)),O3121*1.150779448,"")</f>
      </c>
      <c r="Q3121" s="163"/>
      <c r="R3121" s="155" t="str"/>
      <c r="S3121" s="155" t="str"/>
      <c r="T3121" s="155" t="str"/>
      <c r="U3121" s="163" t="str">
        <f>IF(E3121&lt;&gt;"Accepted","",IF(AND(N3121="",P3121=""),"",MAX(N3121,P3121)))</f>
      </c>
      <c r="V3121" s="155" t="str">
        <v>2026-06-30 13:55 PDT</v>
      </c>
      <c r="W3121" s="153" t="n">
        <v>7</v>
      </c>
      <c r="X3121" s="163"/>
      <c r="Y3121" s="163"/>
      <c r="Z3121" s="163"/>
      <c r="AA3121" s="153" t="n">
        <v>-117.8837</v>
      </c>
      <c r="AB3121" s="153" t="n">
        <v>34.9054</v>
      </c>
      <c r="AC3121" s="153" t="n">
        <v>702</v>
      </c>
      <c r="AD3121" s="175" t="str">
        <v>KEDW 302055Z 21007KT 40SM CLR 32/M00 A2982 RMK AO2A SLP076 T03171001 57011</v>
      </c>
    </row>
    <row r="3122" hidden="0">
      <c r="A3122" s="150" t="str">
        <v>2026-06-30 21:40 UTC</v>
      </c>
      <c r="B3122" s="155" t="str">
        <v>2026-06-30 14:40 PDT</v>
      </c>
      <c r="C3122" s="155" t="str">
        <v>2026-06-30</v>
      </c>
      <c r="D3122" s="155" t="str">
        <v>June</v>
      </c>
      <c r="E3122" s="154" t="str">
        <v>Accepted</v>
      </c>
      <c r="F3122" s="155" t="str">
        <v>210</v>
      </c>
      <c r="G3122" s="153" t="n">
        <v>210</v>
      </c>
      <c r="H3122" s="155" t="str">
        <v>SW</v>
      </c>
      <c r="I3122" s="153" t="n">
        <v>30</v>
      </c>
      <c r="J3122" s="155" t="str">
        <v>NE</v>
      </c>
      <c r="K3122" s="153" t="n">
        <v>17</v>
      </c>
      <c r="L3122" s="153" t="n">
        <f>IF(E3122="Accepted",K3122*1.150779448,"")</f>
        <v>19.563250616</v>
      </c>
      <c r="M3122" s="153" t="n">
        <v>23</v>
      </c>
      <c r="N3122" s="153" t="n">
        <f>IF(AND(E3122="Accepted",ISNUMBER(M3122)),M3122*1.150779448,"")</f>
        <v>26.467927304</v>
      </c>
      <c r="O3122" s="163"/>
      <c r="P3122" s="163" t="str">
        <f>IF(AND(E3122="Accepted",ISNUMBER(O3122)),O3122*1.150779448,"")</f>
      </c>
      <c r="Q3122" s="163"/>
      <c r="R3122" s="155" t="str"/>
      <c r="S3122" s="155" t="str"/>
      <c r="T3122" s="155" t="str"/>
      <c r="U3122" s="153" t="n">
        <f>IF(E3122&lt;&gt;"Accepted","",IF(AND(N3122="",P3122=""),"",MAX(N3122,P3122)))</f>
        <v>26.467927304</v>
      </c>
      <c r="V3122" s="155" t="str">
        <v>2026-06-30 14:40 PDT</v>
      </c>
      <c r="W3122" s="153" t="n">
        <v>17</v>
      </c>
      <c r="X3122" s="153" t="n">
        <v>23</v>
      </c>
      <c r="Y3122" s="163"/>
      <c r="Z3122" s="163"/>
      <c r="AA3122" s="153" t="n">
        <v>-117.8837</v>
      </c>
      <c r="AB3122" s="153" t="n">
        <v>34.9054</v>
      </c>
      <c r="AC3122" s="153" t="n">
        <v>702</v>
      </c>
      <c r="AD3122" s="175" t="str">
        <v>KEDW 302140Z 21017G23KT 40SM CLR 33/04 A2980 RMK AO2A SLP068</v>
      </c>
    </row>
    <row r="3123" hidden="0">
      <c r="A3123" s="150" t="str">
        <v>2026-06-30 21:55 UTC</v>
      </c>
      <c r="B3123" s="155" t="str">
        <v>2026-06-30 14:55 PDT</v>
      </c>
      <c r="C3123" s="155" t="str">
        <v>2026-06-30</v>
      </c>
      <c r="D3123" s="155" t="str">
        <v>June</v>
      </c>
      <c r="E3123" s="154" t="str">
        <v>Accepted</v>
      </c>
      <c r="F3123" s="155" t="str">
        <v>240</v>
      </c>
      <c r="G3123" s="153" t="n">
        <v>240</v>
      </c>
      <c r="H3123" s="155" t="str">
        <v>SW</v>
      </c>
      <c r="I3123" s="153" t="n">
        <v>60</v>
      </c>
      <c r="J3123" s="155" t="str">
        <v>NE</v>
      </c>
      <c r="K3123" s="153" t="n">
        <v>15</v>
      </c>
      <c r="L3123" s="153" t="n">
        <f>IF(E3123="Accepted",K3123*1.150779448,"")</f>
        <v>17.261691719999998</v>
      </c>
      <c r="M3123" s="153" t="n">
        <v>25</v>
      </c>
      <c r="N3123" s="153" t="n">
        <f>IF(AND(E3123="Accepted",ISNUMBER(M3123)),M3123*1.150779448,"")</f>
        <v>28.7694862</v>
      </c>
      <c r="O3123" s="153" t="n">
        <v>26</v>
      </c>
      <c r="P3123" s="153" t="n">
        <f>IF(AND(E3123="Accepted",ISNUMBER(O3123)),O3123*1.150779448,"")</f>
        <v>29.920265648</v>
      </c>
      <c r="Q3123" s="153" t="n">
        <v>220</v>
      </c>
      <c r="R3123" s="155" t="str">
        <v>36</v>
      </c>
      <c r="S3123" s="155" t="str">
        <v>2026-06-30 21:36 UTC</v>
      </c>
      <c r="T3123" s="155" t="str">
        <v>2026-06-30 14:36 PDT</v>
      </c>
      <c r="U3123" s="153" t="n">
        <f>IF(E3123&lt;&gt;"Accepted","",IF(AND(N3123="",P3123=""),"",MAX(N3123,P3123)))</f>
        <v>29.920265648</v>
      </c>
      <c r="V3123" s="155" t="str">
        <v>2026-06-30 14:36 PDT</v>
      </c>
      <c r="W3123" s="153" t="n">
        <v>15</v>
      </c>
      <c r="X3123" s="153" t="n">
        <v>25</v>
      </c>
      <c r="Y3123" s="153" t="n">
        <v>26</v>
      </c>
      <c r="Z3123" s="153" t="n">
        <v>220</v>
      </c>
      <c r="AA3123" s="153" t="n">
        <v>-117.8837</v>
      </c>
      <c r="AB3123" s="153" t="n">
        <v>34.9054</v>
      </c>
      <c r="AC3123" s="153" t="n">
        <v>702</v>
      </c>
      <c r="AD3123" s="175" t="str">
        <v>KEDW 302155Z 24015G25KT 40SM FEW100 33/04 A2980 RMK AO2A PK WND 22026/36 SLP068 T03260035</v>
      </c>
    </row>
    <row r="3124" hidden="0">
      <c r="A3124" s="150" t="str">
        <v>2026-06-30 22:55 UTC</v>
      </c>
      <c r="B3124" s="155" t="str">
        <v>2026-06-30 15:55 PDT</v>
      </c>
      <c r="C3124" s="155" t="str">
        <v>2026-06-30</v>
      </c>
      <c r="D3124" s="155" t="str">
        <v>June</v>
      </c>
      <c r="E3124" s="154" t="str">
        <v>Accepted</v>
      </c>
      <c r="F3124" s="155" t="str">
        <v>230</v>
      </c>
      <c r="G3124" s="153" t="n">
        <v>230</v>
      </c>
      <c r="H3124" s="155" t="str">
        <v>SW</v>
      </c>
      <c r="I3124" s="153" t="n">
        <v>50</v>
      </c>
      <c r="J3124" s="155" t="str">
        <v>NE</v>
      </c>
      <c r="K3124" s="153" t="n">
        <v>20</v>
      </c>
      <c r="L3124" s="153" t="n">
        <f>IF(E3124="Accepted",K3124*1.150779448,"")</f>
        <v>23.01558896</v>
      </c>
      <c r="M3124" s="153" t="n">
        <v>26</v>
      </c>
      <c r="N3124" s="153" t="n">
        <f>IF(AND(E3124="Accepted",ISNUMBER(M3124)),M3124*1.150779448,"")</f>
        <v>29.920265648</v>
      </c>
      <c r="O3124" s="153" t="n">
        <v>31</v>
      </c>
      <c r="P3124" s="153" t="n">
        <f>IF(AND(E3124="Accepted",ISNUMBER(O3124)),O3124*1.150779448,"")</f>
        <v>35.674162888</v>
      </c>
      <c r="Q3124" s="153" t="n">
        <v>240</v>
      </c>
      <c r="R3124" s="155" t="str">
        <v>51</v>
      </c>
      <c r="S3124" s="155" t="str">
        <v>2026-06-30 22:51 UTC</v>
      </c>
      <c r="T3124" s="155" t="str">
        <v>2026-06-30 15:51 PDT</v>
      </c>
      <c r="U3124" s="153" t="n">
        <f>IF(E3124&lt;&gt;"Accepted","",IF(AND(N3124="",P3124=""),"",MAX(N3124,P3124)))</f>
        <v>35.674162888</v>
      </c>
      <c r="V3124" s="155" t="str">
        <v>2026-06-30 15:51 PDT</v>
      </c>
      <c r="W3124" s="153" t="n">
        <v>20</v>
      </c>
      <c r="X3124" s="153" t="n">
        <v>26</v>
      </c>
      <c r="Y3124" s="153" t="n">
        <v>31</v>
      </c>
      <c r="Z3124" s="153" t="n">
        <v>240</v>
      </c>
      <c r="AA3124" s="153" t="n">
        <v>-117.8837</v>
      </c>
      <c r="AB3124" s="153" t="n">
        <v>34.9054</v>
      </c>
      <c r="AC3124" s="153" t="n">
        <v>702</v>
      </c>
      <c r="AD3124" s="175" t="str">
        <v>KEDW 302255Z 23020G26KT 40SM CLR 33/04 A2979 RMK AO2A PK WND 24031/51 SLP066 T03250043</v>
      </c>
    </row>
    <row r="3125" hidden="0">
      <c r="A3125" s="150" t="str">
        <v>2026-06-30 23:31 UTC</v>
      </c>
      <c r="B3125" s="155" t="str">
        <v>2026-06-30 16:31 PDT</v>
      </c>
      <c r="C3125" s="155" t="str">
        <v>2026-06-30</v>
      </c>
      <c r="D3125" s="155" t="str">
        <v>June</v>
      </c>
      <c r="E3125" s="154" t="str">
        <v>Accepted</v>
      </c>
      <c r="F3125" s="155" t="str">
        <v>220</v>
      </c>
      <c r="G3125" s="153" t="n">
        <v>220</v>
      </c>
      <c r="H3125" s="155" t="str">
        <v>SW</v>
      </c>
      <c r="I3125" s="153" t="n">
        <v>40</v>
      </c>
      <c r="J3125" s="155" t="str">
        <v>NE</v>
      </c>
      <c r="K3125" s="153" t="n">
        <v>22</v>
      </c>
      <c r="L3125" s="153" t="n">
        <f>IF(E3125="Accepted",K3125*1.150779448,"")</f>
        <v>25.317147856</v>
      </c>
      <c r="M3125" s="153" t="n">
        <v>30</v>
      </c>
      <c r="N3125" s="153" t="n">
        <f>IF(AND(E3125="Accepted",ISNUMBER(M3125)),M3125*1.150779448,"")</f>
        <v>34.523383439999996</v>
      </c>
      <c r="O3125" s="163"/>
      <c r="P3125" s="163" t="str">
        <f>IF(AND(E3125="Accepted",ISNUMBER(O3125)),O3125*1.150779448,"")</f>
      </c>
      <c r="Q3125" s="163"/>
      <c r="R3125" s="155" t="str"/>
      <c r="S3125" s="155" t="str"/>
      <c r="T3125" s="155" t="str"/>
      <c r="U3125" s="153" t="n">
        <f>IF(E3125&lt;&gt;"Accepted","",IF(AND(N3125="",P3125=""),"",MAX(N3125,P3125)))</f>
        <v>34.523383439999996</v>
      </c>
      <c r="V3125" s="155" t="str">
        <v>2026-06-30 16:31 PDT</v>
      </c>
      <c r="W3125" s="153" t="n">
        <v>22</v>
      </c>
      <c r="X3125" s="153" t="n">
        <v>30</v>
      </c>
      <c r="Y3125" s="163"/>
      <c r="Z3125" s="163"/>
      <c r="AA3125" s="153" t="n">
        <v>-117.8837</v>
      </c>
      <c r="AB3125" s="153" t="n">
        <v>34.9054</v>
      </c>
      <c r="AC3125" s="153" t="n">
        <v>702</v>
      </c>
      <c r="AD3125" s="175" t="str">
        <v>KEDW 302331Z 22022G30KT 40SM FEW100 32/05 A2979 RMK AO2A SLP067</v>
      </c>
    </row>
    <row r="3126" hidden="0">
      <c r="A3126" s="150" t="str">
        <v>2026-06-30 23:55 UTC</v>
      </c>
      <c r="B3126" s="155" t="str">
        <v>2026-06-30 16:55 PDT</v>
      </c>
      <c r="C3126" s="155" t="str">
        <v>2026-06-30</v>
      </c>
      <c r="D3126" s="155" t="str">
        <v>June</v>
      </c>
      <c r="E3126" s="154" t="str">
        <v>Accepted</v>
      </c>
      <c r="F3126" s="155" t="str">
        <v>230</v>
      </c>
      <c r="G3126" s="153" t="n">
        <v>230</v>
      </c>
      <c r="H3126" s="155" t="str">
        <v>SW</v>
      </c>
      <c r="I3126" s="153" t="n">
        <v>50</v>
      </c>
      <c r="J3126" s="155" t="str">
        <v>NE</v>
      </c>
      <c r="K3126" s="153" t="n">
        <v>22</v>
      </c>
      <c r="L3126" s="153" t="n">
        <f>IF(E3126="Accepted",K3126*1.150779448,"")</f>
        <v>25.317147856</v>
      </c>
      <c r="M3126" s="153" t="n">
        <v>28</v>
      </c>
      <c r="N3126" s="153" t="n">
        <f>IF(AND(E3126="Accepted",ISNUMBER(M3126)),M3126*1.150779448,"")</f>
        <v>32.221824544</v>
      </c>
      <c r="O3126" s="153" t="n">
        <v>30</v>
      </c>
      <c r="P3126" s="153" t="n">
        <f>IF(AND(E3126="Accepted",ISNUMBER(O3126)),O3126*1.150779448,"")</f>
        <v>34.523383439999996</v>
      </c>
      <c r="Q3126" s="153" t="n">
        <v>240</v>
      </c>
      <c r="R3126" s="155" t="str">
        <v>52</v>
      </c>
      <c r="S3126" s="155" t="str">
        <v>2026-06-30 23:52 UTC</v>
      </c>
      <c r="T3126" s="155" t="str">
        <v>2026-06-30 16:52 PDT</v>
      </c>
      <c r="U3126" s="153" t="n">
        <f>IF(E3126&lt;&gt;"Accepted","",IF(AND(N3126="",P3126=""),"",MAX(N3126,P3126)))</f>
        <v>34.523383439999996</v>
      </c>
      <c r="V3126" s="155" t="str">
        <v>2026-06-30 16:52 PDT</v>
      </c>
      <c r="W3126" s="153" t="n">
        <v>22</v>
      </c>
      <c r="X3126" s="153" t="n">
        <v>28</v>
      </c>
      <c r="Y3126" s="153" t="n">
        <v>30</v>
      </c>
      <c r="Z3126" s="153" t="n">
        <v>240</v>
      </c>
      <c r="AA3126" s="153" t="n">
        <v>-117.8837</v>
      </c>
      <c r="AB3126" s="153" t="n">
        <v>34.9054</v>
      </c>
      <c r="AC3126" s="153" t="n">
        <v>702</v>
      </c>
      <c r="AD3126" s="175" t="str">
        <v>KEDW 302355Z 23022G28KT 40SM FEW100 32/05 A2979 RMK AO2A PK WND 24030/52 SLP066 T03180053 10331 20287 56008</v>
      </c>
    </row>
    <row r="3127" hidden="0">
      <c r="A3127" s="150" t="str">
        <v>2026-07-01 00:55 UTC</v>
      </c>
      <c r="B3127" s="155" t="str">
        <v>2026-06-30 17:55 PDT</v>
      </c>
      <c r="C3127" s="155" t="str">
        <v>2026-06-30</v>
      </c>
      <c r="D3127" s="155" t="str">
        <v>June</v>
      </c>
      <c r="E3127" s="154" t="str">
        <v>Accepted</v>
      </c>
      <c r="F3127" s="155" t="str">
        <v>230</v>
      </c>
      <c r="G3127" s="153" t="n">
        <v>230</v>
      </c>
      <c r="H3127" s="155" t="str">
        <v>SW</v>
      </c>
      <c r="I3127" s="153" t="n">
        <v>50</v>
      </c>
      <c r="J3127" s="155" t="str">
        <v>NE</v>
      </c>
      <c r="K3127" s="153" t="n">
        <v>20</v>
      </c>
      <c r="L3127" s="153" t="n">
        <f>IF(E3127="Accepted",K3127*1.150779448,"")</f>
        <v>23.01558896</v>
      </c>
      <c r="M3127" s="153" t="n">
        <v>27</v>
      </c>
      <c r="N3127" s="153" t="n">
        <f>IF(AND(E3127="Accepted",ISNUMBER(M3127)),M3127*1.150779448,"")</f>
        <v>31.071045096</v>
      </c>
      <c r="O3127" s="153" t="n">
        <v>32</v>
      </c>
      <c r="P3127" s="153" t="n">
        <f>IF(AND(E3127="Accepted",ISNUMBER(O3127)),O3127*1.150779448,"")</f>
        <v>36.824942336</v>
      </c>
      <c r="Q3127" s="153" t="n">
        <v>230</v>
      </c>
      <c r="R3127" s="155" t="str">
        <v>14</v>
      </c>
      <c r="S3127" s="155" t="str">
        <v>2026-07-01 00:14 UTC</v>
      </c>
      <c r="T3127" s="155" t="str">
        <v>2026-06-30 17:14 PDT</v>
      </c>
      <c r="U3127" s="153" t="n">
        <f>IF(E3127&lt;&gt;"Accepted","",IF(AND(N3127="",P3127=""),"",MAX(N3127,P3127)))</f>
        <v>36.824942336</v>
      </c>
      <c r="V3127" s="155" t="str">
        <v>2026-06-30 17:14 PDT</v>
      </c>
      <c r="W3127" s="153" t="n">
        <v>20</v>
      </c>
      <c r="X3127" s="153" t="n">
        <v>27</v>
      </c>
      <c r="Y3127" s="153" t="n">
        <v>32</v>
      </c>
      <c r="Z3127" s="153" t="n">
        <v>230</v>
      </c>
      <c r="AA3127" s="153" t="n">
        <v>-117.8837</v>
      </c>
      <c r="AB3127" s="153" t="n">
        <v>34.9054</v>
      </c>
      <c r="AC3127" s="153" t="n">
        <v>702</v>
      </c>
      <c r="AD3127" s="175" t="str">
        <v>KEDW 010055Z 23020G27KT 40SM FEW100 30/06 A2979 RMK AO2A PK WND 23032/14 SLP068 T03020061</v>
      </c>
    </row>
    <row r="3128" hidden="0">
      <c r="A3128" s="150" t="str">
        <v>2026-07-01 01:55 UTC</v>
      </c>
      <c r="B3128" s="155" t="str">
        <v>2026-06-30 18:55 PDT</v>
      </c>
      <c r="C3128" s="155" t="str">
        <v>2026-06-30</v>
      </c>
      <c r="D3128" s="155" t="str">
        <v>June</v>
      </c>
      <c r="E3128" s="154" t="str">
        <v>Accepted</v>
      </c>
      <c r="F3128" s="155" t="str">
        <v>230</v>
      </c>
      <c r="G3128" s="153" t="n">
        <v>230</v>
      </c>
      <c r="H3128" s="155" t="str">
        <v>SW</v>
      </c>
      <c r="I3128" s="153" t="n">
        <v>50</v>
      </c>
      <c r="J3128" s="155" t="str">
        <v>NE</v>
      </c>
      <c r="K3128" s="153" t="n">
        <v>19</v>
      </c>
      <c r="L3128" s="153" t="n">
        <f>IF(E3128="Accepted",K3128*1.150779448,"")</f>
        <v>21.864809512</v>
      </c>
      <c r="M3128" s="163"/>
      <c r="N3128" s="163" t="str">
        <f>IF(AND(E3128="Accepted",ISNUMBER(M3128)),M3128*1.150779448,"")</f>
      </c>
      <c r="O3128" s="153" t="n">
        <v>29</v>
      </c>
      <c r="P3128" s="153" t="n">
        <f>IF(AND(E3128="Accepted",ISNUMBER(O3128)),O3128*1.150779448,"")</f>
        <v>33.372603992</v>
      </c>
      <c r="Q3128" s="153" t="n">
        <v>230</v>
      </c>
      <c r="R3128" s="155" t="str">
        <v>0059</v>
      </c>
      <c r="S3128" s="155" t="str">
        <v>2026-07-01 00:59 UTC</v>
      </c>
      <c r="T3128" s="155" t="str">
        <v>2026-06-30 17:59 PDT</v>
      </c>
      <c r="U3128" s="153" t="n">
        <f>IF(E3128&lt;&gt;"Accepted","",IF(AND(N3128="",P3128=""),"",MAX(N3128,P3128)))</f>
        <v>33.372603992</v>
      </c>
      <c r="V3128" s="155" t="str">
        <v>2026-06-30 17:59 PDT</v>
      </c>
      <c r="W3128" s="153" t="n">
        <v>19</v>
      </c>
      <c r="X3128" s="163"/>
      <c r="Y3128" s="153" t="n">
        <v>29</v>
      </c>
      <c r="Z3128" s="153" t="n">
        <v>230</v>
      </c>
      <c r="AA3128" s="153" t="n">
        <v>-117.8837</v>
      </c>
      <c r="AB3128" s="153" t="n">
        <v>34.9054</v>
      </c>
      <c r="AC3128" s="153" t="n">
        <v>702</v>
      </c>
      <c r="AD3128" s="175" t="str">
        <v>KEDW 010155Z 23019KT 40SM CLR 28/07 A2979 RMK AO2A PK WND 23029/0059 SLP068 T02810073</v>
      </c>
    </row>
    <row r="3129" hidden="0">
      <c r="A3129" s="150" t="str">
        <v>2026-07-01 02:55 UTC</v>
      </c>
      <c r="B3129" s="155" t="str">
        <v>2026-06-30 19:55 PDT</v>
      </c>
      <c r="C3129" s="155" t="str">
        <v>2026-06-30</v>
      </c>
      <c r="D3129" s="155" t="str">
        <v>June</v>
      </c>
      <c r="E3129" s="154" t="str">
        <v>Accepted</v>
      </c>
      <c r="F3129" s="155" t="str">
        <v>220</v>
      </c>
      <c r="G3129" s="153" t="n">
        <v>220</v>
      </c>
      <c r="H3129" s="155" t="str">
        <v>SW</v>
      </c>
      <c r="I3129" s="153" t="n">
        <v>40</v>
      </c>
      <c r="J3129" s="155" t="str">
        <v>NE</v>
      </c>
      <c r="K3129" s="153" t="n">
        <v>15</v>
      </c>
      <c r="L3129" s="153" t="n">
        <f>IF(E3129="Accepted",K3129*1.150779448,"")</f>
        <v>17.261691719999998</v>
      </c>
      <c r="M3129" s="163"/>
      <c r="N3129" s="163" t="str">
        <f>IF(AND(E3129="Accepted",ISNUMBER(M3129)),M3129*1.150779448,"")</f>
      </c>
      <c r="O3129" s="163"/>
      <c r="P3129" s="163" t="str">
        <f>IF(AND(E3129="Accepted",ISNUMBER(O3129)),O3129*1.150779448,"")</f>
      </c>
      <c r="Q3129" s="163"/>
      <c r="R3129" s="155" t="str"/>
      <c r="S3129" s="155" t="str"/>
      <c r="T3129" s="155" t="str"/>
      <c r="U3129" s="163" t="str">
        <f>IF(E3129&lt;&gt;"Accepted","",IF(AND(N3129="",P3129=""),"",MAX(N3129,P3129)))</f>
      </c>
      <c r="V3129" s="155" t="str">
        <v>2026-06-30 19:55 PDT</v>
      </c>
      <c r="W3129" s="153" t="n">
        <v>15</v>
      </c>
      <c r="X3129" s="163"/>
      <c r="Y3129" s="163"/>
      <c r="Z3129" s="163"/>
      <c r="AA3129" s="153" t="n">
        <v>-117.8837</v>
      </c>
      <c r="AB3129" s="153" t="n">
        <v>34.9054</v>
      </c>
      <c r="AC3129" s="153" t="n">
        <v>702</v>
      </c>
      <c r="AD3129" s="175" t="str">
        <v>KEDW 010255Z 22015KT 40SM CLR 25/07 A2980 RMK AO2A SLP070 T02530069 53004</v>
      </c>
    </row>
    <row r="3130" hidden="0">
      <c r="A3130" s="150" t="str">
        <v>2026-07-01 03:55 UTC</v>
      </c>
      <c r="B3130" s="155" t="str">
        <v>2026-06-30 20:55 PDT</v>
      </c>
      <c r="C3130" s="155" t="str">
        <v>2026-06-30</v>
      </c>
      <c r="D3130" s="155" t="str">
        <v>June</v>
      </c>
      <c r="E3130" s="154" t="str">
        <v>Accepted</v>
      </c>
      <c r="F3130" s="155" t="str">
        <v>230</v>
      </c>
      <c r="G3130" s="153" t="n">
        <v>230</v>
      </c>
      <c r="H3130" s="155" t="str">
        <v>SW</v>
      </c>
      <c r="I3130" s="153" t="n">
        <v>50</v>
      </c>
      <c r="J3130" s="155" t="str">
        <v>NE</v>
      </c>
      <c r="K3130" s="153" t="n">
        <v>14</v>
      </c>
      <c r="L3130" s="153" t="n">
        <f>IF(E3130="Accepted",K3130*1.150779448,"")</f>
        <v>16.110912272</v>
      </c>
      <c r="M3130" s="163"/>
      <c r="N3130" s="163" t="str">
        <f>IF(AND(E3130="Accepted",ISNUMBER(M3130)),M3130*1.150779448,"")</f>
      </c>
      <c r="O3130" s="163"/>
      <c r="P3130" s="163" t="str">
        <f>IF(AND(E3130="Accepted",ISNUMBER(O3130)),O3130*1.150779448,"")</f>
      </c>
      <c r="Q3130" s="163"/>
      <c r="R3130" s="155" t="str"/>
      <c r="S3130" s="155" t="str"/>
      <c r="T3130" s="155" t="str"/>
      <c r="U3130" s="163" t="str">
        <f>IF(E3130&lt;&gt;"Accepted","",IF(AND(N3130="",P3130=""),"",MAX(N3130,P3130)))</f>
      </c>
      <c r="V3130" s="155" t="str">
        <v>2026-06-30 20:55 PDT</v>
      </c>
      <c r="W3130" s="153" t="n">
        <v>14</v>
      </c>
      <c r="X3130" s="163"/>
      <c r="Y3130" s="163"/>
      <c r="Z3130" s="163"/>
      <c r="AA3130" s="153" t="n">
        <v>-117.8837</v>
      </c>
      <c r="AB3130" s="153" t="n">
        <v>34.9054</v>
      </c>
      <c r="AC3130" s="153" t="n">
        <v>702</v>
      </c>
      <c r="AD3130" s="175" t="str">
        <v>KEDW 010355Z 23014KT 40SM CLR 23/08 A2981 RMK AO2A SLP074 T02250082</v>
      </c>
    </row>
    <row r="3131" hidden="0">
      <c r="A3131" s="150" t="str">
        <v>2026-07-01 04:55 UTC</v>
      </c>
      <c r="B3131" s="155" t="str">
        <v>2026-06-30 21:55 PDT</v>
      </c>
      <c r="C3131" s="155" t="str">
        <v>2026-06-30</v>
      </c>
      <c r="D3131" s="155" t="str">
        <v>June</v>
      </c>
      <c r="E3131" s="154" t="str">
        <v>Accepted</v>
      </c>
      <c r="F3131" s="155" t="str">
        <v>220</v>
      </c>
      <c r="G3131" s="153" t="n">
        <v>220</v>
      </c>
      <c r="H3131" s="155" t="str">
        <v>SW</v>
      </c>
      <c r="I3131" s="153" t="n">
        <v>40</v>
      </c>
      <c r="J3131" s="155" t="str">
        <v>NE</v>
      </c>
      <c r="K3131" s="153" t="n">
        <v>14</v>
      </c>
      <c r="L3131" s="153" t="n">
        <f>IF(E3131="Accepted",K3131*1.150779448,"")</f>
        <v>16.110912272</v>
      </c>
      <c r="M3131" s="163"/>
      <c r="N3131" s="163" t="str">
        <f>IF(AND(E3131="Accepted",ISNUMBER(M3131)),M3131*1.150779448,"")</f>
      </c>
      <c r="O3131" s="163"/>
      <c r="P3131" s="163" t="str">
        <f>IF(AND(E3131="Accepted",ISNUMBER(O3131)),O3131*1.150779448,"")</f>
      </c>
      <c r="Q3131" s="163"/>
      <c r="R3131" s="155" t="str"/>
      <c r="S3131" s="155" t="str"/>
      <c r="T3131" s="155" t="str"/>
      <c r="U3131" s="163" t="str">
        <f>IF(E3131&lt;&gt;"Accepted","",IF(AND(N3131="",P3131=""),"",MAX(N3131,P3131)))</f>
      </c>
      <c r="V3131" s="155" t="str">
        <v>2026-06-30 21:55 PDT</v>
      </c>
      <c r="W3131" s="153" t="n">
        <v>14</v>
      </c>
      <c r="X3131" s="163"/>
      <c r="Y3131" s="163"/>
      <c r="Z3131" s="163"/>
      <c r="AA3131" s="153" t="n">
        <v>-117.8837</v>
      </c>
      <c r="AB3131" s="153" t="n">
        <v>34.9054</v>
      </c>
      <c r="AC3131" s="153" t="n">
        <v>702</v>
      </c>
      <c r="AD3131" s="175" t="str">
        <v>KEDW 010455Z 22014KT 40SM CLR 21/08 A2982 RMK AO2A SLP076 T02070080</v>
      </c>
    </row>
    <row r="3132" hidden="0">
      <c r="A3132" s="150" t="str">
        <v>2026-07-01 05:55 UTC</v>
      </c>
      <c r="B3132" s="155" t="str">
        <v>2026-06-30 22:55 PDT</v>
      </c>
      <c r="C3132" s="155" t="str">
        <v>2026-06-30</v>
      </c>
      <c r="D3132" s="155" t="str">
        <v>June</v>
      </c>
      <c r="E3132" s="154" t="str">
        <v>Accepted</v>
      </c>
      <c r="F3132" s="155" t="str">
        <v>220</v>
      </c>
      <c r="G3132" s="153" t="n">
        <v>220</v>
      </c>
      <c r="H3132" s="155" t="str">
        <v>SW</v>
      </c>
      <c r="I3132" s="153" t="n">
        <v>40</v>
      </c>
      <c r="J3132" s="155" t="str">
        <v>NE</v>
      </c>
      <c r="K3132" s="153" t="n">
        <v>14</v>
      </c>
      <c r="L3132" s="153" t="n">
        <f>IF(E3132="Accepted",K3132*1.150779448,"")</f>
        <v>16.110912272</v>
      </c>
      <c r="M3132" s="163"/>
      <c r="N3132" s="163" t="str">
        <f>IF(AND(E3132="Accepted",ISNUMBER(M3132)),M3132*1.150779448,"")</f>
      </c>
      <c r="O3132" s="163"/>
      <c r="P3132" s="163" t="str">
        <f>IF(AND(E3132="Accepted",ISNUMBER(O3132)),O3132*1.150779448,"")</f>
      </c>
      <c r="Q3132" s="163"/>
      <c r="R3132" s="155" t="str"/>
      <c r="S3132" s="155" t="str"/>
      <c r="T3132" s="155" t="str"/>
      <c r="U3132" s="163" t="str">
        <f>IF(E3132&lt;&gt;"Accepted","",IF(AND(N3132="",P3132=""),"",MAX(N3132,P3132)))</f>
      </c>
      <c r="V3132" s="155" t="str">
        <v>2026-06-30 22:55 PDT</v>
      </c>
      <c r="W3132" s="153" t="n">
        <v>14</v>
      </c>
      <c r="X3132" s="163"/>
      <c r="Y3132" s="163"/>
      <c r="Z3132" s="163"/>
      <c r="AA3132" s="153" t="n">
        <v>-117.8837</v>
      </c>
      <c r="AB3132" s="153" t="n">
        <v>34.9054</v>
      </c>
      <c r="AC3132" s="153" t="n">
        <v>702</v>
      </c>
      <c r="AD3132" s="175" t="str">
        <v>KEDW 010555Z AUTO 22014KT 10SM CLR 20/07 A2983 RMK AO2 SLP079 T02030073 10317 20203 52008 $</v>
      </c>
    </row>
    <row r="3133" hidden="0">
      <c r="A3133" s="164" t="str">
        <v>2026-07-01 06:55 UTC</v>
      </c>
      <c r="B3133" s="165" t="str">
        <v>2026-06-30 23:55 PDT</v>
      </c>
      <c r="C3133" s="165" t="str">
        <v>2026-06-30</v>
      </c>
      <c r="D3133" s="165" t="str">
        <v>June</v>
      </c>
      <c r="E3133" s="169" t="str">
        <v>Accepted</v>
      </c>
      <c r="F3133" s="165" t="str">
        <v>210</v>
      </c>
      <c r="G3133" s="168" t="n">
        <v>210</v>
      </c>
      <c r="H3133" s="165" t="str">
        <v>SW</v>
      </c>
      <c r="I3133" s="168" t="n">
        <v>30</v>
      </c>
      <c r="J3133" s="165" t="str">
        <v>NE</v>
      </c>
      <c r="K3133" s="168" t="n">
        <v>13</v>
      </c>
      <c r="L3133" s="168" t="n">
        <f>IF(E3133="Accepted",K3133*1.150779448,"")</f>
        <v>14.960132824</v>
      </c>
      <c r="M3133" s="176"/>
      <c r="N3133" s="176" t="str">
        <f>IF(AND(E3133="Accepted",ISNUMBER(M3133)),M3133*1.150779448,"")</f>
      </c>
      <c r="O3133" s="176"/>
      <c r="P3133" s="176" t="str">
        <f>IF(AND(E3133="Accepted",ISNUMBER(O3133)),O3133*1.150779448,"")</f>
      </c>
      <c r="Q3133" s="176"/>
      <c r="R3133" s="165" t="str"/>
      <c r="S3133" s="165" t="str"/>
      <c r="T3133" s="165" t="str"/>
      <c r="U3133" s="176" t="str">
        <f>IF(E3133&lt;&gt;"Accepted","",IF(AND(N3133="",P3133=""),"",MAX(N3133,P3133)))</f>
      </c>
      <c r="V3133" s="165" t="str">
        <v>2026-06-30 23:55 PDT</v>
      </c>
      <c r="W3133" s="168" t="n">
        <v>13</v>
      </c>
      <c r="X3133" s="176"/>
      <c r="Y3133" s="176"/>
      <c r="Z3133" s="176"/>
      <c r="AA3133" s="168" t="n">
        <v>-117.8837</v>
      </c>
      <c r="AB3133" s="168" t="n">
        <v>34.9054</v>
      </c>
      <c r="AC3133" s="168" t="n">
        <v>702</v>
      </c>
      <c r="AD3133" s="177" t="str">
        <v>KEDW 010655Z AUTO 21013KT 10SM CLR 19/08 A2982 RMK AO2 SLP075 T01920079 $</v>
      </c>
    </row>
  </sheetData>
  <mergeCells>
    <mergeCell ref="A1:AD2"/>
    <mergeCell ref="A3:AD3"/>
  </mergeCells>
  <conditionalFormatting sqref="E6:E3133">
    <cfRule type="containsText" dxfId="3" priority="1" operator="containsText" text="Excluded"/>
    <cfRule type="containsText" dxfId="4" priority="2" operator="containsText" text="No coded"/>
  </conditionalFormatting>
  <pageMargins left="0.7" right="0.7" top="0.75" bottom="0.75" header="0.3" footer="0.3"/>
  <tableParts count="1">
    <tablePart ns1:id="Re9a356650aa846bf"/>
  </tableParts>
</worksheet>
</file>

<file path=xl/worksheets/sheet8.xml><?xml version="1.0" encoding="utf-8"?>
<worksheet xmlns="http://schemas.openxmlformats.org/spreadsheetml/2006/main" xmlns:ns1="http://schemas.openxmlformats.org/officeDocument/2006/relationships">
  <sheetPr>
    <tabColor rgb="FFF4B942"/>
  </sheetPr>
  <sheetViews>
    <sheetView showGridLines="0" workbookViewId="0"/>
  </sheetViews>
  <sheetFormatPr defaultRowHeight="15" zeroHeight="1"/>
  <cols>
    <col min="1" max="1" width="10" hidden="0" customWidth="1"/>
    <col min="2" max="2" width="10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0" hidden="0" customWidth="1"/>
    <col min="16" max="16" width="10" hidden="0" customWidth="1"/>
    <col min="17" max="16384" hidden="1" width="0" customWidth="1"/>
  </cols>
  <sheetData>
    <row r="1" ht="28" customHeight="1" hidden="0">
      <c r="A1" s="87" t="str">
        <v>Official Historical Satellite Imagery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/>
    </row>
    <row r="2" ht="28" customHeight="1" hidden="0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/>
    </row>
    <row r="3" ht="34" customHeight="1" hidden="0">
      <c r="A3" s="93" t="str">
        <v>NASA HLS Sentinel-2 S30 surface-reflectance images. These images are verified by source and date, but are not wind measurements and are not used to attribute dust.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5"/>
    </row>
    <row r="4" hidden="0">
      <c r="A4" s="178" t="str">
        <v>April 22, 2026 | KEDW peak-wind report: 47.2 mph</v>
      </c>
      <c r="B4" s="179"/>
      <c r="C4" s="179"/>
      <c r="D4" s="179"/>
      <c r="E4" s="179"/>
      <c r="F4" s="179"/>
      <c r="G4" s="179"/>
      <c r="H4" s="179"/>
      <c r="I4" s="179" t="str">
        <v>May 17, 2026 | KEDW peak-wind report: 41.4 mph</v>
      </c>
      <c r="J4" s="179"/>
      <c r="K4" s="179"/>
      <c r="L4" s="179"/>
      <c r="M4" s="179"/>
      <c r="N4" s="179"/>
      <c r="O4" s="179"/>
      <c r="P4" s="180"/>
    </row>
    <row r="5" hidden="0">
      <c r="A5" s="96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8"/>
    </row>
    <row r="6" hidden="0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hidden="0">
      <c r="A7" s="96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hidden="0">
      <c r="A8" s="96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8"/>
    </row>
    <row r="9" hidden="0">
      <c r="A9" s="96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8"/>
    </row>
    <row r="10" hidden="0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8"/>
    </row>
    <row r="11" hidden="0">
      <c r="A11" s="96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</row>
    <row r="12" hidden="0">
      <c r="A12" s="96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8"/>
    </row>
    <row r="13" hidden="0">
      <c r="A13" s="96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8"/>
    </row>
    <row r="14" hidden="0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8"/>
    </row>
    <row r="15" hidden="0">
      <c r="A15" s="96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8"/>
    </row>
    <row r="16" hidden="0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8"/>
    </row>
    <row r="17" hidden="0">
      <c r="A17" s="96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8"/>
    </row>
    <row r="18" hidden="0">
      <c r="A18" s="96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8"/>
    </row>
    <row r="19" hidden="0">
      <c r="A19" s="96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8"/>
    </row>
    <row r="20" hidden="0">
      <c r="A20" s="96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8"/>
    </row>
    <row r="21" hidden="0">
      <c r="A21" s="96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8"/>
    </row>
    <row r="22" hidden="0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8"/>
    </row>
    <row r="23" hidden="0">
      <c r="A23" s="96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8"/>
    </row>
    <row r="24" hidden="0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8"/>
    </row>
    <row r="25" hidden="0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8"/>
    </row>
    <row r="26" hidden="0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8"/>
    </row>
    <row r="27" hidden="0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8"/>
    </row>
    <row r="28" hidden="0">
      <c r="A28" s="118" t="str">
        <v>Extent: 34.82°N to 35.20°N, 117.90°W to 117.40°W. Boron and the KEDW area are within the frame. No dust-source conclusion is made.</v>
      </c>
      <c r="B28" s="119"/>
      <c r="C28" s="119"/>
      <c r="D28" s="119"/>
      <c r="E28" s="119"/>
      <c r="F28" s="119"/>
      <c r="G28" s="119"/>
      <c r="H28" s="119"/>
      <c r="I28" s="119" t="str">
        <v>Extent: 34.82°N to 35.20°N, 117.90°W to 117.40°W. Boron and the KEDW area are within the frame. No dust-source conclusion is made.</v>
      </c>
      <c r="J28" s="119"/>
      <c r="K28" s="119"/>
      <c r="L28" s="119"/>
      <c r="M28" s="119"/>
      <c r="N28" s="119"/>
      <c r="O28" s="119"/>
      <c r="P28" s="120"/>
    </row>
    <row r="29" hidden="0">
      <c r="A29" s="118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20"/>
    </row>
    <row r="30" hidden="0">
      <c r="A30" s="118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20"/>
    </row>
    <row r="31" hidden="0">
      <c r="A31" s="96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8"/>
    </row>
    <row r="32" hidden="0">
      <c r="A32" s="181" t="str">
        <v>NASA imagery source URLs</v>
      </c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3"/>
    </row>
    <row r="33" hidden="0">
      <c r="A33" s="184" t="str">
        <v>https://gibs.earthdata.nasa.gov/wms/epsg4326/best/wms.cgi?SERVICE=WMS&amp;REQUEST=GetMap&amp;VERSION=1.1.1&amp;LAYERS=HLS_S30_Nadir_BRDF_Adjusted_Reflectance,Reference_Features_15m&amp;STYLES=,&amp;FORMAT=image/png&amp;TRANSPARENT=FALSE&amp;TIME=2026-04-22&amp;SRS=EPSG:4326&amp;BBOX=-117.90,34.82,-117.40,35.20&amp;WIDTH=1200&amp;HEIGHT=912</v>
      </c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6"/>
    </row>
    <row r="34" hidden="0">
      <c r="A34" s="184"/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6"/>
    </row>
    <row r="35" hidden="0">
      <c r="A35" s="184" t="str">
        <v>https://gibs.earthdata.nasa.gov/wms/epsg4326/best/wms.cgi?SERVICE=WMS&amp;REQUEST=GetMap&amp;VERSION=1.1.1&amp;LAYERS=HLS_S30_Nadir_BRDF_Adjusted_Reflectance,Reference_Features_15m&amp;STYLES=,&amp;FORMAT=image/png&amp;TRANSPARENT=FALSE&amp;TIME=2026-05-17&amp;SRS=EPSG:4326&amp;BBOX=-117.90,34.82,-117.40,35.20&amp;WIDTH=2000&amp;HEIGHT=1520</v>
      </c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6"/>
    </row>
    <row r="36" hidden="0">
      <c r="A36" s="187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9"/>
    </row>
  </sheetData>
  <mergeCells>
    <mergeCell ref="A1:P2"/>
    <mergeCell ref="A3:P3"/>
    <mergeCell ref="A4:H4"/>
    <mergeCell ref="I4:P4"/>
    <mergeCell ref="A28:H30"/>
    <mergeCell ref="I28:P30"/>
    <mergeCell ref="A32:P32"/>
    <mergeCell ref="A33:P34"/>
    <mergeCell ref="A35:P36"/>
  </mergeCells>
  <pageMargins left="0.7" right="0.7" top="0.75" bottom="0.75" header="0.3" footer="0.3"/>
  <drawing ns1:id="R281a153a2d3a4d02"/>
</worksheet>
</file>

<file path=xl/worksheets/sheet9.xml><?xml version="1.0" encoding="utf-8"?>
<worksheet xmlns="http://schemas.openxmlformats.org/spreadsheetml/2006/main" xmlns:ns1="http://schemas.openxmlformats.org/officeDocument/2006/relationships">
  <sheetPr>
    <tabColor rgb="FF245A7A"/>
  </sheetPr>
  <sheetViews>
    <sheetView showGridLines="0" workbookViewId="0">
      <pane xSplit="1" ySplit="5" topLeftCell="B6" activePane="bottomRight" state="frozen"/>
    </sheetView>
  </sheetViews>
  <sheetFormatPr defaultRowHeight="15" zeroHeight="1"/>
  <cols>
    <col min="1" max="1" width="23" hidden="0" customWidth="1"/>
    <col min="2" max="2" width="24" hidden="0" customWidth="1"/>
    <col min="3" max="3" width="28" hidden="0" customWidth="1"/>
    <col min="4" max="4" width="38" hidden="0" customWidth="1"/>
    <col min="5" max="5" width="32" hidden="0" customWidth="1"/>
    <col min="6" max="6" width="38" hidden="0" customWidth="1"/>
    <col min="7" max="7" width="42" hidden="0" customWidth="1"/>
    <col min="8" max="8" width="70" hidden="0" customWidth="1"/>
    <col min="9" max="16384" hidden="1" width="0" customWidth="1"/>
  </cols>
  <sheetData>
    <row r="1" ht="28" customHeight="1" hidden="0">
      <c r="A1" s="87" t="str">
        <v>Visual, Camera, Modeled, and Community Material</v>
      </c>
      <c r="B1" s="88"/>
      <c r="C1" s="88"/>
      <c r="D1" s="88"/>
      <c r="E1" s="88"/>
      <c r="F1" s="88"/>
      <c r="G1" s="88"/>
      <c r="H1" s="89"/>
    </row>
    <row r="2" ht="28" customHeight="1" hidden="0">
      <c r="A2" s="90"/>
      <c r="B2" s="91"/>
      <c r="C2" s="91"/>
      <c r="D2" s="91"/>
      <c r="E2" s="91"/>
      <c r="F2" s="91"/>
      <c r="G2" s="91"/>
      <c r="H2" s="92"/>
    </row>
    <row r="3" ht="34" customHeight="1" hidden="0">
      <c r="A3" s="93" t="str">
        <v>Only the first row supports factual wind findings. Every other item is context or a lead and is expressly barred from being treated as a Boron wind measurement.</v>
      </c>
      <c r="B3" s="94"/>
      <c r="C3" s="94"/>
      <c r="D3" s="94"/>
      <c r="E3" s="94"/>
      <c r="F3" s="94"/>
      <c r="G3" s="94"/>
      <c r="H3" s="95"/>
    </row>
    <row r="4" hidden="0">
      <c r="A4" s="96"/>
      <c r="B4" s="97"/>
      <c r="C4" s="97"/>
      <c r="D4" s="97"/>
      <c r="E4" s="97"/>
      <c r="F4" s="97"/>
      <c r="G4" s="97"/>
      <c r="H4" s="98"/>
    </row>
    <row r="5" ht="42" customHeight="1" hidden="0">
      <c r="A5" s="147" t="str">
        <v>Evidence level</v>
      </c>
      <c r="B5" s="148" t="str">
        <v>Date or status</v>
      </c>
      <c r="C5" s="148" t="str">
        <v>Source or owner</v>
      </c>
      <c r="D5" s="148" t="str">
        <v>Item</v>
      </c>
      <c r="E5" s="148" t="str">
        <v>Location or distance</v>
      </c>
      <c r="F5" s="148" t="str">
        <v>Permitted interpretation</v>
      </c>
      <c r="G5" s="148" t="str">
        <v>Limitation</v>
      </c>
      <c r="H5" s="149" t="str">
        <v>Source URL</v>
      </c>
    </row>
    <row r="6" ht="72" customHeight="1" hidden="0">
      <c r="A6" s="190" t="str">
        <v>Verified observation</v>
      </c>
      <c r="B6" s="191" t="str">
        <v>2026-03-01 through 2026-06-30</v>
      </c>
      <c r="C6" s="191" t="str">
        <v>KEDW METAR; archived by Iowa Environmental Mesonet</v>
      </c>
      <c r="D6" s="191" t="str">
        <v>3,128 timestamped coded reports used for wind findings after QC</v>
      </c>
      <c r="E6" s="191" t="str">
        <v>KEDW, 14.8 miles southwest of Boron reference point</v>
      </c>
      <c r="F6" s="191" t="str">
        <v>Factual report of wind observed at KEDW at each stated time</v>
      </c>
      <c r="G6" s="191" t="str">
        <v>Not an instrument located at the Boron parcel</v>
      </c>
      <c r="H6" s="192" t="str">
        <v>https://mesonet.agron.iastate.edu/request/download.phtml?network=CA_ASOS</v>
      </c>
    </row>
    <row r="7" ht="72" customHeight="1" hidden="0">
      <c r="A7" s="193" t="str">
        <v>Verified context only</v>
      </c>
      <c r="B7" s="194" t="str">
        <v>2026-04-22</v>
      </c>
      <c r="C7" s="194" t="str">
        <v>NASA ESDIS GIBS</v>
      </c>
      <c r="D7" s="194" t="str">
        <v>HLS Sentinel-2 S30 historical image embedded in this workbook</v>
      </c>
      <c r="E7" s="194" t="str">
        <v>Boron and KEDW area within stated bounding box</v>
      </c>
      <c r="F7" s="194" t="str">
        <v>Dated optical context</v>
      </c>
      <c r="G7" s="194" t="str">
        <v>Does not measure wind and does not identify a dust source</v>
      </c>
      <c r="H7" s="195" t="str">
        <v>https://gibs.earthdata.nasa.gov/wms/epsg4326/best/wms.cgi?SERVICE=WMS&amp;REQUEST=GetMap&amp;VERSION=1.1.1&amp;LAYERS=HLS_S30_Nadir_BRDF_Adjusted_Reflectance,Reference_Features_15m&amp;STYLES=,&amp;FORMAT=image/png&amp;TRANSPARENT=FALSE&amp;TIME=2026-04-22&amp;SRS=EPSG:4326&amp;BBOX=-117.90,34.82,-117.40,35.20&amp;WIDTH=1200&amp;HEIGHT=912</v>
      </c>
    </row>
    <row r="8" ht="72" customHeight="1" hidden="0">
      <c r="A8" s="193" t="str">
        <v>Verified context only</v>
      </c>
      <c r="B8" s="194" t="str">
        <v>2026-05-17</v>
      </c>
      <c r="C8" s="194" t="str">
        <v>NASA ESDIS GIBS</v>
      </c>
      <c r="D8" s="194" t="str">
        <v>HLS Sentinel-2 S30 historical image embedded in this workbook</v>
      </c>
      <c r="E8" s="194" t="str">
        <v>Boron and KEDW area within stated bounding box</v>
      </c>
      <c r="F8" s="194" t="str">
        <v>Dated optical context</v>
      </c>
      <c r="G8" s="194" t="str">
        <v>Does not measure wind and does not identify a dust source</v>
      </c>
      <c r="H8" s="195" t="str">
        <v>https://gibs.earthdata.nasa.gov/wms/epsg4326/best/wms.cgi?SERVICE=WMS&amp;REQUEST=GetMap&amp;VERSION=1.1.1&amp;LAYERS=HLS_S30_Nadir_BRDF_Adjusted_Reflectance,Reference_Features_15m&amp;STYLES=,&amp;FORMAT=image/png&amp;TRANSPARENT=FALSE&amp;TIME=2026-05-17&amp;SRS=EPSG:4326&amp;BBOX=-117.90,34.82,-117.40,35.20&amp;WIDTH=2000&amp;HEIGHT=1520</v>
      </c>
    </row>
    <row r="9" ht="72" customHeight="1" hidden="0">
      <c r="A9" s="193" t="str">
        <v>Verified context only</v>
      </c>
      <c r="B9" s="194" t="str">
        <v>Published 2026-05-18</v>
      </c>
      <c r="C9" s="194" t="str">
        <v>Colorado State University CIRA Satellite Library</v>
      </c>
      <c r="D9" s="194" t="str">
        <v>Dust Storm Moving Through Nevada and California</v>
      </c>
      <c r="E9" s="194" t="str">
        <v>Regional Nevada and California coverage</v>
      </c>
      <c r="F9" s="194" t="str">
        <v>Regional satellite context</v>
      </c>
      <c r="G9" s="194" t="str">
        <v>Not demonstrated to be Boron-specific</v>
      </c>
      <c r="H9" s="195" t="str">
        <v>https://satlib.cira.colostate.edu/weather_media/dust-storm-moving-through-nevada-and-california/</v>
      </c>
    </row>
    <row r="10" ht="72" customHeight="1" hidden="0">
      <c r="A10" s="193" t="str">
        <v>Verified context only</v>
      </c>
      <c r="B10" s="194" t="str">
        <v>Current feed only; inventory checked 2026-09-13</v>
      </c>
      <c r="C10" s="194" t="str">
        <v>Caltrans CWWP2</v>
      </c>
      <c r="D10" s="194" t="str">
        <v>Nearest identified Caltrans camera: SR-14 at Silver Queen Road</v>
      </c>
      <c r="E10" s="194" t="str">
        <v>About 28.9 miles from Boron</v>
      </c>
      <c r="F10" s="194" t="str">
        <v>Current regional visual context only</v>
      </c>
      <c r="G10" s="194" t="str">
        <v>No Boron camera and no historical archive identified</v>
      </c>
      <c r="H10" s="195" t="str">
        <v>https://cwwp2.dot.ca.gov/closed-circuit-television-cameras.html</v>
      </c>
    </row>
    <row r="11" ht="72" customHeight="1" hidden="0">
      <c r="A11" s="193" t="str">
        <v>Verified context only</v>
      </c>
      <c r="B11" s="194" t="str">
        <v>Current feed only; inventory checked 2026-09-13</v>
      </c>
      <c r="C11" s="194" t="str">
        <v>Southern California Edison weather and fire detection map</v>
      </c>
      <c r="D11" s="194" t="str">
        <v>Nearest identified public camera pair: Axis-Jolyn1 and Axis-Jolyn2</v>
      </c>
      <c r="E11" s="194" t="str">
        <v>About 27.6 miles from Boron</v>
      </c>
      <c r="F11" s="194" t="str">
        <v>Current regional visual context only</v>
      </c>
      <c r="G11" s="194" t="str">
        <v>Too distant for direct Boron proof and no public historical archive identified</v>
      </c>
      <c r="H11" s="195" t="str">
        <v>https://www.sce.com/outages-safety/wildfire-safety/weather-and-fire-detection</v>
      </c>
    </row>
    <row r="12" ht="72" customHeight="1" hidden="0">
      <c r="A12" s="193" t="str">
        <v>Reproducible model; not factual observation</v>
      </c>
      <c r="B12" s="194" t="str">
        <v>2026-03-01 through 2026-06-30</v>
      </c>
      <c r="C12" s="194" t="str">
        <v>Open-Meteo distribution of ERA5-Land</v>
      </c>
      <c r="D12" s="194" t="str">
        <v>Hourly modeled 10 m wind for the Boron grid point</v>
      </c>
      <c r="E12" s="194" t="str">
        <v>Model grid near Boron</v>
      </c>
      <c r="F12" s="194" t="str">
        <v>Optional comparison or hypothesis generation only</v>
      </c>
      <c r="G12" s="194" t="str">
        <v>Not an on-site measurement and not used in workbook findings</v>
      </c>
      <c r="H12" s="195" t="str">
        <v>https://archive-api.open-meteo.com/v1/archive?latitude=35.0&amp;longitude=-117.649&amp;start_date=2026-03-01&amp;end_date=2026-06-30&amp;hourly=wind_speed_10m,wind_direction_10m,wind_gusts_10m&amp;wind_speed_unit=mph&amp;timezone=America%2FLos_Angeles&amp;models=era5_land</v>
      </c>
    </row>
    <row r="13" ht="72" customHeight="1" hidden="0">
      <c r="A13" s="196" t="str">
        <v>Unverified lead only</v>
      </c>
      <c r="B13" s="197" t="str">
        <v>Public post dated 2026-05-30; references 2026-05-17</v>
      </c>
      <c r="C13" s="197" t="str">
        <v>Community social-media post</v>
      </c>
      <c r="D13" s="197" t="str">
        <v>Video/post concerning records and dust-control compliance questions</v>
      </c>
      <c r="E13" s="197" t="str">
        <v>Boron-related community context</v>
      </c>
      <c r="F13" s="197" t="str">
        <v>Lead for requesting underlying government or contractor records</v>
      </c>
      <c r="G13" s="197" t="str">
        <v>Claims are not independently verified and are not used as factual evidence</v>
      </c>
      <c r="H13" s="198" t="str">
        <v>https://www.facebook.com/megan.pater.94/videos/county-officials-statedthis-project-is-in-compliance-with-their-conditions-and-t/1011866168021971/</v>
      </c>
    </row>
  </sheetData>
  <mergeCells>
    <mergeCell ref="A1:H2"/>
    <mergeCell ref="A3:H3"/>
  </mergeCells>
  <pageMargins left="0.7" right="0.7" top="0.75" bottom="0.75" header="0.3" footer="0.3"/>
  <tableParts count="1">
    <tablePart ns1:id="R141a3b7587b14787"/>
  </tableParts>
</worksheet>
</file>

<file path=xl/worksheets/sheet10.xml><?xml version="1.0" encoding="utf-8"?>
<worksheet xmlns="http://schemas.openxmlformats.org/spreadsheetml/2006/main">
  <sheetPr>
    <tabColor rgb="FFB6463D"/>
  </sheetPr>
  <sheetViews>
    <sheetView showGridLines="0" workbookViewId="0">
      <pane ySplit="3" topLeftCell="A4" activePane="bottomLeft" state="frozen"/>
    </sheetView>
  </sheetViews>
  <sheetFormatPr defaultRowHeight="15" zeroHeight="1"/>
  <cols>
    <col min="1" max="1" width="34" hidden="0" customWidth="1"/>
    <col min="2" max="2" width="16" hidden="0" customWidth="1"/>
    <col min="3" max="3" width="62" hidden="0" customWidth="1"/>
    <col min="9" max="16384" hidden="1" width="0" customWidth="1"/>
  </cols>
  <sheetData>
    <row r="1" ht="28" customHeight="1" hidden="0">
      <c r="A1" s="87" t="str">
        <v>Data Quality and Verification</v>
      </c>
      <c r="B1" s="88"/>
      <c r="C1" s="88"/>
      <c r="D1" s="88"/>
      <c r="E1" s="88"/>
      <c r="F1" s="88"/>
      <c r="G1" s="88"/>
      <c r="H1" s="89"/>
    </row>
    <row r="2" ht="28" customHeight="1" hidden="0">
      <c r="A2" s="90"/>
      <c r="B2" s="91"/>
      <c r="C2" s="91"/>
      <c r="D2" s="91"/>
      <c r="E2" s="91"/>
      <c r="F2" s="91"/>
      <c r="G2" s="91"/>
      <c r="H2" s="92"/>
    </row>
    <row r="3" ht="34" customHeight="1" hidden="0">
      <c r="A3" s="93" t="str">
        <v>The original coded reports were retained and cross-checked before any summary was calculated.</v>
      </c>
      <c r="B3" s="94"/>
      <c r="C3" s="94"/>
      <c r="D3" s="94"/>
      <c r="E3" s="94"/>
      <c r="F3" s="94"/>
      <c r="G3" s="94"/>
      <c r="H3" s="95"/>
    </row>
    <row r="4" hidden="0">
      <c r="A4" s="96"/>
      <c r="B4" s="97"/>
      <c r="C4" s="97"/>
      <c r="D4" s="97"/>
      <c r="E4" s="97"/>
      <c r="F4" s="97"/>
      <c r="G4" s="97"/>
      <c r="H4" s="98"/>
    </row>
    <row r="5" hidden="0">
      <c r="A5" s="203" t="str">
        <v>Audit metric</v>
      </c>
      <c r="B5" s="204" t="str">
        <v>Result</v>
      </c>
      <c r="C5" s="204" t="str">
        <v>Interpretation</v>
      </c>
      <c r="D5" s="97"/>
      <c r="E5" s="97"/>
      <c r="F5" s="97"/>
      <c r="G5" s="97"/>
      <c r="H5" s="98"/>
    </row>
    <row r="6" ht="32" customHeight="1" hidden="0">
      <c r="A6" s="205" t="str">
        <v>Raw reports in period</v>
      </c>
      <c r="B6" s="206" t="n">
        <v>3128</v>
      </c>
      <c r="C6" s="207" t="str">
        <v>All retained in Raw METAR</v>
      </c>
      <c r="D6" s="97"/>
      <c r="E6" s="97"/>
      <c r="F6" s="97"/>
      <c r="G6" s="97"/>
      <c r="H6" s="98"/>
    </row>
    <row r="7" ht="32" customHeight="1" hidden="0">
      <c r="A7" s="205" t="str">
        <v>Expected physical hours</v>
      </c>
      <c r="B7" s="206" t="n">
        <v>2927</v>
      </c>
      <c r="C7" s="207" t="str">
        <v>Local period adjusted for daylight saving time</v>
      </c>
      <c r="D7" s="97"/>
      <c r="E7" s="97"/>
      <c r="F7" s="97"/>
      <c r="G7" s="97"/>
      <c r="H7" s="98"/>
    </row>
    <row r="8" ht="32" customHeight="1" hidden="0">
      <c r="A8" s="205" t="str">
        <v>Representative hour rows</v>
      </c>
      <c r="B8" s="206" t="n">
        <v>2713</v>
      </c>
      <c r="C8" s="207" t="str">
        <v>One selected report per hour where any report existed</v>
      </c>
      <c r="D8" s="97"/>
      <c r="E8" s="97"/>
      <c r="F8" s="97"/>
      <c r="G8" s="97"/>
      <c r="H8" s="98"/>
    </row>
    <row r="9" ht="32" customHeight="1" hidden="0">
      <c r="A9" s="205" t="str">
        <v>Representative hours with accepted wind</v>
      </c>
      <c r="B9" s="206" t="n">
        <v>2712</v>
      </c>
      <c r="C9" s="207" t="str">
        <v>Used for hourly means and threshold counts</v>
      </c>
      <c r="D9" s="97"/>
      <c r="E9" s="97"/>
      <c r="F9" s="97"/>
      <c r="G9" s="97"/>
      <c r="H9" s="98"/>
    </row>
    <row r="10" ht="32" customHeight="1" hidden="0">
      <c r="A10" s="205" t="str">
        <v>Overall accepted-hour coverage</v>
      </c>
      <c r="B10" s="208" t="n">
        <v>0.927</v>
      </c>
      <c r="C10" s="207" t="str">
        <v>Accepted hours divided by expected hours</v>
      </c>
      <c r="D10" s="97"/>
      <c r="E10" s="97"/>
      <c r="F10" s="97"/>
      <c r="G10" s="97"/>
      <c r="H10" s="98"/>
    </row>
    <row r="11" ht="32" customHeight="1" hidden="0">
      <c r="A11" s="205" t="str">
        <v>Missing or rejected hours</v>
      </c>
      <c r="B11" s="206" t="n">
        <v>215</v>
      </c>
      <c r="C11" s="207" t="str">
        <v>Break consecutive sequences</v>
      </c>
      <c r="D11" s="97"/>
      <c r="E11" s="97"/>
      <c r="F11" s="97"/>
      <c r="G11" s="97"/>
      <c r="H11" s="98"/>
    </row>
    <row r="12" ht="32" customHeight="1" hidden="0">
      <c r="A12" s="205" t="str">
        <v>Coded body-wind values cross-checked</v>
      </c>
      <c r="B12" s="206" t="n">
        <v>3127</v>
      </c>
      <c r="C12" s="207" t="str">
        <v>Archive fields compared with coded METAR</v>
      </c>
      <c r="D12" s="97"/>
      <c r="E12" s="97"/>
      <c r="F12" s="97"/>
      <c r="G12" s="97"/>
      <c r="H12" s="98"/>
    </row>
    <row r="13" ht="32" customHeight="1" hidden="0">
      <c r="A13" s="205" t="str">
        <v>Sustained-speed field mismatches</v>
      </c>
      <c r="B13" s="206" t="n">
        <v>0</v>
      </c>
      <c r="C13" s="207" t="str">
        <v>Zero</v>
      </c>
      <c r="D13" s="97"/>
      <c r="E13" s="97"/>
      <c r="F13" s="97"/>
      <c r="G13" s="97"/>
      <c r="H13" s="98"/>
    </row>
    <row r="14" ht="32" customHeight="1" hidden="0">
      <c r="A14" s="205" t="str">
        <v>Gust field mismatches</v>
      </c>
      <c r="B14" s="206" t="n">
        <v>1</v>
      </c>
      <c r="C14" s="207" t="str">
        <v>One archive convenience-field mismatch; coded METAR controls</v>
      </c>
      <c r="D14" s="97"/>
      <c r="E14" s="97"/>
      <c r="F14" s="97"/>
      <c r="G14" s="97"/>
      <c r="H14" s="98"/>
    </row>
    <row r="15" ht="32" customHeight="1" hidden="0">
      <c r="A15" s="205" t="str">
        <v>Peak-wind values cross-checked</v>
      </c>
      <c r="B15" s="206" t="n">
        <v>493</v>
      </c>
      <c r="C15" s="207" t="str">
        <v>Archive fields compared with PK WND coded remarks</v>
      </c>
      <c r="D15" s="97"/>
      <c r="E15" s="97"/>
      <c r="F15" s="97"/>
      <c r="G15" s="97"/>
      <c r="H15" s="98"/>
    </row>
    <row r="16" ht="32" customHeight="1" hidden="0">
      <c r="A16" s="205" t="str">
        <v>Peak-wind field mismatches</v>
      </c>
      <c r="B16" s="206" t="n">
        <v>0</v>
      </c>
      <c r="C16" s="207" t="str">
        <v>Zero</v>
      </c>
      <c r="D16" s="97"/>
      <c r="E16" s="97"/>
      <c r="F16" s="97"/>
      <c r="G16" s="97"/>
      <c r="H16" s="98"/>
    </row>
    <row r="17" hidden="0">
      <c r="A17" s="96"/>
      <c r="B17" s="97"/>
      <c r="C17" s="97"/>
      <c r="D17" s="97"/>
      <c r="E17" s="97"/>
      <c r="F17" s="97"/>
      <c r="G17" s="97"/>
      <c r="H17" s="98"/>
    </row>
    <row r="18" hidden="0">
      <c r="A18" s="209" t="str">
        <v>Excluded malformed report</v>
      </c>
      <c r="B18" s="210"/>
      <c r="C18" s="210"/>
      <c r="D18" s="210"/>
      <c r="E18" s="210"/>
      <c r="F18" s="210"/>
      <c r="G18" s="210"/>
      <c r="H18" s="211"/>
    </row>
    <row r="19" ht="40" customHeight="1" hidden="0">
      <c r="A19" s="212" t="str">
        <v>Local time</v>
      </c>
      <c r="B19" s="213" t="str">
        <v>2026-06-24 19:55 PDT</v>
      </c>
      <c r="C19" s="213"/>
      <c r="D19" s="213" t="str">
        <v>Raw code</v>
      </c>
      <c r="E19" s="213" t="str">
        <v>KEDW 250255Z 26045G22KT 50SM CLR 28/4 A2995 RMK SLP114 T02830039 RVRNO</v>
      </c>
      <c r="F19" s="213"/>
      <c r="G19" s="213"/>
      <c r="H19" s="214"/>
    </row>
    <row r="20" ht="40" customHeight="1" hidden="0">
      <c r="A20" s="212" t="str">
        <v>Problem</v>
      </c>
      <c r="B20" s="213" t="str">
        <v>The coded report states 45 kt sustained and a lower 22 kt gust. That internal relationship is malformed.</v>
      </c>
      <c r="C20" s="213"/>
      <c r="D20" s="213"/>
      <c r="E20" s="213"/>
      <c r="F20" s="213"/>
      <c r="G20" s="213"/>
      <c r="H20" s="214"/>
    </row>
    <row r="21" ht="40" customHeight="1" hidden="0">
      <c r="A21" s="212" t="str">
        <v>Treatment</v>
      </c>
      <c r="B21" s="213" t="str">
        <v>Retained in Raw METAR with an exclusion flag. Sustained wind, gust, direction, and duration calculations ignore it.</v>
      </c>
      <c r="C21" s="213"/>
      <c r="D21" s="213"/>
      <c r="E21" s="213"/>
      <c r="F21" s="213"/>
      <c r="G21" s="213"/>
      <c r="H21" s="214"/>
    </row>
    <row r="22" ht="40" customHeight="1" hidden="0">
      <c r="A22" s="212" t="str">
        <v>Why this matters</v>
      </c>
      <c r="B22" s="213" t="str">
        <v>Without this exclusion, June's maximum sustained value would be falsely inflated to 51.8 mph.</v>
      </c>
      <c r="C22" s="213"/>
      <c r="D22" s="213"/>
      <c r="E22" s="213"/>
      <c r="F22" s="213"/>
      <c r="G22" s="213"/>
      <c r="H22" s="214"/>
    </row>
    <row r="23" hidden="0">
      <c r="A23" s="96"/>
      <c r="B23" s="97"/>
      <c r="C23" s="97"/>
      <c r="D23" s="97"/>
      <c r="E23" s="97"/>
      <c r="F23" s="97"/>
      <c r="G23" s="97"/>
      <c r="H23" s="98"/>
    </row>
    <row r="24" hidden="0">
      <c r="A24" s="181" t="str">
        <v>Monthly coverage</v>
      </c>
      <c r="B24" s="182"/>
      <c r="C24" s="182"/>
      <c r="D24" s="182"/>
      <c r="E24" s="182"/>
      <c r="F24" s="182"/>
      <c r="G24" s="182"/>
      <c r="H24" s="183"/>
    </row>
    <row r="25" hidden="0">
      <c r="A25" s="215" t="str">
        <v>Month</v>
      </c>
      <c r="B25" s="216" t="str">
        <v>Expected hours</v>
      </c>
      <c r="C25" s="216" t="str">
        <v>Accepted hours</v>
      </c>
      <c r="D25" s="216" t="str">
        <v>Coverage</v>
      </c>
      <c r="E25" s="97"/>
      <c r="F25" s="97"/>
      <c r="G25" s="97"/>
      <c r="H25" s="98"/>
    </row>
    <row r="26" hidden="0">
      <c r="A26" s="217" t="str">
        <v>March</v>
      </c>
      <c r="B26" s="218" t="n">
        <v>743</v>
      </c>
      <c r="C26" s="218" t="n">
        <v>675</v>
      </c>
      <c r="D26" s="219" t="n">
        <v>0.9079999999999999</v>
      </c>
      <c r="E26" s="97"/>
      <c r="F26" s="97"/>
      <c r="G26" s="97"/>
      <c r="H26" s="98"/>
    </row>
    <row r="27" hidden="0">
      <c r="A27" s="217" t="str">
        <v>April</v>
      </c>
      <c r="B27" s="218" t="n">
        <v>720</v>
      </c>
      <c r="C27" s="218" t="n">
        <v>613</v>
      </c>
      <c r="D27" s="219" t="n">
        <v>0.851</v>
      </c>
      <c r="E27" s="97"/>
      <c r="F27" s="97"/>
      <c r="G27" s="97"/>
      <c r="H27" s="98"/>
    </row>
    <row r="28" hidden="0">
      <c r="A28" s="217" t="str">
        <v>May</v>
      </c>
      <c r="B28" s="218" t="n">
        <v>744</v>
      </c>
      <c r="C28" s="218" t="n">
        <v>717</v>
      </c>
      <c r="D28" s="219" t="n">
        <v>0.9640000000000001</v>
      </c>
      <c r="E28" s="97"/>
      <c r="F28" s="97"/>
      <c r="G28" s="97"/>
      <c r="H28" s="98"/>
    </row>
    <row r="29" hidden="0">
      <c r="A29" s="217" t="str">
        <v>June</v>
      </c>
      <c r="B29" s="218" t="n">
        <v>720</v>
      </c>
      <c r="C29" s="218" t="n">
        <v>707</v>
      </c>
      <c r="D29" s="219" t="n">
        <v>0.982</v>
      </c>
      <c r="E29" s="97"/>
      <c r="F29" s="97"/>
      <c r="G29" s="97"/>
      <c r="H29" s="98"/>
    </row>
    <row r="30" hidden="0">
      <c r="A30" s="160"/>
      <c r="B30" s="161"/>
      <c r="C30" s="161"/>
      <c r="D30" s="161"/>
      <c r="E30" s="161"/>
      <c r="F30" s="161"/>
      <c r="G30" s="161"/>
      <c r="H30" s="162"/>
    </row>
  </sheetData>
  <mergeCells>
    <mergeCell ref="A1:H2"/>
    <mergeCell ref="A3:H3"/>
    <mergeCell ref="A18:H18"/>
    <mergeCell ref="B19:H19"/>
    <mergeCell ref="B20:H20"/>
    <mergeCell ref="B21:H21"/>
    <mergeCell ref="B22:H22"/>
    <mergeCell ref="A24:H24"/>
  </mergeCells>
  <conditionalFormatting sqref="D26:D29">
    <cfRule type="cellIs" dxfId="5" priority="1" operator="lessThan">
      <formula>0.9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FF5B6770"/>
  </sheetPr>
  <sheetViews>
    <sheetView showGridLines="0" workbookViewId="0">
      <pane ySplit="5" topLeftCell="A6" activePane="bottomLeft" state="frozen"/>
    </sheetView>
  </sheetViews>
  <sheetFormatPr defaultRowHeight="15" zeroHeight="1"/>
  <cols>
    <col min="1" max="1" width="10" hidden="0" customWidth="1"/>
    <col min="2" max="2" width="24" hidden="0" customWidth="1"/>
    <col min="3" max="3" width="30" hidden="0" customWidth="1"/>
    <col min="4" max="4" width="34" hidden="0" customWidth="1"/>
    <col min="5" max="5" width="13" hidden="0" customWidth="1"/>
    <col min="6" max="6" width="72" hidden="0" customWidth="1"/>
    <col min="7" max="7" width="42" hidden="0" customWidth="1"/>
    <col min="8" max="16384" hidden="1" width="0" customWidth="1"/>
  </cols>
  <sheetData>
    <row r="1" ht="28" customHeight="1" hidden="0">
      <c r="A1" s="87" t="str">
        <v>Sources, Definitions, and Method</v>
      </c>
      <c r="B1" s="88"/>
      <c r="C1" s="88"/>
      <c r="D1" s="88"/>
      <c r="E1" s="88"/>
      <c r="F1" s="88"/>
      <c r="G1" s="89"/>
    </row>
    <row r="2" ht="28" customHeight="1" hidden="0">
      <c r="A2" s="90"/>
      <c r="B2" s="91"/>
      <c r="C2" s="91"/>
      <c r="D2" s="91"/>
      <c r="E2" s="91"/>
      <c r="F2" s="91"/>
      <c r="G2" s="92"/>
    </row>
    <row r="3" ht="34" customHeight="1" hidden="0">
      <c r="A3" s="93" t="str">
        <v>Exact source links and audit rules used for this workbook. Retrieval date: September 13, 2026.</v>
      </c>
      <c r="B3" s="94"/>
      <c r="C3" s="94"/>
      <c r="D3" s="94"/>
      <c r="E3" s="94"/>
      <c r="F3" s="94"/>
      <c r="G3" s="95"/>
    </row>
    <row r="4" hidden="0">
      <c r="A4" s="96"/>
      <c r="B4" s="97"/>
      <c r="C4" s="97"/>
      <c r="D4" s="97"/>
      <c r="E4" s="97"/>
      <c r="F4" s="97"/>
      <c r="G4" s="98"/>
    </row>
    <row r="5" hidden="0">
      <c r="A5" s="220" t="str">
        <v>ID</v>
      </c>
      <c r="B5" s="221" t="str">
        <v>Publisher</v>
      </c>
      <c r="C5" s="221" t="str">
        <v>Source</v>
      </c>
      <c r="D5" s="221" t="str">
        <v>Role</v>
      </c>
      <c r="E5" s="221" t="str">
        <v>Retrieved</v>
      </c>
      <c r="F5" s="221" t="str">
        <v>URL</v>
      </c>
      <c r="G5" s="222" t="str">
        <v>Use note</v>
      </c>
    </row>
    <row r="6" ht="64" customHeight="1" hidden="0">
      <c r="A6" s="223" t="str">
        <v>S1</v>
      </c>
      <c r="B6" s="154" t="str">
        <v>Iowa Environmental Mesonet</v>
      </c>
      <c r="C6" s="154" t="str">
        <v>KEDW ASOS/METAR archive query</v>
      </c>
      <c r="D6" s="154" t="str">
        <v>Observation archive used</v>
      </c>
      <c r="E6" s="154" t="str">
        <v>2026-09-13</v>
      </c>
      <c r="F6" s="185" t="str">
        <v>https://mesonet.agron.iastate.edu/cgi-bin/request/asos.py?station=KEDW&amp;data=all&amp;year1=2026&amp;month1=3&amp;day1=1&amp;year2=2026&amp;month2=7&amp;day2=2&amp;tz=UTC&amp;format=comma&amp;latlon=yes&amp;elev=yes&amp;missing=M&amp;trace=T&amp;direct=no&amp;report_type=1&amp;report_type=2</v>
      </c>
      <c r="G6" s="175" t="str">
        <v>Raw coded METAR is treated as controlling text</v>
      </c>
    </row>
    <row r="7" ht="64" customHeight="1" hidden="0">
      <c r="A7" s="223" t="str">
        <v>S2</v>
      </c>
      <c r="B7" s="154" t="str">
        <v>NOAA National Weather Service</v>
      </c>
      <c r="C7" s="154" t="str">
        <v>METAR decoding key</v>
      </c>
      <c r="D7" s="154" t="str">
        <v>Direction, speed, gust, calm, and peak-wind definitions</v>
      </c>
      <c r="E7" s="154" t="str">
        <v>2026-09-13</v>
      </c>
      <c r="F7" s="185" t="str">
        <v>https://www.weather.gov/media/wrh/mesowest/metar_decode_key.pdf</v>
      </c>
      <c r="G7" s="175" t="str">
        <v>Wind direction is from true north; speed is knots</v>
      </c>
    </row>
    <row r="8" ht="64" customHeight="1" hidden="0">
      <c r="A8" s="223" t="str">
        <v>S3</v>
      </c>
      <c r="B8" s="154" t="str">
        <v>NOAA National Weather Service</v>
      </c>
      <c r="C8" s="154" t="str">
        <v>ASOS User's Guide</v>
      </c>
      <c r="D8" s="154" t="str">
        <v>Peak-wind definition and instrument reporting practice</v>
      </c>
      <c r="E8" s="154" t="str">
        <v>2026-09-13</v>
      </c>
      <c r="F8" s="185" t="str">
        <v>https://www.weather.gov/media/asos/aum-toc.pdf</v>
      </c>
      <c r="G8" s="175" t="str">
        <v>Peak wind is reported in PK WND remarks</v>
      </c>
    </row>
    <row r="9" ht="64" customHeight="1" hidden="0">
      <c r="A9" s="223" t="str">
        <v>S4</v>
      </c>
      <c r="B9" s="154" t="str">
        <v>NOAA National Weather Service</v>
      </c>
      <c r="C9" s="154" t="str">
        <v>Boron forecast point</v>
      </c>
      <c r="D9" s="154" t="str">
        <v>Shows KEDW as the observation used for Boron</v>
      </c>
      <c r="E9" s="154" t="str">
        <v>2026-09-13</v>
      </c>
      <c r="F9" s="185" t="str">
        <v>https://forecast.weather.gov/MapClick.php?CityName=Boron&amp;state=CA&amp;site=HNX&amp;textField1=34.9994&amp;textField2=-117.649&amp;e=1</v>
      </c>
      <c r="G9" s="175" t="str">
        <v>Supports station relevance, not parcel-level equivalence</v>
      </c>
    </row>
    <row r="10" ht="64" customHeight="1" hidden="0">
      <c r="A10" s="223" t="str">
        <v>S5</v>
      </c>
      <c r="B10" s="154" t="str">
        <v>NOAA NCEI</v>
      </c>
      <c r="C10" s="154" t="str">
        <v>Integrated Surface Database station history</v>
      </c>
      <c r="D10" s="154" t="str">
        <v>Official KEDW station metadata</v>
      </c>
      <c r="E10" s="154" t="str">
        <v>2026-09-13</v>
      </c>
      <c r="F10" s="185" t="str">
        <v>https://www.ncei.noaa.gov/pub/data/noaa/isd-history.csv</v>
      </c>
      <c r="G10" s="175" t="str">
        <v>KEDW/723810-23114 metadata</v>
      </c>
    </row>
    <row r="11" ht="64" customHeight="1" hidden="0">
      <c r="A11" s="223" t="str">
        <v>S6</v>
      </c>
      <c r="B11" s="154" t="str">
        <v>NASA ESDIS GIBS</v>
      </c>
      <c r="C11" s="154" t="str">
        <v>HLS Sentinel-2 S30 imagery</v>
      </c>
      <c r="D11" s="154" t="str">
        <v>Official historical optical imagery</v>
      </c>
      <c r="E11" s="154" t="str">
        <v>2026-09-13</v>
      </c>
      <c r="F11" s="185" t="str">
        <v>https://www.earthdata.nasa.gov/engage/open-data-services-software/earthdata-developer-portal/gibs-api</v>
      </c>
      <c r="G11" s="175" t="str">
        <v>Embedded imagery has exact WMS URLs on Historical Imagery</v>
      </c>
    </row>
    <row r="12" ht="64" customHeight="1" hidden="0">
      <c r="A12" s="223" t="str">
        <v>S7</v>
      </c>
      <c r="B12" s="154" t="str">
        <v>Western Regional Climate Center / DRI</v>
      </c>
      <c r="C12" s="154" t="str">
        <v>Boron RAWS archive</v>
      </c>
      <c r="D12" s="154" t="str">
        <v>Establishes local archive ends in December 1996</v>
      </c>
      <c r="E12" s="154" t="str">
        <v>2026-09-13</v>
      </c>
      <c r="F12" s="185" t="str">
        <v>https://www.raws.dri.edu/</v>
      </c>
      <c r="G12" s="175" t="str">
        <v>No 2026 Boron RAWS record available there</v>
      </c>
    </row>
    <row r="13" ht="64" customHeight="1" hidden="0">
      <c r="A13" s="223" t="str">
        <v>S8</v>
      </c>
      <c r="B13" s="154" t="str">
        <v>Caltrans</v>
      </c>
      <c r="C13" s="154" t="str">
        <v>CWWP2 CCTV camera inventory</v>
      </c>
      <c r="D13" s="154" t="str">
        <v>Current-camera context</v>
      </c>
      <c r="E13" s="154" t="str">
        <v>2026-09-13</v>
      </c>
      <c r="F13" s="185" t="str">
        <v>https://cwwp2.dot.ca.gov/closed-circuit-television-cameras.html</v>
      </c>
      <c r="G13" s="175" t="str">
        <v>No Boron historical camera archive identified</v>
      </c>
    </row>
    <row r="14" ht="64" customHeight="1" hidden="0">
      <c r="A14" s="223" t="str">
        <v>S9</v>
      </c>
      <c r="B14" s="154" t="str">
        <v>Southern California Edison</v>
      </c>
      <c r="C14" s="154" t="str">
        <v>Weather and fire detection map</v>
      </c>
      <c r="D14" s="154" t="str">
        <v>Current-camera context</v>
      </c>
      <c r="E14" s="154" t="str">
        <v>2026-09-13</v>
      </c>
      <c r="F14" s="185" t="str">
        <v>https://www.sce.com/outages-safety/wildfire-safety/weather-and-fire-detection</v>
      </c>
      <c r="G14" s="175" t="str">
        <v>Nearest identified public camera remains regional</v>
      </c>
    </row>
    <row r="15" ht="64" customHeight="1" hidden="0">
      <c r="A15" s="223" t="str">
        <v>S10</v>
      </c>
      <c r="B15" s="154" t="str">
        <v>Colorado State University CIRA</v>
      </c>
      <c r="C15" s="154" t="str">
        <v>Dust Storm Moving Through Nevada and California</v>
      </c>
      <c r="D15" s="154" t="str">
        <v>Regional satellite context</v>
      </c>
      <c r="E15" s="154" t="str">
        <v>2026-09-13</v>
      </c>
      <c r="F15" s="185" t="str">
        <v>https://satlib.cira.colostate.edu/weather_media/dust-storm-moving-through-nevada-and-california/</v>
      </c>
      <c r="G15" s="175" t="str">
        <v>Not treated as Boron-specific</v>
      </c>
    </row>
    <row r="16" ht="64" customHeight="1" hidden="0">
      <c r="A16" s="223" t="str">
        <v>S11</v>
      </c>
      <c r="B16" s="154" t="str">
        <v>Open-Meteo / ERA5-Land</v>
      </c>
      <c r="C16" s="154" t="str">
        <v>Boron grid-point model query</v>
      </c>
      <c r="D16" s="154" t="str">
        <v>Reproducible model context only</v>
      </c>
      <c r="E16" s="154" t="str">
        <v>2026-09-13</v>
      </c>
      <c r="F16" s="185" t="str">
        <v>https://archive-api.open-meteo.com/v1/archive?latitude=35.0&amp;longitude=-117.649&amp;start_date=2026-03-01&amp;end_date=2026-06-30&amp;hourly=wind_speed_10m,wind_direction_10m,wind_gusts_10m&amp;wind_speed_unit=mph&amp;timezone=America%2FLos_Angeles&amp;models=era5_land</v>
      </c>
      <c r="G16" s="175" t="str">
        <v>Not used in factual findings</v>
      </c>
    </row>
    <row r="17" ht="64" customHeight="1" hidden="0">
      <c r="A17" s="223" t="str">
        <v>S12</v>
      </c>
      <c r="B17" s="154" t="str">
        <v>Community social-media post</v>
      </c>
      <c r="C17" s="154" t="str">
        <v>Public Boron-related post</v>
      </c>
      <c r="D17" s="154" t="str">
        <v>Unverified lead only</v>
      </c>
      <c r="E17" s="154" t="str">
        <v>2026-09-13</v>
      </c>
      <c r="F17" s="185" t="str">
        <v>https://www.facebook.com/megan.pater.94/videos/county-officials-statedthis-project-is-in-compliance-with-their-conditions-and-t/1011866168021971/</v>
      </c>
      <c r="G17" s="175" t="str">
        <v>Claims not independently verified</v>
      </c>
    </row>
    <row r="18" hidden="0">
      <c r="A18" s="96"/>
      <c r="B18" s="97"/>
      <c r="C18" s="97"/>
      <c r="D18" s="97"/>
      <c r="E18" s="97"/>
      <c r="F18" s="97"/>
      <c r="G18" s="98"/>
    </row>
    <row r="19" hidden="0">
      <c r="A19" s="181" t="str">
        <v>Method</v>
      </c>
      <c r="B19" s="182"/>
      <c r="C19" s="182"/>
      <c r="D19" s="182"/>
      <c r="E19" s="182"/>
      <c r="F19" s="182"/>
      <c r="G19" s="183"/>
    </row>
    <row r="20" ht="44" customHeight="1" hidden="0">
      <c r="A20" s="224" t="str">
        <v>1</v>
      </c>
      <c r="B20" s="225" t="str">
        <v>Period</v>
      </c>
      <c r="C20" s="225"/>
      <c r="D20" s="207" t="str">
        <v>March 1, 2026 12:00 AM PST through June 30, 2026 11:59 PM PDT. UTC reports are converted to America/Los_Angeles.</v>
      </c>
      <c r="E20" s="207"/>
      <c r="F20" s="207"/>
      <c r="G20" s="226"/>
    </row>
    <row r="21" ht="44" customHeight="1" hidden="0">
      <c r="A21" s="224" t="str">
        <v>2</v>
      </c>
      <c r="B21" s="225" t="str">
        <v>Source text</v>
      </c>
      <c r="C21" s="225"/>
      <c r="D21" s="207" t="str">
        <v>Wind direction, sustained speed, body gust, and PK WND values are parsed directly from each coded METAR.</v>
      </c>
      <c r="E21" s="207"/>
      <c r="F21" s="207"/>
      <c r="G21" s="226"/>
    </row>
    <row r="22" ht="44" customHeight="1" hidden="0">
      <c r="A22" s="224" t="str">
        <v>3</v>
      </c>
      <c r="B22" s="225" t="str">
        <v>Quality control</v>
      </c>
      <c r="C22" s="225"/>
      <c r="D22" s="207" t="str">
        <v>A report is excluded when its coded gust is lower than its coded sustained speed. Missing wind groups remain missing.</v>
      </c>
      <c r="E22" s="207"/>
      <c r="F22" s="207"/>
      <c r="G22" s="226"/>
    </row>
    <row r="23" ht="44" customHeight="1" hidden="0">
      <c r="A23" s="224" t="str">
        <v>4</v>
      </c>
      <c r="B23" s="225" t="str">
        <v>Hourly representative</v>
      </c>
      <c r="C23" s="225"/>
      <c r="D23" s="207" t="str">
        <v>Within each UTC hour, select an accepted wind report, then choose the report closest to minute 55. This prevents special reports from overweighting stormy hours in means.</v>
      </c>
      <c r="E23" s="207"/>
      <c r="F23" s="207"/>
      <c r="G23" s="226"/>
    </row>
    <row r="24" ht="44" customHeight="1" hidden="0">
      <c r="A24" s="224" t="str">
        <v>5</v>
      </c>
      <c r="B24" s="225" t="str">
        <v>Maxima</v>
      </c>
      <c r="C24" s="225"/>
      <c r="D24" s="207" t="str">
        <v>Daily and monthly maxima use every accepted report, including special reports and PK WND remarks.</v>
      </c>
      <c r="E24" s="207"/>
      <c r="F24" s="207"/>
      <c r="G24" s="226"/>
    </row>
    <row r="25" ht="44" customHeight="1" hidden="0">
      <c r="A25" s="224" t="str">
        <v>6</v>
      </c>
      <c r="B25" s="225" t="str">
        <v>Direction</v>
      </c>
      <c r="C25" s="225"/>
      <c r="D25" s="207" t="str">
        <v>Wind-from sectors are eight compass bins. Wind-toward is wind-from plus 180 degrees. The monthly transport direction is a speed-weighted vector result.</v>
      </c>
      <c r="E25" s="207"/>
      <c r="F25" s="207"/>
      <c r="G25" s="226"/>
    </row>
    <row r="26" ht="44" customHeight="1" hidden="0">
      <c r="A26" s="224" t="str">
        <v>7</v>
      </c>
      <c r="B26" s="225" t="str">
        <v>Duration</v>
      </c>
      <c r="C26" s="225"/>
      <c r="D26" s="207" t="str">
        <v>Threshold duration means the count of representative hourly observations meeting the threshold. Consecutive sequences require exactly one hour between observation-hour timestamps.</v>
      </c>
      <c r="E26" s="207"/>
      <c r="F26" s="207"/>
      <c r="G26" s="226"/>
    </row>
    <row r="27" ht="44" customHeight="1" hidden="0">
      <c r="A27" s="224" t="str">
        <v>8</v>
      </c>
      <c r="B27" s="225" t="str">
        <v>Units</v>
      </c>
      <c r="C27" s="225"/>
      <c r="D27" s="207" t="str">
        <v>Knots are converted to mph by multiplying by 1.150779448. Displayed mph values are rounded to one decimal place.</v>
      </c>
      <c r="E27" s="207"/>
      <c r="F27" s="207"/>
      <c r="G27" s="226"/>
    </row>
    <row r="28" ht="44" customHeight="1" hidden="0">
      <c r="A28" s="224" t="str">
        <v>9</v>
      </c>
      <c r="B28" s="225" t="str">
        <v>Thresholds</v>
      </c>
      <c r="C28" s="225"/>
      <c r="D28" s="207" t="str">
        <v>10, 15, 20, 25, and 30 mph are analysis bins only. They are not described as regulatory standards.</v>
      </c>
      <c r="E28" s="207"/>
      <c r="F28" s="207"/>
      <c r="G28" s="226"/>
    </row>
    <row r="29" hidden="0">
      <c r="A29" s="96"/>
      <c r="B29" s="97"/>
      <c r="C29" s="97"/>
      <c r="D29" s="97"/>
      <c r="E29" s="97"/>
      <c r="F29" s="97"/>
      <c r="G29" s="98"/>
    </row>
    <row r="30" hidden="0">
      <c r="A30" s="209" t="str">
        <v>Interpretive limits</v>
      </c>
      <c r="B30" s="210"/>
      <c r="C30" s="210"/>
      <c r="D30" s="210"/>
      <c r="E30" s="210"/>
      <c r="F30" s="210"/>
      <c r="G30" s="211"/>
    </row>
    <row r="31" ht="36" customHeight="1" hidden="0">
      <c r="A31" s="133" t="str">
        <v>KEDW observations are geographically relevant but not co-located with Boron or a specific project parcel.</v>
      </c>
      <c r="B31" s="134"/>
      <c r="C31" s="134"/>
      <c r="D31" s="134"/>
      <c r="E31" s="134"/>
      <c r="F31" s="134"/>
      <c r="G31" s="135"/>
    </row>
    <row r="32" ht="36" customHeight="1" hidden="0">
      <c r="A32" s="133" t="str">
        <v>Hourly samples do not prove that a threshold persisted continuously between observations.</v>
      </c>
      <c r="B32" s="134"/>
      <c r="C32" s="134"/>
      <c r="D32" s="134"/>
      <c r="E32" s="134"/>
      <c r="F32" s="134"/>
      <c r="G32" s="135"/>
    </row>
    <row r="33" ht="36" customHeight="1" hidden="0">
      <c r="A33" s="133" t="str">
        <v>Satellite imagery may be limited by overpass time, cloud cover, spatial resolution, and ambiguity between cloud, haze, and dust.</v>
      </c>
      <c r="B33" s="134"/>
      <c r="C33" s="134"/>
      <c r="D33" s="134"/>
      <c r="E33" s="134"/>
      <c r="F33" s="134"/>
      <c r="G33" s="135"/>
    </row>
    <row r="34" ht="36" customHeight="1" hidden="0">
      <c r="A34" s="133" t="str">
        <v>No public live camera in Boron and no verified Boron camera archive were identified in the Caltrans and SCE inventories checked.</v>
      </c>
      <c r="B34" s="134"/>
      <c r="C34" s="134"/>
      <c r="D34" s="134"/>
      <c r="E34" s="134"/>
      <c r="F34" s="134"/>
      <c r="G34" s="135"/>
    </row>
    <row r="35" ht="36" customHeight="1" hidden="0">
      <c r="A35" s="133" t="str">
        <v>No finding in this workbook attributes dust, visibility, or particulate effects to a specific property, activity, or operator.</v>
      </c>
      <c r="B35" s="134"/>
      <c r="C35" s="134"/>
      <c r="D35" s="134"/>
      <c r="E35" s="134"/>
      <c r="F35" s="134"/>
      <c r="G35" s="135"/>
    </row>
    <row r="36" hidden="0">
      <c r="A36" s="160"/>
      <c r="B36" s="161"/>
      <c r="C36" s="161"/>
      <c r="D36" s="161"/>
      <c r="E36" s="161"/>
      <c r="F36" s="161"/>
      <c r="G36" s="162"/>
    </row>
  </sheetData>
  <mergeCells>
    <mergeCell ref="A1:G2"/>
    <mergeCell ref="A3:G3"/>
    <mergeCell ref="A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B28:C28"/>
    <mergeCell ref="D28:G28"/>
    <mergeCell ref="A30:G30"/>
    <mergeCell ref="A31:G31"/>
    <mergeCell ref="A32:G32"/>
    <mergeCell ref="A33:G33"/>
    <mergeCell ref="A34:G34"/>
    <mergeCell ref="A35:G35"/>
  </mergeCells>
  <pageMargins left="0.7" right="0.7" top="0.75" bottom="0.75" header="0.3" footer="0.3"/>
</worksheet>
</file>